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vdmil\OneDrive\Documents\KSU_FALL_2020\Graph_and_social_networks\Group_Project\Visualization_Graph\test_with\"/>
    </mc:Choice>
  </mc:AlternateContent>
  <xr:revisionPtr revIDLastSave="0" documentId="13_ncr:1_{16174309-EAC5-489E-9C26-082506DBA227}" xr6:coauthVersionLast="45" xr6:coauthVersionMax="45" xr10:uidLastSave="{00000000-0000-0000-0000-000000000000}"/>
  <bookViews>
    <workbookView xWindow="-120" yWindow="-120" windowWidth="38640" windowHeight="21240" tabRatio="775" activeTab="1" xr2:uid="{00000000-000D-0000-FFFF-FFFF00000000}"/>
  </bookViews>
  <sheets>
    <sheet name="Overview" sheetId="1" r:id="rId1"/>
    <sheet name="Model" sheetId="6" r:id="rId2"/>
    <sheet name="ALL" sheetId="7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D3" i="6" l="1"/>
  <c r="E3" i="6"/>
  <c r="F3" i="6"/>
  <c r="I4" i="6"/>
  <c r="D4" i="6"/>
  <c r="E4" i="6"/>
  <c r="F4" i="6"/>
  <c r="I5" i="6"/>
  <c r="D5" i="6"/>
  <c r="E5" i="6"/>
  <c r="F5" i="6"/>
  <c r="I6" i="6"/>
  <c r="D6" i="6"/>
  <c r="E6" i="6"/>
  <c r="F6" i="6"/>
  <c r="I7" i="6"/>
  <c r="D7" i="6"/>
  <c r="E7" i="6"/>
  <c r="F7" i="6"/>
  <c r="I8" i="6"/>
  <c r="D8" i="6"/>
  <c r="E8" i="6"/>
  <c r="F8" i="6"/>
  <c r="I9" i="6"/>
  <c r="D9" i="6"/>
  <c r="E9" i="6"/>
  <c r="F9" i="6"/>
  <c r="I10" i="6"/>
  <c r="D10" i="6"/>
  <c r="E10" i="6"/>
  <c r="F10" i="6"/>
  <c r="I11" i="6"/>
  <c r="D11" i="6"/>
  <c r="E11" i="6"/>
  <c r="F11" i="6"/>
  <c r="I12" i="6"/>
  <c r="D12" i="6"/>
  <c r="E12" i="6"/>
  <c r="F12" i="6"/>
  <c r="I13" i="6"/>
  <c r="D13" i="6"/>
  <c r="E13" i="6"/>
  <c r="F13" i="6"/>
  <c r="I14" i="6"/>
  <c r="D14" i="6"/>
  <c r="E14" i="6"/>
  <c r="F14" i="6"/>
  <c r="I15" i="6"/>
  <c r="D15" i="6"/>
  <c r="E15" i="6"/>
  <c r="F15" i="6"/>
  <c r="I16" i="6"/>
  <c r="D16" i="6"/>
  <c r="E16" i="6"/>
  <c r="F16" i="6"/>
  <c r="I17" i="6"/>
  <c r="D17" i="6"/>
  <c r="E17" i="6"/>
  <c r="F17" i="6"/>
  <c r="I18" i="6"/>
  <c r="D18" i="6"/>
  <c r="E18" i="6"/>
  <c r="F18" i="6"/>
  <c r="I19" i="6"/>
  <c r="D19" i="6"/>
  <c r="E19" i="6"/>
  <c r="F19" i="6"/>
  <c r="I20" i="6"/>
  <c r="D20" i="6"/>
  <c r="E20" i="6"/>
  <c r="F20" i="6"/>
  <c r="I21" i="6"/>
  <c r="D21" i="6"/>
  <c r="E21" i="6"/>
  <c r="F21" i="6"/>
  <c r="I22" i="6"/>
  <c r="D22" i="6"/>
  <c r="E22" i="6"/>
  <c r="F22" i="6"/>
  <c r="I23" i="6"/>
  <c r="D23" i="6"/>
  <c r="E23" i="6"/>
  <c r="F23" i="6"/>
  <c r="I24" i="6"/>
  <c r="D24" i="6"/>
  <c r="E24" i="6"/>
  <c r="F24" i="6"/>
  <c r="I25" i="6"/>
  <c r="D25" i="6"/>
  <c r="E25" i="6"/>
  <c r="F25" i="6"/>
  <c r="I26" i="6"/>
  <c r="D26" i="6"/>
  <c r="E26" i="6"/>
  <c r="F26" i="6"/>
  <c r="I27" i="6"/>
  <c r="D27" i="6"/>
  <c r="E27" i="6"/>
  <c r="F27" i="6"/>
  <c r="I28" i="6"/>
  <c r="D28" i="6"/>
  <c r="E28" i="6"/>
  <c r="F28" i="6"/>
  <c r="I29" i="6"/>
  <c r="D29" i="6"/>
  <c r="E29" i="6"/>
  <c r="F29" i="6"/>
  <c r="I30" i="6"/>
  <c r="D30" i="6"/>
  <c r="E30" i="6"/>
  <c r="F30" i="6"/>
  <c r="I31" i="6"/>
  <c r="D31" i="6"/>
  <c r="E31" i="6"/>
  <c r="F31" i="6"/>
  <c r="I32" i="6"/>
  <c r="D32" i="6"/>
  <c r="E32" i="6"/>
  <c r="F32" i="6"/>
  <c r="I33" i="6"/>
  <c r="D33" i="6"/>
  <c r="E33" i="6"/>
  <c r="F33" i="6"/>
  <c r="I34" i="6"/>
  <c r="D34" i="6"/>
  <c r="E34" i="6"/>
  <c r="F34" i="6"/>
  <c r="I35" i="6"/>
  <c r="D35" i="6"/>
  <c r="E35" i="6"/>
  <c r="F35" i="6"/>
  <c r="I36" i="6"/>
  <c r="D36" i="6"/>
  <c r="E36" i="6"/>
  <c r="F36" i="6"/>
  <c r="I37" i="6"/>
  <c r="D37" i="6"/>
  <c r="E37" i="6"/>
  <c r="F37" i="6"/>
  <c r="I38" i="6"/>
  <c r="D38" i="6"/>
  <c r="E38" i="6"/>
  <c r="F38" i="6"/>
  <c r="I39" i="6"/>
  <c r="D39" i="6"/>
  <c r="E39" i="6"/>
  <c r="F39" i="6"/>
  <c r="I40" i="6"/>
  <c r="D40" i="6"/>
  <c r="E40" i="6"/>
  <c r="F40" i="6"/>
  <c r="I41" i="6"/>
  <c r="D41" i="6"/>
  <c r="E41" i="6"/>
  <c r="F41" i="6"/>
  <c r="I42" i="6"/>
  <c r="D42" i="6"/>
  <c r="E42" i="6"/>
  <c r="F42" i="6"/>
  <c r="I43" i="6"/>
  <c r="D43" i="6"/>
  <c r="E43" i="6"/>
  <c r="F43" i="6"/>
  <c r="I44" i="6"/>
  <c r="D44" i="6"/>
  <c r="E44" i="6"/>
  <c r="F44" i="6"/>
  <c r="I45" i="6"/>
  <c r="D45" i="6"/>
  <c r="E45" i="6"/>
  <c r="F45" i="6"/>
  <c r="I46" i="6"/>
  <c r="D46" i="6"/>
  <c r="E46" i="6"/>
  <c r="F46" i="6"/>
  <c r="I47" i="6"/>
  <c r="D47" i="6"/>
  <c r="E47" i="6"/>
  <c r="F47" i="6"/>
  <c r="I48" i="6"/>
  <c r="D48" i="6"/>
  <c r="E48" i="6"/>
  <c r="F48" i="6"/>
  <c r="I49" i="6"/>
  <c r="D49" i="6"/>
  <c r="E49" i="6"/>
  <c r="F49" i="6"/>
  <c r="I50" i="6"/>
  <c r="D50" i="6"/>
  <c r="E50" i="6"/>
  <c r="F50" i="6"/>
  <c r="I51" i="6"/>
  <c r="D51" i="6"/>
  <c r="E51" i="6"/>
  <c r="F51" i="6"/>
  <c r="I52" i="6"/>
  <c r="D52" i="6"/>
  <c r="E52" i="6"/>
  <c r="F52" i="6"/>
  <c r="I53" i="6"/>
  <c r="D53" i="6"/>
  <c r="E53" i="6"/>
  <c r="F53" i="6"/>
  <c r="I54" i="6"/>
  <c r="D54" i="6"/>
  <c r="E54" i="6"/>
  <c r="F54" i="6"/>
  <c r="I55" i="6"/>
  <c r="D55" i="6"/>
  <c r="E55" i="6"/>
  <c r="F55" i="6"/>
  <c r="I56" i="6"/>
  <c r="D56" i="6"/>
  <c r="E56" i="6"/>
  <c r="F56" i="6"/>
  <c r="I57" i="6"/>
  <c r="D57" i="6"/>
  <c r="E57" i="6"/>
  <c r="F57" i="6"/>
  <c r="I58" i="6"/>
  <c r="D58" i="6"/>
  <c r="E58" i="6"/>
  <c r="F58" i="6"/>
  <c r="I59" i="6"/>
  <c r="D59" i="6"/>
  <c r="E59" i="6"/>
  <c r="F59" i="6"/>
  <c r="I60" i="6"/>
  <c r="D60" i="6"/>
  <c r="E60" i="6"/>
  <c r="F60" i="6"/>
  <c r="I61" i="6"/>
  <c r="D61" i="6"/>
  <c r="E61" i="6"/>
  <c r="F61" i="6"/>
  <c r="I62" i="6"/>
  <c r="D62" i="6"/>
  <c r="E62" i="6"/>
  <c r="F62" i="6"/>
  <c r="I63" i="6"/>
  <c r="D63" i="6"/>
  <c r="E63" i="6"/>
  <c r="F63" i="6"/>
  <c r="I64" i="6"/>
  <c r="D64" i="6"/>
  <c r="E64" i="6"/>
  <c r="F64" i="6"/>
  <c r="I65" i="6"/>
  <c r="D65" i="6"/>
  <c r="E65" i="6"/>
  <c r="F65" i="6"/>
  <c r="I66" i="6"/>
  <c r="D66" i="6"/>
  <c r="E66" i="6"/>
  <c r="F66" i="6"/>
  <c r="I67" i="6"/>
  <c r="D67" i="6"/>
  <c r="E67" i="6"/>
  <c r="F67" i="6"/>
  <c r="I68" i="6"/>
  <c r="D68" i="6"/>
  <c r="E68" i="6"/>
  <c r="F68" i="6"/>
  <c r="I69" i="6"/>
  <c r="D69" i="6"/>
  <c r="E69" i="6"/>
  <c r="F69" i="6"/>
  <c r="I70" i="6"/>
  <c r="D70" i="6"/>
  <c r="E70" i="6"/>
  <c r="F70" i="6"/>
  <c r="I71" i="6"/>
  <c r="D71" i="6"/>
  <c r="E71" i="6"/>
  <c r="F71" i="6"/>
  <c r="I72" i="6"/>
  <c r="D72" i="6"/>
  <c r="E72" i="6"/>
  <c r="F72" i="6"/>
  <c r="I73" i="6"/>
  <c r="D73" i="6"/>
  <c r="E73" i="6"/>
  <c r="F73" i="6"/>
  <c r="I74" i="6"/>
  <c r="D74" i="6"/>
  <c r="E74" i="6"/>
  <c r="F74" i="6"/>
  <c r="I75" i="6"/>
  <c r="D75" i="6"/>
  <c r="E75" i="6"/>
  <c r="F75" i="6"/>
  <c r="I76" i="6"/>
  <c r="D76" i="6"/>
  <c r="E76" i="6"/>
  <c r="F76" i="6"/>
  <c r="I77" i="6"/>
  <c r="D77" i="6"/>
  <c r="E77" i="6"/>
  <c r="F77" i="6"/>
  <c r="I78" i="6"/>
  <c r="D78" i="6"/>
  <c r="E78" i="6"/>
  <c r="F78" i="6"/>
  <c r="I79" i="6"/>
  <c r="D79" i="6"/>
  <c r="E79" i="6"/>
  <c r="F79" i="6"/>
  <c r="I80" i="6"/>
  <c r="D80" i="6"/>
  <c r="E80" i="6"/>
  <c r="F80" i="6"/>
  <c r="I81" i="6"/>
  <c r="D81" i="6"/>
  <c r="E81" i="6"/>
  <c r="F81" i="6"/>
  <c r="I82" i="6"/>
  <c r="D82" i="6"/>
  <c r="E82" i="6"/>
  <c r="F82" i="6"/>
  <c r="I83" i="6"/>
  <c r="D83" i="6"/>
  <c r="E83" i="6"/>
  <c r="F83" i="6"/>
  <c r="I84" i="6"/>
  <c r="D84" i="6"/>
  <c r="E84" i="6"/>
  <c r="F84" i="6"/>
  <c r="I85" i="6"/>
  <c r="D85" i="6"/>
  <c r="E85" i="6"/>
  <c r="F85" i="6"/>
  <c r="I86" i="6"/>
  <c r="D86" i="6"/>
  <c r="E86" i="6"/>
  <c r="F86" i="6"/>
  <c r="I87" i="6"/>
  <c r="D87" i="6"/>
  <c r="E87" i="6"/>
  <c r="F87" i="6"/>
  <c r="I88" i="6"/>
  <c r="D88" i="6"/>
  <c r="E88" i="6"/>
  <c r="F88" i="6"/>
  <c r="I89" i="6"/>
  <c r="D89" i="6"/>
  <c r="E89" i="6"/>
  <c r="F89" i="6"/>
  <c r="I90" i="6"/>
  <c r="D90" i="6"/>
  <c r="E90" i="6"/>
  <c r="F90" i="6"/>
  <c r="I91" i="6"/>
  <c r="D91" i="6"/>
  <c r="E91" i="6"/>
  <c r="F91" i="6"/>
  <c r="I92" i="6"/>
  <c r="D92" i="6"/>
  <c r="E92" i="6"/>
  <c r="F92" i="6"/>
  <c r="I93" i="6"/>
  <c r="D93" i="6"/>
  <c r="E93" i="6"/>
  <c r="F93" i="6"/>
  <c r="I94" i="6"/>
  <c r="D94" i="6"/>
  <c r="E94" i="6"/>
  <c r="F94" i="6"/>
  <c r="I95" i="6"/>
  <c r="D95" i="6"/>
  <c r="E95" i="6"/>
  <c r="F95" i="6"/>
  <c r="I96" i="6"/>
  <c r="D96" i="6"/>
  <c r="E96" i="6"/>
  <c r="F96" i="6"/>
  <c r="I97" i="6"/>
  <c r="D97" i="6"/>
  <c r="E97" i="6"/>
  <c r="F97" i="6"/>
  <c r="I98" i="6"/>
  <c r="D98" i="6"/>
  <c r="E98" i="6"/>
  <c r="F98" i="6"/>
  <c r="I99" i="6"/>
  <c r="D99" i="6"/>
  <c r="E99" i="6"/>
  <c r="F99" i="6"/>
  <c r="I100" i="6"/>
  <c r="D100" i="6"/>
  <c r="E100" i="6"/>
  <c r="F100" i="6"/>
  <c r="I101" i="6"/>
  <c r="D101" i="6"/>
  <c r="E101" i="6"/>
  <c r="F101" i="6"/>
  <c r="I102" i="6"/>
  <c r="D102" i="6"/>
  <c r="E102" i="6"/>
  <c r="F102" i="6"/>
  <c r="I103" i="6"/>
  <c r="D103" i="6"/>
  <c r="E103" i="6"/>
  <c r="F103" i="6"/>
  <c r="I104" i="6"/>
  <c r="D104" i="6"/>
  <c r="E104" i="6"/>
  <c r="F104" i="6"/>
  <c r="I105" i="6"/>
  <c r="D105" i="6"/>
  <c r="E105" i="6"/>
  <c r="F105" i="6"/>
  <c r="I106" i="6"/>
  <c r="D106" i="6"/>
  <c r="E106" i="6"/>
  <c r="F106" i="6"/>
  <c r="I107" i="6"/>
  <c r="D107" i="6"/>
  <c r="E107" i="6"/>
  <c r="F107" i="6"/>
  <c r="I108" i="6"/>
  <c r="D108" i="6"/>
  <c r="E108" i="6"/>
  <c r="F108" i="6"/>
  <c r="I109" i="6"/>
  <c r="D109" i="6"/>
  <c r="E109" i="6"/>
  <c r="F109" i="6"/>
  <c r="I110" i="6"/>
  <c r="D110" i="6"/>
  <c r="E110" i="6"/>
  <c r="F110" i="6"/>
  <c r="I111" i="6"/>
  <c r="D111" i="6"/>
  <c r="E111" i="6"/>
  <c r="F111" i="6"/>
  <c r="I112" i="6"/>
  <c r="D112" i="6"/>
  <c r="E112" i="6"/>
  <c r="F112" i="6"/>
  <c r="I113" i="6"/>
  <c r="D113" i="6"/>
  <c r="E113" i="6"/>
  <c r="F113" i="6"/>
  <c r="I114" i="6"/>
  <c r="D114" i="6"/>
  <c r="E114" i="6"/>
  <c r="F114" i="6"/>
  <c r="I115" i="6"/>
  <c r="D115" i="6"/>
  <c r="E115" i="6"/>
  <c r="F115" i="6"/>
  <c r="I116" i="6"/>
  <c r="D116" i="6"/>
  <c r="E116" i="6"/>
  <c r="F116" i="6"/>
  <c r="I117" i="6"/>
  <c r="D117" i="6"/>
  <c r="E117" i="6"/>
  <c r="F117" i="6"/>
  <c r="I118" i="6"/>
  <c r="D118" i="6"/>
  <c r="E118" i="6"/>
  <c r="F118" i="6"/>
  <c r="I119" i="6"/>
  <c r="D119" i="6"/>
  <c r="E119" i="6"/>
  <c r="F119" i="6"/>
  <c r="I120" i="6"/>
  <c r="D120" i="6"/>
  <c r="E120" i="6"/>
  <c r="F120" i="6"/>
  <c r="I121" i="6"/>
  <c r="D121" i="6"/>
  <c r="E121" i="6"/>
  <c r="F121" i="6"/>
  <c r="I122" i="6"/>
  <c r="D122" i="6"/>
  <c r="E122" i="6"/>
  <c r="F122" i="6"/>
  <c r="I123" i="6"/>
  <c r="D123" i="6"/>
  <c r="E123" i="6"/>
  <c r="F123" i="6"/>
  <c r="I124" i="6"/>
  <c r="D124" i="6"/>
  <c r="E124" i="6"/>
  <c r="F124" i="6"/>
  <c r="I125" i="6"/>
  <c r="D125" i="6"/>
  <c r="E125" i="6"/>
  <c r="F125" i="6"/>
  <c r="I126" i="6"/>
  <c r="D126" i="6"/>
  <c r="E126" i="6"/>
  <c r="F126" i="6"/>
  <c r="I127" i="6"/>
  <c r="D127" i="6"/>
  <c r="E127" i="6"/>
  <c r="F127" i="6"/>
  <c r="I128" i="6"/>
  <c r="D128" i="6"/>
  <c r="E128" i="6"/>
  <c r="F128" i="6"/>
  <c r="I129" i="6"/>
  <c r="D129" i="6"/>
  <c r="E129" i="6"/>
  <c r="F129" i="6"/>
  <c r="I130" i="6"/>
  <c r="D130" i="6"/>
  <c r="E130" i="6"/>
  <c r="F130" i="6"/>
  <c r="I131" i="6"/>
  <c r="D131" i="6"/>
  <c r="E131" i="6"/>
  <c r="F131" i="6"/>
  <c r="I132" i="6"/>
  <c r="D132" i="6"/>
  <c r="E132" i="6"/>
  <c r="F132" i="6"/>
  <c r="I133" i="6"/>
  <c r="D133" i="6"/>
  <c r="E133" i="6"/>
  <c r="F133" i="6"/>
  <c r="I134" i="6"/>
  <c r="D134" i="6"/>
  <c r="E134" i="6"/>
  <c r="F134" i="6"/>
  <c r="I135" i="6"/>
  <c r="D135" i="6"/>
  <c r="E135" i="6"/>
  <c r="F135" i="6"/>
  <c r="I136" i="6"/>
  <c r="D136" i="6"/>
  <c r="E136" i="6"/>
  <c r="F136" i="6"/>
  <c r="I137" i="6"/>
  <c r="D137" i="6"/>
  <c r="E137" i="6"/>
  <c r="F137" i="6"/>
  <c r="I138" i="6"/>
  <c r="D138" i="6"/>
  <c r="E138" i="6"/>
  <c r="F138" i="6"/>
  <c r="I139" i="6"/>
  <c r="D139" i="6"/>
  <c r="E139" i="6"/>
  <c r="F139" i="6"/>
  <c r="I140" i="6"/>
  <c r="D140" i="6"/>
  <c r="E140" i="6"/>
  <c r="F140" i="6"/>
  <c r="I141" i="6"/>
  <c r="D141" i="6"/>
  <c r="E141" i="6"/>
  <c r="F141" i="6"/>
  <c r="I142" i="6"/>
  <c r="D142" i="6"/>
  <c r="E142" i="6"/>
  <c r="F142" i="6"/>
  <c r="I143" i="6"/>
  <c r="D143" i="6"/>
  <c r="E143" i="6"/>
  <c r="F143" i="6"/>
  <c r="I144" i="6"/>
  <c r="D144" i="6"/>
  <c r="E144" i="6"/>
  <c r="F144" i="6"/>
  <c r="I145" i="6"/>
  <c r="D145" i="6"/>
  <c r="E145" i="6"/>
  <c r="F145" i="6"/>
  <c r="I146" i="6"/>
  <c r="D146" i="6"/>
  <c r="E146" i="6"/>
  <c r="F146" i="6"/>
  <c r="I147" i="6"/>
  <c r="D147" i="6"/>
  <c r="E147" i="6"/>
  <c r="F147" i="6"/>
  <c r="I148" i="6"/>
  <c r="D148" i="6"/>
  <c r="E148" i="6"/>
  <c r="F148" i="6"/>
  <c r="I149" i="6"/>
  <c r="D149" i="6"/>
  <c r="E149" i="6"/>
  <c r="F149" i="6"/>
  <c r="I150" i="6"/>
  <c r="D150" i="6"/>
  <c r="E150" i="6"/>
  <c r="F150" i="6"/>
  <c r="I151" i="6"/>
  <c r="D151" i="6"/>
  <c r="E151" i="6"/>
  <c r="F151" i="6"/>
  <c r="I152" i="6"/>
  <c r="D152" i="6"/>
  <c r="E152" i="6"/>
  <c r="F152" i="6"/>
  <c r="I153" i="6"/>
  <c r="D153" i="6"/>
  <c r="E153" i="6"/>
  <c r="F153" i="6"/>
  <c r="I154" i="6"/>
  <c r="D154" i="6"/>
  <c r="E154" i="6"/>
  <c r="F154" i="6"/>
  <c r="I155" i="6"/>
  <c r="D155" i="6"/>
  <c r="E155" i="6"/>
  <c r="F155" i="6"/>
  <c r="I156" i="6"/>
  <c r="D156" i="6"/>
  <c r="E156" i="6"/>
  <c r="F156" i="6"/>
  <c r="I157" i="6"/>
  <c r="D157" i="6"/>
  <c r="E157" i="6"/>
  <c r="F157" i="6"/>
  <c r="I158" i="6"/>
  <c r="D158" i="6"/>
  <c r="E158" i="6"/>
  <c r="F158" i="6"/>
  <c r="I159" i="6"/>
  <c r="D159" i="6"/>
  <c r="E159" i="6"/>
  <c r="F159" i="6"/>
  <c r="I160" i="6"/>
  <c r="D160" i="6"/>
  <c r="E160" i="6"/>
  <c r="F160" i="6"/>
  <c r="I161" i="6"/>
  <c r="D161" i="6"/>
  <c r="E161" i="6"/>
  <c r="F161" i="6"/>
  <c r="I162" i="6"/>
  <c r="D162" i="6"/>
  <c r="E162" i="6"/>
  <c r="F162" i="6"/>
  <c r="I163" i="6"/>
  <c r="D163" i="6"/>
  <c r="E163" i="6"/>
  <c r="F163" i="6"/>
  <c r="I164" i="6"/>
  <c r="D164" i="6"/>
  <c r="E164" i="6"/>
  <c r="F164" i="6"/>
  <c r="I165" i="6"/>
  <c r="D165" i="6"/>
  <c r="E165" i="6"/>
  <c r="F165" i="6"/>
  <c r="I166" i="6"/>
  <c r="D166" i="6"/>
  <c r="E166" i="6"/>
  <c r="F166" i="6"/>
  <c r="I167" i="6"/>
  <c r="D167" i="6"/>
  <c r="E167" i="6"/>
  <c r="F167" i="6"/>
  <c r="I168" i="6"/>
  <c r="D168" i="6"/>
  <c r="E168" i="6"/>
  <c r="F168" i="6"/>
  <c r="I169" i="6"/>
  <c r="D169" i="6"/>
  <c r="E169" i="6"/>
  <c r="F169" i="6"/>
  <c r="I170" i="6"/>
  <c r="D170" i="6"/>
  <c r="E170" i="6"/>
  <c r="F170" i="6"/>
  <c r="I171" i="6"/>
  <c r="D171" i="6"/>
  <c r="E171" i="6"/>
  <c r="F171" i="6"/>
  <c r="I172" i="6"/>
  <c r="D172" i="6"/>
  <c r="E172" i="6"/>
  <c r="F172" i="6"/>
  <c r="I173" i="6"/>
  <c r="D173" i="6"/>
  <c r="E173" i="6"/>
  <c r="F173" i="6"/>
  <c r="I174" i="6"/>
  <c r="D174" i="6"/>
  <c r="E174" i="6"/>
  <c r="F174" i="6"/>
  <c r="I175" i="6"/>
  <c r="D175" i="6"/>
  <c r="E175" i="6"/>
  <c r="F175" i="6"/>
  <c r="I176" i="6"/>
  <c r="D176" i="6"/>
  <c r="E176" i="6"/>
  <c r="F176" i="6"/>
  <c r="I177" i="6"/>
  <c r="D177" i="6"/>
  <c r="E177" i="6"/>
  <c r="F177" i="6"/>
  <c r="I178" i="6"/>
  <c r="D178" i="6"/>
  <c r="E178" i="6"/>
  <c r="F178" i="6"/>
  <c r="I179" i="6"/>
  <c r="D179" i="6"/>
  <c r="E179" i="6"/>
  <c r="F179" i="6"/>
  <c r="I180" i="6"/>
  <c r="D180" i="6"/>
  <c r="E180" i="6"/>
  <c r="F180" i="6"/>
  <c r="I181" i="6"/>
  <c r="D181" i="6"/>
  <c r="E181" i="6"/>
  <c r="F181" i="6"/>
  <c r="I182" i="6"/>
  <c r="D182" i="6"/>
  <c r="E182" i="6"/>
  <c r="F182" i="6"/>
  <c r="I183" i="6"/>
  <c r="D183" i="6"/>
  <c r="E183" i="6"/>
  <c r="F183" i="6"/>
  <c r="I184" i="6"/>
  <c r="D184" i="6"/>
  <c r="E184" i="6"/>
  <c r="F184" i="6"/>
  <c r="I185" i="6"/>
  <c r="D185" i="6"/>
  <c r="E185" i="6"/>
  <c r="F185" i="6"/>
  <c r="I186" i="6"/>
  <c r="D186" i="6"/>
  <c r="E186" i="6"/>
  <c r="F186" i="6"/>
  <c r="I187" i="6"/>
  <c r="D187" i="6"/>
  <c r="E187" i="6"/>
  <c r="F187" i="6"/>
  <c r="I188" i="6"/>
  <c r="D188" i="6"/>
  <c r="E188" i="6"/>
  <c r="F188" i="6"/>
  <c r="I189" i="6"/>
  <c r="D189" i="6"/>
  <c r="E189" i="6"/>
  <c r="F189" i="6"/>
  <c r="I190" i="6"/>
  <c r="D190" i="6"/>
  <c r="E190" i="6"/>
  <c r="F190" i="6"/>
  <c r="I191" i="6"/>
  <c r="D191" i="6"/>
  <c r="E191" i="6"/>
  <c r="F191" i="6"/>
  <c r="I192" i="6"/>
  <c r="D192" i="6"/>
  <c r="E192" i="6"/>
  <c r="F192" i="6"/>
  <c r="I193" i="6"/>
  <c r="D193" i="6"/>
  <c r="E193" i="6"/>
  <c r="F193" i="6"/>
  <c r="I194" i="6"/>
  <c r="D194" i="6"/>
  <c r="E194" i="6"/>
  <c r="F194" i="6"/>
  <c r="I195" i="6"/>
  <c r="D195" i="6"/>
  <c r="E195" i="6"/>
  <c r="F195" i="6"/>
  <c r="I196" i="6"/>
  <c r="D196" i="6"/>
  <c r="E196" i="6"/>
  <c r="F196" i="6"/>
  <c r="I197" i="6"/>
  <c r="D197" i="6"/>
  <c r="E197" i="6"/>
  <c r="F197" i="6"/>
  <c r="I198" i="6"/>
  <c r="D198" i="6"/>
  <c r="E198" i="6"/>
  <c r="F198" i="6"/>
  <c r="I199" i="6"/>
  <c r="D199" i="6"/>
  <c r="E199" i="6"/>
  <c r="F199" i="6"/>
  <c r="I200" i="6"/>
  <c r="D200" i="6"/>
  <c r="E200" i="6"/>
  <c r="F200" i="6"/>
  <c r="I201" i="6"/>
  <c r="D201" i="6"/>
  <c r="E201" i="6"/>
  <c r="F201" i="6"/>
  <c r="I202" i="6"/>
  <c r="D202" i="6"/>
  <c r="E202" i="6"/>
  <c r="F202" i="6"/>
  <c r="I203" i="6"/>
  <c r="D203" i="6"/>
  <c r="E203" i="6"/>
  <c r="F203" i="6"/>
  <c r="I204" i="6"/>
  <c r="D204" i="6"/>
  <c r="E204" i="6"/>
  <c r="F204" i="6"/>
  <c r="I205" i="6"/>
  <c r="D205" i="6"/>
  <c r="E205" i="6"/>
  <c r="F205" i="6"/>
  <c r="I206" i="6"/>
  <c r="D206" i="6"/>
  <c r="E206" i="6"/>
  <c r="F206" i="6"/>
  <c r="I207" i="6"/>
  <c r="D207" i="6"/>
  <c r="E207" i="6"/>
  <c r="F207" i="6"/>
  <c r="I208" i="6"/>
  <c r="D208" i="6"/>
  <c r="E208" i="6"/>
  <c r="F208" i="6"/>
  <c r="I209" i="6"/>
  <c r="D209" i="6"/>
  <c r="E209" i="6"/>
  <c r="F209" i="6"/>
  <c r="I210" i="6"/>
  <c r="D210" i="6"/>
  <c r="E210" i="6"/>
  <c r="F210" i="6"/>
  <c r="I211" i="6"/>
  <c r="D211" i="6"/>
  <c r="E211" i="6"/>
  <c r="F211" i="6"/>
  <c r="I212" i="6"/>
  <c r="D212" i="6"/>
  <c r="E212" i="6"/>
  <c r="F212" i="6"/>
  <c r="I213" i="6"/>
  <c r="D213" i="6"/>
  <c r="E213" i="6"/>
  <c r="F213" i="6"/>
  <c r="I214" i="6"/>
  <c r="D214" i="6"/>
  <c r="E214" i="6"/>
  <c r="F214" i="6"/>
  <c r="I215" i="6"/>
  <c r="D215" i="6"/>
  <c r="E215" i="6"/>
  <c r="F215" i="6"/>
  <c r="I216" i="6"/>
  <c r="D216" i="6"/>
  <c r="E216" i="6"/>
  <c r="F216" i="6"/>
  <c r="I217" i="6"/>
  <c r="D217" i="6"/>
  <c r="E217" i="6"/>
  <c r="F217" i="6"/>
  <c r="I218" i="6"/>
  <c r="D218" i="6"/>
  <c r="E218" i="6"/>
  <c r="F218" i="6"/>
  <c r="I219" i="6"/>
  <c r="D219" i="6"/>
  <c r="E219" i="6"/>
  <c r="F219" i="6"/>
  <c r="I220" i="6"/>
  <c r="D220" i="6"/>
  <c r="E220" i="6"/>
  <c r="F220" i="6"/>
  <c r="I221" i="6"/>
  <c r="D221" i="6"/>
  <c r="E221" i="6"/>
  <c r="F221" i="6"/>
  <c r="I222" i="6"/>
  <c r="D222" i="6"/>
  <c r="E222" i="6"/>
  <c r="F222" i="6"/>
  <c r="I223" i="6"/>
  <c r="D223" i="6"/>
  <c r="E223" i="6"/>
  <c r="F223" i="6"/>
  <c r="I224" i="6"/>
  <c r="D224" i="6"/>
  <c r="E224" i="6"/>
  <c r="F224" i="6"/>
  <c r="I225" i="6"/>
  <c r="D225" i="6"/>
  <c r="E225" i="6"/>
  <c r="F225" i="6"/>
  <c r="I226" i="6"/>
  <c r="D226" i="6"/>
  <c r="E226" i="6"/>
  <c r="F226" i="6"/>
  <c r="I227" i="6"/>
  <c r="D227" i="6"/>
  <c r="E227" i="6"/>
  <c r="F227" i="6"/>
  <c r="I228" i="6"/>
  <c r="D228" i="6"/>
  <c r="E228" i="6"/>
  <c r="F228" i="6"/>
  <c r="I229" i="6"/>
  <c r="D229" i="6"/>
  <c r="E229" i="6"/>
  <c r="F229" i="6"/>
  <c r="I230" i="6"/>
  <c r="D230" i="6"/>
  <c r="E230" i="6"/>
  <c r="F230" i="6"/>
  <c r="I231" i="6"/>
  <c r="D231" i="6"/>
  <c r="E231" i="6"/>
  <c r="F231" i="6"/>
  <c r="I232" i="6"/>
  <c r="D232" i="6"/>
  <c r="E232" i="6"/>
  <c r="F232" i="6"/>
  <c r="I233" i="6"/>
  <c r="D233" i="6"/>
  <c r="E233" i="6"/>
  <c r="F233" i="6"/>
  <c r="I234" i="6"/>
  <c r="D234" i="6"/>
  <c r="E234" i="6"/>
  <c r="F234" i="6"/>
  <c r="I235" i="6"/>
  <c r="D235" i="6"/>
  <c r="E235" i="6"/>
  <c r="F235" i="6"/>
  <c r="I236" i="6"/>
  <c r="D236" i="6"/>
  <c r="E236" i="6"/>
  <c r="F236" i="6"/>
  <c r="I237" i="6"/>
  <c r="D237" i="6"/>
  <c r="E237" i="6"/>
  <c r="F237" i="6"/>
  <c r="I238" i="6"/>
  <c r="D238" i="6"/>
  <c r="E238" i="6"/>
  <c r="F238" i="6"/>
  <c r="I239" i="6"/>
  <c r="D239" i="6"/>
  <c r="E239" i="6"/>
  <c r="F239" i="6"/>
  <c r="I240" i="6"/>
  <c r="D240" i="6"/>
  <c r="E240" i="6"/>
  <c r="F240" i="6"/>
  <c r="I241" i="6"/>
  <c r="D241" i="6"/>
  <c r="E241" i="6"/>
  <c r="F241" i="6"/>
  <c r="I242" i="6"/>
  <c r="D242" i="6"/>
  <c r="E242" i="6"/>
  <c r="F242" i="6"/>
  <c r="I243" i="6"/>
  <c r="D243" i="6"/>
  <c r="E243" i="6"/>
  <c r="F243" i="6"/>
  <c r="I244" i="6"/>
  <c r="D244" i="6"/>
  <c r="E244" i="6"/>
  <c r="F244" i="6"/>
  <c r="I245" i="6"/>
  <c r="D245" i="6"/>
  <c r="E245" i="6"/>
  <c r="F245" i="6"/>
  <c r="I246" i="6"/>
  <c r="D246" i="6"/>
  <c r="E246" i="6"/>
  <c r="F246" i="6"/>
  <c r="I247" i="6"/>
  <c r="D247" i="6"/>
  <c r="E247" i="6"/>
  <c r="F247" i="6"/>
  <c r="I248" i="6"/>
  <c r="D248" i="6"/>
  <c r="E248" i="6"/>
  <c r="F248" i="6"/>
  <c r="I249" i="6"/>
  <c r="D249" i="6"/>
  <c r="E249" i="6"/>
  <c r="F249" i="6"/>
  <c r="I250" i="6"/>
  <c r="D250" i="6"/>
  <c r="E250" i="6"/>
  <c r="F250" i="6"/>
  <c r="I251" i="6"/>
  <c r="D251" i="6"/>
  <c r="E251" i="6"/>
  <c r="F251" i="6"/>
  <c r="I252" i="6"/>
  <c r="D252" i="6"/>
  <c r="E252" i="6"/>
  <c r="F252" i="6"/>
  <c r="I253" i="6"/>
  <c r="D253" i="6"/>
  <c r="E253" i="6"/>
  <c r="F253" i="6"/>
  <c r="I254" i="6"/>
  <c r="D254" i="6"/>
  <c r="E254" i="6"/>
  <c r="F254" i="6"/>
  <c r="I255" i="6"/>
  <c r="D255" i="6"/>
  <c r="E255" i="6"/>
  <c r="F255" i="6"/>
  <c r="I256" i="6"/>
  <c r="D256" i="6"/>
  <c r="E256" i="6"/>
  <c r="F256" i="6"/>
  <c r="I257" i="6"/>
  <c r="D257" i="6"/>
  <c r="E257" i="6"/>
  <c r="F257" i="6"/>
  <c r="I258" i="6"/>
  <c r="D258" i="6"/>
  <c r="E258" i="6"/>
  <c r="F258" i="6"/>
  <c r="I259" i="6"/>
  <c r="D259" i="6"/>
  <c r="E259" i="6"/>
  <c r="F259" i="6"/>
  <c r="I260" i="6"/>
  <c r="D260" i="6"/>
  <c r="E260" i="6"/>
  <c r="F260" i="6"/>
  <c r="I261" i="6"/>
  <c r="D261" i="6"/>
  <c r="E261" i="6"/>
  <c r="F261" i="6"/>
  <c r="I262" i="6"/>
  <c r="D262" i="6"/>
  <c r="E262" i="6"/>
  <c r="F262" i="6"/>
  <c r="I263" i="6"/>
  <c r="D263" i="6"/>
  <c r="E263" i="6"/>
  <c r="F263" i="6"/>
  <c r="I264" i="6"/>
  <c r="D264" i="6"/>
  <c r="E264" i="6"/>
  <c r="F264" i="6"/>
  <c r="I265" i="6"/>
  <c r="D265" i="6"/>
  <c r="E265" i="6"/>
  <c r="F265" i="6"/>
  <c r="I266" i="6"/>
  <c r="D266" i="6"/>
  <c r="E266" i="6"/>
  <c r="F266" i="6"/>
  <c r="I267" i="6"/>
  <c r="D267" i="6"/>
  <c r="E267" i="6"/>
  <c r="F267" i="6"/>
  <c r="I268" i="6"/>
  <c r="D268" i="6"/>
  <c r="E268" i="6"/>
  <c r="F268" i="6"/>
  <c r="I269" i="6"/>
  <c r="D269" i="6"/>
  <c r="E269" i="6"/>
  <c r="F269" i="6"/>
  <c r="I270" i="6"/>
  <c r="D270" i="6"/>
  <c r="E270" i="6"/>
  <c r="F270" i="6"/>
  <c r="I271" i="6"/>
  <c r="D271" i="6"/>
  <c r="E271" i="6"/>
  <c r="F271" i="6"/>
  <c r="I272" i="6"/>
  <c r="D272" i="6"/>
  <c r="E272" i="6"/>
  <c r="F272" i="6"/>
  <c r="I273" i="6"/>
  <c r="D273" i="6"/>
  <c r="E273" i="6"/>
  <c r="F273" i="6"/>
  <c r="I274" i="6"/>
  <c r="D274" i="6"/>
  <c r="E274" i="6"/>
  <c r="F274" i="6"/>
  <c r="I275" i="6"/>
  <c r="D275" i="6"/>
  <c r="E275" i="6"/>
  <c r="F275" i="6"/>
  <c r="I276" i="6"/>
  <c r="D276" i="6"/>
  <c r="E276" i="6"/>
  <c r="F276" i="6"/>
  <c r="I277" i="6"/>
  <c r="D277" i="6"/>
  <c r="E277" i="6"/>
  <c r="F277" i="6"/>
  <c r="I278" i="6"/>
  <c r="D278" i="6"/>
  <c r="E278" i="6"/>
  <c r="F278" i="6"/>
  <c r="I279" i="6"/>
  <c r="D279" i="6"/>
  <c r="E279" i="6"/>
  <c r="F279" i="6"/>
  <c r="I280" i="6"/>
  <c r="D280" i="6"/>
  <c r="E280" i="6"/>
  <c r="F280" i="6"/>
  <c r="I281" i="6"/>
  <c r="D281" i="6"/>
  <c r="E281" i="6"/>
  <c r="F281" i="6"/>
  <c r="I282" i="6"/>
  <c r="D282" i="6"/>
  <c r="E282" i="6"/>
  <c r="F282" i="6"/>
  <c r="I283" i="6"/>
  <c r="D283" i="6"/>
  <c r="E283" i="6"/>
  <c r="F283" i="6"/>
  <c r="I284" i="6"/>
  <c r="D284" i="6"/>
  <c r="E284" i="6"/>
  <c r="F284" i="6"/>
  <c r="I285" i="6"/>
  <c r="D285" i="6"/>
  <c r="E285" i="6"/>
  <c r="F285" i="6"/>
  <c r="I286" i="6"/>
  <c r="D286" i="6"/>
  <c r="E286" i="6"/>
  <c r="F286" i="6"/>
  <c r="I287" i="6"/>
  <c r="D287" i="6"/>
  <c r="E287" i="6"/>
  <c r="F287" i="6"/>
  <c r="I288" i="6"/>
  <c r="D288" i="6"/>
  <c r="E288" i="6"/>
  <c r="F288" i="6"/>
  <c r="I289" i="6"/>
  <c r="D289" i="6"/>
  <c r="E289" i="6"/>
  <c r="F289" i="6"/>
  <c r="I290" i="6"/>
  <c r="D290" i="6"/>
  <c r="E290" i="6"/>
  <c r="F290" i="6"/>
  <c r="I291" i="6"/>
  <c r="D291" i="6"/>
  <c r="E291" i="6"/>
  <c r="F291" i="6"/>
  <c r="I292" i="6"/>
  <c r="D292" i="6"/>
  <c r="E292" i="6"/>
  <c r="F292" i="6"/>
  <c r="I293" i="6"/>
  <c r="D293" i="6"/>
  <c r="E293" i="6"/>
  <c r="F293" i="6"/>
  <c r="I294" i="6"/>
  <c r="D294" i="6"/>
  <c r="E294" i="6"/>
  <c r="F294" i="6"/>
  <c r="I295" i="6"/>
  <c r="D295" i="6"/>
  <c r="E295" i="6"/>
  <c r="F295" i="6"/>
  <c r="I296" i="6"/>
  <c r="D296" i="6"/>
  <c r="E296" i="6"/>
  <c r="F296" i="6"/>
  <c r="I297" i="6"/>
  <c r="D297" i="6"/>
  <c r="E297" i="6"/>
  <c r="F297" i="6"/>
  <c r="I298" i="6"/>
  <c r="D298" i="6"/>
  <c r="E298" i="6"/>
  <c r="F298" i="6"/>
  <c r="I299" i="6"/>
  <c r="D299" i="6"/>
  <c r="E299" i="6"/>
  <c r="F299" i="6"/>
  <c r="I300" i="6"/>
  <c r="D300" i="6"/>
  <c r="E300" i="6"/>
  <c r="F300" i="6"/>
  <c r="I301" i="6"/>
  <c r="D301" i="6"/>
  <c r="E301" i="6"/>
  <c r="F301" i="6"/>
  <c r="I302" i="6"/>
  <c r="D302" i="6"/>
  <c r="E302" i="6"/>
  <c r="F302" i="6"/>
  <c r="I303" i="6"/>
  <c r="D303" i="6"/>
  <c r="E303" i="6"/>
  <c r="F303" i="6"/>
  <c r="I304" i="6"/>
  <c r="D304" i="6"/>
  <c r="E304" i="6"/>
  <c r="F304" i="6"/>
  <c r="I305" i="6"/>
  <c r="D305" i="6"/>
  <c r="E305" i="6"/>
  <c r="F305" i="6"/>
  <c r="I306" i="6"/>
  <c r="D306" i="6"/>
  <c r="E306" i="6"/>
  <c r="F306" i="6"/>
  <c r="I307" i="6"/>
  <c r="D307" i="6"/>
  <c r="E307" i="6"/>
  <c r="F307" i="6"/>
  <c r="I308" i="6"/>
  <c r="D308" i="6"/>
  <c r="E308" i="6"/>
  <c r="F308" i="6"/>
  <c r="I309" i="6"/>
  <c r="D309" i="6"/>
  <c r="E309" i="6"/>
  <c r="F309" i="6"/>
  <c r="I310" i="6"/>
  <c r="D310" i="6"/>
  <c r="E310" i="6"/>
  <c r="F310" i="6"/>
  <c r="I311" i="6"/>
  <c r="D311" i="6"/>
  <c r="E311" i="6"/>
  <c r="F311" i="6"/>
  <c r="I312" i="6"/>
  <c r="D312" i="6"/>
  <c r="E312" i="6"/>
  <c r="F312" i="6"/>
  <c r="I313" i="6"/>
  <c r="D313" i="6"/>
  <c r="E313" i="6"/>
  <c r="F313" i="6"/>
  <c r="I314" i="6"/>
  <c r="D314" i="6"/>
  <c r="E314" i="6"/>
  <c r="F314" i="6"/>
  <c r="I315" i="6"/>
  <c r="D315" i="6"/>
  <c r="E315" i="6"/>
  <c r="F315" i="6"/>
  <c r="I316" i="6"/>
  <c r="D316" i="6"/>
  <c r="E316" i="6"/>
  <c r="F316" i="6"/>
  <c r="I317" i="6"/>
  <c r="D317" i="6"/>
  <c r="E317" i="6"/>
  <c r="F317" i="6"/>
  <c r="I318" i="6"/>
  <c r="D318" i="6"/>
  <c r="E318" i="6"/>
  <c r="F318" i="6"/>
  <c r="I319" i="6"/>
  <c r="D319" i="6"/>
  <c r="E319" i="6"/>
  <c r="F319" i="6"/>
  <c r="I320" i="6"/>
  <c r="D320" i="6"/>
  <c r="E320" i="6"/>
  <c r="F320" i="6"/>
  <c r="I321" i="6"/>
  <c r="D321" i="6"/>
  <c r="E321" i="6"/>
  <c r="F321" i="6"/>
  <c r="I322" i="6"/>
  <c r="D322" i="6"/>
  <c r="E322" i="6"/>
  <c r="F322" i="6"/>
  <c r="I323" i="6"/>
  <c r="D323" i="6"/>
  <c r="E323" i="6"/>
  <c r="F323" i="6"/>
  <c r="I324" i="6"/>
  <c r="D324" i="6"/>
  <c r="E324" i="6"/>
  <c r="F324" i="6"/>
  <c r="I325" i="6"/>
  <c r="D325" i="6"/>
  <c r="E325" i="6"/>
  <c r="F325" i="6"/>
  <c r="I326" i="6"/>
  <c r="D326" i="6"/>
  <c r="E326" i="6"/>
  <c r="F326" i="6"/>
  <c r="I327" i="6"/>
  <c r="D327" i="6"/>
  <c r="E327" i="6"/>
  <c r="F327" i="6"/>
  <c r="I328" i="6"/>
  <c r="D328" i="6"/>
  <c r="E328" i="6"/>
  <c r="F328" i="6"/>
  <c r="I329" i="6"/>
  <c r="D329" i="6"/>
  <c r="E329" i="6"/>
  <c r="F329" i="6"/>
  <c r="I330" i="6"/>
  <c r="D330" i="6"/>
  <c r="E330" i="6"/>
  <c r="F330" i="6"/>
  <c r="I331" i="6"/>
  <c r="D331" i="6"/>
  <c r="E331" i="6"/>
  <c r="F331" i="6"/>
  <c r="I332" i="6"/>
  <c r="D332" i="6"/>
  <c r="E332" i="6"/>
  <c r="F332" i="6"/>
  <c r="I333" i="6"/>
  <c r="D333" i="6"/>
  <c r="E333" i="6"/>
  <c r="F333" i="6"/>
  <c r="I334" i="6"/>
  <c r="D334" i="6"/>
  <c r="E334" i="6"/>
  <c r="F334" i="6"/>
  <c r="I335" i="6"/>
  <c r="D335" i="6"/>
  <c r="E335" i="6"/>
  <c r="F335" i="6"/>
  <c r="I336" i="6"/>
  <c r="D336" i="6"/>
  <c r="E336" i="6"/>
  <c r="F336" i="6"/>
  <c r="I337" i="6"/>
  <c r="D337" i="6"/>
  <c r="E337" i="6"/>
  <c r="F337" i="6"/>
  <c r="I338" i="6"/>
  <c r="D338" i="6"/>
  <c r="E338" i="6"/>
  <c r="F338" i="6"/>
  <c r="I339" i="6"/>
  <c r="D339" i="6"/>
  <c r="E339" i="6"/>
  <c r="F339" i="6"/>
  <c r="I340" i="6"/>
  <c r="D340" i="6"/>
  <c r="E340" i="6"/>
  <c r="F340" i="6"/>
  <c r="I341" i="6"/>
  <c r="D341" i="6"/>
  <c r="E341" i="6"/>
  <c r="F341" i="6"/>
  <c r="I342" i="6"/>
  <c r="D342" i="6"/>
  <c r="E342" i="6"/>
  <c r="F342" i="6"/>
  <c r="I343" i="6"/>
  <c r="D343" i="6"/>
  <c r="E343" i="6"/>
  <c r="F343" i="6"/>
  <c r="I344" i="6"/>
  <c r="D344" i="6"/>
  <c r="E344" i="6"/>
  <c r="F344" i="6"/>
  <c r="I345" i="6"/>
  <c r="D345" i="6"/>
  <c r="E345" i="6"/>
  <c r="F345" i="6"/>
  <c r="I346" i="6"/>
  <c r="D346" i="6"/>
  <c r="E346" i="6"/>
  <c r="F346" i="6"/>
  <c r="I347" i="6"/>
  <c r="D347" i="6"/>
  <c r="E347" i="6"/>
  <c r="F347" i="6"/>
  <c r="I348" i="6"/>
  <c r="D348" i="6"/>
  <c r="E348" i="6"/>
  <c r="F348" i="6"/>
  <c r="I349" i="6"/>
  <c r="D349" i="6"/>
  <c r="E349" i="6"/>
  <c r="F349" i="6"/>
  <c r="I350" i="6"/>
  <c r="D350" i="6"/>
  <c r="E350" i="6"/>
  <c r="F350" i="6"/>
  <c r="I351" i="6"/>
  <c r="D351" i="6"/>
  <c r="E351" i="6"/>
  <c r="F351" i="6"/>
  <c r="I352" i="6"/>
  <c r="D352" i="6"/>
  <c r="E352" i="6"/>
  <c r="F352" i="6"/>
  <c r="I353" i="6"/>
  <c r="D353" i="6"/>
  <c r="E353" i="6"/>
  <c r="F353" i="6"/>
  <c r="I354" i="6"/>
  <c r="D354" i="6"/>
  <c r="E354" i="6"/>
  <c r="F354" i="6"/>
  <c r="I355" i="6"/>
  <c r="D355" i="6"/>
  <c r="E355" i="6"/>
  <c r="F355" i="6"/>
  <c r="I356" i="6"/>
  <c r="D356" i="6"/>
  <c r="E356" i="6"/>
  <c r="F356" i="6"/>
  <c r="I357" i="6"/>
  <c r="D357" i="6"/>
  <c r="E357" i="6"/>
  <c r="F357" i="6"/>
  <c r="I358" i="6"/>
  <c r="D358" i="6"/>
  <c r="E358" i="6"/>
  <c r="F358" i="6"/>
  <c r="I359" i="6"/>
  <c r="D359" i="6"/>
  <c r="E359" i="6"/>
  <c r="F359" i="6"/>
  <c r="I360" i="6"/>
  <c r="D360" i="6"/>
  <c r="E360" i="6"/>
  <c r="F360" i="6"/>
  <c r="I361" i="6"/>
  <c r="D361" i="6"/>
  <c r="E361" i="6"/>
  <c r="F361" i="6"/>
  <c r="I362" i="6"/>
  <c r="D362" i="6"/>
  <c r="E362" i="6"/>
  <c r="F362" i="6"/>
  <c r="I363" i="6"/>
  <c r="D363" i="6"/>
  <c r="E363" i="6"/>
  <c r="F363" i="6"/>
  <c r="I364" i="6"/>
  <c r="D364" i="6"/>
  <c r="E364" i="6"/>
  <c r="F364" i="6"/>
  <c r="I365" i="6"/>
  <c r="D365" i="6"/>
  <c r="E365" i="6"/>
  <c r="F365" i="6"/>
  <c r="I366" i="6"/>
  <c r="D366" i="6"/>
  <c r="E366" i="6"/>
  <c r="F366" i="6"/>
  <c r="I367" i="6"/>
  <c r="D367" i="6"/>
  <c r="E367" i="6"/>
  <c r="F367" i="6"/>
  <c r="I368" i="6"/>
  <c r="D368" i="6"/>
  <c r="E368" i="6"/>
  <c r="F368" i="6"/>
  <c r="I369" i="6"/>
  <c r="D369" i="6"/>
  <c r="E369" i="6"/>
  <c r="F369" i="6"/>
  <c r="I370" i="6"/>
  <c r="D370" i="6"/>
  <c r="E370" i="6"/>
  <c r="F370" i="6"/>
  <c r="I371" i="6"/>
  <c r="D371" i="6"/>
  <c r="E371" i="6"/>
  <c r="F371" i="6"/>
  <c r="I372" i="6"/>
  <c r="D372" i="6"/>
  <c r="E372" i="6"/>
  <c r="F372" i="6"/>
  <c r="I373" i="6"/>
  <c r="D373" i="6"/>
  <c r="E373" i="6"/>
  <c r="F373" i="6"/>
  <c r="I374" i="6"/>
  <c r="D374" i="6"/>
  <c r="E374" i="6"/>
  <c r="F374" i="6"/>
  <c r="I375" i="6"/>
  <c r="D375" i="6"/>
  <c r="E375" i="6"/>
  <c r="F375" i="6"/>
  <c r="I376" i="6"/>
  <c r="D376" i="6"/>
  <c r="E376" i="6"/>
  <c r="F376" i="6"/>
  <c r="I377" i="6"/>
  <c r="D377" i="6"/>
  <c r="E377" i="6"/>
  <c r="F377" i="6"/>
  <c r="I378" i="6"/>
  <c r="D378" i="6"/>
  <c r="E378" i="6"/>
  <c r="F378" i="6"/>
  <c r="I379" i="6"/>
  <c r="D379" i="6"/>
  <c r="E379" i="6"/>
  <c r="F379" i="6"/>
  <c r="I380" i="6"/>
  <c r="D380" i="6"/>
  <c r="E380" i="6"/>
  <c r="F380" i="6"/>
  <c r="I381" i="6"/>
  <c r="D381" i="6"/>
  <c r="E381" i="6"/>
  <c r="F381" i="6"/>
  <c r="I382" i="6"/>
  <c r="D382" i="6"/>
  <c r="E382" i="6"/>
  <c r="F382" i="6"/>
  <c r="I383" i="6"/>
  <c r="D383" i="6"/>
  <c r="E383" i="6"/>
  <c r="F383" i="6"/>
  <c r="I384" i="6"/>
  <c r="D384" i="6"/>
  <c r="E384" i="6"/>
  <c r="F384" i="6"/>
  <c r="I385" i="6"/>
  <c r="D385" i="6"/>
  <c r="E385" i="6"/>
  <c r="F385" i="6"/>
  <c r="I386" i="6"/>
  <c r="D386" i="6"/>
  <c r="E386" i="6"/>
  <c r="F386" i="6"/>
  <c r="I387" i="6"/>
  <c r="D387" i="6"/>
  <c r="E387" i="6"/>
  <c r="F387" i="6"/>
  <c r="I388" i="6"/>
  <c r="D388" i="6"/>
  <c r="E388" i="6"/>
  <c r="F388" i="6"/>
  <c r="I389" i="6"/>
  <c r="D389" i="6"/>
  <c r="E389" i="6"/>
  <c r="F389" i="6"/>
  <c r="I390" i="6"/>
  <c r="D390" i="6"/>
  <c r="E390" i="6"/>
  <c r="F390" i="6"/>
  <c r="I391" i="6"/>
  <c r="D391" i="6"/>
  <c r="E391" i="6"/>
  <c r="F391" i="6"/>
  <c r="I392" i="6"/>
  <c r="D392" i="6"/>
  <c r="E392" i="6"/>
  <c r="F392" i="6"/>
  <c r="I393" i="6"/>
  <c r="D393" i="6"/>
  <c r="E393" i="6"/>
  <c r="F393" i="6"/>
  <c r="I394" i="6"/>
  <c r="D394" i="6"/>
  <c r="E394" i="6"/>
  <c r="F394" i="6"/>
  <c r="I395" i="6"/>
  <c r="D395" i="6"/>
  <c r="E395" i="6"/>
  <c r="F395" i="6"/>
  <c r="I396" i="6"/>
  <c r="D396" i="6"/>
  <c r="E396" i="6"/>
  <c r="F396" i="6"/>
  <c r="I397" i="6"/>
  <c r="D397" i="6"/>
  <c r="E397" i="6"/>
  <c r="F397" i="6"/>
  <c r="I398" i="6"/>
  <c r="D398" i="6"/>
  <c r="E398" i="6"/>
  <c r="F398" i="6"/>
  <c r="I399" i="6"/>
  <c r="D399" i="6"/>
  <c r="E399" i="6"/>
  <c r="F399" i="6"/>
  <c r="I400" i="6"/>
  <c r="D400" i="6"/>
  <c r="E400" i="6"/>
  <c r="F400" i="6"/>
  <c r="I401" i="6"/>
  <c r="D401" i="6"/>
  <c r="E401" i="6"/>
  <c r="F401" i="6"/>
  <c r="I402" i="6"/>
  <c r="D402" i="6"/>
  <c r="E402" i="6"/>
  <c r="F402" i="6"/>
  <c r="I403" i="6"/>
  <c r="D403" i="6"/>
  <c r="E403" i="6"/>
  <c r="F403" i="6"/>
  <c r="I404" i="6"/>
  <c r="D404" i="6"/>
  <c r="E404" i="6"/>
  <c r="F404" i="6"/>
  <c r="I405" i="6"/>
  <c r="D405" i="6"/>
  <c r="E405" i="6"/>
  <c r="F405" i="6"/>
  <c r="I406" i="6"/>
  <c r="D406" i="6"/>
  <c r="E406" i="6"/>
  <c r="F406" i="6"/>
  <c r="I407" i="6"/>
  <c r="D407" i="6"/>
  <c r="E407" i="6"/>
  <c r="F407" i="6"/>
  <c r="I408" i="6"/>
  <c r="D408" i="6"/>
  <c r="E408" i="6"/>
  <c r="F408" i="6"/>
  <c r="I409" i="6"/>
  <c r="D409" i="6"/>
  <c r="E409" i="6"/>
  <c r="F409" i="6"/>
  <c r="I410" i="6"/>
  <c r="D410" i="6"/>
  <c r="E410" i="6"/>
  <c r="F410" i="6"/>
  <c r="I411" i="6"/>
  <c r="D411" i="6"/>
  <c r="E411" i="6"/>
  <c r="F411" i="6"/>
  <c r="I412" i="6"/>
  <c r="D412" i="6"/>
  <c r="E412" i="6"/>
  <c r="F412" i="6"/>
  <c r="I413" i="6"/>
  <c r="D413" i="6"/>
  <c r="E413" i="6"/>
  <c r="F413" i="6"/>
  <c r="I414" i="6"/>
  <c r="D414" i="6"/>
  <c r="E414" i="6"/>
  <c r="F414" i="6"/>
  <c r="I415" i="6"/>
  <c r="D415" i="6"/>
  <c r="E415" i="6"/>
  <c r="F415" i="6"/>
  <c r="I416" i="6"/>
  <c r="D416" i="6"/>
  <c r="E416" i="6"/>
  <c r="F416" i="6"/>
  <c r="I417" i="6"/>
  <c r="D417" i="6"/>
  <c r="E417" i="6"/>
  <c r="F417" i="6"/>
  <c r="I418" i="6"/>
  <c r="D418" i="6"/>
  <c r="E418" i="6"/>
  <c r="F418" i="6"/>
  <c r="I419" i="6"/>
  <c r="D419" i="6"/>
  <c r="E419" i="6"/>
  <c r="F419" i="6"/>
  <c r="I420" i="6"/>
  <c r="D420" i="6"/>
  <c r="E420" i="6"/>
  <c r="F420" i="6"/>
  <c r="I421" i="6"/>
  <c r="D421" i="6"/>
  <c r="E421" i="6"/>
  <c r="F421" i="6"/>
  <c r="I422" i="6"/>
  <c r="D422" i="6"/>
  <c r="E422" i="6"/>
  <c r="F422" i="6"/>
  <c r="I423" i="6"/>
  <c r="D423" i="6"/>
  <c r="E423" i="6"/>
  <c r="F423" i="6"/>
  <c r="I424" i="6"/>
  <c r="D424" i="6"/>
  <c r="E424" i="6"/>
  <c r="F424" i="6"/>
  <c r="I425" i="6"/>
  <c r="D425" i="6"/>
  <c r="E425" i="6"/>
  <c r="F425" i="6"/>
  <c r="I426" i="6"/>
  <c r="D426" i="6"/>
  <c r="E426" i="6"/>
  <c r="F426" i="6"/>
  <c r="I427" i="6"/>
  <c r="D427" i="6"/>
  <c r="E427" i="6"/>
  <c r="F427" i="6"/>
  <c r="I428" i="6"/>
  <c r="D428" i="6"/>
  <c r="E428" i="6"/>
  <c r="F428" i="6"/>
  <c r="I429" i="6"/>
  <c r="D429" i="6"/>
  <c r="E429" i="6"/>
  <c r="F429" i="6"/>
  <c r="I430" i="6"/>
  <c r="D430" i="6"/>
  <c r="E430" i="6"/>
  <c r="F430" i="6"/>
  <c r="I431" i="6"/>
  <c r="D431" i="6"/>
  <c r="E431" i="6"/>
  <c r="F431" i="6"/>
  <c r="I432" i="6"/>
  <c r="D432" i="6"/>
  <c r="E432" i="6"/>
  <c r="F432" i="6"/>
  <c r="I433" i="6"/>
  <c r="D433" i="6"/>
  <c r="E433" i="6"/>
  <c r="F433" i="6"/>
  <c r="I434" i="6"/>
  <c r="D434" i="6"/>
  <c r="E434" i="6"/>
  <c r="F434" i="6"/>
  <c r="I435" i="6"/>
  <c r="D435" i="6"/>
  <c r="E435" i="6"/>
  <c r="F435" i="6"/>
  <c r="I436" i="6"/>
  <c r="D436" i="6"/>
  <c r="E436" i="6"/>
  <c r="F436" i="6"/>
  <c r="I437" i="6"/>
  <c r="D437" i="6"/>
  <c r="E437" i="6"/>
  <c r="F437" i="6"/>
  <c r="I438" i="6"/>
  <c r="D438" i="6"/>
  <c r="E438" i="6"/>
  <c r="F438" i="6"/>
  <c r="I439" i="6"/>
  <c r="D439" i="6"/>
  <c r="E439" i="6"/>
  <c r="F439" i="6"/>
  <c r="I440" i="6"/>
  <c r="D440" i="6"/>
  <c r="E440" i="6"/>
  <c r="F440" i="6"/>
  <c r="I441" i="6"/>
  <c r="D441" i="6"/>
  <c r="E441" i="6"/>
  <c r="F441" i="6"/>
  <c r="I442" i="6"/>
  <c r="D442" i="6"/>
  <c r="E442" i="6"/>
  <c r="F442" i="6"/>
  <c r="I443" i="6"/>
  <c r="D443" i="6"/>
  <c r="E443" i="6"/>
  <c r="F443" i="6"/>
  <c r="I444" i="6"/>
  <c r="D444" i="6"/>
  <c r="E444" i="6"/>
  <c r="F444" i="6"/>
  <c r="I445" i="6"/>
  <c r="D445" i="6"/>
  <c r="E445" i="6"/>
  <c r="F445" i="6"/>
  <c r="I446" i="6"/>
  <c r="D446" i="6"/>
  <c r="E446" i="6"/>
  <c r="F446" i="6"/>
  <c r="I447" i="6"/>
  <c r="D447" i="6"/>
  <c r="E447" i="6"/>
  <c r="F447" i="6"/>
  <c r="I448" i="6"/>
  <c r="D448" i="6"/>
  <c r="E448" i="6"/>
  <c r="F448" i="6"/>
  <c r="I449" i="6"/>
  <c r="D449" i="6"/>
  <c r="E449" i="6"/>
  <c r="F449" i="6"/>
  <c r="I450" i="6"/>
  <c r="D450" i="6"/>
  <c r="E450" i="6"/>
  <c r="F450" i="6"/>
  <c r="I451" i="6"/>
  <c r="D451" i="6"/>
  <c r="E451" i="6"/>
  <c r="F451" i="6"/>
  <c r="I452" i="6"/>
  <c r="D452" i="6"/>
  <c r="E452" i="6"/>
  <c r="F452" i="6"/>
  <c r="I453" i="6"/>
  <c r="D453" i="6"/>
  <c r="E453" i="6"/>
  <c r="F453" i="6"/>
  <c r="I454" i="6"/>
  <c r="D454" i="6"/>
  <c r="E454" i="6"/>
  <c r="F454" i="6"/>
  <c r="I455" i="6"/>
  <c r="D455" i="6"/>
  <c r="E455" i="6"/>
  <c r="F455" i="6"/>
  <c r="I456" i="6"/>
  <c r="D456" i="6"/>
  <c r="E456" i="6"/>
  <c r="F456" i="6"/>
  <c r="I457" i="6"/>
  <c r="D457" i="6"/>
  <c r="E457" i="6"/>
  <c r="F457" i="6"/>
  <c r="I458" i="6"/>
  <c r="D458" i="6"/>
  <c r="E458" i="6"/>
  <c r="F458" i="6"/>
  <c r="I459" i="6"/>
  <c r="D459" i="6"/>
  <c r="E459" i="6"/>
  <c r="F459" i="6"/>
  <c r="I460" i="6"/>
  <c r="D460" i="6"/>
  <c r="E460" i="6"/>
  <c r="F460" i="6"/>
  <c r="I461" i="6"/>
  <c r="D461" i="6"/>
  <c r="E461" i="6"/>
  <c r="F461" i="6"/>
  <c r="I462" i="6"/>
  <c r="D462" i="6"/>
  <c r="E462" i="6"/>
  <c r="F462" i="6"/>
  <c r="I463" i="6"/>
  <c r="D463" i="6"/>
  <c r="E463" i="6"/>
  <c r="F463" i="6"/>
  <c r="I464" i="6"/>
  <c r="D464" i="6"/>
  <c r="E464" i="6"/>
  <c r="F464" i="6"/>
  <c r="I465" i="6"/>
  <c r="D465" i="6"/>
  <c r="E465" i="6"/>
  <c r="F465" i="6"/>
  <c r="I466" i="6"/>
  <c r="D466" i="6"/>
  <c r="E466" i="6"/>
  <c r="F466" i="6"/>
  <c r="I467" i="6"/>
  <c r="D467" i="6"/>
  <c r="E467" i="6"/>
  <c r="F467" i="6"/>
  <c r="I468" i="6"/>
  <c r="D468" i="6"/>
  <c r="E468" i="6"/>
  <c r="F468" i="6"/>
  <c r="I469" i="6"/>
  <c r="D469" i="6"/>
  <c r="E469" i="6"/>
  <c r="F469" i="6"/>
  <c r="I470" i="6"/>
  <c r="D470" i="6"/>
  <c r="E470" i="6"/>
  <c r="F470" i="6"/>
  <c r="I471" i="6"/>
  <c r="D471" i="6"/>
  <c r="E471" i="6"/>
  <c r="F471" i="6"/>
  <c r="I472" i="6"/>
  <c r="D472" i="6"/>
  <c r="E472" i="6"/>
  <c r="F472" i="6"/>
  <c r="I473" i="6"/>
  <c r="D473" i="6"/>
  <c r="E473" i="6"/>
  <c r="F473" i="6"/>
  <c r="I474" i="6"/>
  <c r="D474" i="6"/>
  <c r="E474" i="6"/>
  <c r="F474" i="6"/>
  <c r="I475" i="6"/>
  <c r="D475" i="6"/>
  <c r="E475" i="6"/>
  <c r="F475" i="6"/>
  <c r="I476" i="6"/>
  <c r="D476" i="6"/>
  <c r="E476" i="6"/>
  <c r="F476" i="6"/>
  <c r="I477" i="6"/>
  <c r="D477" i="6"/>
  <c r="E477" i="6"/>
  <c r="F477" i="6"/>
  <c r="I478" i="6"/>
  <c r="D478" i="6"/>
  <c r="E478" i="6"/>
  <c r="F478" i="6"/>
  <c r="I479" i="6"/>
  <c r="D479" i="6"/>
  <c r="E479" i="6"/>
  <c r="F479" i="6"/>
  <c r="I480" i="6"/>
  <c r="D480" i="6"/>
  <c r="E480" i="6"/>
  <c r="F480" i="6"/>
  <c r="I481" i="6"/>
  <c r="D481" i="6"/>
  <c r="E481" i="6"/>
  <c r="F481" i="6"/>
  <c r="I482" i="6"/>
  <c r="D482" i="6"/>
  <c r="E482" i="6"/>
  <c r="F482" i="6"/>
  <c r="I483" i="6"/>
  <c r="D483" i="6"/>
  <c r="E483" i="6"/>
  <c r="F483" i="6"/>
  <c r="I484" i="6"/>
  <c r="D484" i="6"/>
  <c r="E484" i="6"/>
  <c r="F484" i="6"/>
  <c r="I485" i="6"/>
  <c r="D485" i="6"/>
  <c r="E485" i="6"/>
  <c r="F485" i="6"/>
  <c r="I486" i="6"/>
  <c r="D486" i="6"/>
  <c r="E486" i="6"/>
  <c r="F486" i="6"/>
  <c r="I487" i="6"/>
  <c r="D487" i="6"/>
  <c r="E487" i="6"/>
  <c r="F487" i="6"/>
  <c r="I488" i="6"/>
  <c r="D488" i="6"/>
  <c r="E488" i="6"/>
  <c r="F488" i="6"/>
  <c r="I489" i="6"/>
  <c r="D489" i="6"/>
  <c r="E489" i="6"/>
  <c r="F489" i="6"/>
  <c r="I490" i="6"/>
  <c r="D490" i="6"/>
  <c r="E490" i="6"/>
  <c r="F490" i="6"/>
  <c r="I491" i="6"/>
  <c r="D491" i="6"/>
  <c r="E491" i="6"/>
  <c r="F491" i="6"/>
  <c r="I492" i="6"/>
  <c r="D492" i="6"/>
  <c r="E492" i="6"/>
  <c r="F492" i="6"/>
  <c r="I493" i="6"/>
  <c r="D493" i="6"/>
  <c r="E493" i="6"/>
  <c r="F493" i="6"/>
  <c r="I494" i="6"/>
  <c r="D494" i="6"/>
  <c r="E494" i="6"/>
  <c r="F494" i="6"/>
  <c r="I495" i="6"/>
  <c r="D495" i="6"/>
  <c r="E495" i="6"/>
  <c r="F495" i="6"/>
  <c r="I496" i="6"/>
  <c r="D496" i="6"/>
  <c r="E496" i="6"/>
  <c r="F496" i="6"/>
  <c r="I497" i="6"/>
  <c r="D497" i="6"/>
  <c r="E497" i="6"/>
  <c r="F497" i="6"/>
  <c r="I498" i="6"/>
  <c r="D498" i="6"/>
  <c r="E498" i="6"/>
  <c r="F498" i="6"/>
  <c r="I499" i="6"/>
  <c r="D499" i="6"/>
  <c r="E499" i="6"/>
  <c r="F499" i="6"/>
  <c r="I500" i="6"/>
  <c r="D500" i="6"/>
  <c r="E500" i="6"/>
  <c r="F500" i="6"/>
  <c r="I501" i="6"/>
  <c r="D501" i="6"/>
  <c r="E501" i="6"/>
  <c r="F501" i="6"/>
  <c r="I502" i="6"/>
  <c r="D502" i="6"/>
  <c r="E502" i="6"/>
  <c r="F502" i="6"/>
  <c r="I503" i="6"/>
  <c r="D503" i="6"/>
  <c r="E503" i="6"/>
  <c r="F503" i="6"/>
  <c r="I504" i="6"/>
  <c r="D504" i="6"/>
  <c r="E504" i="6"/>
  <c r="F504" i="6"/>
  <c r="I505" i="6"/>
  <c r="D505" i="6"/>
  <c r="E505" i="6"/>
  <c r="F505" i="6"/>
  <c r="I506" i="6"/>
  <c r="D506" i="6"/>
  <c r="E506" i="6"/>
  <c r="F506" i="6"/>
  <c r="I507" i="6"/>
  <c r="D507" i="6"/>
  <c r="E507" i="6"/>
  <c r="F507" i="6"/>
  <c r="I508" i="6"/>
  <c r="D508" i="6"/>
  <c r="E508" i="6"/>
  <c r="F508" i="6"/>
  <c r="I509" i="6"/>
  <c r="D509" i="6"/>
  <c r="E509" i="6"/>
  <c r="F509" i="6"/>
  <c r="I510" i="6"/>
  <c r="D510" i="6"/>
  <c r="E510" i="6"/>
  <c r="F510" i="6"/>
  <c r="I511" i="6"/>
  <c r="D511" i="6"/>
  <c r="E511" i="6"/>
  <c r="F511" i="6"/>
  <c r="I512" i="6"/>
  <c r="D512" i="6"/>
  <c r="E512" i="6"/>
  <c r="F512" i="6"/>
  <c r="I513" i="6"/>
  <c r="D513" i="6"/>
  <c r="E513" i="6"/>
  <c r="F513" i="6"/>
  <c r="I514" i="6"/>
  <c r="D514" i="6"/>
  <c r="E514" i="6"/>
  <c r="F514" i="6"/>
  <c r="I515" i="6"/>
  <c r="D515" i="6"/>
  <c r="E515" i="6"/>
  <c r="F515" i="6"/>
  <c r="I516" i="6"/>
  <c r="D516" i="6"/>
  <c r="E516" i="6"/>
  <c r="F516" i="6"/>
  <c r="I517" i="6"/>
  <c r="D517" i="6"/>
  <c r="E517" i="6"/>
  <c r="F517" i="6"/>
  <c r="I518" i="6"/>
  <c r="D518" i="6"/>
  <c r="E518" i="6"/>
  <c r="F518" i="6"/>
  <c r="I519" i="6"/>
  <c r="D519" i="6"/>
  <c r="E519" i="6"/>
  <c r="F519" i="6"/>
  <c r="I520" i="6"/>
  <c r="D520" i="6"/>
  <c r="E520" i="6"/>
  <c r="F520" i="6"/>
  <c r="I521" i="6"/>
  <c r="D521" i="6"/>
  <c r="E521" i="6"/>
  <c r="F521" i="6"/>
  <c r="I522" i="6"/>
  <c r="D522" i="6"/>
  <c r="E522" i="6"/>
  <c r="F522" i="6"/>
  <c r="I523" i="6"/>
  <c r="D523" i="6"/>
  <c r="E523" i="6"/>
  <c r="F523" i="6"/>
  <c r="I524" i="6"/>
  <c r="D524" i="6"/>
  <c r="E524" i="6"/>
  <c r="F524" i="6"/>
  <c r="I525" i="6"/>
  <c r="D525" i="6"/>
  <c r="E525" i="6"/>
  <c r="F525" i="6"/>
  <c r="I526" i="6"/>
  <c r="D526" i="6"/>
  <c r="E526" i="6"/>
  <c r="F526" i="6"/>
  <c r="I527" i="6"/>
  <c r="D527" i="6"/>
  <c r="E527" i="6"/>
  <c r="F527" i="6"/>
  <c r="I528" i="6"/>
  <c r="D528" i="6"/>
  <c r="E528" i="6"/>
  <c r="F528" i="6"/>
  <c r="I529" i="6"/>
  <c r="D529" i="6"/>
  <c r="E529" i="6"/>
  <c r="F529" i="6"/>
  <c r="I530" i="6"/>
  <c r="D530" i="6"/>
  <c r="E530" i="6"/>
  <c r="F530" i="6"/>
  <c r="I531" i="6"/>
  <c r="D531" i="6"/>
  <c r="E531" i="6"/>
  <c r="F531" i="6"/>
  <c r="I532" i="6"/>
  <c r="D532" i="6"/>
  <c r="E532" i="6"/>
  <c r="F532" i="6"/>
  <c r="I533" i="6"/>
  <c r="D533" i="6"/>
  <c r="E533" i="6"/>
  <c r="F533" i="6"/>
  <c r="I534" i="6"/>
  <c r="D534" i="6"/>
  <c r="E534" i="6"/>
  <c r="F534" i="6"/>
  <c r="I535" i="6"/>
  <c r="D535" i="6"/>
  <c r="E535" i="6"/>
  <c r="F535" i="6"/>
  <c r="I536" i="6"/>
  <c r="D536" i="6"/>
  <c r="E536" i="6"/>
  <c r="F536" i="6"/>
  <c r="I537" i="6"/>
  <c r="D537" i="6"/>
  <c r="E537" i="6"/>
  <c r="F537" i="6"/>
  <c r="I538" i="6"/>
  <c r="D538" i="6"/>
  <c r="E538" i="6"/>
  <c r="F538" i="6"/>
  <c r="I539" i="6"/>
  <c r="D539" i="6"/>
  <c r="E539" i="6"/>
  <c r="F539" i="6"/>
  <c r="I540" i="6"/>
  <c r="D540" i="6"/>
  <c r="E540" i="6"/>
  <c r="F540" i="6"/>
  <c r="I541" i="6"/>
  <c r="D541" i="6"/>
  <c r="E541" i="6"/>
  <c r="F541" i="6"/>
  <c r="I542" i="6"/>
  <c r="D542" i="6"/>
  <c r="E542" i="6"/>
  <c r="F542" i="6"/>
  <c r="I543" i="6"/>
  <c r="D543" i="6"/>
  <c r="E543" i="6"/>
  <c r="F543" i="6"/>
  <c r="I544" i="6"/>
  <c r="D544" i="6"/>
  <c r="E544" i="6"/>
  <c r="F544" i="6"/>
  <c r="I545" i="6"/>
  <c r="D545" i="6"/>
  <c r="E545" i="6"/>
  <c r="F545" i="6"/>
  <c r="I546" i="6"/>
  <c r="D546" i="6"/>
  <c r="E546" i="6"/>
  <c r="F546" i="6"/>
  <c r="I547" i="6"/>
  <c r="D547" i="6"/>
  <c r="E547" i="6"/>
  <c r="F547" i="6"/>
  <c r="I548" i="6"/>
  <c r="D548" i="6"/>
  <c r="E548" i="6"/>
  <c r="F548" i="6"/>
  <c r="I549" i="6"/>
  <c r="D549" i="6"/>
  <c r="E549" i="6"/>
  <c r="F549" i="6"/>
  <c r="I550" i="6"/>
  <c r="D550" i="6"/>
  <c r="E550" i="6"/>
  <c r="F550" i="6"/>
  <c r="I551" i="6"/>
  <c r="D551" i="6"/>
  <c r="E551" i="6"/>
  <c r="F551" i="6"/>
  <c r="I552" i="6"/>
  <c r="D552" i="6"/>
  <c r="E552" i="6"/>
  <c r="F552" i="6"/>
  <c r="I553" i="6"/>
  <c r="D553" i="6"/>
  <c r="E553" i="6"/>
  <c r="F553" i="6"/>
  <c r="I554" i="6"/>
  <c r="D554" i="6"/>
  <c r="E554" i="6"/>
  <c r="F554" i="6"/>
  <c r="I555" i="6"/>
  <c r="D555" i="6"/>
  <c r="E555" i="6"/>
  <c r="F555" i="6"/>
  <c r="I556" i="6"/>
  <c r="D556" i="6"/>
  <c r="E556" i="6"/>
  <c r="F556" i="6"/>
  <c r="I557" i="6"/>
  <c r="D557" i="6"/>
  <c r="E557" i="6"/>
  <c r="F557" i="6"/>
  <c r="I558" i="6"/>
  <c r="D558" i="6"/>
  <c r="E558" i="6"/>
  <c r="F558" i="6"/>
  <c r="I559" i="6"/>
  <c r="D559" i="6"/>
  <c r="E559" i="6"/>
  <c r="F559" i="6"/>
  <c r="I560" i="6"/>
  <c r="D560" i="6"/>
  <c r="E560" i="6"/>
  <c r="F560" i="6"/>
  <c r="I561" i="6"/>
  <c r="D561" i="6"/>
  <c r="E561" i="6"/>
  <c r="F561" i="6"/>
  <c r="I562" i="6"/>
  <c r="D562" i="6"/>
  <c r="E562" i="6"/>
  <c r="F562" i="6"/>
  <c r="I563" i="6"/>
  <c r="D563" i="6"/>
  <c r="E563" i="6"/>
  <c r="F563" i="6"/>
  <c r="I564" i="6"/>
  <c r="D564" i="6"/>
  <c r="E564" i="6"/>
  <c r="F564" i="6"/>
  <c r="I565" i="6"/>
  <c r="D565" i="6"/>
  <c r="E565" i="6"/>
  <c r="F565" i="6"/>
  <c r="I566" i="6"/>
  <c r="D566" i="6"/>
  <c r="E566" i="6"/>
  <c r="F566" i="6"/>
  <c r="I567" i="6"/>
  <c r="D567" i="6"/>
  <c r="E567" i="6"/>
  <c r="F567" i="6"/>
  <c r="I568" i="6"/>
  <c r="D568" i="6"/>
  <c r="E568" i="6"/>
  <c r="F568" i="6"/>
  <c r="I569" i="6"/>
  <c r="D569" i="6"/>
  <c r="E569" i="6"/>
  <c r="F569" i="6"/>
  <c r="I570" i="6"/>
  <c r="D570" i="6"/>
  <c r="E570" i="6"/>
  <c r="F570" i="6"/>
  <c r="I571" i="6"/>
  <c r="D571" i="6"/>
  <c r="E571" i="6"/>
  <c r="F571" i="6"/>
  <c r="I572" i="6"/>
  <c r="D572" i="6"/>
  <c r="E572" i="6"/>
  <c r="F572" i="6"/>
  <c r="I573" i="6"/>
  <c r="D573" i="6"/>
  <c r="E573" i="6"/>
  <c r="F573" i="6"/>
  <c r="I574" i="6"/>
  <c r="D574" i="6"/>
  <c r="E574" i="6"/>
  <c r="F574" i="6"/>
  <c r="I575" i="6"/>
  <c r="D575" i="6"/>
  <c r="E575" i="6"/>
  <c r="F575" i="6"/>
  <c r="I576" i="6"/>
  <c r="D576" i="6"/>
  <c r="E576" i="6"/>
  <c r="F576" i="6"/>
  <c r="I577" i="6"/>
  <c r="D577" i="6"/>
  <c r="E577" i="6"/>
  <c r="F577" i="6"/>
  <c r="I578" i="6"/>
  <c r="D578" i="6"/>
  <c r="E578" i="6"/>
  <c r="F578" i="6"/>
  <c r="I579" i="6"/>
  <c r="D579" i="6"/>
  <c r="E579" i="6"/>
  <c r="F579" i="6"/>
  <c r="I580" i="6"/>
  <c r="D580" i="6"/>
  <c r="E580" i="6"/>
  <c r="F580" i="6"/>
  <c r="I581" i="6"/>
  <c r="D581" i="6"/>
  <c r="E581" i="6"/>
  <c r="F581" i="6"/>
  <c r="I582" i="6"/>
  <c r="D582" i="6"/>
  <c r="E582" i="6"/>
  <c r="F582" i="6"/>
  <c r="I583" i="6"/>
  <c r="D583" i="6"/>
  <c r="E583" i="6"/>
  <c r="F583" i="6"/>
  <c r="I584" i="6"/>
  <c r="D584" i="6"/>
  <c r="E584" i="6"/>
  <c r="F584" i="6"/>
  <c r="I585" i="6"/>
  <c r="D585" i="6"/>
  <c r="E585" i="6"/>
  <c r="F585" i="6"/>
  <c r="I586" i="6"/>
  <c r="D586" i="6"/>
  <c r="E586" i="6"/>
  <c r="F586" i="6"/>
  <c r="I587" i="6"/>
  <c r="D587" i="6"/>
  <c r="E587" i="6"/>
  <c r="F587" i="6"/>
  <c r="I588" i="6"/>
  <c r="D588" i="6"/>
  <c r="E588" i="6"/>
  <c r="F588" i="6"/>
  <c r="I589" i="6"/>
  <c r="D589" i="6"/>
  <c r="E589" i="6"/>
  <c r="F589" i="6"/>
  <c r="I590" i="6"/>
  <c r="D590" i="6"/>
  <c r="E590" i="6"/>
  <c r="F590" i="6"/>
  <c r="I591" i="6"/>
  <c r="D591" i="6"/>
  <c r="E591" i="6"/>
  <c r="F591" i="6"/>
  <c r="I592" i="6"/>
  <c r="D592" i="6"/>
  <c r="E592" i="6"/>
  <c r="F592" i="6"/>
  <c r="I593" i="6"/>
  <c r="D593" i="6"/>
  <c r="E593" i="6"/>
  <c r="F593" i="6"/>
  <c r="I594" i="6"/>
  <c r="D594" i="6"/>
  <c r="E594" i="6"/>
  <c r="F594" i="6"/>
  <c r="I595" i="6"/>
  <c r="D595" i="6"/>
  <c r="E595" i="6"/>
  <c r="F595" i="6"/>
  <c r="I596" i="6"/>
  <c r="D596" i="6"/>
  <c r="E596" i="6"/>
  <c r="F596" i="6"/>
  <c r="I597" i="6"/>
  <c r="D597" i="6"/>
  <c r="E597" i="6"/>
  <c r="F597" i="6"/>
  <c r="I598" i="6"/>
  <c r="D598" i="6"/>
  <c r="E598" i="6"/>
  <c r="F598" i="6"/>
  <c r="I599" i="6"/>
  <c r="D599" i="6"/>
  <c r="E599" i="6"/>
  <c r="F599" i="6"/>
  <c r="I600" i="6"/>
  <c r="D600" i="6"/>
  <c r="E600" i="6"/>
  <c r="F600" i="6"/>
  <c r="I601" i="6"/>
  <c r="D601" i="6"/>
  <c r="E601" i="6"/>
  <c r="F601" i="6"/>
  <c r="I602" i="6"/>
  <c r="D602" i="6"/>
  <c r="E602" i="6"/>
  <c r="F602" i="6"/>
  <c r="I603" i="6"/>
  <c r="D603" i="6"/>
  <c r="E603" i="6"/>
  <c r="F603" i="6"/>
  <c r="I604" i="6"/>
  <c r="D604" i="6"/>
  <c r="E604" i="6"/>
  <c r="F604" i="6"/>
  <c r="I605" i="6"/>
  <c r="D605" i="6"/>
  <c r="E605" i="6"/>
  <c r="F605" i="6"/>
  <c r="I606" i="6"/>
  <c r="D606" i="6"/>
  <c r="E606" i="6"/>
  <c r="F606" i="6"/>
  <c r="I607" i="6"/>
  <c r="D607" i="6"/>
  <c r="E607" i="6"/>
  <c r="F607" i="6"/>
  <c r="I608" i="6"/>
  <c r="D608" i="6"/>
  <c r="E608" i="6"/>
  <c r="F608" i="6"/>
  <c r="I609" i="6"/>
  <c r="D609" i="6"/>
  <c r="E609" i="6"/>
  <c r="F609" i="6"/>
  <c r="I610" i="6"/>
  <c r="D610" i="6"/>
  <c r="E610" i="6"/>
  <c r="F610" i="6"/>
  <c r="F2" i="6"/>
  <c r="E2" i="6"/>
  <c r="D2" i="6"/>
  <c r="I2" i="6"/>
  <c r="AD1070" i="7"/>
  <c r="AC1070" i="7"/>
  <c r="AE1070" i="7" s="1"/>
  <c r="AA1070" i="7"/>
  <c r="Z1070" i="7"/>
  <c r="Y1070" i="7"/>
  <c r="X1070" i="7"/>
  <c r="AB1070" i="7" s="1"/>
  <c r="AD1069" i="7"/>
  <c r="AE1069" i="7" s="1"/>
  <c r="AC1069" i="7"/>
  <c r="AA1069" i="7"/>
  <c r="Y1069" i="7"/>
  <c r="X1069" i="7"/>
  <c r="AE1068" i="7"/>
  <c r="AD1068" i="7"/>
  <c r="AC1068" i="7"/>
  <c r="AB1068" i="7"/>
  <c r="AG1068" i="7" s="1"/>
  <c r="Z1068" i="7"/>
  <c r="Y1068" i="7"/>
  <c r="AA1068" i="7" s="1"/>
  <c r="X1068" i="7"/>
  <c r="AD1067" i="7"/>
  <c r="AC1067" i="7"/>
  <c r="AE1067" i="7" s="1"/>
  <c r="AA1067" i="7"/>
  <c r="Z1067" i="7"/>
  <c r="Y1067" i="7"/>
  <c r="X1067" i="7"/>
  <c r="AB1067" i="7" s="1"/>
  <c r="AD1066" i="7"/>
  <c r="AE1066" i="7" s="1"/>
  <c r="AC1066" i="7"/>
  <c r="AA1066" i="7"/>
  <c r="Y1066" i="7"/>
  <c r="X1066" i="7"/>
  <c r="AE1065" i="7"/>
  <c r="AD1065" i="7"/>
  <c r="AC1065" i="7"/>
  <c r="Z1065" i="7"/>
  <c r="Y1065" i="7"/>
  <c r="AA1065" i="7" s="1"/>
  <c r="X1065" i="7"/>
  <c r="AD1064" i="7"/>
  <c r="AC1064" i="7"/>
  <c r="AE1064" i="7" s="1"/>
  <c r="AA1064" i="7"/>
  <c r="Z1064" i="7"/>
  <c r="Y1064" i="7"/>
  <c r="X1064" i="7"/>
  <c r="AB1064" i="7" s="1"/>
  <c r="AG1064" i="7" s="1"/>
  <c r="AF1064" i="7" s="1"/>
  <c r="AD1063" i="7"/>
  <c r="AE1063" i="7" s="1"/>
  <c r="AC1063" i="7"/>
  <c r="AA1063" i="7"/>
  <c r="Y1063" i="7"/>
  <c r="X1063" i="7"/>
  <c r="AE1062" i="7"/>
  <c r="AD1062" i="7"/>
  <c r="AC1062" i="7"/>
  <c r="Z1062" i="7"/>
  <c r="Y1062" i="7"/>
  <c r="X1062" i="7"/>
  <c r="AD1061" i="7"/>
  <c r="AC1061" i="7"/>
  <c r="AE1061" i="7" s="1"/>
  <c r="AA1061" i="7"/>
  <c r="Z1061" i="7"/>
  <c r="Y1061" i="7"/>
  <c r="X1061" i="7"/>
  <c r="AB1061" i="7" s="1"/>
  <c r="AD1060" i="7"/>
  <c r="AE1060" i="7" s="1"/>
  <c r="AC1060" i="7"/>
  <c r="AA1060" i="7"/>
  <c r="Y1060" i="7"/>
  <c r="X1060" i="7"/>
  <c r="AE1059" i="7"/>
  <c r="AD1059" i="7"/>
  <c r="AC1059" i="7"/>
  <c r="AB1059" i="7"/>
  <c r="AG1059" i="7" s="1"/>
  <c r="Z1059" i="7"/>
  <c r="Y1059" i="7"/>
  <c r="AA1059" i="7" s="1"/>
  <c r="X1059" i="7"/>
  <c r="AD1058" i="7"/>
  <c r="AC1058" i="7"/>
  <c r="AE1058" i="7" s="1"/>
  <c r="AA1058" i="7"/>
  <c r="Z1058" i="7"/>
  <c r="Y1058" i="7"/>
  <c r="X1058" i="7"/>
  <c r="AB1058" i="7" s="1"/>
  <c r="AD1057" i="7"/>
  <c r="AE1057" i="7" s="1"/>
  <c r="AC1057" i="7"/>
  <c r="AA1057" i="7"/>
  <c r="Y1057" i="7"/>
  <c r="X1057" i="7"/>
  <c r="AE1056" i="7"/>
  <c r="AD1056" i="7"/>
  <c r="AC1056" i="7"/>
  <c r="Z1056" i="7"/>
  <c r="Y1056" i="7"/>
  <c r="AA1056" i="7" s="1"/>
  <c r="X1056" i="7"/>
  <c r="AD1055" i="7"/>
  <c r="AC1055" i="7"/>
  <c r="AE1055" i="7" s="1"/>
  <c r="AA1055" i="7"/>
  <c r="Z1055" i="7"/>
  <c r="Y1055" i="7"/>
  <c r="X1055" i="7"/>
  <c r="AB1055" i="7" s="1"/>
  <c r="AG1055" i="7" s="1"/>
  <c r="AF1055" i="7" s="1"/>
  <c r="AD1054" i="7"/>
  <c r="AE1054" i="7" s="1"/>
  <c r="AC1054" i="7"/>
  <c r="AA1054" i="7"/>
  <c r="Y1054" i="7"/>
  <c r="X1054" i="7"/>
  <c r="AE1053" i="7"/>
  <c r="AD1053" i="7"/>
  <c r="AC1053" i="7"/>
  <c r="AB1053" i="7"/>
  <c r="AG1053" i="7" s="1"/>
  <c r="Z1053" i="7"/>
  <c r="Y1053" i="7"/>
  <c r="AA1053" i="7" s="1"/>
  <c r="X1053" i="7"/>
  <c r="AD1052" i="7"/>
  <c r="AC1052" i="7"/>
  <c r="AE1052" i="7" s="1"/>
  <c r="AA1052" i="7"/>
  <c r="Z1052" i="7"/>
  <c r="Y1052" i="7"/>
  <c r="X1052" i="7"/>
  <c r="AB1052" i="7" s="1"/>
  <c r="AD1051" i="7"/>
  <c r="AE1051" i="7" s="1"/>
  <c r="AC1051" i="7"/>
  <c r="AA1051" i="7"/>
  <c r="Y1051" i="7"/>
  <c r="X1051" i="7"/>
  <c r="AE1050" i="7"/>
  <c r="AD1050" i="7"/>
  <c r="AC1050" i="7"/>
  <c r="AB1050" i="7"/>
  <c r="AG1050" i="7" s="1"/>
  <c r="Z1050" i="7"/>
  <c r="Y1050" i="7"/>
  <c r="AA1050" i="7" s="1"/>
  <c r="X1050" i="7"/>
  <c r="AD1049" i="7"/>
  <c r="AC1049" i="7"/>
  <c r="AE1049" i="7" s="1"/>
  <c r="AA1049" i="7"/>
  <c r="Z1049" i="7"/>
  <c r="Y1049" i="7"/>
  <c r="X1049" i="7"/>
  <c r="AB1049" i="7" s="1"/>
  <c r="AD1048" i="7"/>
  <c r="AE1048" i="7" s="1"/>
  <c r="AC1048" i="7"/>
  <c r="AA1048" i="7"/>
  <c r="Y1048" i="7"/>
  <c r="X1048" i="7"/>
  <c r="AE1047" i="7"/>
  <c r="AD1047" i="7"/>
  <c r="AC1047" i="7"/>
  <c r="Z1047" i="7"/>
  <c r="Y1047" i="7"/>
  <c r="X1047" i="7"/>
  <c r="AD1046" i="7"/>
  <c r="AC1046" i="7"/>
  <c r="AE1046" i="7" s="1"/>
  <c r="AA1046" i="7"/>
  <c r="Z1046" i="7"/>
  <c r="Y1046" i="7"/>
  <c r="X1046" i="7"/>
  <c r="AB1046" i="7" s="1"/>
  <c r="AG1046" i="7" s="1"/>
  <c r="AF1046" i="7" s="1"/>
  <c r="AD1045" i="7"/>
  <c r="AE1045" i="7" s="1"/>
  <c r="AC1045" i="7"/>
  <c r="AA1045" i="7"/>
  <c r="Y1045" i="7"/>
  <c r="X1045" i="7"/>
  <c r="AE1044" i="7"/>
  <c r="AD1044" i="7"/>
  <c r="AC1044" i="7"/>
  <c r="Z1044" i="7"/>
  <c r="Y1044" i="7"/>
  <c r="AA1044" i="7" s="1"/>
  <c r="X1044" i="7"/>
  <c r="AD1043" i="7"/>
  <c r="AC1043" i="7"/>
  <c r="AE1043" i="7" s="1"/>
  <c r="AA1043" i="7"/>
  <c r="Z1043" i="7"/>
  <c r="Y1043" i="7"/>
  <c r="X1043" i="7"/>
  <c r="AB1043" i="7" s="1"/>
  <c r="AD1042" i="7"/>
  <c r="AE1042" i="7" s="1"/>
  <c r="AC1042" i="7"/>
  <c r="AA1042" i="7"/>
  <c r="Y1042" i="7"/>
  <c r="X1042" i="7"/>
  <c r="AE1041" i="7"/>
  <c r="AD1041" i="7"/>
  <c r="AC1041" i="7"/>
  <c r="AB1041" i="7"/>
  <c r="AG1041" i="7" s="1"/>
  <c r="Z1041" i="7"/>
  <c r="Y1041" i="7"/>
  <c r="AA1041" i="7" s="1"/>
  <c r="X1041" i="7"/>
  <c r="AD1040" i="7"/>
  <c r="AC1040" i="7"/>
  <c r="AE1040" i="7" s="1"/>
  <c r="AA1040" i="7"/>
  <c r="Z1040" i="7"/>
  <c r="Y1040" i="7"/>
  <c r="X1040" i="7"/>
  <c r="AB1040" i="7" s="1"/>
  <c r="AG1040" i="7" s="1"/>
  <c r="AF1040" i="7" s="1"/>
  <c r="AD1039" i="7"/>
  <c r="AE1039" i="7" s="1"/>
  <c r="AC1039" i="7"/>
  <c r="AA1039" i="7"/>
  <c r="Y1039" i="7"/>
  <c r="X1039" i="7"/>
  <c r="AE1038" i="7"/>
  <c r="AD1038" i="7"/>
  <c r="AC1038" i="7"/>
  <c r="Z1038" i="7"/>
  <c r="Y1038" i="7"/>
  <c r="X1038" i="7"/>
  <c r="AD1037" i="7"/>
  <c r="AC1037" i="7"/>
  <c r="AE1037" i="7" s="1"/>
  <c r="AA1037" i="7"/>
  <c r="Z1037" i="7"/>
  <c r="Y1037" i="7"/>
  <c r="X1037" i="7"/>
  <c r="AB1037" i="7" s="1"/>
  <c r="AG1037" i="7" s="1"/>
  <c r="AF1037" i="7" s="1"/>
  <c r="AD1036" i="7"/>
  <c r="AE1036" i="7" s="1"/>
  <c r="AC1036" i="7"/>
  <c r="AA1036" i="7"/>
  <c r="Y1036" i="7"/>
  <c r="X1036" i="7"/>
  <c r="AE1035" i="7"/>
  <c r="AD1035" i="7"/>
  <c r="AC1035" i="7"/>
  <c r="Z1035" i="7"/>
  <c r="Y1035" i="7"/>
  <c r="AA1035" i="7" s="1"/>
  <c r="X1035" i="7"/>
  <c r="AD1034" i="7"/>
  <c r="AC1034" i="7"/>
  <c r="AE1034" i="7" s="1"/>
  <c r="Z1034" i="7"/>
  <c r="Y1034" i="7"/>
  <c r="AA1034" i="7" s="1"/>
  <c r="X1034" i="7"/>
  <c r="AB1034" i="7" s="1"/>
  <c r="AG1034" i="7" s="1"/>
  <c r="AD1033" i="7"/>
  <c r="AC1033" i="7"/>
  <c r="AE1033" i="7" s="1"/>
  <c r="AA1033" i="7"/>
  <c r="Y1033" i="7"/>
  <c r="X1033" i="7"/>
  <c r="AE1032" i="7"/>
  <c r="AD1032" i="7"/>
  <c r="AC1032" i="7"/>
  <c r="AB1032" i="7"/>
  <c r="AG1032" i="7" s="1"/>
  <c r="AA1032" i="7"/>
  <c r="Z1032" i="7"/>
  <c r="Y1032" i="7"/>
  <c r="X1032" i="7"/>
  <c r="AE1031" i="7"/>
  <c r="AD1031" i="7"/>
  <c r="AC1031" i="7"/>
  <c r="Z1031" i="7"/>
  <c r="Y1031" i="7"/>
  <c r="AA1031" i="7" s="1"/>
  <c r="X1031" i="7"/>
  <c r="AD1030" i="7"/>
  <c r="AC1030" i="7"/>
  <c r="AA1030" i="7"/>
  <c r="Y1030" i="7"/>
  <c r="X1030" i="7"/>
  <c r="AE1029" i="7"/>
  <c r="AD1029" i="7"/>
  <c r="AC1029" i="7"/>
  <c r="AB1029" i="7"/>
  <c r="AG1029" i="7" s="1"/>
  <c r="Z1029" i="7"/>
  <c r="Y1029" i="7"/>
  <c r="AA1029" i="7" s="1"/>
  <c r="X1029" i="7"/>
  <c r="AD1028" i="7"/>
  <c r="AC1028" i="7"/>
  <c r="AE1028" i="7" s="1"/>
  <c r="Z1028" i="7"/>
  <c r="Y1028" i="7"/>
  <c r="AA1028" i="7" s="1"/>
  <c r="X1028" i="7"/>
  <c r="AD1027" i="7"/>
  <c r="AC1027" i="7"/>
  <c r="AE1027" i="7" s="1"/>
  <c r="AB1027" i="7"/>
  <c r="AA1027" i="7"/>
  <c r="Y1027" i="7"/>
  <c r="X1027" i="7"/>
  <c r="Z1027" i="7" s="1"/>
  <c r="AE1026" i="7"/>
  <c r="AD1026" i="7"/>
  <c r="AC1026" i="7"/>
  <c r="AB1026" i="7"/>
  <c r="Z1026" i="7"/>
  <c r="Y1026" i="7"/>
  <c r="AA1026" i="7" s="1"/>
  <c r="X1026" i="7"/>
  <c r="AE1025" i="7"/>
  <c r="AD1025" i="7"/>
  <c r="AC1025" i="7"/>
  <c r="Z1025" i="7"/>
  <c r="Y1025" i="7"/>
  <c r="AA1025" i="7" s="1"/>
  <c r="X1025" i="7"/>
  <c r="AD1024" i="7"/>
  <c r="AC1024" i="7"/>
  <c r="AE1024" i="7" s="1"/>
  <c r="AA1024" i="7"/>
  <c r="Y1024" i="7"/>
  <c r="X1024" i="7"/>
  <c r="AE1023" i="7"/>
  <c r="AD1023" i="7"/>
  <c r="AC1023" i="7"/>
  <c r="AB1023" i="7"/>
  <c r="AG1023" i="7" s="1"/>
  <c r="Z1023" i="7"/>
  <c r="Y1023" i="7"/>
  <c r="AA1023" i="7" s="1"/>
  <c r="X1023" i="7"/>
  <c r="AD1022" i="7"/>
  <c r="AC1022" i="7"/>
  <c r="AE1022" i="7" s="1"/>
  <c r="Z1022" i="7"/>
  <c r="Y1022" i="7"/>
  <c r="AA1022" i="7" s="1"/>
  <c r="X1022" i="7"/>
  <c r="AD1021" i="7"/>
  <c r="AC1021" i="7"/>
  <c r="AE1021" i="7" s="1"/>
  <c r="AB1021" i="7"/>
  <c r="AG1021" i="7" s="1"/>
  <c r="AA1021" i="7"/>
  <c r="Y1021" i="7"/>
  <c r="X1021" i="7"/>
  <c r="Z1021" i="7" s="1"/>
  <c r="AE1020" i="7"/>
  <c r="AD1020" i="7"/>
  <c r="AC1020" i="7"/>
  <c r="AB1020" i="7"/>
  <c r="Z1020" i="7"/>
  <c r="Y1020" i="7"/>
  <c r="AA1020" i="7" s="1"/>
  <c r="X1020" i="7"/>
  <c r="AE1019" i="7"/>
  <c r="AD1019" i="7"/>
  <c r="AC1019" i="7"/>
  <c r="Z1019" i="7"/>
  <c r="Y1019" i="7"/>
  <c r="AA1019" i="7" s="1"/>
  <c r="X1019" i="7"/>
  <c r="AD1018" i="7"/>
  <c r="AC1018" i="7"/>
  <c r="AE1018" i="7" s="1"/>
  <c r="AA1018" i="7"/>
  <c r="Y1018" i="7"/>
  <c r="X1018" i="7"/>
  <c r="AE1017" i="7"/>
  <c r="AD1017" i="7"/>
  <c r="AC1017" i="7"/>
  <c r="AB1017" i="7"/>
  <c r="AG1017" i="7" s="1"/>
  <c r="Z1017" i="7"/>
  <c r="Y1017" i="7"/>
  <c r="AA1017" i="7" s="1"/>
  <c r="X1017" i="7"/>
  <c r="AD1016" i="7"/>
  <c r="AC1016" i="7"/>
  <c r="AE1016" i="7" s="1"/>
  <c r="Z1016" i="7"/>
  <c r="Y1016" i="7"/>
  <c r="AA1016" i="7" s="1"/>
  <c r="X1016" i="7"/>
  <c r="AD1015" i="7"/>
  <c r="AC1015" i="7"/>
  <c r="AE1015" i="7" s="1"/>
  <c r="AB1015" i="7"/>
  <c r="AG1015" i="7" s="1"/>
  <c r="AA1015" i="7"/>
  <c r="Y1015" i="7"/>
  <c r="X1015" i="7"/>
  <c r="Z1015" i="7" s="1"/>
  <c r="AE1014" i="7"/>
  <c r="AD1014" i="7"/>
  <c r="AC1014" i="7"/>
  <c r="AB1014" i="7"/>
  <c r="Z1014" i="7"/>
  <c r="Y1014" i="7"/>
  <c r="AA1014" i="7" s="1"/>
  <c r="X1014" i="7"/>
  <c r="AE1013" i="7"/>
  <c r="AD1013" i="7"/>
  <c r="AC1013" i="7"/>
  <c r="Z1013" i="7"/>
  <c r="Y1013" i="7"/>
  <c r="AA1013" i="7" s="1"/>
  <c r="X1013" i="7"/>
  <c r="AD1012" i="7"/>
  <c r="AC1012" i="7"/>
  <c r="AE1012" i="7" s="1"/>
  <c r="AA1012" i="7"/>
  <c r="Y1012" i="7"/>
  <c r="X1012" i="7"/>
  <c r="AE1011" i="7"/>
  <c r="AD1011" i="7"/>
  <c r="AC1011" i="7"/>
  <c r="AB1011" i="7"/>
  <c r="AG1011" i="7" s="1"/>
  <c r="Z1011" i="7"/>
  <c r="Y1011" i="7"/>
  <c r="AA1011" i="7" s="1"/>
  <c r="X1011" i="7"/>
  <c r="AD1010" i="7"/>
  <c r="AC1010" i="7"/>
  <c r="AE1010" i="7" s="1"/>
  <c r="AA1010" i="7"/>
  <c r="Z1010" i="7"/>
  <c r="Y1010" i="7"/>
  <c r="X1010" i="7"/>
  <c r="AD1009" i="7"/>
  <c r="AE1009" i="7" s="1"/>
  <c r="AC1009" i="7"/>
  <c r="AB1009" i="7"/>
  <c r="Y1009" i="7"/>
  <c r="AA1009" i="7" s="1"/>
  <c r="X1009" i="7"/>
  <c r="Z1009" i="7" s="1"/>
  <c r="AE1008" i="7"/>
  <c r="AD1008" i="7"/>
  <c r="AC1008" i="7"/>
  <c r="Z1008" i="7"/>
  <c r="Y1008" i="7"/>
  <c r="X1008" i="7"/>
  <c r="AD1007" i="7"/>
  <c r="AC1007" i="7"/>
  <c r="AE1007" i="7" s="1"/>
  <c r="Y1007" i="7"/>
  <c r="AA1007" i="7" s="1"/>
  <c r="X1007" i="7"/>
  <c r="Z1007" i="7" s="1"/>
  <c r="AD1006" i="7"/>
  <c r="AC1006" i="7"/>
  <c r="AE1006" i="7" s="1"/>
  <c r="AA1006" i="7"/>
  <c r="Y1006" i="7"/>
  <c r="X1006" i="7"/>
  <c r="Z1006" i="7" s="1"/>
  <c r="AE1005" i="7"/>
  <c r="AD1005" i="7"/>
  <c r="AC1005" i="7"/>
  <c r="Z1005" i="7"/>
  <c r="Y1005" i="7"/>
  <c r="X1005" i="7"/>
  <c r="AD1004" i="7"/>
  <c r="AC1004" i="7"/>
  <c r="Z1004" i="7"/>
  <c r="Y1004" i="7"/>
  <c r="AA1004" i="7" s="1"/>
  <c r="X1004" i="7"/>
  <c r="AE1003" i="7"/>
  <c r="AD1003" i="7"/>
  <c r="AC1003" i="7"/>
  <c r="AB1003" i="7"/>
  <c r="AG1003" i="7" s="1"/>
  <c r="Y1003" i="7"/>
  <c r="AA1003" i="7" s="1"/>
  <c r="X1003" i="7"/>
  <c r="Z1003" i="7" s="1"/>
  <c r="AD1002" i="7"/>
  <c r="AC1002" i="7"/>
  <c r="AE1002" i="7" s="1"/>
  <c r="AA1002" i="7"/>
  <c r="Z1002" i="7"/>
  <c r="Y1002" i="7"/>
  <c r="AB1002" i="7" s="1"/>
  <c r="AG1002" i="7" s="1"/>
  <c r="X1002" i="7"/>
  <c r="AE1001" i="7"/>
  <c r="AD1001" i="7"/>
  <c r="AC1001" i="7"/>
  <c r="Z1001" i="7"/>
  <c r="Y1001" i="7"/>
  <c r="AA1001" i="7" s="1"/>
  <c r="X1001" i="7"/>
  <c r="AE1000" i="7"/>
  <c r="AD1000" i="7"/>
  <c r="AC1000" i="7"/>
  <c r="AB1000" i="7"/>
  <c r="AG1000" i="7" s="1"/>
  <c r="AA1000" i="7"/>
  <c r="Y1000" i="7"/>
  <c r="X1000" i="7"/>
  <c r="Z1000" i="7" s="1"/>
  <c r="AD999" i="7"/>
  <c r="AC999" i="7"/>
  <c r="AE999" i="7" s="1"/>
  <c r="Z999" i="7"/>
  <c r="Y999" i="7"/>
  <c r="AA999" i="7" s="1"/>
  <c r="X999" i="7"/>
  <c r="AD998" i="7"/>
  <c r="AC998" i="7"/>
  <c r="AE998" i="7" s="1"/>
  <c r="Z998" i="7"/>
  <c r="Y998" i="7"/>
  <c r="AA998" i="7" s="1"/>
  <c r="X998" i="7"/>
  <c r="AE997" i="7"/>
  <c r="AD997" i="7"/>
  <c r="AC997" i="7"/>
  <c r="AB997" i="7"/>
  <c r="AG997" i="7" s="1"/>
  <c r="Y997" i="7"/>
  <c r="AA997" i="7" s="1"/>
  <c r="X997" i="7"/>
  <c r="Z997" i="7" s="1"/>
  <c r="AD996" i="7"/>
  <c r="AC996" i="7"/>
  <c r="AE996" i="7" s="1"/>
  <c r="AA996" i="7"/>
  <c r="Z996" i="7"/>
  <c r="Y996" i="7"/>
  <c r="AB996" i="7" s="1"/>
  <c r="X996" i="7"/>
  <c r="AE995" i="7"/>
  <c r="AD995" i="7"/>
  <c r="AC995" i="7"/>
  <c r="Z995" i="7"/>
  <c r="Y995" i="7"/>
  <c r="AA995" i="7" s="1"/>
  <c r="X995" i="7"/>
  <c r="AD994" i="7"/>
  <c r="AC994" i="7"/>
  <c r="AE994" i="7" s="1"/>
  <c r="AB994" i="7"/>
  <c r="AG994" i="7" s="1"/>
  <c r="Y994" i="7"/>
  <c r="AA994" i="7" s="1"/>
  <c r="X994" i="7"/>
  <c r="Z994" i="7" s="1"/>
  <c r="AE993" i="7"/>
  <c r="AD993" i="7"/>
  <c r="AC993" i="7"/>
  <c r="AB993" i="7"/>
  <c r="Z993" i="7"/>
  <c r="Y993" i="7"/>
  <c r="AA993" i="7" s="1"/>
  <c r="X993" i="7"/>
  <c r="AD992" i="7"/>
  <c r="AC992" i="7"/>
  <c r="Z992" i="7"/>
  <c r="Y992" i="7"/>
  <c r="AA992" i="7" s="1"/>
  <c r="X992" i="7"/>
  <c r="AD991" i="7"/>
  <c r="AC991" i="7"/>
  <c r="AE991" i="7" s="1"/>
  <c r="AB991" i="7"/>
  <c r="AG991" i="7" s="1"/>
  <c r="Y991" i="7"/>
  <c r="AA991" i="7" s="1"/>
  <c r="X991" i="7"/>
  <c r="Z991" i="7" s="1"/>
  <c r="AE990" i="7"/>
  <c r="AD990" i="7"/>
  <c r="AC990" i="7"/>
  <c r="Z990" i="7"/>
  <c r="Y990" i="7"/>
  <c r="X990" i="7"/>
  <c r="AD989" i="7"/>
  <c r="AC989" i="7"/>
  <c r="AE989" i="7" s="1"/>
  <c r="Z989" i="7"/>
  <c r="Y989" i="7"/>
  <c r="AA989" i="7" s="1"/>
  <c r="X989" i="7"/>
  <c r="AB989" i="7" s="1"/>
  <c r="AD988" i="7"/>
  <c r="AC988" i="7"/>
  <c r="AE988" i="7" s="1"/>
  <c r="AA988" i="7"/>
  <c r="Y988" i="7"/>
  <c r="X988" i="7"/>
  <c r="Z988" i="7" s="1"/>
  <c r="AE987" i="7"/>
  <c r="AD987" i="7"/>
  <c r="AC987" i="7"/>
  <c r="Z987" i="7"/>
  <c r="Y987" i="7"/>
  <c r="X987" i="7"/>
  <c r="AD986" i="7"/>
  <c r="AC986" i="7"/>
  <c r="AA986" i="7"/>
  <c r="Z986" i="7"/>
  <c r="Y986" i="7"/>
  <c r="X986" i="7"/>
  <c r="AD985" i="7"/>
  <c r="AE985" i="7" s="1"/>
  <c r="AC985" i="7"/>
  <c r="AA985" i="7"/>
  <c r="Y985" i="7"/>
  <c r="X985" i="7"/>
  <c r="AD984" i="7"/>
  <c r="AC984" i="7"/>
  <c r="AE984" i="7" s="1"/>
  <c r="Y984" i="7"/>
  <c r="AB984" i="7" s="1"/>
  <c r="X984" i="7"/>
  <c r="Z984" i="7" s="1"/>
  <c r="AD983" i="7"/>
  <c r="AC983" i="7"/>
  <c r="AE983" i="7" s="1"/>
  <c r="AA983" i="7"/>
  <c r="Z983" i="7"/>
  <c r="Y983" i="7"/>
  <c r="AB983" i="7" s="1"/>
  <c r="X983" i="7"/>
  <c r="AG982" i="7"/>
  <c r="AE982" i="7"/>
  <c r="AF982" i="7" s="1"/>
  <c r="AD982" i="7"/>
  <c r="AC982" i="7"/>
  <c r="AA982" i="7"/>
  <c r="Z982" i="7"/>
  <c r="Y982" i="7"/>
  <c r="X982" i="7"/>
  <c r="AB982" i="7" s="1"/>
  <c r="AD981" i="7"/>
  <c r="AC981" i="7"/>
  <c r="AA981" i="7"/>
  <c r="Y981" i="7"/>
  <c r="X981" i="7"/>
  <c r="Z981" i="7" s="1"/>
  <c r="AG980" i="7"/>
  <c r="AF980" i="7"/>
  <c r="AD980" i="7"/>
  <c r="AC980" i="7"/>
  <c r="AE980" i="7" s="1"/>
  <c r="AB980" i="7"/>
  <c r="AA980" i="7"/>
  <c r="Z980" i="7"/>
  <c r="Y980" i="7"/>
  <c r="X980" i="7"/>
  <c r="AE979" i="7"/>
  <c r="AD979" i="7"/>
  <c r="AC979" i="7"/>
  <c r="AA979" i="7"/>
  <c r="Y979" i="7"/>
  <c r="X979" i="7"/>
  <c r="AD978" i="7"/>
  <c r="AC978" i="7"/>
  <c r="AE978" i="7" s="1"/>
  <c r="Y978" i="7"/>
  <c r="X978" i="7"/>
  <c r="Z978" i="7" s="1"/>
  <c r="AD977" i="7"/>
  <c r="AC977" i="7"/>
  <c r="AE977" i="7" s="1"/>
  <c r="AA977" i="7"/>
  <c r="Z977" i="7"/>
  <c r="Y977" i="7"/>
  <c r="AB977" i="7" s="1"/>
  <c r="AG977" i="7" s="1"/>
  <c r="X977" i="7"/>
  <c r="AG976" i="7"/>
  <c r="AE976" i="7"/>
  <c r="AD976" i="7"/>
  <c r="AC976" i="7"/>
  <c r="AA976" i="7"/>
  <c r="Z976" i="7"/>
  <c r="Y976" i="7"/>
  <c r="X976" i="7"/>
  <c r="AB976" i="7" s="1"/>
  <c r="AD975" i="7"/>
  <c r="AC975" i="7"/>
  <c r="AE975" i="7" s="1"/>
  <c r="AA975" i="7"/>
  <c r="Y975" i="7"/>
  <c r="X975" i="7"/>
  <c r="Z975" i="7" s="1"/>
  <c r="AD974" i="7"/>
  <c r="AC974" i="7"/>
  <c r="AE974" i="7" s="1"/>
  <c r="AB974" i="7"/>
  <c r="AA974" i="7"/>
  <c r="Z974" i="7"/>
  <c r="Y974" i="7"/>
  <c r="X974" i="7"/>
  <c r="AE973" i="7"/>
  <c r="AD973" i="7"/>
  <c r="AC973" i="7"/>
  <c r="AA973" i="7"/>
  <c r="Y973" i="7"/>
  <c r="X973" i="7"/>
  <c r="AG972" i="7"/>
  <c r="AD972" i="7"/>
  <c r="AC972" i="7"/>
  <c r="AE972" i="7" s="1"/>
  <c r="Y972" i="7"/>
  <c r="AB972" i="7" s="1"/>
  <c r="X972" i="7"/>
  <c r="Z972" i="7" s="1"/>
  <c r="AD971" i="7"/>
  <c r="AC971" i="7"/>
  <c r="AE971" i="7" s="1"/>
  <c r="AA971" i="7"/>
  <c r="Z971" i="7"/>
  <c r="Y971" i="7"/>
  <c r="AB971" i="7" s="1"/>
  <c r="AG971" i="7" s="1"/>
  <c r="X971" i="7"/>
  <c r="AE970" i="7"/>
  <c r="AD970" i="7"/>
  <c r="AC970" i="7"/>
  <c r="AA970" i="7"/>
  <c r="Z970" i="7"/>
  <c r="Y970" i="7"/>
  <c r="X970" i="7"/>
  <c r="AB970" i="7" s="1"/>
  <c r="AG970" i="7" s="1"/>
  <c r="AD969" i="7"/>
  <c r="AC969" i="7"/>
  <c r="AE969" i="7" s="1"/>
  <c r="AA969" i="7"/>
  <c r="Y969" i="7"/>
  <c r="X969" i="7"/>
  <c r="Z969" i="7" s="1"/>
  <c r="AD968" i="7"/>
  <c r="AC968" i="7"/>
  <c r="AE968" i="7" s="1"/>
  <c r="AB968" i="7"/>
  <c r="AA968" i="7"/>
  <c r="Z968" i="7"/>
  <c r="Y968" i="7"/>
  <c r="X968" i="7"/>
  <c r="AE967" i="7"/>
  <c r="AD967" i="7"/>
  <c r="AC967" i="7"/>
  <c r="AA967" i="7"/>
  <c r="Y967" i="7"/>
  <c r="X967" i="7"/>
  <c r="AD966" i="7"/>
  <c r="AC966" i="7"/>
  <c r="AA966" i="7"/>
  <c r="Y966" i="7"/>
  <c r="AB966" i="7" s="1"/>
  <c r="X966" i="7"/>
  <c r="Z966" i="7" s="1"/>
  <c r="AG965" i="7"/>
  <c r="AD965" i="7"/>
  <c r="AC965" i="7"/>
  <c r="AE965" i="7" s="1"/>
  <c r="AA965" i="7"/>
  <c r="Z965" i="7"/>
  <c r="Y965" i="7"/>
  <c r="AB965" i="7" s="1"/>
  <c r="X965" i="7"/>
  <c r="AG964" i="7"/>
  <c r="AE964" i="7"/>
  <c r="AD964" i="7"/>
  <c r="AC964" i="7"/>
  <c r="AA964" i="7"/>
  <c r="Z964" i="7"/>
  <c r="Y964" i="7"/>
  <c r="X964" i="7"/>
  <c r="AB964" i="7" s="1"/>
  <c r="AD963" i="7"/>
  <c r="AC963" i="7"/>
  <c r="AA963" i="7"/>
  <c r="Y963" i="7"/>
  <c r="X963" i="7"/>
  <c r="Z963" i="7" s="1"/>
  <c r="AG962" i="7"/>
  <c r="AF962" i="7"/>
  <c r="AD962" i="7"/>
  <c r="AC962" i="7"/>
  <c r="AE962" i="7" s="1"/>
  <c r="AB962" i="7"/>
  <c r="AA962" i="7"/>
  <c r="Z962" i="7"/>
  <c r="Y962" i="7"/>
  <c r="X962" i="7"/>
  <c r="AD961" i="7"/>
  <c r="AE961" i="7" s="1"/>
  <c r="AC961" i="7"/>
  <c r="AA961" i="7"/>
  <c r="Y961" i="7"/>
  <c r="X961" i="7"/>
  <c r="AD960" i="7"/>
  <c r="AC960" i="7"/>
  <c r="Y960" i="7"/>
  <c r="AB960" i="7" s="1"/>
  <c r="X960" i="7"/>
  <c r="Z960" i="7" s="1"/>
  <c r="AD959" i="7"/>
  <c r="AC959" i="7"/>
  <c r="AE959" i="7" s="1"/>
  <c r="AA959" i="7"/>
  <c r="Z959" i="7"/>
  <c r="Y959" i="7"/>
  <c r="AB959" i="7" s="1"/>
  <c r="X959" i="7"/>
  <c r="AE958" i="7"/>
  <c r="AD958" i="7"/>
  <c r="AC958" i="7"/>
  <c r="AA958" i="7"/>
  <c r="Y958" i="7"/>
  <c r="X958" i="7"/>
  <c r="AD957" i="7"/>
  <c r="AC957" i="7"/>
  <c r="AE957" i="7" s="1"/>
  <c r="AA957" i="7"/>
  <c r="Y957" i="7"/>
  <c r="X957" i="7"/>
  <c r="Z957" i="7" s="1"/>
  <c r="AG956" i="7"/>
  <c r="AF956" i="7" s="1"/>
  <c r="AD956" i="7"/>
  <c r="AC956" i="7"/>
  <c r="AE956" i="7" s="1"/>
  <c r="AB956" i="7"/>
  <c r="AA956" i="7"/>
  <c r="Z956" i="7"/>
  <c r="Y956" i="7"/>
  <c r="X956" i="7"/>
  <c r="AD955" i="7"/>
  <c r="AE955" i="7" s="1"/>
  <c r="AC955" i="7"/>
  <c r="AA955" i="7"/>
  <c r="Y955" i="7"/>
  <c r="X955" i="7"/>
  <c r="AD954" i="7"/>
  <c r="AC954" i="7"/>
  <c r="AE954" i="7" s="1"/>
  <c r="AA954" i="7"/>
  <c r="Y954" i="7"/>
  <c r="AB954" i="7" s="1"/>
  <c r="X954" i="7"/>
  <c r="Z954" i="7" s="1"/>
  <c r="AD953" i="7"/>
  <c r="AC953" i="7"/>
  <c r="AE953" i="7" s="1"/>
  <c r="AA953" i="7"/>
  <c r="Z953" i="7"/>
  <c r="Y953" i="7"/>
  <c r="AB953" i="7" s="1"/>
  <c r="X953" i="7"/>
  <c r="AE952" i="7"/>
  <c r="AD952" i="7"/>
  <c r="AC952" i="7"/>
  <c r="AA952" i="7"/>
  <c r="Y952" i="7"/>
  <c r="X952" i="7"/>
  <c r="AD951" i="7"/>
  <c r="AC951" i="7"/>
  <c r="AA951" i="7"/>
  <c r="Y951" i="7"/>
  <c r="X951" i="7"/>
  <c r="Z951" i="7" s="1"/>
  <c r="AD950" i="7"/>
  <c r="AC950" i="7"/>
  <c r="AE950" i="7" s="1"/>
  <c r="AA950" i="7"/>
  <c r="Y950" i="7"/>
  <c r="X950" i="7"/>
  <c r="AD949" i="7"/>
  <c r="AE949" i="7" s="1"/>
  <c r="AC949" i="7"/>
  <c r="Y949" i="7"/>
  <c r="AA949" i="7" s="1"/>
  <c r="X949" i="7"/>
  <c r="AF948" i="7"/>
  <c r="AD948" i="7"/>
  <c r="AC948" i="7"/>
  <c r="AE948" i="7" s="1"/>
  <c r="AB948" i="7"/>
  <c r="AG948" i="7" s="1"/>
  <c r="Z948" i="7"/>
  <c r="Y948" i="7"/>
  <c r="AA948" i="7" s="1"/>
  <c r="X948" i="7"/>
  <c r="AD947" i="7"/>
  <c r="AC947" i="7"/>
  <c r="AE947" i="7" s="1"/>
  <c r="AA947" i="7"/>
  <c r="Z947" i="7"/>
  <c r="Y947" i="7"/>
  <c r="X947" i="7"/>
  <c r="AB947" i="7" s="1"/>
  <c r="AD946" i="7"/>
  <c r="AE946" i="7" s="1"/>
  <c r="AC946" i="7"/>
  <c r="Y946" i="7"/>
  <c r="AA946" i="7" s="1"/>
  <c r="X946" i="7"/>
  <c r="Z946" i="7" s="1"/>
  <c r="AD945" i="7"/>
  <c r="AC945" i="7"/>
  <c r="AE945" i="7" s="1"/>
  <c r="AB945" i="7"/>
  <c r="Z945" i="7"/>
  <c r="Y945" i="7"/>
  <c r="AA945" i="7" s="1"/>
  <c r="X945" i="7"/>
  <c r="AD944" i="7"/>
  <c r="AC944" i="7"/>
  <c r="AE944" i="7" s="1"/>
  <c r="AA944" i="7"/>
  <c r="Y944" i="7"/>
  <c r="X944" i="7"/>
  <c r="AD943" i="7"/>
  <c r="AE943" i="7" s="1"/>
  <c r="AC943" i="7"/>
  <c r="Y943" i="7"/>
  <c r="AA943" i="7" s="1"/>
  <c r="X943" i="7"/>
  <c r="AF942" i="7"/>
  <c r="AD942" i="7"/>
  <c r="AC942" i="7"/>
  <c r="AE942" i="7" s="1"/>
  <c r="AB942" i="7"/>
  <c r="AG942" i="7" s="1"/>
  <c r="Z942" i="7"/>
  <c r="Y942" i="7"/>
  <c r="AA942" i="7" s="1"/>
  <c r="X942" i="7"/>
  <c r="AD941" i="7"/>
  <c r="AC941" i="7"/>
  <c r="AE941" i="7" s="1"/>
  <c r="AA941" i="7"/>
  <c r="Z941" i="7"/>
  <c r="Y941" i="7"/>
  <c r="X941" i="7"/>
  <c r="AB941" i="7" s="1"/>
  <c r="AD940" i="7"/>
  <c r="AE940" i="7" s="1"/>
  <c r="AC940" i="7"/>
  <c r="Y940" i="7"/>
  <c r="AA940" i="7" s="1"/>
  <c r="X940" i="7"/>
  <c r="Z940" i="7" s="1"/>
  <c r="AD939" i="7"/>
  <c r="AC939" i="7"/>
  <c r="AE939" i="7" s="1"/>
  <c r="AB939" i="7"/>
  <c r="Z939" i="7"/>
  <c r="Y939" i="7"/>
  <c r="AA939" i="7" s="1"/>
  <c r="X939" i="7"/>
  <c r="AD938" i="7"/>
  <c r="AC938" i="7"/>
  <c r="AE938" i="7" s="1"/>
  <c r="AA938" i="7"/>
  <c r="Y938" i="7"/>
  <c r="X938" i="7"/>
  <c r="AD937" i="7"/>
  <c r="AE937" i="7" s="1"/>
  <c r="AC937" i="7"/>
  <c r="Y937" i="7"/>
  <c r="AA937" i="7" s="1"/>
  <c r="X937" i="7"/>
  <c r="AF936" i="7"/>
  <c r="AD936" i="7"/>
  <c r="AC936" i="7"/>
  <c r="AE936" i="7" s="1"/>
  <c r="AB936" i="7"/>
  <c r="AG936" i="7" s="1"/>
  <c r="Z936" i="7"/>
  <c r="Y936" i="7"/>
  <c r="AA936" i="7" s="1"/>
  <c r="X936" i="7"/>
  <c r="AD935" i="7"/>
  <c r="AC935" i="7"/>
  <c r="AE935" i="7" s="1"/>
  <c r="AA935" i="7"/>
  <c r="Z935" i="7"/>
  <c r="Y935" i="7"/>
  <c r="X935" i="7"/>
  <c r="AB935" i="7" s="1"/>
  <c r="AD934" i="7"/>
  <c r="AE934" i="7" s="1"/>
  <c r="AC934" i="7"/>
  <c r="Y934" i="7"/>
  <c r="AA934" i="7" s="1"/>
  <c r="X934" i="7"/>
  <c r="Z934" i="7" s="1"/>
  <c r="AD933" i="7"/>
  <c r="AC933" i="7"/>
  <c r="AE933" i="7" s="1"/>
  <c r="AB933" i="7"/>
  <c r="Z933" i="7"/>
  <c r="Y933" i="7"/>
  <c r="AA933" i="7" s="1"/>
  <c r="X933" i="7"/>
  <c r="AD932" i="7"/>
  <c r="AC932" i="7"/>
  <c r="AE932" i="7" s="1"/>
  <c r="AA932" i="7"/>
  <c r="Y932" i="7"/>
  <c r="X932" i="7"/>
  <c r="AD931" i="7"/>
  <c r="AE931" i="7" s="1"/>
  <c r="AC931" i="7"/>
  <c r="Y931" i="7"/>
  <c r="AA931" i="7" s="1"/>
  <c r="X931" i="7"/>
  <c r="AF930" i="7"/>
  <c r="AD930" i="7"/>
  <c r="AC930" i="7"/>
  <c r="AE930" i="7" s="1"/>
  <c r="AB930" i="7"/>
  <c r="AG930" i="7" s="1"/>
  <c r="Z930" i="7"/>
  <c r="Y930" i="7"/>
  <c r="AA930" i="7" s="1"/>
  <c r="X930" i="7"/>
  <c r="AD929" i="7"/>
  <c r="AC929" i="7"/>
  <c r="AE929" i="7" s="1"/>
  <c r="AA929" i="7"/>
  <c r="Z929" i="7"/>
  <c r="Y929" i="7"/>
  <c r="X929" i="7"/>
  <c r="AB929" i="7" s="1"/>
  <c r="AD928" i="7"/>
  <c r="AE928" i="7" s="1"/>
  <c r="AC928" i="7"/>
  <c r="Y928" i="7"/>
  <c r="AA928" i="7" s="1"/>
  <c r="X928" i="7"/>
  <c r="Z928" i="7" s="1"/>
  <c r="AD927" i="7"/>
  <c r="AC927" i="7"/>
  <c r="AE927" i="7" s="1"/>
  <c r="AB927" i="7"/>
  <c r="Z927" i="7"/>
  <c r="Y927" i="7"/>
  <c r="AA927" i="7" s="1"/>
  <c r="X927" i="7"/>
  <c r="AD926" i="7"/>
  <c r="AC926" i="7"/>
  <c r="AE926" i="7" s="1"/>
  <c r="AA926" i="7"/>
  <c r="Y926" i="7"/>
  <c r="X926" i="7"/>
  <c r="AE925" i="7"/>
  <c r="AD925" i="7"/>
  <c r="AC925" i="7"/>
  <c r="AB925" i="7"/>
  <c r="AG925" i="7" s="1"/>
  <c r="AA925" i="7"/>
  <c r="Y925" i="7"/>
  <c r="X925" i="7"/>
  <c r="Z925" i="7" s="1"/>
  <c r="AD924" i="7"/>
  <c r="AC924" i="7"/>
  <c r="AE924" i="7" s="1"/>
  <c r="AB924" i="7"/>
  <c r="Z924" i="7"/>
  <c r="Y924" i="7"/>
  <c r="AA924" i="7" s="1"/>
  <c r="X924" i="7"/>
  <c r="AD923" i="7"/>
  <c r="AC923" i="7"/>
  <c r="AE923" i="7" s="1"/>
  <c r="AA923" i="7"/>
  <c r="Y923" i="7"/>
  <c r="X923" i="7"/>
  <c r="AE922" i="7"/>
  <c r="AD922" i="7"/>
  <c r="AC922" i="7"/>
  <c r="AB922" i="7"/>
  <c r="AG922" i="7" s="1"/>
  <c r="AA922" i="7"/>
  <c r="Y922" i="7"/>
  <c r="X922" i="7"/>
  <c r="Z922" i="7" s="1"/>
  <c r="AD921" i="7"/>
  <c r="AC921" i="7"/>
  <c r="AE921" i="7" s="1"/>
  <c r="AB921" i="7"/>
  <c r="Z921" i="7"/>
  <c r="Y921" i="7"/>
  <c r="AA921" i="7" s="1"/>
  <c r="X921" i="7"/>
  <c r="AD920" i="7"/>
  <c r="AC920" i="7"/>
  <c r="AE920" i="7" s="1"/>
  <c r="AA920" i="7"/>
  <c r="Y920" i="7"/>
  <c r="X920" i="7"/>
  <c r="AE919" i="7"/>
  <c r="AD919" i="7"/>
  <c r="AC919" i="7"/>
  <c r="AB919" i="7"/>
  <c r="AG919" i="7" s="1"/>
  <c r="AA919" i="7"/>
  <c r="Y919" i="7"/>
  <c r="X919" i="7"/>
  <c r="Z919" i="7" s="1"/>
  <c r="AD918" i="7"/>
  <c r="AC918" i="7"/>
  <c r="AE918" i="7" s="1"/>
  <c r="AB918" i="7"/>
  <c r="Z918" i="7"/>
  <c r="Y918" i="7"/>
  <c r="AA918" i="7" s="1"/>
  <c r="X918" i="7"/>
  <c r="AD917" i="7"/>
  <c r="AC917" i="7"/>
  <c r="AE917" i="7" s="1"/>
  <c r="AA917" i="7"/>
  <c r="Y917" i="7"/>
  <c r="X917" i="7"/>
  <c r="AE916" i="7"/>
  <c r="AD916" i="7"/>
  <c r="AC916" i="7"/>
  <c r="AB916" i="7"/>
  <c r="AG916" i="7" s="1"/>
  <c r="AA916" i="7"/>
  <c r="Y916" i="7"/>
  <c r="X916" i="7"/>
  <c r="Z916" i="7" s="1"/>
  <c r="AD915" i="7"/>
  <c r="AC915" i="7"/>
  <c r="AE915" i="7" s="1"/>
  <c r="AB915" i="7"/>
  <c r="Z915" i="7"/>
  <c r="Y915" i="7"/>
  <c r="AA915" i="7" s="1"/>
  <c r="X915" i="7"/>
  <c r="AD914" i="7"/>
  <c r="AC914" i="7"/>
  <c r="AE914" i="7" s="1"/>
  <c r="AA914" i="7"/>
  <c r="Y914" i="7"/>
  <c r="X914" i="7"/>
  <c r="AE913" i="7"/>
  <c r="AD913" i="7"/>
  <c r="AC913" i="7"/>
  <c r="AB913" i="7"/>
  <c r="AG913" i="7" s="1"/>
  <c r="AA913" i="7"/>
  <c r="Y913" i="7"/>
  <c r="X913" i="7"/>
  <c r="Z913" i="7" s="1"/>
  <c r="AD912" i="7"/>
  <c r="AC912" i="7"/>
  <c r="AE912" i="7" s="1"/>
  <c r="AB912" i="7"/>
  <c r="Z912" i="7"/>
  <c r="Y912" i="7"/>
  <c r="AA912" i="7" s="1"/>
  <c r="X912" i="7"/>
  <c r="AD911" i="7"/>
  <c r="AC911" i="7"/>
  <c r="AE911" i="7" s="1"/>
  <c r="AA911" i="7"/>
  <c r="Y911" i="7"/>
  <c r="X911" i="7"/>
  <c r="AE910" i="7"/>
  <c r="AD910" i="7"/>
  <c r="AC910" i="7"/>
  <c r="AB910" i="7"/>
  <c r="AG910" i="7" s="1"/>
  <c r="AA910" i="7"/>
  <c r="Y910" i="7"/>
  <c r="X910" i="7"/>
  <c r="Z910" i="7" s="1"/>
  <c r="AD909" i="7"/>
  <c r="AC909" i="7"/>
  <c r="AE909" i="7" s="1"/>
  <c r="AB909" i="7"/>
  <c r="Z909" i="7"/>
  <c r="Y909" i="7"/>
  <c r="AA909" i="7" s="1"/>
  <c r="X909" i="7"/>
  <c r="AD908" i="7"/>
  <c r="AC908" i="7"/>
  <c r="AE908" i="7" s="1"/>
  <c r="AA908" i="7"/>
  <c r="Z908" i="7"/>
  <c r="Y908" i="7"/>
  <c r="X908" i="7"/>
  <c r="AB908" i="7" s="1"/>
  <c r="AG908" i="7" s="1"/>
  <c r="AF908" i="7" s="1"/>
  <c r="AD907" i="7"/>
  <c r="AE907" i="7" s="1"/>
  <c r="AC907" i="7"/>
  <c r="AA907" i="7"/>
  <c r="Y907" i="7"/>
  <c r="X907" i="7"/>
  <c r="AD906" i="7"/>
  <c r="AE906" i="7" s="1"/>
  <c r="AC906" i="7"/>
  <c r="Z906" i="7"/>
  <c r="Y906" i="7"/>
  <c r="AA906" i="7" s="1"/>
  <c r="X906" i="7"/>
  <c r="AD905" i="7"/>
  <c r="AC905" i="7"/>
  <c r="AE905" i="7" s="1"/>
  <c r="AB905" i="7"/>
  <c r="AG905" i="7" s="1"/>
  <c r="AA905" i="7"/>
  <c r="Z905" i="7"/>
  <c r="Y905" i="7"/>
  <c r="X905" i="7"/>
  <c r="AD904" i="7"/>
  <c r="AE904" i="7" s="1"/>
  <c r="AF904" i="7" s="1"/>
  <c r="AC904" i="7"/>
  <c r="AA904" i="7"/>
  <c r="Z904" i="7"/>
  <c r="Y904" i="7"/>
  <c r="X904" i="7"/>
  <c r="AB904" i="7" s="1"/>
  <c r="AG904" i="7" s="1"/>
  <c r="AD903" i="7"/>
  <c r="AC903" i="7"/>
  <c r="AB903" i="7"/>
  <c r="Z903" i="7"/>
  <c r="Y903" i="7"/>
  <c r="AA903" i="7" s="1"/>
  <c r="X903" i="7"/>
  <c r="AG902" i="7"/>
  <c r="AF902" i="7" s="1"/>
  <c r="AD902" i="7"/>
  <c r="AC902" i="7"/>
  <c r="AE902" i="7" s="1"/>
  <c r="AA902" i="7"/>
  <c r="Z902" i="7"/>
  <c r="Y902" i="7"/>
  <c r="X902" i="7"/>
  <c r="AB902" i="7" s="1"/>
  <c r="AD901" i="7"/>
  <c r="AE901" i="7" s="1"/>
  <c r="AC901" i="7"/>
  <c r="AA901" i="7"/>
  <c r="Y901" i="7"/>
  <c r="X901" i="7"/>
  <c r="AD900" i="7"/>
  <c r="AE900" i="7" s="1"/>
  <c r="AC900" i="7"/>
  <c r="Z900" i="7"/>
  <c r="Y900" i="7"/>
  <c r="AA900" i="7" s="1"/>
  <c r="X900" i="7"/>
  <c r="AB900" i="7" s="1"/>
  <c r="AG900" i="7" s="1"/>
  <c r="AF900" i="7" s="1"/>
  <c r="AD899" i="7"/>
  <c r="AC899" i="7"/>
  <c r="AE899" i="7" s="1"/>
  <c r="AB899" i="7"/>
  <c r="AG899" i="7" s="1"/>
  <c r="AA899" i="7"/>
  <c r="Z899" i="7"/>
  <c r="Y899" i="7"/>
  <c r="X899" i="7"/>
  <c r="AD898" i="7"/>
  <c r="AE898" i="7" s="1"/>
  <c r="AC898" i="7"/>
  <c r="AA898" i="7"/>
  <c r="Z898" i="7"/>
  <c r="Y898" i="7"/>
  <c r="X898" i="7"/>
  <c r="AB898" i="7" s="1"/>
  <c r="AG898" i="7" s="1"/>
  <c r="AF898" i="7" s="1"/>
  <c r="AD897" i="7"/>
  <c r="AC897" i="7"/>
  <c r="AE897" i="7" s="1"/>
  <c r="AB897" i="7"/>
  <c r="Z897" i="7"/>
  <c r="Y897" i="7"/>
  <c r="AA897" i="7" s="1"/>
  <c r="X897" i="7"/>
  <c r="AD896" i="7"/>
  <c r="AC896" i="7"/>
  <c r="AE896" i="7" s="1"/>
  <c r="AA896" i="7"/>
  <c r="Z896" i="7"/>
  <c r="Y896" i="7"/>
  <c r="X896" i="7"/>
  <c r="AB896" i="7" s="1"/>
  <c r="AG896" i="7" s="1"/>
  <c r="AF896" i="7" s="1"/>
  <c r="AD895" i="7"/>
  <c r="AE895" i="7" s="1"/>
  <c r="AC895" i="7"/>
  <c r="AA895" i="7"/>
  <c r="Y895" i="7"/>
  <c r="X895" i="7"/>
  <c r="AD894" i="7"/>
  <c r="AE894" i="7" s="1"/>
  <c r="AC894" i="7"/>
  <c r="Z894" i="7"/>
  <c r="Y894" i="7"/>
  <c r="AA894" i="7" s="1"/>
  <c r="X894" i="7"/>
  <c r="AD893" i="7"/>
  <c r="AC893" i="7"/>
  <c r="AE893" i="7" s="1"/>
  <c r="AB893" i="7"/>
  <c r="AA893" i="7"/>
  <c r="Z893" i="7"/>
  <c r="Y893" i="7"/>
  <c r="X893" i="7"/>
  <c r="AG892" i="7"/>
  <c r="AF892" i="7" s="1"/>
  <c r="AD892" i="7"/>
  <c r="AE892" i="7" s="1"/>
  <c r="AC892" i="7"/>
  <c r="AA892" i="7"/>
  <c r="Z892" i="7"/>
  <c r="Y892" i="7"/>
  <c r="X892" i="7"/>
  <c r="AB892" i="7" s="1"/>
  <c r="AD891" i="7"/>
  <c r="AC891" i="7"/>
  <c r="AE891" i="7" s="1"/>
  <c r="AB891" i="7"/>
  <c r="Z891" i="7"/>
  <c r="Y891" i="7"/>
  <c r="AA891" i="7" s="1"/>
  <c r="X891" i="7"/>
  <c r="AD890" i="7"/>
  <c r="AC890" i="7"/>
  <c r="AE890" i="7" s="1"/>
  <c r="AA890" i="7"/>
  <c r="Z890" i="7"/>
  <c r="Y890" i="7"/>
  <c r="X890" i="7"/>
  <c r="AB890" i="7" s="1"/>
  <c r="AG890" i="7" s="1"/>
  <c r="AF890" i="7" s="1"/>
  <c r="AD889" i="7"/>
  <c r="AE889" i="7" s="1"/>
  <c r="AC889" i="7"/>
  <c r="AA889" i="7"/>
  <c r="Y889" i="7"/>
  <c r="X889" i="7"/>
  <c r="AD888" i="7"/>
  <c r="AE888" i="7" s="1"/>
  <c r="AC888" i="7"/>
  <c r="Z888" i="7"/>
  <c r="Y888" i="7"/>
  <c r="AA888" i="7" s="1"/>
  <c r="X888" i="7"/>
  <c r="AD887" i="7"/>
  <c r="AC887" i="7"/>
  <c r="AE887" i="7" s="1"/>
  <c r="AB887" i="7"/>
  <c r="AG887" i="7" s="1"/>
  <c r="AA887" i="7"/>
  <c r="Z887" i="7"/>
  <c r="Y887" i="7"/>
  <c r="X887" i="7"/>
  <c r="AD886" i="7"/>
  <c r="AE886" i="7" s="1"/>
  <c r="AC886" i="7"/>
  <c r="AA886" i="7"/>
  <c r="Z886" i="7"/>
  <c r="Y886" i="7"/>
  <c r="X886" i="7"/>
  <c r="AB886" i="7" s="1"/>
  <c r="AG886" i="7" s="1"/>
  <c r="AD885" i="7"/>
  <c r="AC885" i="7"/>
  <c r="AB885" i="7"/>
  <c r="Z885" i="7"/>
  <c r="Y885" i="7"/>
  <c r="AA885" i="7" s="1"/>
  <c r="X885" i="7"/>
  <c r="AG884" i="7"/>
  <c r="AF884" i="7" s="1"/>
  <c r="AD884" i="7"/>
  <c r="AC884" i="7"/>
  <c r="AE884" i="7" s="1"/>
  <c r="AA884" i="7"/>
  <c r="Z884" i="7"/>
  <c r="Y884" i="7"/>
  <c r="X884" i="7"/>
  <c r="AB884" i="7" s="1"/>
  <c r="AD883" i="7"/>
  <c r="AE883" i="7" s="1"/>
  <c r="AC883" i="7"/>
  <c r="AA883" i="7"/>
  <c r="Y883" i="7"/>
  <c r="X883" i="7"/>
  <c r="AD882" i="7"/>
  <c r="AE882" i="7" s="1"/>
  <c r="AC882" i="7"/>
  <c r="Z882" i="7"/>
  <c r="Y882" i="7"/>
  <c r="AA882" i="7" s="1"/>
  <c r="X882" i="7"/>
  <c r="AB882" i="7" s="1"/>
  <c r="AG882" i="7" s="1"/>
  <c r="AF882" i="7" s="1"/>
  <c r="AD881" i="7"/>
  <c r="AC881" i="7"/>
  <c r="AE881" i="7" s="1"/>
  <c r="AB881" i="7"/>
  <c r="AG881" i="7" s="1"/>
  <c r="AA881" i="7"/>
  <c r="Z881" i="7"/>
  <c r="Y881" i="7"/>
  <c r="X881" i="7"/>
  <c r="AD880" i="7"/>
  <c r="AE880" i="7" s="1"/>
  <c r="AC880" i="7"/>
  <c r="AA880" i="7"/>
  <c r="Z880" i="7"/>
  <c r="Y880" i="7"/>
  <c r="X880" i="7"/>
  <c r="AB880" i="7" s="1"/>
  <c r="AG880" i="7" s="1"/>
  <c r="AF880" i="7" s="1"/>
  <c r="AD879" i="7"/>
  <c r="AC879" i="7"/>
  <c r="AE879" i="7" s="1"/>
  <c r="AB879" i="7"/>
  <c r="Z879" i="7"/>
  <c r="Y879" i="7"/>
  <c r="AA879" i="7" s="1"/>
  <c r="X879" i="7"/>
  <c r="AD878" i="7"/>
  <c r="AC878" i="7"/>
  <c r="AE878" i="7" s="1"/>
  <c r="AA878" i="7"/>
  <c r="Z878" i="7"/>
  <c r="Y878" i="7"/>
  <c r="X878" i="7"/>
  <c r="AB878" i="7" s="1"/>
  <c r="AG878" i="7" s="1"/>
  <c r="AF878" i="7" s="1"/>
  <c r="AD877" i="7"/>
  <c r="AE877" i="7" s="1"/>
  <c r="AC877" i="7"/>
  <c r="AA877" i="7"/>
  <c r="Y877" i="7"/>
  <c r="X877" i="7"/>
  <c r="AD876" i="7"/>
  <c r="AE876" i="7" s="1"/>
  <c r="AC876" i="7"/>
  <c r="Z876" i="7"/>
  <c r="Y876" i="7"/>
  <c r="AA876" i="7" s="1"/>
  <c r="X876" i="7"/>
  <c r="AD875" i="7"/>
  <c r="AC875" i="7"/>
  <c r="AE875" i="7" s="1"/>
  <c r="AB875" i="7"/>
  <c r="AA875" i="7"/>
  <c r="Z875" i="7"/>
  <c r="Y875" i="7"/>
  <c r="X875" i="7"/>
  <c r="AG874" i="7"/>
  <c r="AD874" i="7"/>
  <c r="AE874" i="7" s="1"/>
  <c r="AF874" i="7" s="1"/>
  <c r="AC874" i="7"/>
  <c r="AA874" i="7"/>
  <c r="Z874" i="7"/>
  <c r="Y874" i="7"/>
  <c r="X874" i="7"/>
  <c r="AB874" i="7" s="1"/>
  <c r="AD873" i="7"/>
  <c r="AC873" i="7"/>
  <c r="AB873" i="7"/>
  <c r="Z873" i="7"/>
  <c r="Y873" i="7"/>
  <c r="AA873" i="7" s="1"/>
  <c r="X873" i="7"/>
  <c r="AD872" i="7"/>
  <c r="AC872" i="7"/>
  <c r="AE872" i="7" s="1"/>
  <c r="AG872" i="7" s="1"/>
  <c r="AA872" i="7"/>
  <c r="Z872" i="7"/>
  <c r="Y872" i="7"/>
  <c r="X872" i="7"/>
  <c r="AB872" i="7" s="1"/>
  <c r="AD871" i="7"/>
  <c r="AE871" i="7" s="1"/>
  <c r="AC871" i="7"/>
  <c r="AA871" i="7"/>
  <c r="Y871" i="7"/>
  <c r="X871" i="7"/>
  <c r="AD870" i="7"/>
  <c r="AE870" i="7" s="1"/>
  <c r="AC870" i="7"/>
  <c r="Z870" i="7"/>
  <c r="Y870" i="7"/>
  <c r="AA870" i="7" s="1"/>
  <c r="X870" i="7"/>
  <c r="AD869" i="7"/>
  <c r="AC869" i="7"/>
  <c r="AE869" i="7" s="1"/>
  <c r="AB869" i="7"/>
  <c r="AA869" i="7"/>
  <c r="Z869" i="7"/>
  <c r="Y869" i="7"/>
  <c r="X869" i="7"/>
  <c r="AG868" i="7"/>
  <c r="AD868" i="7"/>
  <c r="AE868" i="7" s="1"/>
  <c r="AF868" i="7" s="1"/>
  <c r="AC868" i="7"/>
  <c r="AA868" i="7"/>
  <c r="Z868" i="7"/>
  <c r="Y868" i="7"/>
  <c r="X868" i="7"/>
  <c r="AB868" i="7" s="1"/>
  <c r="AD867" i="7"/>
  <c r="AC867" i="7"/>
  <c r="AB867" i="7"/>
  <c r="Z867" i="7"/>
  <c r="Y867" i="7"/>
  <c r="AA867" i="7" s="1"/>
  <c r="X867" i="7"/>
  <c r="AD866" i="7"/>
  <c r="AC866" i="7"/>
  <c r="AE866" i="7" s="1"/>
  <c r="AG866" i="7" s="1"/>
  <c r="AA866" i="7"/>
  <c r="Z866" i="7"/>
  <c r="Y866" i="7"/>
  <c r="X866" i="7"/>
  <c r="AB866" i="7" s="1"/>
  <c r="AD865" i="7"/>
  <c r="AE865" i="7" s="1"/>
  <c r="AC865" i="7"/>
  <c r="AA865" i="7"/>
  <c r="Y865" i="7"/>
  <c r="X865" i="7"/>
  <c r="AD864" i="7"/>
  <c r="AE864" i="7" s="1"/>
  <c r="AC864" i="7"/>
  <c r="Z864" i="7"/>
  <c r="Y864" i="7"/>
  <c r="AA864" i="7" s="1"/>
  <c r="X864" i="7"/>
  <c r="AD863" i="7"/>
  <c r="AC863" i="7"/>
  <c r="AE863" i="7" s="1"/>
  <c r="AB863" i="7"/>
  <c r="AA863" i="7"/>
  <c r="Z863" i="7"/>
  <c r="Y863" i="7"/>
  <c r="X863" i="7"/>
  <c r="AG862" i="7"/>
  <c r="AD862" i="7"/>
  <c r="AE862" i="7" s="1"/>
  <c r="AF862" i="7" s="1"/>
  <c r="AC862" i="7"/>
  <c r="AA862" i="7"/>
  <c r="Z862" i="7"/>
  <c r="Y862" i="7"/>
  <c r="X862" i="7"/>
  <c r="AB862" i="7" s="1"/>
  <c r="AD861" i="7"/>
  <c r="AC861" i="7"/>
  <c r="AB861" i="7"/>
  <c r="Z861" i="7"/>
  <c r="Y861" i="7"/>
  <c r="AA861" i="7" s="1"/>
  <c r="X861" i="7"/>
  <c r="AD860" i="7"/>
  <c r="AC860" i="7"/>
  <c r="AE860" i="7" s="1"/>
  <c r="AG860" i="7" s="1"/>
  <c r="AA860" i="7"/>
  <c r="Z860" i="7"/>
  <c r="Y860" i="7"/>
  <c r="X860" i="7"/>
  <c r="AB860" i="7" s="1"/>
  <c r="AD859" i="7"/>
  <c r="AE859" i="7" s="1"/>
  <c r="AC859" i="7"/>
  <c r="AA859" i="7"/>
  <c r="Y859" i="7"/>
  <c r="X859" i="7"/>
  <c r="AD858" i="7"/>
  <c r="AE858" i="7" s="1"/>
  <c r="AC858" i="7"/>
  <c r="Z858" i="7"/>
  <c r="Y858" i="7"/>
  <c r="AA858" i="7" s="1"/>
  <c r="X858" i="7"/>
  <c r="AD857" i="7"/>
  <c r="AC857" i="7"/>
  <c r="AA857" i="7"/>
  <c r="Y857" i="7"/>
  <c r="X857" i="7"/>
  <c r="AE856" i="7"/>
  <c r="AD856" i="7"/>
  <c r="AC856" i="7"/>
  <c r="Z856" i="7"/>
  <c r="Y856" i="7"/>
  <c r="AB856" i="7" s="1"/>
  <c r="AG856" i="7" s="1"/>
  <c r="X856" i="7"/>
  <c r="AE855" i="7"/>
  <c r="AD855" i="7"/>
  <c r="AC855" i="7"/>
  <c r="Z855" i="7"/>
  <c r="Y855" i="7"/>
  <c r="AA855" i="7" s="1"/>
  <c r="X855" i="7"/>
  <c r="AD854" i="7"/>
  <c r="AC854" i="7"/>
  <c r="AE854" i="7" s="1"/>
  <c r="AA854" i="7"/>
  <c r="Y854" i="7"/>
  <c r="X854" i="7"/>
  <c r="AE853" i="7"/>
  <c r="AD853" i="7"/>
  <c r="AC853" i="7"/>
  <c r="AB853" i="7"/>
  <c r="AG853" i="7" s="1"/>
  <c r="AA853" i="7"/>
  <c r="Z853" i="7"/>
  <c r="Y853" i="7"/>
  <c r="X853" i="7"/>
  <c r="AE852" i="7"/>
  <c r="AD852" i="7"/>
  <c r="AC852" i="7"/>
  <c r="Z852" i="7"/>
  <c r="Y852" i="7"/>
  <c r="AA852" i="7" s="1"/>
  <c r="X852" i="7"/>
  <c r="AB852" i="7" s="1"/>
  <c r="AG852" i="7" s="1"/>
  <c r="AF852" i="7" s="1"/>
  <c r="AD851" i="7"/>
  <c r="AC851" i="7"/>
  <c r="AE851" i="7" s="1"/>
  <c r="AA851" i="7"/>
  <c r="Y851" i="7"/>
  <c r="X851" i="7"/>
  <c r="AG850" i="7"/>
  <c r="AE850" i="7"/>
  <c r="AD850" i="7"/>
  <c r="AC850" i="7"/>
  <c r="AB850" i="7"/>
  <c r="AA850" i="7"/>
  <c r="Z850" i="7"/>
  <c r="Y850" i="7"/>
  <c r="X850" i="7"/>
  <c r="AD849" i="7"/>
  <c r="AC849" i="7"/>
  <c r="AE849" i="7" s="1"/>
  <c r="Z849" i="7"/>
  <c r="Y849" i="7"/>
  <c r="AA849" i="7" s="1"/>
  <c r="X849" i="7"/>
  <c r="AD848" i="7"/>
  <c r="AC848" i="7"/>
  <c r="AA848" i="7"/>
  <c r="Y848" i="7"/>
  <c r="X848" i="7"/>
  <c r="AE847" i="7"/>
  <c r="AD847" i="7"/>
  <c r="AC847" i="7"/>
  <c r="Z847" i="7"/>
  <c r="Y847" i="7"/>
  <c r="AB847" i="7" s="1"/>
  <c r="AG847" i="7" s="1"/>
  <c r="X847" i="7"/>
  <c r="AE846" i="7"/>
  <c r="AD846" i="7"/>
  <c r="AC846" i="7"/>
  <c r="Z846" i="7"/>
  <c r="Y846" i="7"/>
  <c r="AA846" i="7" s="1"/>
  <c r="X846" i="7"/>
  <c r="AD845" i="7"/>
  <c r="AC845" i="7"/>
  <c r="AE845" i="7" s="1"/>
  <c r="AA845" i="7"/>
  <c r="Y845" i="7"/>
  <c r="X845" i="7"/>
  <c r="AE844" i="7"/>
  <c r="AD844" i="7"/>
  <c r="AC844" i="7"/>
  <c r="AB844" i="7"/>
  <c r="AG844" i="7" s="1"/>
  <c r="AA844" i="7"/>
  <c r="Z844" i="7"/>
  <c r="Y844" i="7"/>
  <c r="X844" i="7"/>
  <c r="AE843" i="7"/>
  <c r="AD843" i="7"/>
  <c r="AC843" i="7"/>
  <c r="Z843" i="7"/>
  <c r="Y843" i="7"/>
  <c r="AA843" i="7" s="1"/>
  <c r="X843" i="7"/>
  <c r="AB843" i="7" s="1"/>
  <c r="AG843" i="7" s="1"/>
  <c r="AF843" i="7" s="1"/>
  <c r="AD842" i="7"/>
  <c r="AC842" i="7"/>
  <c r="AE842" i="7" s="1"/>
  <c r="AA842" i="7"/>
  <c r="Y842" i="7"/>
  <c r="X842" i="7"/>
  <c r="AG841" i="7"/>
  <c r="AE841" i="7"/>
  <c r="AD841" i="7"/>
  <c r="AC841" i="7"/>
  <c r="AB841" i="7"/>
  <c r="AA841" i="7"/>
  <c r="Z841" i="7"/>
  <c r="Y841" i="7"/>
  <c r="X841" i="7"/>
  <c r="AD840" i="7"/>
  <c r="AC840" i="7"/>
  <c r="AE840" i="7" s="1"/>
  <c r="Z840" i="7"/>
  <c r="Y840" i="7"/>
  <c r="AA840" i="7" s="1"/>
  <c r="X840" i="7"/>
  <c r="AD839" i="7"/>
  <c r="AC839" i="7"/>
  <c r="AA839" i="7"/>
  <c r="Y839" i="7"/>
  <c r="X839" i="7"/>
  <c r="AE838" i="7"/>
  <c r="AD838" i="7"/>
  <c r="AC838" i="7"/>
  <c r="Z838" i="7"/>
  <c r="Y838" i="7"/>
  <c r="AB838" i="7" s="1"/>
  <c r="AG838" i="7" s="1"/>
  <c r="X838" i="7"/>
  <c r="AE837" i="7"/>
  <c r="AD837" i="7"/>
  <c r="AC837" i="7"/>
  <c r="Z837" i="7"/>
  <c r="Y837" i="7"/>
  <c r="AA837" i="7" s="1"/>
  <c r="X837" i="7"/>
  <c r="AD836" i="7"/>
  <c r="AC836" i="7"/>
  <c r="AE836" i="7" s="1"/>
  <c r="AA836" i="7"/>
  <c r="Y836" i="7"/>
  <c r="X836" i="7"/>
  <c r="AE835" i="7"/>
  <c r="AD835" i="7"/>
  <c r="AC835" i="7"/>
  <c r="AB835" i="7"/>
  <c r="AG835" i="7" s="1"/>
  <c r="AA835" i="7"/>
  <c r="Z835" i="7"/>
  <c r="Y835" i="7"/>
  <c r="X835" i="7"/>
  <c r="AE834" i="7"/>
  <c r="AD834" i="7"/>
  <c r="AC834" i="7"/>
  <c r="Z834" i="7"/>
  <c r="Y834" i="7"/>
  <c r="AA834" i="7" s="1"/>
  <c r="X834" i="7"/>
  <c r="AB834" i="7" s="1"/>
  <c r="AG834" i="7" s="1"/>
  <c r="AF834" i="7" s="1"/>
  <c r="AD833" i="7"/>
  <c r="AC833" i="7"/>
  <c r="AE833" i="7" s="1"/>
  <c r="AA833" i="7"/>
  <c r="Y833" i="7"/>
  <c r="X833" i="7"/>
  <c r="AG832" i="7"/>
  <c r="AE832" i="7"/>
  <c r="AD832" i="7"/>
  <c r="AC832" i="7"/>
  <c r="AB832" i="7"/>
  <c r="AA832" i="7"/>
  <c r="Z832" i="7"/>
  <c r="Y832" i="7"/>
  <c r="X832" i="7"/>
  <c r="AD831" i="7"/>
  <c r="AC831" i="7"/>
  <c r="AE831" i="7" s="1"/>
  <c r="Z831" i="7"/>
  <c r="Y831" i="7"/>
  <c r="AA831" i="7" s="1"/>
  <c r="X831" i="7"/>
  <c r="AD830" i="7"/>
  <c r="AC830" i="7"/>
  <c r="AA830" i="7"/>
  <c r="Y830" i="7"/>
  <c r="X830" i="7"/>
  <c r="AE829" i="7"/>
  <c r="AD829" i="7"/>
  <c r="AC829" i="7"/>
  <c r="Z829" i="7"/>
  <c r="Y829" i="7"/>
  <c r="AB829" i="7" s="1"/>
  <c r="AG829" i="7" s="1"/>
  <c r="X829" i="7"/>
  <c r="AE828" i="7"/>
  <c r="AD828" i="7"/>
  <c r="AC828" i="7"/>
  <c r="Z828" i="7"/>
  <c r="Y828" i="7"/>
  <c r="AA828" i="7" s="1"/>
  <c r="X828" i="7"/>
  <c r="AD827" i="7"/>
  <c r="AC827" i="7"/>
  <c r="AE827" i="7" s="1"/>
  <c r="AA827" i="7"/>
  <c r="Y827" i="7"/>
  <c r="X827" i="7"/>
  <c r="AE826" i="7"/>
  <c r="AD826" i="7"/>
  <c r="AC826" i="7"/>
  <c r="AB826" i="7"/>
  <c r="AG826" i="7" s="1"/>
  <c r="AA826" i="7"/>
  <c r="Z826" i="7"/>
  <c r="Y826" i="7"/>
  <c r="X826" i="7"/>
  <c r="AE825" i="7"/>
  <c r="AD825" i="7"/>
  <c r="AC825" i="7"/>
  <c r="Z825" i="7"/>
  <c r="Y825" i="7"/>
  <c r="AA825" i="7" s="1"/>
  <c r="X825" i="7"/>
  <c r="AB825" i="7" s="1"/>
  <c r="AG825" i="7" s="1"/>
  <c r="AF825" i="7" s="1"/>
  <c r="AD824" i="7"/>
  <c r="AC824" i="7"/>
  <c r="AE824" i="7" s="1"/>
  <c r="AA824" i="7"/>
  <c r="Y824" i="7"/>
  <c r="X824" i="7"/>
  <c r="AG823" i="7"/>
  <c r="AE823" i="7"/>
  <c r="AD823" i="7"/>
  <c r="AC823" i="7"/>
  <c r="AB823" i="7"/>
  <c r="AA823" i="7"/>
  <c r="Z823" i="7"/>
  <c r="Y823" i="7"/>
  <c r="X823" i="7"/>
  <c r="AD822" i="7"/>
  <c r="AC822" i="7"/>
  <c r="AE822" i="7" s="1"/>
  <c r="Z822" i="7"/>
  <c r="Y822" i="7"/>
  <c r="AA822" i="7" s="1"/>
  <c r="X822" i="7"/>
  <c r="AD821" i="7"/>
  <c r="AC821" i="7"/>
  <c r="AA821" i="7"/>
  <c r="Y821" i="7"/>
  <c r="X821" i="7"/>
  <c r="AE820" i="7"/>
  <c r="AD820" i="7"/>
  <c r="AC820" i="7"/>
  <c r="Z820" i="7"/>
  <c r="Y820" i="7"/>
  <c r="X820" i="7"/>
  <c r="AE819" i="7"/>
  <c r="AD819" i="7"/>
  <c r="AC819" i="7"/>
  <c r="Z819" i="7"/>
  <c r="Y819" i="7"/>
  <c r="AA819" i="7" s="1"/>
  <c r="X819" i="7"/>
  <c r="AD818" i="7"/>
  <c r="AC818" i="7"/>
  <c r="AE818" i="7" s="1"/>
  <c r="AA818" i="7"/>
  <c r="Y818" i="7"/>
  <c r="X818" i="7"/>
  <c r="AE817" i="7"/>
  <c r="AD817" i="7"/>
  <c r="AC817" i="7"/>
  <c r="AB817" i="7"/>
  <c r="AG817" i="7" s="1"/>
  <c r="AA817" i="7"/>
  <c r="Z817" i="7"/>
  <c r="Y817" i="7"/>
  <c r="X817" i="7"/>
  <c r="AE816" i="7"/>
  <c r="AD816" i="7"/>
  <c r="AC816" i="7"/>
  <c r="Z816" i="7"/>
  <c r="Y816" i="7"/>
  <c r="AA816" i="7" s="1"/>
  <c r="X816" i="7"/>
  <c r="AB816" i="7" s="1"/>
  <c r="AG816" i="7" s="1"/>
  <c r="AF816" i="7" s="1"/>
  <c r="AD815" i="7"/>
  <c r="AC815" i="7"/>
  <c r="AE815" i="7" s="1"/>
  <c r="AA815" i="7"/>
  <c r="Y815" i="7"/>
  <c r="X815" i="7"/>
  <c r="AG814" i="7"/>
  <c r="AE814" i="7"/>
  <c r="AD814" i="7"/>
  <c r="AC814" i="7"/>
  <c r="AB814" i="7"/>
  <c r="AA814" i="7"/>
  <c r="Z814" i="7"/>
  <c r="Y814" i="7"/>
  <c r="X814" i="7"/>
  <c r="AD813" i="7"/>
  <c r="AC813" i="7"/>
  <c r="AE813" i="7" s="1"/>
  <c r="Z813" i="7"/>
  <c r="Y813" i="7"/>
  <c r="AA813" i="7" s="1"/>
  <c r="X813" i="7"/>
  <c r="AD812" i="7"/>
  <c r="AC812" i="7"/>
  <c r="AA812" i="7"/>
  <c r="Y812" i="7"/>
  <c r="X812" i="7"/>
  <c r="AE811" i="7"/>
  <c r="AD811" i="7"/>
  <c r="AC811" i="7"/>
  <c r="Z811" i="7"/>
  <c r="Y811" i="7"/>
  <c r="X811" i="7"/>
  <c r="AE810" i="7"/>
  <c r="AD810" i="7"/>
  <c r="AC810" i="7"/>
  <c r="Z810" i="7"/>
  <c r="Y810" i="7"/>
  <c r="AA810" i="7" s="1"/>
  <c r="X810" i="7"/>
  <c r="AD809" i="7"/>
  <c r="AC809" i="7"/>
  <c r="AE809" i="7" s="1"/>
  <c r="AA809" i="7"/>
  <c r="Y809" i="7"/>
  <c r="X809" i="7"/>
  <c r="AE808" i="7"/>
  <c r="AD808" i="7"/>
  <c r="AC808" i="7"/>
  <c r="AB808" i="7"/>
  <c r="AG808" i="7" s="1"/>
  <c r="AA808" i="7"/>
  <c r="Z808" i="7"/>
  <c r="Y808" i="7"/>
  <c r="X808" i="7"/>
  <c r="AE807" i="7"/>
  <c r="AD807" i="7"/>
  <c r="AC807" i="7"/>
  <c r="Z807" i="7"/>
  <c r="Y807" i="7"/>
  <c r="AA807" i="7" s="1"/>
  <c r="X807" i="7"/>
  <c r="AB807" i="7" s="1"/>
  <c r="AG807" i="7" s="1"/>
  <c r="AF807" i="7" s="1"/>
  <c r="AD806" i="7"/>
  <c r="AC806" i="7"/>
  <c r="AE806" i="7" s="1"/>
  <c r="AA806" i="7"/>
  <c r="Y806" i="7"/>
  <c r="X806" i="7"/>
  <c r="AG805" i="7"/>
  <c r="AE805" i="7"/>
  <c r="AD805" i="7"/>
  <c r="AC805" i="7"/>
  <c r="AB805" i="7"/>
  <c r="AA805" i="7"/>
  <c r="Z805" i="7"/>
  <c r="Y805" i="7"/>
  <c r="X805" i="7"/>
  <c r="AD804" i="7"/>
  <c r="AC804" i="7"/>
  <c r="AE804" i="7" s="1"/>
  <c r="Z804" i="7"/>
  <c r="Y804" i="7"/>
  <c r="AA804" i="7" s="1"/>
  <c r="X804" i="7"/>
  <c r="AD803" i="7"/>
  <c r="AC803" i="7"/>
  <c r="AA803" i="7"/>
  <c r="Y803" i="7"/>
  <c r="X803" i="7"/>
  <c r="Z803" i="7" s="1"/>
  <c r="AG802" i="7"/>
  <c r="AF802" i="7" s="1"/>
  <c r="AE802" i="7"/>
  <c r="AD802" i="7"/>
  <c r="AC802" i="7"/>
  <c r="AB802" i="7"/>
  <c r="AA802" i="7"/>
  <c r="Z802" i="7"/>
  <c r="Y802" i="7"/>
  <c r="X802" i="7"/>
  <c r="AD801" i="7"/>
  <c r="AC801" i="7"/>
  <c r="AE801" i="7" s="1"/>
  <c r="Z801" i="7"/>
  <c r="Y801" i="7"/>
  <c r="AA801" i="7" s="1"/>
  <c r="X801" i="7"/>
  <c r="AD800" i="7"/>
  <c r="AC800" i="7"/>
  <c r="AA800" i="7"/>
  <c r="Y800" i="7"/>
  <c r="X800" i="7"/>
  <c r="Z800" i="7" s="1"/>
  <c r="AG799" i="7"/>
  <c r="AF799" i="7" s="1"/>
  <c r="AE799" i="7"/>
  <c r="AD799" i="7"/>
  <c r="AC799" i="7"/>
  <c r="AB799" i="7"/>
  <c r="AA799" i="7"/>
  <c r="Z799" i="7"/>
  <c r="Y799" i="7"/>
  <c r="X799" i="7"/>
  <c r="AD798" i="7"/>
  <c r="AC798" i="7"/>
  <c r="AE798" i="7" s="1"/>
  <c r="Z798" i="7"/>
  <c r="Y798" i="7"/>
  <c r="AA798" i="7" s="1"/>
  <c r="X798" i="7"/>
  <c r="AD797" i="7"/>
  <c r="AC797" i="7"/>
  <c r="AA797" i="7"/>
  <c r="Y797" i="7"/>
  <c r="X797" i="7"/>
  <c r="Z797" i="7" s="1"/>
  <c r="AG796" i="7"/>
  <c r="AF796" i="7" s="1"/>
  <c r="AE796" i="7"/>
  <c r="AD796" i="7"/>
  <c r="AC796" i="7"/>
  <c r="AB796" i="7"/>
  <c r="AA796" i="7"/>
  <c r="Z796" i="7"/>
  <c r="Y796" i="7"/>
  <c r="X796" i="7"/>
  <c r="AD795" i="7"/>
  <c r="AC795" i="7"/>
  <c r="Z795" i="7"/>
  <c r="Y795" i="7"/>
  <c r="AA795" i="7" s="1"/>
  <c r="X795" i="7"/>
  <c r="AD794" i="7"/>
  <c r="AC794" i="7"/>
  <c r="AA794" i="7"/>
  <c r="Y794" i="7"/>
  <c r="X794" i="7"/>
  <c r="Z794" i="7" s="1"/>
  <c r="AG793" i="7"/>
  <c r="AF793" i="7" s="1"/>
  <c r="AE793" i="7"/>
  <c r="AD793" i="7"/>
  <c r="AC793" i="7"/>
  <c r="AB793" i="7"/>
  <c r="AA793" i="7"/>
  <c r="Z793" i="7"/>
  <c r="Y793" i="7"/>
  <c r="X793" i="7"/>
  <c r="AD792" i="7"/>
  <c r="AC792" i="7"/>
  <c r="AE792" i="7" s="1"/>
  <c r="Z792" i="7"/>
  <c r="Y792" i="7"/>
  <c r="AA792" i="7" s="1"/>
  <c r="X792" i="7"/>
  <c r="AD791" i="7"/>
  <c r="AC791" i="7"/>
  <c r="AA791" i="7"/>
  <c r="Y791" i="7"/>
  <c r="X791" i="7"/>
  <c r="Z791" i="7" s="1"/>
  <c r="AE790" i="7"/>
  <c r="AD790" i="7"/>
  <c r="AC790" i="7"/>
  <c r="AA790" i="7"/>
  <c r="Z790" i="7"/>
  <c r="Y790" i="7"/>
  <c r="AB790" i="7" s="1"/>
  <c r="AG790" i="7" s="1"/>
  <c r="AF790" i="7" s="1"/>
  <c r="X790" i="7"/>
  <c r="AD789" i="7"/>
  <c r="AC789" i="7"/>
  <c r="AE789" i="7" s="1"/>
  <c r="Z789" i="7"/>
  <c r="Y789" i="7"/>
  <c r="AA789" i="7" s="1"/>
  <c r="X789" i="7"/>
  <c r="AD788" i="7"/>
  <c r="AC788" i="7"/>
  <c r="AB788" i="7"/>
  <c r="AA788" i="7"/>
  <c r="Y788" i="7"/>
  <c r="X788" i="7"/>
  <c r="Z788" i="7" s="1"/>
  <c r="AE787" i="7"/>
  <c r="AD787" i="7"/>
  <c r="AC787" i="7"/>
  <c r="AA787" i="7"/>
  <c r="Z787" i="7"/>
  <c r="Y787" i="7"/>
  <c r="AB787" i="7" s="1"/>
  <c r="AG787" i="7" s="1"/>
  <c r="AF787" i="7" s="1"/>
  <c r="X787" i="7"/>
  <c r="AD786" i="7"/>
  <c r="AC786" i="7"/>
  <c r="AE786" i="7" s="1"/>
  <c r="Z786" i="7"/>
  <c r="Y786" i="7"/>
  <c r="AA786" i="7" s="1"/>
  <c r="X786" i="7"/>
  <c r="AD785" i="7"/>
  <c r="AC785" i="7"/>
  <c r="AB785" i="7"/>
  <c r="AA785" i="7"/>
  <c r="Y785" i="7"/>
  <c r="X785" i="7"/>
  <c r="Z785" i="7" s="1"/>
  <c r="AE784" i="7"/>
  <c r="AD784" i="7"/>
  <c r="AC784" i="7"/>
  <c r="AA784" i="7"/>
  <c r="Z784" i="7"/>
  <c r="Y784" i="7"/>
  <c r="AB784" i="7" s="1"/>
  <c r="AG784" i="7" s="1"/>
  <c r="AF784" i="7" s="1"/>
  <c r="X784" i="7"/>
  <c r="AD783" i="7"/>
  <c r="AC783" i="7"/>
  <c r="Z783" i="7"/>
  <c r="Y783" i="7"/>
  <c r="AA783" i="7" s="1"/>
  <c r="X783" i="7"/>
  <c r="AD782" i="7"/>
  <c r="AC782" i="7"/>
  <c r="AB782" i="7"/>
  <c r="AA782" i="7"/>
  <c r="Y782" i="7"/>
  <c r="X782" i="7"/>
  <c r="Z782" i="7" s="1"/>
  <c r="AE781" i="7"/>
  <c r="AD781" i="7"/>
  <c r="AC781" i="7"/>
  <c r="AA781" i="7"/>
  <c r="Z781" i="7"/>
  <c r="Y781" i="7"/>
  <c r="AB781" i="7" s="1"/>
  <c r="AG781" i="7" s="1"/>
  <c r="AF781" i="7" s="1"/>
  <c r="X781" i="7"/>
  <c r="AD780" i="7"/>
  <c r="AC780" i="7"/>
  <c r="AE780" i="7" s="1"/>
  <c r="Z780" i="7"/>
  <c r="Y780" i="7"/>
  <c r="AA780" i="7" s="1"/>
  <c r="X780" i="7"/>
  <c r="AD779" i="7"/>
  <c r="AC779" i="7"/>
  <c r="AB779" i="7"/>
  <c r="AA779" i="7"/>
  <c r="Y779" i="7"/>
  <c r="X779" i="7"/>
  <c r="Z779" i="7" s="1"/>
  <c r="AG778" i="7"/>
  <c r="AF778" i="7" s="1"/>
  <c r="AE778" i="7"/>
  <c r="AD778" i="7"/>
  <c r="AC778" i="7"/>
  <c r="AA778" i="7"/>
  <c r="Z778" i="7"/>
  <c r="Y778" i="7"/>
  <c r="AB778" i="7" s="1"/>
  <c r="X778" i="7"/>
  <c r="AD777" i="7"/>
  <c r="AC777" i="7"/>
  <c r="Z777" i="7"/>
  <c r="Y777" i="7"/>
  <c r="AA777" i="7" s="1"/>
  <c r="X777" i="7"/>
  <c r="AD776" i="7"/>
  <c r="AC776" i="7"/>
  <c r="AE776" i="7" s="1"/>
  <c r="AB776" i="7"/>
  <c r="AA776" i="7"/>
  <c r="Y776" i="7"/>
  <c r="X776" i="7"/>
  <c r="Z776" i="7" s="1"/>
  <c r="AE775" i="7"/>
  <c r="AD775" i="7"/>
  <c r="AC775" i="7"/>
  <c r="Z775" i="7"/>
  <c r="Y775" i="7"/>
  <c r="X775" i="7"/>
  <c r="AD774" i="7"/>
  <c r="AE774" i="7" s="1"/>
  <c r="AC774" i="7"/>
  <c r="AA774" i="7"/>
  <c r="Y774" i="7"/>
  <c r="X774" i="7"/>
  <c r="AE773" i="7"/>
  <c r="AD773" i="7"/>
  <c r="AC773" i="7"/>
  <c r="Y773" i="7"/>
  <c r="AA773" i="7" s="1"/>
  <c r="X773" i="7"/>
  <c r="AD772" i="7"/>
  <c r="AC772" i="7"/>
  <c r="AE772" i="7" s="1"/>
  <c r="AB772" i="7"/>
  <c r="AG772" i="7" s="1"/>
  <c r="AA772" i="7"/>
  <c r="Z772" i="7"/>
  <c r="Y772" i="7"/>
  <c r="X772" i="7"/>
  <c r="AE771" i="7"/>
  <c r="AD771" i="7"/>
  <c r="AC771" i="7"/>
  <c r="Y771" i="7"/>
  <c r="AA771" i="7" s="1"/>
  <c r="X771" i="7"/>
  <c r="AD770" i="7"/>
  <c r="AC770" i="7"/>
  <c r="AB770" i="7"/>
  <c r="AA770" i="7"/>
  <c r="Y770" i="7"/>
  <c r="X770" i="7"/>
  <c r="Z770" i="7" s="1"/>
  <c r="AG769" i="7"/>
  <c r="AF769" i="7" s="1"/>
  <c r="AE769" i="7"/>
  <c r="AD769" i="7"/>
  <c r="AC769" i="7"/>
  <c r="AA769" i="7"/>
  <c r="Z769" i="7"/>
  <c r="Y769" i="7"/>
  <c r="AB769" i="7" s="1"/>
  <c r="X769" i="7"/>
  <c r="AD768" i="7"/>
  <c r="AC768" i="7"/>
  <c r="AE768" i="7" s="1"/>
  <c r="AA768" i="7"/>
  <c r="Y768" i="7"/>
  <c r="X768" i="7"/>
  <c r="AD767" i="7"/>
  <c r="AE767" i="7" s="1"/>
  <c r="AC767" i="7"/>
  <c r="Y767" i="7"/>
  <c r="AA767" i="7" s="1"/>
  <c r="X767" i="7"/>
  <c r="AE766" i="7"/>
  <c r="AD766" i="7"/>
  <c r="AC766" i="7"/>
  <c r="AB766" i="7"/>
  <c r="AG766" i="7" s="1"/>
  <c r="AA766" i="7"/>
  <c r="Z766" i="7"/>
  <c r="Y766" i="7"/>
  <c r="X766" i="7"/>
  <c r="AE765" i="7"/>
  <c r="AD765" i="7"/>
  <c r="AC765" i="7"/>
  <c r="Y765" i="7"/>
  <c r="AA765" i="7" s="1"/>
  <c r="X765" i="7"/>
  <c r="AE764" i="7"/>
  <c r="AD764" i="7"/>
  <c r="AC764" i="7"/>
  <c r="Y764" i="7"/>
  <c r="AA764" i="7" s="1"/>
  <c r="X764" i="7"/>
  <c r="AB764" i="7" s="1"/>
  <c r="AG764" i="7" s="1"/>
  <c r="AF764" i="7" s="1"/>
  <c r="AD763" i="7"/>
  <c r="AC763" i="7"/>
  <c r="AA763" i="7"/>
  <c r="Y763" i="7"/>
  <c r="X763" i="7"/>
  <c r="Z763" i="7" s="1"/>
  <c r="AG762" i="7"/>
  <c r="AE762" i="7"/>
  <c r="AF762" i="7" s="1"/>
  <c r="AD762" i="7"/>
  <c r="AC762" i="7"/>
  <c r="AB762" i="7"/>
  <c r="AA762" i="7"/>
  <c r="Z762" i="7"/>
  <c r="Y762" i="7"/>
  <c r="X762" i="7"/>
  <c r="AD761" i="7"/>
  <c r="AC761" i="7"/>
  <c r="AE761" i="7" s="1"/>
  <c r="Y761" i="7"/>
  <c r="AA761" i="7" s="1"/>
  <c r="X761" i="7"/>
  <c r="Z761" i="7" s="1"/>
  <c r="AD760" i="7"/>
  <c r="AC760" i="7"/>
  <c r="AA760" i="7"/>
  <c r="Y760" i="7"/>
  <c r="X760" i="7"/>
  <c r="AB760" i="7" s="1"/>
  <c r="AE759" i="7"/>
  <c r="AD759" i="7"/>
  <c r="AC759" i="7"/>
  <c r="Y759" i="7"/>
  <c r="AA759" i="7" s="1"/>
  <c r="X759" i="7"/>
  <c r="Z759" i="7" s="1"/>
  <c r="AE758" i="7"/>
  <c r="AD758" i="7"/>
  <c r="AC758" i="7"/>
  <c r="Z758" i="7"/>
  <c r="Y758" i="7"/>
  <c r="AA758" i="7" s="1"/>
  <c r="X758" i="7"/>
  <c r="AD757" i="7"/>
  <c r="AC757" i="7"/>
  <c r="AE757" i="7" s="1"/>
  <c r="AB757" i="7"/>
  <c r="AG757" i="7" s="1"/>
  <c r="AA757" i="7"/>
  <c r="Y757" i="7"/>
  <c r="X757" i="7"/>
  <c r="Z757" i="7" s="1"/>
  <c r="AE756" i="7"/>
  <c r="AD756" i="7"/>
  <c r="AC756" i="7"/>
  <c r="Z756" i="7"/>
  <c r="Y756" i="7"/>
  <c r="AB756" i="7" s="1"/>
  <c r="AG756" i="7" s="1"/>
  <c r="X756" i="7"/>
  <c r="AE755" i="7"/>
  <c r="AD755" i="7"/>
  <c r="AC755" i="7"/>
  <c r="Y755" i="7"/>
  <c r="AA755" i="7" s="1"/>
  <c r="X755" i="7"/>
  <c r="Z755" i="7" s="1"/>
  <c r="AD754" i="7"/>
  <c r="AC754" i="7"/>
  <c r="AA754" i="7"/>
  <c r="Z754" i="7"/>
  <c r="Y754" i="7"/>
  <c r="X754" i="7"/>
  <c r="AB754" i="7" s="1"/>
  <c r="AD753" i="7"/>
  <c r="AE753" i="7" s="1"/>
  <c r="AC753" i="7"/>
  <c r="Y753" i="7"/>
  <c r="AA753" i="7" s="1"/>
  <c r="X753" i="7"/>
  <c r="Z753" i="7" s="1"/>
  <c r="AE752" i="7"/>
  <c r="AF752" i="7" s="1"/>
  <c r="AD752" i="7"/>
  <c r="AC752" i="7"/>
  <c r="AB752" i="7"/>
  <c r="AG752" i="7" s="1"/>
  <c r="Y752" i="7"/>
  <c r="AA752" i="7" s="1"/>
  <c r="X752" i="7"/>
  <c r="Z752" i="7" s="1"/>
  <c r="AD751" i="7"/>
  <c r="AC751" i="7"/>
  <c r="AB751" i="7"/>
  <c r="AA751" i="7"/>
  <c r="Y751" i="7"/>
  <c r="X751" i="7"/>
  <c r="Z751" i="7" s="1"/>
  <c r="AE750" i="7"/>
  <c r="AF750" i="7" s="1"/>
  <c r="AD750" i="7"/>
  <c r="AC750" i="7"/>
  <c r="Z750" i="7"/>
  <c r="Y750" i="7"/>
  <c r="AB750" i="7" s="1"/>
  <c r="AG750" i="7" s="1"/>
  <c r="X750" i="7"/>
  <c r="AD749" i="7"/>
  <c r="AC749" i="7"/>
  <c r="AE749" i="7" s="1"/>
  <c r="AB749" i="7"/>
  <c r="Y749" i="7"/>
  <c r="AA749" i="7" s="1"/>
  <c r="X749" i="7"/>
  <c r="Z749" i="7" s="1"/>
  <c r="AD748" i="7"/>
  <c r="AC748" i="7"/>
  <c r="AA748" i="7"/>
  <c r="Y748" i="7"/>
  <c r="X748" i="7"/>
  <c r="AB748" i="7" s="1"/>
  <c r="AE747" i="7"/>
  <c r="AD747" i="7"/>
  <c r="AC747" i="7"/>
  <c r="Y747" i="7"/>
  <c r="AA747" i="7" s="1"/>
  <c r="X747" i="7"/>
  <c r="Z747" i="7" s="1"/>
  <c r="AE746" i="7"/>
  <c r="AD746" i="7"/>
  <c r="AC746" i="7"/>
  <c r="Y746" i="7"/>
  <c r="AA746" i="7" s="1"/>
  <c r="X746" i="7"/>
  <c r="AB746" i="7" s="1"/>
  <c r="AG746" i="7" s="1"/>
  <c r="AF746" i="7" s="1"/>
  <c r="AD745" i="7"/>
  <c r="AC745" i="7"/>
  <c r="AA745" i="7"/>
  <c r="Y745" i="7"/>
  <c r="X745" i="7"/>
  <c r="Z745" i="7" s="1"/>
  <c r="AG744" i="7"/>
  <c r="AE744" i="7"/>
  <c r="AF744" i="7" s="1"/>
  <c r="AD744" i="7"/>
  <c r="AC744" i="7"/>
  <c r="AB744" i="7"/>
  <c r="AA744" i="7"/>
  <c r="Z744" i="7"/>
  <c r="Y744" i="7"/>
  <c r="X744" i="7"/>
  <c r="AD743" i="7"/>
  <c r="AC743" i="7"/>
  <c r="AE743" i="7" s="1"/>
  <c r="Y743" i="7"/>
  <c r="AA743" i="7" s="1"/>
  <c r="X743" i="7"/>
  <c r="Z743" i="7" s="1"/>
  <c r="AD742" i="7"/>
  <c r="AC742" i="7"/>
  <c r="AA742" i="7"/>
  <c r="Y742" i="7"/>
  <c r="X742" i="7"/>
  <c r="AB742" i="7" s="1"/>
  <c r="AE741" i="7"/>
  <c r="AD741" i="7"/>
  <c r="AC741" i="7"/>
  <c r="Y741" i="7"/>
  <c r="AA741" i="7" s="1"/>
  <c r="X741" i="7"/>
  <c r="Z741" i="7" s="1"/>
  <c r="AE740" i="7"/>
  <c r="AD740" i="7"/>
  <c r="AC740" i="7"/>
  <c r="Z740" i="7"/>
  <c r="Y740" i="7"/>
  <c r="AA740" i="7" s="1"/>
  <c r="X740" i="7"/>
  <c r="AD739" i="7"/>
  <c r="AC739" i="7"/>
  <c r="AE739" i="7" s="1"/>
  <c r="AB739" i="7"/>
  <c r="AG739" i="7" s="1"/>
  <c r="AA739" i="7"/>
  <c r="Y739" i="7"/>
  <c r="X739" i="7"/>
  <c r="Z739" i="7" s="1"/>
  <c r="AE738" i="7"/>
  <c r="AF738" i="7" s="1"/>
  <c r="AD738" i="7"/>
  <c r="AC738" i="7"/>
  <c r="Z738" i="7"/>
  <c r="Y738" i="7"/>
  <c r="AB738" i="7" s="1"/>
  <c r="AG738" i="7" s="1"/>
  <c r="X738" i="7"/>
  <c r="AE737" i="7"/>
  <c r="AD737" i="7"/>
  <c r="AC737" i="7"/>
  <c r="Y737" i="7"/>
  <c r="AA737" i="7" s="1"/>
  <c r="X737" i="7"/>
  <c r="Z737" i="7" s="1"/>
  <c r="AD736" i="7"/>
  <c r="AC736" i="7"/>
  <c r="AA736" i="7"/>
  <c r="Z736" i="7"/>
  <c r="Y736" i="7"/>
  <c r="X736" i="7"/>
  <c r="AB736" i="7" s="1"/>
  <c r="AD735" i="7"/>
  <c r="AE735" i="7" s="1"/>
  <c r="AC735" i="7"/>
  <c r="Y735" i="7"/>
  <c r="AA735" i="7" s="1"/>
  <c r="X735" i="7"/>
  <c r="Z735" i="7" s="1"/>
  <c r="AE734" i="7"/>
  <c r="AF734" i="7" s="1"/>
  <c r="AD734" i="7"/>
  <c r="AC734" i="7"/>
  <c r="AB734" i="7"/>
  <c r="AG734" i="7" s="1"/>
  <c r="Y734" i="7"/>
  <c r="AA734" i="7" s="1"/>
  <c r="X734" i="7"/>
  <c r="Z734" i="7" s="1"/>
  <c r="AD733" i="7"/>
  <c r="AC733" i="7"/>
  <c r="AB733" i="7"/>
  <c r="AA733" i="7"/>
  <c r="Y733" i="7"/>
  <c r="X733" i="7"/>
  <c r="Z733" i="7" s="1"/>
  <c r="AE732" i="7"/>
  <c r="AD732" i="7"/>
  <c r="AC732" i="7"/>
  <c r="Z732" i="7"/>
  <c r="Y732" i="7"/>
  <c r="AB732" i="7" s="1"/>
  <c r="AG732" i="7" s="1"/>
  <c r="X732" i="7"/>
  <c r="AD731" i="7"/>
  <c r="AC731" i="7"/>
  <c r="AE731" i="7" s="1"/>
  <c r="AB731" i="7"/>
  <c r="Y731" i="7"/>
  <c r="AA731" i="7" s="1"/>
  <c r="X731" i="7"/>
  <c r="Z731" i="7" s="1"/>
  <c r="AD730" i="7"/>
  <c r="AC730" i="7"/>
  <c r="AA730" i="7"/>
  <c r="Y730" i="7"/>
  <c r="X730" i="7"/>
  <c r="AB730" i="7" s="1"/>
  <c r="AE729" i="7"/>
  <c r="AD729" i="7"/>
  <c r="AC729" i="7"/>
  <c r="Y729" i="7"/>
  <c r="AA729" i="7" s="1"/>
  <c r="X729" i="7"/>
  <c r="Z729" i="7" s="1"/>
  <c r="AE728" i="7"/>
  <c r="AD728" i="7"/>
  <c r="AC728" i="7"/>
  <c r="Y728" i="7"/>
  <c r="AA728" i="7" s="1"/>
  <c r="X728" i="7"/>
  <c r="AB728" i="7" s="1"/>
  <c r="AG728" i="7" s="1"/>
  <c r="AF728" i="7" s="1"/>
  <c r="AD727" i="7"/>
  <c r="AC727" i="7"/>
  <c r="AA727" i="7"/>
  <c r="Y727" i="7"/>
  <c r="X727" i="7"/>
  <c r="Z727" i="7" s="1"/>
  <c r="AG726" i="7"/>
  <c r="AE726" i="7"/>
  <c r="AF726" i="7" s="1"/>
  <c r="AD726" i="7"/>
  <c r="AC726" i="7"/>
  <c r="AB726" i="7"/>
  <c r="AA726" i="7"/>
  <c r="Z726" i="7"/>
  <c r="Y726" i="7"/>
  <c r="X726" i="7"/>
  <c r="AD725" i="7"/>
  <c r="AC725" i="7"/>
  <c r="AE725" i="7" s="1"/>
  <c r="Y725" i="7"/>
  <c r="AA725" i="7" s="1"/>
  <c r="X725" i="7"/>
  <c r="Z725" i="7" s="1"/>
  <c r="AD724" i="7"/>
  <c r="AC724" i="7"/>
  <c r="AA724" i="7"/>
  <c r="Y724" i="7"/>
  <c r="X724" i="7"/>
  <c r="AB724" i="7" s="1"/>
  <c r="AE723" i="7"/>
  <c r="AD723" i="7"/>
  <c r="AC723" i="7"/>
  <c r="Y723" i="7"/>
  <c r="AA723" i="7" s="1"/>
  <c r="X723" i="7"/>
  <c r="Z723" i="7" s="1"/>
  <c r="AE722" i="7"/>
  <c r="AD722" i="7"/>
  <c r="AC722" i="7"/>
  <c r="Z722" i="7"/>
  <c r="Y722" i="7"/>
  <c r="AA722" i="7" s="1"/>
  <c r="X722" i="7"/>
  <c r="AD721" i="7"/>
  <c r="AC721" i="7"/>
  <c r="AE721" i="7" s="1"/>
  <c r="AB721" i="7"/>
  <c r="AG721" i="7" s="1"/>
  <c r="AA721" i="7"/>
  <c r="Y721" i="7"/>
  <c r="X721" i="7"/>
  <c r="Z721" i="7" s="1"/>
  <c r="AE720" i="7"/>
  <c r="AD720" i="7"/>
  <c r="AC720" i="7"/>
  <c r="Z720" i="7"/>
  <c r="Y720" i="7"/>
  <c r="AB720" i="7" s="1"/>
  <c r="AG720" i="7" s="1"/>
  <c r="X720" i="7"/>
  <c r="AE719" i="7"/>
  <c r="AD719" i="7"/>
  <c r="AC719" i="7"/>
  <c r="Y719" i="7"/>
  <c r="AA719" i="7" s="1"/>
  <c r="X719" i="7"/>
  <c r="Z719" i="7" s="1"/>
  <c r="AD718" i="7"/>
  <c r="AC718" i="7"/>
  <c r="AA718" i="7"/>
  <c r="Z718" i="7"/>
  <c r="Y718" i="7"/>
  <c r="X718" i="7"/>
  <c r="AB718" i="7" s="1"/>
  <c r="AD717" i="7"/>
  <c r="AE717" i="7" s="1"/>
  <c r="AC717" i="7"/>
  <c r="Y717" i="7"/>
  <c r="AA717" i="7" s="1"/>
  <c r="X717" i="7"/>
  <c r="Z717" i="7" s="1"/>
  <c r="AE716" i="7"/>
  <c r="AF716" i="7" s="1"/>
  <c r="AD716" i="7"/>
  <c r="AC716" i="7"/>
  <c r="AB716" i="7"/>
  <c r="AG716" i="7" s="1"/>
  <c r="Y716" i="7"/>
  <c r="AA716" i="7" s="1"/>
  <c r="X716" i="7"/>
  <c r="Z716" i="7" s="1"/>
  <c r="AD715" i="7"/>
  <c r="AC715" i="7"/>
  <c r="AB715" i="7"/>
  <c r="AA715" i="7"/>
  <c r="Y715" i="7"/>
  <c r="X715" i="7"/>
  <c r="Z715" i="7" s="1"/>
  <c r="AE714" i="7"/>
  <c r="AF714" i="7" s="1"/>
  <c r="AD714" i="7"/>
  <c r="AC714" i="7"/>
  <c r="Z714" i="7"/>
  <c r="Y714" i="7"/>
  <c r="AB714" i="7" s="1"/>
  <c r="AG714" i="7" s="1"/>
  <c r="X714" i="7"/>
  <c r="AD713" i="7"/>
  <c r="AC713" i="7"/>
  <c r="AE713" i="7" s="1"/>
  <c r="AB713" i="7"/>
  <c r="Y713" i="7"/>
  <c r="AA713" i="7" s="1"/>
  <c r="X713" i="7"/>
  <c r="Z713" i="7" s="1"/>
  <c r="AD712" i="7"/>
  <c r="AC712" i="7"/>
  <c r="AB712" i="7"/>
  <c r="AA712" i="7"/>
  <c r="Y712" i="7"/>
  <c r="X712" i="7"/>
  <c r="Z712" i="7" s="1"/>
  <c r="AE711" i="7"/>
  <c r="AD711" i="7"/>
  <c r="AC711" i="7"/>
  <c r="Y711" i="7"/>
  <c r="AA711" i="7" s="1"/>
  <c r="X711" i="7"/>
  <c r="AB711" i="7" s="1"/>
  <c r="AG711" i="7" s="1"/>
  <c r="AD710" i="7"/>
  <c r="AC710" i="7"/>
  <c r="AE710" i="7" s="1"/>
  <c r="AB710" i="7"/>
  <c r="Z710" i="7"/>
  <c r="Y710" i="7"/>
  <c r="AA710" i="7" s="1"/>
  <c r="X710" i="7"/>
  <c r="AD709" i="7"/>
  <c r="AC709" i="7"/>
  <c r="AB709" i="7"/>
  <c r="AA709" i="7"/>
  <c r="Y709" i="7"/>
  <c r="X709" i="7"/>
  <c r="Z709" i="7" s="1"/>
  <c r="AE708" i="7"/>
  <c r="AF708" i="7" s="1"/>
  <c r="AD708" i="7"/>
  <c r="AC708" i="7"/>
  <c r="Z708" i="7"/>
  <c r="Y708" i="7"/>
  <c r="AB708" i="7" s="1"/>
  <c r="AG708" i="7" s="1"/>
  <c r="X708" i="7"/>
  <c r="AD707" i="7"/>
  <c r="AC707" i="7"/>
  <c r="AE707" i="7" s="1"/>
  <c r="AB707" i="7"/>
  <c r="Y707" i="7"/>
  <c r="AA707" i="7" s="1"/>
  <c r="X707" i="7"/>
  <c r="Z707" i="7" s="1"/>
  <c r="AD706" i="7"/>
  <c r="AC706" i="7"/>
  <c r="AA706" i="7"/>
  <c r="Y706" i="7"/>
  <c r="X706" i="7"/>
  <c r="AB706" i="7" s="1"/>
  <c r="AE705" i="7"/>
  <c r="AD705" i="7"/>
  <c r="AC705" i="7"/>
  <c r="Z705" i="7"/>
  <c r="Y705" i="7"/>
  <c r="AA705" i="7" s="1"/>
  <c r="X705" i="7"/>
  <c r="AD704" i="7"/>
  <c r="AC704" i="7"/>
  <c r="AE704" i="7" s="1"/>
  <c r="AB704" i="7"/>
  <c r="Y704" i="7"/>
  <c r="AA704" i="7" s="1"/>
  <c r="X704" i="7"/>
  <c r="Z704" i="7" s="1"/>
  <c r="AD703" i="7"/>
  <c r="AC703" i="7"/>
  <c r="AE703" i="7" s="1"/>
  <c r="AA703" i="7"/>
  <c r="Y703" i="7"/>
  <c r="X703" i="7"/>
  <c r="Z703" i="7" s="1"/>
  <c r="AE702" i="7"/>
  <c r="AD702" i="7"/>
  <c r="AC702" i="7"/>
  <c r="AB702" i="7"/>
  <c r="AG702" i="7" s="1"/>
  <c r="AF702" i="7" s="1"/>
  <c r="AA702" i="7"/>
  <c r="Z702" i="7"/>
  <c r="Y702" i="7"/>
  <c r="X702" i="7"/>
  <c r="AD701" i="7"/>
  <c r="AC701" i="7"/>
  <c r="AE701" i="7" s="1"/>
  <c r="Y701" i="7"/>
  <c r="AA701" i="7" s="1"/>
  <c r="X701" i="7"/>
  <c r="Z701" i="7" s="1"/>
  <c r="AD700" i="7"/>
  <c r="AC700" i="7"/>
  <c r="AA700" i="7"/>
  <c r="Y700" i="7"/>
  <c r="X700" i="7"/>
  <c r="AB700" i="7" s="1"/>
  <c r="AD699" i="7"/>
  <c r="AE699" i="7" s="1"/>
  <c r="AC699" i="7"/>
  <c r="AB699" i="7"/>
  <c r="Z699" i="7"/>
  <c r="Y699" i="7"/>
  <c r="AA699" i="7" s="1"/>
  <c r="X699" i="7"/>
  <c r="AD698" i="7"/>
  <c r="AC698" i="7"/>
  <c r="AE698" i="7" s="1"/>
  <c r="Y698" i="7"/>
  <c r="AA698" i="7" s="1"/>
  <c r="X698" i="7"/>
  <c r="AB698" i="7" s="1"/>
  <c r="AD697" i="7"/>
  <c r="AC697" i="7"/>
  <c r="AA697" i="7"/>
  <c r="Y697" i="7"/>
  <c r="X697" i="7"/>
  <c r="Z697" i="7" s="1"/>
  <c r="AG696" i="7"/>
  <c r="AF696" i="7" s="1"/>
  <c r="AE696" i="7"/>
  <c r="AD696" i="7"/>
  <c r="AC696" i="7"/>
  <c r="AB696" i="7"/>
  <c r="AA696" i="7"/>
  <c r="Z696" i="7"/>
  <c r="Y696" i="7"/>
  <c r="X696" i="7"/>
  <c r="AD695" i="7"/>
  <c r="AE695" i="7" s="1"/>
  <c r="AC695" i="7"/>
  <c r="Y695" i="7"/>
  <c r="AA695" i="7" s="1"/>
  <c r="X695" i="7"/>
  <c r="Z695" i="7" s="1"/>
  <c r="AD694" i="7"/>
  <c r="AC694" i="7"/>
  <c r="AB694" i="7"/>
  <c r="AA694" i="7"/>
  <c r="Z694" i="7"/>
  <c r="Y694" i="7"/>
  <c r="X694" i="7"/>
  <c r="AD693" i="7"/>
  <c r="AE693" i="7" s="1"/>
  <c r="AC693" i="7"/>
  <c r="AB693" i="7"/>
  <c r="Y693" i="7"/>
  <c r="AA693" i="7" s="1"/>
  <c r="X693" i="7"/>
  <c r="Z693" i="7" s="1"/>
  <c r="AD692" i="7"/>
  <c r="AE692" i="7" s="1"/>
  <c r="AC692" i="7"/>
  <c r="Z692" i="7"/>
  <c r="Y692" i="7"/>
  <c r="AA692" i="7" s="1"/>
  <c r="X692" i="7"/>
  <c r="AB692" i="7" s="1"/>
  <c r="AG692" i="7" s="1"/>
  <c r="AG691" i="7"/>
  <c r="AD691" i="7"/>
  <c r="AC691" i="7"/>
  <c r="AE691" i="7" s="1"/>
  <c r="AF691" i="7" s="1"/>
  <c r="AB691" i="7"/>
  <c r="AA691" i="7"/>
  <c r="Z691" i="7"/>
  <c r="Y691" i="7"/>
  <c r="X691" i="7"/>
  <c r="AD690" i="7"/>
  <c r="AE690" i="7" s="1"/>
  <c r="AC690" i="7"/>
  <c r="Y690" i="7"/>
  <c r="AA690" i="7" s="1"/>
  <c r="X690" i="7"/>
  <c r="AB690" i="7" s="1"/>
  <c r="AG690" i="7" s="1"/>
  <c r="AD689" i="7"/>
  <c r="AC689" i="7"/>
  <c r="AE689" i="7" s="1"/>
  <c r="AB689" i="7"/>
  <c r="AG689" i="7" s="1"/>
  <c r="Y689" i="7"/>
  <c r="AA689" i="7" s="1"/>
  <c r="X689" i="7"/>
  <c r="Z689" i="7" s="1"/>
  <c r="AD688" i="7"/>
  <c r="AC688" i="7"/>
  <c r="AE688" i="7" s="1"/>
  <c r="AB688" i="7"/>
  <c r="AA688" i="7"/>
  <c r="Z688" i="7"/>
  <c r="Y688" i="7"/>
  <c r="X688" i="7"/>
  <c r="AD687" i="7"/>
  <c r="AE687" i="7" s="1"/>
  <c r="AC687" i="7"/>
  <c r="Y687" i="7"/>
  <c r="AA687" i="7" s="1"/>
  <c r="X687" i="7"/>
  <c r="AB687" i="7" s="1"/>
  <c r="AD686" i="7"/>
  <c r="AC686" i="7"/>
  <c r="AE686" i="7" s="1"/>
  <c r="AB686" i="7"/>
  <c r="Y686" i="7"/>
  <c r="AA686" i="7" s="1"/>
  <c r="X686" i="7"/>
  <c r="Z686" i="7" s="1"/>
  <c r="AD685" i="7"/>
  <c r="AC685" i="7"/>
  <c r="AE685" i="7" s="1"/>
  <c r="AB685" i="7"/>
  <c r="AG685" i="7" s="1"/>
  <c r="AA685" i="7"/>
  <c r="Z685" i="7"/>
  <c r="Y685" i="7"/>
  <c r="X685" i="7"/>
  <c r="AD684" i="7"/>
  <c r="AE684" i="7" s="1"/>
  <c r="AC684" i="7"/>
  <c r="Y684" i="7"/>
  <c r="AA684" i="7" s="1"/>
  <c r="X684" i="7"/>
  <c r="AB684" i="7" s="1"/>
  <c r="AD683" i="7"/>
  <c r="AC683" i="7"/>
  <c r="AE683" i="7" s="1"/>
  <c r="AB683" i="7"/>
  <c r="AG683" i="7" s="1"/>
  <c r="Y683" i="7"/>
  <c r="AA683" i="7" s="1"/>
  <c r="X683" i="7"/>
  <c r="Z683" i="7" s="1"/>
  <c r="AD682" i="7"/>
  <c r="AC682" i="7"/>
  <c r="AE682" i="7" s="1"/>
  <c r="AB682" i="7"/>
  <c r="AA682" i="7"/>
  <c r="Z682" i="7"/>
  <c r="Y682" i="7"/>
  <c r="X682" i="7"/>
  <c r="AD681" i="7"/>
  <c r="AE681" i="7" s="1"/>
  <c r="AC681" i="7"/>
  <c r="Y681" i="7"/>
  <c r="AA681" i="7" s="1"/>
  <c r="X681" i="7"/>
  <c r="AB681" i="7" s="1"/>
  <c r="AG681" i="7" s="1"/>
  <c r="AD680" i="7"/>
  <c r="AC680" i="7"/>
  <c r="AE680" i="7" s="1"/>
  <c r="AB680" i="7"/>
  <c r="AG680" i="7" s="1"/>
  <c r="Y680" i="7"/>
  <c r="AA680" i="7" s="1"/>
  <c r="X680" i="7"/>
  <c r="Z680" i="7" s="1"/>
  <c r="AD679" i="7"/>
  <c r="AC679" i="7"/>
  <c r="AE679" i="7" s="1"/>
  <c r="AB679" i="7"/>
  <c r="AA679" i="7"/>
  <c r="Z679" i="7"/>
  <c r="Y679" i="7"/>
  <c r="X679" i="7"/>
  <c r="AD678" i="7"/>
  <c r="AE678" i="7" s="1"/>
  <c r="AC678" i="7"/>
  <c r="Y678" i="7"/>
  <c r="AA678" i="7" s="1"/>
  <c r="X678" i="7"/>
  <c r="AB678" i="7" s="1"/>
  <c r="AD677" i="7"/>
  <c r="AC677" i="7"/>
  <c r="AE677" i="7" s="1"/>
  <c r="AB677" i="7"/>
  <c r="Y677" i="7"/>
  <c r="AA677" i="7" s="1"/>
  <c r="X677" i="7"/>
  <c r="Z677" i="7" s="1"/>
  <c r="AD676" i="7"/>
  <c r="AC676" i="7"/>
  <c r="AE676" i="7" s="1"/>
  <c r="AB676" i="7"/>
  <c r="AG676" i="7" s="1"/>
  <c r="AA676" i="7"/>
  <c r="Z676" i="7"/>
  <c r="Y676" i="7"/>
  <c r="X676" i="7"/>
  <c r="AD675" i="7"/>
  <c r="AE675" i="7" s="1"/>
  <c r="AC675" i="7"/>
  <c r="Y675" i="7"/>
  <c r="AA675" i="7" s="1"/>
  <c r="X675" i="7"/>
  <c r="AB675" i="7" s="1"/>
  <c r="AD674" i="7"/>
  <c r="AC674" i="7"/>
  <c r="AE674" i="7" s="1"/>
  <c r="AB674" i="7"/>
  <c r="AG674" i="7" s="1"/>
  <c r="Y674" i="7"/>
  <c r="AA674" i="7" s="1"/>
  <c r="X674" i="7"/>
  <c r="Z674" i="7" s="1"/>
  <c r="AD673" i="7"/>
  <c r="AC673" i="7"/>
  <c r="AE673" i="7" s="1"/>
  <c r="AB673" i="7"/>
  <c r="AG673" i="7" s="1"/>
  <c r="AF673" i="7" s="1"/>
  <c r="AA673" i="7"/>
  <c r="Z673" i="7"/>
  <c r="Y673" i="7"/>
  <c r="X673" i="7"/>
  <c r="AD672" i="7"/>
  <c r="AE672" i="7" s="1"/>
  <c r="AC672" i="7"/>
  <c r="Y672" i="7"/>
  <c r="AA672" i="7" s="1"/>
  <c r="X672" i="7"/>
  <c r="AD671" i="7"/>
  <c r="AC671" i="7"/>
  <c r="AE671" i="7" s="1"/>
  <c r="AB671" i="7"/>
  <c r="Y671" i="7"/>
  <c r="AA671" i="7" s="1"/>
  <c r="X671" i="7"/>
  <c r="Z671" i="7" s="1"/>
  <c r="AD670" i="7"/>
  <c r="AC670" i="7"/>
  <c r="AE670" i="7" s="1"/>
  <c r="AB670" i="7"/>
  <c r="AA670" i="7"/>
  <c r="Z670" i="7"/>
  <c r="Y670" i="7"/>
  <c r="X670" i="7"/>
  <c r="AD669" i="7"/>
  <c r="AE669" i="7" s="1"/>
  <c r="AC669" i="7"/>
  <c r="Y669" i="7"/>
  <c r="AA669" i="7" s="1"/>
  <c r="X669" i="7"/>
  <c r="AD668" i="7"/>
  <c r="AC668" i="7"/>
  <c r="AE668" i="7" s="1"/>
  <c r="AB668" i="7"/>
  <c r="AG668" i="7" s="1"/>
  <c r="Y668" i="7"/>
  <c r="AA668" i="7" s="1"/>
  <c r="X668" i="7"/>
  <c r="Z668" i="7" s="1"/>
  <c r="AF667" i="7"/>
  <c r="AD667" i="7"/>
  <c r="AC667" i="7"/>
  <c r="AE667" i="7" s="1"/>
  <c r="AB667" i="7"/>
  <c r="AG667" i="7" s="1"/>
  <c r="AA667" i="7"/>
  <c r="Z667" i="7"/>
  <c r="Y667" i="7"/>
  <c r="X667" i="7"/>
  <c r="AD666" i="7"/>
  <c r="AE666" i="7" s="1"/>
  <c r="AC666" i="7"/>
  <c r="Y666" i="7"/>
  <c r="AA666" i="7" s="1"/>
  <c r="X666" i="7"/>
  <c r="AD665" i="7"/>
  <c r="AC665" i="7"/>
  <c r="AE665" i="7" s="1"/>
  <c r="AB665" i="7"/>
  <c r="Y665" i="7"/>
  <c r="AA665" i="7" s="1"/>
  <c r="X665" i="7"/>
  <c r="Z665" i="7" s="1"/>
  <c r="AD664" i="7"/>
  <c r="AC664" i="7"/>
  <c r="AE664" i="7" s="1"/>
  <c r="AB664" i="7"/>
  <c r="AA664" i="7"/>
  <c r="Z664" i="7"/>
  <c r="Y664" i="7"/>
  <c r="X664" i="7"/>
  <c r="AD663" i="7"/>
  <c r="AE663" i="7" s="1"/>
  <c r="AC663" i="7"/>
  <c r="Y663" i="7"/>
  <c r="AA663" i="7" s="1"/>
  <c r="X663" i="7"/>
  <c r="AD662" i="7"/>
  <c r="AC662" i="7"/>
  <c r="AE662" i="7" s="1"/>
  <c r="AB662" i="7"/>
  <c r="Y662" i="7"/>
  <c r="AA662" i="7" s="1"/>
  <c r="X662" i="7"/>
  <c r="Z662" i="7" s="1"/>
  <c r="AD661" i="7"/>
  <c r="AC661" i="7"/>
  <c r="AE661" i="7" s="1"/>
  <c r="AB661" i="7"/>
  <c r="AA661" i="7"/>
  <c r="Z661" i="7"/>
  <c r="Y661" i="7"/>
  <c r="X661" i="7"/>
  <c r="AD660" i="7"/>
  <c r="AE660" i="7" s="1"/>
  <c r="AC660" i="7"/>
  <c r="Y660" i="7"/>
  <c r="AA660" i="7" s="1"/>
  <c r="X660" i="7"/>
  <c r="AD659" i="7"/>
  <c r="AC659" i="7"/>
  <c r="AE659" i="7" s="1"/>
  <c r="AB659" i="7"/>
  <c r="AG659" i="7" s="1"/>
  <c r="Y659" i="7"/>
  <c r="AA659" i="7" s="1"/>
  <c r="X659" i="7"/>
  <c r="Z659" i="7" s="1"/>
  <c r="AD658" i="7"/>
  <c r="AC658" i="7"/>
  <c r="AE658" i="7" s="1"/>
  <c r="AF658" i="7" s="1"/>
  <c r="AB658" i="7"/>
  <c r="AG658" i="7" s="1"/>
  <c r="AA658" i="7"/>
  <c r="Z658" i="7"/>
  <c r="Y658" i="7"/>
  <c r="X658" i="7"/>
  <c r="AD657" i="7"/>
  <c r="AE657" i="7" s="1"/>
  <c r="AC657" i="7"/>
  <c r="Y657" i="7"/>
  <c r="AA657" i="7" s="1"/>
  <c r="X657" i="7"/>
  <c r="AD656" i="7"/>
  <c r="AC656" i="7"/>
  <c r="AE656" i="7" s="1"/>
  <c r="AB656" i="7"/>
  <c r="AG656" i="7" s="1"/>
  <c r="Y656" i="7"/>
  <c r="AA656" i="7" s="1"/>
  <c r="X656" i="7"/>
  <c r="Z656" i="7" s="1"/>
  <c r="AD655" i="7"/>
  <c r="AC655" i="7"/>
  <c r="AE655" i="7" s="1"/>
  <c r="AB655" i="7"/>
  <c r="AG655" i="7" s="1"/>
  <c r="AF655" i="7" s="1"/>
  <c r="AA655" i="7"/>
  <c r="Z655" i="7"/>
  <c r="Y655" i="7"/>
  <c r="X655" i="7"/>
  <c r="AD654" i="7"/>
  <c r="AE654" i="7" s="1"/>
  <c r="AC654" i="7"/>
  <c r="Y654" i="7"/>
  <c r="AA654" i="7" s="1"/>
  <c r="X654" i="7"/>
  <c r="AD653" i="7"/>
  <c r="AC653" i="7"/>
  <c r="AE653" i="7" s="1"/>
  <c r="AB653" i="7"/>
  <c r="Y653" i="7"/>
  <c r="AA653" i="7" s="1"/>
  <c r="X653" i="7"/>
  <c r="Z653" i="7" s="1"/>
  <c r="AD652" i="7"/>
  <c r="AC652" i="7"/>
  <c r="AE652" i="7" s="1"/>
  <c r="AB652" i="7"/>
  <c r="AA652" i="7"/>
  <c r="Z652" i="7"/>
  <c r="Y652" i="7"/>
  <c r="X652" i="7"/>
  <c r="AD651" i="7"/>
  <c r="AE651" i="7" s="1"/>
  <c r="AC651" i="7"/>
  <c r="Y651" i="7"/>
  <c r="AA651" i="7" s="1"/>
  <c r="X651" i="7"/>
  <c r="AD650" i="7"/>
  <c r="AC650" i="7"/>
  <c r="AE650" i="7" s="1"/>
  <c r="AB650" i="7"/>
  <c r="AG650" i="7" s="1"/>
  <c r="Y650" i="7"/>
  <c r="AA650" i="7" s="1"/>
  <c r="X650" i="7"/>
  <c r="Z650" i="7" s="1"/>
  <c r="AF649" i="7"/>
  <c r="AD649" i="7"/>
  <c r="AC649" i="7"/>
  <c r="AE649" i="7" s="1"/>
  <c r="AB649" i="7"/>
  <c r="AG649" i="7" s="1"/>
  <c r="AA649" i="7"/>
  <c r="Z649" i="7"/>
  <c r="Y649" i="7"/>
  <c r="X649" i="7"/>
  <c r="AD648" i="7"/>
  <c r="AE648" i="7" s="1"/>
  <c r="AC648" i="7"/>
  <c r="Y648" i="7"/>
  <c r="AA648" i="7" s="1"/>
  <c r="X648" i="7"/>
  <c r="AD647" i="7"/>
  <c r="AC647" i="7"/>
  <c r="AE647" i="7" s="1"/>
  <c r="AB647" i="7"/>
  <c r="Y647" i="7"/>
  <c r="AA647" i="7" s="1"/>
  <c r="X647" i="7"/>
  <c r="Z647" i="7" s="1"/>
  <c r="AD646" i="7"/>
  <c r="AC646" i="7"/>
  <c r="AE646" i="7" s="1"/>
  <c r="AB646" i="7"/>
  <c r="AA646" i="7"/>
  <c r="Z646" i="7"/>
  <c r="Y646" i="7"/>
  <c r="X646" i="7"/>
  <c r="AD645" i="7"/>
  <c r="AE645" i="7" s="1"/>
  <c r="AC645" i="7"/>
  <c r="Y645" i="7"/>
  <c r="AA645" i="7" s="1"/>
  <c r="X645" i="7"/>
  <c r="AD644" i="7"/>
  <c r="AC644" i="7"/>
  <c r="AE644" i="7" s="1"/>
  <c r="AB644" i="7"/>
  <c r="Y644" i="7"/>
  <c r="AA644" i="7" s="1"/>
  <c r="X644" i="7"/>
  <c r="Z644" i="7" s="1"/>
  <c r="AD643" i="7"/>
  <c r="AC643" i="7"/>
  <c r="AE643" i="7" s="1"/>
  <c r="AB643" i="7"/>
  <c r="AA643" i="7"/>
  <c r="Z643" i="7"/>
  <c r="Y643" i="7"/>
  <c r="X643" i="7"/>
  <c r="AD642" i="7"/>
  <c r="AE642" i="7" s="1"/>
  <c r="AC642" i="7"/>
  <c r="Y642" i="7"/>
  <c r="AA642" i="7" s="1"/>
  <c r="X642" i="7"/>
  <c r="AD641" i="7"/>
  <c r="AC641" i="7"/>
  <c r="AE641" i="7" s="1"/>
  <c r="AB641" i="7"/>
  <c r="AG641" i="7" s="1"/>
  <c r="Y641" i="7"/>
  <c r="AA641" i="7" s="1"/>
  <c r="X641" i="7"/>
  <c r="Z641" i="7" s="1"/>
  <c r="AD640" i="7"/>
  <c r="AC640" i="7"/>
  <c r="AE640" i="7" s="1"/>
  <c r="AF640" i="7" s="1"/>
  <c r="AB640" i="7"/>
  <c r="AG640" i="7" s="1"/>
  <c r="AA640" i="7"/>
  <c r="Z640" i="7"/>
  <c r="Y640" i="7"/>
  <c r="X640" i="7"/>
  <c r="AD639" i="7"/>
  <c r="AE639" i="7" s="1"/>
  <c r="AC639" i="7"/>
  <c r="Y639" i="7"/>
  <c r="AA639" i="7" s="1"/>
  <c r="X639" i="7"/>
  <c r="AD638" i="7"/>
  <c r="AC638" i="7"/>
  <c r="AE638" i="7" s="1"/>
  <c r="AB638" i="7"/>
  <c r="AG638" i="7" s="1"/>
  <c r="Y638" i="7"/>
  <c r="AA638" i="7" s="1"/>
  <c r="X638" i="7"/>
  <c r="Z638" i="7" s="1"/>
  <c r="AD637" i="7"/>
  <c r="AC637" i="7"/>
  <c r="AE637" i="7" s="1"/>
  <c r="AB637" i="7"/>
  <c r="AG637" i="7" s="1"/>
  <c r="AF637" i="7" s="1"/>
  <c r="AA637" i="7"/>
  <c r="Z637" i="7"/>
  <c r="Y637" i="7"/>
  <c r="X637" i="7"/>
  <c r="AD636" i="7"/>
  <c r="AE636" i="7" s="1"/>
  <c r="AC636" i="7"/>
  <c r="Y636" i="7"/>
  <c r="AA636" i="7" s="1"/>
  <c r="X636" i="7"/>
  <c r="AD635" i="7"/>
  <c r="AC635" i="7"/>
  <c r="AE635" i="7" s="1"/>
  <c r="AB635" i="7"/>
  <c r="Y635" i="7"/>
  <c r="AA635" i="7" s="1"/>
  <c r="X635" i="7"/>
  <c r="Z635" i="7" s="1"/>
  <c r="AD634" i="7"/>
  <c r="AC634" i="7"/>
  <c r="AE634" i="7" s="1"/>
  <c r="AB634" i="7"/>
  <c r="AA634" i="7"/>
  <c r="Z634" i="7"/>
  <c r="Y634" i="7"/>
  <c r="X634" i="7"/>
  <c r="AD633" i="7"/>
  <c r="AE633" i="7" s="1"/>
  <c r="AC633" i="7"/>
  <c r="Y633" i="7"/>
  <c r="AA633" i="7" s="1"/>
  <c r="X633" i="7"/>
  <c r="AD632" i="7"/>
  <c r="AC632" i="7"/>
  <c r="AE632" i="7" s="1"/>
  <c r="AB632" i="7"/>
  <c r="AG632" i="7" s="1"/>
  <c r="Y632" i="7"/>
  <c r="AA632" i="7" s="1"/>
  <c r="X632" i="7"/>
  <c r="Z632" i="7" s="1"/>
  <c r="AF631" i="7"/>
  <c r="AD631" i="7"/>
  <c r="AC631" i="7"/>
  <c r="AE631" i="7" s="1"/>
  <c r="AB631" i="7"/>
  <c r="AG631" i="7" s="1"/>
  <c r="AA631" i="7"/>
  <c r="Z631" i="7"/>
  <c r="Y631" i="7"/>
  <c r="X631" i="7"/>
  <c r="AD630" i="7"/>
  <c r="AE630" i="7" s="1"/>
  <c r="AC630" i="7"/>
  <c r="Y630" i="7"/>
  <c r="AA630" i="7" s="1"/>
  <c r="X630" i="7"/>
  <c r="AD629" i="7"/>
  <c r="AC629" i="7"/>
  <c r="AE629" i="7" s="1"/>
  <c r="AB629" i="7"/>
  <c r="Y629" i="7"/>
  <c r="AA629" i="7" s="1"/>
  <c r="X629" i="7"/>
  <c r="Z629" i="7" s="1"/>
  <c r="AD628" i="7"/>
  <c r="AC628" i="7"/>
  <c r="AE628" i="7" s="1"/>
  <c r="AB628" i="7"/>
  <c r="AA628" i="7"/>
  <c r="Z628" i="7"/>
  <c r="Y628" i="7"/>
  <c r="X628" i="7"/>
  <c r="AD627" i="7"/>
  <c r="AE627" i="7" s="1"/>
  <c r="AC627" i="7"/>
  <c r="Y627" i="7"/>
  <c r="AA627" i="7" s="1"/>
  <c r="X627" i="7"/>
  <c r="AD626" i="7"/>
  <c r="AC626" i="7"/>
  <c r="AE626" i="7" s="1"/>
  <c r="AB626" i="7"/>
  <c r="Y626" i="7"/>
  <c r="AA626" i="7" s="1"/>
  <c r="X626" i="7"/>
  <c r="Z626" i="7" s="1"/>
  <c r="AD625" i="7"/>
  <c r="AC625" i="7"/>
  <c r="AE625" i="7" s="1"/>
  <c r="AB625" i="7"/>
  <c r="AA625" i="7"/>
  <c r="Z625" i="7"/>
  <c r="Y625" i="7"/>
  <c r="X625" i="7"/>
  <c r="AD624" i="7"/>
  <c r="AE624" i="7" s="1"/>
  <c r="AC624" i="7"/>
  <c r="Y624" i="7"/>
  <c r="AA624" i="7" s="1"/>
  <c r="X624" i="7"/>
  <c r="AD623" i="7"/>
  <c r="AC623" i="7"/>
  <c r="AE623" i="7" s="1"/>
  <c r="AB623" i="7"/>
  <c r="AG623" i="7" s="1"/>
  <c r="Y623" i="7"/>
  <c r="AA623" i="7" s="1"/>
  <c r="X623" i="7"/>
  <c r="Z623" i="7" s="1"/>
  <c r="AD622" i="7"/>
  <c r="AC622" i="7"/>
  <c r="AE622" i="7" s="1"/>
  <c r="AF622" i="7" s="1"/>
  <c r="AB622" i="7"/>
  <c r="AG622" i="7" s="1"/>
  <c r="AA622" i="7"/>
  <c r="Z622" i="7"/>
  <c r="Y622" i="7"/>
  <c r="X622" i="7"/>
  <c r="AD621" i="7"/>
  <c r="AE621" i="7" s="1"/>
  <c r="AC621" i="7"/>
  <c r="Y621" i="7"/>
  <c r="AA621" i="7" s="1"/>
  <c r="X621" i="7"/>
  <c r="AD620" i="7"/>
  <c r="AC620" i="7"/>
  <c r="AB620" i="7"/>
  <c r="Y620" i="7"/>
  <c r="AA620" i="7" s="1"/>
  <c r="X620" i="7"/>
  <c r="Z620" i="7" s="1"/>
  <c r="AD619" i="7"/>
  <c r="AC619" i="7"/>
  <c r="AE619" i="7" s="1"/>
  <c r="AB619" i="7"/>
  <c r="AG619" i="7" s="1"/>
  <c r="AF619" i="7" s="1"/>
  <c r="AA619" i="7"/>
  <c r="Z619" i="7"/>
  <c r="Y619" i="7"/>
  <c r="X619" i="7"/>
  <c r="AD618" i="7"/>
  <c r="AE618" i="7" s="1"/>
  <c r="AC618" i="7"/>
  <c r="Y618" i="7"/>
  <c r="AA618" i="7" s="1"/>
  <c r="X618" i="7"/>
  <c r="AB618" i="7" s="1"/>
  <c r="AD617" i="7"/>
  <c r="AC617" i="7"/>
  <c r="AE617" i="7" s="1"/>
  <c r="AB617" i="7"/>
  <c r="AG617" i="7" s="1"/>
  <c r="Y617" i="7"/>
  <c r="AA617" i="7" s="1"/>
  <c r="X617" i="7"/>
  <c r="Z617" i="7" s="1"/>
  <c r="AD616" i="7"/>
  <c r="AC616" i="7"/>
  <c r="AE616" i="7" s="1"/>
  <c r="AB616" i="7"/>
  <c r="AA616" i="7"/>
  <c r="Z616" i="7"/>
  <c r="Y616" i="7"/>
  <c r="X616" i="7"/>
  <c r="AE615" i="7"/>
  <c r="AD615" i="7"/>
  <c r="AC615" i="7"/>
  <c r="Y615" i="7"/>
  <c r="AA615" i="7" s="1"/>
  <c r="X615" i="7"/>
  <c r="AB615" i="7" s="1"/>
  <c r="AG615" i="7" s="1"/>
  <c r="AF615" i="7" s="1"/>
  <c r="AD614" i="7"/>
  <c r="AC614" i="7"/>
  <c r="Y614" i="7"/>
  <c r="AA614" i="7" s="1"/>
  <c r="X614" i="7"/>
  <c r="Z614" i="7" s="1"/>
  <c r="AG613" i="7"/>
  <c r="AF613" i="7" s="1"/>
  <c r="AD613" i="7"/>
  <c r="AC613" i="7"/>
  <c r="AE613" i="7" s="1"/>
  <c r="AB613" i="7"/>
  <c r="AA613" i="7"/>
  <c r="Z613" i="7"/>
  <c r="Y613" i="7"/>
  <c r="X613" i="7"/>
  <c r="AD612" i="7"/>
  <c r="AE612" i="7" s="1"/>
  <c r="AC612" i="7"/>
  <c r="Y612" i="7"/>
  <c r="AA612" i="7" s="1"/>
  <c r="X612" i="7"/>
  <c r="AB612" i="7" s="1"/>
  <c r="AD611" i="7"/>
  <c r="AC611" i="7"/>
  <c r="AE611" i="7" s="1"/>
  <c r="AB611" i="7"/>
  <c r="AG611" i="7" s="1"/>
  <c r="Y611" i="7"/>
  <c r="AA611" i="7" s="1"/>
  <c r="X611" i="7"/>
  <c r="Z611" i="7" s="1"/>
  <c r="AD610" i="7"/>
  <c r="AC610" i="7"/>
  <c r="AE610" i="7" s="1"/>
  <c r="AF610" i="7" s="1"/>
  <c r="AB610" i="7"/>
  <c r="AG610" i="7" s="1"/>
  <c r="AA610" i="7"/>
  <c r="Z610" i="7"/>
  <c r="Y610" i="7"/>
  <c r="X610" i="7"/>
  <c r="AE609" i="7"/>
  <c r="AD609" i="7"/>
  <c r="AC609" i="7"/>
  <c r="Y609" i="7"/>
  <c r="AA609" i="7" s="1"/>
  <c r="X609" i="7"/>
  <c r="AB609" i="7" s="1"/>
  <c r="AG609" i="7" s="1"/>
  <c r="AF609" i="7" s="1"/>
  <c r="AD608" i="7"/>
  <c r="AC608" i="7"/>
  <c r="Y608" i="7"/>
  <c r="AA608" i="7" s="1"/>
  <c r="X608" i="7"/>
  <c r="Z608" i="7" s="1"/>
  <c r="AG607" i="7"/>
  <c r="AF607" i="7" s="1"/>
  <c r="AD607" i="7"/>
  <c r="AC607" i="7"/>
  <c r="AE607" i="7" s="1"/>
  <c r="AB607" i="7"/>
  <c r="AA607" i="7"/>
  <c r="Z607" i="7"/>
  <c r="Y607" i="7"/>
  <c r="X607" i="7"/>
  <c r="AD606" i="7"/>
  <c r="AE606" i="7" s="1"/>
  <c r="AC606" i="7"/>
  <c r="Z606" i="7"/>
  <c r="Y606" i="7"/>
  <c r="AA606" i="7" s="1"/>
  <c r="X606" i="7"/>
  <c r="AB606" i="7" s="1"/>
  <c r="AD605" i="7"/>
  <c r="AC605" i="7"/>
  <c r="AE605" i="7" s="1"/>
  <c r="AB605" i="7"/>
  <c r="AG605" i="7" s="1"/>
  <c r="Y605" i="7"/>
  <c r="AA605" i="7" s="1"/>
  <c r="X605" i="7"/>
  <c r="Z605" i="7" s="1"/>
  <c r="AD604" i="7"/>
  <c r="AC604" i="7"/>
  <c r="AE604" i="7" s="1"/>
  <c r="AB604" i="7"/>
  <c r="AG604" i="7" s="1"/>
  <c r="AA604" i="7"/>
  <c r="Z604" i="7"/>
  <c r="Y604" i="7"/>
  <c r="X604" i="7"/>
  <c r="AE603" i="7"/>
  <c r="AD603" i="7"/>
  <c r="AC603" i="7"/>
  <c r="Y603" i="7"/>
  <c r="AA603" i="7" s="1"/>
  <c r="X603" i="7"/>
  <c r="AB603" i="7" s="1"/>
  <c r="AG603" i="7" s="1"/>
  <c r="AF603" i="7" s="1"/>
  <c r="AD602" i="7"/>
  <c r="AC602" i="7"/>
  <c r="Y602" i="7"/>
  <c r="AA602" i="7" s="1"/>
  <c r="X602" i="7"/>
  <c r="Z602" i="7" s="1"/>
  <c r="AG601" i="7"/>
  <c r="AF601" i="7" s="1"/>
  <c r="AD601" i="7"/>
  <c r="AC601" i="7"/>
  <c r="AE601" i="7" s="1"/>
  <c r="AB601" i="7"/>
  <c r="AA601" i="7"/>
  <c r="Z601" i="7"/>
  <c r="Y601" i="7"/>
  <c r="X601" i="7"/>
  <c r="AD600" i="7"/>
  <c r="AE600" i="7" s="1"/>
  <c r="AC600" i="7"/>
  <c r="Z600" i="7"/>
  <c r="Y600" i="7"/>
  <c r="AA600" i="7" s="1"/>
  <c r="X600" i="7"/>
  <c r="AD599" i="7"/>
  <c r="AC599" i="7"/>
  <c r="AE599" i="7" s="1"/>
  <c r="AB599" i="7"/>
  <c r="AG599" i="7" s="1"/>
  <c r="Y599" i="7"/>
  <c r="AA599" i="7" s="1"/>
  <c r="X599" i="7"/>
  <c r="Z599" i="7" s="1"/>
  <c r="AD598" i="7"/>
  <c r="AC598" i="7"/>
  <c r="AE598" i="7" s="1"/>
  <c r="AB598" i="7"/>
  <c r="AG598" i="7" s="1"/>
  <c r="AA598" i="7"/>
  <c r="Z598" i="7"/>
  <c r="Y598" i="7"/>
  <c r="X598" i="7"/>
  <c r="AE597" i="7"/>
  <c r="AD597" i="7"/>
  <c r="AC597" i="7"/>
  <c r="Y597" i="7"/>
  <c r="AA597" i="7" s="1"/>
  <c r="X597" i="7"/>
  <c r="AB597" i="7" s="1"/>
  <c r="AG597" i="7" s="1"/>
  <c r="AF597" i="7" s="1"/>
  <c r="AD596" i="7"/>
  <c r="AC596" i="7"/>
  <c r="Y596" i="7"/>
  <c r="AA596" i="7" s="1"/>
  <c r="X596" i="7"/>
  <c r="Z596" i="7" s="1"/>
  <c r="AG595" i="7"/>
  <c r="AF595" i="7" s="1"/>
  <c r="AD595" i="7"/>
  <c r="AC595" i="7"/>
  <c r="AE595" i="7" s="1"/>
  <c r="AB595" i="7"/>
  <c r="AA595" i="7"/>
  <c r="Z595" i="7"/>
  <c r="Y595" i="7"/>
  <c r="X595" i="7"/>
  <c r="AD594" i="7"/>
  <c r="AE594" i="7" s="1"/>
  <c r="AC594" i="7"/>
  <c r="Z594" i="7"/>
  <c r="Y594" i="7"/>
  <c r="AA594" i="7" s="1"/>
  <c r="X594" i="7"/>
  <c r="AD593" i="7"/>
  <c r="AC593" i="7"/>
  <c r="AE593" i="7" s="1"/>
  <c r="AB593" i="7"/>
  <c r="AG593" i="7" s="1"/>
  <c r="Y593" i="7"/>
  <c r="AA593" i="7" s="1"/>
  <c r="X593" i="7"/>
  <c r="Z593" i="7" s="1"/>
  <c r="AD592" i="7"/>
  <c r="AC592" i="7"/>
  <c r="AE592" i="7" s="1"/>
  <c r="AF592" i="7" s="1"/>
  <c r="AB592" i="7"/>
  <c r="AG592" i="7" s="1"/>
  <c r="AA592" i="7"/>
  <c r="Z592" i="7"/>
  <c r="Y592" i="7"/>
  <c r="X592" i="7"/>
  <c r="AE591" i="7"/>
  <c r="AD591" i="7"/>
  <c r="AC591" i="7"/>
  <c r="AA591" i="7"/>
  <c r="Z591" i="7"/>
  <c r="Y591" i="7"/>
  <c r="X591" i="7"/>
  <c r="AD590" i="7"/>
  <c r="AC590" i="7"/>
  <c r="AE590" i="7" s="1"/>
  <c r="AB590" i="7"/>
  <c r="Y590" i="7"/>
  <c r="AA590" i="7" s="1"/>
  <c r="X590" i="7"/>
  <c r="Z590" i="7" s="1"/>
  <c r="AD589" i="7"/>
  <c r="AC589" i="7"/>
  <c r="AE589" i="7" s="1"/>
  <c r="AA589" i="7"/>
  <c r="Y589" i="7"/>
  <c r="X589" i="7"/>
  <c r="AB589" i="7" s="1"/>
  <c r="AG589" i="7" s="1"/>
  <c r="AG588" i="7"/>
  <c r="AF588" i="7" s="1"/>
  <c r="AE588" i="7"/>
  <c r="AD588" i="7"/>
  <c r="AC588" i="7"/>
  <c r="AB588" i="7"/>
  <c r="AA588" i="7"/>
  <c r="Z588" i="7"/>
  <c r="Y588" i="7"/>
  <c r="X588" i="7"/>
  <c r="AE587" i="7"/>
  <c r="AF587" i="7" s="1"/>
  <c r="AD587" i="7"/>
  <c r="AC587" i="7"/>
  <c r="Z587" i="7"/>
  <c r="Y587" i="7"/>
  <c r="AA587" i="7" s="1"/>
  <c r="X587" i="7"/>
  <c r="AB587" i="7" s="1"/>
  <c r="AG587" i="7" s="1"/>
  <c r="AD586" i="7"/>
  <c r="AC586" i="7"/>
  <c r="AE586" i="7" s="1"/>
  <c r="AA586" i="7"/>
  <c r="Y586" i="7"/>
  <c r="X586" i="7"/>
  <c r="AB586" i="7" s="1"/>
  <c r="AG586" i="7" s="1"/>
  <c r="AG585" i="7"/>
  <c r="AF585" i="7" s="1"/>
  <c r="AE585" i="7"/>
  <c r="AD585" i="7"/>
  <c r="AC585" i="7"/>
  <c r="AB585" i="7"/>
  <c r="AA585" i="7"/>
  <c r="Z585" i="7"/>
  <c r="Y585" i="7"/>
  <c r="X585" i="7"/>
  <c r="AE584" i="7"/>
  <c r="AF584" i="7" s="1"/>
  <c r="AD584" i="7"/>
  <c r="AC584" i="7"/>
  <c r="Z584" i="7"/>
  <c r="Y584" i="7"/>
  <c r="AA584" i="7" s="1"/>
  <c r="X584" i="7"/>
  <c r="AB584" i="7" s="1"/>
  <c r="AG584" i="7" s="1"/>
  <c r="AD583" i="7"/>
  <c r="AC583" i="7"/>
  <c r="AE583" i="7" s="1"/>
  <c r="AA583" i="7"/>
  <c r="Y583" i="7"/>
  <c r="X583" i="7"/>
  <c r="AB583" i="7" s="1"/>
  <c r="AG582" i="7"/>
  <c r="AF582" i="7" s="1"/>
  <c r="AE582" i="7"/>
  <c r="AD582" i="7"/>
  <c r="AC582" i="7"/>
  <c r="AB582" i="7"/>
  <c r="AA582" i="7"/>
  <c r="Z582" i="7"/>
  <c r="Y582" i="7"/>
  <c r="X582" i="7"/>
  <c r="AE581" i="7"/>
  <c r="AF581" i="7" s="1"/>
  <c r="AD581" i="7"/>
  <c r="AC581" i="7"/>
  <c r="Z581" i="7"/>
  <c r="Y581" i="7"/>
  <c r="AA581" i="7" s="1"/>
  <c r="X581" i="7"/>
  <c r="AB581" i="7" s="1"/>
  <c r="AG581" i="7" s="1"/>
  <c r="AD580" i="7"/>
  <c r="AC580" i="7"/>
  <c r="AE580" i="7" s="1"/>
  <c r="AA580" i="7"/>
  <c r="Y580" i="7"/>
  <c r="X580" i="7"/>
  <c r="AB580" i="7" s="1"/>
  <c r="AG580" i="7" s="1"/>
  <c r="AG579" i="7"/>
  <c r="AF579" i="7" s="1"/>
  <c r="AE579" i="7"/>
  <c r="AD579" i="7"/>
  <c r="AC579" i="7"/>
  <c r="AB579" i="7"/>
  <c r="AA579" i="7"/>
  <c r="Z579" i="7"/>
  <c r="Y579" i="7"/>
  <c r="X579" i="7"/>
  <c r="AE578" i="7"/>
  <c r="AD578" i="7"/>
  <c r="AC578" i="7"/>
  <c r="Z578" i="7"/>
  <c r="Y578" i="7"/>
  <c r="AA578" i="7" s="1"/>
  <c r="X578" i="7"/>
  <c r="AD577" i="7"/>
  <c r="AC577" i="7"/>
  <c r="AE577" i="7" s="1"/>
  <c r="AA577" i="7"/>
  <c r="Y577" i="7"/>
  <c r="X577" i="7"/>
  <c r="AB577" i="7" s="1"/>
  <c r="AG577" i="7" s="1"/>
  <c r="AG576" i="7"/>
  <c r="AF576" i="7" s="1"/>
  <c r="AE576" i="7"/>
  <c r="AD576" i="7"/>
  <c r="AC576" i="7"/>
  <c r="AB576" i="7"/>
  <c r="AA576" i="7"/>
  <c r="Z576" i="7"/>
  <c r="Y576" i="7"/>
  <c r="X576" i="7"/>
  <c r="AE575" i="7"/>
  <c r="AD575" i="7"/>
  <c r="AC575" i="7"/>
  <c r="Z575" i="7"/>
  <c r="Y575" i="7"/>
  <c r="AA575" i="7" s="1"/>
  <c r="X575" i="7"/>
  <c r="AB575" i="7" s="1"/>
  <c r="AD574" i="7"/>
  <c r="AC574" i="7"/>
  <c r="AE574" i="7" s="1"/>
  <c r="AA574" i="7"/>
  <c r="Y574" i="7"/>
  <c r="X574" i="7"/>
  <c r="AB574" i="7" s="1"/>
  <c r="AG573" i="7"/>
  <c r="AF573" i="7" s="1"/>
  <c r="AE573" i="7"/>
  <c r="AD573" i="7"/>
  <c r="AC573" i="7"/>
  <c r="AB573" i="7"/>
  <c r="AA573" i="7"/>
  <c r="Z573" i="7"/>
  <c r="Y573" i="7"/>
  <c r="X573" i="7"/>
  <c r="AE572" i="7"/>
  <c r="AD572" i="7"/>
  <c r="AC572" i="7"/>
  <c r="Z572" i="7"/>
  <c r="Y572" i="7"/>
  <c r="AA572" i="7" s="1"/>
  <c r="X572" i="7"/>
  <c r="AB572" i="7" s="1"/>
  <c r="AD571" i="7"/>
  <c r="AC571" i="7"/>
  <c r="AE571" i="7" s="1"/>
  <c r="AA571" i="7"/>
  <c r="Y571" i="7"/>
  <c r="X571" i="7"/>
  <c r="AB571" i="7" s="1"/>
  <c r="AG571" i="7" s="1"/>
  <c r="AG570" i="7"/>
  <c r="AF570" i="7" s="1"/>
  <c r="AE570" i="7"/>
  <c r="AD570" i="7"/>
  <c r="AC570" i="7"/>
  <c r="AB570" i="7"/>
  <c r="AA570" i="7"/>
  <c r="Z570" i="7"/>
  <c r="Y570" i="7"/>
  <c r="X570" i="7"/>
  <c r="AE569" i="7"/>
  <c r="AD569" i="7"/>
  <c r="AC569" i="7"/>
  <c r="Z569" i="7"/>
  <c r="Y569" i="7"/>
  <c r="AA569" i="7" s="1"/>
  <c r="X569" i="7"/>
  <c r="AD568" i="7"/>
  <c r="AC568" i="7"/>
  <c r="AE568" i="7" s="1"/>
  <c r="AA568" i="7"/>
  <c r="Y568" i="7"/>
  <c r="X568" i="7"/>
  <c r="AB568" i="7" s="1"/>
  <c r="AG568" i="7" s="1"/>
  <c r="AG567" i="7"/>
  <c r="AF567" i="7" s="1"/>
  <c r="AE567" i="7"/>
  <c r="AD567" i="7"/>
  <c r="AC567" i="7"/>
  <c r="AB567" i="7"/>
  <c r="AA567" i="7"/>
  <c r="Z567" i="7"/>
  <c r="Y567" i="7"/>
  <c r="X567" i="7"/>
  <c r="AE566" i="7"/>
  <c r="AD566" i="7"/>
  <c r="AC566" i="7"/>
  <c r="Z566" i="7"/>
  <c r="Y566" i="7"/>
  <c r="AA566" i="7" s="1"/>
  <c r="X566" i="7"/>
  <c r="AB566" i="7" s="1"/>
  <c r="AD565" i="7"/>
  <c r="AC565" i="7"/>
  <c r="AE565" i="7" s="1"/>
  <c r="AA565" i="7"/>
  <c r="Y565" i="7"/>
  <c r="X565" i="7"/>
  <c r="AG564" i="7"/>
  <c r="AF564" i="7" s="1"/>
  <c r="AE564" i="7"/>
  <c r="AD564" i="7"/>
  <c r="AC564" i="7"/>
  <c r="AB564" i="7"/>
  <c r="AA564" i="7"/>
  <c r="Z564" i="7"/>
  <c r="Y564" i="7"/>
  <c r="X564" i="7"/>
  <c r="AE563" i="7"/>
  <c r="AD563" i="7"/>
  <c r="AC563" i="7"/>
  <c r="Z563" i="7"/>
  <c r="Y563" i="7"/>
  <c r="AA563" i="7" s="1"/>
  <c r="X563" i="7"/>
  <c r="AB563" i="7" s="1"/>
  <c r="AG563" i="7" s="1"/>
  <c r="AF563" i="7" s="1"/>
  <c r="AD562" i="7"/>
  <c r="AC562" i="7"/>
  <c r="AE562" i="7" s="1"/>
  <c r="AA562" i="7"/>
  <c r="Y562" i="7"/>
  <c r="X562" i="7"/>
  <c r="AG561" i="7"/>
  <c r="AF561" i="7" s="1"/>
  <c r="AE561" i="7"/>
  <c r="AD561" i="7"/>
  <c r="AC561" i="7"/>
  <c r="AB561" i="7"/>
  <c r="AA561" i="7"/>
  <c r="Z561" i="7"/>
  <c r="Y561" i="7"/>
  <c r="X561" i="7"/>
  <c r="AE560" i="7"/>
  <c r="AD560" i="7"/>
  <c r="AC560" i="7"/>
  <c r="Z560" i="7"/>
  <c r="Y560" i="7"/>
  <c r="AA560" i="7" s="1"/>
  <c r="X560" i="7"/>
  <c r="AB560" i="7" s="1"/>
  <c r="AD559" i="7"/>
  <c r="AC559" i="7"/>
  <c r="AE559" i="7" s="1"/>
  <c r="AA559" i="7"/>
  <c r="Y559" i="7"/>
  <c r="X559" i="7"/>
  <c r="AG558" i="7"/>
  <c r="AF558" i="7" s="1"/>
  <c r="AE558" i="7"/>
  <c r="AD558" i="7"/>
  <c r="AC558" i="7"/>
  <c r="AB558" i="7"/>
  <c r="AA558" i="7"/>
  <c r="Z558" i="7"/>
  <c r="Y558" i="7"/>
  <c r="X558" i="7"/>
  <c r="AE557" i="7"/>
  <c r="AD557" i="7"/>
  <c r="AC557" i="7"/>
  <c r="Z557" i="7"/>
  <c r="Y557" i="7"/>
  <c r="AA557" i="7" s="1"/>
  <c r="X557" i="7"/>
  <c r="AB557" i="7" s="1"/>
  <c r="AG557" i="7" s="1"/>
  <c r="AF557" i="7" s="1"/>
  <c r="AD556" i="7"/>
  <c r="AC556" i="7"/>
  <c r="AE556" i="7" s="1"/>
  <c r="AA556" i="7"/>
  <c r="Y556" i="7"/>
  <c r="X556" i="7"/>
  <c r="AG555" i="7"/>
  <c r="AF555" i="7" s="1"/>
  <c r="AE555" i="7"/>
  <c r="AD555" i="7"/>
  <c r="AC555" i="7"/>
  <c r="AB555" i="7"/>
  <c r="AA555" i="7"/>
  <c r="Z555" i="7"/>
  <c r="Y555" i="7"/>
  <c r="X555" i="7"/>
  <c r="AE554" i="7"/>
  <c r="AD554" i="7"/>
  <c r="AC554" i="7"/>
  <c r="Z554" i="7"/>
  <c r="Y554" i="7"/>
  <c r="AA554" i="7" s="1"/>
  <c r="X554" i="7"/>
  <c r="AB554" i="7" s="1"/>
  <c r="AD553" i="7"/>
  <c r="AC553" i="7"/>
  <c r="AE553" i="7" s="1"/>
  <c r="AA553" i="7"/>
  <c r="Y553" i="7"/>
  <c r="X553" i="7"/>
  <c r="AG552" i="7"/>
  <c r="AF552" i="7" s="1"/>
  <c r="AE552" i="7"/>
  <c r="AD552" i="7"/>
  <c r="AC552" i="7"/>
  <c r="AB552" i="7"/>
  <c r="AA552" i="7"/>
  <c r="Z552" i="7"/>
  <c r="Y552" i="7"/>
  <c r="X552" i="7"/>
  <c r="AE551" i="7"/>
  <c r="AD551" i="7"/>
  <c r="AC551" i="7"/>
  <c r="Z551" i="7"/>
  <c r="Y551" i="7"/>
  <c r="AA551" i="7" s="1"/>
  <c r="X551" i="7"/>
  <c r="AD550" i="7"/>
  <c r="AC550" i="7"/>
  <c r="AE550" i="7" s="1"/>
  <c r="AA550" i="7"/>
  <c r="Y550" i="7"/>
  <c r="X550" i="7"/>
  <c r="AG549" i="7"/>
  <c r="AF549" i="7" s="1"/>
  <c r="AE549" i="7"/>
  <c r="AD549" i="7"/>
  <c r="AC549" i="7"/>
  <c r="AB549" i="7"/>
  <c r="AA549" i="7"/>
  <c r="Z549" i="7"/>
  <c r="Y549" i="7"/>
  <c r="X549" i="7"/>
  <c r="AE548" i="7"/>
  <c r="AD548" i="7"/>
  <c r="AC548" i="7"/>
  <c r="Z548" i="7"/>
  <c r="Y548" i="7"/>
  <c r="AA548" i="7" s="1"/>
  <c r="X548" i="7"/>
  <c r="AB548" i="7" s="1"/>
  <c r="AD547" i="7"/>
  <c r="AC547" i="7"/>
  <c r="AE547" i="7" s="1"/>
  <c r="AA547" i="7"/>
  <c r="Y547" i="7"/>
  <c r="X547" i="7"/>
  <c r="AG546" i="7"/>
  <c r="AF546" i="7" s="1"/>
  <c r="AE546" i="7"/>
  <c r="AD546" i="7"/>
  <c r="AC546" i="7"/>
  <c r="AB546" i="7"/>
  <c r="AA546" i="7"/>
  <c r="Z546" i="7"/>
  <c r="Y546" i="7"/>
  <c r="X546" i="7"/>
  <c r="AE545" i="7"/>
  <c r="AD545" i="7"/>
  <c r="AC545" i="7"/>
  <c r="Z545" i="7"/>
  <c r="Y545" i="7"/>
  <c r="AA545" i="7" s="1"/>
  <c r="X545" i="7"/>
  <c r="AD544" i="7"/>
  <c r="AC544" i="7"/>
  <c r="AE544" i="7" s="1"/>
  <c r="AA544" i="7"/>
  <c r="Y544" i="7"/>
  <c r="X544" i="7"/>
  <c r="AG543" i="7"/>
  <c r="AF543" i="7" s="1"/>
  <c r="AE543" i="7"/>
  <c r="AD543" i="7"/>
  <c r="AC543" i="7"/>
  <c r="AB543" i="7"/>
  <c r="AA543" i="7"/>
  <c r="Z543" i="7"/>
  <c r="Y543" i="7"/>
  <c r="X543" i="7"/>
  <c r="AE542" i="7"/>
  <c r="AD542" i="7"/>
  <c r="AC542" i="7"/>
  <c r="Z542" i="7"/>
  <c r="Y542" i="7"/>
  <c r="AA542" i="7" s="1"/>
  <c r="X542" i="7"/>
  <c r="AB542" i="7" s="1"/>
  <c r="AD541" i="7"/>
  <c r="AC541" i="7"/>
  <c r="AE541" i="7" s="1"/>
  <c r="AA541" i="7"/>
  <c r="Y541" i="7"/>
  <c r="X541" i="7"/>
  <c r="AG540" i="7"/>
  <c r="AF540" i="7" s="1"/>
  <c r="AE540" i="7"/>
  <c r="AD540" i="7"/>
  <c r="AC540" i="7"/>
  <c r="AB540" i="7"/>
  <c r="AA540" i="7"/>
  <c r="Z540" i="7"/>
  <c r="Y540" i="7"/>
  <c r="X540" i="7"/>
  <c r="AE539" i="7"/>
  <c r="AD539" i="7"/>
  <c r="AC539" i="7"/>
  <c r="Z539" i="7"/>
  <c r="Y539" i="7"/>
  <c r="AA539" i="7" s="1"/>
  <c r="X539" i="7"/>
  <c r="AD538" i="7"/>
  <c r="AC538" i="7"/>
  <c r="AE538" i="7" s="1"/>
  <c r="AA538" i="7"/>
  <c r="Y538" i="7"/>
  <c r="X538" i="7"/>
  <c r="AG537" i="7"/>
  <c r="AF537" i="7" s="1"/>
  <c r="AE537" i="7"/>
  <c r="AD537" i="7"/>
  <c r="AC537" i="7"/>
  <c r="AB537" i="7"/>
  <c r="AA537" i="7"/>
  <c r="Z537" i="7"/>
  <c r="Y537" i="7"/>
  <c r="X537" i="7"/>
  <c r="AE536" i="7"/>
  <c r="AD536" i="7"/>
  <c r="AC536" i="7"/>
  <c r="Z536" i="7"/>
  <c r="Y536" i="7"/>
  <c r="AA536" i="7" s="1"/>
  <c r="X536" i="7"/>
  <c r="AB536" i="7" s="1"/>
  <c r="AD535" i="7"/>
  <c r="AC535" i="7"/>
  <c r="AE535" i="7" s="1"/>
  <c r="AA535" i="7"/>
  <c r="Y535" i="7"/>
  <c r="X535" i="7"/>
  <c r="AG534" i="7"/>
  <c r="AF534" i="7" s="1"/>
  <c r="AE534" i="7"/>
  <c r="AD534" i="7"/>
  <c r="AC534" i="7"/>
  <c r="AB534" i="7"/>
  <c r="AA534" i="7"/>
  <c r="Z534" i="7"/>
  <c r="Y534" i="7"/>
  <c r="X534" i="7"/>
  <c r="AE533" i="7"/>
  <c r="AD533" i="7"/>
  <c r="AC533" i="7"/>
  <c r="Z533" i="7"/>
  <c r="Y533" i="7"/>
  <c r="AA533" i="7" s="1"/>
  <c r="X533" i="7"/>
  <c r="AD532" i="7"/>
  <c r="AC532" i="7"/>
  <c r="AE532" i="7" s="1"/>
  <c r="AA532" i="7"/>
  <c r="Y532" i="7"/>
  <c r="X532" i="7"/>
  <c r="AG531" i="7"/>
  <c r="AF531" i="7" s="1"/>
  <c r="AE531" i="7"/>
  <c r="AD531" i="7"/>
  <c r="AC531" i="7"/>
  <c r="AB531" i="7"/>
  <c r="AA531" i="7"/>
  <c r="Z531" i="7"/>
  <c r="Y531" i="7"/>
  <c r="X531" i="7"/>
  <c r="AD530" i="7"/>
  <c r="AE530" i="7" s="1"/>
  <c r="AC530" i="7"/>
  <c r="Y530" i="7"/>
  <c r="AA530" i="7" s="1"/>
  <c r="X530" i="7"/>
  <c r="AB530" i="7" s="1"/>
  <c r="AD529" i="7"/>
  <c r="AC529" i="7"/>
  <c r="AE529" i="7" s="1"/>
  <c r="AB529" i="7"/>
  <c r="AA529" i="7"/>
  <c r="Y529" i="7"/>
  <c r="X529" i="7"/>
  <c r="Z529" i="7" s="1"/>
  <c r="AG528" i="7"/>
  <c r="AF528" i="7"/>
  <c r="AE528" i="7"/>
  <c r="AD528" i="7"/>
  <c r="AC528" i="7"/>
  <c r="AB528" i="7"/>
  <c r="AA528" i="7"/>
  <c r="Z528" i="7"/>
  <c r="Y528" i="7"/>
  <c r="X528" i="7"/>
  <c r="AD527" i="7"/>
  <c r="AE527" i="7" s="1"/>
  <c r="AC527" i="7"/>
  <c r="Z527" i="7"/>
  <c r="Y527" i="7"/>
  <c r="AA527" i="7" s="1"/>
  <c r="X527" i="7"/>
  <c r="AB527" i="7" s="1"/>
  <c r="AD526" i="7"/>
  <c r="AC526" i="7"/>
  <c r="AE526" i="7" s="1"/>
  <c r="AB526" i="7"/>
  <c r="AG526" i="7" s="1"/>
  <c r="AA526" i="7"/>
  <c r="Y526" i="7"/>
  <c r="X526" i="7"/>
  <c r="Z526" i="7" s="1"/>
  <c r="AG525" i="7"/>
  <c r="AF525" i="7"/>
  <c r="AE525" i="7"/>
  <c r="AD525" i="7"/>
  <c r="AC525" i="7"/>
  <c r="AB525" i="7"/>
  <c r="AA525" i="7"/>
  <c r="Z525" i="7"/>
  <c r="Y525" i="7"/>
  <c r="X525" i="7"/>
  <c r="AD524" i="7"/>
  <c r="AE524" i="7" s="1"/>
  <c r="AC524" i="7"/>
  <c r="Z524" i="7"/>
  <c r="Y524" i="7"/>
  <c r="AA524" i="7" s="1"/>
  <c r="X524" i="7"/>
  <c r="AD523" i="7"/>
  <c r="AC523" i="7"/>
  <c r="AE523" i="7" s="1"/>
  <c r="AB523" i="7"/>
  <c r="AG523" i="7" s="1"/>
  <c r="AA523" i="7"/>
  <c r="Y523" i="7"/>
  <c r="X523" i="7"/>
  <c r="Z523" i="7" s="1"/>
  <c r="AE522" i="7"/>
  <c r="AF522" i="7" s="1"/>
  <c r="AD522" i="7"/>
  <c r="AC522" i="7"/>
  <c r="Z522" i="7"/>
  <c r="Y522" i="7"/>
  <c r="AB522" i="7" s="1"/>
  <c r="AG522" i="7" s="1"/>
  <c r="X522" i="7"/>
  <c r="AD521" i="7"/>
  <c r="AC521" i="7"/>
  <c r="AE521" i="7" s="1"/>
  <c r="Y521" i="7"/>
  <c r="AA521" i="7" s="1"/>
  <c r="X521" i="7"/>
  <c r="AD520" i="7"/>
  <c r="AC520" i="7"/>
  <c r="AE520" i="7" s="1"/>
  <c r="AB520" i="7"/>
  <c r="AG520" i="7" s="1"/>
  <c r="AA520" i="7"/>
  <c r="Y520" i="7"/>
  <c r="X520" i="7"/>
  <c r="Z520" i="7" s="1"/>
  <c r="AE519" i="7"/>
  <c r="AD519" i="7"/>
  <c r="AC519" i="7"/>
  <c r="Z519" i="7"/>
  <c r="Y519" i="7"/>
  <c r="AB519" i="7" s="1"/>
  <c r="AG519" i="7" s="1"/>
  <c r="X519" i="7"/>
  <c r="AD518" i="7"/>
  <c r="AC518" i="7"/>
  <c r="AE518" i="7" s="1"/>
  <c r="Y518" i="7"/>
  <c r="AA518" i="7" s="1"/>
  <c r="X518" i="7"/>
  <c r="AD517" i="7"/>
  <c r="AC517" i="7"/>
  <c r="AE517" i="7" s="1"/>
  <c r="AB517" i="7"/>
  <c r="AG517" i="7" s="1"/>
  <c r="AA517" i="7"/>
  <c r="Y517" i="7"/>
  <c r="X517" i="7"/>
  <c r="Z517" i="7" s="1"/>
  <c r="AE516" i="7"/>
  <c r="AF516" i="7" s="1"/>
  <c r="AD516" i="7"/>
  <c r="AC516" i="7"/>
  <c r="Z516" i="7"/>
  <c r="Y516" i="7"/>
  <c r="AB516" i="7" s="1"/>
  <c r="AG516" i="7" s="1"/>
  <c r="X516" i="7"/>
  <c r="AD515" i="7"/>
  <c r="AC515" i="7"/>
  <c r="AE515" i="7" s="1"/>
  <c r="Y515" i="7"/>
  <c r="AA515" i="7" s="1"/>
  <c r="X515" i="7"/>
  <c r="AD514" i="7"/>
  <c r="AC514" i="7"/>
  <c r="AE514" i="7" s="1"/>
  <c r="AB514" i="7"/>
  <c r="AG514" i="7" s="1"/>
  <c r="AA514" i="7"/>
  <c r="Y514" i="7"/>
  <c r="X514" i="7"/>
  <c r="Z514" i="7" s="1"/>
  <c r="AE513" i="7"/>
  <c r="AF513" i="7" s="1"/>
  <c r="AD513" i="7"/>
  <c r="AC513" i="7"/>
  <c r="Z513" i="7"/>
  <c r="Y513" i="7"/>
  <c r="AB513" i="7" s="1"/>
  <c r="AG513" i="7" s="1"/>
  <c r="X513" i="7"/>
  <c r="AD512" i="7"/>
  <c r="AC512" i="7"/>
  <c r="AE512" i="7" s="1"/>
  <c r="Y512" i="7"/>
  <c r="AA512" i="7" s="1"/>
  <c r="X512" i="7"/>
  <c r="AD511" i="7"/>
  <c r="AC511" i="7"/>
  <c r="AE511" i="7" s="1"/>
  <c r="AB511" i="7"/>
  <c r="AG511" i="7" s="1"/>
  <c r="AA511" i="7"/>
  <c r="Y511" i="7"/>
  <c r="X511" i="7"/>
  <c r="Z511" i="7" s="1"/>
  <c r="AE510" i="7"/>
  <c r="AD510" i="7"/>
  <c r="AC510" i="7"/>
  <c r="Z510" i="7"/>
  <c r="Y510" i="7"/>
  <c r="AB510" i="7" s="1"/>
  <c r="AG510" i="7" s="1"/>
  <c r="X510" i="7"/>
  <c r="AD509" i="7"/>
  <c r="AC509" i="7"/>
  <c r="AE509" i="7" s="1"/>
  <c r="Y509" i="7"/>
  <c r="AA509" i="7" s="1"/>
  <c r="X509" i="7"/>
  <c r="AD508" i="7"/>
  <c r="AC508" i="7"/>
  <c r="AE508" i="7" s="1"/>
  <c r="AB508" i="7"/>
  <c r="AG508" i="7" s="1"/>
  <c r="AA508" i="7"/>
  <c r="Y508" i="7"/>
  <c r="X508" i="7"/>
  <c r="Z508" i="7" s="1"/>
  <c r="AE507" i="7"/>
  <c r="AF507" i="7" s="1"/>
  <c r="AD507" i="7"/>
  <c r="AC507" i="7"/>
  <c r="Z507" i="7"/>
  <c r="Y507" i="7"/>
  <c r="AB507" i="7" s="1"/>
  <c r="AG507" i="7" s="1"/>
  <c r="X507" i="7"/>
  <c r="AD506" i="7"/>
  <c r="AC506" i="7"/>
  <c r="AE506" i="7" s="1"/>
  <c r="Z506" i="7"/>
  <c r="Y506" i="7"/>
  <c r="AA506" i="7" s="1"/>
  <c r="X506" i="7"/>
  <c r="AD505" i="7"/>
  <c r="AC505" i="7"/>
  <c r="AE505" i="7" s="1"/>
  <c r="AB505" i="7"/>
  <c r="AG505" i="7" s="1"/>
  <c r="AA505" i="7"/>
  <c r="Y505" i="7"/>
  <c r="X505" i="7"/>
  <c r="Z505" i="7" s="1"/>
  <c r="AE504" i="7"/>
  <c r="AF504" i="7" s="1"/>
  <c r="AD504" i="7"/>
  <c r="AC504" i="7"/>
  <c r="Z504" i="7"/>
  <c r="Y504" i="7"/>
  <c r="AB504" i="7" s="1"/>
  <c r="AG504" i="7" s="1"/>
  <c r="X504" i="7"/>
  <c r="AD503" i="7"/>
  <c r="AC503" i="7"/>
  <c r="AE503" i="7" s="1"/>
  <c r="Z503" i="7"/>
  <c r="Y503" i="7"/>
  <c r="AA503" i="7" s="1"/>
  <c r="X503" i="7"/>
  <c r="AD502" i="7"/>
  <c r="AC502" i="7"/>
  <c r="AE502" i="7" s="1"/>
  <c r="AB502" i="7"/>
  <c r="AG502" i="7" s="1"/>
  <c r="AA502" i="7"/>
  <c r="Y502" i="7"/>
  <c r="X502" i="7"/>
  <c r="Z502" i="7" s="1"/>
  <c r="AE501" i="7"/>
  <c r="AF501" i="7" s="1"/>
  <c r="AD501" i="7"/>
  <c r="AC501" i="7"/>
  <c r="Z501" i="7"/>
  <c r="Y501" i="7"/>
  <c r="AB501" i="7" s="1"/>
  <c r="AG501" i="7" s="1"/>
  <c r="X501" i="7"/>
  <c r="AD500" i="7"/>
  <c r="AC500" i="7"/>
  <c r="AE500" i="7" s="1"/>
  <c r="Z500" i="7"/>
  <c r="Y500" i="7"/>
  <c r="AA500" i="7" s="1"/>
  <c r="X500" i="7"/>
  <c r="AD499" i="7"/>
  <c r="AC499" i="7"/>
  <c r="AE499" i="7" s="1"/>
  <c r="AB499" i="7"/>
  <c r="AG499" i="7" s="1"/>
  <c r="AA499" i="7"/>
  <c r="Y499" i="7"/>
  <c r="X499" i="7"/>
  <c r="Z499" i="7" s="1"/>
  <c r="AE498" i="7"/>
  <c r="AD498" i="7"/>
  <c r="AC498" i="7"/>
  <c r="Z498" i="7"/>
  <c r="Y498" i="7"/>
  <c r="AB498" i="7" s="1"/>
  <c r="AG498" i="7" s="1"/>
  <c r="X498" i="7"/>
  <c r="AD497" i="7"/>
  <c r="AC497" i="7"/>
  <c r="AE497" i="7" s="1"/>
  <c r="Z497" i="7"/>
  <c r="Y497" i="7"/>
  <c r="AA497" i="7" s="1"/>
  <c r="X497" i="7"/>
  <c r="AD496" i="7"/>
  <c r="AC496" i="7"/>
  <c r="AE496" i="7" s="1"/>
  <c r="AB496" i="7"/>
  <c r="AG496" i="7" s="1"/>
  <c r="AA496" i="7"/>
  <c r="Y496" i="7"/>
  <c r="X496" i="7"/>
  <c r="Z496" i="7" s="1"/>
  <c r="AE495" i="7"/>
  <c r="AD495" i="7"/>
  <c r="AC495" i="7"/>
  <c r="Z495" i="7"/>
  <c r="Y495" i="7"/>
  <c r="AB495" i="7" s="1"/>
  <c r="AG495" i="7" s="1"/>
  <c r="X495" i="7"/>
  <c r="AD494" i="7"/>
  <c r="AC494" i="7"/>
  <c r="AE494" i="7" s="1"/>
  <c r="Z494" i="7"/>
  <c r="Y494" i="7"/>
  <c r="AA494" i="7" s="1"/>
  <c r="X494" i="7"/>
  <c r="AD493" i="7"/>
  <c r="AC493" i="7"/>
  <c r="AE493" i="7" s="1"/>
  <c r="AB493" i="7"/>
  <c r="AG493" i="7" s="1"/>
  <c r="AA493" i="7"/>
  <c r="Y493" i="7"/>
  <c r="X493" i="7"/>
  <c r="Z493" i="7" s="1"/>
  <c r="AE492" i="7"/>
  <c r="AF492" i="7" s="1"/>
  <c r="AD492" i="7"/>
  <c r="AC492" i="7"/>
  <c r="Z492" i="7"/>
  <c r="Y492" i="7"/>
  <c r="AB492" i="7" s="1"/>
  <c r="AG492" i="7" s="1"/>
  <c r="X492" i="7"/>
  <c r="AD491" i="7"/>
  <c r="AC491" i="7"/>
  <c r="AE491" i="7" s="1"/>
  <c r="Z491" i="7"/>
  <c r="Y491" i="7"/>
  <c r="AA491" i="7" s="1"/>
  <c r="X491" i="7"/>
  <c r="AD490" i="7"/>
  <c r="AC490" i="7"/>
  <c r="AE490" i="7" s="1"/>
  <c r="AB490" i="7"/>
  <c r="AG490" i="7" s="1"/>
  <c r="AA490" i="7"/>
  <c r="Y490" i="7"/>
  <c r="X490" i="7"/>
  <c r="Z490" i="7" s="1"/>
  <c r="AE489" i="7"/>
  <c r="AF489" i="7" s="1"/>
  <c r="AD489" i="7"/>
  <c r="AC489" i="7"/>
  <c r="Z489" i="7"/>
  <c r="Y489" i="7"/>
  <c r="AB489" i="7" s="1"/>
  <c r="AG489" i="7" s="1"/>
  <c r="X489" i="7"/>
  <c r="AD488" i="7"/>
  <c r="AC488" i="7"/>
  <c r="AE488" i="7" s="1"/>
  <c r="Z488" i="7"/>
  <c r="Y488" i="7"/>
  <c r="AA488" i="7" s="1"/>
  <c r="X488" i="7"/>
  <c r="AD487" i="7"/>
  <c r="AC487" i="7"/>
  <c r="AE487" i="7" s="1"/>
  <c r="AB487" i="7"/>
  <c r="AG487" i="7" s="1"/>
  <c r="AA487" i="7"/>
  <c r="Y487" i="7"/>
  <c r="X487" i="7"/>
  <c r="Z487" i="7" s="1"/>
  <c r="AE486" i="7"/>
  <c r="AF486" i="7" s="1"/>
  <c r="AD486" i="7"/>
  <c r="AC486" i="7"/>
  <c r="Z486" i="7"/>
  <c r="Y486" i="7"/>
  <c r="AB486" i="7" s="1"/>
  <c r="AG486" i="7" s="1"/>
  <c r="X486" i="7"/>
  <c r="AD485" i="7"/>
  <c r="AC485" i="7"/>
  <c r="AE485" i="7" s="1"/>
  <c r="Z485" i="7"/>
  <c r="Y485" i="7"/>
  <c r="AA485" i="7" s="1"/>
  <c r="X485" i="7"/>
  <c r="AD484" i="7"/>
  <c r="AC484" i="7"/>
  <c r="AE484" i="7" s="1"/>
  <c r="AB484" i="7"/>
  <c r="AG484" i="7" s="1"/>
  <c r="AA484" i="7"/>
  <c r="Y484" i="7"/>
  <c r="X484" i="7"/>
  <c r="Z484" i="7" s="1"/>
  <c r="AE483" i="7"/>
  <c r="AF483" i="7" s="1"/>
  <c r="AD483" i="7"/>
  <c r="AC483" i="7"/>
  <c r="Z483" i="7"/>
  <c r="Y483" i="7"/>
  <c r="AB483" i="7" s="1"/>
  <c r="AG483" i="7" s="1"/>
  <c r="X483" i="7"/>
  <c r="AD482" i="7"/>
  <c r="AC482" i="7"/>
  <c r="AE482" i="7" s="1"/>
  <c r="Z482" i="7"/>
  <c r="Y482" i="7"/>
  <c r="AA482" i="7" s="1"/>
  <c r="X482" i="7"/>
  <c r="AD481" i="7"/>
  <c r="AC481" i="7"/>
  <c r="AE481" i="7" s="1"/>
  <c r="AB481" i="7"/>
  <c r="AG481" i="7" s="1"/>
  <c r="AA481" i="7"/>
  <c r="Y481" i="7"/>
  <c r="X481" i="7"/>
  <c r="Z481" i="7" s="1"/>
  <c r="AE480" i="7"/>
  <c r="AD480" i="7"/>
  <c r="AC480" i="7"/>
  <c r="Z480" i="7"/>
  <c r="Y480" i="7"/>
  <c r="X480" i="7"/>
  <c r="AD479" i="7"/>
  <c r="AC479" i="7"/>
  <c r="AE479" i="7" s="1"/>
  <c r="Z479" i="7"/>
  <c r="Y479" i="7"/>
  <c r="AA479" i="7" s="1"/>
  <c r="X479" i="7"/>
  <c r="AD478" i="7"/>
  <c r="AC478" i="7"/>
  <c r="AE478" i="7" s="1"/>
  <c r="AB478" i="7"/>
  <c r="AG478" i="7" s="1"/>
  <c r="AA478" i="7"/>
  <c r="Y478" i="7"/>
  <c r="X478" i="7"/>
  <c r="Z478" i="7" s="1"/>
  <c r="AE477" i="7"/>
  <c r="AD477" i="7"/>
  <c r="AC477" i="7"/>
  <c r="Z477" i="7"/>
  <c r="Y477" i="7"/>
  <c r="X477" i="7"/>
  <c r="AD476" i="7"/>
  <c r="AC476" i="7"/>
  <c r="AE476" i="7" s="1"/>
  <c r="Z476" i="7"/>
  <c r="Y476" i="7"/>
  <c r="AA476" i="7" s="1"/>
  <c r="X476" i="7"/>
  <c r="AD475" i="7"/>
  <c r="AC475" i="7"/>
  <c r="AE475" i="7" s="1"/>
  <c r="AB475" i="7"/>
  <c r="AG475" i="7" s="1"/>
  <c r="AA475" i="7"/>
  <c r="Y475" i="7"/>
  <c r="X475" i="7"/>
  <c r="Z475" i="7" s="1"/>
  <c r="AG474" i="7"/>
  <c r="AF474" i="7" s="1"/>
  <c r="AE474" i="7"/>
  <c r="AD474" i="7"/>
  <c r="AC474" i="7"/>
  <c r="AA474" i="7"/>
  <c r="Z474" i="7"/>
  <c r="Y474" i="7"/>
  <c r="AB474" i="7" s="1"/>
  <c r="X474" i="7"/>
  <c r="AD473" i="7"/>
  <c r="AC473" i="7"/>
  <c r="AE473" i="7" s="1"/>
  <c r="AB473" i="7"/>
  <c r="Y473" i="7"/>
  <c r="AA473" i="7" s="1"/>
  <c r="X473" i="7"/>
  <c r="Z473" i="7" s="1"/>
  <c r="AD472" i="7"/>
  <c r="AC472" i="7"/>
  <c r="AA472" i="7"/>
  <c r="Z472" i="7"/>
  <c r="Y472" i="7"/>
  <c r="X472" i="7"/>
  <c r="AB472" i="7" s="1"/>
  <c r="AD471" i="7"/>
  <c r="AE471" i="7" s="1"/>
  <c r="AC471" i="7"/>
  <c r="Y471" i="7"/>
  <c r="AA471" i="7" s="1"/>
  <c r="X471" i="7"/>
  <c r="AE470" i="7"/>
  <c r="AD470" i="7"/>
  <c r="AC470" i="7"/>
  <c r="Z470" i="7"/>
  <c r="Y470" i="7"/>
  <c r="AA470" i="7" s="1"/>
  <c r="X470" i="7"/>
  <c r="AB470" i="7" s="1"/>
  <c r="AG470" i="7" s="1"/>
  <c r="AF470" i="7" s="1"/>
  <c r="AD469" i="7"/>
  <c r="AC469" i="7"/>
  <c r="AE469" i="7" s="1"/>
  <c r="AB469" i="7"/>
  <c r="AG469" i="7" s="1"/>
  <c r="AA469" i="7"/>
  <c r="Y469" i="7"/>
  <c r="X469" i="7"/>
  <c r="Z469" i="7" s="1"/>
  <c r="AE468" i="7"/>
  <c r="AD468" i="7"/>
  <c r="AC468" i="7"/>
  <c r="AA468" i="7"/>
  <c r="Z468" i="7"/>
  <c r="Y468" i="7"/>
  <c r="AB468" i="7" s="1"/>
  <c r="AG468" i="7" s="1"/>
  <c r="AF468" i="7" s="1"/>
  <c r="X468" i="7"/>
  <c r="AD467" i="7"/>
  <c r="AC467" i="7"/>
  <c r="AB467" i="7"/>
  <c r="Y467" i="7"/>
  <c r="AA467" i="7" s="1"/>
  <c r="X467" i="7"/>
  <c r="Z467" i="7" s="1"/>
  <c r="AD466" i="7"/>
  <c r="AC466" i="7"/>
  <c r="AA466" i="7"/>
  <c r="Y466" i="7"/>
  <c r="X466" i="7"/>
  <c r="AB466" i="7" s="1"/>
  <c r="AD465" i="7"/>
  <c r="AE465" i="7" s="1"/>
  <c r="AC465" i="7"/>
  <c r="Y465" i="7"/>
  <c r="AA465" i="7" s="1"/>
  <c r="X465" i="7"/>
  <c r="Z465" i="7" s="1"/>
  <c r="AE464" i="7"/>
  <c r="AD464" i="7"/>
  <c r="AC464" i="7"/>
  <c r="Y464" i="7"/>
  <c r="AA464" i="7" s="1"/>
  <c r="X464" i="7"/>
  <c r="AD463" i="7"/>
  <c r="AC463" i="7"/>
  <c r="AE463" i="7" s="1"/>
  <c r="AB463" i="7"/>
  <c r="AG463" i="7" s="1"/>
  <c r="AA463" i="7"/>
  <c r="Y463" i="7"/>
  <c r="X463" i="7"/>
  <c r="Z463" i="7" s="1"/>
  <c r="AE462" i="7"/>
  <c r="AF462" i="7" s="1"/>
  <c r="AD462" i="7"/>
  <c r="AC462" i="7"/>
  <c r="AA462" i="7"/>
  <c r="Z462" i="7"/>
  <c r="Y462" i="7"/>
  <c r="AB462" i="7" s="1"/>
  <c r="AG462" i="7" s="1"/>
  <c r="X462" i="7"/>
  <c r="AD461" i="7"/>
  <c r="AC461" i="7"/>
  <c r="AE461" i="7" s="1"/>
  <c r="Y461" i="7"/>
  <c r="AA461" i="7" s="1"/>
  <c r="X461" i="7"/>
  <c r="AD460" i="7"/>
  <c r="AC460" i="7"/>
  <c r="AE460" i="7" s="1"/>
  <c r="AB460" i="7"/>
  <c r="AG460" i="7" s="1"/>
  <c r="AA460" i="7"/>
  <c r="Y460" i="7"/>
  <c r="X460" i="7"/>
  <c r="Z460" i="7" s="1"/>
  <c r="AE459" i="7"/>
  <c r="AD459" i="7"/>
  <c r="AC459" i="7"/>
  <c r="Z459" i="7"/>
  <c r="Y459" i="7"/>
  <c r="AB459" i="7" s="1"/>
  <c r="AG459" i="7" s="1"/>
  <c r="AF459" i="7" s="1"/>
  <c r="X459" i="7"/>
  <c r="AD458" i="7"/>
  <c r="AC458" i="7"/>
  <c r="AE458" i="7" s="1"/>
  <c r="Y458" i="7"/>
  <c r="AA458" i="7" s="1"/>
  <c r="X458" i="7"/>
  <c r="AG457" i="7"/>
  <c r="AD457" i="7"/>
  <c r="AC457" i="7"/>
  <c r="AE457" i="7" s="1"/>
  <c r="AB457" i="7"/>
  <c r="AA457" i="7"/>
  <c r="Y457" i="7"/>
  <c r="X457" i="7"/>
  <c r="Z457" i="7" s="1"/>
  <c r="AE456" i="7"/>
  <c r="AD456" i="7"/>
  <c r="AC456" i="7"/>
  <c r="AA456" i="7"/>
  <c r="Z456" i="7"/>
  <c r="Y456" i="7"/>
  <c r="AB456" i="7" s="1"/>
  <c r="AG456" i="7" s="1"/>
  <c r="X456" i="7"/>
  <c r="AD455" i="7"/>
  <c r="AC455" i="7"/>
  <c r="AE455" i="7" s="1"/>
  <c r="Y455" i="7"/>
  <c r="AA455" i="7" s="1"/>
  <c r="X455" i="7"/>
  <c r="AD454" i="7"/>
  <c r="AC454" i="7"/>
  <c r="AE454" i="7" s="1"/>
  <c r="AB454" i="7"/>
  <c r="AG454" i="7" s="1"/>
  <c r="AA454" i="7"/>
  <c r="Y454" i="7"/>
  <c r="X454" i="7"/>
  <c r="Z454" i="7" s="1"/>
  <c r="AE453" i="7"/>
  <c r="AD453" i="7"/>
  <c r="AC453" i="7"/>
  <c r="Z453" i="7"/>
  <c r="Y453" i="7"/>
  <c r="AB453" i="7" s="1"/>
  <c r="AG453" i="7" s="1"/>
  <c r="AF453" i="7" s="1"/>
  <c r="X453" i="7"/>
  <c r="AD452" i="7"/>
  <c r="AC452" i="7"/>
  <c r="AE452" i="7" s="1"/>
  <c r="Z452" i="7"/>
  <c r="Y452" i="7"/>
  <c r="AA452" i="7" s="1"/>
  <c r="X452" i="7"/>
  <c r="AD451" i="7"/>
  <c r="AC451" i="7"/>
  <c r="AE451" i="7" s="1"/>
  <c r="AB451" i="7"/>
  <c r="AG451" i="7" s="1"/>
  <c r="AA451" i="7"/>
  <c r="Y451" i="7"/>
  <c r="X451" i="7"/>
  <c r="Z451" i="7" s="1"/>
  <c r="AE450" i="7"/>
  <c r="AD450" i="7"/>
  <c r="AC450" i="7"/>
  <c r="Z450" i="7"/>
  <c r="Y450" i="7"/>
  <c r="AB450" i="7" s="1"/>
  <c r="AG450" i="7" s="1"/>
  <c r="X450" i="7"/>
  <c r="AD449" i="7"/>
  <c r="AC449" i="7"/>
  <c r="AE449" i="7" s="1"/>
  <c r="Z449" i="7"/>
  <c r="Y449" i="7"/>
  <c r="AA449" i="7" s="1"/>
  <c r="X449" i="7"/>
  <c r="AD448" i="7"/>
  <c r="AC448" i="7"/>
  <c r="AE448" i="7" s="1"/>
  <c r="AB448" i="7"/>
  <c r="AG448" i="7" s="1"/>
  <c r="AA448" i="7"/>
  <c r="Y448" i="7"/>
  <c r="X448" i="7"/>
  <c r="Z448" i="7" s="1"/>
  <c r="AE447" i="7"/>
  <c r="AF447" i="7" s="1"/>
  <c r="AD447" i="7"/>
  <c r="AC447" i="7"/>
  <c r="Z447" i="7"/>
  <c r="Y447" i="7"/>
  <c r="AB447" i="7" s="1"/>
  <c r="AG447" i="7" s="1"/>
  <c r="X447" i="7"/>
  <c r="AD446" i="7"/>
  <c r="AC446" i="7"/>
  <c r="AE446" i="7" s="1"/>
  <c r="Z446" i="7"/>
  <c r="Y446" i="7"/>
  <c r="AA446" i="7" s="1"/>
  <c r="X446" i="7"/>
  <c r="AD445" i="7"/>
  <c r="AC445" i="7"/>
  <c r="AE445" i="7" s="1"/>
  <c r="AB445" i="7"/>
  <c r="AG445" i="7" s="1"/>
  <c r="AA445" i="7"/>
  <c r="Y445" i="7"/>
  <c r="X445" i="7"/>
  <c r="Z445" i="7" s="1"/>
  <c r="AE444" i="7"/>
  <c r="AF444" i="7" s="1"/>
  <c r="AD444" i="7"/>
  <c r="AC444" i="7"/>
  <c r="Z444" i="7"/>
  <c r="Y444" i="7"/>
  <c r="AB444" i="7" s="1"/>
  <c r="AG444" i="7" s="1"/>
  <c r="X444" i="7"/>
  <c r="AD443" i="7"/>
  <c r="AC443" i="7"/>
  <c r="AE443" i="7" s="1"/>
  <c r="Z443" i="7"/>
  <c r="Y443" i="7"/>
  <c r="AA443" i="7" s="1"/>
  <c r="X443" i="7"/>
  <c r="AD442" i="7"/>
  <c r="AC442" i="7"/>
  <c r="AE442" i="7" s="1"/>
  <c r="AB442" i="7"/>
  <c r="AG442" i="7" s="1"/>
  <c r="AA442" i="7"/>
  <c r="Y442" i="7"/>
  <c r="X442" i="7"/>
  <c r="Z442" i="7" s="1"/>
  <c r="AE441" i="7"/>
  <c r="AD441" i="7"/>
  <c r="AC441" i="7"/>
  <c r="Z441" i="7"/>
  <c r="Y441" i="7"/>
  <c r="AB441" i="7" s="1"/>
  <c r="AG441" i="7" s="1"/>
  <c r="X441" i="7"/>
  <c r="AD440" i="7"/>
  <c r="AC440" i="7"/>
  <c r="AE440" i="7" s="1"/>
  <c r="AA440" i="7"/>
  <c r="Y440" i="7"/>
  <c r="X440" i="7"/>
  <c r="AB440" i="7" s="1"/>
  <c r="AE439" i="7"/>
  <c r="AD439" i="7"/>
  <c r="AC439" i="7"/>
  <c r="Y439" i="7"/>
  <c r="AA439" i="7" s="1"/>
  <c r="X439" i="7"/>
  <c r="Z439" i="7" s="1"/>
  <c r="AD438" i="7"/>
  <c r="AC438" i="7"/>
  <c r="AE438" i="7" s="1"/>
  <c r="AB438" i="7"/>
  <c r="AA438" i="7"/>
  <c r="Z438" i="7"/>
  <c r="Y438" i="7"/>
  <c r="X438" i="7"/>
  <c r="AE437" i="7"/>
  <c r="AD437" i="7"/>
  <c r="AC437" i="7"/>
  <c r="Y437" i="7"/>
  <c r="AA437" i="7" s="1"/>
  <c r="X437" i="7"/>
  <c r="AD436" i="7"/>
  <c r="AC436" i="7"/>
  <c r="AE436" i="7" s="1"/>
  <c r="AB436" i="7"/>
  <c r="AA436" i="7"/>
  <c r="Y436" i="7"/>
  <c r="X436" i="7"/>
  <c r="Z436" i="7" s="1"/>
  <c r="AE435" i="7"/>
  <c r="AF435" i="7" s="1"/>
  <c r="AD435" i="7"/>
  <c r="AC435" i="7"/>
  <c r="Z435" i="7"/>
  <c r="Y435" i="7"/>
  <c r="AB435" i="7" s="1"/>
  <c r="AG435" i="7" s="1"/>
  <c r="X435" i="7"/>
  <c r="AD434" i="7"/>
  <c r="AC434" i="7"/>
  <c r="AE434" i="7" s="1"/>
  <c r="AA434" i="7"/>
  <c r="Y434" i="7"/>
  <c r="X434" i="7"/>
  <c r="AB434" i="7" s="1"/>
  <c r="AG434" i="7" s="1"/>
  <c r="AE433" i="7"/>
  <c r="AD433" i="7"/>
  <c r="AC433" i="7"/>
  <c r="Y433" i="7"/>
  <c r="AA433" i="7" s="1"/>
  <c r="X433" i="7"/>
  <c r="Z433" i="7" s="1"/>
  <c r="AD432" i="7"/>
  <c r="AC432" i="7"/>
  <c r="AE432" i="7" s="1"/>
  <c r="AB432" i="7"/>
  <c r="AG432" i="7" s="1"/>
  <c r="AA432" i="7"/>
  <c r="Z432" i="7"/>
  <c r="Y432" i="7"/>
  <c r="X432" i="7"/>
  <c r="AE431" i="7"/>
  <c r="AD431" i="7"/>
  <c r="AC431" i="7"/>
  <c r="Y431" i="7"/>
  <c r="AA431" i="7" s="1"/>
  <c r="X431" i="7"/>
  <c r="AD430" i="7"/>
  <c r="AC430" i="7"/>
  <c r="AE430" i="7" s="1"/>
  <c r="AB430" i="7"/>
  <c r="AG430" i="7" s="1"/>
  <c r="AA430" i="7"/>
  <c r="Y430" i="7"/>
  <c r="X430" i="7"/>
  <c r="Z430" i="7" s="1"/>
  <c r="AE429" i="7"/>
  <c r="AF429" i="7" s="1"/>
  <c r="AD429" i="7"/>
  <c r="AC429" i="7"/>
  <c r="Z429" i="7"/>
  <c r="Y429" i="7"/>
  <c r="AB429" i="7" s="1"/>
  <c r="AG429" i="7" s="1"/>
  <c r="X429" i="7"/>
  <c r="AD428" i="7"/>
  <c r="AC428" i="7"/>
  <c r="AE428" i="7" s="1"/>
  <c r="AA428" i="7"/>
  <c r="Y428" i="7"/>
  <c r="X428" i="7"/>
  <c r="AB428" i="7" s="1"/>
  <c r="AG428" i="7" s="1"/>
  <c r="AE427" i="7"/>
  <c r="AD427" i="7"/>
  <c r="AC427" i="7"/>
  <c r="Y427" i="7"/>
  <c r="AA427" i="7" s="1"/>
  <c r="X427" i="7"/>
  <c r="Z427" i="7" s="1"/>
  <c r="AD426" i="7"/>
  <c r="AC426" i="7"/>
  <c r="AE426" i="7" s="1"/>
  <c r="AB426" i="7"/>
  <c r="AA426" i="7"/>
  <c r="Z426" i="7"/>
  <c r="Y426" i="7"/>
  <c r="X426" i="7"/>
  <c r="AE425" i="7"/>
  <c r="AD425" i="7"/>
  <c r="AC425" i="7"/>
  <c r="Y425" i="7"/>
  <c r="AA425" i="7" s="1"/>
  <c r="X425" i="7"/>
  <c r="AD424" i="7"/>
  <c r="AC424" i="7"/>
  <c r="AE424" i="7" s="1"/>
  <c r="AB424" i="7"/>
  <c r="AA424" i="7"/>
  <c r="Y424" i="7"/>
  <c r="X424" i="7"/>
  <c r="Z424" i="7" s="1"/>
  <c r="AE423" i="7"/>
  <c r="AD423" i="7"/>
  <c r="AC423" i="7"/>
  <c r="Z423" i="7"/>
  <c r="Y423" i="7"/>
  <c r="AB423" i="7" s="1"/>
  <c r="AG423" i="7" s="1"/>
  <c r="X423" i="7"/>
  <c r="AD422" i="7"/>
  <c r="AC422" i="7"/>
  <c r="AE422" i="7" s="1"/>
  <c r="AA422" i="7"/>
  <c r="Y422" i="7"/>
  <c r="X422" i="7"/>
  <c r="AB422" i="7" s="1"/>
  <c r="AG422" i="7" s="1"/>
  <c r="AE421" i="7"/>
  <c r="AD421" i="7"/>
  <c r="AC421" i="7"/>
  <c r="Y421" i="7"/>
  <c r="AA421" i="7" s="1"/>
  <c r="X421" i="7"/>
  <c r="Z421" i="7" s="1"/>
  <c r="AD420" i="7"/>
  <c r="AC420" i="7"/>
  <c r="AE420" i="7" s="1"/>
  <c r="AB420" i="7"/>
  <c r="AA420" i="7"/>
  <c r="Z420" i="7"/>
  <c r="Y420" i="7"/>
  <c r="X420" i="7"/>
  <c r="AE419" i="7"/>
  <c r="AD419" i="7"/>
  <c r="AC419" i="7"/>
  <c r="Y419" i="7"/>
  <c r="AA419" i="7" s="1"/>
  <c r="X419" i="7"/>
  <c r="AD418" i="7"/>
  <c r="AC418" i="7"/>
  <c r="AE418" i="7" s="1"/>
  <c r="AB418" i="7"/>
  <c r="AA418" i="7"/>
  <c r="Y418" i="7"/>
  <c r="X418" i="7"/>
  <c r="Z418" i="7" s="1"/>
  <c r="AE417" i="7"/>
  <c r="AF417" i="7" s="1"/>
  <c r="AD417" i="7"/>
  <c r="AC417" i="7"/>
  <c r="Z417" i="7"/>
  <c r="Y417" i="7"/>
  <c r="AB417" i="7" s="1"/>
  <c r="AG417" i="7" s="1"/>
  <c r="X417" i="7"/>
  <c r="AD416" i="7"/>
  <c r="AC416" i="7"/>
  <c r="AE416" i="7" s="1"/>
  <c r="AA416" i="7"/>
  <c r="Y416" i="7"/>
  <c r="X416" i="7"/>
  <c r="AB416" i="7" s="1"/>
  <c r="AG416" i="7" s="1"/>
  <c r="AE415" i="7"/>
  <c r="AD415" i="7"/>
  <c r="AC415" i="7"/>
  <c r="Y415" i="7"/>
  <c r="AA415" i="7" s="1"/>
  <c r="X415" i="7"/>
  <c r="Z415" i="7" s="1"/>
  <c r="AD414" i="7"/>
  <c r="AC414" i="7"/>
  <c r="AE414" i="7" s="1"/>
  <c r="AB414" i="7"/>
  <c r="AG414" i="7" s="1"/>
  <c r="AA414" i="7"/>
  <c r="Z414" i="7"/>
  <c r="Y414" i="7"/>
  <c r="X414" i="7"/>
  <c r="AE413" i="7"/>
  <c r="AD413" i="7"/>
  <c r="AC413" i="7"/>
  <c r="Y413" i="7"/>
  <c r="AA413" i="7" s="1"/>
  <c r="X413" i="7"/>
  <c r="AD412" i="7"/>
  <c r="AC412" i="7"/>
  <c r="AE412" i="7" s="1"/>
  <c r="AB412" i="7"/>
  <c r="AG412" i="7" s="1"/>
  <c r="AA412" i="7"/>
  <c r="Y412" i="7"/>
  <c r="X412" i="7"/>
  <c r="Z412" i="7" s="1"/>
  <c r="AE411" i="7"/>
  <c r="AF411" i="7" s="1"/>
  <c r="AD411" i="7"/>
  <c r="AC411" i="7"/>
  <c r="Z411" i="7"/>
  <c r="Y411" i="7"/>
  <c r="AB411" i="7" s="1"/>
  <c r="AG411" i="7" s="1"/>
  <c r="X411" i="7"/>
  <c r="AD410" i="7"/>
  <c r="AC410" i="7"/>
  <c r="AE410" i="7" s="1"/>
  <c r="AA410" i="7"/>
  <c r="Y410" i="7"/>
  <c r="X410" i="7"/>
  <c r="AB410" i="7" s="1"/>
  <c r="AG410" i="7" s="1"/>
  <c r="AE409" i="7"/>
  <c r="AD409" i="7"/>
  <c r="AC409" i="7"/>
  <c r="Y409" i="7"/>
  <c r="AA409" i="7" s="1"/>
  <c r="X409" i="7"/>
  <c r="Z409" i="7" s="1"/>
  <c r="AD408" i="7"/>
  <c r="AC408" i="7"/>
  <c r="AE408" i="7" s="1"/>
  <c r="AB408" i="7"/>
  <c r="AA408" i="7"/>
  <c r="Z408" i="7"/>
  <c r="Y408" i="7"/>
  <c r="X408" i="7"/>
  <c r="AE407" i="7"/>
  <c r="AD407" i="7"/>
  <c r="AC407" i="7"/>
  <c r="Y407" i="7"/>
  <c r="AA407" i="7" s="1"/>
  <c r="X407" i="7"/>
  <c r="AD406" i="7"/>
  <c r="AC406" i="7"/>
  <c r="AE406" i="7" s="1"/>
  <c r="AB406" i="7"/>
  <c r="AA406" i="7"/>
  <c r="Y406" i="7"/>
  <c r="X406" i="7"/>
  <c r="Z406" i="7" s="1"/>
  <c r="AE405" i="7"/>
  <c r="AD405" i="7"/>
  <c r="AC405" i="7"/>
  <c r="Z405" i="7"/>
  <c r="Y405" i="7"/>
  <c r="AB405" i="7" s="1"/>
  <c r="AG405" i="7" s="1"/>
  <c r="X405" i="7"/>
  <c r="AD404" i="7"/>
  <c r="AC404" i="7"/>
  <c r="AE404" i="7" s="1"/>
  <c r="AA404" i="7"/>
  <c r="Y404" i="7"/>
  <c r="X404" i="7"/>
  <c r="AB404" i="7" s="1"/>
  <c r="AG404" i="7" s="1"/>
  <c r="AD403" i="7"/>
  <c r="AE403" i="7" s="1"/>
  <c r="AC403" i="7"/>
  <c r="Y403" i="7"/>
  <c r="AA403" i="7" s="1"/>
  <c r="X403" i="7"/>
  <c r="Z403" i="7" s="1"/>
  <c r="AD402" i="7"/>
  <c r="AC402" i="7"/>
  <c r="AE402" i="7" s="1"/>
  <c r="AB402" i="7"/>
  <c r="AA402" i="7"/>
  <c r="Z402" i="7"/>
  <c r="Y402" i="7"/>
  <c r="X402" i="7"/>
  <c r="AE401" i="7"/>
  <c r="AF401" i="7" s="1"/>
  <c r="AD401" i="7"/>
  <c r="AC401" i="7"/>
  <c r="Y401" i="7"/>
  <c r="AA401" i="7" s="1"/>
  <c r="X401" i="7"/>
  <c r="AB401" i="7" s="1"/>
  <c r="AG401" i="7" s="1"/>
  <c r="AD400" i="7"/>
  <c r="AC400" i="7"/>
  <c r="AE400" i="7" s="1"/>
  <c r="AB400" i="7"/>
  <c r="AA400" i="7"/>
  <c r="Y400" i="7"/>
  <c r="X400" i="7"/>
  <c r="Z400" i="7" s="1"/>
  <c r="AE399" i="7"/>
  <c r="AD399" i="7"/>
  <c r="AC399" i="7"/>
  <c r="Z399" i="7"/>
  <c r="Y399" i="7"/>
  <c r="AB399" i="7" s="1"/>
  <c r="AG399" i="7" s="1"/>
  <c r="X399" i="7"/>
  <c r="AD398" i="7"/>
  <c r="AC398" i="7"/>
  <c r="AE398" i="7" s="1"/>
  <c r="AA398" i="7"/>
  <c r="Y398" i="7"/>
  <c r="X398" i="7"/>
  <c r="AB398" i="7" s="1"/>
  <c r="AD397" i="7"/>
  <c r="AE397" i="7" s="1"/>
  <c r="AC397" i="7"/>
  <c r="Y397" i="7"/>
  <c r="AA397" i="7" s="1"/>
  <c r="X397" i="7"/>
  <c r="Z397" i="7" s="1"/>
  <c r="AD396" i="7"/>
  <c r="AC396" i="7"/>
  <c r="AE396" i="7" s="1"/>
  <c r="AB396" i="7"/>
  <c r="AA396" i="7"/>
  <c r="Z396" i="7"/>
  <c r="Y396" i="7"/>
  <c r="X396" i="7"/>
  <c r="AE395" i="7"/>
  <c r="AD395" i="7"/>
  <c r="AC395" i="7"/>
  <c r="Y395" i="7"/>
  <c r="AA395" i="7" s="1"/>
  <c r="X395" i="7"/>
  <c r="AD394" i="7"/>
  <c r="AC394" i="7"/>
  <c r="AE394" i="7" s="1"/>
  <c r="AB394" i="7"/>
  <c r="AA394" i="7"/>
  <c r="Y394" i="7"/>
  <c r="X394" i="7"/>
  <c r="Z394" i="7" s="1"/>
  <c r="AE393" i="7"/>
  <c r="AD393" i="7"/>
  <c r="AC393" i="7"/>
  <c r="Z393" i="7"/>
  <c r="Y393" i="7"/>
  <c r="X393" i="7"/>
  <c r="AD392" i="7"/>
  <c r="AC392" i="7"/>
  <c r="AE392" i="7" s="1"/>
  <c r="AA392" i="7"/>
  <c r="Y392" i="7"/>
  <c r="X392" i="7"/>
  <c r="AB392" i="7" s="1"/>
  <c r="AG392" i="7" s="1"/>
  <c r="AE391" i="7"/>
  <c r="AD391" i="7"/>
  <c r="AC391" i="7"/>
  <c r="Y391" i="7"/>
  <c r="AA391" i="7" s="1"/>
  <c r="X391" i="7"/>
  <c r="AG390" i="7"/>
  <c r="AD390" i="7"/>
  <c r="AC390" i="7"/>
  <c r="AE390" i="7" s="1"/>
  <c r="AB390" i="7"/>
  <c r="AA390" i="7"/>
  <c r="Z390" i="7"/>
  <c r="Y390" i="7"/>
  <c r="X390" i="7"/>
  <c r="AE389" i="7"/>
  <c r="AD389" i="7"/>
  <c r="AC389" i="7"/>
  <c r="Y389" i="7"/>
  <c r="AA389" i="7" s="1"/>
  <c r="X389" i="7"/>
  <c r="AD388" i="7"/>
  <c r="AC388" i="7"/>
  <c r="AE388" i="7" s="1"/>
  <c r="AB388" i="7"/>
  <c r="AA388" i="7"/>
  <c r="Y388" i="7"/>
  <c r="X388" i="7"/>
  <c r="Z388" i="7" s="1"/>
  <c r="AE387" i="7"/>
  <c r="AD387" i="7"/>
  <c r="AC387" i="7"/>
  <c r="Z387" i="7"/>
  <c r="Y387" i="7"/>
  <c r="X387" i="7"/>
  <c r="AD386" i="7"/>
  <c r="AC386" i="7"/>
  <c r="AE386" i="7" s="1"/>
  <c r="AA386" i="7"/>
  <c r="Y386" i="7"/>
  <c r="X386" i="7"/>
  <c r="AB386" i="7" s="1"/>
  <c r="AG386" i="7" s="1"/>
  <c r="AE385" i="7"/>
  <c r="AD385" i="7"/>
  <c r="AC385" i="7"/>
  <c r="Y385" i="7"/>
  <c r="AA385" i="7" s="1"/>
  <c r="X385" i="7"/>
  <c r="AG384" i="7"/>
  <c r="AD384" i="7"/>
  <c r="AC384" i="7"/>
  <c r="AE384" i="7" s="1"/>
  <c r="AB384" i="7"/>
  <c r="AA384" i="7"/>
  <c r="Z384" i="7"/>
  <c r="Y384" i="7"/>
  <c r="X384" i="7"/>
  <c r="AE383" i="7"/>
  <c r="AD383" i="7"/>
  <c r="AC383" i="7"/>
  <c r="Y383" i="7"/>
  <c r="AA383" i="7" s="1"/>
  <c r="X383" i="7"/>
  <c r="AD382" i="7"/>
  <c r="AC382" i="7"/>
  <c r="AE382" i="7" s="1"/>
  <c r="AB382" i="7"/>
  <c r="AA382" i="7"/>
  <c r="Y382" i="7"/>
  <c r="X382" i="7"/>
  <c r="Z382" i="7" s="1"/>
  <c r="AE381" i="7"/>
  <c r="AD381" i="7"/>
  <c r="AC381" i="7"/>
  <c r="Z381" i="7"/>
  <c r="Y381" i="7"/>
  <c r="X381" i="7"/>
  <c r="AD380" i="7"/>
  <c r="AC380" i="7"/>
  <c r="AE380" i="7" s="1"/>
  <c r="AA380" i="7"/>
  <c r="Y380" i="7"/>
  <c r="X380" i="7"/>
  <c r="AB380" i="7" s="1"/>
  <c r="AG380" i="7" s="1"/>
  <c r="AD379" i="7"/>
  <c r="AE379" i="7" s="1"/>
  <c r="AC379" i="7"/>
  <c r="Y379" i="7"/>
  <c r="AA379" i="7" s="1"/>
  <c r="X379" i="7"/>
  <c r="AG378" i="7"/>
  <c r="AD378" i="7"/>
  <c r="AC378" i="7"/>
  <c r="AE378" i="7" s="1"/>
  <c r="AB378" i="7"/>
  <c r="AA378" i="7"/>
  <c r="Z378" i="7"/>
  <c r="Y378" i="7"/>
  <c r="X378" i="7"/>
  <c r="AE377" i="7"/>
  <c r="AD377" i="7"/>
  <c r="AC377" i="7"/>
  <c r="Y377" i="7"/>
  <c r="AA377" i="7" s="1"/>
  <c r="X377" i="7"/>
  <c r="AD376" i="7"/>
  <c r="AC376" i="7"/>
  <c r="AE376" i="7" s="1"/>
  <c r="AB376" i="7"/>
  <c r="AA376" i="7"/>
  <c r="Y376" i="7"/>
  <c r="X376" i="7"/>
  <c r="Z376" i="7" s="1"/>
  <c r="AE375" i="7"/>
  <c r="AD375" i="7"/>
  <c r="AC375" i="7"/>
  <c r="Z375" i="7"/>
  <c r="Y375" i="7"/>
  <c r="X375" i="7"/>
  <c r="AD374" i="7"/>
  <c r="AC374" i="7"/>
  <c r="AE374" i="7" s="1"/>
  <c r="AA374" i="7"/>
  <c r="Y374" i="7"/>
  <c r="X374" i="7"/>
  <c r="AD373" i="7"/>
  <c r="AE373" i="7" s="1"/>
  <c r="AC373" i="7"/>
  <c r="Y373" i="7"/>
  <c r="AA373" i="7" s="1"/>
  <c r="X373" i="7"/>
  <c r="AG372" i="7"/>
  <c r="AD372" i="7"/>
  <c r="AC372" i="7"/>
  <c r="AE372" i="7" s="1"/>
  <c r="AB372" i="7"/>
  <c r="AA372" i="7"/>
  <c r="Z372" i="7"/>
  <c r="Y372" i="7"/>
  <c r="X372" i="7"/>
  <c r="AE371" i="7"/>
  <c r="AD371" i="7"/>
  <c r="AC371" i="7"/>
  <c r="Y371" i="7"/>
  <c r="AA371" i="7" s="1"/>
  <c r="X371" i="7"/>
  <c r="AD370" i="7"/>
  <c r="AC370" i="7"/>
  <c r="AE370" i="7" s="1"/>
  <c r="AB370" i="7"/>
  <c r="AA370" i="7"/>
  <c r="Y370" i="7"/>
  <c r="X370" i="7"/>
  <c r="Z370" i="7" s="1"/>
  <c r="AE369" i="7"/>
  <c r="AD369" i="7"/>
  <c r="AC369" i="7"/>
  <c r="Z369" i="7"/>
  <c r="Y369" i="7"/>
  <c r="X369" i="7"/>
  <c r="AD368" i="7"/>
  <c r="AC368" i="7"/>
  <c r="AE368" i="7" s="1"/>
  <c r="AA368" i="7"/>
  <c r="Y368" i="7"/>
  <c r="X368" i="7"/>
  <c r="AD367" i="7"/>
  <c r="AE367" i="7" s="1"/>
  <c r="AC367" i="7"/>
  <c r="Y367" i="7"/>
  <c r="AA367" i="7" s="1"/>
  <c r="X367" i="7"/>
  <c r="AG366" i="7"/>
  <c r="AD366" i="7"/>
  <c r="AC366" i="7"/>
  <c r="AE366" i="7" s="1"/>
  <c r="AB366" i="7"/>
  <c r="AA366" i="7"/>
  <c r="Z366" i="7"/>
  <c r="Y366" i="7"/>
  <c r="X366" i="7"/>
  <c r="AE365" i="7"/>
  <c r="AD365" i="7"/>
  <c r="AC365" i="7"/>
  <c r="Y365" i="7"/>
  <c r="AA365" i="7" s="1"/>
  <c r="X365" i="7"/>
  <c r="AD364" i="7"/>
  <c r="AC364" i="7"/>
  <c r="AE364" i="7" s="1"/>
  <c r="AB364" i="7"/>
  <c r="AA364" i="7"/>
  <c r="Y364" i="7"/>
  <c r="X364" i="7"/>
  <c r="Z364" i="7" s="1"/>
  <c r="AE363" i="7"/>
  <c r="AD363" i="7"/>
  <c r="AC363" i="7"/>
  <c r="Z363" i="7"/>
  <c r="Y363" i="7"/>
  <c r="X363" i="7"/>
  <c r="AD362" i="7"/>
  <c r="AC362" i="7"/>
  <c r="Y362" i="7"/>
  <c r="AA362" i="7" s="1"/>
  <c r="X362" i="7"/>
  <c r="AD361" i="7"/>
  <c r="AC361" i="7"/>
  <c r="AE361" i="7" s="1"/>
  <c r="AB361" i="7"/>
  <c r="AG361" i="7" s="1"/>
  <c r="AA361" i="7"/>
  <c r="Y361" i="7"/>
  <c r="X361" i="7"/>
  <c r="Z361" i="7" s="1"/>
  <c r="AE360" i="7"/>
  <c r="AD360" i="7"/>
  <c r="AC360" i="7"/>
  <c r="Z360" i="7"/>
  <c r="Y360" i="7"/>
  <c r="X360" i="7"/>
  <c r="AD359" i="7"/>
  <c r="AC359" i="7"/>
  <c r="Y359" i="7"/>
  <c r="AA359" i="7" s="1"/>
  <c r="X359" i="7"/>
  <c r="AD358" i="7"/>
  <c r="AC358" i="7"/>
  <c r="AE358" i="7" s="1"/>
  <c r="AB358" i="7"/>
  <c r="AG358" i="7" s="1"/>
  <c r="AA358" i="7"/>
  <c r="Y358" i="7"/>
  <c r="X358" i="7"/>
  <c r="Z358" i="7" s="1"/>
  <c r="AE357" i="7"/>
  <c r="AD357" i="7"/>
  <c r="AC357" i="7"/>
  <c r="Z357" i="7"/>
  <c r="Y357" i="7"/>
  <c r="X357" i="7"/>
  <c r="AD356" i="7"/>
  <c r="AC356" i="7"/>
  <c r="Y356" i="7"/>
  <c r="AA356" i="7" s="1"/>
  <c r="X356" i="7"/>
  <c r="AD355" i="7"/>
  <c r="AC355" i="7"/>
  <c r="AE355" i="7" s="1"/>
  <c r="AB355" i="7"/>
  <c r="AG355" i="7" s="1"/>
  <c r="AA355" i="7"/>
  <c r="Y355" i="7"/>
  <c r="X355" i="7"/>
  <c r="Z355" i="7" s="1"/>
  <c r="AE354" i="7"/>
  <c r="AD354" i="7"/>
  <c r="AC354" i="7"/>
  <c r="Z354" i="7"/>
  <c r="Y354" i="7"/>
  <c r="X354" i="7"/>
  <c r="AD353" i="7"/>
  <c r="AC353" i="7"/>
  <c r="Y353" i="7"/>
  <c r="AA353" i="7" s="1"/>
  <c r="X353" i="7"/>
  <c r="AD352" i="7"/>
  <c r="AC352" i="7"/>
  <c r="AE352" i="7" s="1"/>
  <c r="AB352" i="7"/>
  <c r="AG352" i="7" s="1"/>
  <c r="AA352" i="7"/>
  <c r="Y352" i="7"/>
  <c r="X352" i="7"/>
  <c r="Z352" i="7" s="1"/>
  <c r="AE351" i="7"/>
  <c r="AD351" i="7"/>
  <c r="AC351" i="7"/>
  <c r="Z351" i="7"/>
  <c r="Y351" i="7"/>
  <c r="X351" i="7"/>
  <c r="AD350" i="7"/>
  <c r="AC350" i="7"/>
  <c r="Y350" i="7"/>
  <c r="AA350" i="7" s="1"/>
  <c r="X350" i="7"/>
  <c r="AD349" i="7"/>
  <c r="AC349" i="7"/>
  <c r="AE349" i="7" s="1"/>
  <c r="AB349" i="7"/>
  <c r="AG349" i="7" s="1"/>
  <c r="AA349" i="7"/>
  <c r="Y349" i="7"/>
  <c r="X349" i="7"/>
  <c r="Z349" i="7" s="1"/>
  <c r="AE348" i="7"/>
  <c r="AD348" i="7"/>
  <c r="AC348" i="7"/>
  <c r="Z348" i="7"/>
  <c r="Y348" i="7"/>
  <c r="X348" i="7"/>
  <c r="AD347" i="7"/>
  <c r="AC347" i="7"/>
  <c r="Y347" i="7"/>
  <c r="AA347" i="7" s="1"/>
  <c r="X347" i="7"/>
  <c r="AD346" i="7"/>
  <c r="AC346" i="7"/>
  <c r="AE346" i="7" s="1"/>
  <c r="AB346" i="7"/>
  <c r="AG346" i="7" s="1"/>
  <c r="AA346" i="7"/>
  <c r="Y346" i="7"/>
  <c r="X346" i="7"/>
  <c r="Z346" i="7" s="1"/>
  <c r="AE345" i="7"/>
  <c r="AD345" i="7"/>
  <c r="AC345" i="7"/>
  <c r="Z345" i="7"/>
  <c r="Y345" i="7"/>
  <c r="AB345" i="7" s="1"/>
  <c r="AG345" i="7" s="1"/>
  <c r="AF345" i="7" s="1"/>
  <c r="X345" i="7"/>
  <c r="AD344" i="7"/>
  <c r="AC344" i="7"/>
  <c r="AE344" i="7" s="1"/>
  <c r="Y344" i="7"/>
  <c r="AA344" i="7" s="1"/>
  <c r="X344" i="7"/>
  <c r="AD343" i="7"/>
  <c r="AC343" i="7"/>
  <c r="AE343" i="7" s="1"/>
  <c r="AG343" i="7" s="1"/>
  <c r="AB343" i="7"/>
  <c r="AA343" i="7"/>
  <c r="Y343" i="7"/>
  <c r="X343" i="7"/>
  <c r="Z343" i="7" s="1"/>
  <c r="AE342" i="7"/>
  <c r="AD342" i="7"/>
  <c r="AC342" i="7"/>
  <c r="Z342" i="7"/>
  <c r="Y342" i="7"/>
  <c r="AB342" i="7" s="1"/>
  <c r="AG342" i="7" s="1"/>
  <c r="AF342" i="7" s="1"/>
  <c r="X342" i="7"/>
  <c r="AD341" i="7"/>
  <c r="AC341" i="7"/>
  <c r="AE341" i="7" s="1"/>
  <c r="Y341" i="7"/>
  <c r="AA341" i="7" s="1"/>
  <c r="X341" i="7"/>
  <c r="AD340" i="7"/>
  <c r="AC340" i="7"/>
  <c r="AE340" i="7" s="1"/>
  <c r="AB340" i="7"/>
  <c r="AG340" i="7" s="1"/>
  <c r="AA340" i="7"/>
  <c r="Y340" i="7"/>
  <c r="X340" i="7"/>
  <c r="Z340" i="7" s="1"/>
  <c r="AE339" i="7"/>
  <c r="AD339" i="7"/>
  <c r="AC339" i="7"/>
  <c r="Z339" i="7"/>
  <c r="Y339" i="7"/>
  <c r="AB339" i="7" s="1"/>
  <c r="AG339" i="7" s="1"/>
  <c r="AF339" i="7" s="1"/>
  <c r="X339" i="7"/>
  <c r="AD338" i="7"/>
  <c r="AC338" i="7"/>
  <c r="AE338" i="7" s="1"/>
  <c r="Y338" i="7"/>
  <c r="AA338" i="7" s="1"/>
  <c r="X338" i="7"/>
  <c r="AD337" i="7"/>
  <c r="AC337" i="7"/>
  <c r="AE337" i="7" s="1"/>
  <c r="AG337" i="7" s="1"/>
  <c r="AB337" i="7"/>
  <c r="AA337" i="7"/>
  <c r="Y337" i="7"/>
  <c r="X337" i="7"/>
  <c r="Z337" i="7" s="1"/>
  <c r="AE336" i="7"/>
  <c r="AD336" i="7"/>
  <c r="AC336" i="7"/>
  <c r="Z336" i="7"/>
  <c r="Y336" i="7"/>
  <c r="AB336" i="7" s="1"/>
  <c r="AG336" i="7" s="1"/>
  <c r="AF336" i="7" s="1"/>
  <c r="X336" i="7"/>
  <c r="AD335" i="7"/>
  <c r="AC335" i="7"/>
  <c r="AE335" i="7" s="1"/>
  <c r="Y335" i="7"/>
  <c r="AA335" i="7" s="1"/>
  <c r="X335" i="7"/>
  <c r="AD334" i="7"/>
  <c r="AC334" i="7"/>
  <c r="AE334" i="7" s="1"/>
  <c r="AB334" i="7"/>
  <c r="AG334" i="7" s="1"/>
  <c r="AA334" i="7"/>
  <c r="Y334" i="7"/>
  <c r="X334" i="7"/>
  <c r="Z334" i="7" s="1"/>
  <c r="AE333" i="7"/>
  <c r="AD333" i="7"/>
  <c r="AC333" i="7"/>
  <c r="Z333" i="7"/>
  <c r="Y333" i="7"/>
  <c r="AB333" i="7" s="1"/>
  <c r="AG333" i="7" s="1"/>
  <c r="AF333" i="7" s="1"/>
  <c r="X333" i="7"/>
  <c r="AD332" i="7"/>
  <c r="AE332" i="7" s="1"/>
  <c r="AC332" i="7"/>
  <c r="Y332" i="7"/>
  <c r="AA332" i="7" s="1"/>
  <c r="X332" i="7"/>
  <c r="AD331" i="7"/>
  <c r="AC331" i="7"/>
  <c r="AE331" i="7" s="1"/>
  <c r="AG331" i="7" s="1"/>
  <c r="AB331" i="7"/>
  <c r="AA331" i="7"/>
  <c r="Y331" i="7"/>
  <c r="X331" i="7"/>
  <c r="Z331" i="7" s="1"/>
  <c r="AE330" i="7"/>
  <c r="AD330" i="7"/>
  <c r="AC330" i="7"/>
  <c r="Z330" i="7"/>
  <c r="Y330" i="7"/>
  <c r="AB330" i="7" s="1"/>
  <c r="AG330" i="7" s="1"/>
  <c r="AF330" i="7" s="1"/>
  <c r="X330" i="7"/>
  <c r="AD329" i="7"/>
  <c r="AC329" i="7"/>
  <c r="AE329" i="7" s="1"/>
  <c r="Y329" i="7"/>
  <c r="AA329" i="7" s="1"/>
  <c r="X329" i="7"/>
  <c r="AD328" i="7"/>
  <c r="AC328" i="7"/>
  <c r="AE328" i="7" s="1"/>
  <c r="AB328" i="7"/>
  <c r="AG328" i="7" s="1"/>
  <c r="AA328" i="7"/>
  <c r="Y328" i="7"/>
  <c r="X328" i="7"/>
  <c r="Z328" i="7" s="1"/>
  <c r="AE327" i="7"/>
  <c r="AD327" i="7"/>
  <c r="AC327" i="7"/>
  <c r="Z327" i="7"/>
  <c r="Y327" i="7"/>
  <c r="AB327" i="7" s="1"/>
  <c r="AG327" i="7" s="1"/>
  <c r="AF327" i="7" s="1"/>
  <c r="X327" i="7"/>
  <c r="AD326" i="7"/>
  <c r="AE326" i="7" s="1"/>
  <c r="AC326" i="7"/>
  <c r="Y326" i="7"/>
  <c r="AA326" i="7" s="1"/>
  <c r="X326" i="7"/>
  <c r="AD325" i="7"/>
  <c r="AC325" i="7"/>
  <c r="AE325" i="7" s="1"/>
  <c r="AG325" i="7" s="1"/>
  <c r="AB325" i="7"/>
  <c r="AA325" i="7"/>
  <c r="Y325" i="7"/>
  <c r="X325" i="7"/>
  <c r="Z325" i="7" s="1"/>
  <c r="AE324" i="7"/>
  <c r="AD324" i="7"/>
  <c r="AC324" i="7"/>
  <c r="Z324" i="7"/>
  <c r="Y324" i="7"/>
  <c r="AB324" i="7" s="1"/>
  <c r="AG324" i="7" s="1"/>
  <c r="AF324" i="7" s="1"/>
  <c r="X324" i="7"/>
  <c r="AD323" i="7"/>
  <c r="AC323" i="7"/>
  <c r="AE323" i="7" s="1"/>
  <c r="Y323" i="7"/>
  <c r="AA323" i="7" s="1"/>
  <c r="X323" i="7"/>
  <c r="AD322" i="7"/>
  <c r="AC322" i="7"/>
  <c r="AE322" i="7" s="1"/>
  <c r="AB322" i="7"/>
  <c r="AG322" i="7" s="1"/>
  <c r="AA322" i="7"/>
  <c r="Y322" i="7"/>
  <c r="X322" i="7"/>
  <c r="Z322" i="7" s="1"/>
  <c r="AE321" i="7"/>
  <c r="AD321" i="7"/>
  <c r="AC321" i="7"/>
  <c r="Z321" i="7"/>
  <c r="Y321" i="7"/>
  <c r="AB321" i="7" s="1"/>
  <c r="AG321" i="7" s="1"/>
  <c r="AF321" i="7" s="1"/>
  <c r="X321" i="7"/>
  <c r="AD320" i="7"/>
  <c r="AE320" i="7" s="1"/>
  <c r="AC320" i="7"/>
  <c r="Y320" i="7"/>
  <c r="AA320" i="7" s="1"/>
  <c r="X320" i="7"/>
  <c r="AD319" i="7"/>
  <c r="AC319" i="7"/>
  <c r="AE319" i="7" s="1"/>
  <c r="AA319" i="7"/>
  <c r="Y319" i="7"/>
  <c r="X319" i="7"/>
  <c r="Z319" i="7" s="1"/>
  <c r="AE318" i="7"/>
  <c r="AD318" i="7"/>
  <c r="AC318" i="7"/>
  <c r="AB318" i="7"/>
  <c r="AG318" i="7" s="1"/>
  <c r="AF318" i="7" s="1"/>
  <c r="AA318" i="7"/>
  <c r="Z318" i="7"/>
  <c r="Y318" i="7"/>
  <c r="X318" i="7"/>
  <c r="AD317" i="7"/>
  <c r="AC317" i="7"/>
  <c r="AE317" i="7" s="1"/>
  <c r="Y317" i="7"/>
  <c r="AA317" i="7" s="1"/>
  <c r="X317" i="7"/>
  <c r="AB317" i="7" s="1"/>
  <c r="AD316" i="7"/>
  <c r="AC316" i="7"/>
  <c r="AE316" i="7" s="1"/>
  <c r="AA316" i="7"/>
  <c r="Y316" i="7"/>
  <c r="X316" i="7"/>
  <c r="Z316" i="7" s="1"/>
  <c r="AE315" i="7"/>
  <c r="AD315" i="7"/>
  <c r="AC315" i="7"/>
  <c r="AB315" i="7"/>
  <c r="AG315" i="7" s="1"/>
  <c r="AF315" i="7" s="1"/>
  <c r="AA315" i="7"/>
  <c r="Z315" i="7"/>
  <c r="Y315" i="7"/>
  <c r="X315" i="7"/>
  <c r="AD314" i="7"/>
  <c r="AC314" i="7"/>
  <c r="AE314" i="7" s="1"/>
  <c r="Y314" i="7"/>
  <c r="AA314" i="7" s="1"/>
  <c r="X314" i="7"/>
  <c r="AB314" i="7" s="1"/>
  <c r="AD313" i="7"/>
  <c r="AC313" i="7"/>
  <c r="AE313" i="7" s="1"/>
  <c r="AA313" i="7"/>
  <c r="Y313" i="7"/>
  <c r="X313" i="7"/>
  <c r="Z313" i="7" s="1"/>
  <c r="AE312" i="7"/>
  <c r="AD312" i="7"/>
  <c r="AC312" i="7"/>
  <c r="AB312" i="7"/>
  <c r="AG312" i="7" s="1"/>
  <c r="AF312" i="7" s="1"/>
  <c r="AA312" i="7"/>
  <c r="Z312" i="7"/>
  <c r="Y312" i="7"/>
  <c r="X312" i="7"/>
  <c r="AD311" i="7"/>
  <c r="AC311" i="7"/>
  <c r="AE311" i="7" s="1"/>
  <c r="Y311" i="7"/>
  <c r="AA311" i="7" s="1"/>
  <c r="X311" i="7"/>
  <c r="AB311" i="7" s="1"/>
  <c r="AD310" i="7"/>
  <c r="AC310" i="7"/>
  <c r="AE310" i="7" s="1"/>
  <c r="AA310" i="7"/>
  <c r="Y310" i="7"/>
  <c r="X310" i="7"/>
  <c r="Z310" i="7" s="1"/>
  <c r="AD309" i="7"/>
  <c r="AC309" i="7"/>
  <c r="AE309" i="7" s="1"/>
  <c r="AB309" i="7"/>
  <c r="AG309" i="7" s="1"/>
  <c r="AA309" i="7"/>
  <c r="Z309" i="7"/>
  <c r="Y309" i="7"/>
  <c r="X309" i="7"/>
  <c r="AD308" i="7"/>
  <c r="AE308" i="7" s="1"/>
  <c r="AC308" i="7"/>
  <c r="Z308" i="7"/>
  <c r="Y308" i="7"/>
  <c r="AA308" i="7" s="1"/>
  <c r="X308" i="7"/>
  <c r="AD307" i="7"/>
  <c r="AC307" i="7"/>
  <c r="AE307" i="7" s="1"/>
  <c r="Y307" i="7"/>
  <c r="AB307" i="7" s="1"/>
  <c r="AG307" i="7" s="1"/>
  <c r="X307" i="7"/>
  <c r="Z307" i="7" s="1"/>
  <c r="AD306" i="7"/>
  <c r="AC306" i="7"/>
  <c r="AE306" i="7" s="1"/>
  <c r="Z306" i="7"/>
  <c r="Y306" i="7"/>
  <c r="AB306" i="7" s="1"/>
  <c r="X306" i="7"/>
  <c r="AD305" i="7"/>
  <c r="AC305" i="7"/>
  <c r="AE305" i="7" s="1"/>
  <c r="AA305" i="7"/>
  <c r="Z305" i="7"/>
  <c r="Y305" i="7"/>
  <c r="X305" i="7"/>
  <c r="AD304" i="7"/>
  <c r="AC304" i="7"/>
  <c r="AE304" i="7" s="1"/>
  <c r="Y304" i="7"/>
  <c r="AA304" i="7" s="1"/>
  <c r="X304" i="7"/>
  <c r="Z304" i="7" s="1"/>
  <c r="AD303" i="7"/>
  <c r="AC303" i="7"/>
  <c r="AE303" i="7" s="1"/>
  <c r="AB303" i="7"/>
  <c r="AA303" i="7"/>
  <c r="Z303" i="7"/>
  <c r="Y303" i="7"/>
  <c r="X303" i="7"/>
  <c r="AD302" i="7"/>
  <c r="AE302" i="7" s="1"/>
  <c r="AC302" i="7"/>
  <c r="Z302" i="7"/>
  <c r="Y302" i="7"/>
  <c r="AA302" i="7" s="1"/>
  <c r="X302" i="7"/>
  <c r="AD301" i="7"/>
  <c r="AC301" i="7"/>
  <c r="AE301" i="7" s="1"/>
  <c r="Y301" i="7"/>
  <c r="AB301" i="7" s="1"/>
  <c r="X301" i="7"/>
  <c r="Z301" i="7" s="1"/>
  <c r="AD300" i="7"/>
  <c r="AC300" i="7"/>
  <c r="AE300" i="7" s="1"/>
  <c r="Z300" i="7"/>
  <c r="Y300" i="7"/>
  <c r="AB300" i="7" s="1"/>
  <c r="AG300" i="7" s="1"/>
  <c r="X300" i="7"/>
  <c r="AD299" i="7"/>
  <c r="AC299" i="7"/>
  <c r="AE299" i="7" s="1"/>
  <c r="AA299" i="7"/>
  <c r="Z299" i="7"/>
  <c r="Y299" i="7"/>
  <c r="X299" i="7"/>
  <c r="AD298" i="7"/>
  <c r="AC298" i="7"/>
  <c r="AE298" i="7" s="1"/>
  <c r="Y298" i="7"/>
  <c r="AA298" i="7" s="1"/>
  <c r="X298" i="7"/>
  <c r="Z298" i="7" s="1"/>
  <c r="AD297" i="7"/>
  <c r="AC297" i="7"/>
  <c r="AE297" i="7" s="1"/>
  <c r="AB297" i="7"/>
  <c r="AA297" i="7"/>
  <c r="Z297" i="7"/>
  <c r="Y297" i="7"/>
  <c r="X297" i="7"/>
  <c r="AD296" i="7"/>
  <c r="AE296" i="7" s="1"/>
  <c r="AC296" i="7"/>
  <c r="Z296" i="7"/>
  <c r="Y296" i="7"/>
  <c r="AA296" i="7" s="1"/>
  <c r="X296" i="7"/>
  <c r="AD295" i="7"/>
  <c r="AC295" i="7"/>
  <c r="AE295" i="7" s="1"/>
  <c r="Y295" i="7"/>
  <c r="X295" i="7"/>
  <c r="Z295" i="7" s="1"/>
  <c r="AD294" i="7"/>
  <c r="AC294" i="7"/>
  <c r="AE294" i="7" s="1"/>
  <c r="Z294" i="7"/>
  <c r="Y294" i="7"/>
  <c r="AB294" i="7" s="1"/>
  <c r="AG294" i="7" s="1"/>
  <c r="X294" i="7"/>
  <c r="AD293" i="7"/>
  <c r="AC293" i="7"/>
  <c r="AE293" i="7" s="1"/>
  <c r="AA293" i="7"/>
  <c r="Z293" i="7"/>
  <c r="Y293" i="7"/>
  <c r="X293" i="7"/>
  <c r="AD292" i="7"/>
  <c r="AC292" i="7"/>
  <c r="AE292" i="7" s="1"/>
  <c r="Y292" i="7"/>
  <c r="AA292" i="7" s="1"/>
  <c r="X292" i="7"/>
  <c r="Z292" i="7" s="1"/>
  <c r="AD291" i="7"/>
  <c r="AC291" i="7"/>
  <c r="AE291" i="7" s="1"/>
  <c r="AB291" i="7"/>
  <c r="AA291" i="7"/>
  <c r="Z291" i="7"/>
  <c r="Y291" i="7"/>
  <c r="X291" i="7"/>
  <c r="AD290" i="7"/>
  <c r="AE290" i="7" s="1"/>
  <c r="AC290" i="7"/>
  <c r="Z290" i="7"/>
  <c r="Y290" i="7"/>
  <c r="AA290" i="7" s="1"/>
  <c r="X290" i="7"/>
  <c r="AD289" i="7"/>
  <c r="AC289" i="7"/>
  <c r="AE289" i="7" s="1"/>
  <c r="Y289" i="7"/>
  <c r="X289" i="7"/>
  <c r="Z289" i="7" s="1"/>
  <c r="AD288" i="7"/>
  <c r="AC288" i="7"/>
  <c r="AE288" i="7" s="1"/>
  <c r="AF288" i="7" s="1"/>
  <c r="Z288" i="7"/>
  <c r="Y288" i="7"/>
  <c r="AB288" i="7" s="1"/>
  <c r="AG288" i="7" s="1"/>
  <c r="X288" i="7"/>
  <c r="AD287" i="7"/>
  <c r="AC287" i="7"/>
  <c r="AA287" i="7"/>
  <c r="Z287" i="7"/>
  <c r="Y287" i="7"/>
  <c r="X287" i="7"/>
  <c r="AD286" i="7"/>
  <c r="AC286" i="7"/>
  <c r="AE286" i="7" s="1"/>
  <c r="Y286" i="7"/>
  <c r="AA286" i="7" s="1"/>
  <c r="X286" i="7"/>
  <c r="Z286" i="7" s="1"/>
  <c r="AD285" i="7"/>
  <c r="AC285" i="7"/>
  <c r="AE285" i="7" s="1"/>
  <c r="AB285" i="7"/>
  <c r="AA285" i="7"/>
  <c r="Z285" i="7"/>
  <c r="Y285" i="7"/>
  <c r="X285" i="7"/>
  <c r="AD284" i="7"/>
  <c r="AE284" i="7" s="1"/>
  <c r="AC284" i="7"/>
  <c r="Z284" i="7"/>
  <c r="Y284" i="7"/>
  <c r="AA284" i="7" s="1"/>
  <c r="X284" i="7"/>
  <c r="AD283" i="7"/>
  <c r="AC283" i="7"/>
  <c r="AE283" i="7" s="1"/>
  <c r="Y283" i="7"/>
  <c r="X283" i="7"/>
  <c r="Z283" i="7" s="1"/>
  <c r="AF282" i="7"/>
  <c r="AD282" i="7"/>
  <c r="AC282" i="7"/>
  <c r="AE282" i="7" s="1"/>
  <c r="Z282" i="7"/>
  <c r="Y282" i="7"/>
  <c r="AB282" i="7" s="1"/>
  <c r="AG282" i="7" s="1"/>
  <c r="X282" i="7"/>
  <c r="AD281" i="7"/>
  <c r="AC281" i="7"/>
  <c r="AA281" i="7"/>
  <c r="Z281" i="7"/>
  <c r="Y281" i="7"/>
  <c r="X281" i="7"/>
  <c r="AD280" i="7"/>
  <c r="AC280" i="7"/>
  <c r="AE280" i="7" s="1"/>
  <c r="Y280" i="7"/>
  <c r="AA280" i="7" s="1"/>
  <c r="X280" i="7"/>
  <c r="Z280" i="7" s="1"/>
  <c r="AF279" i="7"/>
  <c r="AD279" i="7"/>
  <c r="AC279" i="7"/>
  <c r="AE279" i="7" s="1"/>
  <c r="AB279" i="7"/>
  <c r="AG279" i="7" s="1"/>
  <c r="AA279" i="7"/>
  <c r="Z279" i="7"/>
  <c r="Y279" i="7"/>
  <c r="X279" i="7"/>
  <c r="AD278" i="7"/>
  <c r="AE278" i="7" s="1"/>
  <c r="AC278" i="7"/>
  <c r="Z278" i="7"/>
  <c r="Y278" i="7"/>
  <c r="AA278" i="7" s="1"/>
  <c r="X278" i="7"/>
  <c r="AD277" i="7"/>
  <c r="AC277" i="7"/>
  <c r="AE277" i="7" s="1"/>
  <c r="Y277" i="7"/>
  <c r="X277" i="7"/>
  <c r="Z277" i="7" s="1"/>
  <c r="AD276" i="7"/>
  <c r="AC276" i="7"/>
  <c r="AE276" i="7" s="1"/>
  <c r="Z276" i="7"/>
  <c r="Y276" i="7"/>
  <c r="AB276" i="7" s="1"/>
  <c r="X276" i="7"/>
  <c r="AD275" i="7"/>
  <c r="AC275" i="7"/>
  <c r="AE275" i="7" s="1"/>
  <c r="AA275" i="7"/>
  <c r="Z275" i="7"/>
  <c r="Y275" i="7"/>
  <c r="X275" i="7"/>
  <c r="AD274" i="7"/>
  <c r="AC274" i="7"/>
  <c r="AE274" i="7" s="1"/>
  <c r="Y274" i="7"/>
  <c r="AA274" i="7" s="1"/>
  <c r="X274" i="7"/>
  <c r="Z274" i="7" s="1"/>
  <c r="AD273" i="7"/>
  <c r="AC273" i="7"/>
  <c r="AE273" i="7" s="1"/>
  <c r="AB273" i="7"/>
  <c r="AA273" i="7"/>
  <c r="Z273" i="7"/>
  <c r="Y273" i="7"/>
  <c r="X273" i="7"/>
  <c r="AD272" i="7"/>
  <c r="AE272" i="7" s="1"/>
  <c r="AC272" i="7"/>
  <c r="Z272" i="7"/>
  <c r="Y272" i="7"/>
  <c r="AA272" i="7" s="1"/>
  <c r="X272" i="7"/>
  <c r="AD271" i="7"/>
  <c r="AC271" i="7"/>
  <c r="AE271" i="7" s="1"/>
  <c r="Y271" i="7"/>
  <c r="X271" i="7"/>
  <c r="Z271" i="7" s="1"/>
  <c r="AD270" i="7"/>
  <c r="AC270" i="7"/>
  <c r="AE270" i="7" s="1"/>
  <c r="Z270" i="7"/>
  <c r="Y270" i="7"/>
  <c r="AB270" i="7" s="1"/>
  <c r="AG270" i="7" s="1"/>
  <c r="X270" i="7"/>
  <c r="AD269" i="7"/>
  <c r="AC269" i="7"/>
  <c r="AA269" i="7"/>
  <c r="Z269" i="7"/>
  <c r="Y269" i="7"/>
  <c r="X269" i="7"/>
  <c r="AD268" i="7"/>
  <c r="AE268" i="7" s="1"/>
  <c r="AC268" i="7"/>
  <c r="AA268" i="7"/>
  <c r="Y268" i="7"/>
  <c r="X268" i="7"/>
  <c r="AE267" i="7"/>
  <c r="AD267" i="7"/>
  <c r="AC267" i="7"/>
  <c r="AB267" i="7"/>
  <c r="AG267" i="7" s="1"/>
  <c r="Y267" i="7"/>
  <c r="AA267" i="7" s="1"/>
  <c r="X267" i="7"/>
  <c r="Z267" i="7" s="1"/>
  <c r="AD266" i="7"/>
  <c r="AC266" i="7"/>
  <c r="AE266" i="7" s="1"/>
  <c r="AB266" i="7"/>
  <c r="AG266" i="7" s="1"/>
  <c r="AF266" i="7" s="1"/>
  <c r="AA266" i="7"/>
  <c r="Z266" i="7"/>
  <c r="Y266" i="7"/>
  <c r="X266" i="7"/>
  <c r="AD265" i="7"/>
  <c r="AE265" i="7" s="1"/>
  <c r="AC265" i="7"/>
  <c r="AA265" i="7"/>
  <c r="Y265" i="7"/>
  <c r="X265" i="7"/>
  <c r="AE264" i="7"/>
  <c r="AD264" i="7"/>
  <c r="AC264" i="7"/>
  <c r="Y264" i="7"/>
  <c r="AA264" i="7" s="1"/>
  <c r="X264" i="7"/>
  <c r="AD263" i="7"/>
  <c r="AC263" i="7"/>
  <c r="AE263" i="7" s="1"/>
  <c r="AB263" i="7"/>
  <c r="AA263" i="7"/>
  <c r="Z263" i="7"/>
  <c r="Y263" i="7"/>
  <c r="X263" i="7"/>
  <c r="AG262" i="7"/>
  <c r="AF262" i="7" s="1"/>
  <c r="AD262" i="7"/>
  <c r="AE262" i="7" s="1"/>
  <c r="AC262" i="7"/>
  <c r="AA262" i="7"/>
  <c r="Y262" i="7"/>
  <c r="X262" i="7"/>
  <c r="AB262" i="7" s="1"/>
  <c r="AD261" i="7"/>
  <c r="AE261" i="7" s="1"/>
  <c r="AC261" i="7"/>
  <c r="Y261" i="7"/>
  <c r="AA261" i="7" s="1"/>
  <c r="X261" i="7"/>
  <c r="Z261" i="7" s="1"/>
  <c r="AD260" i="7"/>
  <c r="AC260" i="7"/>
  <c r="AE260" i="7" s="1"/>
  <c r="AB260" i="7"/>
  <c r="AA260" i="7"/>
  <c r="Z260" i="7"/>
  <c r="Y260" i="7"/>
  <c r="X260" i="7"/>
  <c r="AD259" i="7"/>
  <c r="AE259" i="7" s="1"/>
  <c r="AC259" i="7"/>
  <c r="AA259" i="7"/>
  <c r="Z259" i="7"/>
  <c r="Y259" i="7"/>
  <c r="X259" i="7"/>
  <c r="AB259" i="7" s="1"/>
  <c r="AE258" i="7"/>
  <c r="AD258" i="7"/>
  <c r="AC258" i="7"/>
  <c r="AB258" i="7"/>
  <c r="AG258" i="7" s="1"/>
  <c r="Y258" i="7"/>
  <c r="AA258" i="7" s="1"/>
  <c r="X258" i="7"/>
  <c r="Z258" i="7" s="1"/>
  <c r="AD257" i="7"/>
  <c r="AC257" i="7"/>
  <c r="AE257" i="7" s="1"/>
  <c r="AB257" i="7"/>
  <c r="AG257" i="7" s="1"/>
  <c r="AF257" i="7" s="1"/>
  <c r="AA257" i="7"/>
  <c r="Z257" i="7"/>
  <c r="Y257" i="7"/>
  <c r="X257" i="7"/>
  <c r="AD256" i="7"/>
  <c r="AE256" i="7" s="1"/>
  <c r="AC256" i="7"/>
  <c r="AA256" i="7"/>
  <c r="Y256" i="7"/>
  <c r="X256" i="7"/>
  <c r="AE255" i="7"/>
  <c r="AD255" i="7"/>
  <c r="AC255" i="7"/>
  <c r="Y255" i="7"/>
  <c r="AA255" i="7" s="1"/>
  <c r="X255" i="7"/>
  <c r="AD254" i="7"/>
  <c r="AC254" i="7"/>
  <c r="AE254" i="7" s="1"/>
  <c r="AB254" i="7"/>
  <c r="AA254" i="7"/>
  <c r="Z254" i="7"/>
  <c r="Y254" i="7"/>
  <c r="X254" i="7"/>
  <c r="AG253" i="7"/>
  <c r="AF253" i="7" s="1"/>
  <c r="AD253" i="7"/>
  <c r="AE253" i="7" s="1"/>
  <c r="AC253" i="7"/>
  <c r="AA253" i="7"/>
  <c r="Y253" i="7"/>
  <c r="X253" i="7"/>
  <c r="AB253" i="7" s="1"/>
  <c r="AD252" i="7"/>
  <c r="AE252" i="7" s="1"/>
  <c r="AC252" i="7"/>
  <c r="Y252" i="7"/>
  <c r="AA252" i="7" s="1"/>
  <c r="X252" i="7"/>
  <c r="Z252" i="7" s="1"/>
  <c r="AD251" i="7"/>
  <c r="AC251" i="7"/>
  <c r="AE251" i="7" s="1"/>
  <c r="AB251" i="7"/>
  <c r="AA251" i="7"/>
  <c r="Z251" i="7"/>
  <c r="Y251" i="7"/>
  <c r="X251" i="7"/>
  <c r="AD250" i="7"/>
  <c r="AE250" i="7" s="1"/>
  <c r="AC250" i="7"/>
  <c r="AA250" i="7"/>
  <c r="Z250" i="7"/>
  <c r="Y250" i="7"/>
  <c r="X250" i="7"/>
  <c r="AB250" i="7" s="1"/>
  <c r="AE249" i="7"/>
  <c r="AD249" i="7"/>
  <c r="AC249" i="7"/>
  <c r="AB249" i="7"/>
  <c r="AG249" i="7" s="1"/>
  <c r="Y249" i="7"/>
  <c r="AA249" i="7" s="1"/>
  <c r="X249" i="7"/>
  <c r="Z249" i="7" s="1"/>
  <c r="AD248" i="7"/>
  <c r="AC248" i="7"/>
  <c r="AE248" i="7" s="1"/>
  <c r="AB248" i="7"/>
  <c r="AG248" i="7" s="1"/>
  <c r="AF248" i="7" s="1"/>
  <c r="AA248" i="7"/>
  <c r="Z248" i="7"/>
  <c r="Y248" i="7"/>
  <c r="X248" i="7"/>
  <c r="AD247" i="7"/>
  <c r="AE247" i="7" s="1"/>
  <c r="AC247" i="7"/>
  <c r="AA247" i="7"/>
  <c r="Y247" i="7"/>
  <c r="X247" i="7"/>
  <c r="AE246" i="7"/>
  <c r="AD246" i="7"/>
  <c r="AC246" i="7"/>
  <c r="Y246" i="7"/>
  <c r="AA246" i="7" s="1"/>
  <c r="X246" i="7"/>
  <c r="AD245" i="7"/>
  <c r="AC245" i="7"/>
  <c r="AE245" i="7" s="1"/>
  <c r="AB245" i="7"/>
  <c r="AA245" i="7"/>
  <c r="Z245" i="7"/>
  <c r="Y245" i="7"/>
  <c r="X245" i="7"/>
  <c r="AG244" i="7"/>
  <c r="AF244" i="7" s="1"/>
  <c r="AD244" i="7"/>
  <c r="AE244" i="7" s="1"/>
  <c r="AC244" i="7"/>
  <c r="AA244" i="7"/>
  <c r="Y244" i="7"/>
  <c r="X244" i="7"/>
  <c r="AB244" i="7" s="1"/>
  <c r="AD243" i="7"/>
  <c r="AE243" i="7" s="1"/>
  <c r="AC243" i="7"/>
  <c r="Y243" i="7"/>
  <c r="AA243" i="7" s="1"/>
  <c r="X243" i="7"/>
  <c r="Z243" i="7" s="1"/>
  <c r="AD242" i="7"/>
  <c r="AC242" i="7"/>
  <c r="AE242" i="7" s="1"/>
  <c r="AB242" i="7"/>
  <c r="AA242" i="7"/>
  <c r="Z242" i="7"/>
  <c r="Y242" i="7"/>
  <c r="X242" i="7"/>
  <c r="AD241" i="7"/>
  <c r="AE241" i="7" s="1"/>
  <c r="AC241" i="7"/>
  <c r="AA241" i="7"/>
  <c r="Z241" i="7"/>
  <c r="Y241" i="7"/>
  <c r="X241" i="7"/>
  <c r="AB241" i="7" s="1"/>
  <c r="AE240" i="7"/>
  <c r="AD240" i="7"/>
  <c r="AC240" i="7"/>
  <c r="AB240" i="7"/>
  <c r="AG240" i="7" s="1"/>
  <c r="Y240" i="7"/>
  <c r="AA240" i="7" s="1"/>
  <c r="X240" i="7"/>
  <c r="Z240" i="7" s="1"/>
  <c r="AD239" i="7"/>
  <c r="AC239" i="7"/>
  <c r="AE239" i="7" s="1"/>
  <c r="AB239" i="7"/>
  <c r="AA239" i="7"/>
  <c r="Z239" i="7"/>
  <c r="Y239" i="7"/>
  <c r="X239" i="7"/>
  <c r="AD238" i="7"/>
  <c r="AE238" i="7" s="1"/>
  <c r="AC238" i="7"/>
  <c r="Z238" i="7"/>
  <c r="Y238" i="7"/>
  <c r="AA238" i="7" s="1"/>
  <c r="X238" i="7"/>
  <c r="AE237" i="7"/>
  <c r="AD237" i="7"/>
  <c r="AC237" i="7"/>
  <c r="AB237" i="7"/>
  <c r="AG237" i="7" s="1"/>
  <c r="Y237" i="7"/>
  <c r="AA237" i="7" s="1"/>
  <c r="X237" i="7"/>
  <c r="Z237" i="7" s="1"/>
  <c r="AD236" i="7"/>
  <c r="AC236" i="7"/>
  <c r="AE236" i="7" s="1"/>
  <c r="AB236" i="7"/>
  <c r="AA236" i="7"/>
  <c r="Z236" i="7"/>
  <c r="Y236" i="7"/>
  <c r="X236" i="7"/>
  <c r="AD235" i="7"/>
  <c r="AE235" i="7" s="1"/>
  <c r="AC235" i="7"/>
  <c r="Z235" i="7"/>
  <c r="Y235" i="7"/>
  <c r="AA235" i="7" s="1"/>
  <c r="X235" i="7"/>
  <c r="AE234" i="7"/>
  <c r="AD234" i="7"/>
  <c r="AC234" i="7"/>
  <c r="AB234" i="7"/>
  <c r="AG234" i="7" s="1"/>
  <c r="Y234" i="7"/>
  <c r="AA234" i="7" s="1"/>
  <c r="X234" i="7"/>
  <c r="Z234" i="7" s="1"/>
  <c r="AD233" i="7"/>
  <c r="AC233" i="7"/>
  <c r="AE233" i="7" s="1"/>
  <c r="AB233" i="7"/>
  <c r="AA233" i="7"/>
  <c r="Z233" i="7"/>
  <c r="Y233" i="7"/>
  <c r="X233" i="7"/>
  <c r="AD232" i="7"/>
  <c r="AE232" i="7" s="1"/>
  <c r="AC232" i="7"/>
  <c r="Z232" i="7"/>
  <c r="Y232" i="7"/>
  <c r="AA232" i="7" s="1"/>
  <c r="X232" i="7"/>
  <c r="AE231" i="7"/>
  <c r="AD231" i="7"/>
  <c r="AC231" i="7"/>
  <c r="AB231" i="7"/>
  <c r="AG231" i="7" s="1"/>
  <c r="Y231" i="7"/>
  <c r="AA231" i="7" s="1"/>
  <c r="X231" i="7"/>
  <c r="Z231" i="7" s="1"/>
  <c r="AD230" i="7"/>
  <c r="AC230" i="7"/>
  <c r="AE230" i="7" s="1"/>
  <c r="AB230" i="7"/>
  <c r="AA230" i="7"/>
  <c r="Z230" i="7"/>
  <c r="Y230" i="7"/>
  <c r="X230" i="7"/>
  <c r="AD229" i="7"/>
  <c r="AE229" i="7" s="1"/>
  <c r="AC229" i="7"/>
  <c r="Z229" i="7"/>
  <c r="Y229" i="7"/>
  <c r="AA229" i="7" s="1"/>
  <c r="X229" i="7"/>
  <c r="AE228" i="7"/>
  <c r="AD228" i="7"/>
  <c r="AC228" i="7"/>
  <c r="AB228" i="7"/>
  <c r="AG228" i="7" s="1"/>
  <c r="Y228" i="7"/>
  <c r="AA228" i="7" s="1"/>
  <c r="X228" i="7"/>
  <c r="Z228" i="7" s="1"/>
  <c r="AD227" i="7"/>
  <c r="AC227" i="7"/>
  <c r="AE227" i="7" s="1"/>
  <c r="AB227" i="7"/>
  <c r="AA227" i="7"/>
  <c r="Z227" i="7"/>
  <c r="Y227" i="7"/>
  <c r="X227" i="7"/>
  <c r="AD226" i="7"/>
  <c r="AE226" i="7" s="1"/>
  <c r="AC226" i="7"/>
  <c r="Z226" i="7"/>
  <c r="Y226" i="7"/>
  <c r="AA226" i="7" s="1"/>
  <c r="X226" i="7"/>
  <c r="AE225" i="7"/>
  <c r="AD225" i="7"/>
  <c r="AC225" i="7"/>
  <c r="AB225" i="7"/>
  <c r="AG225" i="7" s="1"/>
  <c r="Y225" i="7"/>
  <c r="AA225" i="7" s="1"/>
  <c r="X225" i="7"/>
  <c r="Z225" i="7" s="1"/>
  <c r="AD224" i="7"/>
  <c r="AC224" i="7"/>
  <c r="AE224" i="7" s="1"/>
  <c r="AB224" i="7"/>
  <c r="AA224" i="7"/>
  <c r="Z224" i="7"/>
  <c r="Y224" i="7"/>
  <c r="X224" i="7"/>
  <c r="AD223" i="7"/>
  <c r="AE223" i="7" s="1"/>
  <c r="AC223" i="7"/>
  <c r="Z223" i="7"/>
  <c r="Y223" i="7"/>
  <c r="AA223" i="7" s="1"/>
  <c r="X223" i="7"/>
  <c r="AE222" i="7"/>
  <c r="AD222" i="7"/>
  <c r="AC222" i="7"/>
  <c r="AB222" i="7"/>
  <c r="AG222" i="7" s="1"/>
  <c r="Y222" i="7"/>
  <c r="AA222" i="7" s="1"/>
  <c r="X222" i="7"/>
  <c r="Z222" i="7" s="1"/>
  <c r="AD221" i="7"/>
  <c r="AC221" i="7"/>
  <c r="AE221" i="7" s="1"/>
  <c r="AB221" i="7"/>
  <c r="AA221" i="7"/>
  <c r="Z221" i="7"/>
  <c r="Y221" i="7"/>
  <c r="X221" i="7"/>
  <c r="AD220" i="7"/>
  <c r="AE220" i="7" s="1"/>
  <c r="AC220" i="7"/>
  <c r="Z220" i="7"/>
  <c r="Y220" i="7"/>
  <c r="AA220" i="7" s="1"/>
  <c r="X220" i="7"/>
  <c r="AE219" i="7"/>
  <c r="AD219" i="7"/>
  <c r="AC219" i="7"/>
  <c r="AB219" i="7"/>
  <c r="AG219" i="7" s="1"/>
  <c r="Y219" i="7"/>
  <c r="AA219" i="7" s="1"/>
  <c r="X219" i="7"/>
  <c r="Z219" i="7" s="1"/>
  <c r="AD218" i="7"/>
  <c r="AC218" i="7"/>
  <c r="AE218" i="7" s="1"/>
  <c r="AB218" i="7"/>
  <c r="AA218" i="7"/>
  <c r="Z218" i="7"/>
  <c r="Y218" i="7"/>
  <c r="X218" i="7"/>
  <c r="AD217" i="7"/>
  <c r="AE217" i="7" s="1"/>
  <c r="AC217" i="7"/>
  <c r="Z217" i="7"/>
  <c r="Y217" i="7"/>
  <c r="AA217" i="7" s="1"/>
  <c r="X217" i="7"/>
  <c r="AE216" i="7"/>
  <c r="AD216" i="7"/>
  <c r="AC216" i="7"/>
  <c r="AB216" i="7"/>
  <c r="AG216" i="7" s="1"/>
  <c r="Y216" i="7"/>
  <c r="AA216" i="7" s="1"/>
  <c r="X216" i="7"/>
  <c r="Z216" i="7" s="1"/>
  <c r="AD215" i="7"/>
  <c r="AC215" i="7"/>
  <c r="AE215" i="7" s="1"/>
  <c r="AB215" i="7"/>
  <c r="AA215" i="7"/>
  <c r="Z215" i="7"/>
  <c r="Y215" i="7"/>
  <c r="X215" i="7"/>
  <c r="AD214" i="7"/>
  <c r="AE214" i="7" s="1"/>
  <c r="AC214" i="7"/>
  <c r="Z214" i="7"/>
  <c r="Y214" i="7"/>
  <c r="AA214" i="7" s="1"/>
  <c r="X214" i="7"/>
  <c r="AE213" i="7"/>
  <c r="AD213" i="7"/>
  <c r="AC213" i="7"/>
  <c r="AB213" i="7"/>
  <c r="AG213" i="7" s="1"/>
  <c r="Y213" i="7"/>
  <c r="AA213" i="7" s="1"/>
  <c r="X213" i="7"/>
  <c r="Z213" i="7" s="1"/>
  <c r="AD212" i="7"/>
  <c r="AC212" i="7"/>
  <c r="AE212" i="7" s="1"/>
  <c r="AB212" i="7"/>
  <c r="AA212" i="7"/>
  <c r="Z212" i="7"/>
  <c r="Y212" i="7"/>
  <c r="X212" i="7"/>
  <c r="AD211" i="7"/>
  <c r="AE211" i="7" s="1"/>
  <c r="AC211" i="7"/>
  <c r="Z211" i="7"/>
  <c r="Y211" i="7"/>
  <c r="AA211" i="7" s="1"/>
  <c r="X211" i="7"/>
  <c r="AE210" i="7"/>
  <c r="AD210" i="7"/>
  <c r="AC210" i="7"/>
  <c r="AB210" i="7"/>
  <c r="AG210" i="7" s="1"/>
  <c r="Y210" i="7"/>
  <c r="AA210" i="7" s="1"/>
  <c r="X210" i="7"/>
  <c r="Z210" i="7" s="1"/>
  <c r="AD209" i="7"/>
  <c r="AC209" i="7"/>
  <c r="AE209" i="7" s="1"/>
  <c r="AB209" i="7"/>
  <c r="AA209" i="7"/>
  <c r="Z209" i="7"/>
  <c r="Y209" i="7"/>
  <c r="X209" i="7"/>
  <c r="AD208" i="7"/>
  <c r="AE208" i="7" s="1"/>
  <c r="AC208" i="7"/>
  <c r="Z208" i="7"/>
  <c r="Y208" i="7"/>
  <c r="AA208" i="7" s="1"/>
  <c r="X208" i="7"/>
  <c r="AE207" i="7"/>
  <c r="AD207" i="7"/>
  <c r="AC207" i="7"/>
  <c r="AB207" i="7"/>
  <c r="AG207" i="7" s="1"/>
  <c r="Y207" i="7"/>
  <c r="AA207" i="7" s="1"/>
  <c r="X207" i="7"/>
  <c r="Z207" i="7" s="1"/>
  <c r="AD206" i="7"/>
  <c r="AC206" i="7"/>
  <c r="AE206" i="7" s="1"/>
  <c r="AB206" i="7"/>
  <c r="AA206" i="7"/>
  <c r="Z206" i="7"/>
  <c r="Y206" i="7"/>
  <c r="X206" i="7"/>
  <c r="AD205" i="7"/>
  <c r="AE205" i="7" s="1"/>
  <c r="AC205" i="7"/>
  <c r="Z205" i="7"/>
  <c r="Y205" i="7"/>
  <c r="AA205" i="7" s="1"/>
  <c r="X205" i="7"/>
  <c r="AE204" i="7"/>
  <c r="AD204" i="7"/>
  <c r="AC204" i="7"/>
  <c r="AB204" i="7"/>
  <c r="AG204" i="7" s="1"/>
  <c r="Y204" i="7"/>
  <c r="AA204" i="7" s="1"/>
  <c r="X204" i="7"/>
  <c r="Z204" i="7" s="1"/>
  <c r="AD203" i="7"/>
  <c r="AC203" i="7"/>
  <c r="AE203" i="7" s="1"/>
  <c r="AB203" i="7"/>
  <c r="AA203" i="7"/>
  <c r="Z203" i="7"/>
  <c r="Y203" i="7"/>
  <c r="X203" i="7"/>
  <c r="AD202" i="7"/>
  <c r="AE202" i="7" s="1"/>
  <c r="AC202" i="7"/>
  <c r="Z202" i="7"/>
  <c r="Y202" i="7"/>
  <c r="AA202" i="7" s="1"/>
  <c r="X202" i="7"/>
  <c r="AE201" i="7"/>
  <c r="AD201" i="7"/>
  <c r="AC201" i="7"/>
  <c r="AB201" i="7"/>
  <c r="AG201" i="7" s="1"/>
  <c r="Y201" i="7"/>
  <c r="AA201" i="7" s="1"/>
  <c r="X201" i="7"/>
  <c r="Z201" i="7" s="1"/>
  <c r="AD200" i="7"/>
  <c r="AC200" i="7"/>
  <c r="AE200" i="7" s="1"/>
  <c r="AB200" i="7"/>
  <c r="AA200" i="7"/>
  <c r="Z200" i="7"/>
  <c r="Y200" i="7"/>
  <c r="X200" i="7"/>
  <c r="AD199" i="7"/>
  <c r="AE199" i="7" s="1"/>
  <c r="AC199" i="7"/>
  <c r="Z199" i="7"/>
  <c r="Y199" i="7"/>
  <c r="AA199" i="7" s="1"/>
  <c r="X199" i="7"/>
  <c r="AD198" i="7"/>
  <c r="AC198" i="7"/>
  <c r="AE198" i="7" s="1"/>
  <c r="Y198" i="7"/>
  <c r="AA198" i="7" s="1"/>
  <c r="X198" i="7"/>
  <c r="Z198" i="7" s="1"/>
  <c r="AF197" i="7"/>
  <c r="AD197" i="7"/>
  <c r="AC197" i="7"/>
  <c r="AE197" i="7" s="1"/>
  <c r="AB197" i="7"/>
  <c r="AG197" i="7" s="1"/>
  <c r="Z197" i="7"/>
  <c r="Y197" i="7"/>
  <c r="AA197" i="7" s="1"/>
  <c r="X197" i="7"/>
  <c r="AD196" i="7"/>
  <c r="AC196" i="7"/>
  <c r="Z196" i="7"/>
  <c r="Y196" i="7"/>
  <c r="AA196" i="7" s="1"/>
  <c r="X196" i="7"/>
  <c r="AD195" i="7"/>
  <c r="AC195" i="7"/>
  <c r="AE195" i="7" s="1"/>
  <c r="Y195" i="7"/>
  <c r="X195" i="7"/>
  <c r="Z195" i="7" s="1"/>
  <c r="AD194" i="7"/>
  <c r="AC194" i="7"/>
  <c r="AE194" i="7" s="1"/>
  <c r="Z194" i="7"/>
  <c r="Y194" i="7"/>
  <c r="AA194" i="7" s="1"/>
  <c r="X194" i="7"/>
  <c r="AD193" i="7"/>
  <c r="AC193" i="7"/>
  <c r="AE193" i="7" s="1"/>
  <c r="Z193" i="7"/>
  <c r="Y193" i="7"/>
  <c r="AA193" i="7" s="1"/>
  <c r="X193" i="7"/>
  <c r="AD192" i="7"/>
  <c r="AC192" i="7"/>
  <c r="AE192" i="7" s="1"/>
  <c r="Y192" i="7"/>
  <c r="AA192" i="7" s="1"/>
  <c r="X192" i="7"/>
  <c r="Z192" i="7" s="1"/>
  <c r="AD191" i="7"/>
  <c r="AC191" i="7"/>
  <c r="AE191" i="7" s="1"/>
  <c r="AB191" i="7"/>
  <c r="AG191" i="7" s="1"/>
  <c r="AF191" i="7" s="1"/>
  <c r="Z191" i="7"/>
  <c r="Y191" i="7"/>
  <c r="AA191" i="7" s="1"/>
  <c r="X191" i="7"/>
  <c r="AD190" i="7"/>
  <c r="AC190" i="7"/>
  <c r="Z190" i="7"/>
  <c r="Y190" i="7"/>
  <c r="AA190" i="7" s="1"/>
  <c r="X190" i="7"/>
  <c r="AD189" i="7"/>
  <c r="AC189" i="7"/>
  <c r="AE189" i="7" s="1"/>
  <c r="Y189" i="7"/>
  <c r="X189" i="7"/>
  <c r="Z189" i="7" s="1"/>
  <c r="AD188" i="7"/>
  <c r="AC188" i="7"/>
  <c r="AE188" i="7" s="1"/>
  <c r="Z188" i="7"/>
  <c r="Y188" i="7"/>
  <c r="AA188" i="7" s="1"/>
  <c r="X188" i="7"/>
  <c r="AD187" i="7"/>
  <c r="AC187" i="7"/>
  <c r="AE187" i="7" s="1"/>
  <c r="Z187" i="7"/>
  <c r="Y187" i="7"/>
  <c r="AA187" i="7" s="1"/>
  <c r="X187" i="7"/>
  <c r="AD186" i="7"/>
  <c r="AC186" i="7"/>
  <c r="AE186" i="7" s="1"/>
  <c r="Y186" i="7"/>
  <c r="AA186" i="7" s="1"/>
  <c r="X186" i="7"/>
  <c r="Z186" i="7" s="1"/>
  <c r="AD185" i="7"/>
  <c r="AC185" i="7"/>
  <c r="AE185" i="7" s="1"/>
  <c r="AB185" i="7"/>
  <c r="Z185" i="7"/>
  <c r="Y185" i="7"/>
  <c r="AA185" i="7" s="1"/>
  <c r="X185" i="7"/>
  <c r="AD184" i="7"/>
  <c r="AC184" i="7"/>
  <c r="AE184" i="7" s="1"/>
  <c r="Z184" i="7"/>
  <c r="Y184" i="7"/>
  <c r="AA184" i="7" s="1"/>
  <c r="X184" i="7"/>
  <c r="AD183" i="7"/>
  <c r="AC183" i="7"/>
  <c r="AE183" i="7" s="1"/>
  <c r="Y183" i="7"/>
  <c r="X183" i="7"/>
  <c r="Z183" i="7" s="1"/>
  <c r="AD182" i="7"/>
  <c r="AC182" i="7"/>
  <c r="AE182" i="7" s="1"/>
  <c r="Z182" i="7"/>
  <c r="Y182" i="7"/>
  <c r="AA182" i="7" s="1"/>
  <c r="X182" i="7"/>
  <c r="AD181" i="7"/>
  <c r="AC181" i="7"/>
  <c r="AE181" i="7" s="1"/>
  <c r="Z181" i="7"/>
  <c r="Y181" i="7"/>
  <c r="AA181" i="7" s="1"/>
  <c r="X181" i="7"/>
  <c r="AD180" i="7"/>
  <c r="AC180" i="7"/>
  <c r="AE180" i="7" s="1"/>
  <c r="Y180" i="7"/>
  <c r="AA180" i="7" s="1"/>
  <c r="X180" i="7"/>
  <c r="Z180" i="7" s="1"/>
  <c r="AD179" i="7"/>
  <c r="AC179" i="7"/>
  <c r="AE179" i="7" s="1"/>
  <c r="AB179" i="7"/>
  <c r="Z179" i="7"/>
  <c r="Y179" i="7"/>
  <c r="AA179" i="7" s="1"/>
  <c r="X179" i="7"/>
  <c r="AD178" i="7"/>
  <c r="AC178" i="7"/>
  <c r="Z178" i="7"/>
  <c r="Y178" i="7"/>
  <c r="AA178" i="7" s="1"/>
  <c r="X178" i="7"/>
  <c r="AG177" i="7"/>
  <c r="AD177" i="7"/>
  <c r="AC177" i="7"/>
  <c r="AE177" i="7" s="1"/>
  <c r="AA177" i="7"/>
  <c r="Y177" i="7"/>
  <c r="X177" i="7"/>
  <c r="AB177" i="7" s="1"/>
  <c r="AE176" i="7"/>
  <c r="AD176" i="7"/>
  <c r="AC176" i="7"/>
  <c r="Y176" i="7"/>
  <c r="X176" i="7"/>
  <c r="Z176" i="7" s="1"/>
  <c r="AD175" i="7"/>
  <c r="AC175" i="7"/>
  <c r="AE175" i="7" s="1"/>
  <c r="Z175" i="7"/>
  <c r="Y175" i="7"/>
  <c r="AA175" i="7" s="1"/>
  <c r="X175" i="7"/>
  <c r="AD174" i="7"/>
  <c r="AC174" i="7"/>
  <c r="AE174" i="7" s="1"/>
  <c r="AA174" i="7"/>
  <c r="Y174" i="7"/>
  <c r="X174" i="7"/>
  <c r="AB174" i="7" s="1"/>
  <c r="AG174" i="7" s="1"/>
  <c r="AE173" i="7"/>
  <c r="AD173" i="7"/>
  <c r="AC173" i="7"/>
  <c r="Y173" i="7"/>
  <c r="X173" i="7"/>
  <c r="Z173" i="7" s="1"/>
  <c r="AD172" i="7"/>
  <c r="AC172" i="7"/>
  <c r="AE172" i="7" s="1"/>
  <c r="Z172" i="7"/>
  <c r="Y172" i="7"/>
  <c r="AA172" i="7" s="1"/>
  <c r="X172" i="7"/>
  <c r="AD171" i="7"/>
  <c r="AC171" i="7"/>
  <c r="AE171" i="7" s="1"/>
  <c r="AA171" i="7"/>
  <c r="Y171" i="7"/>
  <c r="X171" i="7"/>
  <c r="AB171" i="7" s="1"/>
  <c r="AG171" i="7" s="1"/>
  <c r="AE170" i="7"/>
  <c r="AD170" i="7"/>
  <c r="AC170" i="7"/>
  <c r="Y170" i="7"/>
  <c r="X170" i="7"/>
  <c r="Z170" i="7" s="1"/>
  <c r="AD169" i="7"/>
  <c r="AC169" i="7"/>
  <c r="AE169" i="7" s="1"/>
  <c r="Z169" i="7"/>
  <c r="Y169" i="7"/>
  <c r="AA169" i="7" s="1"/>
  <c r="X169" i="7"/>
  <c r="AG168" i="7"/>
  <c r="AD168" i="7"/>
  <c r="AC168" i="7"/>
  <c r="AE168" i="7" s="1"/>
  <c r="AA168" i="7"/>
  <c r="Y168" i="7"/>
  <c r="X168" i="7"/>
  <c r="AB168" i="7" s="1"/>
  <c r="AE167" i="7"/>
  <c r="AD167" i="7"/>
  <c r="AC167" i="7"/>
  <c r="Y167" i="7"/>
  <c r="X167" i="7"/>
  <c r="Z167" i="7" s="1"/>
  <c r="AD166" i="7"/>
  <c r="AC166" i="7"/>
  <c r="AE166" i="7" s="1"/>
  <c r="Z166" i="7"/>
  <c r="Y166" i="7"/>
  <c r="AA166" i="7" s="1"/>
  <c r="X166" i="7"/>
  <c r="AD165" i="7"/>
  <c r="AC165" i="7"/>
  <c r="AE165" i="7" s="1"/>
  <c r="AA165" i="7"/>
  <c r="Y165" i="7"/>
  <c r="X165" i="7"/>
  <c r="AB165" i="7" s="1"/>
  <c r="AG165" i="7" s="1"/>
  <c r="AE164" i="7"/>
  <c r="AD164" i="7"/>
  <c r="AC164" i="7"/>
  <c r="Y164" i="7"/>
  <c r="X164" i="7"/>
  <c r="Z164" i="7" s="1"/>
  <c r="AD163" i="7"/>
  <c r="AC163" i="7"/>
  <c r="AE163" i="7" s="1"/>
  <c r="Z163" i="7"/>
  <c r="Y163" i="7"/>
  <c r="AA163" i="7" s="1"/>
  <c r="X163" i="7"/>
  <c r="AD162" i="7"/>
  <c r="AC162" i="7"/>
  <c r="AE162" i="7" s="1"/>
  <c r="AA162" i="7"/>
  <c r="Y162" i="7"/>
  <c r="X162" i="7"/>
  <c r="AB162" i="7" s="1"/>
  <c r="AG162" i="7" s="1"/>
  <c r="AE161" i="7"/>
  <c r="AD161" i="7"/>
  <c r="AC161" i="7"/>
  <c r="Y161" i="7"/>
  <c r="X161" i="7"/>
  <c r="Z161" i="7" s="1"/>
  <c r="AD160" i="7"/>
  <c r="AC160" i="7"/>
  <c r="AE160" i="7" s="1"/>
  <c r="Z160" i="7"/>
  <c r="Y160" i="7"/>
  <c r="AA160" i="7" s="1"/>
  <c r="X160" i="7"/>
  <c r="AG159" i="7"/>
  <c r="AD159" i="7"/>
  <c r="AC159" i="7"/>
  <c r="AE159" i="7" s="1"/>
  <c r="AA159" i="7"/>
  <c r="Y159" i="7"/>
  <c r="X159" i="7"/>
  <c r="AB159" i="7" s="1"/>
  <c r="AE158" i="7"/>
  <c r="AD158" i="7"/>
  <c r="AC158" i="7"/>
  <c r="Y158" i="7"/>
  <c r="X158" i="7"/>
  <c r="Z158" i="7" s="1"/>
  <c r="AD157" i="7"/>
  <c r="AC157" i="7"/>
  <c r="AE157" i="7" s="1"/>
  <c r="Z157" i="7"/>
  <c r="Y157" i="7"/>
  <c r="AA157" i="7" s="1"/>
  <c r="X157" i="7"/>
  <c r="AD156" i="7"/>
  <c r="AC156" i="7"/>
  <c r="AE156" i="7" s="1"/>
  <c r="AA156" i="7"/>
  <c r="Y156" i="7"/>
  <c r="X156" i="7"/>
  <c r="AB156" i="7" s="1"/>
  <c r="AG156" i="7" s="1"/>
  <c r="AE155" i="7"/>
  <c r="AD155" i="7"/>
  <c r="AC155" i="7"/>
  <c r="Y155" i="7"/>
  <c r="X155" i="7"/>
  <c r="Z155" i="7" s="1"/>
  <c r="AD154" i="7"/>
  <c r="AC154" i="7"/>
  <c r="AE154" i="7" s="1"/>
  <c r="Z154" i="7"/>
  <c r="Y154" i="7"/>
  <c r="AA154" i="7" s="1"/>
  <c r="X154" i="7"/>
  <c r="AD153" i="7"/>
  <c r="AC153" i="7"/>
  <c r="AE153" i="7" s="1"/>
  <c r="AA153" i="7"/>
  <c r="Y153" i="7"/>
  <c r="X153" i="7"/>
  <c r="AB153" i="7" s="1"/>
  <c r="AG153" i="7" s="1"/>
  <c r="AE152" i="7"/>
  <c r="AD152" i="7"/>
  <c r="AC152" i="7"/>
  <c r="Y152" i="7"/>
  <c r="X152" i="7"/>
  <c r="Z152" i="7" s="1"/>
  <c r="AD151" i="7"/>
  <c r="AC151" i="7"/>
  <c r="AE151" i="7" s="1"/>
  <c r="Z151" i="7"/>
  <c r="Y151" i="7"/>
  <c r="AA151" i="7" s="1"/>
  <c r="X151" i="7"/>
  <c r="AG150" i="7"/>
  <c r="AD150" i="7"/>
  <c r="AC150" i="7"/>
  <c r="AE150" i="7" s="1"/>
  <c r="AA150" i="7"/>
  <c r="Y150" i="7"/>
  <c r="X150" i="7"/>
  <c r="AB150" i="7" s="1"/>
  <c r="AE149" i="7"/>
  <c r="AD149" i="7"/>
  <c r="AC149" i="7"/>
  <c r="Y149" i="7"/>
  <c r="X149" i="7"/>
  <c r="Z149" i="7" s="1"/>
  <c r="AD148" i="7"/>
  <c r="AC148" i="7"/>
  <c r="AE148" i="7" s="1"/>
  <c r="Z148" i="7"/>
  <c r="Y148" i="7"/>
  <c r="AA148" i="7" s="1"/>
  <c r="X148" i="7"/>
  <c r="AD147" i="7"/>
  <c r="AC147" i="7"/>
  <c r="AE147" i="7" s="1"/>
  <c r="AA147" i="7"/>
  <c r="Y147" i="7"/>
  <c r="X147" i="7"/>
  <c r="AB147" i="7" s="1"/>
  <c r="AG147" i="7" s="1"/>
  <c r="AE146" i="7"/>
  <c r="AD146" i="7"/>
  <c r="AC146" i="7"/>
  <c r="Y146" i="7"/>
  <c r="X146" i="7"/>
  <c r="Z146" i="7" s="1"/>
  <c r="AD145" i="7"/>
  <c r="AC145" i="7"/>
  <c r="AE145" i="7" s="1"/>
  <c r="Z145" i="7"/>
  <c r="Y145" i="7"/>
  <c r="AA145" i="7" s="1"/>
  <c r="X145" i="7"/>
  <c r="AD144" i="7"/>
  <c r="AC144" i="7"/>
  <c r="AE144" i="7" s="1"/>
  <c r="AA144" i="7"/>
  <c r="Y144" i="7"/>
  <c r="X144" i="7"/>
  <c r="AB144" i="7" s="1"/>
  <c r="AG144" i="7" s="1"/>
  <c r="AE143" i="7"/>
  <c r="AD143" i="7"/>
  <c r="AC143" i="7"/>
  <c r="Y143" i="7"/>
  <c r="X143" i="7"/>
  <c r="Z143" i="7" s="1"/>
  <c r="AD142" i="7"/>
  <c r="AC142" i="7"/>
  <c r="AE142" i="7" s="1"/>
  <c r="Z142" i="7"/>
  <c r="Y142" i="7"/>
  <c r="AA142" i="7" s="1"/>
  <c r="X142" i="7"/>
  <c r="AG141" i="7"/>
  <c r="AD141" i="7"/>
  <c r="AC141" i="7"/>
  <c r="AE141" i="7" s="1"/>
  <c r="AA141" i="7"/>
  <c r="Y141" i="7"/>
  <c r="X141" i="7"/>
  <c r="AB141" i="7" s="1"/>
  <c r="AE140" i="7"/>
  <c r="AD140" i="7"/>
  <c r="AC140" i="7"/>
  <c r="Y140" i="7"/>
  <c r="X140" i="7"/>
  <c r="Z140" i="7" s="1"/>
  <c r="AD139" i="7"/>
  <c r="AC139" i="7"/>
  <c r="AE139" i="7" s="1"/>
  <c r="Z139" i="7"/>
  <c r="Y139" i="7"/>
  <c r="AA139" i="7" s="1"/>
  <c r="X139" i="7"/>
  <c r="AD138" i="7"/>
  <c r="AC138" i="7"/>
  <c r="AE138" i="7" s="1"/>
  <c r="AA138" i="7"/>
  <c r="Y138" i="7"/>
  <c r="X138" i="7"/>
  <c r="AB138" i="7" s="1"/>
  <c r="AG138" i="7" s="1"/>
  <c r="AE137" i="7"/>
  <c r="AD137" i="7"/>
  <c r="AC137" i="7"/>
  <c r="Y137" i="7"/>
  <c r="X137" i="7"/>
  <c r="Z137" i="7" s="1"/>
  <c r="AD136" i="7"/>
  <c r="AC136" i="7"/>
  <c r="AE136" i="7" s="1"/>
  <c r="Z136" i="7"/>
  <c r="Y136" i="7"/>
  <c r="AA136" i="7" s="1"/>
  <c r="X136" i="7"/>
  <c r="AD135" i="7"/>
  <c r="AC135" i="7"/>
  <c r="AE135" i="7" s="1"/>
  <c r="AA135" i="7"/>
  <c r="Y135" i="7"/>
  <c r="X135" i="7"/>
  <c r="AB135" i="7" s="1"/>
  <c r="AG135" i="7" s="1"/>
  <c r="AE134" i="7"/>
  <c r="AD134" i="7"/>
  <c r="AC134" i="7"/>
  <c r="Y134" i="7"/>
  <c r="X134" i="7"/>
  <c r="Z134" i="7" s="1"/>
  <c r="AD133" i="7"/>
  <c r="AC133" i="7"/>
  <c r="AE133" i="7" s="1"/>
  <c r="Z133" i="7"/>
  <c r="Y133" i="7"/>
  <c r="AA133" i="7" s="1"/>
  <c r="X133" i="7"/>
  <c r="AG132" i="7"/>
  <c r="AD132" i="7"/>
  <c r="AC132" i="7"/>
  <c r="AE132" i="7" s="1"/>
  <c r="AA132" i="7"/>
  <c r="Y132" i="7"/>
  <c r="X132" i="7"/>
  <c r="AB132" i="7" s="1"/>
  <c r="AE131" i="7"/>
  <c r="AD131" i="7"/>
  <c r="AC131" i="7"/>
  <c r="Y131" i="7"/>
  <c r="X131" i="7"/>
  <c r="Z131" i="7" s="1"/>
  <c r="AD130" i="7"/>
  <c r="AC130" i="7"/>
  <c r="AE130" i="7" s="1"/>
  <c r="Z130" i="7"/>
  <c r="Y130" i="7"/>
  <c r="AA130" i="7" s="1"/>
  <c r="X130" i="7"/>
  <c r="AD129" i="7"/>
  <c r="AC129" i="7"/>
  <c r="AE129" i="7" s="1"/>
  <c r="AA129" i="7"/>
  <c r="Y129" i="7"/>
  <c r="X129" i="7"/>
  <c r="AB129" i="7" s="1"/>
  <c r="AG129" i="7" s="1"/>
  <c r="AE128" i="7"/>
  <c r="AD128" i="7"/>
  <c r="AC128" i="7"/>
  <c r="Y128" i="7"/>
  <c r="X128" i="7"/>
  <c r="Z128" i="7" s="1"/>
  <c r="AD127" i="7"/>
  <c r="AC127" i="7"/>
  <c r="AE127" i="7" s="1"/>
  <c r="Z127" i="7"/>
  <c r="Y127" i="7"/>
  <c r="AA127" i="7" s="1"/>
  <c r="X127" i="7"/>
  <c r="AG126" i="7"/>
  <c r="AD126" i="7"/>
  <c r="AC126" i="7"/>
  <c r="AE126" i="7" s="1"/>
  <c r="AA126" i="7"/>
  <c r="Y126" i="7"/>
  <c r="X126" i="7"/>
  <c r="AB126" i="7" s="1"/>
  <c r="AE125" i="7"/>
  <c r="AD125" i="7"/>
  <c r="AC125" i="7"/>
  <c r="Y125" i="7"/>
  <c r="X125" i="7"/>
  <c r="Z125" i="7" s="1"/>
  <c r="AD124" i="7"/>
  <c r="AC124" i="7"/>
  <c r="AE124" i="7" s="1"/>
  <c r="Z124" i="7"/>
  <c r="Y124" i="7"/>
  <c r="AA124" i="7" s="1"/>
  <c r="X124" i="7"/>
  <c r="AG123" i="7"/>
  <c r="AD123" i="7"/>
  <c r="AC123" i="7"/>
  <c r="AE123" i="7" s="1"/>
  <c r="AA123" i="7"/>
  <c r="Y123" i="7"/>
  <c r="X123" i="7"/>
  <c r="AB123" i="7" s="1"/>
  <c r="AE122" i="7"/>
  <c r="AD122" i="7"/>
  <c r="AC122" i="7"/>
  <c r="Y122" i="7"/>
  <c r="X122" i="7"/>
  <c r="Z122" i="7" s="1"/>
  <c r="AD121" i="7"/>
  <c r="AC121" i="7"/>
  <c r="AE121" i="7" s="1"/>
  <c r="Z121" i="7"/>
  <c r="Y121" i="7"/>
  <c r="AA121" i="7" s="1"/>
  <c r="X121" i="7"/>
  <c r="AD120" i="7"/>
  <c r="AC120" i="7"/>
  <c r="AE120" i="7" s="1"/>
  <c r="AA120" i="7"/>
  <c r="Y120" i="7"/>
  <c r="X120" i="7"/>
  <c r="AE119" i="7"/>
  <c r="AD119" i="7"/>
  <c r="AC119" i="7"/>
  <c r="Y119" i="7"/>
  <c r="AA119" i="7" s="1"/>
  <c r="X119" i="7"/>
  <c r="Z119" i="7" s="1"/>
  <c r="AD118" i="7"/>
  <c r="AC118" i="7"/>
  <c r="AE118" i="7" s="1"/>
  <c r="Z118" i="7"/>
  <c r="Y118" i="7"/>
  <c r="AA118" i="7" s="1"/>
  <c r="X118" i="7"/>
  <c r="AD117" i="7"/>
  <c r="AC117" i="7"/>
  <c r="AE117" i="7" s="1"/>
  <c r="AA117" i="7"/>
  <c r="Y117" i="7"/>
  <c r="X117" i="7"/>
  <c r="AE116" i="7"/>
  <c r="AD116" i="7"/>
  <c r="AC116" i="7"/>
  <c r="Y116" i="7"/>
  <c r="AA116" i="7" s="1"/>
  <c r="X116" i="7"/>
  <c r="Z116" i="7" s="1"/>
  <c r="AD115" i="7"/>
  <c r="AC115" i="7"/>
  <c r="AE115" i="7" s="1"/>
  <c r="Z115" i="7"/>
  <c r="Y115" i="7"/>
  <c r="AA115" i="7" s="1"/>
  <c r="X115" i="7"/>
  <c r="AD114" i="7"/>
  <c r="AC114" i="7"/>
  <c r="AE114" i="7" s="1"/>
  <c r="AA114" i="7"/>
  <c r="Y114" i="7"/>
  <c r="X114" i="7"/>
  <c r="AE113" i="7"/>
  <c r="AD113" i="7"/>
  <c r="AC113" i="7"/>
  <c r="Y113" i="7"/>
  <c r="AA113" i="7" s="1"/>
  <c r="X113" i="7"/>
  <c r="Z113" i="7" s="1"/>
  <c r="AD112" i="7"/>
  <c r="AC112" i="7"/>
  <c r="AE112" i="7" s="1"/>
  <c r="Z112" i="7"/>
  <c r="Y112" i="7"/>
  <c r="AA112" i="7" s="1"/>
  <c r="X112" i="7"/>
  <c r="AD111" i="7"/>
  <c r="AC111" i="7"/>
  <c r="AE111" i="7" s="1"/>
  <c r="AA111" i="7"/>
  <c r="Y111" i="7"/>
  <c r="X111" i="7"/>
  <c r="AE110" i="7"/>
  <c r="AD110" i="7"/>
  <c r="AC110" i="7"/>
  <c r="Y110" i="7"/>
  <c r="AA110" i="7" s="1"/>
  <c r="X110" i="7"/>
  <c r="Z110" i="7" s="1"/>
  <c r="AD109" i="7"/>
  <c r="AC109" i="7"/>
  <c r="AE109" i="7" s="1"/>
  <c r="Z109" i="7"/>
  <c r="Y109" i="7"/>
  <c r="AA109" i="7" s="1"/>
  <c r="X109" i="7"/>
  <c r="AD108" i="7"/>
  <c r="AC108" i="7"/>
  <c r="AE108" i="7" s="1"/>
  <c r="AA108" i="7"/>
  <c r="Y108" i="7"/>
  <c r="X108" i="7"/>
  <c r="AE107" i="7"/>
  <c r="AD107" i="7"/>
  <c r="AC107" i="7"/>
  <c r="Y107" i="7"/>
  <c r="AA107" i="7" s="1"/>
  <c r="X107" i="7"/>
  <c r="Z107" i="7" s="1"/>
  <c r="AD106" i="7"/>
  <c r="AC106" i="7"/>
  <c r="AE106" i="7" s="1"/>
  <c r="Z106" i="7"/>
  <c r="Y106" i="7"/>
  <c r="AA106" i="7" s="1"/>
  <c r="X106" i="7"/>
  <c r="AD105" i="7"/>
  <c r="AC105" i="7"/>
  <c r="AE105" i="7" s="1"/>
  <c r="AA105" i="7"/>
  <c r="Y105" i="7"/>
  <c r="X105" i="7"/>
  <c r="AE104" i="7"/>
  <c r="AD104" i="7"/>
  <c r="AC104" i="7"/>
  <c r="Y104" i="7"/>
  <c r="AA104" i="7" s="1"/>
  <c r="X104" i="7"/>
  <c r="Z104" i="7" s="1"/>
  <c r="AD103" i="7"/>
  <c r="AC103" i="7"/>
  <c r="AE103" i="7" s="1"/>
  <c r="Z103" i="7"/>
  <c r="Y103" i="7"/>
  <c r="AA103" i="7" s="1"/>
  <c r="X103" i="7"/>
  <c r="AD102" i="7"/>
  <c r="AC102" i="7"/>
  <c r="AE102" i="7" s="1"/>
  <c r="AA102" i="7"/>
  <c r="Y102" i="7"/>
  <c r="X102" i="7"/>
  <c r="AE101" i="7"/>
  <c r="AD101" i="7"/>
  <c r="AC101" i="7"/>
  <c r="Y101" i="7"/>
  <c r="AA101" i="7" s="1"/>
  <c r="X101" i="7"/>
  <c r="Z101" i="7" s="1"/>
  <c r="AD100" i="7"/>
  <c r="AC100" i="7"/>
  <c r="AE100" i="7" s="1"/>
  <c r="Z100" i="7"/>
  <c r="Y100" i="7"/>
  <c r="AA100" i="7" s="1"/>
  <c r="X100" i="7"/>
  <c r="AD99" i="7"/>
  <c r="AC99" i="7"/>
  <c r="AE99" i="7" s="1"/>
  <c r="AA99" i="7"/>
  <c r="Y99" i="7"/>
  <c r="X99" i="7"/>
  <c r="AE98" i="7"/>
  <c r="AD98" i="7"/>
  <c r="AC98" i="7"/>
  <c r="Y98" i="7"/>
  <c r="AA98" i="7" s="1"/>
  <c r="X98" i="7"/>
  <c r="Z98" i="7" s="1"/>
  <c r="AD97" i="7"/>
  <c r="AC97" i="7"/>
  <c r="AE97" i="7" s="1"/>
  <c r="Z97" i="7"/>
  <c r="Y97" i="7"/>
  <c r="AA97" i="7" s="1"/>
  <c r="X97" i="7"/>
  <c r="AD96" i="7"/>
  <c r="AC96" i="7"/>
  <c r="AE96" i="7" s="1"/>
  <c r="AA96" i="7"/>
  <c r="Y96" i="7"/>
  <c r="X96" i="7"/>
  <c r="AE95" i="7"/>
  <c r="AD95" i="7"/>
  <c r="AC95" i="7"/>
  <c r="Y95" i="7"/>
  <c r="AA95" i="7" s="1"/>
  <c r="X95" i="7"/>
  <c r="Z95" i="7" s="1"/>
  <c r="AD94" i="7"/>
  <c r="AC94" i="7"/>
  <c r="AE94" i="7" s="1"/>
  <c r="Z94" i="7"/>
  <c r="Y94" i="7"/>
  <c r="AA94" i="7" s="1"/>
  <c r="X94" i="7"/>
  <c r="AD93" i="7"/>
  <c r="AC93" i="7"/>
  <c r="AE93" i="7" s="1"/>
  <c r="AA93" i="7"/>
  <c r="Y93" i="7"/>
  <c r="X93" i="7"/>
  <c r="AE92" i="7"/>
  <c r="AD92" i="7"/>
  <c r="AC92" i="7"/>
  <c r="Y92" i="7"/>
  <c r="AA92" i="7" s="1"/>
  <c r="X92" i="7"/>
  <c r="Z92" i="7" s="1"/>
  <c r="AD91" i="7"/>
  <c r="AC91" i="7"/>
  <c r="AE91" i="7" s="1"/>
  <c r="Z91" i="7"/>
  <c r="Y91" i="7"/>
  <c r="AA91" i="7" s="1"/>
  <c r="X91" i="7"/>
  <c r="AD90" i="7"/>
  <c r="AC90" i="7"/>
  <c r="AE90" i="7" s="1"/>
  <c r="AA90" i="7"/>
  <c r="Y90" i="7"/>
  <c r="X90" i="7"/>
  <c r="AE89" i="7"/>
  <c r="AD89" i="7"/>
  <c r="AC89" i="7"/>
  <c r="Y89" i="7"/>
  <c r="AA89" i="7" s="1"/>
  <c r="X89" i="7"/>
  <c r="Z89" i="7" s="1"/>
  <c r="AD88" i="7"/>
  <c r="AC88" i="7"/>
  <c r="AE88" i="7" s="1"/>
  <c r="Z88" i="7"/>
  <c r="Y88" i="7"/>
  <c r="AA88" i="7" s="1"/>
  <c r="X88" i="7"/>
  <c r="AD87" i="7"/>
  <c r="AC87" i="7"/>
  <c r="AE87" i="7" s="1"/>
  <c r="AA87" i="7"/>
  <c r="Y87" i="7"/>
  <c r="X87" i="7"/>
  <c r="AE86" i="7"/>
  <c r="AD86" i="7"/>
  <c r="AC86" i="7"/>
  <c r="Y86" i="7"/>
  <c r="AA86" i="7" s="1"/>
  <c r="X86" i="7"/>
  <c r="Z86" i="7" s="1"/>
  <c r="AD85" i="7"/>
  <c r="AC85" i="7"/>
  <c r="AE85" i="7" s="1"/>
  <c r="Z85" i="7"/>
  <c r="Y85" i="7"/>
  <c r="AA85" i="7" s="1"/>
  <c r="X85" i="7"/>
  <c r="AD84" i="7"/>
  <c r="AC84" i="7"/>
  <c r="AE84" i="7" s="1"/>
  <c r="AA84" i="7"/>
  <c r="Y84" i="7"/>
  <c r="X84" i="7"/>
  <c r="AE83" i="7"/>
  <c r="AD83" i="7"/>
  <c r="AC83" i="7"/>
  <c r="Y83" i="7"/>
  <c r="AA83" i="7" s="1"/>
  <c r="X83" i="7"/>
  <c r="Z83" i="7" s="1"/>
  <c r="AD82" i="7"/>
  <c r="AC82" i="7"/>
  <c r="AE82" i="7" s="1"/>
  <c r="Z82" i="7"/>
  <c r="Y82" i="7"/>
  <c r="AA82" i="7" s="1"/>
  <c r="X82" i="7"/>
  <c r="AD81" i="7"/>
  <c r="AC81" i="7"/>
  <c r="AE81" i="7" s="1"/>
  <c r="AA81" i="7"/>
  <c r="Y81" i="7"/>
  <c r="X81" i="7"/>
  <c r="AE80" i="7"/>
  <c r="AD80" i="7"/>
  <c r="AC80" i="7"/>
  <c r="Y80" i="7"/>
  <c r="AA80" i="7" s="1"/>
  <c r="X80" i="7"/>
  <c r="Z80" i="7" s="1"/>
  <c r="AD79" i="7"/>
  <c r="AC79" i="7"/>
  <c r="AE79" i="7" s="1"/>
  <c r="Z79" i="7"/>
  <c r="Y79" i="7"/>
  <c r="AA79" i="7" s="1"/>
  <c r="X79" i="7"/>
  <c r="AD78" i="7"/>
  <c r="AC78" i="7"/>
  <c r="AE78" i="7" s="1"/>
  <c r="AA78" i="7"/>
  <c r="Y78" i="7"/>
  <c r="X78" i="7"/>
  <c r="AE77" i="7"/>
  <c r="AD77" i="7"/>
  <c r="AC77" i="7"/>
  <c r="Y77" i="7"/>
  <c r="AA77" i="7" s="1"/>
  <c r="X77" i="7"/>
  <c r="Z77" i="7" s="1"/>
  <c r="AD76" i="7"/>
  <c r="AC76" i="7"/>
  <c r="AE76" i="7" s="1"/>
  <c r="Z76" i="7"/>
  <c r="Y76" i="7"/>
  <c r="AA76" i="7" s="1"/>
  <c r="X76" i="7"/>
  <c r="AD75" i="7"/>
  <c r="AC75" i="7"/>
  <c r="AE75" i="7" s="1"/>
  <c r="AA75" i="7"/>
  <c r="Y75" i="7"/>
  <c r="X75" i="7"/>
  <c r="AE74" i="7"/>
  <c r="AD74" i="7"/>
  <c r="AC74" i="7"/>
  <c r="Y74" i="7"/>
  <c r="AA74" i="7" s="1"/>
  <c r="X74" i="7"/>
  <c r="Z74" i="7" s="1"/>
  <c r="AD73" i="7"/>
  <c r="AC73" i="7"/>
  <c r="AE73" i="7" s="1"/>
  <c r="Z73" i="7"/>
  <c r="Y73" i="7"/>
  <c r="AA73" i="7" s="1"/>
  <c r="X73" i="7"/>
  <c r="AD72" i="7"/>
  <c r="AC72" i="7"/>
  <c r="AE72" i="7" s="1"/>
  <c r="AA72" i="7"/>
  <c r="Y72" i="7"/>
  <c r="X72" i="7"/>
  <c r="AE71" i="7"/>
  <c r="AD71" i="7"/>
  <c r="AC71" i="7"/>
  <c r="Y71" i="7"/>
  <c r="AA71" i="7" s="1"/>
  <c r="X71" i="7"/>
  <c r="Z71" i="7" s="1"/>
  <c r="AD70" i="7"/>
  <c r="AC70" i="7"/>
  <c r="AE70" i="7" s="1"/>
  <c r="Z70" i="7"/>
  <c r="Y70" i="7"/>
  <c r="AA70" i="7" s="1"/>
  <c r="X70" i="7"/>
  <c r="AD69" i="7"/>
  <c r="AC69" i="7"/>
  <c r="AE69" i="7" s="1"/>
  <c r="AA69" i="7"/>
  <c r="Y69" i="7"/>
  <c r="X69" i="7"/>
  <c r="AE68" i="7"/>
  <c r="AD68" i="7"/>
  <c r="AC68" i="7"/>
  <c r="AB68" i="7"/>
  <c r="AG68" i="7" s="1"/>
  <c r="AA68" i="7"/>
  <c r="Y68" i="7"/>
  <c r="X68" i="7"/>
  <c r="Z68" i="7" s="1"/>
  <c r="AE67" i="7"/>
  <c r="AD67" i="7"/>
  <c r="AC67" i="7"/>
  <c r="Z67" i="7"/>
  <c r="Y67" i="7"/>
  <c r="X67" i="7"/>
  <c r="AD66" i="7"/>
  <c r="AC66" i="7"/>
  <c r="AA66" i="7"/>
  <c r="Y66" i="7"/>
  <c r="X66" i="7"/>
  <c r="AE65" i="7"/>
  <c r="AD65" i="7"/>
  <c r="AC65" i="7"/>
  <c r="AB65" i="7"/>
  <c r="AG65" i="7" s="1"/>
  <c r="AA65" i="7"/>
  <c r="Y65" i="7"/>
  <c r="X65" i="7"/>
  <c r="Z65" i="7" s="1"/>
  <c r="AD64" i="7"/>
  <c r="AC64" i="7"/>
  <c r="AE64" i="7" s="1"/>
  <c r="Z64" i="7"/>
  <c r="Y64" i="7"/>
  <c r="X64" i="7"/>
  <c r="AD63" i="7"/>
  <c r="AC63" i="7"/>
  <c r="AE63" i="7" s="1"/>
  <c r="AA63" i="7"/>
  <c r="Z63" i="7"/>
  <c r="Y63" i="7"/>
  <c r="X63" i="7"/>
  <c r="AB63" i="7" s="1"/>
  <c r="AG63" i="7" s="1"/>
  <c r="AE62" i="7"/>
  <c r="AD62" i="7"/>
  <c r="AC62" i="7"/>
  <c r="Y62" i="7"/>
  <c r="AA62" i="7" s="1"/>
  <c r="X62" i="7"/>
  <c r="Z62" i="7" s="1"/>
  <c r="AE61" i="7"/>
  <c r="AF61" i="7" s="1"/>
  <c r="AD61" i="7"/>
  <c r="AC61" i="7"/>
  <c r="AB61" i="7"/>
  <c r="AG61" i="7" s="1"/>
  <c r="Z61" i="7"/>
  <c r="Y61" i="7"/>
  <c r="AA61" i="7" s="1"/>
  <c r="X61" i="7"/>
  <c r="AD60" i="7"/>
  <c r="AC60" i="7"/>
  <c r="AE60" i="7" s="1"/>
  <c r="AG60" i="7" s="1"/>
  <c r="AA60" i="7"/>
  <c r="Z60" i="7"/>
  <c r="Y60" i="7"/>
  <c r="X60" i="7"/>
  <c r="AB60" i="7" s="1"/>
  <c r="AE59" i="7"/>
  <c r="AD59" i="7"/>
  <c r="AC59" i="7"/>
  <c r="Y59" i="7"/>
  <c r="AA59" i="7" s="1"/>
  <c r="X59" i="7"/>
  <c r="Z59" i="7" s="1"/>
  <c r="AE58" i="7"/>
  <c r="AF58" i="7" s="1"/>
  <c r="AD58" i="7"/>
  <c r="AC58" i="7"/>
  <c r="AB58" i="7"/>
  <c r="AG58" i="7" s="1"/>
  <c r="Z58" i="7"/>
  <c r="Y58" i="7"/>
  <c r="AA58" i="7" s="1"/>
  <c r="X58" i="7"/>
  <c r="AD57" i="7"/>
  <c r="AC57" i="7"/>
  <c r="AE57" i="7" s="1"/>
  <c r="AG57" i="7" s="1"/>
  <c r="AA57" i="7"/>
  <c r="Z57" i="7"/>
  <c r="Y57" i="7"/>
  <c r="X57" i="7"/>
  <c r="AB57" i="7" s="1"/>
  <c r="AE56" i="7"/>
  <c r="AD56" i="7"/>
  <c r="AC56" i="7"/>
  <c r="Y56" i="7"/>
  <c r="AA56" i="7" s="1"/>
  <c r="X56" i="7"/>
  <c r="Z56" i="7" s="1"/>
  <c r="AE55" i="7"/>
  <c r="AF55" i="7" s="1"/>
  <c r="AD55" i="7"/>
  <c r="AC55" i="7"/>
  <c r="AB55" i="7"/>
  <c r="AG55" i="7" s="1"/>
  <c r="Z55" i="7"/>
  <c r="Y55" i="7"/>
  <c r="AA55" i="7" s="1"/>
  <c r="X55" i="7"/>
  <c r="AD54" i="7"/>
  <c r="AC54" i="7"/>
  <c r="AE54" i="7" s="1"/>
  <c r="AG54" i="7" s="1"/>
  <c r="AA54" i="7"/>
  <c r="Z54" i="7"/>
  <c r="Y54" i="7"/>
  <c r="X54" i="7"/>
  <c r="AB54" i="7" s="1"/>
  <c r="AE53" i="7"/>
  <c r="AD53" i="7"/>
  <c r="AC53" i="7"/>
  <c r="Y53" i="7"/>
  <c r="AA53" i="7" s="1"/>
  <c r="X53" i="7"/>
  <c r="Z53" i="7" s="1"/>
  <c r="AE52" i="7"/>
  <c r="AF52" i="7" s="1"/>
  <c r="AD52" i="7"/>
  <c r="AC52" i="7"/>
  <c r="AB52" i="7"/>
  <c r="AG52" i="7" s="1"/>
  <c r="Z52" i="7"/>
  <c r="Y52" i="7"/>
  <c r="AA52" i="7" s="1"/>
  <c r="X52" i="7"/>
  <c r="AD51" i="7"/>
  <c r="AC51" i="7"/>
  <c r="AE51" i="7" s="1"/>
  <c r="AG51" i="7" s="1"/>
  <c r="AA51" i="7"/>
  <c r="Z51" i="7"/>
  <c r="Y51" i="7"/>
  <c r="X51" i="7"/>
  <c r="AB51" i="7" s="1"/>
  <c r="AE50" i="7"/>
  <c r="AD50" i="7"/>
  <c r="AC50" i="7"/>
  <c r="Y50" i="7"/>
  <c r="AA50" i="7" s="1"/>
  <c r="X50" i="7"/>
  <c r="Z50" i="7" s="1"/>
  <c r="AE49" i="7"/>
  <c r="AF49" i="7" s="1"/>
  <c r="AD49" i="7"/>
  <c r="AC49" i="7"/>
  <c r="AB49" i="7"/>
  <c r="AG49" i="7" s="1"/>
  <c r="Z49" i="7"/>
  <c r="Y49" i="7"/>
  <c r="AA49" i="7" s="1"/>
  <c r="X49" i="7"/>
  <c r="AD48" i="7"/>
  <c r="AC48" i="7"/>
  <c r="AE48" i="7" s="1"/>
  <c r="AG48" i="7" s="1"/>
  <c r="AA48" i="7"/>
  <c r="Z48" i="7"/>
  <c r="Y48" i="7"/>
  <c r="X48" i="7"/>
  <c r="AB48" i="7" s="1"/>
  <c r="AE47" i="7"/>
  <c r="AD47" i="7"/>
  <c r="AC47" i="7"/>
  <c r="Y47" i="7"/>
  <c r="AA47" i="7" s="1"/>
  <c r="X47" i="7"/>
  <c r="Z47" i="7" s="1"/>
  <c r="AE46" i="7"/>
  <c r="AF46" i="7" s="1"/>
  <c r="AD46" i="7"/>
  <c r="AC46" i="7"/>
  <c r="AB46" i="7"/>
  <c r="AG46" i="7" s="1"/>
  <c r="Z46" i="7"/>
  <c r="Y46" i="7"/>
  <c r="AA46" i="7" s="1"/>
  <c r="X46" i="7"/>
  <c r="AD45" i="7"/>
  <c r="AC45" i="7"/>
  <c r="AE45" i="7" s="1"/>
  <c r="AG45" i="7" s="1"/>
  <c r="AA45" i="7"/>
  <c r="Z45" i="7"/>
  <c r="Y45" i="7"/>
  <c r="X45" i="7"/>
  <c r="AB45" i="7" s="1"/>
  <c r="AE44" i="7"/>
  <c r="AD44" i="7"/>
  <c r="AC44" i="7"/>
  <c r="Y44" i="7"/>
  <c r="AA44" i="7" s="1"/>
  <c r="X44" i="7"/>
  <c r="Z44" i="7" s="1"/>
  <c r="AE43" i="7"/>
  <c r="AD43" i="7"/>
  <c r="AC43" i="7"/>
  <c r="AB43" i="7"/>
  <c r="AG43" i="7" s="1"/>
  <c r="AF43" i="7" s="1"/>
  <c r="Z43" i="7"/>
  <c r="Y43" i="7"/>
  <c r="AA43" i="7" s="1"/>
  <c r="X43" i="7"/>
  <c r="AD42" i="7"/>
  <c r="AC42" i="7"/>
  <c r="AE42" i="7" s="1"/>
  <c r="AG42" i="7" s="1"/>
  <c r="AA42" i="7"/>
  <c r="Z42" i="7"/>
  <c r="Y42" i="7"/>
  <c r="X42" i="7"/>
  <c r="AB42" i="7" s="1"/>
  <c r="AE41" i="7"/>
  <c r="AD41" i="7"/>
  <c r="AC41" i="7"/>
  <c r="Y41" i="7"/>
  <c r="AA41" i="7" s="1"/>
  <c r="X41" i="7"/>
  <c r="Z41" i="7" s="1"/>
  <c r="AE40" i="7"/>
  <c r="AD40" i="7"/>
  <c r="AC40" i="7"/>
  <c r="AB40" i="7"/>
  <c r="AG40" i="7" s="1"/>
  <c r="AF40" i="7" s="1"/>
  <c r="Z40" i="7"/>
  <c r="Y40" i="7"/>
  <c r="AA40" i="7" s="1"/>
  <c r="X40" i="7"/>
  <c r="AD39" i="7"/>
  <c r="AC39" i="7"/>
  <c r="AE39" i="7" s="1"/>
  <c r="AG39" i="7" s="1"/>
  <c r="AA39" i="7"/>
  <c r="Z39" i="7"/>
  <c r="Y39" i="7"/>
  <c r="X39" i="7"/>
  <c r="AB39" i="7" s="1"/>
  <c r="AE38" i="7"/>
  <c r="AD38" i="7"/>
  <c r="AC38" i="7"/>
  <c r="Y38" i="7"/>
  <c r="AA38" i="7" s="1"/>
  <c r="X38" i="7"/>
  <c r="Z38" i="7" s="1"/>
  <c r="AE37" i="7"/>
  <c r="AD37" i="7"/>
  <c r="AC37" i="7"/>
  <c r="AB37" i="7"/>
  <c r="AG37" i="7" s="1"/>
  <c r="AF37" i="7" s="1"/>
  <c r="Z37" i="7"/>
  <c r="Y37" i="7"/>
  <c r="AA37" i="7" s="1"/>
  <c r="X37" i="7"/>
  <c r="AD36" i="7"/>
  <c r="AC36" i="7"/>
  <c r="AE36" i="7" s="1"/>
  <c r="AG36" i="7" s="1"/>
  <c r="AA36" i="7"/>
  <c r="Z36" i="7"/>
  <c r="Y36" i="7"/>
  <c r="X36" i="7"/>
  <c r="AB36" i="7" s="1"/>
  <c r="AE35" i="7"/>
  <c r="AD35" i="7"/>
  <c r="AC35" i="7"/>
  <c r="Y35" i="7"/>
  <c r="AA35" i="7" s="1"/>
  <c r="X35" i="7"/>
  <c r="Z35" i="7" s="1"/>
  <c r="AE34" i="7"/>
  <c r="AD34" i="7"/>
  <c r="AC34" i="7"/>
  <c r="AB34" i="7"/>
  <c r="AG34" i="7" s="1"/>
  <c r="AF34" i="7" s="1"/>
  <c r="Z34" i="7"/>
  <c r="Y34" i="7"/>
  <c r="AA34" i="7" s="1"/>
  <c r="X34" i="7"/>
  <c r="AD33" i="7"/>
  <c r="AC33" i="7"/>
  <c r="AE33" i="7" s="1"/>
  <c r="AG33" i="7" s="1"/>
  <c r="AA33" i="7"/>
  <c r="Z33" i="7"/>
  <c r="Y33" i="7"/>
  <c r="X33" i="7"/>
  <c r="AB33" i="7" s="1"/>
  <c r="AE32" i="7"/>
  <c r="AD32" i="7"/>
  <c r="AC32" i="7"/>
  <c r="Y32" i="7"/>
  <c r="AA32" i="7" s="1"/>
  <c r="X32" i="7"/>
  <c r="Z32" i="7" s="1"/>
  <c r="AE31" i="7"/>
  <c r="AD31" i="7"/>
  <c r="AC31" i="7"/>
  <c r="AB31" i="7"/>
  <c r="AG31" i="7" s="1"/>
  <c r="AF31" i="7" s="1"/>
  <c r="Z31" i="7"/>
  <c r="Y31" i="7"/>
  <c r="AA31" i="7" s="1"/>
  <c r="X31" i="7"/>
  <c r="AD30" i="7"/>
  <c r="AC30" i="7"/>
  <c r="AE30" i="7" s="1"/>
  <c r="AG30" i="7" s="1"/>
  <c r="AA30" i="7"/>
  <c r="Z30" i="7"/>
  <c r="Y30" i="7"/>
  <c r="X30" i="7"/>
  <c r="AB30" i="7" s="1"/>
  <c r="AE29" i="7"/>
  <c r="AD29" i="7"/>
  <c r="AC29" i="7"/>
  <c r="Y29" i="7"/>
  <c r="AA29" i="7" s="1"/>
  <c r="X29" i="7"/>
  <c r="Z29" i="7" s="1"/>
  <c r="AE28" i="7"/>
  <c r="AD28" i="7"/>
  <c r="AC28" i="7"/>
  <c r="AB28" i="7"/>
  <c r="AG28" i="7" s="1"/>
  <c r="AF28" i="7" s="1"/>
  <c r="AA28" i="7"/>
  <c r="Z28" i="7"/>
  <c r="Y28" i="7"/>
  <c r="X28" i="7"/>
  <c r="AE27" i="7"/>
  <c r="AD27" i="7"/>
  <c r="AC27" i="7"/>
  <c r="Y27" i="7"/>
  <c r="AA27" i="7" s="1"/>
  <c r="X27" i="7"/>
  <c r="AB27" i="7" s="1"/>
  <c r="AG27" i="7" s="1"/>
  <c r="AE26" i="7"/>
  <c r="AD26" i="7"/>
  <c r="AC26" i="7"/>
  <c r="AB26" i="7"/>
  <c r="AG26" i="7" s="1"/>
  <c r="AA26" i="7"/>
  <c r="Y26" i="7"/>
  <c r="X26" i="7"/>
  <c r="Z26" i="7" s="1"/>
  <c r="AE25" i="7"/>
  <c r="AD25" i="7"/>
  <c r="AC25" i="7"/>
  <c r="Z25" i="7"/>
  <c r="Y25" i="7"/>
  <c r="AB25" i="7" s="1"/>
  <c r="AG25" i="7" s="1"/>
  <c r="X25" i="7"/>
  <c r="AD24" i="7"/>
  <c r="AC24" i="7"/>
  <c r="AE24" i="7" s="1"/>
  <c r="AA24" i="7"/>
  <c r="Z24" i="7"/>
  <c r="Y24" i="7"/>
  <c r="X24" i="7"/>
  <c r="AD23" i="7"/>
  <c r="AE23" i="7" s="1"/>
  <c r="AC23" i="7"/>
  <c r="AA23" i="7"/>
  <c r="Y23" i="7"/>
  <c r="X23" i="7"/>
  <c r="Z23" i="7" s="1"/>
  <c r="AG22" i="7"/>
  <c r="AF22" i="7" s="1"/>
  <c r="AE22" i="7"/>
  <c r="AD22" i="7"/>
  <c r="AC22" i="7"/>
  <c r="AB22" i="7"/>
  <c r="AA22" i="7"/>
  <c r="Z22" i="7"/>
  <c r="Y22" i="7"/>
  <c r="X22" i="7"/>
  <c r="AE21" i="7"/>
  <c r="AF21" i="7" s="1"/>
  <c r="AD21" i="7"/>
  <c r="AC21" i="7"/>
  <c r="Y21" i="7"/>
  <c r="AA21" i="7" s="1"/>
  <c r="X21" i="7"/>
  <c r="AB21" i="7" s="1"/>
  <c r="AG21" i="7" s="1"/>
  <c r="AE20" i="7"/>
  <c r="AD20" i="7"/>
  <c r="AC20" i="7"/>
  <c r="AB20" i="7"/>
  <c r="AG20" i="7" s="1"/>
  <c r="AA20" i="7"/>
  <c r="Y20" i="7"/>
  <c r="X20" i="7"/>
  <c r="Z20" i="7" s="1"/>
  <c r="AE19" i="7"/>
  <c r="AF19" i="7" s="1"/>
  <c r="AD19" i="7"/>
  <c r="AC19" i="7"/>
  <c r="Z19" i="7"/>
  <c r="Y19" i="7"/>
  <c r="AB19" i="7" s="1"/>
  <c r="AG19" i="7" s="1"/>
  <c r="X19" i="7"/>
  <c r="AD18" i="7"/>
  <c r="AC18" i="7"/>
  <c r="AE18" i="7" s="1"/>
  <c r="AA18" i="7"/>
  <c r="Z18" i="7"/>
  <c r="Y18" i="7"/>
  <c r="X18" i="7"/>
  <c r="AD17" i="7"/>
  <c r="AE17" i="7" s="1"/>
  <c r="AC17" i="7"/>
  <c r="AA17" i="7"/>
  <c r="Y17" i="7"/>
  <c r="X17" i="7"/>
  <c r="Z17" i="7" s="1"/>
  <c r="AG16" i="7"/>
  <c r="AF16" i="7" s="1"/>
  <c r="AE16" i="7"/>
  <c r="AD16" i="7"/>
  <c r="AC16" i="7"/>
  <c r="AB16" i="7"/>
  <c r="AA16" i="7"/>
  <c r="Z16" i="7"/>
  <c r="Y16" i="7"/>
  <c r="X16" i="7"/>
  <c r="AE15" i="7"/>
  <c r="AF15" i="7" s="1"/>
  <c r="AD15" i="7"/>
  <c r="AC15" i="7"/>
  <c r="Y15" i="7"/>
  <c r="AA15" i="7" s="1"/>
  <c r="X15" i="7"/>
  <c r="AB15" i="7" s="1"/>
  <c r="AG15" i="7" s="1"/>
  <c r="AE14" i="7"/>
  <c r="AD14" i="7"/>
  <c r="AC14" i="7"/>
  <c r="AB14" i="7"/>
  <c r="AG14" i="7" s="1"/>
  <c r="AA14" i="7"/>
  <c r="Y14" i="7"/>
  <c r="X14" i="7"/>
  <c r="Z14" i="7" s="1"/>
  <c r="AE13" i="7"/>
  <c r="AF13" i="7" s="1"/>
  <c r="AD13" i="7"/>
  <c r="AC13" i="7"/>
  <c r="Z13" i="7"/>
  <c r="Y13" i="7"/>
  <c r="AB13" i="7" s="1"/>
  <c r="AG13" i="7" s="1"/>
  <c r="X13" i="7"/>
  <c r="AD12" i="7"/>
  <c r="AC12" i="7"/>
  <c r="AE12" i="7" s="1"/>
  <c r="AA12" i="7"/>
  <c r="Z12" i="7"/>
  <c r="Y12" i="7"/>
  <c r="X12" i="7"/>
  <c r="AD11" i="7"/>
  <c r="AE11" i="7" s="1"/>
  <c r="AC11" i="7"/>
  <c r="AA11" i="7"/>
  <c r="Y11" i="7"/>
  <c r="X11" i="7"/>
  <c r="Z11" i="7" s="1"/>
  <c r="AG10" i="7"/>
  <c r="AF10" i="7" s="1"/>
  <c r="AE10" i="7"/>
  <c r="AD10" i="7"/>
  <c r="AC10" i="7"/>
  <c r="AB10" i="7"/>
  <c r="AA10" i="7"/>
  <c r="Z10" i="7"/>
  <c r="Y10" i="7"/>
  <c r="X10" i="7"/>
  <c r="AE9" i="7"/>
  <c r="AD9" i="7"/>
  <c r="AC9" i="7"/>
  <c r="Y9" i="7"/>
  <c r="AA9" i="7" s="1"/>
  <c r="X9" i="7"/>
  <c r="AB9" i="7" s="1"/>
  <c r="AG9" i="7" s="1"/>
  <c r="AE8" i="7"/>
  <c r="AD8" i="7"/>
  <c r="AC8" i="7"/>
  <c r="AB8" i="7"/>
  <c r="AG8" i="7" s="1"/>
  <c r="AA8" i="7"/>
  <c r="Y8" i="7"/>
  <c r="X8" i="7"/>
  <c r="Z8" i="7" s="1"/>
  <c r="AE7" i="7"/>
  <c r="AD7" i="7"/>
  <c r="AC7" i="7"/>
  <c r="Z7" i="7"/>
  <c r="Y7" i="7"/>
  <c r="AB7" i="7" s="1"/>
  <c r="AG7" i="7" s="1"/>
  <c r="X7" i="7"/>
  <c r="AD6" i="7"/>
  <c r="AC6" i="7"/>
  <c r="AE6" i="7" s="1"/>
  <c r="AA6" i="7"/>
  <c r="Z6" i="7"/>
  <c r="Y6" i="7"/>
  <c r="X6" i="7"/>
  <c r="AD5" i="7"/>
  <c r="AE5" i="7" s="1"/>
  <c r="AC5" i="7"/>
  <c r="AA5" i="7"/>
  <c r="Y5" i="7"/>
  <c r="X5" i="7"/>
  <c r="Z5" i="7" s="1"/>
  <c r="AF91" i="7" l="1"/>
  <c r="AF18" i="7"/>
  <c r="AF94" i="7"/>
  <c r="AF24" i="7"/>
  <c r="AF7" i="7"/>
  <c r="AF9" i="7"/>
  <c r="AF23" i="7"/>
  <c r="AF25" i="7"/>
  <c r="AF27" i="7"/>
  <c r="AF102" i="7"/>
  <c r="AF156" i="7"/>
  <c r="AF165" i="7"/>
  <c r="AF259" i="7"/>
  <c r="AB71" i="7"/>
  <c r="AG71" i="7" s="1"/>
  <c r="AB74" i="7"/>
  <c r="AG74" i="7" s="1"/>
  <c r="AB77" i="7"/>
  <c r="AG77" i="7" s="1"/>
  <c r="AF77" i="7" s="1"/>
  <c r="AB80" i="7"/>
  <c r="AG80" i="7" s="1"/>
  <c r="AB83" i="7"/>
  <c r="AG83" i="7" s="1"/>
  <c r="AF83" i="7" s="1"/>
  <c r="AB86" i="7"/>
  <c r="AG86" i="7" s="1"/>
  <c r="AB89" i="7"/>
  <c r="AG89" i="7" s="1"/>
  <c r="AB92" i="7"/>
  <c r="AG92" i="7" s="1"/>
  <c r="AB95" i="7"/>
  <c r="AG95" i="7" s="1"/>
  <c r="AF95" i="7" s="1"/>
  <c r="AB98" i="7"/>
  <c r="AG98" i="7" s="1"/>
  <c r="AB101" i="7"/>
  <c r="AG101" i="7" s="1"/>
  <c r="AF101" i="7" s="1"/>
  <c r="AB104" i="7"/>
  <c r="AG104" i="7" s="1"/>
  <c r="AB107" i="7"/>
  <c r="AG107" i="7" s="1"/>
  <c r="AB110" i="7"/>
  <c r="AG110" i="7" s="1"/>
  <c r="AB113" i="7"/>
  <c r="AG113" i="7" s="1"/>
  <c r="AF113" i="7" s="1"/>
  <c r="AB116" i="7"/>
  <c r="AG116" i="7" s="1"/>
  <c r="AB119" i="7"/>
  <c r="AG119" i="7" s="1"/>
  <c r="AF119" i="7" s="1"/>
  <c r="AB128" i="7"/>
  <c r="AG128" i="7" s="1"/>
  <c r="AA128" i="7"/>
  <c r="AB137" i="7"/>
  <c r="AG137" i="7" s="1"/>
  <c r="AA137" i="7"/>
  <c r="AB146" i="7"/>
  <c r="AG146" i="7" s="1"/>
  <c r="AA146" i="7"/>
  <c r="AB155" i="7"/>
  <c r="AG155" i="7" s="1"/>
  <c r="AA155" i="7"/>
  <c r="AB164" i="7"/>
  <c r="AG164" i="7" s="1"/>
  <c r="AA164" i="7"/>
  <c r="AB173" i="7"/>
  <c r="AG173" i="7" s="1"/>
  <c r="AA173" i="7"/>
  <c r="AB183" i="7"/>
  <c r="AG183" i="7" s="1"/>
  <c r="AA183" i="7"/>
  <c r="AG185" i="7"/>
  <c r="AF185" i="7" s="1"/>
  <c r="AG203" i="7"/>
  <c r="AF203" i="7"/>
  <c r="AG221" i="7"/>
  <c r="AF221" i="7"/>
  <c r="AG239" i="7"/>
  <c r="AF239" i="7"/>
  <c r="AF263" i="7"/>
  <c r="AF53" i="7"/>
  <c r="AF59" i="7"/>
  <c r="AF138" i="7"/>
  <c r="AF176" i="7"/>
  <c r="AG224" i="7"/>
  <c r="AF224" i="7"/>
  <c r="AB256" i="7"/>
  <c r="AG256" i="7" s="1"/>
  <c r="AF256" i="7" s="1"/>
  <c r="Z256" i="7"/>
  <c r="AA67" i="7"/>
  <c r="AB67" i="7"/>
  <c r="AG67" i="7" s="1"/>
  <c r="AF67" i="7" s="1"/>
  <c r="AF68" i="7"/>
  <c r="AB125" i="7"/>
  <c r="AG125" i="7" s="1"/>
  <c r="AA125" i="7"/>
  <c r="AB134" i="7"/>
  <c r="AG134" i="7" s="1"/>
  <c r="AA134" i="7"/>
  <c r="AB143" i="7"/>
  <c r="AG143" i="7" s="1"/>
  <c r="AA143" i="7"/>
  <c r="AB152" i="7"/>
  <c r="AG152" i="7" s="1"/>
  <c r="AF152" i="7" s="1"/>
  <c r="AA152" i="7"/>
  <c r="AB161" i="7"/>
  <c r="AG161" i="7" s="1"/>
  <c r="AA161" i="7"/>
  <c r="AB170" i="7"/>
  <c r="AG170" i="7" s="1"/>
  <c r="AF170" i="7" s="1"/>
  <c r="AA170" i="7"/>
  <c r="AB189" i="7"/>
  <c r="AG189" i="7" s="1"/>
  <c r="AF189" i="7" s="1"/>
  <c r="AA189" i="7"/>
  <c r="AG209" i="7"/>
  <c r="AF209" i="7"/>
  <c r="AG227" i="7"/>
  <c r="AF227" i="7" s="1"/>
  <c r="Z246" i="7"/>
  <c r="AB246" i="7"/>
  <c r="AG246" i="7" s="1"/>
  <c r="AF246" i="7" s="1"/>
  <c r="Z255" i="7"/>
  <c r="AB255" i="7"/>
  <c r="AG255" i="7" s="1"/>
  <c r="AF255" i="7" s="1"/>
  <c r="Z264" i="7"/>
  <c r="AB264" i="7"/>
  <c r="AG264" i="7" s="1"/>
  <c r="AF93" i="7"/>
  <c r="AG206" i="7"/>
  <c r="AF206" i="7" s="1"/>
  <c r="AF226" i="7"/>
  <c r="AB247" i="7"/>
  <c r="AG247" i="7" s="1"/>
  <c r="AF247" i="7" s="1"/>
  <c r="Z247" i="7"/>
  <c r="Z9" i="7"/>
  <c r="Z15" i="7"/>
  <c r="Z21" i="7"/>
  <c r="Z27" i="7"/>
  <c r="AF30" i="7"/>
  <c r="AF33" i="7"/>
  <c r="AF36" i="7"/>
  <c r="AF39" i="7"/>
  <c r="AF42" i="7"/>
  <c r="AF45" i="7"/>
  <c r="AF48" i="7"/>
  <c r="AF51" i="7"/>
  <c r="AF54" i="7"/>
  <c r="AF57" i="7"/>
  <c r="AF60" i="7"/>
  <c r="AF71" i="7"/>
  <c r="AF74" i="7"/>
  <c r="AF80" i="7"/>
  <c r="AF86" i="7"/>
  <c r="AF89" i="7"/>
  <c r="AF92" i="7"/>
  <c r="AF98" i="7"/>
  <c r="AF104" i="7"/>
  <c r="AF107" i="7"/>
  <c r="AF110" i="7"/>
  <c r="AF116" i="7"/>
  <c r="AF126" i="7"/>
  <c r="AF128" i="7"/>
  <c r="AF135" i="7"/>
  <c r="AF136" i="7"/>
  <c r="AF137" i="7"/>
  <c r="AF144" i="7"/>
  <c r="AF146" i="7"/>
  <c r="AF153" i="7"/>
  <c r="AF154" i="7"/>
  <c r="AF155" i="7"/>
  <c r="AF162" i="7"/>
  <c r="AF164" i="7"/>
  <c r="AF171" i="7"/>
  <c r="AF172" i="7"/>
  <c r="AF173" i="7"/>
  <c r="AF181" i="7"/>
  <c r="AE190" i="7"/>
  <c r="AG212" i="7"/>
  <c r="AF212" i="7" s="1"/>
  <c r="AG230" i="7"/>
  <c r="AF230" i="7"/>
  <c r="AF44" i="7"/>
  <c r="AB66" i="7"/>
  <c r="AG66" i="7" s="1"/>
  <c r="Z66" i="7"/>
  <c r="AF129" i="7"/>
  <c r="AF167" i="7"/>
  <c r="AF174" i="7"/>
  <c r="AB271" i="7"/>
  <c r="AG271" i="7" s="1"/>
  <c r="AA271" i="7"/>
  <c r="AB6" i="7"/>
  <c r="AG6" i="7" s="1"/>
  <c r="AF6" i="7" s="1"/>
  <c r="AA7" i="7"/>
  <c r="AB12" i="7"/>
  <c r="AG12" i="7" s="1"/>
  <c r="AF12" i="7" s="1"/>
  <c r="AA13" i="7"/>
  <c r="AB18" i="7"/>
  <c r="AG18" i="7" s="1"/>
  <c r="AA19" i="7"/>
  <c r="AB24" i="7"/>
  <c r="AG24" i="7" s="1"/>
  <c r="AA25" i="7"/>
  <c r="AB29" i="7"/>
  <c r="AG29" i="7" s="1"/>
  <c r="AB32" i="7"/>
  <c r="AG32" i="7" s="1"/>
  <c r="AF32" i="7" s="1"/>
  <c r="AB35" i="7"/>
  <c r="AG35" i="7" s="1"/>
  <c r="AB38" i="7"/>
  <c r="AG38" i="7" s="1"/>
  <c r="AF38" i="7" s="1"/>
  <c r="AB41" i="7"/>
  <c r="AG41" i="7" s="1"/>
  <c r="AB44" i="7"/>
  <c r="AG44" i="7" s="1"/>
  <c r="AB47" i="7"/>
  <c r="AG47" i="7" s="1"/>
  <c r="AF47" i="7" s="1"/>
  <c r="AB50" i="7"/>
  <c r="AG50" i="7" s="1"/>
  <c r="AF50" i="7" s="1"/>
  <c r="AB53" i="7"/>
  <c r="AG53" i="7" s="1"/>
  <c r="AB56" i="7"/>
  <c r="AG56" i="7" s="1"/>
  <c r="AF56" i="7" s="1"/>
  <c r="AB59" i="7"/>
  <c r="AG59" i="7" s="1"/>
  <c r="AB62" i="7"/>
  <c r="AG62" i="7" s="1"/>
  <c r="AF62" i="7" s="1"/>
  <c r="AE66" i="7"/>
  <c r="AB69" i="7"/>
  <c r="AG69" i="7" s="1"/>
  <c r="AF69" i="7" s="1"/>
  <c r="Z69" i="7"/>
  <c r="AB72" i="7"/>
  <c r="AG72" i="7" s="1"/>
  <c r="AF72" i="7" s="1"/>
  <c r="Z72" i="7"/>
  <c r="AB75" i="7"/>
  <c r="AG75" i="7" s="1"/>
  <c r="AF75" i="7" s="1"/>
  <c r="Z75" i="7"/>
  <c r="AB78" i="7"/>
  <c r="AG78" i="7" s="1"/>
  <c r="AF78" i="7" s="1"/>
  <c r="Z78" i="7"/>
  <c r="AB81" i="7"/>
  <c r="AG81" i="7" s="1"/>
  <c r="AF81" i="7" s="1"/>
  <c r="Z81" i="7"/>
  <c r="AB84" i="7"/>
  <c r="AG84" i="7" s="1"/>
  <c r="Z84" i="7"/>
  <c r="AB87" i="7"/>
  <c r="AG87" i="7" s="1"/>
  <c r="AF87" i="7" s="1"/>
  <c r="Z87" i="7"/>
  <c r="AB90" i="7"/>
  <c r="AG90" i="7" s="1"/>
  <c r="AF90" i="7" s="1"/>
  <c r="Z90" i="7"/>
  <c r="AB93" i="7"/>
  <c r="AG93" i="7" s="1"/>
  <c r="Z93" i="7"/>
  <c r="AB96" i="7"/>
  <c r="AG96" i="7" s="1"/>
  <c r="AF96" i="7" s="1"/>
  <c r="Z96" i="7"/>
  <c r="AB99" i="7"/>
  <c r="AG99" i="7" s="1"/>
  <c r="AF99" i="7" s="1"/>
  <c r="Z99" i="7"/>
  <c r="AB102" i="7"/>
  <c r="AG102" i="7" s="1"/>
  <c r="Z102" i="7"/>
  <c r="AB105" i="7"/>
  <c r="AG105" i="7" s="1"/>
  <c r="AF105" i="7" s="1"/>
  <c r="Z105" i="7"/>
  <c r="AB108" i="7"/>
  <c r="AG108" i="7" s="1"/>
  <c r="AF108" i="7" s="1"/>
  <c r="Z108" i="7"/>
  <c r="AB111" i="7"/>
  <c r="AG111" i="7" s="1"/>
  <c r="AF111" i="7" s="1"/>
  <c r="Z111" i="7"/>
  <c r="AB114" i="7"/>
  <c r="AG114" i="7" s="1"/>
  <c r="AF114" i="7" s="1"/>
  <c r="Z114" i="7"/>
  <c r="AB117" i="7"/>
  <c r="AG117" i="7" s="1"/>
  <c r="AF117" i="7" s="1"/>
  <c r="Z117" i="7"/>
  <c r="AB120" i="7"/>
  <c r="AG120" i="7" s="1"/>
  <c r="AF120" i="7" s="1"/>
  <c r="Z120" i="7"/>
  <c r="AB122" i="7"/>
  <c r="AG122" i="7" s="1"/>
  <c r="AF122" i="7" s="1"/>
  <c r="AA122" i="7"/>
  <c r="AB131" i="7"/>
  <c r="AG131" i="7" s="1"/>
  <c r="AF131" i="7" s="1"/>
  <c r="AA131" i="7"/>
  <c r="AB140" i="7"/>
  <c r="AG140" i="7" s="1"/>
  <c r="AA140" i="7"/>
  <c r="AB149" i="7"/>
  <c r="AG149" i="7" s="1"/>
  <c r="AF149" i="7" s="1"/>
  <c r="AA149" i="7"/>
  <c r="AB158" i="7"/>
  <c r="AG158" i="7" s="1"/>
  <c r="AF158" i="7" s="1"/>
  <c r="AA158" i="7"/>
  <c r="AB167" i="7"/>
  <c r="AG167" i="7" s="1"/>
  <c r="AA167" i="7"/>
  <c r="AB176" i="7"/>
  <c r="AG176" i="7" s="1"/>
  <c r="AA176" i="7"/>
  <c r="AG179" i="7"/>
  <c r="AF179" i="7" s="1"/>
  <c r="AB195" i="7"/>
  <c r="AG195" i="7" s="1"/>
  <c r="AA195" i="7"/>
  <c r="AF198" i="7"/>
  <c r="AG215" i="7"/>
  <c r="AF215" i="7" s="1"/>
  <c r="AG233" i="7"/>
  <c r="AF233" i="7"/>
  <c r="AF270" i="7"/>
  <c r="AF29" i="7"/>
  <c r="AF35" i="7"/>
  <c r="AF41" i="7"/>
  <c r="AF63" i="7"/>
  <c r="AF84" i="7"/>
  <c r="AF140" i="7"/>
  <c r="AF147" i="7"/>
  <c r="AF183" i="7"/>
  <c r="AF194" i="7"/>
  <c r="AB265" i="7"/>
  <c r="AG265" i="7" s="1"/>
  <c r="AF265" i="7" s="1"/>
  <c r="Z265" i="7"/>
  <c r="AF302" i="7"/>
  <c r="AB5" i="7"/>
  <c r="AG5" i="7" s="1"/>
  <c r="AF5" i="7" s="1"/>
  <c r="AF8" i="7"/>
  <c r="AB11" i="7"/>
  <c r="AG11" i="7" s="1"/>
  <c r="AF11" i="7" s="1"/>
  <c r="AF14" i="7"/>
  <c r="AB17" i="7"/>
  <c r="AG17" i="7" s="1"/>
  <c r="AF17" i="7" s="1"/>
  <c r="AF20" i="7"/>
  <c r="AB23" i="7"/>
  <c r="AG23" i="7" s="1"/>
  <c r="AF26" i="7"/>
  <c r="AA64" i="7"/>
  <c r="AB64" i="7"/>
  <c r="AG64" i="7" s="1"/>
  <c r="AF64" i="7" s="1"/>
  <c r="AF65" i="7"/>
  <c r="AF123" i="7"/>
  <c r="AF125" i="7"/>
  <c r="AF132" i="7"/>
  <c r="AF134" i="7"/>
  <c r="AF141" i="7"/>
  <c r="AF143" i="7"/>
  <c r="AF150" i="7"/>
  <c r="AF159" i="7"/>
  <c r="AF161" i="7"/>
  <c r="AF168" i="7"/>
  <c r="AF177" i="7"/>
  <c r="AE178" i="7"/>
  <c r="AF187" i="7"/>
  <c r="AF195" i="7"/>
  <c r="AE196" i="7"/>
  <c r="AG200" i="7"/>
  <c r="AF200" i="7" s="1"/>
  <c r="AF202" i="7"/>
  <c r="AG218" i="7"/>
  <c r="AF218" i="7"/>
  <c r="AG236" i="7"/>
  <c r="AF236" i="7" s="1"/>
  <c r="AF238" i="7"/>
  <c r="AB70" i="7"/>
  <c r="AG70" i="7" s="1"/>
  <c r="AF70" i="7" s="1"/>
  <c r="AB73" i="7"/>
  <c r="AG73" i="7" s="1"/>
  <c r="AF73" i="7" s="1"/>
  <c r="AB76" i="7"/>
  <c r="AG76" i="7" s="1"/>
  <c r="AF76" i="7" s="1"/>
  <c r="AB79" i="7"/>
  <c r="AG79" i="7" s="1"/>
  <c r="AF79" i="7" s="1"/>
  <c r="AB82" i="7"/>
  <c r="AG82" i="7" s="1"/>
  <c r="AF82" i="7" s="1"/>
  <c r="AB85" i="7"/>
  <c r="AG85" i="7" s="1"/>
  <c r="AF85" i="7" s="1"/>
  <c r="AB88" i="7"/>
  <c r="AG88" i="7" s="1"/>
  <c r="AF88" i="7" s="1"/>
  <c r="AB91" i="7"/>
  <c r="AG91" i="7" s="1"/>
  <c r="AB94" i="7"/>
  <c r="AG94" i="7" s="1"/>
  <c r="AB97" i="7"/>
  <c r="AG97" i="7" s="1"/>
  <c r="AF97" i="7" s="1"/>
  <c r="AB100" i="7"/>
  <c r="AG100" i="7" s="1"/>
  <c r="AF100" i="7" s="1"/>
  <c r="AB103" i="7"/>
  <c r="AG103" i="7" s="1"/>
  <c r="AF103" i="7" s="1"/>
  <c r="AB106" i="7"/>
  <c r="AG106" i="7" s="1"/>
  <c r="AF106" i="7" s="1"/>
  <c r="AB109" i="7"/>
  <c r="AG109" i="7" s="1"/>
  <c r="AF109" i="7" s="1"/>
  <c r="AB112" i="7"/>
  <c r="AG112" i="7" s="1"/>
  <c r="AF112" i="7" s="1"/>
  <c r="AB115" i="7"/>
  <c r="AG115" i="7" s="1"/>
  <c r="AF115" i="7" s="1"/>
  <c r="AB118" i="7"/>
  <c r="AG118" i="7" s="1"/>
  <c r="AF118" i="7" s="1"/>
  <c r="AB121" i="7"/>
  <c r="AG121" i="7" s="1"/>
  <c r="AF121" i="7" s="1"/>
  <c r="Z123" i="7"/>
  <c r="AB124" i="7"/>
  <c r="AG124" i="7" s="1"/>
  <c r="AF124" i="7" s="1"/>
  <c r="Z126" i="7"/>
  <c r="AB127" i="7"/>
  <c r="AG127" i="7" s="1"/>
  <c r="AF127" i="7" s="1"/>
  <c r="Z129" i="7"/>
  <c r="AB130" i="7"/>
  <c r="AG130" i="7" s="1"/>
  <c r="AF130" i="7" s="1"/>
  <c r="Z132" i="7"/>
  <c r="AB133" i="7"/>
  <c r="AG133" i="7" s="1"/>
  <c r="AF133" i="7" s="1"/>
  <c r="Z135" i="7"/>
  <c r="AB136" i="7"/>
  <c r="AG136" i="7" s="1"/>
  <c r="Z138" i="7"/>
  <c r="AB139" i="7"/>
  <c r="AG139" i="7" s="1"/>
  <c r="AF139" i="7" s="1"/>
  <c r="Z141" i="7"/>
  <c r="AB142" i="7"/>
  <c r="AG142" i="7" s="1"/>
  <c r="AF142" i="7" s="1"/>
  <c r="Z144" i="7"/>
  <c r="AB145" i="7"/>
  <c r="AG145" i="7" s="1"/>
  <c r="AF145" i="7" s="1"/>
  <c r="Z147" i="7"/>
  <c r="AB148" i="7"/>
  <c r="AG148" i="7" s="1"/>
  <c r="AF148" i="7" s="1"/>
  <c r="Z150" i="7"/>
  <c r="AB151" i="7"/>
  <c r="AG151" i="7" s="1"/>
  <c r="AF151" i="7" s="1"/>
  <c r="Z153" i="7"/>
  <c r="AB154" i="7"/>
  <c r="AG154" i="7" s="1"/>
  <c r="Z156" i="7"/>
  <c r="AB157" i="7"/>
  <c r="AG157" i="7" s="1"/>
  <c r="AF157" i="7" s="1"/>
  <c r="Z159" i="7"/>
  <c r="AB160" i="7"/>
  <c r="AG160" i="7" s="1"/>
  <c r="AF160" i="7" s="1"/>
  <c r="Z162" i="7"/>
  <c r="AB163" i="7"/>
  <c r="AG163" i="7" s="1"/>
  <c r="AF163" i="7" s="1"/>
  <c r="Z165" i="7"/>
  <c r="AB166" i="7"/>
  <c r="AG166" i="7" s="1"/>
  <c r="AF166" i="7" s="1"/>
  <c r="Z168" i="7"/>
  <c r="AB169" i="7"/>
  <c r="AG169" i="7" s="1"/>
  <c r="AF169" i="7" s="1"/>
  <c r="Z171" i="7"/>
  <c r="AB172" i="7"/>
  <c r="AG172" i="7" s="1"/>
  <c r="Z174" i="7"/>
  <c r="AB175" i="7"/>
  <c r="AG175" i="7" s="1"/>
  <c r="AF175" i="7" s="1"/>
  <c r="Z177" i="7"/>
  <c r="AB180" i="7"/>
  <c r="AG180" i="7" s="1"/>
  <c r="AF180" i="7" s="1"/>
  <c r="AB182" i="7"/>
  <c r="AG182" i="7" s="1"/>
  <c r="AF182" i="7" s="1"/>
  <c r="AB186" i="7"/>
  <c r="AG186" i="7" s="1"/>
  <c r="AF186" i="7" s="1"/>
  <c r="AB188" i="7"/>
  <c r="AG188" i="7" s="1"/>
  <c r="AF188" i="7" s="1"/>
  <c r="AB192" i="7"/>
  <c r="AG192" i="7" s="1"/>
  <c r="AF192" i="7" s="1"/>
  <c r="AB194" i="7"/>
  <c r="AG194" i="7" s="1"/>
  <c r="AB198" i="7"/>
  <c r="AG198" i="7" s="1"/>
  <c r="AG241" i="7"/>
  <c r="AF241" i="7" s="1"/>
  <c r="AG250" i="7"/>
  <c r="AF250" i="7" s="1"/>
  <c r="AG259" i="7"/>
  <c r="AF264" i="7"/>
  <c r="AE287" i="7"/>
  <c r="AG301" i="7"/>
  <c r="AF301" i="7" s="1"/>
  <c r="AG303" i="7"/>
  <c r="AF303" i="7" s="1"/>
  <c r="AF377" i="7"/>
  <c r="AB178" i="7"/>
  <c r="AG178" i="7" s="1"/>
  <c r="AB184" i="7"/>
  <c r="AG184" i="7" s="1"/>
  <c r="AF184" i="7" s="1"/>
  <c r="AB190" i="7"/>
  <c r="AG190" i="7" s="1"/>
  <c r="AB196" i="7"/>
  <c r="AG196" i="7" s="1"/>
  <c r="AF271" i="7"/>
  <c r="AG276" i="7"/>
  <c r="AF276" i="7" s="1"/>
  <c r="AB277" i="7"/>
  <c r="AG277" i="7" s="1"/>
  <c r="AF277" i="7" s="1"/>
  <c r="AA277" i="7"/>
  <c r="AB295" i="7"/>
  <c r="AG295" i="7" s="1"/>
  <c r="AF295" i="7" s="1"/>
  <c r="AA295" i="7"/>
  <c r="AG306" i="7"/>
  <c r="AF306" i="7" s="1"/>
  <c r="AF307" i="7"/>
  <c r="AF308" i="7"/>
  <c r="AF309" i="7"/>
  <c r="AF371" i="7"/>
  <c r="AG245" i="7"/>
  <c r="AF245" i="7" s="1"/>
  <c r="AG254" i="7"/>
  <c r="AF254" i="7" s="1"/>
  <c r="AG263" i="7"/>
  <c r="AE269" i="7"/>
  <c r="AG273" i="7"/>
  <c r="AF273" i="7" s="1"/>
  <c r="AB283" i="7"/>
  <c r="AG283" i="7" s="1"/>
  <c r="AF283" i="7" s="1"/>
  <c r="AA283" i="7"/>
  <c r="AG297" i="7"/>
  <c r="AF297" i="7" s="1"/>
  <c r="AF300" i="7"/>
  <c r="AF317" i="7"/>
  <c r="AF348" i="7"/>
  <c r="AF201" i="7"/>
  <c r="AF204" i="7"/>
  <c r="AF207" i="7"/>
  <c r="AF210" i="7"/>
  <c r="AF213" i="7"/>
  <c r="AF216" i="7"/>
  <c r="AF219" i="7"/>
  <c r="AF222" i="7"/>
  <c r="AF225" i="7"/>
  <c r="AF228" i="7"/>
  <c r="AF231" i="7"/>
  <c r="AF234" i="7"/>
  <c r="AF237" i="7"/>
  <c r="AF240" i="7"/>
  <c r="AF249" i="7"/>
  <c r="AF258" i="7"/>
  <c r="AF267" i="7"/>
  <c r="AB289" i="7"/>
  <c r="AG289" i="7" s="1"/>
  <c r="AA289" i="7"/>
  <c r="AB181" i="7"/>
  <c r="AG181" i="7" s="1"/>
  <c r="AB187" i="7"/>
  <c r="AG187" i="7" s="1"/>
  <c r="AB193" i="7"/>
  <c r="AG193" i="7" s="1"/>
  <c r="AF193" i="7" s="1"/>
  <c r="AB199" i="7"/>
  <c r="AG199" i="7" s="1"/>
  <c r="AF199" i="7" s="1"/>
  <c r="AB202" i="7"/>
  <c r="AG202" i="7" s="1"/>
  <c r="AB205" i="7"/>
  <c r="AG205" i="7" s="1"/>
  <c r="AF205" i="7" s="1"/>
  <c r="AB208" i="7"/>
  <c r="AG208" i="7" s="1"/>
  <c r="AF208" i="7" s="1"/>
  <c r="AB211" i="7"/>
  <c r="AG211" i="7" s="1"/>
  <c r="AF211" i="7" s="1"/>
  <c r="AB214" i="7"/>
  <c r="AG214" i="7" s="1"/>
  <c r="AF214" i="7" s="1"/>
  <c r="AB217" i="7"/>
  <c r="AG217" i="7" s="1"/>
  <c r="AF217" i="7" s="1"/>
  <c r="AB220" i="7"/>
  <c r="AG220" i="7" s="1"/>
  <c r="AF220" i="7" s="1"/>
  <c r="AB223" i="7"/>
  <c r="AG223" i="7" s="1"/>
  <c r="AF223" i="7" s="1"/>
  <c r="AB226" i="7"/>
  <c r="AG226" i="7" s="1"/>
  <c r="AB229" i="7"/>
  <c r="AG229" i="7" s="1"/>
  <c r="AF229" i="7" s="1"/>
  <c r="AB232" i="7"/>
  <c r="AG232" i="7" s="1"/>
  <c r="AF232" i="7" s="1"/>
  <c r="AB235" i="7"/>
  <c r="AG235" i="7" s="1"/>
  <c r="AF235" i="7" s="1"/>
  <c r="AB238" i="7"/>
  <c r="AG238" i="7" s="1"/>
  <c r="AG242" i="7"/>
  <c r="AF242" i="7" s="1"/>
  <c r="AB243" i="7"/>
  <c r="AG243" i="7" s="1"/>
  <c r="AF243" i="7" s="1"/>
  <c r="Z244" i="7"/>
  <c r="AG251" i="7"/>
  <c r="AF251" i="7" s="1"/>
  <c r="AB252" i="7"/>
  <c r="AG252" i="7" s="1"/>
  <c r="AF252" i="7" s="1"/>
  <c r="Z253" i="7"/>
  <c r="AG260" i="7"/>
  <c r="AF260" i="7" s="1"/>
  <c r="AB261" i="7"/>
  <c r="AG261" i="7" s="1"/>
  <c r="AF261" i="7" s="1"/>
  <c r="Z262" i="7"/>
  <c r="AB268" i="7"/>
  <c r="AG268" i="7" s="1"/>
  <c r="AF268" i="7" s="1"/>
  <c r="Z268" i="7"/>
  <c r="AE281" i="7"/>
  <c r="AF284" i="7"/>
  <c r="AG285" i="7"/>
  <c r="AF285" i="7" s="1"/>
  <c r="AF289" i="7"/>
  <c r="AG291" i="7"/>
  <c r="AF291" i="7" s="1"/>
  <c r="AF294" i="7"/>
  <c r="AF305" i="7"/>
  <c r="AF363" i="7"/>
  <c r="AB272" i="7"/>
  <c r="AG272" i="7" s="1"/>
  <c r="AF272" i="7" s="1"/>
  <c r="AB278" i="7"/>
  <c r="AG278" i="7" s="1"/>
  <c r="AF278" i="7" s="1"/>
  <c r="AB284" i="7"/>
  <c r="AG284" i="7" s="1"/>
  <c r="AB290" i="7"/>
  <c r="AG290" i="7" s="1"/>
  <c r="AF290" i="7" s="1"/>
  <c r="AB296" i="7"/>
  <c r="AG296" i="7" s="1"/>
  <c r="AF296" i="7" s="1"/>
  <c r="AA301" i="7"/>
  <c r="AB302" i="7"/>
  <c r="AG302" i="7" s="1"/>
  <c r="AA307" i="7"/>
  <c r="AB308" i="7"/>
  <c r="AG308" i="7" s="1"/>
  <c r="Z367" i="7"/>
  <c r="AB367" i="7"/>
  <c r="AG367" i="7" s="1"/>
  <c r="AF367" i="7" s="1"/>
  <c r="Z373" i="7"/>
  <c r="AB373" i="7"/>
  <c r="AG373" i="7" s="1"/>
  <c r="AF373" i="7" s="1"/>
  <c r="Z379" i="7"/>
  <c r="AB379" i="7"/>
  <c r="AG379" i="7" s="1"/>
  <c r="AF379" i="7" s="1"/>
  <c r="Z385" i="7"/>
  <c r="AB385" i="7"/>
  <c r="AG385" i="7" s="1"/>
  <c r="Z391" i="7"/>
  <c r="AB391" i="7"/>
  <c r="AG391" i="7" s="1"/>
  <c r="AF399" i="7"/>
  <c r="AF410" i="7"/>
  <c r="AF412" i="7"/>
  <c r="AF414" i="7"/>
  <c r="AF428" i="7"/>
  <c r="AF430" i="7"/>
  <c r="AF432" i="7"/>
  <c r="AF450" i="7"/>
  <c r="AA324" i="7"/>
  <c r="AA330" i="7"/>
  <c r="AA336" i="7"/>
  <c r="AA342" i="7"/>
  <c r="AE347" i="7"/>
  <c r="AE350" i="7"/>
  <c r="AE353" i="7"/>
  <c r="AE356" i="7"/>
  <c r="AE359" i="7"/>
  <c r="AE362" i="7"/>
  <c r="AG364" i="7"/>
  <c r="AG370" i="7"/>
  <c r="AG376" i="7"/>
  <c r="AG382" i="7"/>
  <c r="AG388" i="7"/>
  <c r="AF388" i="7" s="1"/>
  <c r="AG394" i="7"/>
  <c r="AG396" i="7"/>
  <c r="AG406" i="7"/>
  <c r="AF406" i="7" s="1"/>
  <c r="AG408" i="7"/>
  <c r="AG424" i="7"/>
  <c r="AF424" i="7" s="1"/>
  <c r="AG426" i="7"/>
  <c r="AG311" i="7"/>
  <c r="AF311" i="7" s="1"/>
  <c r="AG314" i="7"/>
  <c r="AF314" i="7" s="1"/>
  <c r="AG317" i="7"/>
  <c r="AB320" i="7"/>
  <c r="AG320" i="7" s="1"/>
  <c r="AF320" i="7" s="1"/>
  <c r="Z320" i="7"/>
  <c r="AF322" i="7"/>
  <c r="AB326" i="7"/>
  <c r="AG326" i="7" s="1"/>
  <c r="AF326" i="7" s="1"/>
  <c r="Z326" i="7"/>
  <c r="AF328" i="7"/>
  <c r="AB332" i="7"/>
  <c r="AG332" i="7" s="1"/>
  <c r="AF332" i="7" s="1"/>
  <c r="Z332" i="7"/>
  <c r="AF334" i="7"/>
  <c r="AB338" i="7"/>
  <c r="AG338" i="7" s="1"/>
  <c r="AF338" i="7" s="1"/>
  <c r="Z338" i="7"/>
  <c r="AF340" i="7"/>
  <c r="AB344" i="7"/>
  <c r="AG344" i="7" s="1"/>
  <c r="AF344" i="7" s="1"/>
  <c r="Z344" i="7"/>
  <c r="AF346" i="7"/>
  <c r="AF349" i="7"/>
  <c r="AF352" i="7"/>
  <c r="AF355" i="7"/>
  <c r="AF358" i="7"/>
  <c r="AF361" i="7"/>
  <c r="AF364" i="7"/>
  <c r="AF370" i="7"/>
  <c r="AF376" i="7"/>
  <c r="AF380" i="7"/>
  <c r="AF382" i="7"/>
  <c r="AF386" i="7"/>
  <c r="AF392" i="7"/>
  <c r="AF394" i="7"/>
  <c r="AF396" i="7"/>
  <c r="AG398" i="7"/>
  <c r="AF404" i="7"/>
  <c r="AF408" i="7"/>
  <c r="AF422" i="7"/>
  <c r="AF426" i="7"/>
  <c r="AF440" i="7"/>
  <c r="AF458" i="7"/>
  <c r="AB269" i="7"/>
  <c r="AA270" i="7"/>
  <c r="AB275" i="7"/>
  <c r="AG275" i="7" s="1"/>
  <c r="AF275" i="7" s="1"/>
  <c r="AA276" i="7"/>
  <c r="AB281" i="7"/>
  <c r="AA282" i="7"/>
  <c r="AB287" i="7"/>
  <c r="AA288" i="7"/>
  <c r="AB293" i="7"/>
  <c r="AG293" i="7" s="1"/>
  <c r="AF293" i="7" s="1"/>
  <c r="AA294" i="7"/>
  <c r="AB299" i="7"/>
  <c r="AG299" i="7" s="1"/>
  <c r="AF299" i="7" s="1"/>
  <c r="AA300" i="7"/>
  <c r="AB305" i="7"/>
  <c r="AG305" i="7" s="1"/>
  <c r="AA306" i="7"/>
  <c r="AF366" i="7"/>
  <c r="AF369" i="7"/>
  <c r="AF372" i="7"/>
  <c r="AF375" i="7"/>
  <c r="AF378" i="7"/>
  <c r="AF384" i="7"/>
  <c r="AF387" i="7"/>
  <c r="AF390" i="7"/>
  <c r="AF393" i="7"/>
  <c r="AF405" i="7"/>
  <c r="AG418" i="7"/>
  <c r="AG420" i="7"/>
  <c r="AF423" i="7"/>
  <c r="AG436" i="7"/>
  <c r="AG438" i="7"/>
  <c r="AF438" i="7" s="1"/>
  <c r="AF441" i="7"/>
  <c r="AB274" i="7"/>
  <c r="AG274" i="7" s="1"/>
  <c r="AF274" i="7" s="1"/>
  <c r="AB280" i="7"/>
  <c r="AG280" i="7" s="1"/>
  <c r="AF280" i="7" s="1"/>
  <c r="AB286" i="7"/>
  <c r="AG286" i="7" s="1"/>
  <c r="AF286" i="7" s="1"/>
  <c r="AB292" i="7"/>
  <c r="AG292" i="7" s="1"/>
  <c r="AF292" i="7" s="1"/>
  <c r="AB298" i="7"/>
  <c r="AG298" i="7" s="1"/>
  <c r="AF298" i="7" s="1"/>
  <c r="AB304" i="7"/>
  <c r="AG304" i="7" s="1"/>
  <c r="AF304" i="7" s="1"/>
  <c r="AB310" i="7"/>
  <c r="AG310" i="7" s="1"/>
  <c r="Z311" i="7"/>
  <c r="AB313" i="7"/>
  <c r="AG313" i="7" s="1"/>
  <c r="Z314" i="7"/>
  <c r="AB316" i="7"/>
  <c r="AG316" i="7" s="1"/>
  <c r="Z317" i="7"/>
  <c r="AB319" i="7"/>
  <c r="AG319" i="7" s="1"/>
  <c r="AA321" i="7"/>
  <c r="AA327" i="7"/>
  <c r="AA333" i="7"/>
  <c r="AA339" i="7"/>
  <c r="AA345" i="7"/>
  <c r="AA348" i="7"/>
  <c r="AB348" i="7"/>
  <c r="AG348" i="7" s="1"/>
  <c r="AA351" i="7"/>
  <c r="AB351" i="7"/>
  <c r="AG351" i="7" s="1"/>
  <c r="AF351" i="7" s="1"/>
  <c r="AA354" i="7"/>
  <c r="AB354" i="7"/>
  <c r="AG354" i="7" s="1"/>
  <c r="AF354" i="7" s="1"/>
  <c r="AA357" i="7"/>
  <c r="AB357" i="7"/>
  <c r="AG357" i="7" s="1"/>
  <c r="AF357" i="7" s="1"/>
  <c r="AA360" i="7"/>
  <c r="AB360" i="7"/>
  <c r="AG360" i="7" s="1"/>
  <c r="AF360" i="7" s="1"/>
  <c r="AA363" i="7"/>
  <c r="AB363" i="7"/>
  <c r="AG363" i="7" s="1"/>
  <c r="AB365" i="7"/>
  <c r="AG365" i="7" s="1"/>
  <c r="AF365" i="7" s="1"/>
  <c r="Z365" i="7"/>
  <c r="AB371" i="7"/>
  <c r="AG371" i="7" s="1"/>
  <c r="Z371" i="7"/>
  <c r="AB377" i="7"/>
  <c r="AG377" i="7" s="1"/>
  <c r="Z377" i="7"/>
  <c r="AB383" i="7"/>
  <c r="AG383" i="7" s="1"/>
  <c r="AF383" i="7" s="1"/>
  <c r="Z383" i="7"/>
  <c r="AF385" i="7"/>
  <c r="AB389" i="7"/>
  <c r="AG389" i="7" s="1"/>
  <c r="AF389" i="7" s="1"/>
  <c r="Z389" i="7"/>
  <c r="AF391" i="7"/>
  <c r="AB395" i="7"/>
  <c r="AG395" i="7" s="1"/>
  <c r="AF395" i="7" s="1"/>
  <c r="Z395" i="7"/>
  <c r="AG400" i="7"/>
  <c r="AG402" i="7"/>
  <c r="AF402" i="7" s="1"/>
  <c r="AF416" i="7"/>
  <c r="AF418" i="7"/>
  <c r="AF420" i="7"/>
  <c r="AF434" i="7"/>
  <c r="AF436" i="7"/>
  <c r="AF456" i="7"/>
  <c r="AF310" i="7"/>
  <c r="AF313" i="7"/>
  <c r="AF316" i="7"/>
  <c r="AF319" i="7"/>
  <c r="AB323" i="7"/>
  <c r="AG323" i="7" s="1"/>
  <c r="AF323" i="7" s="1"/>
  <c r="Z323" i="7"/>
  <c r="AF325" i="7"/>
  <c r="AB329" i="7"/>
  <c r="AG329" i="7" s="1"/>
  <c r="AF329" i="7" s="1"/>
  <c r="Z329" i="7"/>
  <c r="AF331" i="7"/>
  <c r="AB335" i="7"/>
  <c r="AG335" i="7" s="1"/>
  <c r="AF335" i="7" s="1"/>
  <c r="Z335" i="7"/>
  <c r="AF337" i="7"/>
  <c r="AB341" i="7"/>
  <c r="AG341" i="7" s="1"/>
  <c r="AF341" i="7" s="1"/>
  <c r="Z341" i="7"/>
  <c r="AF343" i="7"/>
  <c r="AB347" i="7"/>
  <c r="AG347" i="7" s="1"/>
  <c r="Z347" i="7"/>
  <c r="AB350" i="7"/>
  <c r="AG350" i="7" s="1"/>
  <c r="Z350" i="7"/>
  <c r="AB353" i="7"/>
  <c r="AG353" i="7" s="1"/>
  <c r="Z353" i="7"/>
  <c r="AB356" i="7"/>
  <c r="AG356" i="7" s="1"/>
  <c r="Z356" i="7"/>
  <c r="AB359" i="7"/>
  <c r="Z359" i="7"/>
  <c r="AB362" i="7"/>
  <c r="AG362" i="7" s="1"/>
  <c r="Z362" i="7"/>
  <c r="AB369" i="7"/>
  <c r="AG369" i="7" s="1"/>
  <c r="AA369" i="7"/>
  <c r="AB375" i="7"/>
  <c r="AG375" i="7" s="1"/>
  <c r="AA375" i="7"/>
  <c r="AB381" i="7"/>
  <c r="AG381" i="7" s="1"/>
  <c r="AF381" i="7" s="1"/>
  <c r="AA381" i="7"/>
  <c r="AB387" i="7"/>
  <c r="AG387" i="7" s="1"/>
  <c r="AA387" i="7"/>
  <c r="AB393" i="7"/>
  <c r="AG393" i="7" s="1"/>
  <c r="AA393" i="7"/>
  <c r="AF398" i="7"/>
  <c r="AF400" i="7"/>
  <c r="AG440" i="7"/>
  <c r="AB368" i="7"/>
  <c r="AG368" i="7" s="1"/>
  <c r="AF368" i="7" s="1"/>
  <c r="AB374" i="7"/>
  <c r="AG374" i="7" s="1"/>
  <c r="AF374" i="7" s="1"/>
  <c r="AA399" i="7"/>
  <c r="AA405" i="7"/>
  <c r="AA411" i="7"/>
  <c r="AA417" i="7"/>
  <c r="AA423" i="7"/>
  <c r="AA429" i="7"/>
  <c r="AA435" i="7"/>
  <c r="AA441" i="7"/>
  <c r="AA444" i="7"/>
  <c r="AA447" i="7"/>
  <c r="AA450" i="7"/>
  <c r="AA453" i="7"/>
  <c r="AA459" i="7"/>
  <c r="AB465" i="7"/>
  <c r="AG465" i="7" s="1"/>
  <c r="AF497" i="7"/>
  <c r="AF560" i="7"/>
  <c r="AB397" i="7"/>
  <c r="AG397" i="7" s="1"/>
  <c r="AF397" i="7" s="1"/>
  <c r="AB403" i="7"/>
  <c r="AG403" i="7" s="1"/>
  <c r="AF403" i="7" s="1"/>
  <c r="AB409" i="7"/>
  <c r="AG409" i="7" s="1"/>
  <c r="AB415" i="7"/>
  <c r="AG415" i="7" s="1"/>
  <c r="AB421" i="7"/>
  <c r="AG421" i="7" s="1"/>
  <c r="AB427" i="7"/>
  <c r="AG427" i="7" s="1"/>
  <c r="AB433" i="7"/>
  <c r="AG433" i="7" s="1"/>
  <c r="AB439" i="7"/>
  <c r="AG439" i="7" s="1"/>
  <c r="Z455" i="7"/>
  <c r="AB455" i="7"/>
  <c r="AG455" i="7" s="1"/>
  <c r="AF455" i="7" s="1"/>
  <c r="AF457" i="7"/>
  <c r="Z461" i="7"/>
  <c r="AB461" i="7"/>
  <c r="AG461" i="7" s="1"/>
  <c r="AF461" i="7" s="1"/>
  <c r="AF463" i="7"/>
  <c r="AF498" i="7"/>
  <c r="Z368" i="7"/>
  <c r="Z374" i="7"/>
  <c r="Z380" i="7"/>
  <c r="Z386" i="7"/>
  <c r="Z392" i="7"/>
  <c r="Z398" i="7"/>
  <c r="Z404" i="7"/>
  <c r="Z410" i="7"/>
  <c r="Z416" i="7"/>
  <c r="Z422" i="7"/>
  <c r="Z428" i="7"/>
  <c r="Z434" i="7"/>
  <c r="Z440" i="7"/>
  <c r="AB443" i="7"/>
  <c r="AG443" i="7" s="1"/>
  <c r="AF443" i="7" s="1"/>
  <c r="AB446" i="7"/>
  <c r="AG446" i="7" s="1"/>
  <c r="AF446" i="7" s="1"/>
  <c r="AB449" i="7"/>
  <c r="AG449" i="7" s="1"/>
  <c r="AF449" i="7" s="1"/>
  <c r="AB452" i="7"/>
  <c r="AG452" i="7" s="1"/>
  <c r="AF452" i="7" s="1"/>
  <c r="AF465" i="7"/>
  <c r="AE467" i="7"/>
  <c r="AB471" i="7"/>
  <c r="AG471" i="7" s="1"/>
  <c r="AF471" i="7" s="1"/>
  <c r="Z471" i="7"/>
  <c r="AF475" i="7"/>
  <c r="AF495" i="7"/>
  <c r="AF510" i="7"/>
  <c r="AF519" i="7"/>
  <c r="AB407" i="7"/>
  <c r="AG407" i="7" s="1"/>
  <c r="AF407" i="7" s="1"/>
  <c r="AB413" i="7"/>
  <c r="AG413" i="7" s="1"/>
  <c r="AF413" i="7" s="1"/>
  <c r="AB419" i="7"/>
  <c r="AG419" i="7" s="1"/>
  <c r="AF419" i="7" s="1"/>
  <c r="AB425" i="7"/>
  <c r="AG425" i="7" s="1"/>
  <c r="AF425" i="7" s="1"/>
  <c r="AB431" i="7"/>
  <c r="AG431" i="7" s="1"/>
  <c r="AF431" i="7" s="1"/>
  <c r="AB437" i="7"/>
  <c r="AG437" i="7" s="1"/>
  <c r="AF437" i="7" s="1"/>
  <c r="AB464" i="7"/>
  <c r="AG464" i="7" s="1"/>
  <c r="AF464" i="7" s="1"/>
  <c r="AB480" i="7"/>
  <c r="AG480" i="7" s="1"/>
  <c r="AF480" i="7" s="1"/>
  <c r="AA480" i="7"/>
  <c r="AF488" i="7"/>
  <c r="AF409" i="7"/>
  <c r="AF415" i="7"/>
  <c r="AF421" i="7"/>
  <c r="AF427" i="7"/>
  <c r="AF433" i="7"/>
  <c r="AF439" i="7"/>
  <c r="AF454" i="7"/>
  <c r="Z458" i="7"/>
  <c r="AB458" i="7"/>
  <c r="AG458" i="7" s="1"/>
  <c r="AF460" i="7"/>
  <c r="AB477" i="7"/>
  <c r="AG477" i="7" s="1"/>
  <c r="AF477" i="7" s="1"/>
  <c r="AA477" i="7"/>
  <c r="AF503" i="7"/>
  <c r="AF548" i="7"/>
  <c r="Z401" i="7"/>
  <c r="Z407" i="7"/>
  <c r="Z413" i="7"/>
  <c r="Z419" i="7"/>
  <c r="Z425" i="7"/>
  <c r="Z431" i="7"/>
  <c r="Z437" i="7"/>
  <c r="AF442" i="7"/>
  <c r="AF445" i="7"/>
  <c r="AF448" i="7"/>
  <c r="AF451" i="7"/>
  <c r="Z464" i="7"/>
  <c r="Z466" i="7"/>
  <c r="AF469" i="7"/>
  <c r="AF473" i="7"/>
  <c r="AF500" i="7"/>
  <c r="AA483" i="7"/>
  <c r="AA486" i="7"/>
  <c r="AA489" i="7"/>
  <c r="AA492" i="7"/>
  <c r="AA495" i="7"/>
  <c r="AA498" i="7"/>
  <c r="AA501" i="7"/>
  <c r="AA504" i="7"/>
  <c r="AA507" i="7"/>
  <c r="AA510" i="7"/>
  <c r="AA513" i="7"/>
  <c r="AA516" i="7"/>
  <c r="AA519" i="7"/>
  <c r="AA522" i="7"/>
  <c r="AG527" i="7"/>
  <c r="AF527" i="7" s="1"/>
  <c r="AB535" i="7"/>
  <c r="AG535" i="7" s="1"/>
  <c r="Z535" i="7"/>
  <c r="AF538" i="7"/>
  <c r="AB541" i="7"/>
  <c r="AG541" i="7" s="1"/>
  <c r="Z541" i="7"/>
  <c r="AB547" i="7"/>
  <c r="AG547" i="7" s="1"/>
  <c r="Z547" i="7"/>
  <c r="AF550" i="7"/>
  <c r="AB553" i="7"/>
  <c r="AG553" i="7" s="1"/>
  <c r="Z553" i="7"/>
  <c r="AB559" i="7"/>
  <c r="AG559" i="7" s="1"/>
  <c r="Z559" i="7"/>
  <c r="AF562" i="7"/>
  <c r="AB565" i="7"/>
  <c r="AG565" i="7" s="1"/>
  <c r="Z565" i="7"/>
  <c r="AG574" i="7"/>
  <c r="AG583" i="7"/>
  <c r="AF583" i="7" s="1"/>
  <c r="AF598" i="7"/>
  <c r="AE466" i="7"/>
  <c r="AE472" i="7"/>
  <c r="AB524" i="7"/>
  <c r="AG524" i="7" s="1"/>
  <c r="AF524" i="7" s="1"/>
  <c r="Z530" i="7"/>
  <c r="AB569" i="7"/>
  <c r="AG569" i="7" s="1"/>
  <c r="AF569" i="7" s="1"/>
  <c r="AF571" i="7"/>
  <c r="AB578" i="7"/>
  <c r="AG578" i="7" s="1"/>
  <c r="AF578" i="7" s="1"/>
  <c r="AF580" i="7"/>
  <c r="AF589" i="7"/>
  <c r="AG467" i="7"/>
  <c r="AG473" i="7"/>
  <c r="AB476" i="7"/>
  <c r="AG476" i="7" s="1"/>
  <c r="AF476" i="7" s="1"/>
  <c r="AB479" i="7"/>
  <c r="AG479" i="7" s="1"/>
  <c r="AF479" i="7" s="1"/>
  <c r="AB482" i="7"/>
  <c r="AG482" i="7" s="1"/>
  <c r="AF482" i="7" s="1"/>
  <c r="AB485" i="7"/>
  <c r="AG485" i="7" s="1"/>
  <c r="AF485" i="7" s="1"/>
  <c r="AB488" i="7"/>
  <c r="AG488" i="7" s="1"/>
  <c r="AB491" i="7"/>
  <c r="AG491" i="7" s="1"/>
  <c r="AF491" i="7" s="1"/>
  <c r="AB494" i="7"/>
  <c r="AG494" i="7" s="1"/>
  <c r="AF494" i="7" s="1"/>
  <c r="AB497" i="7"/>
  <c r="AG497" i="7" s="1"/>
  <c r="AB500" i="7"/>
  <c r="AG500" i="7" s="1"/>
  <c r="AB503" i="7"/>
  <c r="AG503" i="7" s="1"/>
  <c r="AB506" i="7"/>
  <c r="AG506" i="7" s="1"/>
  <c r="AF506" i="7" s="1"/>
  <c r="AB509" i="7"/>
  <c r="AG509" i="7" s="1"/>
  <c r="AF509" i="7" s="1"/>
  <c r="AB512" i="7"/>
  <c r="AG512" i="7" s="1"/>
  <c r="AF512" i="7" s="1"/>
  <c r="AB515" i="7"/>
  <c r="AG515" i="7" s="1"/>
  <c r="AF515" i="7" s="1"/>
  <c r="AB518" i="7"/>
  <c r="AG518" i="7" s="1"/>
  <c r="AF518" i="7" s="1"/>
  <c r="AB521" i="7"/>
  <c r="AG521" i="7" s="1"/>
  <c r="AF521" i="7" s="1"/>
  <c r="AG529" i="7"/>
  <c r="AF529" i="7" s="1"/>
  <c r="AB533" i="7"/>
  <c r="AG533" i="7" s="1"/>
  <c r="AF533" i="7" s="1"/>
  <c r="AB539" i="7"/>
  <c r="AG539" i="7" s="1"/>
  <c r="AF539" i="7" s="1"/>
  <c r="AB545" i="7"/>
  <c r="AG545" i="7" s="1"/>
  <c r="AF545" i="7" s="1"/>
  <c r="AB551" i="7"/>
  <c r="AG551" i="7" s="1"/>
  <c r="AF551" i="7" s="1"/>
  <c r="AF670" i="7"/>
  <c r="AB532" i="7"/>
  <c r="AG532" i="7" s="1"/>
  <c r="AF532" i="7" s="1"/>
  <c r="Z532" i="7"/>
  <c r="AF535" i="7"/>
  <c r="AB538" i="7"/>
  <c r="AG538" i="7" s="1"/>
  <c r="Z538" i="7"/>
  <c r="AF541" i="7"/>
  <c r="AB544" i="7"/>
  <c r="AG544" i="7" s="1"/>
  <c r="AF544" i="7" s="1"/>
  <c r="Z544" i="7"/>
  <c r="AF547" i="7"/>
  <c r="AB550" i="7"/>
  <c r="AG550" i="7" s="1"/>
  <c r="Z550" i="7"/>
  <c r="AF553" i="7"/>
  <c r="AB556" i="7"/>
  <c r="AG556" i="7" s="1"/>
  <c r="AF556" i="7" s="1"/>
  <c r="Z556" i="7"/>
  <c r="AF559" i="7"/>
  <c r="AB562" i="7"/>
  <c r="AG562" i="7" s="1"/>
  <c r="Z562" i="7"/>
  <c r="AF565" i="7"/>
  <c r="AG572" i="7"/>
  <c r="AF572" i="7" s="1"/>
  <c r="AF574" i="7"/>
  <c r="AF618" i="7"/>
  <c r="Z509" i="7"/>
  <c r="Z512" i="7"/>
  <c r="Z515" i="7"/>
  <c r="Z518" i="7"/>
  <c r="Z521" i="7"/>
  <c r="AF526" i="7"/>
  <c r="AF575" i="7"/>
  <c r="AF604" i="7"/>
  <c r="AF478" i="7"/>
  <c r="AF481" i="7"/>
  <c r="AF484" i="7"/>
  <c r="AF487" i="7"/>
  <c r="AF490" i="7"/>
  <c r="AF493" i="7"/>
  <c r="AF496" i="7"/>
  <c r="AF499" i="7"/>
  <c r="AF502" i="7"/>
  <c r="AF505" i="7"/>
  <c r="AF508" i="7"/>
  <c r="AF511" i="7"/>
  <c r="AF514" i="7"/>
  <c r="AF517" i="7"/>
  <c r="AF520" i="7"/>
  <c r="AF523" i="7"/>
  <c r="AG530" i="7"/>
  <c r="AF530" i="7" s="1"/>
  <c r="AG536" i="7"/>
  <c r="AF536" i="7" s="1"/>
  <c r="AG542" i="7"/>
  <c r="AF542" i="7" s="1"/>
  <c r="AG548" i="7"/>
  <c r="AG554" i="7"/>
  <c r="AF554" i="7" s="1"/>
  <c r="AG560" i="7"/>
  <c r="AG566" i="7"/>
  <c r="AF566" i="7" s="1"/>
  <c r="AF568" i="7"/>
  <c r="AG575" i="7"/>
  <c r="AF577" i="7"/>
  <c r="AF586" i="7"/>
  <c r="AF625" i="7"/>
  <c r="Z568" i="7"/>
  <c r="Z571" i="7"/>
  <c r="Z574" i="7"/>
  <c r="Z577" i="7"/>
  <c r="Z580" i="7"/>
  <c r="Z583" i="7"/>
  <c r="Z586" i="7"/>
  <c r="Z589" i="7"/>
  <c r="AB594" i="7"/>
  <c r="AG594" i="7" s="1"/>
  <c r="AF594" i="7" s="1"/>
  <c r="AB596" i="7"/>
  <c r="AB600" i="7"/>
  <c r="AG600" i="7" s="1"/>
  <c r="AF600" i="7" s="1"/>
  <c r="AB602" i="7"/>
  <c r="AG606" i="7"/>
  <c r="AF606" i="7" s="1"/>
  <c r="AB608" i="7"/>
  <c r="AG608" i="7" s="1"/>
  <c r="AG612" i="7"/>
  <c r="AF612" i="7" s="1"/>
  <c r="AB614" i="7"/>
  <c r="AG616" i="7"/>
  <c r="AF616" i="7" s="1"/>
  <c r="AG618" i="7"/>
  <c r="AB624" i="7"/>
  <c r="AG624" i="7" s="1"/>
  <c r="Z624" i="7"/>
  <c r="AF633" i="7"/>
  <c r="AB642" i="7"/>
  <c r="AG642" i="7" s="1"/>
  <c r="AF642" i="7" s="1"/>
  <c r="Z642" i="7"/>
  <c r="AB660" i="7"/>
  <c r="AG660" i="7" s="1"/>
  <c r="AF660" i="7" s="1"/>
  <c r="Z660" i="7"/>
  <c r="AF669" i="7"/>
  <c r="AF681" i="7"/>
  <c r="AF690" i="7"/>
  <c r="AG700" i="7"/>
  <c r="AB591" i="7"/>
  <c r="AG591" i="7" s="1"/>
  <c r="AF591" i="7" s="1"/>
  <c r="AE596" i="7"/>
  <c r="AE602" i="7"/>
  <c r="AE608" i="7"/>
  <c r="AE614" i="7"/>
  <c r="AB621" i="7"/>
  <c r="AG621" i="7" s="1"/>
  <c r="Z621" i="7"/>
  <c r="AG628" i="7"/>
  <c r="AF628" i="7" s="1"/>
  <c r="AG629" i="7"/>
  <c r="AF629" i="7" s="1"/>
  <c r="AF632" i="7"/>
  <c r="AB639" i="7"/>
  <c r="AG639" i="7" s="1"/>
  <c r="Z639" i="7"/>
  <c r="AG646" i="7"/>
  <c r="AF646" i="7" s="1"/>
  <c r="AG647" i="7"/>
  <c r="AF647" i="7" s="1"/>
  <c r="AF650" i="7"/>
  <c r="AB657" i="7"/>
  <c r="AG657" i="7" s="1"/>
  <c r="Z657" i="7"/>
  <c r="AG664" i="7"/>
  <c r="AF664" i="7" s="1"/>
  <c r="AG665" i="7"/>
  <c r="AF665" i="7" s="1"/>
  <c r="AF668" i="7"/>
  <c r="AG675" i="7"/>
  <c r="AG679" i="7"/>
  <c r="AF679" i="7" s="1"/>
  <c r="AF680" i="7"/>
  <c r="AG684" i="7"/>
  <c r="AG688" i="7"/>
  <c r="AF689" i="7"/>
  <c r="AF692" i="7"/>
  <c r="AF720" i="7"/>
  <c r="AF732" i="7"/>
  <c r="AG748" i="7"/>
  <c r="AF756" i="7"/>
  <c r="Z612" i="7"/>
  <c r="Z618" i="7"/>
  <c r="AG625" i="7"/>
  <c r="AG626" i="7"/>
  <c r="AF626" i="7" s="1"/>
  <c r="AB636" i="7"/>
  <c r="AG636" i="7" s="1"/>
  <c r="AF636" i="7" s="1"/>
  <c r="Z636" i="7"/>
  <c r="AG643" i="7"/>
  <c r="AF643" i="7" s="1"/>
  <c r="AG644" i="7"/>
  <c r="AB654" i="7"/>
  <c r="AG654" i="7" s="1"/>
  <c r="AF654" i="7" s="1"/>
  <c r="Z654" i="7"/>
  <c r="AG661" i="7"/>
  <c r="AF661" i="7" s="1"/>
  <c r="AG662" i="7"/>
  <c r="AF662" i="7" s="1"/>
  <c r="AB672" i="7"/>
  <c r="AG672" i="7" s="1"/>
  <c r="AF672" i="7" s="1"/>
  <c r="Z672" i="7"/>
  <c r="AG677" i="7"/>
  <c r="AF678" i="7"/>
  <c r="AG686" i="7"/>
  <c r="AF688" i="7"/>
  <c r="AG698" i="7"/>
  <c r="AF703" i="7"/>
  <c r="AG590" i="7"/>
  <c r="AF590" i="7" s="1"/>
  <c r="AF624" i="7"/>
  <c r="AB633" i="7"/>
  <c r="AG633" i="7" s="1"/>
  <c r="Z633" i="7"/>
  <c r="AF644" i="7"/>
  <c r="AB651" i="7"/>
  <c r="AG651" i="7" s="1"/>
  <c r="AF651" i="7" s="1"/>
  <c r="Z651" i="7"/>
  <c r="AB669" i="7"/>
  <c r="AG669" i="7" s="1"/>
  <c r="Z669" i="7"/>
  <c r="AF677" i="7"/>
  <c r="AF686" i="7"/>
  <c r="AG712" i="7"/>
  <c r="AF593" i="7"/>
  <c r="AF599" i="7"/>
  <c r="AF605" i="7"/>
  <c r="AF611" i="7"/>
  <c r="AF617" i="7"/>
  <c r="AF621" i="7"/>
  <c r="AF623" i="7"/>
  <c r="AB630" i="7"/>
  <c r="AG630" i="7" s="1"/>
  <c r="AF630" i="7" s="1"/>
  <c r="Z630" i="7"/>
  <c r="AF639" i="7"/>
  <c r="AF641" i="7"/>
  <c r="AB648" i="7"/>
  <c r="AG648" i="7" s="1"/>
  <c r="AF648" i="7" s="1"/>
  <c r="Z648" i="7"/>
  <c r="AF657" i="7"/>
  <c r="AF659" i="7"/>
  <c r="AB666" i="7"/>
  <c r="AG666" i="7" s="1"/>
  <c r="AF666" i="7" s="1"/>
  <c r="Z666" i="7"/>
  <c r="AF675" i="7"/>
  <c r="AF676" i="7"/>
  <c r="AF684" i="7"/>
  <c r="AF685" i="7"/>
  <c r="AF698" i="7"/>
  <c r="Z597" i="7"/>
  <c r="Z603" i="7"/>
  <c r="Z609" i="7"/>
  <c r="Z615" i="7"/>
  <c r="AE620" i="7"/>
  <c r="AG620" i="7" s="1"/>
  <c r="AB627" i="7"/>
  <c r="AG627" i="7" s="1"/>
  <c r="AF627" i="7" s="1"/>
  <c r="Z627" i="7"/>
  <c r="AG634" i="7"/>
  <c r="AF634" i="7" s="1"/>
  <c r="AG635" i="7"/>
  <c r="AF635" i="7" s="1"/>
  <c r="AF638" i="7"/>
  <c r="AB645" i="7"/>
  <c r="AG645" i="7" s="1"/>
  <c r="AF645" i="7" s="1"/>
  <c r="Z645" i="7"/>
  <c r="AG652" i="7"/>
  <c r="AF652" i="7" s="1"/>
  <c r="AG653" i="7"/>
  <c r="AF653" i="7" s="1"/>
  <c r="AF656" i="7"/>
  <c r="AB663" i="7"/>
  <c r="AG663" i="7" s="1"/>
  <c r="AF663" i="7" s="1"/>
  <c r="Z663" i="7"/>
  <c r="AG670" i="7"/>
  <c r="AG671" i="7"/>
  <c r="AF671" i="7" s="1"/>
  <c r="AF674" i="7"/>
  <c r="AG678" i="7"/>
  <c r="AG682" i="7"/>
  <c r="AF682" i="7" s="1"/>
  <c r="AF683" i="7"/>
  <c r="AG687" i="7"/>
  <c r="AF687" i="7" s="1"/>
  <c r="AF695" i="7"/>
  <c r="AF710" i="7"/>
  <c r="AF711" i="7"/>
  <c r="AG693" i="7"/>
  <c r="AF693" i="7" s="1"/>
  <c r="AG704" i="7"/>
  <c r="AF704" i="7" s="1"/>
  <c r="AG707" i="7"/>
  <c r="AF707" i="7" s="1"/>
  <c r="AF719" i="7"/>
  <c r="AF755" i="7"/>
  <c r="AF759" i="7"/>
  <c r="Z767" i="7"/>
  <c r="AB767" i="7"/>
  <c r="AG767" i="7" s="1"/>
  <c r="AF767" i="7" s="1"/>
  <c r="AB774" i="7"/>
  <c r="AG774" i="7" s="1"/>
  <c r="AF774" i="7" s="1"/>
  <c r="Z774" i="7"/>
  <c r="AG785" i="7"/>
  <c r="AG699" i="7"/>
  <c r="AF699" i="7" s="1"/>
  <c r="AE709" i="7"/>
  <c r="AG710" i="7"/>
  <c r="AG713" i="7"/>
  <c r="AF713" i="7" s="1"/>
  <c r="AE715" i="7"/>
  <c r="AB717" i="7"/>
  <c r="AG717" i="7" s="1"/>
  <c r="AF717" i="7" s="1"/>
  <c r="AG731" i="7"/>
  <c r="AF731" i="7" s="1"/>
  <c r="AE733" i="7"/>
  <c r="AB735" i="7"/>
  <c r="AG735" i="7" s="1"/>
  <c r="AF735" i="7" s="1"/>
  <c r="AG749" i="7"/>
  <c r="AF749" i="7" s="1"/>
  <c r="AE751" i="7"/>
  <c r="AB753" i="7"/>
  <c r="AG753" i="7" s="1"/>
  <c r="AF753" i="7" s="1"/>
  <c r="AE770" i="7"/>
  <c r="AB775" i="7"/>
  <c r="AG775" i="7" s="1"/>
  <c r="AF775" i="7" s="1"/>
  <c r="AA775" i="7"/>
  <c r="AG788" i="7"/>
  <c r="Z675" i="7"/>
  <c r="Z678" i="7"/>
  <c r="Z681" i="7"/>
  <c r="Z684" i="7"/>
  <c r="Z687" i="7"/>
  <c r="Z690" i="7"/>
  <c r="Z700" i="7"/>
  <c r="AB705" i="7"/>
  <c r="AG705" i="7" s="1"/>
  <c r="AF705" i="7" s="1"/>
  <c r="AA708" i="7"/>
  <c r="Z711" i="7"/>
  <c r="AA714" i="7"/>
  <c r="AB722" i="7"/>
  <c r="AG722" i="7" s="1"/>
  <c r="AF722" i="7" s="1"/>
  <c r="AA732" i="7"/>
  <c r="AB740" i="7"/>
  <c r="AG740" i="7" s="1"/>
  <c r="AF740" i="7" s="1"/>
  <c r="AA750" i="7"/>
  <c r="AB758" i="7"/>
  <c r="AG758" i="7" s="1"/>
  <c r="AF758" i="7" s="1"/>
  <c r="Z706" i="7"/>
  <c r="AB719" i="7"/>
  <c r="AG719" i="7" s="1"/>
  <c r="AF721" i="7"/>
  <c r="AB723" i="7"/>
  <c r="AG723" i="7" s="1"/>
  <c r="AF723" i="7" s="1"/>
  <c r="Z724" i="7"/>
  <c r="Z728" i="7"/>
  <c r="AB737" i="7"/>
  <c r="AG737" i="7" s="1"/>
  <c r="AF737" i="7" s="1"/>
  <c r="AF739" i="7"/>
  <c r="AB741" i="7"/>
  <c r="AG741" i="7" s="1"/>
  <c r="AF741" i="7" s="1"/>
  <c r="Z742" i="7"/>
  <c r="Z746" i="7"/>
  <c r="AB755" i="7"/>
  <c r="AG755" i="7" s="1"/>
  <c r="AF757" i="7"/>
  <c r="AB759" i="7"/>
  <c r="AG759" i="7" s="1"/>
  <c r="Z760" i="7"/>
  <c r="Z764" i="7"/>
  <c r="AB765" i="7"/>
  <c r="AG765" i="7" s="1"/>
  <c r="AF765" i="7" s="1"/>
  <c r="Z765" i="7"/>
  <c r="AB771" i="7"/>
  <c r="AG771" i="7" s="1"/>
  <c r="AF771" i="7" s="1"/>
  <c r="Z771" i="7"/>
  <c r="AF819" i="7"/>
  <c r="AB695" i="7"/>
  <c r="AG695" i="7" s="1"/>
  <c r="AB697" i="7"/>
  <c r="AG697" i="7" s="1"/>
  <c r="Z698" i="7"/>
  <c r="AA720" i="7"/>
  <c r="AB727" i="7"/>
  <c r="AG727" i="7" s="1"/>
  <c r="AA738" i="7"/>
  <c r="AB745" i="7"/>
  <c r="AA756" i="7"/>
  <c r="AB763" i="7"/>
  <c r="AG763" i="7" s="1"/>
  <c r="AF766" i="7"/>
  <c r="AF773" i="7"/>
  <c r="AB811" i="7"/>
  <c r="AG811" i="7" s="1"/>
  <c r="AA811" i="7"/>
  <c r="Z815" i="7"/>
  <c r="AB815" i="7"/>
  <c r="AG815" i="7" s="1"/>
  <c r="AF815" i="7" s="1"/>
  <c r="AE697" i="7"/>
  <c r="AB701" i="7"/>
  <c r="AG701" i="7" s="1"/>
  <c r="AF701" i="7" s="1"/>
  <c r="AB703" i="7"/>
  <c r="AG703" i="7" s="1"/>
  <c r="AB725" i="7"/>
  <c r="AG725" i="7" s="1"/>
  <c r="AF725" i="7" s="1"/>
  <c r="AE727" i="7"/>
  <c r="AB729" i="7"/>
  <c r="AG729" i="7" s="1"/>
  <c r="AF729" i="7" s="1"/>
  <c r="Z730" i="7"/>
  <c r="AB743" i="7"/>
  <c r="AG743" i="7" s="1"/>
  <c r="AF743" i="7" s="1"/>
  <c r="AE745" i="7"/>
  <c r="AB747" i="7"/>
  <c r="AG747" i="7" s="1"/>
  <c r="AF747" i="7" s="1"/>
  <c r="Z748" i="7"/>
  <c r="AB761" i="7"/>
  <c r="AG761" i="7" s="1"/>
  <c r="AF761" i="7" s="1"/>
  <c r="AE763" i="7"/>
  <c r="Z773" i="7"/>
  <c r="AB773" i="7"/>
  <c r="AG773" i="7" s="1"/>
  <c r="AF776" i="7"/>
  <c r="AB768" i="7"/>
  <c r="AG768" i="7" s="1"/>
  <c r="AF768" i="7" s="1"/>
  <c r="Z768" i="7"/>
  <c r="AF772" i="7"/>
  <c r="AG779" i="7"/>
  <c r="AF801" i="7"/>
  <c r="Z806" i="7"/>
  <c r="AB806" i="7"/>
  <c r="AG806" i="7" s="1"/>
  <c r="AF811" i="7"/>
  <c r="AE694" i="7"/>
  <c r="AG694" i="7" s="1"/>
  <c r="AE700" i="7"/>
  <c r="AE706" i="7"/>
  <c r="AE712" i="7"/>
  <c r="AE718" i="7"/>
  <c r="AE724" i="7"/>
  <c r="AE730" i="7"/>
  <c r="AG730" i="7" s="1"/>
  <c r="AE736" i="7"/>
  <c r="AE742" i="7"/>
  <c r="AE748" i="7"/>
  <c r="AE754" i="7"/>
  <c r="AE760" i="7"/>
  <c r="AG770" i="7"/>
  <c r="AE779" i="7"/>
  <c r="AG782" i="7"/>
  <c r="AE783" i="7"/>
  <c r="AF849" i="7"/>
  <c r="AG776" i="7"/>
  <c r="AE777" i="7"/>
  <c r="AE795" i="7"/>
  <c r="AB820" i="7"/>
  <c r="AG820" i="7" s="1"/>
  <c r="AF820" i="7" s="1"/>
  <c r="AA820" i="7"/>
  <c r="Z824" i="7"/>
  <c r="AB824" i="7"/>
  <c r="AG824" i="7" s="1"/>
  <c r="AF828" i="7"/>
  <c r="AF886" i="7"/>
  <c r="AF822" i="7"/>
  <c r="AF837" i="7"/>
  <c r="AF864" i="7"/>
  <c r="AB777" i="7"/>
  <c r="AB780" i="7"/>
  <c r="AG780" i="7" s="1"/>
  <c r="AF780" i="7" s="1"/>
  <c r="AB783" i="7"/>
  <c r="AG783" i="7" s="1"/>
  <c r="AB786" i="7"/>
  <c r="AG786" i="7" s="1"/>
  <c r="AF786" i="7" s="1"/>
  <c r="AB789" i="7"/>
  <c r="AG789" i="7" s="1"/>
  <c r="AF789" i="7" s="1"/>
  <c r="AB792" i="7"/>
  <c r="AG792" i="7" s="1"/>
  <c r="AF792" i="7" s="1"/>
  <c r="AB795" i="7"/>
  <c r="AG795" i="7" s="1"/>
  <c r="AB798" i="7"/>
  <c r="AG798" i="7" s="1"/>
  <c r="AF798" i="7" s="1"/>
  <c r="AB801" i="7"/>
  <c r="AG801" i="7" s="1"/>
  <c r="AB804" i="7"/>
  <c r="AG804" i="7" s="1"/>
  <c r="AF804" i="7" s="1"/>
  <c r="AF808" i="7"/>
  <c r="Z812" i="7"/>
  <c r="AB812" i="7"/>
  <c r="AB813" i="7"/>
  <c r="AG813" i="7" s="1"/>
  <c r="AF813" i="7" s="1"/>
  <c r="AF817" i="7"/>
  <c r="Z821" i="7"/>
  <c r="AB821" i="7"/>
  <c r="AB822" i="7"/>
  <c r="AG822" i="7" s="1"/>
  <c r="AF826" i="7"/>
  <c r="AA829" i="7"/>
  <c r="Z830" i="7"/>
  <c r="AB830" i="7"/>
  <c r="AG830" i="7" s="1"/>
  <c r="AB831" i="7"/>
  <c r="AG831" i="7" s="1"/>
  <c r="AF831" i="7" s="1"/>
  <c r="AF835" i="7"/>
  <c r="AA838" i="7"/>
  <c r="Z839" i="7"/>
  <c r="AB839" i="7"/>
  <c r="AB840" i="7"/>
  <c r="AG840" i="7" s="1"/>
  <c r="AF840" i="7" s="1"/>
  <c r="AF844" i="7"/>
  <c r="AA847" i="7"/>
  <c r="Z848" i="7"/>
  <c r="AB848" i="7"/>
  <c r="AG848" i="7" s="1"/>
  <c r="AB849" i="7"/>
  <c r="AG849" i="7" s="1"/>
  <c r="AF853" i="7"/>
  <c r="AA856" i="7"/>
  <c r="Z857" i="7"/>
  <c r="AB857" i="7"/>
  <c r="AB858" i="7"/>
  <c r="AG858" i="7" s="1"/>
  <c r="AF858" i="7" s="1"/>
  <c r="Z859" i="7"/>
  <c r="AB859" i="7"/>
  <c r="AG859" i="7" s="1"/>
  <c r="AF859" i="7" s="1"/>
  <c r="AF860" i="7"/>
  <c r="AE861" i="7"/>
  <c r="AB864" i="7"/>
  <c r="AG864" i="7" s="1"/>
  <c r="Z865" i="7"/>
  <c r="AB865" i="7"/>
  <c r="AG865" i="7" s="1"/>
  <c r="AF866" i="7"/>
  <c r="AE867" i="7"/>
  <c r="AB870" i="7"/>
  <c r="AG870" i="7" s="1"/>
  <c r="AF870" i="7" s="1"/>
  <c r="Z871" i="7"/>
  <c r="AB871" i="7"/>
  <c r="AG871" i="7" s="1"/>
  <c r="AF871" i="7" s="1"/>
  <c r="AF872" i="7"/>
  <c r="AE873" i="7"/>
  <c r="AB876" i="7"/>
  <c r="AG876" i="7" s="1"/>
  <c r="AF876" i="7" s="1"/>
  <c r="Z877" i="7"/>
  <c r="AB877" i="7"/>
  <c r="AG877" i="7" s="1"/>
  <c r="AF887" i="7"/>
  <c r="AB894" i="7"/>
  <c r="AG894" i="7" s="1"/>
  <c r="AF894" i="7" s="1"/>
  <c r="Z895" i="7"/>
  <c r="AB895" i="7"/>
  <c r="AG895" i="7" s="1"/>
  <c r="AF905" i="7"/>
  <c r="AF907" i="7"/>
  <c r="AB914" i="7"/>
  <c r="AG914" i="7" s="1"/>
  <c r="AF914" i="7" s="1"/>
  <c r="Z914" i="7"/>
  <c r="AB923" i="7"/>
  <c r="AG923" i="7" s="1"/>
  <c r="AF923" i="7" s="1"/>
  <c r="Z923" i="7"/>
  <c r="AB932" i="7"/>
  <c r="AG932" i="7" s="1"/>
  <c r="AF932" i="7" s="1"/>
  <c r="Z932" i="7"/>
  <c r="Z937" i="7"/>
  <c r="AB937" i="7"/>
  <c r="AG937" i="7" s="1"/>
  <c r="AB950" i="7"/>
  <c r="AG950" i="7" s="1"/>
  <c r="AF950" i="7" s="1"/>
  <c r="Z950" i="7"/>
  <c r="AB952" i="7"/>
  <c r="AG952" i="7" s="1"/>
  <c r="Z952" i="7"/>
  <c r="AB978" i="7"/>
  <c r="AG978" i="7" s="1"/>
  <c r="AA978" i="7"/>
  <c r="AF995" i="7"/>
  <c r="AF806" i="7"/>
  <c r="AF824" i="7"/>
  <c r="AF891" i="7"/>
  <c r="AG941" i="7"/>
  <c r="AF941" i="7" s="1"/>
  <c r="AF943" i="7"/>
  <c r="AG953" i="7"/>
  <c r="AG954" i="7"/>
  <c r="AG960" i="7"/>
  <c r="AG968" i="7"/>
  <c r="AF968" i="7" s="1"/>
  <c r="AF1049" i="7"/>
  <c r="AB791" i="7"/>
  <c r="AB794" i="7"/>
  <c r="AG794" i="7" s="1"/>
  <c r="AB797" i="7"/>
  <c r="AB800" i="7"/>
  <c r="AB803" i="7"/>
  <c r="AF805" i="7"/>
  <c r="Z809" i="7"/>
  <c r="AB809" i="7"/>
  <c r="AG809" i="7" s="1"/>
  <c r="AF809" i="7" s="1"/>
  <c r="AB810" i="7"/>
  <c r="AG810" i="7" s="1"/>
  <c r="AF810" i="7" s="1"/>
  <c r="AF814" i="7"/>
  <c r="Z818" i="7"/>
  <c r="AB818" i="7"/>
  <c r="AG818" i="7" s="1"/>
  <c r="AB819" i="7"/>
  <c r="AG819" i="7" s="1"/>
  <c r="AF823" i="7"/>
  <c r="Z827" i="7"/>
  <c r="AB827" i="7"/>
  <c r="AG827" i="7" s="1"/>
  <c r="AF827" i="7" s="1"/>
  <c r="AB828" i="7"/>
  <c r="AG828" i="7" s="1"/>
  <c r="AF832" i="7"/>
  <c r="Z836" i="7"/>
  <c r="AB836" i="7"/>
  <c r="AG836" i="7" s="1"/>
  <c r="AB837" i="7"/>
  <c r="AG837" i="7" s="1"/>
  <c r="AF841" i="7"/>
  <c r="Z845" i="7"/>
  <c r="AB845" i="7"/>
  <c r="AG845" i="7" s="1"/>
  <c r="AF845" i="7" s="1"/>
  <c r="AB846" i="7"/>
  <c r="AG846" i="7" s="1"/>
  <c r="AF846" i="7" s="1"/>
  <c r="AF850" i="7"/>
  <c r="Z854" i="7"/>
  <c r="AB854" i="7"/>
  <c r="AG854" i="7" s="1"/>
  <c r="AB855" i="7"/>
  <c r="AG855" i="7" s="1"/>
  <c r="AF855" i="7" s="1"/>
  <c r="AF881" i="7"/>
  <c r="AB888" i="7"/>
  <c r="AG888" i="7" s="1"/>
  <c r="AF888" i="7" s="1"/>
  <c r="Z889" i="7"/>
  <c r="AB889" i="7"/>
  <c r="AG889" i="7" s="1"/>
  <c r="AF889" i="7" s="1"/>
  <c r="AF899" i="7"/>
  <c r="AB906" i="7"/>
  <c r="AG906" i="7" s="1"/>
  <c r="AF906" i="7" s="1"/>
  <c r="Z907" i="7"/>
  <c r="AB907" i="7"/>
  <c r="AG907" i="7" s="1"/>
  <c r="AB917" i="7"/>
  <c r="AG917" i="7" s="1"/>
  <c r="AF917" i="7" s="1"/>
  <c r="Z917" i="7"/>
  <c r="AB926" i="7"/>
  <c r="AG926" i="7" s="1"/>
  <c r="AF926" i="7" s="1"/>
  <c r="Z926" i="7"/>
  <c r="Z931" i="7"/>
  <c r="AB931" i="7"/>
  <c r="AG931" i="7" s="1"/>
  <c r="AF940" i="7"/>
  <c r="AB944" i="7"/>
  <c r="AG944" i="7" s="1"/>
  <c r="AF944" i="7" s="1"/>
  <c r="Z944" i="7"/>
  <c r="Z949" i="7"/>
  <c r="AB949" i="7"/>
  <c r="AG949" i="7" s="1"/>
  <c r="AF949" i="7" s="1"/>
  <c r="AE960" i="7"/>
  <c r="AF973" i="7"/>
  <c r="AG974" i="7"/>
  <c r="AF974" i="7" s="1"/>
  <c r="AG984" i="7"/>
  <c r="AF984" i="7" s="1"/>
  <c r="AE782" i="7"/>
  <c r="AE785" i="7"/>
  <c r="AE788" i="7"/>
  <c r="AE791" i="7"/>
  <c r="AE794" i="7"/>
  <c r="AE797" i="7"/>
  <c r="AE800" i="7"/>
  <c r="AE803" i="7"/>
  <c r="AE812" i="7"/>
  <c r="AE821" i="7"/>
  <c r="AE830" i="7"/>
  <c r="AE839" i="7"/>
  <c r="AE848" i="7"/>
  <c r="AE857" i="7"/>
  <c r="AE885" i="7"/>
  <c r="AG893" i="7"/>
  <c r="AE903" i="7"/>
  <c r="AG903" i="7" s="1"/>
  <c r="AG935" i="7"/>
  <c r="AF935" i="7"/>
  <c r="AF937" i="7"/>
  <c r="AF954" i="7"/>
  <c r="AF955" i="7"/>
  <c r="AB973" i="7"/>
  <c r="AG973" i="7" s="1"/>
  <c r="Z973" i="7"/>
  <c r="AF999" i="7"/>
  <c r="AF829" i="7"/>
  <c r="Z833" i="7"/>
  <c r="AB833" i="7"/>
  <c r="AG833" i="7" s="1"/>
  <c r="AF833" i="7" s="1"/>
  <c r="AF838" i="7"/>
  <c r="Z842" i="7"/>
  <c r="AB842" i="7"/>
  <c r="AG842" i="7" s="1"/>
  <c r="AF842" i="7" s="1"/>
  <c r="AF847" i="7"/>
  <c r="Z851" i="7"/>
  <c r="AB851" i="7"/>
  <c r="AG851" i="7" s="1"/>
  <c r="AF851" i="7" s="1"/>
  <c r="AF856" i="7"/>
  <c r="AF865" i="7"/>
  <c r="AF877" i="7"/>
  <c r="Z883" i="7"/>
  <c r="AB883" i="7"/>
  <c r="AG883" i="7" s="1"/>
  <c r="AF883" i="7" s="1"/>
  <c r="AF893" i="7"/>
  <c r="AF895" i="7"/>
  <c r="Z901" i="7"/>
  <c r="AB901" i="7"/>
  <c r="AG901" i="7" s="1"/>
  <c r="AF901" i="7" s="1"/>
  <c r="AB911" i="7"/>
  <c r="AG911" i="7" s="1"/>
  <c r="AF911" i="7" s="1"/>
  <c r="Z911" i="7"/>
  <c r="AB920" i="7"/>
  <c r="AG920" i="7" s="1"/>
  <c r="AF920" i="7" s="1"/>
  <c r="Z920" i="7"/>
  <c r="AB938" i="7"/>
  <c r="AG938" i="7" s="1"/>
  <c r="AF938" i="7" s="1"/>
  <c r="Z938" i="7"/>
  <c r="Z943" i="7"/>
  <c r="AB943" i="7"/>
  <c r="AG943" i="7" s="1"/>
  <c r="AF953" i="7"/>
  <c r="AF959" i="7"/>
  <c r="AG959" i="7"/>
  <c r="AF818" i="7"/>
  <c r="AF836" i="7"/>
  <c r="AF854" i="7"/>
  <c r="AG863" i="7"/>
  <c r="AF863" i="7" s="1"/>
  <c r="AG869" i="7"/>
  <c r="AF869" i="7" s="1"/>
  <c r="AG875" i="7"/>
  <c r="AF875" i="7" s="1"/>
  <c r="AF879" i="7"/>
  <c r="AF924" i="7"/>
  <c r="AG929" i="7"/>
  <c r="AF929" i="7" s="1"/>
  <c r="AF931" i="7"/>
  <c r="AG947" i="7"/>
  <c r="AF947" i="7"/>
  <c r="AF952" i="7"/>
  <c r="AB958" i="7"/>
  <c r="AG958" i="7" s="1"/>
  <c r="AF958" i="7" s="1"/>
  <c r="Z958" i="7"/>
  <c r="AG861" i="7"/>
  <c r="AG867" i="7"/>
  <c r="AG873" i="7"/>
  <c r="AG879" i="7"/>
  <c r="AG891" i="7"/>
  <c r="AG897" i="7"/>
  <c r="AF897" i="7" s="1"/>
  <c r="AG909" i="7"/>
  <c r="AF909" i="7" s="1"/>
  <c r="AG912" i="7"/>
  <c r="AF912" i="7" s="1"/>
  <c r="AG915" i="7"/>
  <c r="AF915" i="7" s="1"/>
  <c r="AG918" i="7"/>
  <c r="AF918" i="7" s="1"/>
  <c r="AG921" i="7"/>
  <c r="AF921" i="7" s="1"/>
  <c r="AG924" i="7"/>
  <c r="AG927" i="7"/>
  <c r="AF927" i="7" s="1"/>
  <c r="AB928" i="7"/>
  <c r="AG928" i="7" s="1"/>
  <c r="AF928" i="7" s="1"/>
  <c r="AG933" i="7"/>
  <c r="AF933" i="7" s="1"/>
  <c r="AB934" i="7"/>
  <c r="AG934" i="7" s="1"/>
  <c r="AF934" i="7" s="1"/>
  <c r="AG939" i="7"/>
  <c r="AF939" i="7" s="1"/>
  <c r="AB940" i="7"/>
  <c r="AG940" i="7" s="1"/>
  <c r="AG945" i="7"/>
  <c r="AF945" i="7" s="1"/>
  <c r="AB946" i="7"/>
  <c r="AG946" i="7" s="1"/>
  <c r="AF946" i="7" s="1"/>
  <c r="AE951" i="7"/>
  <c r="AA960" i="7"/>
  <c r="AF964" i="7"/>
  <c r="AF965" i="7"/>
  <c r="AE966" i="7"/>
  <c r="AB979" i="7"/>
  <c r="AG979" i="7" s="1"/>
  <c r="AF979" i="7" s="1"/>
  <c r="Z979" i="7"/>
  <c r="AE981" i="7"/>
  <c r="AA984" i="7"/>
  <c r="AF991" i="7"/>
  <c r="AF994" i="7"/>
  <c r="AF1007" i="7"/>
  <c r="Z1024" i="7"/>
  <c r="AB1024" i="7"/>
  <c r="AG1024" i="7" s="1"/>
  <c r="AF1024" i="7" s="1"/>
  <c r="AF988" i="7"/>
  <c r="AF990" i="7"/>
  <c r="AF1006" i="7"/>
  <c r="AF1016" i="7"/>
  <c r="AB967" i="7"/>
  <c r="AG967" i="7" s="1"/>
  <c r="AF967" i="7" s="1"/>
  <c r="Z967" i="7"/>
  <c r="AF978" i="7"/>
  <c r="AF1002" i="7"/>
  <c r="AB1008" i="7"/>
  <c r="AG1008" i="7" s="1"/>
  <c r="AF1008" i="7" s="1"/>
  <c r="AA1008" i="7"/>
  <c r="AF1011" i="7"/>
  <c r="AF1015" i="7"/>
  <c r="AA1062" i="7"/>
  <c r="AB1062" i="7"/>
  <c r="AG1062" i="7" s="1"/>
  <c r="AB961" i="7"/>
  <c r="AG961" i="7" s="1"/>
  <c r="AF961" i="7" s="1"/>
  <c r="Z961" i="7"/>
  <c r="AE963" i="7"/>
  <c r="AA972" i="7"/>
  <c r="AF976" i="7"/>
  <c r="AF977" i="7"/>
  <c r="AB985" i="7"/>
  <c r="AG985" i="7" s="1"/>
  <c r="AF985" i="7" s="1"/>
  <c r="Z985" i="7"/>
  <c r="AG989" i="7"/>
  <c r="AF989" i="7" s="1"/>
  <c r="AB990" i="7"/>
  <c r="AG990" i="7" s="1"/>
  <c r="AA990" i="7"/>
  <c r="AG996" i="7"/>
  <c r="AF996" i="7" s="1"/>
  <c r="Z1012" i="7"/>
  <c r="AB1012" i="7"/>
  <c r="AG1012" i="7" s="1"/>
  <c r="AF1014" i="7"/>
  <c r="AF1017" i="7"/>
  <c r="AF1019" i="7"/>
  <c r="AF1021" i="7"/>
  <c r="AG1027" i="7"/>
  <c r="AF1027" i="7" s="1"/>
  <c r="AF1039" i="7"/>
  <c r="AF910" i="7"/>
  <c r="AF913" i="7"/>
  <c r="AF916" i="7"/>
  <c r="AF919" i="7"/>
  <c r="AF922" i="7"/>
  <c r="AF925" i="7"/>
  <c r="AB955" i="7"/>
  <c r="AG955" i="7" s="1"/>
  <c r="Z955" i="7"/>
  <c r="AF957" i="7"/>
  <c r="AF970" i="7"/>
  <c r="AF971" i="7"/>
  <c r="AF972" i="7"/>
  <c r="AG983" i="7"/>
  <c r="AF983" i="7" s="1"/>
  <c r="AA987" i="7"/>
  <c r="AB987" i="7"/>
  <c r="AG987" i="7" s="1"/>
  <c r="AF987" i="7" s="1"/>
  <c r="AA1005" i="7"/>
  <c r="AB1005" i="7"/>
  <c r="AG1005" i="7" s="1"/>
  <c r="AF1005" i="7" s="1"/>
  <c r="AG1009" i="7"/>
  <c r="AF1009" i="7" s="1"/>
  <c r="Z1018" i="7"/>
  <c r="AB1018" i="7"/>
  <c r="AG1018" i="7" s="1"/>
  <c r="AF1023" i="7"/>
  <c r="AF1025" i="7"/>
  <c r="AB951" i="7"/>
  <c r="AG951" i="7" s="1"/>
  <c r="AB957" i="7"/>
  <c r="AG957" i="7" s="1"/>
  <c r="AB963" i="7"/>
  <c r="AB969" i="7"/>
  <c r="AG969" i="7" s="1"/>
  <c r="AF969" i="7" s="1"/>
  <c r="AB975" i="7"/>
  <c r="AG975" i="7" s="1"/>
  <c r="AF975" i="7" s="1"/>
  <c r="AB981" i="7"/>
  <c r="AG981" i="7" s="1"/>
  <c r="AB988" i="7"/>
  <c r="AG988" i="7" s="1"/>
  <c r="AB995" i="7"/>
  <c r="AG995" i="7" s="1"/>
  <c r="AB999" i="7"/>
  <c r="AG999" i="7" s="1"/>
  <c r="AB1001" i="7"/>
  <c r="AG1001" i="7" s="1"/>
  <c r="AF1001" i="7" s="1"/>
  <c r="AB1006" i="7"/>
  <c r="AG1006" i="7" s="1"/>
  <c r="AF1031" i="7"/>
  <c r="AB1044" i="7"/>
  <c r="AG1044" i="7" s="1"/>
  <c r="AF1044" i="7" s="1"/>
  <c r="AA1047" i="7"/>
  <c r="AB1047" i="7"/>
  <c r="AG1047" i="7" s="1"/>
  <c r="AF1047" i="7" s="1"/>
  <c r="AB1054" i="7"/>
  <c r="AG1054" i="7" s="1"/>
  <c r="Z1054" i="7"/>
  <c r="AB1063" i="7"/>
  <c r="AG1063" i="7" s="1"/>
  <c r="AF1063" i="7" s="1"/>
  <c r="Z1063" i="7"/>
  <c r="AB1036" i="7"/>
  <c r="AG1036" i="7" s="1"/>
  <c r="Z1036" i="7"/>
  <c r="AE986" i="7"/>
  <c r="AB1033" i="7"/>
  <c r="AG1033" i="7" s="1"/>
  <c r="AF1033" i="7" s="1"/>
  <c r="Z1033" i="7"/>
  <c r="AB1039" i="7"/>
  <c r="AG1039" i="7" s="1"/>
  <c r="Z1039" i="7"/>
  <c r="AF1048" i="7"/>
  <c r="AF1052" i="7"/>
  <c r="AE992" i="7"/>
  <c r="AF1003" i="7"/>
  <c r="AE1004" i="7"/>
  <c r="AB1007" i="7"/>
  <c r="AG1007" i="7" s="1"/>
  <c r="AB1035" i="7"/>
  <c r="AG1035" i="7" s="1"/>
  <c r="AF1035" i="7" s="1"/>
  <c r="AA1038" i="7"/>
  <c r="AB1038" i="7"/>
  <c r="AG1038" i="7" s="1"/>
  <c r="AB1045" i="7"/>
  <c r="AG1045" i="7" s="1"/>
  <c r="AF1045" i="7" s="1"/>
  <c r="Z1045" i="7"/>
  <c r="AG1049" i="7"/>
  <c r="AF1051" i="7"/>
  <c r="AG993" i="7"/>
  <c r="AF993" i="7" s="1"/>
  <c r="AF997" i="7"/>
  <c r="AF1000" i="7"/>
  <c r="AF1012" i="7"/>
  <c r="AG1014" i="7"/>
  <c r="AF1018" i="7"/>
  <c r="AG1020" i="7"/>
  <c r="AF1020" i="7" s="1"/>
  <c r="AG1026" i="7"/>
  <c r="AF1026" i="7" s="1"/>
  <c r="AF1029" i="7"/>
  <c r="AF1034" i="7"/>
  <c r="AB1048" i="7"/>
  <c r="AG1048" i="7" s="1"/>
  <c r="Z1048" i="7"/>
  <c r="AF1053" i="7"/>
  <c r="AF1057" i="7"/>
  <c r="AF1062" i="7"/>
  <c r="AE1030" i="7"/>
  <c r="AF1036" i="7"/>
  <c r="AB1042" i="7"/>
  <c r="AG1042" i="7" s="1"/>
  <c r="AF1042" i="7" s="1"/>
  <c r="Z1042" i="7"/>
  <c r="AG1043" i="7"/>
  <c r="AF1043" i="7" s="1"/>
  <c r="AB1051" i="7"/>
  <c r="AG1051" i="7" s="1"/>
  <c r="Z1051" i="7"/>
  <c r="AG1052" i="7"/>
  <c r="AF1054" i="7"/>
  <c r="AB1056" i="7"/>
  <c r="AG1056" i="7" s="1"/>
  <c r="AF1056" i="7" s="1"/>
  <c r="AB1060" i="7"/>
  <c r="AG1060" i="7" s="1"/>
  <c r="Z1060" i="7"/>
  <c r="AG1061" i="7"/>
  <c r="AF1061" i="7" s="1"/>
  <c r="AB1065" i="7"/>
  <c r="AG1065" i="7" s="1"/>
  <c r="AF1065" i="7" s="1"/>
  <c r="AB1069" i="7"/>
  <c r="AG1069" i="7" s="1"/>
  <c r="AF1069" i="7" s="1"/>
  <c r="Z1069" i="7"/>
  <c r="AG1070" i="7"/>
  <c r="AB986" i="7"/>
  <c r="AB992" i="7"/>
  <c r="AB998" i="7"/>
  <c r="AG998" i="7" s="1"/>
  <c r="AF998" i="7" s="1"/>
  <c r="AB1004" i="7"/>
  <c r="AB1010" i="7"/>
  <c r="AG1010" i="7" s="1"/>
  <c r="AF1010" i="7" s="1"/>
  <c r="AB1030" i="7"/>
  <c r="AG1030" i="7" s="1"/>
  <c r="Z1030" i="7"/>
  <c r="AB1031" i="7"/>
  <c r="AG1031" i="7" s="1"/>
  <c r="AF1038" i="7"/>
  <c r="AB1057" i="7"/>
  <c r="AG1057" i="7" s="1"/>
  <c r="Z1057" i="7"/>
  <c r="AG1058" i="7"/>
  <c r="AF1058" i="7" s="1"/>
  <c r="AF1060" i="7"/>
  <c r="AB1066" i="7"/>
  <c r="AG1066" i="7" s="1"/>
  <c r="AF1066" i="7" s="1"/>
  <c r="Z1066" i="7"/>
  <c r="AG1067" i="7"/>
  <c r="AF1067" i="7" s="1"/>
  <c r="AF1070" i="7"/>
  <c r="AB1013" i="7"/>
  <c r="AG1013" i="7" s="1"/>
  <c r="AF1013" i="7" s="1"/>
  <c r="AB1016" i="7"/>
  <c r="AG1016" i="7" s="1"/>
  <c r="AB1019" i="7"/>
  <c r="AG1019" i="7" s="1"/>
  <c r="AB1022" i="7"/>
  <c r="AG1022" i="7" s="1"/>
  <c r="AF1022" i="7" s="1"/>
  <c r="AB1025" i="7"/>
  <c r="AG1025" i="7" s="1"/>
  <c r="AB1028" i="7"/>
  <c r="AG1028" i="7" s="1"/>
  <c r="AF1028" i="7" s="1"/>
  <c r="AF1032" i="7"/>
  <c r="AF1041" i="7"/>
  <c r="AF1050" i="7"/>
  <c r="AF1059" i="7"/>
  <c r="AF1068" i="7"/>
  <c r="AG966" i="7" l="1"/>
  <c r="AF966" i="7" s="1"/>
  <c r="AF797" i="7"/>
  <c r="AF963" i="7"/>
  <c r="AG1004" i="7"/>
  <c r="AF848" i="7"/>
  <c r="AF800" i="7"/>
  <c r="AF782" i="7"/>
  <c r="AF960" i="7"/>
  <c r="AG797" i="7"/>
  <c r="AF867" i="7"/>
  <c r="AG821" i="7"/>
  <c r="AF821" i="7" s="1"/>
  <c r="AF795" i="7"/>
  <c r="AG760" i="7"/>
  <c r="AF760" i="7"/>
  <c r="AG724" i="7"/>
  <c r="AF724" i="7" s="1"/>
  <c r="AF715" i="7"/>
  <c r="AG602" i="7"/>
  <c r="AF602" i="7" s="1"/>
  <c r="AG287" i="7"/>
  <c r="AG269" i="7"/>
  <c r="AF362" i="7"/>
  <c r="AF873" i="7"/>
  <c r="AF620" i="7"/>
  <c r="AF614" i="7"/>
  <c r="AG992" i="7"/>
  <c r="AF830" i="7"/>
  <c r="AF794" i="7"/>
  <c r="AG791" i="7"/>
  <c r="AG839" i="7"/>
  <c r="AF839" i="7" s="1"/>
  <c r="AF783" i="7"/>
  <c r="AF748" i="7"/>
  <c r="AF712" i="7"/>
  <c r="AF763" i="7"/>
  <c r="AF697" i="7"/>
  <c r="AG751" i="7"/>
  <c r="AF751" i="7" s="1"/>
  <c r="AG715" i="7"/>
  <c r="AF608" i="7"/>
  <c r="AG614" i="7"/>
  <c r="AG596" i="7"/>
  <c r="AF472" i="7"/>
  <c r="AG281" i="7"/>
  <c r="AF281" i="7" s="1"/>
  <c r="AF356" i="7"/>
  <c r="AF178" i="7"/>
  <c r="AG754" i="7"/>
  <c r="AF754" i="7" s="1"/>
  <c r="AG986" i="7"/>
  <c r="AF986" i="7" s="1"/>
  <c r="AF1004" i="7"/>
  <c r="AG742" i="7"/>
  <c r="AF742" i="7" s="1"/>
  <c r="AF733" i="7"/>
  <c r="AG709" i="7"/>
  <c r="AF709" i="7" s="1"/>
  <c r="AG466" i="7"/>
  <c r="AF466" i="7"/>
  <c r="AG359" i="7"/>
  <c r="AF359" i="7" s="1"/>
  <c r="AF353" i="7"/>
  <c r="AF269" i="7"/>
  <c r="AF287" i="7"/>
  <c r="AG718" i="7"/>
  <c r="AF718" i="7" s="1"/>
  <c r="AF791" i="7"/>
  <c r="AG963" i="7"/>
  <c r="AF981" i="7"/>
  <c r="AF812" i="7"/>
  <c r="AF788" i="7"/>
  <c r="AG803" i="7"/>
  <c r="AG857" i="7"/>
  <c r="AF857" i="7" s="1"/>
  <c r="AG812" i="7"/>
  <c r="AG777" i="7"/>
  <c r="AF779" i="7"/>
  <c r="AG736" i="7"/>
  <c r="AF736" i="7" s="1"/>
  <c r="AF700" i="7"/>
  <c r="AF727" i="7"/>
  <c r="AF770" i="7"/>
  <c r="AG706" i="7"/>
  <c r="AF706" i="7" s="1"/>
  <c r="AF596" i="7"/>
  <c r="AF467" i="7"/>
  <c r="AF350" i="7"/>
  <c r="AF196" i="7"/>
  <c r="AF66" i="7"/>
  <c r="AF190" i="7"/>
  <c r="AF777" i="7"/>
  <c r="AF1030" i="7"/>
  <c r="AF992" i="7"/>
  <c r="AF951" i="7"/>
  <c r="AG885" i="7"/>
  <c r="AF885" i="7" s="1"/>
  <c r="AF903" i="7"/>
  <c r="AF803" i="7"/>
  <c r="AF785" i="7"/>
  <c r="AG800" i="7"/>
  <c r="AF861" i="7"/>
  <c r="AF730" i="7"/>
  <c r="AF694" i="7"/>
  <c r="AG745" i="7"/>
  <c r="AF745" i="7" s="1"/>
  <c r="AG733" i="7"/>
  <c r="AG472" i="7"/>
  <c r="AF347" i="7"/>
</calcChain>
</file>

<file path=xl/sharedStrings.xml><?xml version="1.0" encoding="utf-8"?>
<sst xmlns="http://schemas.openxmlformats.org/spreadsheetml/2006/main" count="17776" uniqueCount="6471">
  <si>
    <t xml:space="preserve">  </t>
  </si>
  <si>
    <t>District IRN</t>
  </si>
  <si>
    <t>Associated County</t>
  </si>
  <si>
    <t>045757</t>
  </si>
  <si>
    <t>Allen East Local</t>
  </si>
  <si>
    <t>Allen</t>
  </si>
  <si>
    <t>Hybrid</t>
  </si>
  <si>
    <t>045765</t>
  </si>
  <si>
    <t>Bath Local</t>
  </si>
  <si>
    <t>5-Day Return</t>
  </si>
  <si>
    <t>045211</t>
  </si>
  <si>
    <t>Bluffton Exempted Village</t>
  </si>
  <si>
    <t>043885</t>
  </si>
  <si>
    <t>Delphos City</t>
  </si>
  <si>
    <t>045773</t>
  </si>
  <si>
    <t>Elida Local</t>
  </si>
  <si>
    <t>044222</t>
  </si>
  <si>
    <t>Lima City</t>
  </si>
  <si>
    <t>045781</t>
  </si>
  <si>
    <t>Perry Local (Allen)</t>
  </si>
  <si>
    <t>045799</t>
  </si>
  <si>
    <t>Shawnee Local</t>
  </si>
  <si>
    <t>045807</t>
  </si>
  <si>
    <t>Spencerville Local</t>
  </si>
  <si>
    <t>043513</t>
  </si>
  <si>
    <t>Ashtabula Area City</t>
  </si>
  <si>
    <t>Ashtabula</t>
  </si>
  <si>
    <t>Fully Remote</t>
  </si>
  <si>
    <t>045856</t>
  </si>
  <si>
    <t>Buckeye Local (Ashtabula)</t>
  </si>
  <si>
    <t>043810</t>
  </si>
  <si>
    <t>Conneaut Area City</t>
  </si>
  <si>
    <t>044057</t>
  </si>
  <si>
    <t>Geneva Area City</t>
  </si>
  <si>
    <t>045864</t>
  </si>
  <si>
    <t>Grand Valley Local</t>
  </si>
  <si>
    <t>045872</t>
  </si>
  <si>
    <t>Jefferson Area Local</t>
  </si>
  <si>
    <t>045880</t>
  </si>
  <si>
    <t>Pymatuning Valley Local</t>
  </si>
  <si>
    <t>045906</t>
  </si>
  <si>
    <t>Alexander Local</t>
  </si>
  <si>
    <t>Athens</t>
  </si>
  <si>
    <t>043521</t>
  </si>
  <si>
    <t>Athens City</t>
  </si>
  <si>
    <t>048512</t>
  </si>
  <si>
    <t>Eastern Local (Meigs)</t>
  </si>
  <si>
    <t>Meigs</t>
  </si>
  <si>
    <t>045914</t>
  </si>
  <si>
    <t>Federal Hocking Local</t>
  </si>
  <si>
    <t>048520</t>
  </si>
  <si>
    <t>Meigs Local</t>
  </si>
  <si>
    <t>044446</t>
  </si>
  <si>
    <t>Nelsonville-York City</t>
  </si>
  <si>
    <t>048538</t>
  </si>
  <si>
    <t>Southern Local (Meigs)</t>
  </si>
  <si>
    <t>049064</t>
  </si>
  <si>
    <t>Southern Local (Perry)</t>
  </si>
  <si>
    <t>Perry</t>
  </si>
  <si>
    <t>045922</t>
  </si>
  <si>
    <t>Trimble Local</t>
  </si>
  <si>
    <t>045948</t>
  </si>
  <si>
    <t>Minster Local</t>
  </si>
  <si>
    <t>Auglaize</t>
  </si>
  <si>
    <t>045955</t>
  </si>
  <si>
    <t>New Bremen Local</t>
  </si>
  <si>
    <t>045963</t>
  </si>
  <si>
    <t>New Knoxville Local</t>
  </si>
  <si>
    <t>044727</t>
  </si>
  <si>
    <t>St Marys City</t>
  </si>
  <si>
    <t>044982</t>
  </si>
  <si>
    <t>Wapakoneta City</t>
  </si>
  <si>
    <t>045971</t>
  </si>
  <si>
    <t>Waynesfield-Goshen Local</t>
  </si>
  <si>
    <t>046037</t>
  </si>
  <si>
    <t>Eastern Local (Brown)</t>
  </si>
  <si>
    <t>Brown</t>
  </si>
  <si>
    <t>046045</t>
  </si>
  <si>
    <t>Fayetteville-Perry Local</t>
  </si>
  <si>
    <t>045377</t>
  </si>
  <si>
    <t>Georgetown Exempted Village</t>
  </si>
  <si>
    <t>046078</t>
  </si>
  <si>
    <t>Ripley-Union-Lewis-Huntington Local</t>
  </si>
  <si>
    <t>046060</t>
  </si>
  <si>
    <t>Western Brown Local</t>
  </si>
  <si>
    <t>046094</t>
  </si>
  <si>
    <t>Edgewood City</t>
  </si>
  <si>
    <t>Butler</t>
  </si>
  <si>
    <t>046102</t>
  </si>
  <si>
    <t>Fairfield City</t>
  </si>
  <si>
    <t>044107</t>
  </si>
  <si>
    <t>Hamilton City</t>
  </si>
  <si>
    <t>046110</t>
  </si>
  <si>
    <t>Lakota Local (Butler)</t>
  </si>
  <si>
    <t>046128</t>
  </si>
  <si>
    <t>Madison Local (Butler)</t>
  </si>
  <si>
    <t>044404</t>
  </si>
  <si>
    <t>Middletown City</t>
  </si>
  <si>
    <t>139303</t>
  </si>
  <si>
    <t>Monroe Local</t>
  </si>
  <si>
    <t>046136</t>
  </si>
  <si>
    <t>New Miami Local</t>
  </si>
  <si>
    <t>046144</t>
  </si>
  <si>
    <t>Ross Local</t>
  </si>
  <si>
    <t>046151</t>
  </si>
  <si>
    <t>Talawanda City</t>
  </si>
  <si>
    <t>046284</t>
  </si>
  <si>
    <t>Clark-Shawnee Local</t>
  </si>
  <si>
    <t>Clark</t>
  </si>
  <si>
    <t>046235</t>
  </si>
  <si>
    <t>Greenon Local</t>
  </si>
  <si>
    <t>046250</t>
  </si>
  <si>
    <t>Northeastern Local (Clark)</t>
  </si>
  <si>
    <t>046268</t>
  </si>
  <si>
    <t>Northwestern Local (Clark)</t>
  </si>
  <si>
    <t>046276</t>
  </si>
  <si>
    <t>Southeastern Local (Clark)</t>
  </si>
  <si>
    <t>044818</t>
  </si>
  <si>
    <t>Springfield City</t>
  </si>
  <si>
    <t>046243</t>
  </si>
  <si>
    <t>Tecumseh Local</t>
  </si>
  <si>
    <t>046300</t>
  </si>
  <si>
    <t>Batavia Local</t>
  </si>
  <si>
    <t>Clermont</t>
  </si>
  <si>
    <t>046318</t>
  </si>
  <si>
    <t>Bethel-Tate Local</t>
  </si>
  <si>
    <t>046326</t>
  </si>
  <si>
    <t>Clermont Northeastern Local</t>
  </si>
  <si>
    <t>046334</t>
  </si>
  <si>
    <t>Felicity-Franklin Local</t>
  </si>
  <si>
    <t>046342</t>
  </si>
  <si>
    <t>Goshen Local</t>
  </si>
  <si>
    <t>045500</t>
  </si>
  <si>
    <t>Milford Exempted Village</t>
  </si>
  <si>
    <t>045559</t>
  </si>
  <si>
    <t>New Richmond Exempted Village</t>
  </si>
  <si>
    <t>046359</t>
  </si>
  <si>
    <t>West Clermont Local</t>
  </si>
  <si>
    <t>046367</t>
  </si>
  <si>
    <t>Williamsburg Local</t>
  </si>
  <si>
    <t>046433</t>
  </si>
  <si>
    <t>Crestview Local (Columbiana)</t>
  </si>
  <si>
    <t>Columbiana</t>
  </si>
  <si>
    <t>043919</t>
  </si>
  <si>
    <t>East Liverpool City</t>
  </si>
  <si>
    <t>045443</t>
  </si>
  <si>
    <t>Leetonia Exempted Village</t>
  </si>
  <si>
    <t>045450</t>
  </si>
  <si>
    <t>Lisbon Exempted Village</t>
  </si>
  <si>
    <t>044735</t>
  </si>
  <si>
    <t>Salem City</t>
  </si>
  <si>
    <t>046458</t>
  </si>
  <si>
    <t>United Local</t>
  </si>
  <si>
    <t>045039</t>
  </si>
  <si>
    <t>Wellsville Local</t>
  </si>
  <si>
    <t>046623</t>
  </si>
  <si>
    <t>Ansonia Local</t>
  </si>
  <si>
    <t>Darke</t>
  </si>
  <si>
    <t>046631</t>
  </si>
  <si>
    <t>Arcanum-Butler Local</t>
  </si>
  <si>
    <t>046649</t>
  </si>
  <si>
    <t>Franklin Monroe Local</t>
  </si>
  <si>
    <t>044099</t>
  </si>
  <si>
    <t>Greenville City</t>
  </si>
  <si>
    <t>046672</t>
  </si>
  <si>
    <t>Mississinawa Valley Local</t>
  </si>
  <si>
    <t>046680</t>
  </si>
  <si>
    <t>Tri-Village Local</t>
  </si>
  <si>
    <t>045203</t>
  </si>
  <si>
    <t>Barnesville Exempted Village</t>
  </si>
  <si>
    <t>Belmont</t>
  </si>
  <si>
    <t>043570</t>
  </si>
  <si>
    <t>Bellaire Local</t>
  </si>
  <si>
    <t>045237</t>
  </si>
  <si>
    <t>Bridgeport Exempted Village</t>
  </si>
  <si>
    <t>043695</t>
  </si>
  <si>
    <t>Cambridge City</t>
  </si>
  <si>
    <t>Guernsey</t>
  </si>
  <si>
    <t>043778</t>
  </si>
  <si>
    <t>Claymont City</t>
  </si>
  <si>
    <t>Tuscarawas</t>
  </si>
  <si>
    <t>047548</t>
  </si>
  <si>
    <t>Conotton Valley Union Local</t>
  </si>
  <si>
    <t>Harrison</t>
  </si>
  <si>
    <t>043893</t>
  </si>
  <si>
    <t>Dover City</t>
  </si>
  <si>
    <t>069682</t>
  </si>
  <si>
    <t>East Guernsey Local</t>
  </si>
  <si>
    <t>050278</t>
  </si>
  <si>
    <t>Garaway Local</t>
  </si>
  <si>
    <t>050286</t>
  </si>
  <si>
    <t>Indian Valley Local</t>
  </si>
  <si>
    <t>044347</t>
  </si>
  <si>
    <t>Martins Ferry City</t>
  </si>
  <si>
    <t>044487</t>
  </si>
  <si>
    <t>New Philadelphia City</t>
  </si>
  <si>
    <t>047308</t>
  </si>
  <si>
    <t>Rolling Hills Local</t>
  </si>
  <si>
    <t>046003</t>
  </si>
  <si>
    <t>Shadyside Local</t>
  </si>
  <si>
    <t>045997</t>
  </si>
  <si>
    <t>St Clairsville-Richland City</t>
  </si>
  <si>
    <t>050302</t>
  </si>
  <si>
    <t>Tuscarawas Valley Local</t>
  </si>
  <si>
    <t>046011</t>
  </si>
  <si>
    <t>Union Local</t>
  </si>
  <si>
    <t>043620</t>
  </si>
  <si>
    <t>Bexley City</t>
  </si>
  <si>
    <t>Franklin</t>
  </si>
  <si>
    <t>046748</t>
  </si>
  <si>
    <t>Big Walnut Local</t>
  </si>
  <si>
    <t>Delaware</t>
  </si>
  <si>
    <t>046755</t>
  </si>
  <si>
    <t>Buckeye Valley Local</t>
  </si>
  <si>
    <t>046946</t>
  </si>
  <si>
    <t>Canal Winchester Local</t>
  </si>
  <si>
    <t>048793</t>
  </si>
  <si>
    <t>Cardington-Lincoln Local</t>
  </si>
  <si>
    <t>Morrow</t>
  </si>
  <si>
    <t>043745</t>
  </si>
  <si>
    <t>Chillicothe City</t>
  </si>
  <si>
    <t>Ross</t>
  </si>
  <si>
    <t>043802</t>
  </si>
  <si>
    <t>Columbus City</t>
  </si>
  <si>
    <t>043877</t>
  </si>
  <si>
    <t>Delaware City</t>
  </si>
  <si>
    <t>047027</t>
  </si>
  <si>
    <t>Dublin City</t>
  </si>
  <si>
    <t>050328</t>
  </si>
  <si>
    <t>Fairbanks Local</t>
  </si>
  <si>
    <t>Union</t>
  </si>
  <si>
    <t>046961</t>
  </si>
  <si>
    <t>Gahanna-Jefferson City</t>
  </si>
  <si>
    <t>044073</t>
  </si>
  <si>
    <t>Grandview Heights City</t>
  </si>
  <si>
    <t>046979</t>
  </si>
  <si>
    <t>Groveport Madison Local</t>
  </si>
  <si>
    <t>046953</t>
  </si>
  <si>
    <t>Hamilton Local</t>
  </si>
  <si>
    <t>047019</t>
  </si>
  <si>
    <t>Hilliard City</t>
  </si>
  <si>
    <t>048009</t>
  </si>
  <si>
    <t>Licking Heights Local</t>
  </si>
  <si>
    <t>Licking</t>
  </si>
  <si>
    <t>044339</t>
  </si>
  <si>
    <t>Marion City</t>
  </si>
  <si>
    <t>Marion</t>
  </si>
  <si>
    <t>045476</t>
  </si>
  <si>
    <t>Marysville Exempted Village</t>
  </si>
  <si>
    <t>046995</t>
  </si>
  <si>
    <t>New Albany-Plain Local</t>
  </si>
  <si>
    <t>048033</t>
  </si>
  <si>
    <t>Northridge Local (Licking)</t>
  </si>
  <si>
    <t>046763</t>
  </si>
  <si>
    <t>Olentangy Local</t>
  </si>
  <si>
    <t>047001</t>
  </si>
  <si>
    <t>Reynoldsburg City</t>
  </si>
  <si>
    <t>044800</t>
  </si>
  <si>
    <t>South-Western City</t>
  </si>
  <si>
    <t>044933</t>
  </si>
  <si>
    <t>Upper Arlington City</t>
  </si>
  <si>
    <t>045047</t>
  </si>
  <si>
    <t>Westerville City</t>
  </si>
  <si>
    <t>045070</t>
  </si>
  <si>
    <t>Whitehall City</t>
  </si>
  <si>
    <t>045138</t>
  </si>
  <si>
    <t>Worthington City</t>
  </si>
  <si>
    <t>043489</t>
  </si>
  <si>
    <t>Akron City</t>
  </si>
  <si>
    <t>Summit</t>
  </si>
  <si>
    <t>049171</t>
  </si>
  <si>
    <t>Aurora City</t>
  </si>
  <si>
    <t>Portage</t>
  </si>
  <si>
    <t>043539</t>
  </si>
  <si>
    <t>Barberton City</t>
  </si>
  <si>
    <t>043547</t>
  </si>
  <si>
    <t>Bay Village City</t>
  </si>
  <si>
    <t>Cuyahoga</t>
  </si>
  <si>
    <t>043554</t>
  </si>
  <si>
    <t>Beachwood City</t>
  </si>
  <si>
    <t>043562</t>
  </si>
  <si>
    <t>Bedford City</t>
  </si>
  <si>
    <t>043612</t>
  </si>
  <si>
    <t>Berea City</t>
  </si>
  <si>
    <t>043646</t>
  </si>
  <si>
    <t>Brecksville-Broadview Heights City</t>
  </si>
  <si>
    <t>043653</t>
  </si>
  <si>
    <t>Brooklyn City</t>
  </si>
  <si>
    <t>045286</t>
  </si>
  <si>
    <t>Chagrin Falls Exempted Village</t>
  </si>
  <si>
    <t>047183</t>
  </si>
  <si>
    <t>Chardon Local</t>
  </si>
  <si>
    <t>Geauga</t>
  </si>
  <si>
    <t>043794</t>
  </si>
  <si>
    <t>Cleveland Heights-University Heights City</t>
  </si>
  <si>
    <t>043786</t>
  </si>
  <si>
    <t>Cleveland Municipal City</t>
  </si>
  <si>
    <t>049189</t>
  </si>
  <si>
    <t>Crestwood Local</t>
  </si>
  <si>
    <t>046557</t>
  </si>
  <si>
    <t>Cuyahoga Heights Local</t>
  </si>
  <si>
    <t>043901</t>
  </si>
  <si>
    <t>East Cleveland City</t>
  </si>
  <si>
    <t>043950</t>
  </si>
  <si>
    <t>Euclid City</t>
  </si>
  <si>
    <t>043976</t>
  </si>
  <si>
    <t>Fairview Park City</t>
  </si>
  <si>
    <t>044040</t>
  </si>
  <si>
    <t>Garfield Heights City</t>
  </si>
  <si>
    <t>046565</t>
  </si>
  <si>
    <t>Independence Local</t>
  </si>
  <si>
    <t>049205</t>
  </si>
  <si>
    <t>James A Garfield Local</t>
  </si>
  <si>
    <t>047191</t>
  </si>
  <si>
    <t>Kenston Local</t>
  </si>
  <si>
    <t>044164</t>
  </si>
  <si>
    <t>Kent City</t>
  </si>
  <si>
    <t>047878</t>
  </si>
  <si>
    <t>Kirtland Local</t>
  </si>
  <si>
    <t>Lake</t>
  </si>
  <si>
    <t>044198</t>
  </si>
  <si>
    <t>Lakewood City</t>
  </si>
  <si>
    <t>044305</t>
  </si>
  <si>
    <t>Maple Heights City</t>
  </si>
  <si>
    <t>044370</t>
  </si>
  <si>
    <t>Mayfield City</t>
  </si>
  <si>
    <t>045492</t>
  </si>
  <si>
    <t>Mentor Exempted Village</t>
  </si>
  <si>
    <t>044529</t>
  </si>
  <si>
    <t>North Olmsted City</t>
  </si>
  <si>
    <t>044545</t>
  </si>
  <si>
    <t>North Royalton City</t>
  </si>
  <si>
    <t>046573</t>
  </si>
  <si>
    <t>Olmsted Falls City</t>
  </si>
  <si>
    <t>046581</t>
  </si>
  <si>
    <t>Orange City</t>
  </si>
  <si>
    <t>044636</t>
  </si>
  <si>
    <t>Parma City</t>
  </si>
  <si>
    <t>044685</t>
  </si>
  <si>
    <t>Ravenna City</t>
  </si>
  <si>
    <t>050054</t>
  </si>
  <si>
    <t>Revere Local</t>
  </si>
  <si>
    <t>046599</t>
  </si>
  <si>
    <t>Richmond Heights Local</t>
  </si>
  <si>
    <t>044701</t>
  </si>
  <si>
    <t>Rocky River City</t>
  </si>
  <si>
    <t>044750</t>
  </si>
  <si>
    <t>Shaker Heights City</t>
  </si>
  <si>
    <t>046607</t>
  </si>
  <si>
    <t>Solon City</t>
  </si>
  <si>
    <t>044792</t>
  </si>
  <si>
    <t>South Euclid-Lyndhurst City</t>
  </si>
  <si>
    <t>049239</t>
  </si>
  <si>
    <t>Streetsboro City</t>
  </si>
  <si>
    <t>044842</t>
  </si>
  <si>
    <t>Strongsville City</t>
  </si>
  <si>
    <t>050070</t>
  </si>
  <si>
    <t>Twinsburg City</t>
  </si>
  <si>
    <t>045005</t>
  </si>
  <si>
    <t>Warrensville Heights City</t>
  </si>
  <si>
    <t>045062</t>
  </si>
  <si>
    <t>Westlake City</t>
  </si>
  <si>
    <t>045088</t>
  </si>
  <si>
    <t>Wickliffe City</t>
  </si>
  <si>
    <t>045104</t>
  </si>
  <si>
    <t>Willoughby-Eastlake City</t>
  </si>
  <si>
    <t>047167</t>
  </si>
  <si>
    <t>Berkshire Local</t>
  </si>
  <si>
    <t>047175</t>
  </si>
  <si>
    <t>Cardinal Local</t>
  </si>
  <si>
    <t>045369</t>
  </si>
  <si>
    <t>Fairport Harbor Exempted Village</t>
  </si>
  <si>
    <t>047886</t>
  </si>
  <si>
    <t>Madison Local (Lake)</t>
  </si>
  <si>
    <t>044628</t>
  </si>
  <si>
    <t>Painesville City Local</t>
  </si>
  <si>
    <t>047902</t>
  </si>
  <si>
    <t>Perry Local (Lake)</t>
  </si>
  <si>
    <t>047894</t>
  </si>
  <si>
    <t>Riverside Local (Lake)</t>
  </si>
  <si>
    <t>047225</t>
  </si>
  <si>
    <t>West Geauga Local</t>
  </si>
  <si>
    <t>046847</t>
  </si>
  <si>
    <t>Amanda-Clearcreek Local</t>
  </si>
  <si>
    <t>Fairfield</t>
  </si>
  <si>
    <t>046854</t>
  </si>
  <si>
    <t>Berne Union Local</t>
  </si>
  <si>
    <t>046862</t>
  </si>
  <si>
    <t>Bloom-Carroll Local</t>
  </si>
  <si>
    <t>046870</t>
  </si>
  <si>
    <t>Fairfield Union Local</t>
  </si>
  <si>
    <t>044206</t>
  </si>
  <si>
    <t>Lancaster City</t>
  </si>
  <si>
    <t>046888</t>
  </si>
  <si>
    <t>Liberty Union-Thurston Local</t>
  </si>
  <si>
    <t>046896</t>
  </si>
  <si>
    <t>Pickerington Local</t>
  </si>
  <si>
    <t>046904</t>
  </si>
  <si>
    <t>Walnut Township Local</t>
  </si>
  <si>
    <t>065680</t>
  </si>
  <si>
    <t>Gallia County Local</t>
  </si>
  <si>
    <t>Gallia</t>
  </si>
  <si>
    <t>044032</t>
  </si>
  <si>
    <t>Gallipolis City</t>
  </si>
  <si>
    <t>044156</t>
  </si>
  <si>
    <t>Jackson City</t>
  </si>
  <si>
    <t>Jackson</t>
  </si>
  <si>
    <t>050393</t>
  </si>
  <si>
    <t>Vinton County Local</t>
  </si>
  <si>
    <t>Vinton</t>
  </si>
  <si>
    <t>045021</t>
  </si>
  <si>
    <t>Wellston City</t>
  </si>
  <si>
    <t>047241</t>
  </si>
  <si>
    <t>Beavercreek City</t>
  </si>
  <si>
    <t>Greene</t>
  </si>
  <si>
    <t>047274</t>
  </si>
  <si>
    <t>Bellbrook-Sugarcreek Local</t>
  </si>
  <si>
    <t>047258</t>
  </si>
  <si>
    <t>Cedar Cliff Local</t>
  </si>
  <si>
    <t>043968</t>
  </si>
  <si>
    <t>Fairborn City</t>
  </si>
  <si>
    <t>047266</t>
  </si>
  <si>
    <t>Greeneview Local</t>
  </si>
  <si>
    <t>045153</t>
  </si>
  <si>
    <t>Xenia Community City</t>
  </si>
  <si>
    <t>045674</t>
  </si>
  <si>
    <t>Yellow Springs Exempted Village</t>
  </si>
  <si>
    <t>043752</t>
  </si>
  <si>
    <t>Cincinnati City</t>
  </si>
  <si>
    <t>Hamilton</t>
  </si>
  <si>
    <t>043851</t>
  </si>
  <si>
    <t>Deer Park Community City</t>
  </si>
  <si>
    <t>047332</t>
  </si>
  <si>
    <t>Finneytown Local</t>
  </si>
  <si>
    <t>047340</t>
  </si>
  <si>
    <t>Forest Hills Local</t>
  </si>
  <si>
    <t>045435</t>
  </si>
  <si>
    <t>Indian Hill Exempted Village</t>
  </si>
  <si>
    <t>044230</t>
  </si>
  <si>
    <t>Lockland Local</t>
  </si>
  <si>
    <t>044271</t>
  </si>
  <si>
    <t>Loveland City</t>
  </si>
  <si>
    <t>044289</t>
  </si>
  <si>
    <t>Madeira City</t>
  </si>
  <si>
    <t>044313</t>
  </si>
  <si>
    <t>Mariemont City</t>
  </si>
  <si>
    <t>050450</t>
  </si>
  <si>
    <t>Mason City</t>
  </si>
  <si>
    <t>Warren</t>
  </si>
  <si>
    <t>044412</t>
  </si>
  <si>
    <t>Mt Healthy City</t>
  </si>
  <si>
    <t>044511</t>
  </si>
  <si>
    <t>North College Hill City</t>
  </si>
  <si>
    <t>047365</t>
  </si>
  <si>
    <t>Northwest Local (Hamilton)</t>
  </si>
  <si>
    <t>044578</t>
  </si>
  <si>
    <t>Norwood City</t>
  </si>
  <si>
    <t>047373</t>
  </si>
  <si>
    <t>Oak Hills Local</t>
  </si>
  <si>
    <t>044677</t>
  </si>
  <si>
    <t>Princeton City</t>
  </si>
  <si>
    <t>044693</t>
  </si>
  <si>
    <t>Reading Community City</t>
  </si>
  <si>
    <t>047381</t>
  </si>
  <si>
    <t>Southwest Local</t>
  </si>
  <si>
    <t>044719</t>
  </si>
  <si>
    <t>St Bernard-Elmwood Place City</t>
  </si>
  <si>
    <t>044867</t>
  </si>
  <si>
    <t>Sycamore Community City</t>
  </si>
  <si>
    <t>047399</t>
  </si>
  <si>
    <t>Three Rivers Local</t>
  </si>
  <si>
    <t>044081</t>
  </si>
  <si>
    <t>Winton Woods City</t>
  </si>
  <si>
    <t>045146</t>
  </si>
  <si>
    <t>Wyoming City</t>
  </si>
  <si>
    <t>047415</t>
  </si>
  <si>
    <t>Arcadia Local</t>
  </si>
  <si>
    <t>Hancock</t>
  </si>
  <si>
    <t>047423</t>
  </si>
  <si>
    <t>Arlington Local</t>
  </si>
  <si>
    <t>047431</t>
  </si>
  <si>
    <t>Cory-Rawson Local</t>
  </si>
  <si>
    <t>043984</t>
  </si>
  <si>
    <t>Findlay City</t>
  </si>
  <si>
    <t>047449</t>
  </si>
  <si>
    <t>Liberty-Benton Local</t>
  </si>
  <si>
    <t>047456</t>
  </si>
  <si>
    <t>McComb Local</t>
  </si>
  <si>
    <t>047514</t>
  </si>
  <si>
    <t>Riverdale Local</t>
  </si>
  <si>
    <t>Hardin</t>
  </si>
  <si>
    <t>047464</t>
  </si>
  <si>
    <t>Van Buren Local</t>
  </si>
  <si>
    <t>047472</t>
  </si>
  <si>
    <t>Vanlue Local</t>
  </si>
  <si>
    <t>047787</t>
  </si>
  <si>
    <t>Buckeye Local (Jefferson)</t>
  </si>
  <si>
    <t>Jefferson</t>
  </si>
  <si>
    <t>047795</t>
  </si>
  <si>
    <t>Edison Local (Jefferson)</t>
  </si>
  <si>
    <t>045245</t>
  </si>
  <si>
    <t>Harrison Hills City</t>
  </si>
  <si>
    <t>047803</t>
  </si>
  <si>
    <t>Indian Creek Local</t>
  </si>
  <si>
    <t>046441</t>
  </si>
  <si>
    <t>Southern Local (Columbiana)</t>
  </si>
  <si>
    <t>044826</t>
  </si>
  <si>
    <t>Steubenville City</t>
  </si>
  <si>
    <t>044917</t>
  </si>
  <si>
    <t>Toronto City</t>
  </si>
  <si>
    <t>047829</t>
  </si>
  <si>
    <t>Centerburg Local</t>
  </si>
  <si>
    <t>Knox</t>
  </si>
  <si>
    <t>049411</t>
  </si>
  <si>
    <t>Clear Fork Valley Local</t>
  </si>
  <si>
    <t>Richland</t>
  </si>
  <si>
    <t>047837</t>
  </si>
  <si>
    <t>Danville Local</t>
  </si>
  <si>
    <t>047845</t>
  </si>
  <si>
    <t>East Knox Local</t>
  </si>
  <si>
    <t>047852</t>
  </si>
  <si>
    <t>Fredericktown Local</t>
  </si>
  <si>
    <t>044420</t>
  </si>
  <si>
    <t>Mount Vernon City</t>
  </si>
  <si>
    <t>048207</t>
  </si>
  <si>
    <t>Anthony Wayne Local</t>
  </si>
  <si>
    <t>Lucas</t>
  </si>
  <si>
    <t>044362</t>
  </si>
  <si>
    <t>Maumee City</t>
  </si>
  <si>
    <t>044602</t>
  </si>
  <si>
    <t>Oregon City</t>
  </si>
  <si>
    <t>048215</t>
  </si>
  <si>
    <t>Ottawa Hills Local</t>
  </si>
  <si>
    <t>045583</t>
  </si>
  <si>
    <t>Perrysburg Exempted Village</t>
  </si>
  <si>
    <t>Wood</t>
  </si>
  <si>
    <t>045609</t>
  </si>
  <si>
    <t>Rossford Exempted Village</t>
  </si>
  <si>
    <t>048223</t>
  </si>
  <si>
    <t>Springfield Local (Lucas)</t>
  </si>
  <si>
    <t>044875</t>
  </si>
  <si>
    <t>Sylvania City</t>
  </si>
  <si>
    <t>048231</t>
  </si>
  <si>
    <t>Washington Local</t>
  </si>
  <si>
    <t>045294</t>
  </si>
  <si>
    <t>Chesapeake Union Exempted Village</t>
  </si>
  <si>
    <t>Lawrence</t>
  </si>
  <si>
    <t>047928</t>
  </si>
  <si>
    <t>Dawson-Bryant Local</t>
  </si>
  <si>
    <t>047936</t>
  </si>
  <si>
    <t>Fairland Local</t>
  </si>
  <si>
    <t>044149</t>
  </si>
  <si>
    <t>Ironton City</t>
  </si>
  <si>
    <t>047944</t>
  </si>
  <si>
    <t>Rock Hill Local</t>
  </si>
  <si>
    <t>047951</t>
  </si>
  <si>
    <t>South Point Local</t>
  </si>
  <si>
    <t>047969</t>
  </si>
  <si>
    <t>Symmes Valley Local</t>
  </si>
  <si>
    <t>045393</t>
  </si>
  <si>
    <t>Granville Exempted Village</t>
  </si>
  <si>
    <t>044115</t>
  </si>
  <si>
    <t>Heath City</t>
  </si>
  <si>
    <t>047985</t>
  </si>
  <si>
    <t>Johnstown-Monroe Local</t>
  </si>
  <si>
    <t>047993</t>
  </si>
  <si>
    <t>Lakewood Local</t>
  </si>
  <si>
    <t>048017</t>
  </si>
  <si>
    <t>Licking Valley Local</t>
  </si>
  <si>
    <t>044453</t>
  </si>
  <si>
    <t>Newark City</t>
  </si>
  <si>
    <t>048025</t>
  </si>
  <si>
    <t>North Fork Local</t>
  </si>
  <si>
    <t>048041</t>
  </si>
  <si>
    <t>Southwest Licking Local</t>
  </si>
  <si>
    <t>045195</t>
  </si>
  <si>
    <t>Amherst Exempted Village</t>
  </si>
  <si>
    <t>Lorain</t>
  </si>
  <si>
    <t>048124</t>
  </si>
  <si>
    <t>Avon Lake City</t>
  </si>
  <si>
    <t>048116</t>
  </si>
  <si>
    <t>Avon Local</t>
  </si>
  <si>
    <t>048132</t>
  </si>
  <si>
    <t>Clearview Local</t>
  </si>
  <si>
    <t>048140</t>
  </si>
  <si>
    <t>Columbia Local</t>
  </si>
  <si>
    <t>043943</t>
  </si>
  <si>
    <t>Elyria City</t>
  </si>
  <si>
    <t>048157</t>
  </si>
  <si>
    <t>Firelands Local</t>
  </si>
  <si>
    <t>048165</t>
  </si>
  <si>
    <t>Keystone Local</t>
  </si>
  <si>
    <t>044263</t>
  </si>
  <si>
    <t>Lorain City</t>
  </si>
  <si>
    <t>048173</t>
  </si>
  <si>
    <t>Midview Local</t>
  </si>
  <si>
    <t>044537</t>
  </si>
  <si>
    <t>North Ridgeville City</t>
  </si>
  <si>
    <t>044594</t>
  </si>
  <si>
    <t>Oberlin City</t>
  </si>
  <si>
    <t>044768</t>
  </si>
  <si>
    <t>Sheffield-Sheffield Lake City</t>
  </si>
  <si>
    <t>045658</t>
  </si>
  <si>
    <t>Wellington Exempted Village</t>
  </si>
  <si>
    <t>046193</t>
  </si>
  <si>
    <t>Graham Local</t>
  </si>
  <si>
    <t>Champaign</t>
  </si>
  <si>
    <t>048256</t>
  </si>
  <si>
    <t>Jefferson Local</t>
  </si>
  <si>
    <t>Madison</t>
  </si>
  <si>
    <t>048264</t>
  </si>
  <si>
    <t>Jonathan Alder Local</t>
  </si>
  <si>
    <t>044255</t>
  </si>
  <si>
    <t>London City</t>
  </si>
  <si>
    <t>048272</t>
  </si>
  <si>
    <t>Madison-Plains Local</t>
  </si>
  <si>
    <t>045484</t>
  </si>
  <si>
    <t>Mechanicsburg Exempted Village</t>
  </si>
  <si>
    <t>046201</t>
  </si>
  <si>
    <t>Triad Local</t>
  </si>
  <si>
    <t>044941</t>
  </si>
  <si>
    <t>Urbana City</t>
  </si>
  <si>
    <t>046219</t>
  </si>
  <si>
    <t>West Liberty-Salem Local</t>
  </si>
  <si>
    <t>048298</t>
  </si>
  <si>
    <t>Austintown Local</t>
  </si>
  <si>
    <t>Mahoning</t>
  </si>
  <si>
    <t>046425</t>
  </si>
  <si>
    <t>Beaver Local</t>
  </si>
  <si>
    <t>048306</t>
  </si>
  <si>
    <t>Boardman Local</t>
  </si>
  <si>
    <t>043703</t>
  </si>
  <si>
    <t>Campbell City</t>
  </si>
  <si>
    <t>048314</t>
  </si>
  <si>
    <t>Canfield Local</t>
  </si>
  <si>
    <t>045328</t>
  </si>
  <si>
    <t>Columbiana Exempted Village</t>
  </si>
  <si>
    <t>043927</t>
  </si>
  <si>
    <t>East Palestine City</t>
  </si>
  <si>
    <t>048322</t>
  </si>
  <si>
    <t>Jackson-Milton Local</t>
  </si>
  <si>
    <t>048330</t>
  </si>
  <si>
    <t>Lowellville Local</t>
  </si>
  <si>
    <t>048348</t>
  </si>
  <si>
    <t>Poland Local</t>
  </si>
  <si>
    <t>049213</t>
  </si>
  <si>
    <t>Rootstown Local</t>
  </si>
  <si>
    <t>048355</t>
  </si>
  <si>
    <t>Sebring Local</t>
  </si>
  <si>
    <t>048363</t>
  </si>
  <si>
    <t>South Range Local</t>
  </si>
  <si>
    <t>049221</t>
  </si>
  <si>
    <t>Southeast Local (Portage)</t>
  </si>
  <si>
    <t>048371</t>
  </si>
  <si>
    <t>Springfield Local (Mahoning)</t>
  </si>
  <si>
    <t>044859</t>
  </si>
  <si>
    <t>Struthers City</t>
  </si>
  <si>
    <t>048389</t>
  </si>
  <si>
    <t>West Branch Local</t>
  </si>
  <si>
    <t>048397</t>
  </si>
  <si>
    <t>Western Reserve Local (Mahoning)</t>
  </si>
  <si>
    <t>045666</t>
  </si>
  <si>
    <t>Windham Exempted Village</t>
  </si>
  <si>
    <t>045161</t>
  </si>
  <si>
    <t>Youngstown City</t>
  </si>
  <si>
    <t>048462</t>
  </si>
  <si>
    <t>Black River Local</t>
  </si>
  <si>
    <t>Medina</t>
  </si>
  <si>
    <t>043661</t>
  </si>
  <si>
    <t>Brunswick City</t>
  </si>
  <si>
    <t>048470</t>
  </si>
  <si>
    <t>Buckeye Local (Medina)</t>
  </si>
  <si>
    <t>048488</t>
  </si>
  <si>
    <t>Cloverleaf Local</t>
  </si>
  <si>
    <t>048496</t>
  </si>
  <si>
    <t>Highland Local (Medina)</t>
  </si>
  <si>
    <t>044388</t>
  </si>
  <si>
    <t>Medina City</t>
  </si>
  <si>
    <t>044974</t>
  </si>
  <si>
    <t>Wadsworth City</t>
  </si>
  <si>
    <t>043729</t>
  </si>
  <si>
    <t>Celina City</t>
  </si>
  <si>
    <t>Mercer</t>
  </si>
  <si>
    <t>045310</t>
  </si>
  <si>
    <t>Coldwater Exempted Village</t>
  </si>
  <si>
    <t>048595</t>
  </si>
  <si>
    <t>Fort Recovery Local</t>
  </si>
  <si>
    <t>048553</t>
  </si>
  <si>
    <t>Marion Local</t>
  </si>
  <si>
    <t>048579</t>
  </si>
  <si>
    <t>Parkway Local</t>
  </si>
  <si>
    <t>048587</t>
  </si>
  <si>
    <t>St Henry Consolidated Local</t>
  </si>
  <si>
    <t>045633</t>
  </si>
  <si>
    <t>Versailles Exempted Village</t>
  </si>
  <si>
    <t>048611</t>
  </si>
  <si>
    <t>Bethel Local</t>
  </si>
  <si>
    <t>Miami</t>
  </si>
  <si>
    <t>045229</t>
  </si>
  <si>
    <t>Bradford Exempted Village</t>
  </si>
  <si>
    <t>045336</t>
  </si>
  <si>
    <t>Covington Exempted Village</t>
  </si>
  <si>
    <t>048629</t>
  </si>
  <si>
    <t>Miami East Local</t>
  </si>
  <si>
    <t>045518</t>
  </si>
  <si>
    <t>Milton-Union Exempted Village</t>
  </si>
  <si>
    <t>048637</t>
  </si>
  <si>
    <t>Newton Local</t>
  </si>
  <si>
    <t>044644</t>
  </si>
  <si>
    <t>Piqua City</t>
  </si>
  <si>
    <t>045617</t>
  </si>
  <si>
    <t>Tipp City Exempted Village</t>
  </si>
  <si>
    <t>044925</t>
  </si>
  <si>
    <t>Troy City</t>
  </si>
  <si>
    <t>045344</t>
  </si>
  <si>
    <t>Crestline Exempted Village</t>
  </si>
  <si>
    <t>Crawford</t>
  </si>
  <si>
    <t>049429</t>
  </si>
  <si>
    <t>Crestview Local (Richland)</t>
  </si>
  <si>
    <t>044024</t>
  </si>
  <si>
    <t>Galion City</t>
  </si>
  <si>
    <t>048801</t>
  </si>
  <si>
    <t>Highland Local (Morrow)</t>
  </si>
  <si>
    <t>049437</t>
  </si>
  <si>
    <t>Lexington Local</t>
  </si>
  <si>
    <t>049445</t>
  </si>
  <si>
    <t>Lucas Local</t>
  </si>
  <si>
    <t>049452</t>
  </si>
  <si>
    <t>Madison Local (Richland)</t>
  </si>
  <si>
    <t>044297</t>
  </si>
  <si>
    <t>Mansfield City</t>
  </si>
  <si>
    <t>048819</t>
  </si>
  <si>
    <t>Northmor Local</t>
  </si>
  <si>
    <t>049460</t>
  </si>
  <si>
    <t>Plymouth-Shiloh Local</t>
  </si>
  <si>
    <t>045187</t>
  </si>
  <si>
    <t>Ada Exempted Village</t>
  </si>
  <si>
    <t>049759</t>
  </si>
  <si>
    <t>Anna Local</t>
  </si>
  <si>
    <t>Shelby</t>
  </si>
  <si>
    <t>043588</t>
  </si>
  <si>
    <t>Bellefontaine City</t>
  </si>
  <si>
    <t>Logan</t>
  </si>
  <si>
    <t>048074</t>
  </si>
  <si>
    <t>Benjamin Logan Local</t>
  </si>
  <si>
    <t>049767</t>
  </si>
  <si>
    <t>Botkins Local</t>
  </si>
  <si>
    <t>049775</t>
  </si>
  <si>
    <t>Fairlawn Local</t>
  </si>
  <si>
    <t>049783</t>
  </si>
  <si>
    <t>Fort Loramie Local</t>
  </si>
  <si>
    <t>047498</t>
  </si>
  <si>
    <t>Hardin Northern Local</t>
  </si>
  <si>
    <t>049791</t>
  </si>
  <si>
    <t>Hardin-Houston Local</t>
  </si>
  <si>
    <t>048082</t>
  </si>
  <si>
    <t>Indian Lake Local</t>
  </si>
  <si>
    <t>049809</t>
  </si>
  <si>
    <t>Jackson Center Local</t>
  </si>
  <si>
    <t>044172</t>
  </si>
  <si>
    <t>Kenton City</t>
  </si>
  <si>
    <t>047506</t>
  </si>
  <si>
    <t>Ridgemont Local</t>
  </si>
  <si>
    <t>048090</t>
  </si>
  <si>
    <t>Riverside Local (Logan)</t>
  </si>
  <si>
    <t>049817</t>
  </si>
  <si>
    <t>Russia Local</t>
  </si>
  <si>
    <t>044784</t>
  </si>
  <si>
    <t>Sidney City</t>
  </si>
  <si>
    <t>047522</t>
  </si>
  <si>
    <t>Upper Scioto Valley Local</t>
  </si>
  <si>
    <t>048678</t>
  </si>
  <si>
    <t>Brookville Local</t>
  </si>
  <si>
    <t>Montgomery</t>
  </si>
  <si>
    <t>043737</t>
  </si>
  <si>
    <t>Centerville City</t>
  </si>
  <si>
    <t>043844</t>
  </si>
  <si>
    <t>Dayton City</t>
  </si>
  <si>
    <t>048751</t>
  </si>
  <si>
    <t>Huber Heights City</t>
  </si>
  <si>
    <t>048686</t>
  </si>
  <si>
    <t>Jefferson Township Local</t>
  </si>
  <si>
    <t>044180</t>
  </si>
  <si>
    <t>Kettering City</t>
  </si>
  <si>
    <t>048702</t>
  </si>
  <si>
    <t>Mad River Local</t>
  </si>
  <si>
    <t>044396</t>
  </si>
  <si>
    <t>Miamisburg City</t>
  </si>
  <si>
    <t>048710</t>
  </si>
  <si>
    <t>New Lebanon Local</t>
  </si>
  <si>
    <t>048728</t>
  </si>
  <si>
    <t>Northmont City</t>
  </si>
  <si>
    <t>048736</t>
  </si>
  <si>
    <t>Northridge Local (Montgomery)</t>
  </si>
  <si>
    <t>044586</t>
  </si>
  <si>
    <t>Oakwood City</t>
  </si>
  <si>
    <t>048694</t>
  </si>
  <si>
    <t>Trotwood-Madison City</t>
  </si>
  <si>
    <t>048744</t>
  </si>
  <si>
    <t>Valley View Local</t>
  </si>
  <si>
    <t>044958</t>
  </si>
  <si>
    <t>Vandalia-Butler City</t>
  </si>
  <si>
    <t>045054</t>
  </si>
  <si>
    <t>West Carrollton City</t>
  </si>
  <si>
    <t>045252</t>
  </si>
  <si>
    <t>Caldwell Exempted Village</t>
  </si>
  <si>
    <t>Noble</t>
  </si>
  <si>
    <t>043828</t>
  </si>
  <si>
    <t>Coshocton City</t>
  </si>
  <si>
    <t>Coshocton</t>
  </si>
  <si>
    <t>045351</t>
  </si>
  <si>
    <t>Crooksville Exempted Village</t>
  </si>
  <si>
    <t>048835</t>
  </si>
  <si>
    <t>East Muskingum Local</t>
  </si>
  <si>
    <t>Muskingum</t>
  </si>
  <si>
    <t>048843</t>
  </si>
  <si>
    <t>Franklin Local</t>
  </si>
  <si>
    <t>044248</t>
  </si>
  <si>
    <t>Logan-Hocking Local</t>
  </si>
  <si>
    <t>Hocking</t>
  </si>
  <si>
    <t>048850</t>
  </si>
  <si>
    <t>Maysville Local</t>
  </si>
  <si>
    <t>048777</t>
  </si>
  <si>
    <t>Morgan Local</t>
  </si>
  <si>
    <t>Morgan</t>
  </si>
  <si>
    <t>044479</t>
  </si>
  <si>
    <t>New Lexington City</t>
  </si>
  <si>
    <t>045542</t>
  </si>
  <si>
    <t>Newcomerstown Exempted Village</t>
  </si>
  <si>
    <t>049056</t>
  </si>
  <si>
    <t>Northern Local</t>
  </si>
  <si>
    <t>046474</t>
  </si>
  <si>
    <t>Ridgewood Local</t>
  </si>
  <si>
    <t>046482</t>
  </si>
  <si>
    <t>River View Local</t>
  </si>
  <si>
    <t>048876</t>
  </si>
  <si>
    <t>Tri-Valley Local</t>
  </si>
  <si>
    <t>048884</t>
  </si>
  <si>
    <t>West Muskingum Local</t>
  </si>
  <si>
    <t>045179</t>
  </si>
  <si>
    <t>Zanesville City</t>
  </si>
  <si>
    <t>046508</t>
  </si>
  <si>
    <t>Buckeye Central Local</t>
  </si>
  <si>
    <t>043687</t>
  </si>
  <si>
    <t>Bucyrus City</t>
  </si>
  <si>
    <t>045260</t>
  </si>
  <si>
    <t>Carey Exempted Village</t>
  </si>
  <si>
    <t>Wyandot</t>
  </si>
  <si>
    <t>046516</t>
  </si>
  <si>
    <t>Colonel Crawford Local</t>
  </si>
  <si>
    <t>048413</t>
  </si>
  <si>
    <t>Elgin Local</t>
  </si>
  <si>
    <t>043992</t>
  </si>
  <si>
    <t>Fostoria City</t>
  </si>
  <si>
    <t>Seneca</t>
  </si>
  <si>
    <t>044016</t>
  </si>
  <si>
    <t>Fremont City</t>
  </si>
  <si>
    <t>Sandusky</t>
  </si>
  <si>
    <t>049700</t>
  </si>
  <si>
    <t>Hopewell-Loudon Local</t>
  </si>
  <si>
    <t>050740</t>
  </si>
  <si>
    <t>Mohawk Local</t>
  </si>
  <si>
    <t>045534</t>
  </si>
  <si>
    <t>Mount Gilead Exempted Village</t>
  </si>
  <si>
    <t>049718</t>
  </si>
  <si>
    <t>New Riegel Local</t>
  </si>
  <si>
    <t>050336</t>
  </si>
  <si>
    <t>North Union Local</t>
  </si>
  <si>
    <t>049726</t>
  </si>
  <si>
    <t>Old Fort Local</t>
  </si>
  <si>
    <t>049478</t>
  </si>
  <si>
    <t>Ontario Local</t>
  </si>
  <si>
    <t>048421</t>
  </si>
  <si>
    <t>Pleasant Local</t>
  </si>
  <si>
    <t>048439</t>
  </si>
  <si>
    <t>Ridgedale Local</t>
  </si>
  <si>
    <t>048447</t>
  </si>
  <si>
    <t>River Valley Local</t>
  </si>
  <si>
    <t>049684</t>
  </si>
  <si>
    <t>Seneca East Local</t>
  </si>
  <si>
    <t>044776</t>
  </si>
  <si>
    <t>Shelby City</t>
  </si>
  <si>
    <t>044891</t>
  </si>
  <si>
    <t>Tiffin City</t>
  </si>
  <si>
    <t>045625</t>
  </si>
  <si>
    <t>Upper Sandusky Exempted Village</t>
  </si>
  <si>
    <t>046524</t>
  </si>
  <si>
    <t>Wynford Local</t>
  </si>
  <si>
    <t>043596</t>
  </si>
  <si>
    <t>Bellevue City</t>
  </si>
  <si>
    <t>Huron</t>
  </si>
  <si>
    <t>048926</t>
  </si>
  <si>
    <t>Benton Carroll Salem Local</t>
  </si>
  <si>
    <t>Ottawa</t>
  </si>
  <si>
    <t>045302</t>
  </si>
  <si>
    <t>Clyde-Green Springs Exempted Village</t>
  </si>
  <si>
    <t>048934</t>
  </si>
  <si>
    <t>Danbury Local</t>
  </si>
  <si>
    <t>046789</t>
  </si>
  <si>
    <t>Edison Local (Erie)</t>
  </si>
  <si>
    <t>Erie</t>
  </si>
  <si>
    <t>048942</t>
  </si>
  <si>
    <t>Genoa Area Local</t>
  </si>
  <si>
    <t>045385</t>
  </si>
  <si>
    <t>Gibsonburg Exempted Village</t>
  </si>
  <si>
    <t>044131</t>
  </si>
  <si>
    <t>Huron City</t>
  </si>
  <si>
    <t>046797</t>
  </si>
  <si>
    <t>Kelleys Island Local</t>
  </si>
  <si>
    <t>049569</t>
  </si>
  <si>
    <t>Lakota Local (Sandusky)</t>
  </si>
  <si>
    <t>046805</t>
  </si>
  <si>
    <t>Margaretta Local</t>
  </si>
  <si>
    <t>047712</t>
  </si>
  <si>
    <t>Monroeville Local</t>
  </si>
  <si>
    <t>047720</t>
  </si>
  <si>
    <t>New London Local</t>
  </si>
  <si>
    <t>044560</t>
  </si>
  <si>
    <t>Norwalk City</t>
  </si>
  <si>
    <t>046813</t>
  </si>
  <si>
    <t>Perkins Local</t>
  </si>
  <si>
    <t>044651</t>
  </si>
  <si>
    <t>Port Clinton City</t>
  </si>
  <si>
    <t>048975</t>
  </si>
  <si>
    <t>Put-In-Bay Local</t>
  </si>
  <si>
    <t>044743</t>
  </si>
  <si>
    <t>Sandusky City</t>
  </si>
  <si>
    <t>047738</t>
  </si>
  <si>
    <t>South Central Local</t>
  </si>
  <si>
    <t>046821</t>
  </si>
  <si>
    <t>Vermilion Local</t>
  </si>
  <si>
    <t>047746</t>
  </si>
  <si>
    <t>Western Reserve Local (Huron)</t>
  </si>
  <si>
    <t>045096</t>
  </si>
  <si>
    <t>Willard City</t>
  </si>
  <si>
    <t>049577</t>
  </si>
  <si>
    <t>Woodmore Local</t>
  </si>
  <si>
    <t>047043</t>
  </si>
  <si>
    <t>Archbold-Area Local</t>
  </si>
  <si>
    <t>Fulton</t>
  </si>
  <si>
    <t>046706</t>
  </si>
  <si>
    <t>Ayersville Local</t>
  </si>
  <si>
    <t>Defiance</t>
  </si>
  <si>
    <t>043679</t>
  </si>
  <si>
    <t>Bryan City</t>
  </si>
  <si>
    <t>Williams</t>
  </si>
  <si>
    <t>046714</t>
  </si>
  <si>
    <t>Central Local</t>
  </si>
  <si>
    <t>043869</t>
  </si>
  <si>
    <t>Defiance City</t>
  </si>
  <si>
    <t>050617</t>
  </si>
  <si>
    <t>Edgerton Local</t>
  </si>
  <si>
    <t>050625</t>
  </si>
  <si>
    <t>Edon-Northwest Local</t>
  </si>
  <si>
    <t>047050</t>
  </si>
  <si>
    <t>Evergreen Local</t>
  </si>
  <si>
    <t>047068</t>
  </si>
  <si>
    <t>Fayette Local</t>
  </si>
  <si>
    <t>045419</t>
  </si>
  <si>
    <t>Hicksville Exempted Village</t>
  </si>
  <si>
    <t>047571</t>
  </si>
  <si>
    <t>Holgate Local</t>
  </si>
  <si>
    <t>Henry</t>
  </si>
  <si>
    <t>047589</t>
  </si>
  <si>
    <t>Liberty Center Local</t>
  </si>
  <si>
    <t>050633</t>
  </si>
  <si>
    <t>Millcreek-West Unity Local</t>
  </si>
  <si>
    <t>045526</t>
  </si>
  <si>
    <t>Montpelier Exempted Village</t>
  </si>
  <si>
    <t>044438</t>
  </si>
  <si>
    <t>Napoleon Area City</t>
  </si>
  <si>
    <t>050641</t>
  </si>
  <si>
    <t>North Central Local</t>
  </si>
  <si>
    <t>046722</t>
  </si>
  <si>
    <t>Northeastern Local (Defiance)</t>
  </si>
  <si>
    <t>047597</t>
  </si>
  <si>
    <t>Patrick Henry Local</t>
  </si>
  <si>
    <t>047076</t>
  </si>
  <si>
    <t>Pettisville Local</t>
  </si>
  <si>
    <t>047084</t>
  </si>
  <si>
    <t>Pike-Delta-York Local</t>
  </si>
  <si>
    <t>050658</t>
  </si>
  <si>
    <t>Stryker Local</t>
  </si>
  <si>
    <t>047092</t>
  </si>
  <si>
    <t>Swanton Local</t>
  </si>
  <si>
    <t>045641</t>
  </si>
  <si>
    <t>Wauseon Exempted Village</t>
  </si>
  <si>
    <t>043604</t>
  </si>
  <si>
    <t>Belpre City</t>
  </si>
  <si>
    <t>Washington</t>
  </si>
  <si>
    <t>050484</t>
  </si>
  <si>
    <t>Fort Frye Local</t>
  </si>
  <si>
    <t>050492</t>
  </si>
  <si>
    <t>Frontier Local</t>
  </si>
  <si>
    <t>044321</t>
  </si>
  <si>
    <t>Marietta City</t>
  </si>
  <si>
    <t>048900</t>
  </si>
  <si>
    <t>Noble Local</t>
  </si>
  <si>
    <t>048652</t>
  </si>
  <si>
    <t>Switzerland of Ohio Local</t>
  </si>
  <si>
    <t>Monroe</t>
  </si>
  <si>
    <t>050500</t>
  </si>
  <si>
    <t>Warren Local</t>
  </si>
  <si>
    <t>050518</t>
  </si>
  <si>
    <t>Wolf Creek Local</t>
  </si>
  <si>
    <t>043760</t>
  </si>
  <si>
    <t>Circleville City</t>
  </si>
  <si>
    <t>Pickaway</t>
  </si>
  <si>
    <t>049080</t>
  </si>
  <si>
    <t>Logan Elm Local</t>
  </si>
  <si>
    <t>049098</t>
  </si>
  <si>
    <t>Teays Valley Local</t>
  </si>
  <si>
    <t>049106</t>
  </si>
  <si>
    <t>Westfall Local</t>
  </si>
  <si>
    <t>064964</t>
  </si>
  <si>
    <t>College Corner Local</t>
  </si>
  <si>
    <t>Preble</t>
  </si>
  <si>
    <t>043935</t>
  </si>
  <si>
    <t>Eaton Community City</t>
  </si>
  <si>
    <t>049270</t>
  </si>
  <si>
    <t>National Trail Local</t>
  </si>
  <si>
    <t>049288</t>
  </si>
  <si>
    <t>Preble Shawnee Local</t>
  </si>
  <si>
    <t>091397</t>
  </si>
  <si>
    <t>Tri-County North Local</t>
  </si>
  <si>
    <t>049296</t>
  </si>
  <si>
    <t>Twin Valley Community Local</t>
  </si>
  <si>
    <t>049312</t>
  </si>
  <si>
    <t>Columbus Grove Local</t>
  </si>
  <si>
    <t>Putnam</t>
  </si>
  <si>
    <t>049320</t>
  </si>
  <si>
    <t>Continental Local</t>
  </si>
  <si>
    <t>049338</t>
  </si>
  <si>
    <t>Jennings Local</t>
  </si>
  <si>
    <t>049346</t>
  </si>
  <si>
    <t>Kalida Local</t>
  </si>
  <si>
    <t>049353</t>
  </si>
  <si>
    <t>Leipsic Local</t>
  </si>
  <si>
    <t>049361</t>
  </si>
  <si>
    <t>Miller City-New Cleveland Local</t>
  </si>
  <si>
    <t>049379</t>
  </si>
  <si>
    <t>Ottawa-Glandorf Local</t>
  </si>
  <si>
    <t>049387</t>
  </si>
  <si>
    <t>Ottoville Local</t>
  </si>
  <si>
    <t>049395</t>
  </si>
  <si>
    <t>Pandora-Gilboa Local</t>
  </si>
  <si>
    <t>049494</t>
  </si>
  <si>
    <t>Adena Local</t>
  </si>
  <si>
    <t>049122</t>
  </si>
  <si>
    <t>Eastern Local (Pike)</t>
  </si>
  <si>
    <t>Pike</t>
  </si>
  <si>
    <t>049502</t>
  </si>
  <si>
    <t>Huntington Local</t>
  </si>
  <si>
    <t>049130</t>
  </si>
  <si>
    <t>Scioto Valley Local</t>
  </si>
  <si>
    <t>049528</t>
  </si>
  <si>
    <t>Southeastern Local (Ross)</t>
  </si>
  <si>
    <t>049536</t>
  </si>
  <si>
    <t>Union-Scioto Local</t>
  </si>
  <si>
    <t>049148</t>
  </si>
  <si>
    <t>Waverly City</t>
  </si>
  <si>
    <t>049155</t>
  </si>
  <si>
    <t>Western Local</t>
  </si>
  <si>
    <t>049544</t>
  </si>
  <si>
    <t>Zane Trace Local</t>
  </si>
  <si>
    <t>049593</t>
  </si>
  <si>
    <t>Bloom-Vernon Local</t>
  </si>
  <si>
    <t>Scioto</t>
  </si>
  <si>
    <t>049601</t>
  </si>
  <si>
    <t>Clay Local</t>
  </si>
  <si>
    <t>049619</t>
  </si>
  <si>
    <t>Green Local (Scioto)</t>
  </si>
  <si>
    <t>000442</t>
  </si>
  <si>
    <t>Manchester Local (Adams)</t>
  </si>
  <si>
    <t>Adams</t>
  </si>
  <si>
    <t>049627</t>
  </si>
  <si>
    <t>Minford Local</t>
  </si>
  <si>
    <t>044461</t>
  </si>
  <si>
    <t>New Boston Local</t>
  </si>
  <si>
    <t>049635</t>
  </si>
  <si>
    <t>Northwest Local (Scioto)</t>
  </si>
  <si>
    <t>047761</t>
  </si>
  <si>
    <t>Oak Hill Union Local</t>
  </si>
  <si>
    <t>049510</t>
  </si>
  <si>
    <t>Paint Valley Local</t>
  </si>
  <si>
    <t>044669</t>
  </si>
  <si>
    <t>Portsmouth City</t>
  </si>
  <si>
    <t>049643</t>
  </si>
  <si>
    <t>Valley Local</t>
  </si>
  <si>
    <t>049650</t>
  </si>
  <si>
    <t>Washington-Nile Local</t>
  </si>
  <si>
    <t>049668</t>
  </si>
  <si>
    <t>Wheelersburg Local</t>
  </si>
  <si>
    <t>061903</t>
  </si>
  <si>
    <t>Adams County/Ohio Valley Local</t>
  </si>
  <si>
    <t>046383</t>
  </si>
  <si>
    <t>Blanchester Local</t>
  </si>
  <si>
    <t>Clinton</t>
  </si>
  <si>
    <t>047613</t>
  </si>
  <si>
    <t>Bright Local</t>
  </si>
  <si>
    <t>Highland</t>
  </si>
  <si>
    <t>046391</t>
  </si>
  <si>
    <t>Clinton-Massie Local</t>
  </si>
  <si>
    <t>046409</t>
  </si>
  <si>
    <t>East Clinton Local</t>
  </si>
  <si>
    <t>047621</t>
  </si>
  <si>
    <t>Fairfield Local</t>
  </si>
  <si>
    <t>045401</t>
  </si>
  <si>
    <t>Greenfield Exempted Village</t>
  </si>
  <si>
    <t>044123</t>
  </si>
  <si>
    <t>Hillsboro City</t>
  </si>
  <si>
    <t>047639</t>
  </si>
  <si>
    <t>Lynchburg-Clay Local</t>
  </si>
  <si>
    <t>046920</t>
  </si>
  <si>
    <t>Miami Trace Local</t>
  </si>
  <si>
    <t>Fayette</t>
  </si>
  <si>
    <t>045013</t>
  </si>
  <si>
    <t>Washington Court House City</t>
  </si>
  <si>
    <t>045112</t>
  </si>
  <si>
    <t>Wilmington City</t>
  </si>
  <si>
    <t>043497</t>
  </si>
  <si>
    <t>Alliance City</t>
  </si>
  <si>
    <t>Stark</t>
  </si>
  <si>
    <t>046177</t>
  </si>
  <si>
    <t>Brown Local</t>
  </si>
  <si>
    <t>Carroll</t>
  </si>
  <si>
    <t>043711</t>
  </si>
  <si>
    <t>Canton City</t>
  </si>
  <si>
    <t>049833</t>
  </si>
  <si>
    <t>Canton Local</t>
  </si>
  <si>
    <t>045278</t>
  </si>
  <si>
    <t>Carrollton Exempted Village</t>
  </si>
  <si>
    <t>050542</t>
  </si>
  <si>
    <t>Dalton Local</t>
  </si>
  <si>
    <t>Wayne</t>
  </si>
  <si>
    <t>049841</t>
  </si>
  <si>
    <t>Fairless Local</t>
  </si>
  <si>
    <t>050013</t>
  </si>
  <si>
    <t>Green Local (Summit)</t>
  </si>
  <si>
    <t>049858</t>
  </si>
  <si>
    <t>Jackson Local</t>
  </si>
  <si>
    <t>049866</t>
  </si>
  <si>
    <t>Lake Local (Stark)</t>
  </si>
  <si>
    <t>049874</t>
  </si>
  <si>
    <t>Louisville City</t>
  </si>
  <si>
    <t>049882</t>
  </si>
  <si>
    <t>Marlington Local</t>
  </si>
  <si>
    <t>044354</t>
  </si>
  <si>
    <t>Massillon City</t>
  </si>
  <si>
    <t>049890</t>
  </si>
  <si>
    <t>Minerva Local</t>
  </si>
  <si>
    <t>044503</t>
  </si>
  <si>
    <t>North Canton City</t>
  </si>
  <si>
    <t>049908</t>
  </si>
  <si>
    <t>Northwest Local (Stark)</t>
  </si>
  <si>
    <t>049916</t>
  </si>
  <si>
    <t>Osnaburg Local</t>
  </si>
  <si>
    <t>049924</t>
  </si>
  <si>
    <t>Perry Local (Stark)</t>
  </si>
  <si>
    <t>049932</t>
  </si>
  <si>
    <t>Plain Local</t>
  </si>
  <si>
    <t>049940</t>
  </si>
  <si>
    <t>Sandy Valley Local</t>
  </si>
  <si>
    <t>050294</t>
  </si>
  <si>
    <t>Strasburg-Franklin Local</t>
  </si>
  <si>
    <t>049957</t>
  </si>
  <si>
    <t>Tuslaw Local</t>
  </si>
  <si>
    <t>049981</t>
  </si>
  <si>
    <t>Copley-Fairlawn City</t>
  </si>
  <si>
    <t>049999</t>
  </si>
  <si>
    <t>Coventry Local</t>
  </si>
  <si>
    <t>043836</t>
  </si>
  <si>
    <t>Cuyahoga Falls City</t>
  </si>
  <si>
    <t>049197</t>
  </si>
  <si>
    <t>Field Local</t>
  </si>
  <si>
    <t>050021</t>
  </si>
  <si>
    <t>Hudson City</t>
  </si>
  <si>
    <t>050005</t>
  </si>
  <si>
    <t>Manchester Local (Summit)</t>
  </si>
  <si>
    <t>050039</t>
  </si>
  <si>
    <t>Mogadore Local</t>
  </si>
  <si>
    <t>050047</t>
  </si>
  <si>
    <t>Nordonia Hills City</t>
  </si>
  <si>
    <t>044552</t>
  </si>
  <si>
    <t>Norton City</t>
  </si>
  <si>
    <t>050062</t>
  </si>
  <si>
    <t>Springfield Local (Summit)</t>
  </si>
  <si>
    <t>044834</t>
  </si>
  <si>
    <t>Stow-Munroe Falls City</t>
  </si>
  <si>
    <t>044883</t>
  </si>
  <si>
    <t>Tallmadge City</t>
  </si>
  <si>
    <t>049247</t>
  </si>
  <si>
    <t>Waterloo Local</t>
  </si>
  <si>
    <t>049973</t>
  </si>
  <si>
    <t>Woodridge Local</t>
  </si>
  <si>
    <t>043505</t>
  </si>
  <si>
    <t>Ashland City</t>
  </si>
  <si>
    <t>Ashland</t>
  </si>
  <si>
    <t>050534</t>
  </si>
  <si>
    <t>Chippewa Local</t>
  </si>
  <si>
    <t>047688</t>
  </si>
  <si>
    <t>East Holmes Local</t>
  </si>
  <si>
    <t>Holmes</t>
  </si>
  <si>
    <t>050559</t>
  </si>
  <si>
    <t>Green Local (Wayne)</t>
  </si>
  <si>
    <t>045823</t>
  </si>
  <si>
    <t>Hillsdale Local</t>
  </si>
  <si>
    <t>045468</t>
  </si>
  <si>
    <t>Loudonville-Perrysville Exempted Village</t>
  </si>
  <si>
    <t>045831</t>
  </si>
  <si>
    <t>Mapleton Local</t>
  </si>
  <si>
    <t>050575</t>
  </si>
  <si>
    <t>Northwestern Local (Wayne)</t>
  </si>
  <si>
    <t>050567</t>
  </si>
  <si>
    <t>Norwayne Local</t>
  </si>
  <si>
    <t>044610</t>
  </si>
  <si>
    <t>Orrville City</t>
  </si>
  <si>
    <t>045591</t>
  </si>
  <si>
    <t>Rittman Exempted Village</t>
  </si>
  <si>
    <t>050583</t>
  </si>
  <si>
    <t>Southeast Local (Wayne)</t>
  </si>
  <si>
    <t>050591</t>
  </si>
  <si>
    <t>Triway Local</t>
  </si>
  <si>
    <t>047696</t>
  </si>
  <si>
    <t>West Holmes Local</t>
  </si>
  <si>
    <t>045120</t>
  </si>
  <si>
    <t>Wooster City</t>
  </si>
  <si>
    <t>050096</t>
  </si>
  <si>
    <t>Bloomfield-Mespo Local</t>
  </si>
  <si>
    <t>Trumbull</t>
  </si>
  <si>
    <t>050112</t>
  </si>
  <si>
    <t>Bristol Local</t>
  </si>
  <si>
    <t>050120</t>
  </si>
  <si>
    <t>Brookfield Local</t>
  </si>
  <si>
    <t>050138</t>
  </si>
  <si>
    <t>Champion Local</t>
  </si>
  <si>
    <t>044065</t>
  </si>
  <si>
    <t>Girard City</t>
  </si>
  <si>
    <t>050161</t>
  </si>
  <si>
    <t>Howland Local</t>
  </si>
  <si>
    <t>045427</t>
  </si>
  <si>
    <t>Hubbard Exempted Village</t>
  </si>
  <si>
    <t>050179</t>
  </si>
  <si>
    <t>Joseph Badger Local</t>
  </si>
  <si>
    <t>050245</t>
  </si>
  <si>
    <t>LaBrae Local</t>
  </si>
  <si>
    <t>050187</t>
  </si>
  <si>
    <t>Lakeview Local</t>
  </si>
  <si>
    <t>050195</t>
  </si>
  <si>
    <t>Liberty Local</t>
  </si>
  <si>
    <t>050203</t>
  </si>
  <si>
    <t>Lordstown Local</t>
  </si>
  <si>
    <t>050211</t>
  </si>
  <si>
    <t>Maplewood Local</t>
  </si>
  <si>
    <t>050153</t>
  </si>
  <si>
    <t>Mathews Local</t>
  </si>
  <si>
    <t>050229</t>
  </si>
  <si>
    <t>McDonald Local</t>
  </si>
  <si>
    <t>045567</t>
  </si>
  <si>
    <t>Newton Falls Exempted Village</t>
  </si>
  <si>
    <t>044495</t>
  </si>
  <si>
    <t>Niles City</t>
  </si>
  <si>
    <t>050237</t>
  </si>
  <si>
    <t>Southington Local</t>
  </si>
  <si>
    <t>044990</t>
  </si>
  <si>
    <t>Warren City</t>
  </si>
  <si>
    <t>050252</t>
  </si>
  <si>
    <t>Weathersfield Local</t>
  </si>
  <si>
    <t>050419</t>
  </si>
  <si>
    <t>Carlisle Local</t>
  </si>
  <si>
    <t>044008</t>
  </si>
  <si>
    <t>Franklin City</t>
  </si>
  <si>
    <t>050435</t>
  </si>
  <si>
    <t>Kings Local</t>
  </si>
  <si>
    <t>044214</t>
  </si>
  <si>
    <t>Lebanon City</t>
  </si>
  <si>
    <t>050443</t>
  </si>
  <si>
    <t>Little Miami Local</t>
  </si>
  <si>
    <t>050427</t>
  </si>
  <si>
    <t>Springboro Community City</t>
  </si>
  <si>
    <t>050468</t>
  </si>
  <si>
    <t>Wayne Local</t>
  </si>
  <si>
    <t>048991</t>
  </si>
  <si>
    <t>Antwerp Local</t>
  </si>
  <si>
    <t>Paulding</t>
  </si>
  <si>
    <t>050351</t>
  </si>
  <si>
    <t>Crestview Local (Van Wert)</t>
  </si>
  <si>
    <t>Van Wert</t>
  </si>
  <si>
    <t>050369</t>
  </si>
  <si>
    <t>Lincolnview Local</t>
  </si>
  <si>
    <t>045575</t>
  </si>
  <si>
    <t>Paulding Exempted Village</t>
  </si>
  <si>
    <t>044966</t>
  </si>
  <si>
    <t>Van Wert City</t>
  </si>
  <si>
    <t>049031</t>
  </si>
  <si>
    <t>Wayne Trace Local</t>
  </si>
  <si>
    <t>043638</t>
  </si>
  <si>
    <t>Bowling Green City</t>
  </si>
  <si>
    <t>050674</t>
  </si>
  <si>
    <t>Eastwood Local</t>
  </si>
  <si>
    <t>050682</t>
  </si>
  <si>
    <t>Elmwood Local</t>
  </si>
  <si>
    <t>050690</t>
  </si>
  <si>
    <t>Lake Local (Wood)</t>
  </si>
  <si>
    <t>050708</t>
  </si>
  <si>
    <t>North Baltimore Local</t>
  </si>
  <si>
    <t>050716</t>
  </si>
  <si>
    <t>Northwood Local</t>
  </si>
  <si>
    <t>050724</t>
  </si>
  <si>
    <t>Otsego Local</t>
  </si>
  <si>
    <t>044909</t>
  </si>
  <si>
    <t>Toleo City</t>
  </si>
  <si>
    <t>Current Model</t>
  </si>
  <si>
    <t>District</t>
  </si>
  <si>
    <t>FTE SY 2019-2020</t>
  </si>
  <si>
    <t>Address</t>
  </si>
  <si>
    <t>City</t>
  </si>
  <si>
    <t>Zip</t>
  </si>
  <si>
    <t>State</t>
  </si>
  <si>
    <t>FISCAL YEAR 2016 SPREADSHEET FOR SMALL, RURAL SCHOOL ACHIEVEMENT PROGRAM AND RURAL LOW-INCOME SCHOOL PROGRAM</t>
  </si>
  <si>
    <t>Ohio School Districts</t>
  </si>
  <si>
    <t>NCES LEA ID</t>
  </si>
  <si>
    <t>State ID</t>
  </si>
  <si>
    <t>District Name</t>
  </si>
  <si>
    <t>Mailing Address</t>
  </si>
  <si>
    <t>Zip Code</t>
  </si>
  <si>
    <t>Zip +4</t>
  </si>
  <si>
    <t>Telephone</t>
  </si>
  <si>
    <t>Locale codes of schools in the LEA</t>
  </si>
  <si>
    <t>Each school has a locale code of 7 or 8?</t>
  </si>
  <si>
    <t>Is the LEA defined as rural by the State?</t>
  </si>
  <si>
    <t>Average Daily Attendance</t>
  </si>
  <si>
    <t>Is county population density less than 10 persons/sq. mile?</t>
  </si>
  <si>
    <t>Percentage of children from families below poverty line</t>
  </si>
  <si>
    <t>Does LEA meet low-income poverty requirement?</t>
  </si>
  <si>
    <t>Alternate Poverty Data Provided by State</t>
  </si>
  <si>
    <t>According to alternate data, does LEA meet low-income poverty requirement?</t>
  </si>
  <si>
    <t>Does each school in LEA have locale code of 6,7, or 8?</t>
  </si>
  <si>
    <t>FY 2015 Title II, Part A allocation amount</t>
  </si>
  <si>
    <t>FY 2015 Title II, Part D formula allocation amount - PLEASE LEAVE BLANK</t>
  </si>
  <si>
    <t>FY 2015 Title IV, Part A allocation amount - PLEASE LEAVE BLANK</t>
  </si>
  <si>
    <t>FY 2015 Title V allocation amount - PLEASE LEAVE BLANK</t>
  </si>
  <si>
    <t>SRSA rural eligible</t>
  </si>
  <si>
    <t>SRSA Small Eligible</t>
  </si>
  <si>
    <t>SRSA Rural Eligible</t>
  </si>
  <si>
    <t>SRSA Small Check</t>
  </si>
  <si>
    <t>SRSA eligible</t>
  </si>
  <si>
    <t>RLIS rural eligible</t>
  </si>
  <si>
    <t>RLIS pov. Eligible</t>
  </si>
  <si>
    <t>Initial RLIS eligible</t>
  </si>
  <si>
    <t>RLIS eligible</t>
  </si>
  <si>
    <t>SRSA, Not RLIS eligible</t>
  </si>
  <si>
    <t>LEA Operational Status</t>
  </si>
  <si>
    <t>LEA Agency type</t>
  </si>
  <si>
    <t>13A</t>
  </si>
  <si>
    <t>14A</t>
  </si>
  <si>
    <t>text</t>
  </si>
  <si>
    <t>3900305</t>
  </si>
  <si>
    <t>000556</t>
  </si>
  <si>
    <t>A+ Arts Academy</t>
  </si>
  <si>
    <t>270 S Napoleon Ave</t>
  </si>
  <si>
    <t>Columbus</t>
  </si>
  <si>
    <t>OH</t>
  </si>
  <si>
    <t>43213</t>
  </si>
  <si>
    <t>4235</t>
  </si>
  <si>
    <t>1</t>
  </si>
  <si>
    <t>NO</t>
  </si>
  <si>
    <t>M</t>
  </si>
  <si>
    <t>Open</t>
  </si>
  <si>
    <t>Charter</t>
  </si>
  <si>
    <t>3901480</t>
  </si>
  <si>
    <t>013232</t>
  </si>
  <si>
    <t>A+ Children's Academy</t>
  </si>
  <si>
    <t>100 Obetz Rd</t>
  </si>
  <si>
    <t>43207</t>
  </si>
  <si>
    <t>4031</t>
  </si>
  <si>
    <t>3901472</t>
  </si>
  <si>
    <t>013249</t>
  </si>
  <si>
    <t>Academy for Urban Scholars Youngstown</t>
  </si>
  <si>
    <t>1350 5th Ave Ste 100 106</t>
  </si>
  <si>
    <t>Youngstown</t>
  </si>
  <si>
    <t>44504</t>
  </si>
  <si>
    <t>1765</t>
  </si>
  <si>
    <t>2</t>
  </si>
  <si>
    <t>3900594</t>
  </si>
  <si>
    <t>008064</t>
  </si>
  <si>
    <t>Academy of Arts and Sciences</t>
  </si>
  <si>
    <t>3038 Leavitt Rd</t>
  </si>
  <si>
    <t>44052</t>
  </si>
  <si>
    <t>4112</t>
  </si>
  <si>
    <t>3</t>
  </si>
  <si>
    <t>3901502</t>
  </si>
  <si>
    <t>013195</t>
  </si>
  <si>
    <t>Academy of Educational Excellence</t>
  </si>
  <si>
    <t>4747 Heatherdowns Blvd.</t>
  </si>
  <si>
    <t>Toledo</t>
  </si>
  <si>
    <t>43614</t>
  </si>
  <si>
    <t/>
  </si>
  <si>
    <t>3901460</t>
  </si>
  <si>
    <t>012624</t>
  </si>
  <si>
    <t>Accelerated Achievement Academy of Cincinnati</t>
  </si>
  <si>
    <t>415 W Court St</t>
  </si>
  <si>
    <t>Cincinnati</t>
  </si>
  <si>
    <t>45203</t>
  </si>
  <si>
    <t>1519</t>
  </si>
  <si>
    <t>3901362</t>
  </si>
  <si>
    <t>011507</t>
  </si>
  <si>
    <t>Achieve Career Preparatory Academy</t>
  </si>
  <si>
    <t>301 Collingwood Blvd</t>
  </si>
  <si>
    <t>43604</t>
  </si>
  <si>
    <t>8624</t>
  </si>
  <si>
    <t>3904518</t>
  </si>
  <si>
    <t>725 W North Ave</t>
  </si>
  <si>
    <t>Ada</t>
  </si>
  <si>
    <t>45810</t>
  </si>
  <si>
    <t>1176</t>
  </si>
  <si>
    <t>6</t>
  </si>
  <si>
    <t>YES</t>
  </si>
  <si>
    <t>LEA</t>
  </si>
  <si>
    <t>3906190</t>
  </si>
  <si>
    <t>141 Lloyd Rd</t>
  </si>
  <si>
    <t>West Union</t>
  </si>
  <si>
    <t>45693</t>
  </si>
  <si>
    <t>8974</t>
  </si>
  <si>
    <t>7</t>
  </si>
  <si>
    <t>3904949</t>
  </si>
  <si>
    <t>3367 County Road 550</t>
  </si>
  <si>
    <t>Frankfort</t>
  </si>
  <si>
    <t>45628</t>
  </si>
  <si>
    <t>9503</t>
  </si>
  <si>
    <t>3904348</t>
  </si>
  <si>
    <t>70 N Broadway St</t>
  </si>
  <si>
    <t>Akron</t>
  </si>
  <si>
    <t>44308</t>
  </si>
  <si>
    <t>1911</t>
  </si>
  <si>
    <t>3900152</t>
  </si>
  <si>
    <t>149054</t>
  </si>
  <si>
    <t>Akron Digital Academy</t>
  </si>
  <si>
    <t>335 S Main St</t>
  </si>
  <si>
    <t>1203</t>
  </si>
  <si>
    <t>3901503</t>
  </si>
  <si>
    <t>013254</t>
  </si>
  <si>
    <t>Akron Preparatory School</t>
  </si>
  <si>
    <t>1200 E Market St Ste 3360</t>
  </si>
  <si>
    <t>44305</t>
  </si>
  <si>
    <t>4018</t>
  </si>
  <si>
    <t>3901428</t>
  </si>
  <si>
    <t>012060</t>
  </si>
  <si>
    <t>Akros Middle School</t>
  </si>
  <si>
    <t>265 Park St</t>
  </si>
  <si>
    <t>44304</t>
  </si>
  <si>
    <t>1305</t>
  </si>
  <si>
    <t>3901515</t>
  </si>
  <si>
    <t>014080</t>
  </si>
  <si>
    <t>Aladdin Academy</t>
  </si>
  <si>
    <t>585 E Livingston St</t>
  </si>
  <si>
    <t>Celina</t>
  </si>
  <si>
    <t>45822</t>
  </si>
  <si>
    <t>1742</t>
  </si>
  <si>
    <t>3901539</t>
  </si>
  <si>
    <t>013994</t>
  </si>
  <si>
    <t>Albert Einstein Academy for Letters, Arts and Sciences-Ohio</t>
  </si>
  <si>
    <t>3550 Crocker Rd</t>
  </si>
  <si>
    <t>Westlake</t>
  </si>
  <si>
    <t>44145</t>
  </si>
  <si>
    <t>6314</t>
  </si>
  <si>
    <t>3904590</t>
  </si>
  <si>
    <t>6091 Ayers Rd</t>
  </si>
  <si>
    <t>Albany</t>
  </si>
  <si>
    <t>45710</t>
  </si>
  <si>
    <t>9492</t>
  </si>
  <si>
    <t>3904575</t>
  </si>
  <si>
    <t>9105 Harding Hwy</t>
  </si>
  <si>
    <t>Harrod</t>
  </si>
  <si>
    <t>45850</t>
  </si>
  <si>
    <t>9485</t>
  </si>
  <si>
    <t>8</t>
  </si>
  <si>
    <t>3900130</t>
  </si>
  <si>
    <t>000139</t>
  </si>
  <si>
    <t>Alliance Academy of Cincinnati</t>
  </si>
  <si>
    <t>1712 Duck Creek Rd</t>
  </si>
  <si>
    <t>45207</t>
  </si>
  <si>
    <t>1644</t>
  </si>
  <si>
    <t>3904349</t>
  </si>
  <si>
    <t>200 Glamorgan St</t>
  </si>
  <si>
    <t>Alliance</t>
  </si>
  <si>
    <t>44601</t>
  </si>
  <si>
    <t>2946</t>
  </si>
  <si>
    <t>4</t>
  </si>
  <si>
    <t>3900203</t>
  </si>
  <si>
    <t>143396</t>
  </si>
  <si>
    <t>Alternative Education Academy</t>
  </si>
  <si>
    <t>1830 Adams St</t>
  </si>
  <si>
    <t>43624</t>
  </si>
  <si>
    <t>1428</t>
  </si>
  <si>
    <t>3904684</t>
  </si>
  <si>
    <t>328 E Main St</t>
  </si>
  <si>
    <t>Amanda</t>
  </si>
  <si>
    <t>43102</t>
  </si>
  <si>
    <t>9330</t>
  </si>
  <si>
    <t>3904519</t>
  </si>
  <si>
    <t>185 Forest St</t>
  </si>
  <si>
    <t>Amherst</t>
  </si>
  <si>
    <t>44001</t>
  </si>
  <si>
    <t>1605</t>
  </si>
  <si>
    <t>3910004</t>
  </si>
  <si>
    <t>PO Box 169</t>
  </si>
  <si>
    <t>Anna</t>
  </si>
  <si>
    <t>45302</t>
  </si>
  <si>
    <t>0169</t>
  </si>
  <si>
    <t>3904662</t>
  </si>
  <si>
    <t>PO Box 279</t>
  </si>
  <si>
    <t>Ansonia</t>
  </si>
  <si>
    <t>45303</t>
  </si>
  <si>
    <t>0279</t>
  </si>
  <si>
    <t>3904820</t>
  </si>
  <si>
    <t>PO Box 2487</t>
  </si>
  <si>
    <t>Whitehouse</t>
  </si>
  <si>
    <t>43571</t>
  </si>
  <si>
    <t>0487</t>
  </si>
  <si>
    <t>3904899</t>
  </si>
  <si>
    <t>303 S. Harrmann Rd</t>
  </si>
  <si>
    <t>Antwerp</t>
  </si>
  <si>
    <t>45813</t>
  </si>
  <si>
    <t>3900309</t>
  </si>
  <si>
    <t>000560</t>
  </si>
  <si>
    <t>Apex Academy</t>
  </si>
  <si>
    <t>16005 Terrace Rd</t>
  </si>
  <si>
    <t>Cleveland</t>
  </si>
  <si>
    <t>44112</t>
  </si>
  <si>
    <t>2001</t>
  </si>
  <si>
    <t>3905077</t>
  </si>
  <si>
    <t>050773</t>
  </si>
  <si>
    <t>Apollo</t>
  </si>
  <si>
    <t>3325 Shawnee Rd</t>
  </si>
  <si>
    <t>Lima</t>
  </si>
  <si>
    <t>45806</t>
  </si>
  <si>
    <t>1454</t>
  </si>
  <si>
    <t>Regional Agency</t>
  </si>
  <si>
    <t>3910002</t>
  </si>
  <si>
    <t>19033 State Route 12</t>
  </si>
  <si>
    <t>Arcadia</t>
  </si>
  <si>
    <t>44804</t>
  </si>
  <si>
    <t>9714</t>
  </si>
  <si>
    <t>3904663</t>
  </si>
  <si>
    <t>2011 Trojan Ave</t>
  </si>
  <si>
    <t>Arcanum</t>
  </si>
  <si>
    <t>45304</t>
  </si>
  <si>
    <t>1381</t>
  </si>
  <si>
    <t>3904704</t>
  </si>
  <si>
    <t>600 Lafayette St</t>
  </si>
  <si>
    <t>Archbold</t>
  </si>
  <si>
    <t>43502</t>
  </si>
  <si>
    <t>1656</t>
  </si>
  <si>
    <t>3904742</t>
  </si>
  <si>
    <t>PO Box 260</t>
  </si>
  <si>
    <t>Arlington</t>
  </si>
  <si>
    <t>45814</t>
  </si>
  <si>
    <t>0260</t>
  </si>
  <si>
    <t>3900223</t>
  </si>
  <si>
    <t>143610</t>
  </si>
  <si>
    <t>Arts &amp; College Preparatory Academy</t>
  </si>
  <si>
    <t>4401 Hilton Corporate Dr</t>
  </si>
  <si>
    <t>43232</t>
  </si>
  <si>
    <t>4161</t>
  </si>
  <si>
    <t>3904350</t>
  </si>
  <si>
    <t>PO Box 160</t>
  </si>
  <si>
    <t>44805</t>
  </si>
  <si>
    <t>0160</t>
  </si>
  <si>
    <t>6,7</t>
  </si>
  <si>
    <t>3901350</t>
  </si>
  <si>
    <t>009971</t>
  </si>
  <si>
    <t>Ashland County Community Academy</t>
  </si>
  <si>
    <t>716 Union St</t>
  </si>
  <si>
    <t>1823</t>
  </si>
  <si>
    <t>3906204</t>
  </si>
  <si>
    <t>062042</t>
  </si>
  <si>
    <t>Ashland County-West Holmes</t>
  </si>
  <si>
    <t>1783 State Route 60</t>
  </si>
  <si>
    <t>9287</t>
  </si>
  <si>
    <t>3904351</t>
  </si>
  <si>
    <t>2630 W 13th St</t>
  </si>
  <si>
    <t>44004</t>
  </si>
  <si>
    <t>2405</t>
  </si>
  <si>
    <t>3905081</t>
  </si>
  <si>
    <t>050815</t>
  </si>
  <si>
    <t>Ashtabula County Technical and Career Center</t>
  </si>
  <si>
    <t>1565 State Route 167</t>
  </si>
  <si>
    <t>44047</t>
  </si>
  <si>
    <t>9487</t>
  </si>
  <si>
    <t>3904352</t>
  </si>
  <si>
    <t>25 S Plains Rd</t>
  </si>
  <si>
    <t>The Plains</t>
  </si>
  <si>
    <t>45780</t>
  </si>
  <si>
    <t>1333</t>
  </si>
  <si>
    <t>3905116</t>
  </si>
  <si>
    <t>051169</t>
  </si>
  <si>
    <t>Auburn</t>
  </si>
  <si>
    <t>8140 Auburn Rd</t>
  </si>
  <si>
    <t>Painesville</t>
  </si>
  <si>
    <t>44077</t>
  </si>
  <si>
    <t>9179</t>
  </si>
  <si>
    <t>3900490</t>
  </si>
  <si>
    <t>000288</t>
  </si>
  <si>
    <t>Auglaize County Educational Academy</t>
  </si>
  <si>
    <t>1130A East Albert St</t>
  </si>
  <si>
    <t>45804</t>
  </si>
  <si>
    <t>1614</t>
  </si>
  <si>
    <t>3900023</t>
  </si>
  <si>
    <t>134148</t>
  </si>
  <si>
    <t>Aurora Academy</t>
  </si>
  <si>
    <t>541 Utah St</t>
  </si>
  <si>
    <t>43605</t>
  </si>
  <si>
    <t>2299</t>
  </si>
  <si>
    <t>3904917</t>
  </si>
  <si>
    <t>102 E Garfield Rd</t>
  </si>
  <si>
    <t>Aurora</t>
  </si>
  <si>
    <t>44202</t>
  </si>
  <si>
    <t>8854</t>
  </si>
  <si>
    <t>3904829</t>
  </si>
  <si>
    <t>700 S Raccoon Rd</t>
  </si>
  <si>
    <t>44515</t>
  </si>
  <si>
    <t>3536</t>
  </si>
  <si>
    <t>3900022</t>
  </si>
  <si>
    <t>134122</t>
  </si>
  <si>
    <t>Autism Model School</t>
  </si>
  <si>
    <t>3020 Tremainsville Rd</t>
  </si>
  <si>
    <t>43613</t>
  </si>
  <si>
    <t>1901</t>
  </si>
  <si>
    <t>3904812</t>
  </si>
  <si>
    <t>175 Avon Belden Rd</t>
  </si>
  <si>
    <t>Avon Lake</t>
  </si>
  <si>
    <t>44012</t>
  </si>
  <si>
    <t>1600</t>
  </si>
  <si>
    <t>3904811</t>
  </si>
  <si>
    <t>35573 Detroit Rd</t>
  </si>
  <si>
    <t>Avon</t>
  </si>
  <si>
    <t>44011</t>
  </si>
  <si>
    <t>1639</t>
  </si>
  <si>
    <t>3904670</t>
  </si>
  <si>
    <t>28046 Watson Rd</t>
  </si>
  <si>
    <t>43512</t>
  </si>
  <si>
    <t>8851</t>
  </si>
  <si>
    <t>3904353</t>
  </si>
  <si>
    <t>479 Norton Ave</t>
  </si>
  <si>
    <t>Barberton</t>
  </si>
  <si>
    <t>44203</t>
  </si>
  <si>
    <t>1737</t>
  </si>
  <si>
    <t>3904520</t>
  </si>
  <si>
    <t>210 W Church St</t>
  </si>
  <si>
    <t>Barnesville</t>
  </si>
  <si>
    <t>43713</t>
  </si>
  <si>
    <t>1069</t>
  </si>
  <si>
    <t>3904630</t>
  </si>
  <si>
    <t>2400 Clermont Center Dr</t>
  </si>
  <si>
    <t>Batavia</t>
  </si>
  <si>
    <t>45103</t>
  </si>
  <si>
    <t>1990</t>
  </si>
  <si>
    <t>3904576</t>
  </si>
  <si>
    <t>2650 Bible Rd</t>
  </si>
  <si>
    <t>45801</t>
  </si>
  <si>
    <t>2246</t>
  </si>
  <si>
    <t>3904354</t>
  </si>
  <si>
    <t>377 Dover Center Rd</t>
  </si>
  <si>
    <t>Bay Village</t>
  </si>
  <si>
    <t>44140</t>
  </si>
  <si>
    <t>2304</t>
  </si>
  <si>
    <t>3904355</t>
  </si>
  <si>
    <t>24601 Fairmount Blvd</t>
  </si>
  <si>
    <t>Beachwood</t>
  </si>
  <si>
    <t>44122</t>
  </si>
  <si>
    <t>2298</t>
  </si>
  <si>
    <t>3901463</t>
  </si>
  <si>
    <t>012501</t>
  </si>
  <si>
    <t>Beacon Hill Academy</t>
  </si>
  <si>
    <t>PO Box 285</t>
  </si>
  <si>
    <t>Dundee</t>
  </si>
  <si>
    <t>44659</t>
  </si>
  <si>
    <t>0285</t>
  </si>
  <si>
    <t>3901548</t>
  </si>
  <si>
    <t>013913</t>
  </si>
  <si>
    <t>Beacon Hill Middle/High Academy</t>
  </si>
  <si>
    <t>275 W Market St</t>
  </si>
  <si>
    <t>44303</t>
  </si>
  <si>
    <t>2159</t>
  </si>
  <si>
    <t>Future Agency</t>
  </si>
  <si>
    <t>3904642</t>
  </si>
  <si>
    <t>13093 State Route 7</t>
  </si>
  <si>
    <t>Lisbon</t>
  </si>
  <si>
    <t>44432</t>
  </si>
  <si>
    <t>9559</t>
  </si>
  <si>
    <t>3904724</t>
  </si>
  <si>
    <t>3040 Kemp Rd</t>
  </si>
  <si>
    <t>Beavercreek</t>
  </si>
  <si>
    <t>45431</t>
  </si>
  <si>
    <t>2644</t>
  </si>
  <si>
    <t>4,8</t>
  </si>
  <si>
    <t>3910017</t>
  </si>
  <si>
    <t>475 Northfield Rd</t>
  </si>
  <si>
    <t>Bedford</t>
  </si>
  <si>
    <t>44146</t>
  </si>
  <si>
    <t>2201</t>
  </si>
  <si>
    <t>3901370</t>
  </si>
  <si>
    <t>011390</t>
  </si>
  <si>
    <t>Bella Academy of Excellence</t>
  </si>
  <si>
    <t>19114 Bella Dr</t>
  </si>
  <si>
    <t>44119</t>
  </si>
  <si>
    <t>3007</t>
  </si>
  <si>
    <t>3904357</t>
  </si>
  <si>
    <t>340 34th St</t>
  </si>
  <si>
    <t>Bellaire</t>
  </si>
  <si>
    <t>43906</t>
  </si>
  <si>
    <t>1589</t>
  </si>
  <si>
    <t>3904727</t>
  </si>
  <si>
    <t>Bellbrook-Sugarcreek Local School District</t>
  </si>
  <si>
    <t>3757 Upper Bellbrook Rd</t>
  </si>
  <si>
    <t>Bellbrook</t>
  </si>
  <si>
    <t>45305</t>
  </si>
  <si>
    <t>8750</t>
  </si>
  <si>
    <t>3904358</t>
  </si>
  <si>
    <t>820 Ludlow Rd</t>
  </si>
  <si>
    <t>Bellefontaine</t>
  </si>
  <si>
    <t>43311</t>
  </si>
  <si>
    <t>1852</t>
  </si>
  <si>
    <t>3904359</t>
  </si>
  <si>
    <t>125 North St</t>
  </si>
  <si>
    <t>Bellevue</t>
  </si>
  <si>
    <t>44811</t>
  </si>
  <si>
    <t>1423</t>
  </si>
  <si>
    <t>3905085</t>
  </si>
  <si>
    <t>050856</t>
  </si>
  <si>
    <t>Belmont-Harrison</t>
  </si>
  <si>
    <t>110 Fox Shannon Pl</t>
  </si>
  <si>
    <t>Saint Clairsville</t>
  </si>
  <si>
    <t>43950</t>
  </si>
  <si>
    <t>8751</t>
  </si>
  <si>
    <t>6,8</t>
  </si>
  <si>
    <t>Yes</t>
  </si>
  <si>
    <t>3904361</t>
  </si>
  <si>
    <t>2014 Rockland Ave</t>
  </si>
  <si>
    <t>Belpre</t>
  </si>
  <si>
    <t>45714</t>
  </si>
  <si>
    <t>1118</t>
  </si>
  <si>
    <t>3904807</t>
  </si>
  <si>
    <t>4740 County Road 26</t>
  </si>
  <si>
    <t>9532</t>
  </si>
  <si>
    <t>3900457</t>
  </si>
  <si>
    <t>000843</t>
  </si>
  <si>
    <t>Bennett Venture Academy</t>
  </si>
  <si>
    <t>5130 Bennett Road</t>
  </si>
  <si>
    <t>43612</t>
  </si>
  <si>
    <t>3904892</t>
  </si>
  <si>
    <t>11685 W State Route 163</t>
  </si>
  <si>
    <t>Oak Harbor</t>
  </si>
  <si>
    <t>43449</t>
  </si>
  <si>
    <t>1278</t>
  </si>
  <si>
    <t>3904360</t>
  </si>
  <si>
    <t>390 Fair St</t>
  </si>
  <si>
    <t>Berea</t>
  </si>
  <si>
    <t>44017</t>
  </si>
  <si>
    <t>2308</t>
  </si>
  <si>
    <t>3904716</t>
  </si>
  <si>
    <t>PO Box 364</t>
  </si>
  <si>
    <t>Burton</t>
  </si>
  <si>
    <t>44021</t>
  </si>
  <si>
    <t>0364</t>
  </si>
  <si>
    <t>3904685</t>
  </si>
  <si>
    <t>506 N Main St</t>
  </si>
  <si>
    <t>Sugar Grove</t>
  </si>
  <si>
    <t>43155</t>
  </si>
  <si>
    <t>0187</t>
  </si>
  <si>
    <t>3901550</t>
  </si>
  <si>
    <t>014090</t>
  </si>
  <si>
    <t>Berwyn East Academy</t>
  </si>
  <si>
    <t>1850 Bostwick Rd</t>
  </si>
  <si>
    <t>43227</t>
  </si>
  <si>
    <t>3374</t>
  </si>
  <si>
    <t>3904861</t>
  </si>
  <si>
    <t>7490 State Route 201</t>
  </si>
  <si>
    <t>Tipp City</t>
  </si>
  <si>
    <t>45371</t>
  </si>
  <si>
    <t>7316</t>
  </si>
  <si>
    <t>3904631</t>
  </si>
  <si>
    <t>675 West Plane Street</t>
  </si>
  <si>
    <t>Bethel</t>
  </si>
  <si>
    <t>45106</t>
  </si>
  <si>
    <t>3,8</t>
  </si>
  <si>
    <t>3904362</t>
  </si>
  <si>
    <t>348 S Cassingham Rd</t>
  </si>
  <si>
    <t>Bexley</t>
  </si>
  <si>
    <t>43209</t>
  </si>
  <si>
    <t>1897</t>
  </si>
  <si>
    <t>3904674</t>
  </si>
  <si>
    <t>105 Baughman St</t>
  </si>
  <si>
    <t>Sunbury</t>
  </si>
  <si>
    <t>43074</t>
  </si>
  <si>
    <t>9334</t>
  </si>
  <si>
    <t>3901512</t>
  </si>
  <si>
    <t>014231</t>
  </si>
  <si>
    <t>Bio-Med Science Academy STEM School</t>
  </si>
  <si>
    <t>4209 State Route 44</t>
  </si>
  <si>
    <t>Rootstown</t>
  </si>
  <si>
    <t>44272</t>
  </si>
  <si>
    <t>9698</t>
  </si>
  <si>
    <t>3904846</t>
  </si>
  <si>
    <t>257A County Road 40</t>
  </si>
  <si>
    <t>Sullivan</t>
  </si>
  <si>
    <t>44880</t>
  </si>
  <si>
    <t>9731</t>
  </si>
  <si>
    <t>3904638</t>
  </si>
  <si>
    <t>951 Cherry St.</t>
  </si>
  <si>
    <t>Blanchester</t>
  </si>
  <si>
    <t>45107</t>
  </si>
  <si>
    <t>7846</t>
  </si>
  <si>
    <t>3904686</t>
  </si>
  <si>
    <t>5240 Plum Rd</t>
  </si>
  <si>
    <t>43112</t>
  </si>
  <si>
    <t>9716</t>
  </si>
  <si>
    <t>3905009</t>
  </si>
  <si>
    <t>2077 Park Rd W</t>
  </si>
  <si>
    <t>North Bloomfield</t>
  </si>
  <si>
    <t>44450</t>
  </si>
  <si>
    <t>0730</t>
  </si>
  <si>
    <t>3904959</t>
  </si>
  <si>
    <t>PO Box 237</t>
  </si>
  <si>
    <t>South Webster</t>
  </si>
  <si>
    <t>45682</t>
  </si>
  <si>
    <t>0237</t>
  </si>
  <si>
    <t>3904521</t>
  </si>
  <si>
    <t>102 S Jackson St</t>
  </si>
  <si>
    <t>Bluffton</t>
  </si>
  <si>
    <t>45817</t>
  </si>
  <si>
    <t>1218</t>
  </si>
  <si>
    <t>3904830</t>
  </si>
  <si>
    <t>7410 Market St</t>
  </si>
  <si>
    <t>44512</t>
  </si>
  <si>
    <t>5612</t>
  </si>
  <si>
    <t>3904976</t>
  </si>
  <si>
    <t>404 E State St</t>
  </si>
  <si>
    <t>Botkins</t>
  </si>
  <si>
    <t>45306</t>
  </si>
  <si>
    <t>8006</t>
  </si>
  <si>
    <t>3904363</t>
  </si>
  <si>
    <t>Bowling Green City School District</t>
  </si>
  <si>
    <t>137 Clough St</t>
  </si>
  <si>
    <t>Bowling Green</t>
  </si>
  <si>
    <t>43402</t>
  </si>
  <si>
    <t>2901</t>
  </si>
  <si>
    <t>3904522</t>
  </si>
  <si>
    <t>760 Railroad Ave</t>
  </si>
  <si>
    <t>Bradford</t>
  </si>
  <si>
    <t>45308</t>
  </si>
  <si>
    <t>8605</t>
  </si>
  <si>
    <t>3904364</t>
  </si>
  <si>
    <t>6638 Mill Rd</t>
  </si>
  <si>
    <t>Brecksville</t>
  </si>
  <si>
    <t>44141</t>
  </si>
  <si>
    <t>1512</t>
  </si>
  <si>
    <t>3904523</t>
  </si>
  <si>
    <t>55781 National Rd</t>
  </si>
  <si>
    <t>Bridgeport</t>
  </si>
  <si>
    <t>43912</t>
  </si>
  <si>
    <t>1528</t>
  </si>
  <si>
    <t>3900502</t>
  </si>
  <si>
    <t>000311</t>
  </si>
  <si>
    <t>Bridges Community Academy</t>
  </si>
  <si>
    <t>190 St Francis Ave</t>
  </si>
  <si>
    <t>Tiffin</t>
  </si>
  <si>
    <t>44883</t>
  </si>
  <si>
    <t>3475</t>
  </si>
  <si>
    <t>3904761</t>
  </si>
  <si>
    <t>PO Box 299</t>
  </si>
  <si>
    <t>Mowrystown</t>
  </si>
  <si>
    <t>45155</t>
  </si>
  <si>
    <t>0299</t>
  </si>
  <si>
    <t>3905011</t>
  </si>
  <si>
    <t>Bristolville</t>
  </si>
  <si>
    <t>44402</t>
  </si>
  <si>
    <t>3901430</t>
  </si>
  <si>
    <t>012684</t>
  </si>
  <si>
    <t>Broadway Academy</t>
  </si>
  <si>
    <t>3398 E 55th St</t>
  </si>
  <si>
    <t>44127</t>
  </si>
  <si>
    <t>1691</t>
  </si>
  <si>
    <t>3905012</t>
  </si>
  <si>
    <t>614 Bedford Rd SE</t>
  </si>
  <si>
    <t>Brookfield</t>
  </si>
  <si>
    <t>44403</t>
  </si>
  <si>
    <t>9756</t>
  </si>
  <si>
    <t>3904365</t>
  </si>
  <si>
    <t>9200 Biddulph Rd</t>
  </si>
  <si>
    <t>Brooklyn</t>
  </si>
  <si>
    <t>44144</t>
  </si>
  <si>
    <t>2614</t>
  </si>
  <si>
    <t>3904867</t>
  </si>
  <si>
    <t>75 June Pl</t>
  </si>
  <si>
    <t>Brookville</t>
  </si>
  <si>
    <t>45309</t>
  </si>
  <si>
    <t>1621</t>
  </si>
  <si>
    <t>3901479</t>
  </si>
  <si>
    <t>013198</t>
  </si>
  <si>
    <t>Brookwood Academy</t>
  </si>
  <si>
    <t>2685 E Livingston Ave</t>
  </si>
  <si>
    <t>2961</t>
  </si>
  <si>
    <t>3904617</t>
  </si>
  <si>
    <t>401 W Main St</t>
  </si>
  <si>
    <t>Malvern</t>
  </si>
  <si>
    <t>44644</t>
  </si>
  <si>
    <t>9482</t>
  </si>
  <si>
    <t>3904366</t>
  </si>
  <si>
    <t>3643 Center Rd</t>
  </si>
  <si>
    <t>Brunswick</t>
  </si>
  <si>
    <t>44212</t>
  </si>
  <si>
    <t>3619</t>
  </si>
  <si>
    <t>3904367</t>
  </si>
  <si>
    <t>1350 Fountain Grove Dr</t>
  </si>
  <si>
    <t>Bryan</t>
  </si>
  <si>
    <t>43506</t>
  </si>
  <si>
    <t>8733</t>
  </si>
  <si>
    <t>3905165</t>
  </si>
  <si>
    <t>051656</t>
  </si>
  <si>
    <t>Buckeye</t>
  </si>
  <si>
    <t>545 University Dr NE</t>
  </si>
  <si>
    <t>New Philadelphia</t>
  </si>
  <si>
    <t>44663</t>
  </si>
  <si>
    <t>9450</t>
  </si>
  <si>
    <t>3904650</t>
  </si>
  <si>
    <t>938 S Kibler St</t>
  </si>
  <si>
    <t>New Washington</t>
  </si>
  <si>
    <t>44854</t>
  </si>
  <si>
    <t>9521</t>
  </si>
  <si>
    <t>3904585</t>
  </si>
  <si>
    <t>Buckeye Local</t>
  </si>
  <si>
    <t>3436 Edgewood Dr</t>
  </si>
  <si>
    <t>5967</t>
  </si>
  <si>
    <t>3904847</t>
  </si>
  <si>
    <t>3044 Columbia Rd</t>
  </si>
  <si>
    <t>44256</t>
  </si>
  <si>
    <t>9411</t>
  </si>
  <si>
    <t>3904778</t>
  </si>
  <si>
    <t>6899 State Highway 150</t>
  </si>
  <si>
    <t>Dillonvale</t>
  </si>
  <si>
    <t>43917</t>
  </si>
  <si>
    <t>7904</t>
  </si>
  <si>
    <t>3900530</t>
  </si>
  <si>
    <t>000417</t>
  </si>
  <si>
    <t>Buckeye On-Line School for Success</t>
  </si>
  <si>
    <t>119 E Fifth St</t>
  </si>
  <si>
    <t>East Liverpool</t>
  </si>
  <si>
    <t>43920</t>
  </si>
  <si>
    <t>3030</t>
  </si>
  <si>
    <t>3901562</t>
  </si>
  <si>
    <t>014825</t>
  </si>
  <si>
    <t>Buckeye Preparatory Academy</t>
  </si>
  <si>
    <t>1414 Gault St</t>
  </si>
  <si>
    <t>43205</t>
  </si>
  <si>
    <t>2933</t>
  </si>
  <si>
    <t>New</t>
  </si>
  <si>
    <t>3900237</t>
  </si>
  <si>
    <t>060988</t>
  </si>
  <si>
    <t>Buckeye United School District</t>
  </si>
  <si>
    <t>30 W Spring St</t>
  </si>
  <si>
    <t>43215</t>
  </si>
  <si>
    <t>2216</t>
  </si>
  <si>
    <t>2,3</t>
  </si>
  <si>
    <t>State Agency</t>
  </si>
  <si>
    <t>3904675</t>
  </si>
  <si>
    <t>679 Coover Rd</t>
  </si>
  <si>
    <t>43015</t>
  </si>
  <si>
    <t>9562</t>
  </si>
  <si>
    <t>3904368</t>
  </si>
  <si>
    <t>170 Plymouth St</t>
  </si>
  <si>
    <t>Bucyrus</t>
  </si>
  <si>
    <t>44820</t>
  </si>
  <si>
    <t>1627</t>
  </si>
  <si>
    <t>3905088</t>
  </si>
  <si>
    <t>050880</t>
  </si>
  <si>
    <t>Butler Technology &amp; Career Development Schools</t>
  </si>
  <si>
    <t>3603 Hamilton Middletown Rd</t>
  </si>
  <si>
    <t>45011</t>
  </si>
  <si>
    <t>2241</t>
  </si>
  <si>
    <t>3901317</t>
  </si>
  <si>
    <t>009163</t>
  </si>
  <si>
    <t>C.M. Grant Leadership Academy</t>
  </si>
  <si>
    <t>2440 Dawnlight Ave</t>
  </si>
  <si>
    <t>43211</t>
  </si>
  <si>
    <t>1934</t>
  </si>
  <si>
    <t>3904525</t>
  </si>
  <si>
    <t>516 Fairground St</t>
  </si>
  <si>
    <t>Caldwell</t>
  </si>
  <si>
    <t>43724</t>
  </si>
  <si>
    <t>1175</t>
  </si>
  <si>
    <t>3904369</t>
  </si>
  <si>
    <t>6111 Fairdale Dr</t>
  </si>
  <si>
    <t>Cambridge</t>
  </si>
  <si>
    <t>43725</t>
  </si>
  <si>
    <t>8865</t>
  </si>
  <si>
    <t>3904370</t>
  </si>
  <si>
    <t>280 6th St</t>
  </si>
  <si>
    <t>Campbell</t>
  </si>
  <si>
    <t>44405</t>
  </si>
  <si>
    <t>1325</t>
  </si>
  <si>
    <t>3904694</t>
  </si>
  <si>
    <t>100 Washington St</t>
  </si>
  <si>
    <t>Canal Winchester</t>
  </si>
  <si>
    <t>43110</t>
  </si>
  <si>
    <t>1224</t>
  </si>
  <si>
    <t>3904831</t>
  </si>
  <si>
    <t>100 Wadsworth St</t>
  </si>
  <si>
    <t>Canfield</t>
  </si>
  <si>
    <t>44406</t>
  </si>
  <si>
    <t>1451</t>
  </si>
  <si>
    <t>3904371</t>
  </si>
  <si>
    <t>1312 5th St SW</t>
  </si>
  <si>
    <t>Canton</t>
  </si>
  <si>
    <t>44707</t>
  </si>
  <si>
    <t>4657</t>
  </si>
  <si>
    <t>3901470</t>
  </si>
  <si>
    <t>013255</t>
  </si>
  <si>
    <t>Canton College Preparatory School</t>
  </si>
  <si>
    <t>101 Cleveland Avenue</t>
  </si>
  <si>
    <t>44702</t>
  </si>
  <si>
    <t>3900285</t>
  </si>
  <si>
    <t>000525</t>
  </si>
  <si>
    <t>Canton Harbor High School</t>
  </si>
  <si>
    <t>1731 Grace Ave NE</t>
  </si>
  <si>
    <t>44705</t>
  </si>
  <si>
    <t>2261</t>
  </si>
  <si>
    <t>3904983</t>
  </si>
  <si>
    <t>4526 Ridge Ave SE</t>
  </si>
  <si>
    <t>3901416</t>
  </si>
  <si>
    <t>012044</t>
  </si>
  <si>
    <t>Capital High School</t>
  </si>
  <si>
    <t>640 Harrisburg Pike</t>
  </si>
  <si>
    <t>43223</t>
  </si>
  <si>
    <t>2112</t>
  </si>
  <si>
    <t>3904717</t>
  </si>
  <si>
    <t>PO Box 188</t>
  </si>
  <si>
    <t>Middlefield</t>
  </si>
  <si>
    <t>44062</t>
  </si>
  <si>
    <t>0188</t>
  </si>
  <si>
    <t>3904879</t>
  </si>
  <si>
    <t>121 Nichols St</t>
  </si>
  <si>
    <t>Cardington</t>
  </si>
  <si>
    <t>43315</t>
  </si>
  <si>
    <t>1121</t>
  </si>
  <si>
    <t>3905120</t>
  </si>
  <si>
    <t>051201</t>
  </si>
  <si>
    <t>Career and Technology Educational Centers</t>
  </si>
  <si>
    <t>150 Price Rd</t>
  </si>
  <si>
    <t>Newark</t>
  </si>
  <si>
    <t>43055</t>
  </si>
  <si>
    <t>3319</t>
  </si>
  <si>
    <t>3904526</t>
  </si>
  <si>
    <t>357 E South St</t>
  </si>
  <si>
    <t>Carey</t>
  </si>
  <si>
    <t>43316</t>
  </si>
  <si>
    <t>1273</t>
  </si>
  <si>
    <t>3905041</t>
  </si>
  <si>
    <t>724 Fairview Dr</t>
  </si>
  <si>
    <t>Carlisle</t>
  </si>
  <si>
    <t>45005</t>
  </si>
  <si>
    <t>3148</t>
  </si>
  <si>
    <t>3904527</t>
  </si>
  <si>
    <t>252 3rd St NE</t>
  </si>
  <si>
    <t>Carrollton</t>
  </si>
  <si>
    <t>44615</t>
  </si>
  <si>
    <t>1236</t>
  </si>
  <si>
    <t>3904725</t>
  </si>
  <si>
    <t>194 Walnut St</t>
  </si>
  <si>
    <t>Cedarville</t>
  </si>
  <si>
    <t>45314</t>
  </si>
  <si>
    <t>8541</t>
  </si>
  <si>
    <t>3901552</t>
  </si>
  <si>
    <t>014158</t>
  </si>
  <si>
    <t>Celerity Tenacia Charter School</t>
  </si>
  <si>
    <t>4605 Hilton Corporate Dr</t>
  </si>
  <si>
    <t>4151</t>
  </si>
  <si>
    <t>3910030</t>
  </si>
  <si>
    <t>3900585</t>
  </si>
  <si>
    <t>007998</t>
  </si>
  <si>
    <t>Center for Student Achievement</t>
  </si>
  <si>
    <t>21 Tropic St</t>
  </si>
  <si>
    <t>45640</t>
  </si>
  <si>
    <t>1966</t>
  </si>
  <si>
    <t>3904782</t>
  </si>
  <si>
    <t>119 S Preston St</t>
  </si>
  <si>
    <t>Centerburg</t>
  </si>
  <si>
    <t>43011</t>
  </si>
  <si>
    <t>7058</t>
  </si>
  <si>
    <t>3904373</t>
  </si>
  <si>
    <t>111 Virginia Ave</t>
  </si>
  <si>
    <t>Centerville</t>
  </si>
  <si>
    <t>45458</t>
  </si>
  <si>
    <t>2249</t>
  </si>
  <si>
    <t>3901313</t>
  </si>
  <si>
    <t>009164</t>
  </si>
  <si>
    <t>Central Academy of Ohio</t>
  </si>
  <si>
    <t>2727 Kenwood Blvd</t>
  </si>
  <si>
    <t>43606</t>
  </si>
  <si>
    <t>3216</t>
  </si>
  <si>
    <t>3904671</t>
  </si>
  <si>
    <t>6289 Us Highway 127</t>
  </si>
  <si>
    <t>Sherwood</t>
  </si>
  <si>
    <t>43556</t>
  </si>
  <si>
    <t>9735</t>
  </si>
  <si>
    <t>3901335</t>
  </si>
  <si>
    <t>010036</t>
  </si>
  <si>
    <t>Cesar Chavez College Preparatory School</t>
  </si>
  <si>
    <t>1465 Oakland Park Ave</t>
  </si>
  <si>
    <t>43224</t>
  </si>
  <si>
    <t>3509</t>
  </si>
  <si>
    <t>3904528</t>
  </si>
  <si>
    <t>400 E Washington St</t>
  </si>
  <si>
    <t>Chagrin Falls</t>
  </si>
  <si>
    <t>44022</t>
  </si>
  <si>
    <t>2924</t>
  </si>
  <si>
    <t>3905013</t>
  </si>
  <si>
    <t>5759 Mahoning Ave NW</t>
  </si>
  <si>
    <t>44483</t>
  </si>
  <si>
    <t>1139</t>
  </si>
  <si>
    <t>3901527</t>
  </si>
  <si>
    <t>014061</t>
  </si>
  <si>
    <t>Chapelside Cleveland Academy</t>
  </si>
  <si>
    <t>3845 E 131st St</t>
  </si>
  <si>
    <t>44120</t>
  </si>
  <si>
    <t>4661</t>
  </si>
  <si>
    <t>3904718</t>
  </si>
  <si>
    <t>428 North St</t>
  </si>
  <si>
    <t>Chardon</t>
  </si>
  <si>
    <t>44024</t>
  </si>
  <si>
    <t>1036</t>
  </si>
  <si>
    <t>3900586</t>
  </si>
  <si>
    <t>007999</t>
  </si>
  <si>
    <t>Charles School at Ohio Dominican University</t>
  </si>
  <si>
    <t>3950 Indianola Ave</t>
  </si>
  <si>
    <t>43214</t>
  </si>
  <si>
    <t>3158</t>
  </si>
  <si>
    <t>3904529</t>
  </si>
  <si>
    <t>10183 County Road 1</t>
  </si>
  <si>
    <t>Chesapeake</t>
  </si>
  <si>
    <t>45619</t>
  </si>
  <si>
    <t>7032</t>
  </si>
  <si>
    <t>3904374</t>
  </si>
  <si>
    <t>425 Yoctangee Pkwy</t>
  </si>
  <si>
    <t>Chillicothe</t>
  </si>
  <si>
    <t>45601</t>
  </si>
  <si>
    <t>1663</t>
  </si>
  <si>
    <t>3905053</t>
  </si>
  <si>
    <t>56 N Portage St</t>
  </si>
  <si>
    <t>Doylestown</t>
  </si>
  <si>
    <t>44230</t>
  </si>
  <si>
    <t>1350</t>
  </si>
  <si>
    <t>3904375</t>
  </si>
  <si>
    <t>PO Box 5381</t>
  </si>
  <si>
    <t>45201</t>
  </si>
  <si>
    <t>5381</t>
  </si>
  <si>
    <t>1,3</t>
  </si>
  <si>
    <t>3900031</t>
  </si>
  <si>
    <t>133512</t>
  </si>
  <si>
    <t>Cincinnati College Preparatory Academy</t>
  </si>
  <si>
    <t>1425 Linn St</t>
  </si>
  <si>
    <t>45214</t>
  </si>
  <si>
    <t>2605</t>
  </si>
  <si>
    <t>3901449</t>
  </si>
  <si>
    <t>012513</t>
  </si>
  <si>
    <t>Cincinnati College Preparatory Academy East</t>
  </si>
  <si>
    <t>4324 Homer Ave</t>
  </si>
  <si>
    <t>45227</t>
  </si>
  <si>
    <t>2943</t>
  </si>
  <si>
    <t>3901561</t>
  </si>
  <si>
    <t>014932</t>
  </si>
  <si>
    <t>Cincinnati Generation Academy</t>
  </si>
  <si>
    <t>455 Sherman St., Suite 120</t>
  </si>
  <si>
    <t>80203</t>
  </si>
  <si>
    <t>3901312</t>
  </si>
  <si>
    <t>009154</t>
  </si>
  <si>
    <t>Cincinnati Leadership Academy</t>
  </si>
  <si>
    <t>7243 Eastlawn Dr</t>
  </si>
  <si>
    <t>45237</t>
  </si>
  <si>
    <t>3515</t>
  </si>
  <si>
    <t>3901522</t>
  </si>
  <si>
    <t>013967</t>
  </si>
  <si>
    <t>Cincinnati Learning Schools</t>
  </si>
  <si>
    <t>5641 Belmont Ave</t>
  </si>
  <si>
    <t>45224</t>
  </si>
  <si>
    <t>3101</t>
  </si>
  <si>
    <t>3900436</t>
  </si>
  <si>
    <t>000781</t>
  </si>
  <si>
    <t>Cincinnati Speech &amp; Reading Intervention Center</t>
  </si>
  <si>
    <t>1812 Central Pkwy</t>
  </si>
  <si>
    <t>3901485</t>
  </si>
  <si>
    <t>013240</t>
  </si>
  <si>
    <t>Cincinnati State STEM Academy</t>
  </si>
  <si>
    <t>3520 Central Pkwy Ste 143 Mezz</t>
  </si>
  <si>
    <t>45223</t>
  </si>
  <si>
    <t>2612</t>
  </si>
  <si>
    <t>3901516</t>
  </si>
  <si>
    <t>013864</t>
  </si>
  <si>
    <t>Cincinnati Technology Academy</t>
  </si>
  <si>
    <t>3800 Glenway Ave</t>
  </si>
  <si>
    <t>45205</t>
  </si>
  <si>
    <t>1436</t>
  </si>
  <si>
    <t>3904376</t>
  </si>
  <si>
    <t>388 Clark Dr</t>
  </si>
  <si>
    <t>Circleville</t>
  </si>
  <si>
    <t>43113</t>
  </si>
  <si>
    <t>1517</t>
  </si>
  <si>
    <t>3900032</t>
  </si>
  <si>
    <t>133520</t>
  </si>
  <si>
    <t>Citizens Academy</t>
  </si>
  <si>
    <t>10118 Hampden Ave</t>
  </si>
  <si>
    <t>44108</t>
  </si>
  <si>
    <t>3538</t>
  </si>
  <si>
    <t>3901486</t>
  </si>
  <si>
    <t>012852</t>
  </si>
  <si>
    <t>Citizens Academy East</t>
  </si>
  <si>
    <t>12523 Woodside Ave</t>
  </si>
  <si>
    <t>2422</t>
  </si>
  <si>
    <t>3901570</t>
  </si>
  <si>
    <t>Citizens Academy Southeast</t>
  </si>
  <si>
    <t>17900 Harvard Ave</t>
  </si>
  <si>
    <t>44128</t>
  </si>
  <si>
    <t>1736</t>
  </si>
  <si>
    <t>3901444</t>
  </si>
  <si>
    <t>012029</t>
  </si>
  <si>
    <t>Citizens Leadership Academy</t>
  </si>
  <si>
    <t>9711 Lamont Ave</t>
  </si>
  <si>
    <t>44106</t>
  </si>
  <si>
    <t>4124</t>
  </si>
  <si>
    <t>3900029</t>
  </si>
  <si>
    <t>134247</t>
  </si>
  <si>
    <t>City Day Community School</t>
  </si>
  <si>
    <t>318 S Main St</t>
  </si>
  <si>
    <t>Dayton</t>
  </si>
  <si>
    <t>45402</t>
  </si>
  <si>
    <t>2716</t>
  </si>
  <si>
    <t>3901558</t>
  </si>
  <si>
    <t>014633</t>
  </si>
  <si>
    <t>City Prep Academy</t>
  </si>
  <si>
    <t>2800 S Hamilton Rd</t>
  </si>
  <si>
    <t>4961</t>
  </si>
  <si>
    <t>3901569</t>
  </si>
  <si>
    <t>Clark Preparatory Academy</t>
  </si>
  <si>
    <t>501 S Wittenberg Ave</t>
  </si>
  <si>
    <t>Springfield</t>
  </si>
  <si>
    <t>45506</t>
  </si>
  <si>
    <t>2101</t>
  </si>
  <si>
    <t>3904628</t>
  </si>
  <si>
    <t>3680 Selma Rd</t>
  </si>
  <si>
    <t>45502</t>
  </si>
  <si>
    <t>6310</t>
  </si>
  <si>
    <t>3901532</t>
  </si>
  <si>
    <t>013909</t>
  </si>
  <si>
    <t>Classical Academy of Columbus Govening Council</t>
  </si>
  <si>
    <t>9929 Township Road 141</t>
  </si>
  <si>
    <t>43319</t>
  </si>
  <si>
    <t>9403</t>
  </si>
  <si>
    <t>3901296</t>
  </si>
  <si>
    <t>009181</t>
  </si>
  <si>
    <t>Clay Avenue Community School</t>
  </si>
  <si>
    <t>1030 Clay Ave</t>
  </si>
  <si>
    <t>43608</t>
  </si>
  <si>
    <t>2167</t>
  </si>
  <si>
    <t>3910026</t>
  </si>
  <si>
    <t>44 Clay High St</t>
  </si>
  <si>
    <t>Portsmouth</t>
  </si>
  <si>
    <t>45662</t>
  </si>
  <si>
    <t>8817</t>
  </si>
  <si>
    <t>3904377</t>
  </si>
  <si>
    <t>201 N 3rd St</t>
  </si>
  <si>
    <t>Dennison</t>
  </si>
  <si>
    <t>44621</t>
  </si>
  <si>
    <t>1237</t>
  </si>
  <si>
    <t>3904941</t>
  </si>
  <si>
    <t>92 Hines Ave</t>
  </si>
  <si>
    <t>Bellville</t>
  </si>
  <si>
    <t>44813</t>
  </si>
  <si>
    <t>1232</t>
  </si>
  <si>
    <t>3904813</t>
  </si>
  <si>
    <t>4700 Broadway</t>
  </si>
  <si>
    <t>5542</t>
  </si>
  <si>
    <t>3904632</t>
  </si>
  <si>
    <t>2792 Us Highway 50</t>
  </si>
  <si>
    <t>8532</t>
  </si>
  <si>
    <t>3900286</t>
  </si>
  <si>
    <t>000527</t>
  </si>
  <si>
    <t>Cleveland Academy for Scholarship Technology and Leadership</t>
  </si>
  <si>
    <t>3950 Prospect Ave E</t>
  </si>
  <si>
    <t>44115</t>
  </si>
  <si>
    <t>2710</t>
  </si>
  <si>
    <t>3900584</t>
  </si>
  <si>
    <t>007995</t>
  </si>
  <si>
    <t>Cleveland Arts and Social Sciences Academy</t>
  </si>
  <si>
    <t>10701 Shaker Blvd</t>
  </si>
  <si>
    <t>44104</t>
  </si>
  <si>
    <t>3752</t>
  </si>
  <si>
    <t>3901397</t>
  </si>
  <si>
    <t>012010</t>
  </si>
  <si>
    <t>Cleveland College Preparatory School</t>
  </si>
  <si>
    <t>4906 Fleet Ave</t>
  </si>
  <si>
    <t>44105</t>
  </si>
  <si>
    <t>3328</t>
  </si>
  <si>
    <t>3900569</t>
  </si>
  <si>
    <t>000946</t>
  </si>
  <si>
    <t>Cleveland Community School</t>
  </si>
  <si>
    <t>1701 E 12th St</t>
  </si>
  <si>
    <t>44114</t>
  </si>
  <si>
    <t>3236</t>
  </si>
  <si>
    <t>3900557</t>
  </si>
  <si>
    <t>000930</t>
  </si>
  <si>
    <t>Cleveland Entrepreneurship Preparatory School</t>
  </si>
  <si>
    <t>1417 E 36th St Fl 2</t>
  </si>
  <si>
    <t>4116</t>
  </si>
  <si>
    <t>3904379</t>
  </si>
  <si>
    <t>2155 Miramar Blvd</t>
  </si>
  <si>
    <t>University Heights</t>
  </si>
  <si>
    <t>44118</t>
  </si>
  <si>
    <t>3301</t>
  </si>
  <si>
    <t>3904378</t>
  </si>
  <si>
    <t>Cleveland Municipal</t>
  </si>
  <si>
    <t>1111 Superior Ave E</t>
  </si>
  <si>
    <t>2522</t>
  </si>
  <si>
    <t>3900100</t>
  </si>
  <si>
    <t>132795</t>
  </si>
  <si>
    <t>Cliff Park High School</t>
  </si>
  <si>
    <t>821 N Limestone St</t>
  </si>
  <si>
    <t>45503</t>
  </si>
  <si>
    <t>3609</t>
  </si>
  <si>
    <t>3904639</t>
  </si>
  <si>
    <t>2556 Lebanon Rd</t>
  </si>
  <si>
    <t>Clarksville</t>
  </si>
  <si>
    <t>45113</t>
  </si>
  <si>
    <t>8201</t>
  </si>
  <si>
    <t>3904848</t>
  </si>
  <si>
    <t>8525 Friendsville Rd</t>
  </si>
  <si>
    <t>Lodi</t>
  </si>
  <si>
    <t>44254</t>
  </si>
  <si>
    <t>9706</t>
  </si>
  <si>
    <t>3910020</t>
  </si>
  <si>
    <t>106 S Main St</t>
  </si>
  <si>
    <t>Clyde</t>
  </si>
  <si>
    <t>43410</t>
  </si>
  <si>
    <t>1633</t>
  </si>
  <si>
    <t>3904531</t>
  </si>
  <si>
    <t>310 N 2nd St</t>
  </si>
  <si>
    <t>Coldwater</t>
  </si>
  <si>
    <t>45828</t>
  </si>
  <si>
    <t>1242</t>
  </si>
  <si>
    <t>3906496</t>
  </si>
  <si>
    <t>230 Ramsey St</t>
  </si>
  <si>
    <t>College Corner</t>
  </si>
  <si>
    <t>45003</t>
  </si>
  <si>
    <t>3904651</t>
  </si>
  <si>
    <t>PO Box 7</t>
  </si>
  <si>
    <t>North Robinson</t>
  </si>
  <si>
    <t>44856</t>
  </si>
  <si>
    <t>0007</t>
  </si>
  <si>
    <t>3900028</t>
  </si>
  <si>
    <t>134221</t>
  </si>
  <si>
    <t>Colonial Prep Academy</t>
  </si>
  <si>
    <t>2199 5th St SW</t>
  </si>
  <si>
    <t>44314</t>
  </si>
  <si>
    <t>3904814</t>
  </si>
  <si>
    <t>25796 Royalton Rd</t>
  </si>
  <si>
    <t>Columbia Station</t>
  </si>
  <si>
    <t>44028</t>
  </si>
  <si>
    <t>9441</t>
  </si>
  <si>
    <t>3905090</t>
  </si>
  <si>
    <t>050906</t>
  </si>
  <si>
    <t>Columbiana County</t>
  </si>
  <si>
    <t>9364 State Route 45</t>
  </si>
  <si>
    <t>9585</t>
  </si>
  <si>
    <t>3904532</t>
  </si>
  <si>
    <t>700 Columbiana Waterford Rd</t>
  </si>
  <si>
    <t>44408</t>
  </si>
  <si>
    <t>9499</t>
  </si>
  <si>
    <t>3900306</t>
  </si>
  <si>
    <t>000557</t>
  </si>
  <si>
    <t>Columbus Arts &amp; Technology Academy</t>
  </si>
  <si>
    <t>2255 Kimberly Pkwy E</t>
  </si>
  <si>
    <t>7210</t>
  </si>
  <si>
    <t>3900533</t>
  </si>
  <si>
    <t>000420</t>
  </si>
  <si>
    <t>Columbus Bilingual Academy</t>
  </si>
  <si>
    <t>35 Midland Ave</t>
  </si>
  <si>
    <t>1064</t>
  </si>
  <si>
    <t>3901375</t>
  </si>
  <si>
    <t>011468</t>
  </si>
  <si>
    <t>Columbus Bilingual Academy-North</t>
  </si>
  <si>
    <t>3360 Kohr Blvd</t>
  </si>
  <si>
    <t>3051</t>
  </si>
  <si>
    <t>3904380</t>
  </si>
  <si>
    <t>Columbus City School District</t>
  </si>
  <si>
    <t>270 E State St</t>
  </si>
  <si>
    <t>4312</t>
  </si>
  <si>
    <t>3901305</t>
  </si>
  <si>
    <t>009122</t>
  </si>
  <si>
    <t>Columbus Collegiate Academy</t>
  </si>
  <si>
    <t>1469 E Main St</t>
  </si>
  <si>
    <t>2152</t>
  </si>
  <si>
    <t>3901478</t>
  </si>
  <si>
    <t>012951</t>
  </si>
  <si>
    <t>Columbus Collegiate Academy - West</t>
  </si>
  <si>
    <t>300 Dana Ave</t>
  </si>
  <si>
    <t>1310</t>
  </si>
  <si>
    <t>3904931</t>
  </si>
  <si>
    <t>201 W Cross St</t>
  </si>
  <si>
    <t>Columbus Grove</t>
  </si>
  <si>
    <t>45830</t>
  </si>
  <si>
    <t>3900304</t>
  </si>
  <si>
    <t>000553</t>
  </si>
  <si>
    <t>Columbus Humanities, Arts and Technology Academy</t>
  </si>
  <si>
    <t>1333 Morse Rd</t>
  </si>
  <si>
    <t>43229</t>
  </si>
  <si>
    <t>6322</t>
  </si>
  <si>
    <t>3901398</t>
  </si>
  <si>
    <t>012011</t>
  </si>
  <si>
    <t>Columbus Performance Academy</t>
  </si>
  <si>
    <t>2 Easton Oval Ste 525</t>
  </si>
  <si>
    <t>43219</t>
  </si>
  <si>
    <t>7008</t>
  </si>
  <si>
    <t>3900307</t>
  </si>
  <si>
    <t>000558</t>
  </si>
  <si>
    <t>Columbus Preparatory Academy</t>
  </si>
  <si>
    <t>3330 Chippewa St</t>
  </si>
  <si>
    <t>43204</t>
  </si>
  <si>
    <t>1653</t>
  </si>
  <si>
    <t>3900574</t>
  </si>
  <si>
    <t>000952</t>
  </si>
  <si>
    <t>Columbus Preparatory and Fitness Academy</t>
  </si>
  <si>
    <t>1258 Demorest Rd</t>
  </si>
  <si>
    <t>7003</t>
  </si>
  <si>
    <t>3904381</t>
  </si>
  <si>
    <t>400 Mill St</t>
  </si>
  <si>
    <t>Conneaut</t>
  </si>
  <si>
    <t>44030</t>
  </si>
  <si>
    <t>2442</t>
  </si>
  <si>
    <t>3904754</t>
  </si>
  <si>
    <t>PO Box 187</t>
  </si>
  <si>
    <t>Sherrodsville</t>
  </si>
  <si>
    <t>44675</t>
  </si>
  <si>
    <t>7,8</t>
  </si>
  <si>
    <t>3901453</t>
  </si>
  <si>
    <t>012026</t>
  </si>
  <si>
    <t>Constellation Schools: Collinwood Village Academy</t>
  </si>
  <si>
    <t>5730 Broadview Rd</t>
  </si>
  <si>
    <t>44134</t>
  </si>
  <si>
    <t>1602</t>
  </si>
  <si>
    <t>3901432</t>
  </si>
  <si>
    <t>012671</t>
  </si>
  <si>
    <t>Constellation Schools: Eastside Arts Academy</t>
  </si>
  <si>
    <t>6700 Lansing Ave</t>
  </si>
  <si>
    <t>3756</t>
  </si>
  <si>
    <t>3900103</t>
  </si>
  <si>
    <t>132969</t>
  </si>
  <si>
    <t>Constellation Schools: Elyria Community</t>
  </si>
  <si>
    <t>300 N Abbe Rd</t>
  </si>
  <si>
    <t>Elyria</t>
  </si>
  <si>
    <t>44035</t>
  </si>
  <si>
    <t>3715</t>
  </si>
  <si>
    <t>3900102</t>
  </si>
  <si>
    <t>132951</t>
  </si>
  <si>
    <t>Constellation Schools: Lorain Community Elementary</t>
  </si>
  <si>
    <t>5983 W 54th St</t>
  </si>
  <si>
    <t>44129</t>
  </si>
  <si>
    <t>3854</t>
  </si>
  <si>
    <t>3900507</t>
  </si>
  <si>
    <t>000320</t>
  </si>
  <si>
    <t>Constellation Schools: Lorain Community Middle</t>
  </si>
  <si>
    <t>3900506</t>
  </si>
  <si>
    <t>000319</t>
  </si>
  <si>
    <t>Constellation Schools: Madison Community Elementary</t>
  </si>
  <si>
    <t>2015 W 95th St</t>
  </si>
  <si>
    <t>44102</t>
  </si>
  <si>
    <t>3727</t>
  </si>
  <si>
    <t>3900019</t>
  </si>
  <si>
    <t>134098</t>
  </si>
  <si>
    <t>Constellation Schools: Old Brooklyn Community Elementary</t>
  </si>
  <si>
    <t>4430 State Rd</t>
  </si>
  <si>
    <t>44109</t>
  </si>
  <si>
    <t>4705</t>
  </si>
  <si>
    <t>3900508</t>
  </si>
  <si>
    <t>000321</t>
  </si>
  <si>
    <t>Constellation Schools: Old Brooklyn Community Middle</t>
  </si>
  <si>
    <t>3900297</t>
  </si>
  <si>
    <t>000541</t>
  </si>
  <si>
    <t>Constellation Schools: Outreach Academy for Students with Di</t>
  </si>
  <si>
    <t>3727 Bosworth Rd</t>
  </si>
  <si>
    <t>44111</t>
  </si>
  <si>
    <t>6037</t>
  </si>
  <si>
    <t>3900068</t>
  </si>
  <si>
    <t>133256</t>
  </si>
  <si>
    <t>Constellation Schools: Parma Community</t>
  </si>
  <si>
    <t>7667 Day Dr Fl 1ST</t>
  </si>
  <si>
    <t>Parma</t>
  </si>
  <si>
    <t>5603</t>
  </si>
  <si>
    <t>3900211</t>
  </si>
  <si>
    <t>143479</t>
  </si>
  <si>
    <t>Constellation Schools: Puritas Community Elementary</t>
  </si>
  <si>
    <t>15204 Puritas Ave</t>
  </si>
  <si>
    <t>44135</t>
  </si>
  <si>
    <t>3900291</t>
  </si>
  <si>
    <t>000534</t>
  </si>
  <si>
    <t>Constellation Schools: Puritas Community Middle</t>
  </si>
  <si>
    <t>3900212</t>
  </si>
  <si>
    <t>143487</t>
  </si>
  <si>
    <t>Constellation Schools: Stockyard Community Elementary</t>
  </si>
  <si>
    <t>3200 W 65th St</t>
  </si>
  <si>
    <t>5510</t>
  </si>
  <si>
    <t>3901403</t>
  </si>
  <si>
    <t>012025</t>
  </si>
  <si>
    <t>Constellation Schools: Stockyard Community Middle</t>
  </si>
  <si>
    <t>3900105</t>
  </si>
  <si>
    <t>132993</t>
  </si>
  <si>
    <t>Constellation Schools: Westpark Community Elementary</t>
  </si>
  <si>
    <t>16210 Lorain Ave</t>
  </si>
  <si>
    <t>5521</t>
  </si>
  <si>
    <t>3900503</t>
  </si>
  <si>
    <t>000316</t>
  </si>
  <si>
    <t>Constellation Schools: Westpark Community Middle</t>
  </si>
  <si>
    <t>3901326</t>
  </si>
  <si>
    <t>009149</t>
  </si>
  <si>
    <t>Constellation Schools: Westside Community School of the Arts</t>
  </si>
  <si>
    <t>3904932</t>
  </si>
  <si>
    <t>5211 State Route 634</t>
  </si>
  <si>
    <t>Continental</t>
  </si>
  <si>
    <t>45831</t>
  </si>
  <si>
    <t>9155</t>
  </si>
  <si>
    <t>3904998</t>
  </si>
  <si>
    <t>3797 Ridgewood Rd</t>
  </si>
  <si>
    <t>Copley</t>
  </si>
  <si>
    <t>44321</t>
  </si>
  <si>
    <t>1665</t>
  </si>
  <si>
    <t>3900081</t>
  </si>
  <si>
    <t>133439</t>
  </si>
  <si>
    <t>Cornerstone Academy Community</t>
  </si>
  <si>
    <t>6015 E Walnut St</t>
  </si>
  <si>
    <t>Westerville</t>
  </si>
  <si>
    <t>43081</t>
  </si>
  <si>
    <t>9620</t>
  </si>
  <si>
    <t>3904743</t>
  </si>
  <si>
    <t>3930 County Road 26</t>
  </si>
  <si>
    <t>Rawson</t>
  </si>
  <si>
    <t>45881</t>
  </si>
  <si>
    <t>9609</t>
  </si>
  <si>
    <t>3904382</t>
  </si>
  <si>
    <t>1207 Cambridge Rd</t>
  </si>
  <si>
    <t>43812</t>
  </si>
  <si>
    <t>2742</t>
  </si>
  <si>
    <t>3906522</t>
  </si>
  <si>
    <t>065227</t>
  </si>
  <si>
    <t>Coshocton County</t>
  </si>
  <si>
    <t>23640 Airport Rd</t>
  </si>
  <si>
    <t>9222</t>
  </si>
  <si>
    <t>3900331</t>
  </si>
  <si>
    <t>000598</t>
  </si>
  <si>
    <t>Coshocton Opportunity School</t>
  </si>
  <si>
    <t>1205 Cambridge Rd</t>
  </si>
  <si>
    <t>2741</t>
  </si>
  <si>
    <t>3904999</t>
  </si>
  <si>
    <t>2910 S Main St</t>
  </si>
  <si>
    <t>44319</t>
  </si>
  <si>
    <t>1849</t>
  </si>
  <si>
    <t>3904533</t>
  </si>
  <si>
    <t>25 N Grant St</t>
  </si>
  <si>
    <t>Covington</t>
  </si>
  <si>
    <t>45318</t>
  </si>
  <si>
    <t>3910008</t>
  </si>
  <si>
    <t>401 Heiser Ct</t>
  </si>
  <si>
    <t>Crestline</t>
  </si>
  <si>
    <t>44827</t>
  </si>
  <si>
    <t>1360</t>
  </si>
  <si>
    <t>3905035</t>
  </si>
  <si>
    <t>Crestview Local</t>
  </si>
  <si>
    <t>531 E Tully St</t>
  </si>
  <si>
    <t>Convoy</t>
  </si>
  <si>
    <t>45832</t>
  </si>
  <si>
    <t>8864</t>
  </si>
  <si>
    <t>3904942</t>
  </si>
  <si>
    <t>1575 State Route 96</t>
  </si>
  <si>
    <t>9262</t>
  </si>
  <si>
    <t>3904643</t>
  </si>
  <si>
    <t>44100 Crestview Rd Ste A</t>
  </si>
  <si>
    <t>9660</t>
  </si>
  <si>
    <t>3904918</t>
  </si>
  <si>
    <t>4565 W Prospect St</t>
  </si>
  <si>
    <t>Mantua</t>
  </si>
  <si>
    <t>44255</t>
  </si>
  <si>
    <t>9103</t>
  </si>
  <si>
    <t>3904535</t>
  </si>
  <si>
    <t>4065 School Drive</t>
  </si>
  <si>
    <t>Crooksville</t>
  </si>
  <si>
    <t>43731</t>
  </si>
  <si>
    <t>1013</t>
  </si>
  <si>
    <t>3901393</t>
  </si>
  <si>
    <t>012000</t>
  </si>
  <si>
    <t>Cruiser Academy</t>
  </si>
  <si>
    <t>2751 Winchester Pike</t>
  </si>
  <si>
    <t>4827</t>
  </si>
  <si>
    <t>3904383</t>
  </si>
  <si>
    <t>PO Box 396</t>
  </si>
  <si>
    <t>Cuyahoga Falls</t>
  </si>
  <si>
    <t>44222</t>
  </si>
  <si>
    <t>0396</t>
  </si>
  <si>
    <t>3904655</t>
  </si>
  <si>
    <t>4820 E 71st St</t>
  </si>
  <si>
    <t>Cuyahoga Heights</t>
  </si>
  <si>
    <t>44125</t>
  </si>
  <si>
    <t>1043</t>
  </si>
  <si>
    <t>3905092</t>
  </si>
  <si>
    <t>050922</t>
  </si>
  <si>
    <t>Cuyahoga Valley Career Center</t>
  </si>
  <si>
    <t>8001 Brecksville Rd</t>
  </si>
  <si>
    <t>3905054</t>
  </si>
  <si>
    <t>PO Box 514</t>
  </si>
  <si>
    <t>Dalton</t>
  </si>
  <si>
    <t>44618</t>
  </si>
  <si>
    <t>0514</t>
  </si>
  <si>
    <t>3904893</t>
  </si>
  <si>
    <t>9451 E Harbor Rd</t>
  </si>
  <si>
    <t>Lakeside Marblehead</t>
  </si>
  <si>
    <t>43440</t>
  </si>
  <si>
    <t>3904783</t>
  </si>
  <si>
    <t>PO Box 30</t>
  </si>
  <si>
    <t>Danville</t>
  </si>
  <si>
    <t>43014</t>
  </si>
  <si>
    <t>0030</t>
  </si>
  <si>
    <t>3904792</t>
  </si>
  <si>
    <t>222 Lane St</t>
  </si>
  <si>
    <t>Coal Grove</t>
  </si>
  <si>
    <t>45638</t>
  </si>
  <si>
    <t>2947</t>
  </si>
  <si>
    <t>3904384</t>
  </si>
  <si>
    <t>115 S Ludlow St</t>
  </si>
  <si>
    <t>1812</t>
  </si>
  <si>
    <t>2,4</t>
  </si>
  <si>
    <t>3901302</t>
  </si>
  <si>
    <t>009283</t>
  </si>
  <si>
    <t>Dayton Early College Academy, Inc</t>
  </si>
  <si>
    <t>300 College Park</t>
  </si>
  <si>
    <t>45469</t>
  </si>
  <si>
    <t>0001</t>
  </si>
  <si>
    <t>3900057</t>
  </si>
  <si>
    <t>133959</t>
  </si>
  <si>
    <t>Dayton Leadership Academies-Dayton Liberty Campus</t>
  </si>
  <si>
    <t>4401 Dayton Liberty Rd</t>
  </si>
  <si>
    <t>45417</t>
  </si>
  <si>
    <t>5903</t>
  </si>
  <si>
    <t>3900083</t>
  </si>
  <si>
    <t>133454</t>
  </si>
  <si>
    <t>Dayton Leadership Academies-Dayton View Campus</t>
  </si>
  <si>
    <t>1416 W Riverview Ave</t>
  </si>
  <si>
    <t>6217</t>
  </si>
  <si>
    <t>3901374</t>
  </si>
  <si>
    <t>011506</t>
  </si>
  <si>
    <t>Dayton Regional STEM School</t>
  </si>
  <si>
    <t>1724 Woodman Dr</t>
  </si>
  <si>
    <t>Kettering</t>
  </si>
  <si>
    <t>45420</t>
  </si>
  <si>
    <t>3662</t>
  </si>
  <si>
    <t>3901536</t>
  </si>
  <si>
    <t>014149</t>
  </si>
  <si>
    <t>Dayton SMART Elementary School</t>
  </si>
  <si>
    <t>601 S Keowee St</t>
  </si>
  <si>
    <t>45410</t>
  </si>
  <si>
    <t>1168</t>
  </si>
  <si>
    <t>3900642</t>
  </si>
  <si>
    <t>008283</t>
  </si>
  <si>
    <t>Dayton Technology Design High School</t>
  </si>
  <si>
    <t>348 W 1st St</t>
  </si>
  <si>
    <t>3006</t>
  </si>
  <si>
    <t>3901508</t>
  </si>
  <si>
    <t>012924</t>
  </si>
  <si>
    <t>DECA PREP</t>
  </si>
  <si>
    <t>200 Homewood Ave</t>
  </si>
  <si>
    <t>45405</t>
  </si>
  <si>
    <t>4328</t>
  </si>
  <si>
    <t>3904385</t>
  </si>
  <si>
    <t>4131 Matson Ave</t>
  </si>
  <si>
    <t>45236</t>
  </si>
  <si>
    <t>2509</t>
  </si>
  <si>
    <t>3904386</t>
  </si>
  <si>
    <t>629 Arabella St</t>
  </si>
  <si>
    <t>2856</t>
  </si>
  <si>
    <t>3905098</t>
  </si>
  <si>
    <t>050989</t>
  </si>
  <si>
    <t>Delaware Area Career Center</t>
  </si>
  <si>
    <t>4565 Columbus Pike</t>
  </si>
  <si>
    <t>8969</t>
  </si>
  <si>
    <t>3904387</t>
  </si>
  <si>
    <t>248 N Washington St</t>
  </si>
  <si>
    <t>1649</t>
  </si>
  <si>
    <t>3904388</t>
  </si>
  <si>
    <t>234 N Jefferson St</t>
  </si>
  <si>
    <t>Delphos</t>
  </si>
  <si>
    <t>45833</t>
  </si>
  <si>
    <t>1690</t>
  </si>
  <si>
    <t>4,7,8</t>
  </si>
  <si>
    <t>3901545</t>
  </si>
  <si>
    <t>014188</t>
  </si>
  <si>
    <t>Discovery Academy</t>
  </si>
  <si>
    <t>3835 Secor Rd</t>
  </si>
  <si>
    <t>43623</t>
  </si>
  <si>
    <t>4402</t>
  </si>
  <si>
    <t>3900106</t>
  </si>
  <si>
    <t>133264</t>
  </si>
  <si>
    <t>Dohn Community</t>
  </si>
  <si>
    <t>608 E Mcmillan St</t>
  </si>
  <si>
    <t>45206</t>
  </si>
  <si>
    <t>1926</t>
  </si>
  <si>
    <t>3904389</t>
  </si>
  <si>
    <t>219 W 6th St</t>
  </si>
  <si>
    <t>Dover</t>
  </si>
  <si>
    <t>44622</t>
  </si>
  <si>
    <t>2803</t>
  </si>
  <si>
    <t>3904702</t>
  </si>
  <si>
    <t>7030 Coffman Rd</t>
  </si>
  <si>
    <t>Dublin</t>
  </si>
  <si>
    <t>43017</t>
  </si>
  <si>
    <t>1068</t>
  </si>
  <si>
    <t>3900120</t>
  </si>
  <si>
    <t>143552</t>
  </si>
  <si>
    <t>Eagle Academy</t>
  </si>
  <si>
    <t>2014 Consaul St</t>
  </si>
  <si>
    <t>1412</t>
  </si>
  <si>
    <t>3900647</t>
  </si>
  <si>
    <t>008289</t>
  </si>
  <si>
    <t>Eagle Learning Center</t>
  </si>
  <si>
    <t>5721 Seaman St</t>
  </si>
  <si>
    <t>Oregon</t>
  </si>
  <si>
    <t>43616</t>
  </si>
  <si>
    <t>2631</t>
  </si>
  <si>
    <t>3901547</t>
  </si>
  <si>
    <t>014556</t>
  </si>
  <si>
    <t>Early Career Academy Ohio, The</t>
  </si>
  <si>
    <t>4717 Hilton Corporate Dr</t>
  </si>
  <si>
    <t>4152</t>
  </si>
  <si>
    <t>3900638</t>
  </si>
  <si>
    <t>000912</t>
  </si>
  <si>
    <t>Early College Academy</t>
  </si>
  <si>
    <t>345 E 5th Ave</t>
  </si>
  <si>
    <t>43201</t>
  </si>
  <si>
    <t>2819</t>
  </si>
  <si>
    <t>3901526</t>
  </si>
  <si>
    <t>014187</t>
  </si>
  <si>
    <t>East Academy</t>
  </si>
  <si>
    <t>15720 Kipling Ave</t>
  </si>
  <si>
    <t>44110</t>
  </si>
  <si>
    <t>3105</t>
  </si>
  <si>
    <t>3904390</t>
  </si>
  <si>
    <t>East Cleveland City School District</t>
  </si>
  <si>
    <t>1843 Stanwood Rd</t>
  </si>
  <si>
    <t>East Cleveland</t>
  </si>
  <si>
    <t>3904640</t>
  </si>
  <si>
    <t>97 Astro Way</t>
  </si>
  <si>
    <t>Sabina</t>
  </si>
  <si>
    <t>45169</t>
  </si>
  <si>
    <t>3906968</t>
  </si>
  <si>
    <t>PO Box 128</t>
  </si>
  <si>
    <t>Old Washington</t>
  </si>
  <si>
    <t>43768</t>
  </si>
  <si>
    <t>0128</t>
  </si>
  <si>
    <t>3904768</t>
  </si>
  <si>
    <t>PO Box 182</t>
  </si>
  <si>
    <t>Millersburg</t>
  </si>
  <si>
    <t>44610</t>
  </si>
  <si>
    <t>0182</t>
  </si>
  <si>
    <t>3910013</t>
  </si>
  <si>
    <t>23201 Coshocton Rd</t>
  </si>
  <si>
    <t>Howard</t>
  </si>
  <si>
    <t>43028</t>
  </si>
  <si>
    <t>9362</t>
  </si>
  <si>
    <t>3904391</t>
  </si>
  <si>
    <t>810 W 8th St</t>
  </si>
  <si>
    <t>2302</t>
  </si>
  <si>
    <t>3904883</t>
  </si>
  <si>
    <t>13505 John Glenn School Rd</t>
  </si>
  <si>
    <t>New Concord</t>
  </si>
  <si>
    <t>43762</t>
  </si>
  <si>
    <t>9702</t>
  </si>
  <si>
    <t>3904392</t>
  </si>
  <si>
    <t>200 West North Avenue</t>
  </si>
  <si>
    <t>East Palestine</t>
  </si>
  <si>
    <t>44413</t>
  </si>
  <si>
    <t>1779</t>
  </si>
  <si>
    <t>3901554</t>
  </si>
  <si>
    <t>014147</t>
  </si>
  <si>
    <t>East Preparatory Academy</t>
  </si>
  <si>
    <t>4129 Superior Ave</t>
  </si>
  <si>
    <t>44103</t>
  </si>
  <si>
    <t>1129</t>
  </si>
  <si>
    <t>3904851</t>
  </si>
  <si>
    <t>Eastern Local</t>
  </si>
  <si>
    <t>50008 State Route 681</t>
  </si>
  <si>
    <t>Reedsville</t>
  </si>
  <si>
    <t>45772</t>
  </si>
  <si>
    <t>9022</t>
  </si>
  <si>
    <t>3904603</t>
  </si>
  <si>
    <t>11479 US Highway 62</t>
  </si>
  <si>
    <t>Winchester</t>
  </si>
  <si>
    <t>45697</t>
  </si>
  <si>
    <t>9690</t>
  </si>
  <si>
    <t>3904912</t>
  </si>
  <si>
    <t>1170 Tile Mill Rd</t>
  </si>
  <si>
    <t>Beaver</t>
  </si>
  <si>
    <t>45613</t>
  </si>
  <si>
    <t>9435</t>
  </si>
  <si>
    <t>3905100</t>
  </si>
  <si>
    <t>051003</t>
  </si>
  <si>
    <t>Eastland-Fairfield Career/Tech</t>
  </si>
  <si>
    <t>4300 Amalgamated Pl Ste 150</t>
  </si>
  <si>
    <t>Groveport</t>
  </si>
  <si>
    <t>43125</t>
  </si>
  <si>
    <t>9375</t>
  </si>
  <si>
    <t>1,8</t>
  </si>
  <si>
    <t>3905067</t>
  </si>
  <si>
    <t>4800 Sugar Ridge Rd</t>
  </si>
  <si>
    <t>Pemberville</t>
  </si>
  <si>
    <t>43450</t>
  </si>
  <si>
    <t>9626</t>
  </si>
  <si>
    <t>3904393</t>
  </si>
  <si>
    <t>306 Eaton Lewisburg Rd</t>
  </si>
  <si>
    <t>Eaton</t>
  </si>
  <si>
    <t>45320</t>
  </si>
  <si>
    <t>1105</t>
  </si>
  <si>
    <t>3900033</t>
  </si>
  <si>
    <t>133538</t>
  </si>
  <si>
    <t>Edge Academy, The</t>
  </si>
  <si>
    <t>92 N Union St</t>
  </si>
  <si>
    <t>1347</t>
  </si>
  <si>
    <t>3905061</t>
  </si>
  <si>
    <t>111 E River St</t>
  </si>
  <si>
    <t>Edgerton</t>
  </si>
  <si>
    <t>43517</t>
  </si>
  <si>
    <t>9623</t>
  </si>
  <si>
    <t>3904609</t>
  </si>
  <si>
    <t>3440 Busenbark Rd</t>
  </si>
  <si>
    <t>Trenton</t>
  </si>
  <si>
    <t>45067</t>
  </si>
  <si>
    <t>7612</t>
  </si>
  <si>
    <t>3904779</t>
  </si>
  <si>
    <t>Edison Local</t>
  </si>
  <si>
    <t>14890 State Route 213</t>
  </si>
  <si>
    <t>Hammondsville</t>
  </si>
  <si>
    <t>43930</t>
  </si>
  <si>
    <t>7902</t>
  </si>
  <si>
    <t>3904678</t>
  </si>
  <si>
    <t>Edison Local (formerly Berlin-Milan)</t>
  </si>
  <si>
    <t>140 Main St S</t>
  </si>
  <si>
    <t>Milan</t>
  </si>
  <si>
    <t>44846</t>
  </si>
  <si>
    <t>3905062</t>
  </si>
  <si>
    <t>802 W Indiana St</t>
  </si>
  <si>
    <t>Edon</t>
  </si>
  <si>
    <t>43518</t>
  </si>
  <si>
    <t>9627</t>
  </si>
  <si>
    <t>3900434</t>
  </si>
  <si>
    <t>000779</t>
  </si>
  <si>
    <t>Educational Academy for Boys &amp; Girls</t>
  </si>
  <si>
    <t>1500 W 3rd Ave</t>
  </si>
  <si>
    <t>43212</t>
  </si>
  <si>
    <t>2843</t>
  </si>
  <si>
    <t>3905102</t>
  </si>
  <si>
    <t>051029</t>
  </si>
  <si>
    <t>EHOVE Career Center</t>
  </si>
  <si>
    <t>316 Mason Rd W</t>
  </si>
  <si>
    <t>9500</t>
  </si>
  <si>
    <t>3900079</t>
  </si>
  <si>
    <t>133413</t>
  </si>
  <si>
    <t>Electronic Classroom Of Tomorrow</t>
  </si>
  <si>
    <t>3700 S High St Ste 95</t>
  </si>
  <si>
    <t>4083</t>
  </si>
  <si>
    <t>3904841</t>
  </si>
  <si>
    <t>4616 Larue Prospect Rd W</t>
  </si>
  <si>
    <t>43302</t>
  </si>
  <si>
    <t>8859</t>
  </si>
  <si>
    <t>3904577</t>
  </si>
  <si>
    <t>4380 Sunnydale St</t>
  </si>
  <si>
    <t>Elida</t>
  </si>
  <si>
    <t>45807</t>
  </si>
  <si>
    <t>9593</t>
  </si>
  <si>
    <t>3905068</t>
  </si>
  <si>
    <t>7650 Jerry City Rd</t>
  </si>
  <si>
    <t>Bloomdale</t>
  </si>
  <si>
    <t>44817</t>
  </si>
  <si>
    <t>9763</t>
  </si>
  <si>
    <t>3904394</t>
  </si>
  <si>
    <t>Elyria City Schools</t>
  </si>
  <si>
    <t>42101 Griswold Rd</t>
  </si>
  <si>
    <t>2117</t>
  </si>
  <si>
    <t>3900315</t>
  </si>
  <si>
    <t>000577</t>
  </si>
  <si>
    <t>Emerson Academy</t>
  </si>
  <si>
    <t>501 Hickory St</t>
  </si>
  <si>
    <t>3901406</t>
  </si>
  <si>
    <t>012031</t>
  </si>
  <si>
    <t>Entrepreneurship Preparatory School - Woodland Hills Campus</t>
  </si>
  <si>
    <t>9201 Crane Ave</t>
  </si>
  <si>
    <t>3904395</t>
  </si>
  <si>
    <t>651 E 222nd St</t>
  </si>
  <si>
    <t>Euclid</t>
  </si>
  <si>
    <t>44123</t>
  </si>
  <si>
    <t>2031</t>
  </si>
  <si>
    <t>3901378</t>
  </si>
  <si>
    <t>011956</t>
  </si>
  <si>
    <t>Everest High School</t>
  </si>
  <si>
    <t>1555 Graham Rd</t>
  </si>
  <si>
    <t>Reynoldsburg</t>
  </si>
  <si>
    <t>43068</t>
  </si>
  <si>
    <t>2632</t>
  </si>
  <si>
    <t>3904705</t>
  </si>
  <si>
    <t>14544 County Road 6</t>
  </si>
  <si>
    <t>Metamora</t>
  </si>
  <si>
    <t>43540</t>
  </si>
  <si>
    <t>9741</t>
  </si>
  <si>
    <t>3905032</t>
  </si>
  <si>
    <t>11158 State Route 38</t>
  </si>
  <si>
    <t>Milford Center</t>
  </si>
  <si>
    <t>43045</t>
  </si>
  <si>
    <t>9764</t>
  </si>
  <si>
    <t>3904396</t>
  </si>
  <si>
    <t>306 E Whittier Ave</t>
  </si>
  <si>
    <t>Fairborn</t>
  </si>
  <si>
    <t>45324</t>
  </si>
  <si>
    <t>5313</t>
  </si>
  <si>
    <t>3900155</t>
  </si>
  <si>
    <t>149088</t>
  </si>
  <si>
    <t>Fairborn Digital Academy</t>
  </si>
  <si>
    <t>700 Black Ln</t>
  </si>
  <si>
    <t>5844</t>
  </si>
  <si>
    <t>3904610</t>
  </si>
  <si>
    <t>4641 Bach Ln</t>
  </si>
  <si>
    <t>45014</t>
  </si>
  <si>
    <t>1900</t>
  </si>
  <si>
    <t>3904762</t>
  </si>
  <si>
    <t>11611 State Route 771</t>
  </si>
  <si>
    <t>Leesburg</t>
  </si>
  <si>
    <t>45135</t>
  </si>
  <si>
    <t>8601</t>
  </si>
  <si>
    <t>3904687</t>
  </si>
  <si>
    <t>6417 Cincinnati Zanesville Rd</t>
  </si>
  <si>
    <t>Lancaster</t>
  </si>
  <si>
    <t>43130</t>
  </si>
  <si>
    <t>9323</t>
  </si>
  <si>
    <t>3904793</t>
  </si>
  <si>
    <t>228 Private Drive 10010</t>
  </si>
  <si>
    <t>Proctorville</t>
  </si>
  <si>
    <t>45669</t>
  </si>
  <si>
    <t>8600</t>
  </si>
  <si>
    <t>3904977</t>
  </si>
  <si>
    <t>18800 Johnston Rd</t>
  </si>
  <si>
    <t>Sidney</t>
  </si>
  <si>
    <t>45365</t>
  </si>
  <si>
    <t>9755</t>
  </si>
  <si>
    <t>3904984</t>
  </si>
  <si>
    <t>11885 Navarre Rd SW</t>
  </si>
  <si>
    <t>Navarre</t>
  </si>
  <si>
    <t>44662</t>
  </si>
  <si>
    <t>3904536</t>
  </si>
  <si>
    <t>329 Vine St</t>
  </si>
  <si>
    <t>Fairport Harbor</t>
  </si>
  <si>
    <t>5741</t>
  </si>
  <si>
    <t>3904397</t>
  </si>
  <si>
    <t>21620 Mastick Rd # A</t>
  </si>
  <si>
    <t>Fairview Park</t>
  </si>
  <si>
    <t>44126</t>
  </si>
  <si>
    <t>3047</t>
  </si>
  <si>
    <t>3904706</t>
  </si>
  <si>
    <t>400 E Gamble Rd</t>
  </si>
  <si>
    <t>43521</t>
  </si>
  <si>
    <t>9462</t>
  </si>
  <si>
    <t>3904604</t>
  </si>
  <si>
    <t>551 S Apple St</t>
  </si>
  <si>
    <t>Fayetteville</t>
  </si>
  <si>
    <t>45118</t>
  </si>
  <si>
    <t>8461</t>
  </si>
  <si>
    <t>3900321</t>
  </si>
  <si>
    <t>000585</t>
  </si>
  <si>
    <t>FCI Academy</t>
  </si>
  <si>
    <t>2177 Mock Rd</t>
  </si>
  <si>
    <t>1258</t>
  </si>
  <si>
    <t>3904591</t>
  </si>
  <si>
    <t>PO Box 117</t>
  </si>
  <si>
    <t>Stewart</t>
  </si>
  <si>
    <t>45778</t>
  </si>
  <si>
    <t>0117</t>
  </si>
  <si>
    <t>3904633</t>
  </si>
  <si>
    <t>PO Box 619</t>
  </si>
  <si>
    <t>Felicity</t>
  </si>
  <si>
    <t>45120</t>
  </si>
  <si>
    <t>0619</t>
  </si>
  <si>
    <t>3904919</t>
  </si>
  <si>
    <t>2900 State Route 43</t>
  </si>
  <si>
    <t>Mogadore</t>
  </si>
  <si>
    <t>44260</t>
  </si>
  <si>
    <t>9715</t>
  </si>
  <si>
    <t>3910000</t>
  </si>
  <si>
    <t>1100 Broad Ave</t>
  </si>
  <si>
    <t>Findlay</t>
  </si>
  <si>
    <t>45840</t>
  </si>
  <si>
    <t>2651</t>
  </si>
  <si>
    <t>5</t>
  </si>
  <si>
    <t>3900528</t>
  </si>
  <si>
    <t>000402</t>
  </si>
  <si>
    <t>Findlay Digital Academy</t>
  </si>
  <si>
    <t>1219 W Main Cross St Ste 101</t>
  </si>
  <si>
    <t>0702</t>
  </si>
  <si>
    <t>3904733</t>
  </si>
  <si>
    <t>8916 Fontainebleau Ter</t>
  </si>
  <si>
    <t>45231</t>
  </si>
  <si>
    <t>4806</t>
  </si>
  <si>
    <t>3904815</t>
  </si>
  <si>
    <t>112 N Lake St</t>
  </si>
  <si>
    <t>South Amherst</t>
  </si>
  <si>
    <t>2824</t>
  </si>
  <si>
    <t>3901574</t>
  </si>
  <si>
    <t>Flex High School</t>
  </si>
  <si>
    <t>115 S Gift St</t>
  </si>
  <si>
    <t>4440</t>
  </si>
  <si>
    <t>3900179</t>
  </si>
  <si>
    <t>142943</t>
  </si>
  <si>
    <t>Focus Learning Academy of Northern Columbus</t>
  </si>
  <si>
    <t>1800 E Dublin Granville Rd</t>
  </si>
  <si>
    <t>3533</t>
  </si>
  <si>
    <t>3900178</t>
  </si>
  <si>
    <t>142935</t>
  </si>
  <si>
    <t>Focus Learning Academy of Southeastern Columbus</t>
  </si>
  <si>
    <t>4480 Refugee Rd</t>
  </si>
  <si>
    <t>4459</t>
  </si>
  <si>
    <t>3900177</t>
  </si>
  <si>
    <t>142927</t>
  </si>
  <si>
    <t>Focus Learning Academy of Southwest Columbus</t>
  </si>
  <si>
    <t>190 Southwood Ave</t>
  </si>
  <si>
    <t>1133</t>
  </si>
  <si>
    <t>3901451</t>
  </si>
  <si>
    <t>012529</t>
  </si>
  <si>
    <t>Focus North High School</t>
  </si>
  <si>
    <t>4807 Evanswood Dr</t>
  </si>
  <si>
    <t>6285</t>
  </si>
  <si>
    <t>3904734</t>
  </si>
  <si>
    <t>7550 Forest Rd</t>
  </si>
  <si>
    <t>45255</t>
  </si>
  <si>
    <t>4307</t>
  </si>
  <si>
    <t>3905048</t>
  </si>
  <si>
    <t>510 5th St</t>
  </si>
  <si>
    <t>Beverly</t>
  </si>
  <si>
    <t>45715</t>
  </si>
  <si>
    <t>8916</t>
  </si>
  <si>
    <t>3904978</t>
  </si>
  <si>
    <t>PO Box 26</t>
  </si>
  <si>
    <t>Fort Loramie</t>
  </si>
  <si>
    <t>45845</t>
  </si>
  <si>
    <t>0026</t>
  </si>
  <si>
    <t>3904859</t>
  </si>
  <si>
    <t>PO Box 604</t>
  </si>
  <si>
    <t>Fort Recovery</t>
  </si>
  <si>
    <t>45846</t>
  </si>
  <si>
    <t>0604</t>
  </si>
  <si>
    <t>3904399</t>
  </si>
  <si>
    <t>1001 Park Ave</t>
  </si>
  <si>
    <t>Fostoria</t>
  </si>
  <si>
    <t>44830</t>
  </si>
  <si>
    <t>1455</t>
  </si>
  <si>
    <t>3901301</t>
  </si>
  <si>
    <t>009192</t>
  </si>
  <si>
    <t>Foundation Academy</t>
  </si>
  <si>
    <t>1050 Wyandotte Ave</t>
  </si>
  <si>
    <t>Mansfield</t>
  </si>
  <si>
    <t>44906</t>
  </si>
  <si>
    <t>1939</t>
  </si>
  <si>
    <t>3905096</t>
  </si>
  <si>
    <t>050963</t>
  </si>
  <si>
    <t>Four County Career Center</t>
  </si>
  <si>
    <t>22900 State Route 34</t>
  </si>
  <si>
    <t>9586</t>
  </si>
  <si>
    <t>3901579</t>
  </si>
  <si>
    <t>Foxfire East Academy</t>
  </si>
  <si>
    <t>60901 Beech Grove Ln</t>
  </si>
  <si>
    <t>8909</t>
  </si>
  <si>
    <t>3900233</t>
  </si>
  <si>
    <t>149328</t>
  </si>
  <si>
    <t>Foxfire High School</t>
  </si>
  <si>
    <t>2805 Pinkerton Lane</t>
  </si>
  <si>
    <t>Zanesville</t>
  </si>
  <si>
    <t>43702</t>
  </si>
  <si>
    <t>1818</t>
  </si>
  <si>
    <t>3901407</t>
  </si>
  <si>
    <t>012033</t>
  </si>
  <si>
    <t>Foxfire Intermediate School</t>
  </si>
  <si>
    <t>2805 Pinkerton Ln</t>
  </si>
  <si>
    <t>43701</t>
  </si>
  <si>
    <t>8593</t>
  </si>
  <si>
    <t>3904400</t>
  </si>
  <si>
    <t>150 E 6th St</t>
  </si>
  <si>
    <t>2559</t>
  </si>
  <si>
    <t>3904884</t>
  </si>
  <si>
    <t>PO Box 428</t>
  </si>
  <si>
    <t>Duncan Falls</t>
  </si>
  <si>
    <t>43734</t>
  </si>
  <si>
    <t>0428</t>
  </si>
  <si>
    <t>3900228</t>
  </si>
  <si>
    <t>148932</t>
  </si>
  <si>
    <t>Franklin Local Community School</t>
  </si>
  <si>
    <t>PO Box 95</t>
  </si>
  <si>
    <t>Roseville</t>
  </si>
  <si>
    <t>43777</t>
  </si>
  <si>
    <t>0095</t>
  </si>
  <si>
    <t>3904664</t>
  </si>
  <si>
    <t>PO Box 78</t>
  </si>
  <si>
    <t>45358</t>
  </si>
  <si>
    <t>0078</t>
  </si>
  <si>
    <t>3901533</t>
  </si>
  <si>
    <t>013892</t>
  </si>
  <si>
    <t>Franklinton Preparatory Academy</t>
  </si>
  <si>
    <t>40 Chicago Ave</t>
  </si>
  <si>
    <t>43222</t>
  </si>
  <si>
    <t>1132</t>
  </si>
  <si>
    <t>3901415</t>
  </si>
  <si>
    <t>012043</t>
  </si>
  <si>
    <t>Frederick Douglass Reclamation Academy</t>
  </si>
  <si>
    <t>3167 Fulton Rd</t>
  </si>
  <si>
    <t>1465</t>
  </si>
  <si>
    <t>3904785</t>
  </si>
  <si>
    <t>117 Columbus Rd</t>
  </si>
  <si>
    <t>Fredericktown</t>
  </si>
  <si>
    <t>43019</t>
  </si>
  <si>
    <t>1272</t>
  </si>
  <si>
    <t>3904401</t>
  </si>
  <si>
    <t>500 W State St</t>
  </si>
  <si>
    <t>Fremont</t>
  </si>
  <si>
    <t>43420</t>
  </si>
  <si>
    <t>2572</t>
  </si>
  <si>
    <t>3905049</t>
  </si>
  <si>
    <t>44870 State Route 7</t>
  </si>
  <si>
    <t>New Matamoras</t>
  </si>
  <si>
    <t>45767</t>
  </si>
  <si>
    <t>6149</t>
  </si>
  <si>
    <t>3904696</t>
  </si>
  <si>
    <t>160 S Hamilton Rd</t>
  </si>
  <si>
    <t>Gahanna</t>
  </si>
  <si>
    <t>43230</t>
  </si>
  <si>
    <t>2919</t>
  </si>
  <si>
    <t>3904402</t>
  </si>
  <si>
    <t>470 Portland Way N</t>
  </si>
  <si>
    <t>Galion</t>
  </si>
  <si>
    <t>44833</t>
  </si>
  <si>
    <t>1115</t>
  </si>
  <si>
    <t>3906568</t>
  </si>
  <si>
    <t>4836 State Route 325</t>
  </si>
  <si>
    <t>Patriot</t>
  </si>
  <si>
    <t>45658</t>
  </si>
  <si>
    <t>8960</t>
  </si>
  <si>
    <t>3906206</t>
  </si>
  <si>
    <t>062067</t>
  </si>
  <si>
    <t>Gallia-Jackson-Vinton</t>
  </si>
  <si>
    <t>PO Box 157</t>
  </si>
  <si>
    <t>Rio Grande</t>
  </si>
  <si>
    <t>45674</t>
  </si>
  <si>
    <t>0157</t>
  </si>
  <si>
    <t>3904403</t>
  </si>
  <si>
    <t>61 State St</t>
  </si>
  <si>
    <t>Gallipolis</t>
  </si>
  <si>
    <t>45631</t>
  </si>
  <si>
    <t>1131</t>
  </si>
  <si>
    <t>3905027</t>
  </si>
  <si>
    <t>146 Dover Rd NW</t>
  </si>
  <si>
    <t>Sugarcreek</t>
  </si>
  <si>
    <t>44681</t>
  </si>
  <si>
    <t>9309</t>
  </si>
  <si>
    <t>3901462</t>
  </si>
  <si>
    <t>012668</t>
  </si>
  <si>
    <t>Garfield Academy</t>
  </si>
  <si>
    <t>1379 Garfield Ave SW</t>
  </si>
  <si>
    <t>44706</t>
  </si>
  <si>
    <t>5200</t>
  </si>
  <si>
    <t>3904404</t>
  </si>
  <si>
    <t>Garfield Heights City Schools</t>
  </si>
  <si>
    <t>5640 Briarcliff Dr</t>
  </si>
  <si>
    <t>Garfield Heights</t>
  </si>
  <si>
    <t>4158</t>
  </si>
  <si>
    <t>3900564</t>
  </si>
  <si>
    <t>000938</t>
  </si>
  <si>
    <t>Gateway Academy of Ohio</t>
  </si>
  <si>
    <t>4300 Kimberly Pkwy N 3rd FL</t>
  </si>
  <si>
    <t>8296</t>
  </si>
  <si>
    <t>3904405</t>
  </si>
  <si>
    <t>135 S Eagle St</t>
  </si>
  <si>
    <t>Geneva</t>
  </si>
  <si>
    <t>44041</t>
  </si>
  <si>
    <t>1513</t>
  </si>
  <si>
    <t>3904894</t>
  </si>
  <si>
    <t>2810 N Genoa Clay Center Rd</t>
  </si>
  <si>
    <t>Genoa</t>
  </si>
  <si>
    <t>43430</t>
  </si>
  <si>
    <t>9730</t>
  </si>
  <si>
    <t>3901414</t>
  </si>
  <si>
    <t>012042</t>
  </si>
  <si>
    <t>George V. Voinovich Reclamation Academy</t>
  </si>
  <si>
    <t>11801 Buckeye Rd</t>
  </si>
  <si>
    <t>2620</t>
  </si>
  <si>
    <t>3904537</t>
  </si>
  <si>
    <t>1043 Mount Orab Pike</t>
  </si>
  <si>
    <t>Georgetown</t>
  </si>
  <si>
    <t>45121</t>
  </si>
  <si>
    <t>8440</t>
  </si>
  <si>
    <t>3904538</t>
  </si>
  <si>
    <t>301 S Sunset Ave</t>
  </si>
  <si>
    <t>Gibsonburg</t>
  </si>
  <si>
    <t>43431</t>
  </si>
  <si>
    <t>1264</t>
  </si>
  <si>
    <t>3904406</t>
  </si>
  <si>
    <t>Girard City School District</t>
  </si>
  <si>
    <t>704 E Prospect St</t>
  </si>
  <si>
    <t>Girard</t>
  </si>
  <si>
    <t>44420</t>
  </si>
  <si>
    <t>2330</t>
  </si>
  <si>
    <t>3900127</t>
  </si>
  <si>
    <t>000131</t>
  </si>
  <si>
    <t>Glass City Academy</t>
  </si>
  <si>
    <t>1000 Monroe St</t>
  </si>
  <si>
    <t>5953</t>
  </si>
  <si>
    <t>3901535</t>
  </si>
  <si>
    <t>013930</t>
  </si>
  <si>
    <t>Global Impact STEM Academy</t>
  </si>
  <si>
    <t>PO Box 1344</t>
  </si>
  <si>
    <t>45501</t>
  </si>
  <si>
    <t>1344</t>
  </si>
  <si>
    <t>3901465</t>
  </si>
  <si>
    <t>012558</t>
  </si>
  <si>
    <t>Global Village Academy</t>
  </si>
  <si>
    <t>5720 State Rd</t>
  </si>
  <si>
    <t>2564</t>
  </si>
  <si>
    <t>3900151</t>
  </si>
  <si>
    <t>149047</t>
  </si>
  <si>
    <t>Goal Digital Academy</t>
  </si>
  <si>
    <t>890 W 4th St</t>
  </si>
  <si>
    <t>2565</t>
  </si>
  <si>
    <t>3904634</t>
  </si>
  <si>
    <t>6694 Goshen Rd</t>
  </si>
  <si>
    <t>Goshen</t>
  </si>
  <si>
    <t>45122</t>
  </si>
  <si>
    <t>9273</t>
  </si>
  <si>
    <t>3901382</t>
  </si>
  <si>
    <t>011972</t>
  </si>
  <si>
    <t>Graham Expeditionary Middle School</t>
  </si>
  <si>
    <t>3167</t>
  </si>
  <si>
    <t>3904619</t>
  </si>
  <si>
    <t>7790 US Highway 36</t>
  </si>
  <si>
    <t>Saint Paris</t>
  </si>
  <si>
    <t>43072</t>
  </si>
  <si>
    <t>9496</t>
  </si>
  <si>
    <t>3901495</t>
  </si>
  <si>
    <t>013030</t>
  </si>
  <si>
    <t>Graham Primary School</t>
  </si>
  <si>
    <t>3900080</t>
  </si>
  <si>
    <t>133421</t>
  </si>
  <si>
    <t>Graham School, The</t>
  </si>
  <si>
    <t>3904586</t>
  </si>
  <si>
    <t>111 Grand Valley Ave West</t>
  </si>
  <si>
    <t>Orwell</t>
  </si>
  <si>
    <t>44076</t>
  </si>
  <si>
    <t>9420</t>
  </si>
  <si>
    <t>3904407</t>
  </si>
  <si>
    <t>1587 W 3rd Ave</t>
  </si>
  <si>
    <t>2825</t>
  </si>
  <si>
    <t>3904539</t>
  </si>
  <si>
    <t>PO Box 417</t>
  </si>
  <si>
    <t>Granville</t>
  </si>
  <si>
    <t>43023</t>
  </si>
  <si>
    <t>0417</t>
  </si>
  <si>
    <t>3901436</t>
  </si>
  <si>
    <t>012629</t>
  </si>
  <si>
    <t>Great Expectations Elementary School</t>
  </si>
  <si>
    <t>20 Arco Dr</t>
  </si>
  <si>
    <t>43607</t>
  </si>
  <si>
    <t>3905106</t>
  </si>
  <si>
    <t>051060</t>
  </si>
  <si>
    <t>Great Oaks Inst Of Technology</t>
  </si>
  <si>
    <t>3254 E Kemper Rd</t>
  </si>
  <si>
    <t>45241</t>
  </si>
  <si>
    <t>6421</t>
  </si>
  <si>
    <t>3,7</t>
  </si>
  <si>
    <t>3900192</t>
  </si>
  <si>
    <t>143198</t>
  </si>
  <si>
    <t>Great Western Academy</t>
  </si>
  <si>
    <t>310 N Wilson Rd</t>
  </si>
  <si>
    <t>6221</t>
  </si>
  <si>
    <t>3900488</t>
  </si>
  <si>
    <t>000282</t>
  </si>
  <si>
    <t>Greater Ohio Virtual School</t>
  </si>
  <si>
    <t>1879 Deerfield Rd</t>
  </si>
  <si>
    <t>Lebanon</t>
  </si>
  <si>
    <t>45036</t>
  </si>
  <si>
    <t>9245</t>
  </si>
  <si>
    <t>3901369</t>
  </si>
  <si>
    <t>011381</t>
  </si>
  <si>
    <t>Greater Summit County Early Learning Center</t>
  </si>
  <si>
    <t>2141 Pickle Rd</t>
  </si>
  <si>
    <t>44312</t>
  </si>
  <si>
    <t>4221</t>
  </si>
  <si>
    <t>3900025</t>
  </si>
  <si>
    <t>134197</t>
  </si>
  <si>
    <t>Green Inspiration Academy</t>
  </si>
  <si>
    <t>4265 Northfield Rd</t>
  </si>
  <si>
    <t>Highland Hills</t>
  </si>
  <si>
    <t>2811</t>
  </si>
  <si>
    <t>3904961</t>
  </si>
  <si>
    <t>Green Local</t>
  </si>
  <si>
    <t>4070 Gallia Pike</t>
  </si>
  <si>
    <t>Franklin Furnace</t>
  </si>
  <si>
    <t>45629</t>
  </si>
  <si>
    <t>8889</t>
  </si>
  <si>
    <t>3905001</t>
  </si>
  <si>
    <t>PO Box 218</t>
  </si>
  <si>
    <t>Uniontown</t>
  </si>
  <si>
    <t>44232</t>
  </si>
  <si>
    <t>0218</t>
  </si>
  <si>
    <t>3905055</t>
  </si>
  <si>
    <t>PO Box 438</t>
  </si>
  <si>
    <t>Smithville</t>
  </si>
  <si>
    <t>44677</t>
  </si>
  <si>
    <t>0438</t>
  </si>
  <si>
    <t>3905104</t>
  </si>
  <si>
    <t>051045</t>
  </si>
  <si>
    <t>Greene County Vocational School District</t>
  </si>
  <si>
    <t>2960 W Enon Rd</t>
  </si>
  <si>
    <t>Xenia</t>
  </si>
  <si>
    <t>45385</t>
  </si>
  <si>
    <t>8548</t>
  </si>
  <si>
    <t>3904726</t>
  </si>
  <si>
    <t>4 S Charleston Rd</t>
  </si>
  <si>
    <t>Jamestown</t>
  </si>
  <si>
    <t>45335</t>
  </si>
  <si>
    <t>1557</t>
  </si>
  <si>
    <t>3904540</t>
  </si>
  <si>
    <t>200 N 5th St</t>
  </si>
  <si>
    <t>Greenfield</t>
  </si>
  <si>
    <t>45123</t>
  </si>
  <si>
    <t>1373</t>
  </si>
  <si>
    <t>3904623</t>
  </si>
  <si>
    <t>500 Enon Xenia Pike</t>
  </si>
  <si>
    <t>Enon</t>
  </si>
  <si>
    <t>45323</t>
  </si>
  <si>
    <t>1759</t>
  </si>
  <si>
    <t>3904409</t>
  </si>
  <si>
    <t>215 W 4th St</t>
  </si>
  <si>
    <t>Greenville</t>
  </si>
  <si>
    <t>45331</t>
  </si>
  <si>
    <t>3900640</t>
  </si>
  <si>
    <t>008287</t>
  </si>
  <si>
    <t>Groveport Community School</t>
  </si>
  <si>
    <t>4485 S Hamilton Rd</t>
  </si>
  <si>
    <t>3904697</t>
  </si>
  <si>
    <t>5940 Clyde Moore Dr</t>
  </si>
  <si>
    <t>2009</t>
  </si>
  <si>
    <t>3900135</t>
  </si>
  <si>
    <t>000197</t>
  </si>
  <si>
    <t>Hamilton Alternative Academy</t>
  </si>
  <si>
    <t>775 Rathmell Rd</t>
  </si>
  <si>
    <t>4737</t>
  </si>
  <si>
    <t>3904410</t>
  </si>
  <si>
    <t>PO Box 627</t>
  </si>
  <si>
    <t>45012</t>
  </si>
  <si>
    <t>0627</t>
  </si>
  <si>
    <t>3900121</t>
  </si>
  <si>
    <t>143602</t>
  </si>
  <si>
    <t>Hamilton Cnty Math &amp; Science</t>
  </si>
  <si>
    <t>2675 Civic Center Dr</t>
  </si>
  <si>
    <t>1311</t>
  </si>
  <si>
    <t>3904695</t>
  </si>
  <si>
    <t>3901429</t>
  </si>
  <si>
    <t>011324</t>
  </si>
  <si>
    <t>Hardin Community School</t>
  </si>
  <si>
    <t>1211 W Lima St Ste A</t>
  </si>
  <si>
    <t>Kenton</t>
  </si>
  <si>
    <t>43326</t>
  </si>
  <si>
    <t>8846</t>
  </si>
  <si>
    <t>3904749</t>
  </si>
  <si>
    <t>11589 State Route 81</t>
  </si>
  <si>
    <t>Dola</t>
  </si>
  <si>
    <t>45835</t>
  </si>
  <si>
    <t>3904979</t>
  </si>
  <si>
    <t>5300 Houston Rd</t>
  </si>
  <si>
    <t>Houston</t>
  </si>
  <si>
    <t>45333</t>
  </si>
  <si>
    <t>8630</t>
  </si>
  <si>
    <t>3901345</t>
  </si>
  <si>
    <t>009954</t>
  </si>
  <si>
    <t>Harrisburg Pike Community School</t>
  </si>
  <si>
    <t>680 Harrisburg Pike</t>
  </si>
  <si>
    <t>2100</t>
  </si>
  <si>
    <t>3904524</t>
  </si>
  <si>
    <t>730 Peppard Ave</t>
  </si>
  <si>
    <t>Cadiz</t>
  </si>
  <si>
    <t>43907</t>
  </si>
  <si>
    <t>1067</t>
  </si>
  <si>
    <t>3900641</t>
  </si>
  <si>
    <t>008286</t>
  </si>
  <si>
    <t>Harvard Avenue Community School</t>
  </si>
  <si>
    <t>12000 Harvard Ave</t>
  </si>
  <si>
    <t>5444</t>
  </si>
  <si>
    <t>3900399</t>
  </si>
  <si>
    <t>000736</t>
  </si>
  <si>
    <t>HBCU Preparatory School 1</t>
  </si>
  <si>
    <t>12601 Shaker Blvd</t>
  </si>
  <si>
    <t>2041</t>
  </si>
  <si>
    <t>3900400</t>
  </si>
  <si>
    <t>000738</t>
  </si>
  <si>
    <t>HBCU Preparatory School 2</t>
  </si>
  <si>
    <t>3904411</t>
  </si>
  <si>
    <t>107 Lancaster Dr</t>
  </si>
  <si>
    <t>Heath</t>
  </si>
  <si>
    <t>43056</t>
  </si>
  <si>
    <t>1220</t>
  </si>
  <si>
    <t>3900341</t>
  </si>
  <si>
    <t>000613</t>
  </si>
  <si>
    <t>Heir Force Community School</t>
  </si>
  <si>
    <t>PO Box 180</t>
  </si>
  <si>
    <t>45802</t>
  </si>
  <si>
    <t>0180</t>
  </si>
  <si>
    <t>3904541</t>
  </si>
  <si>
    <t>958 E High St</t>
  </si>
  <si>
    <t>Hicksville</t>
  </si>
  <si>
    <t>43526</t>
  </si>
  <si>
    <t>3904849</t>
  </si>
  <si>
    <t>Highland Local</t>
  </si>
  <si>
    <t>3880 Ridge Rd</t>
  </si>
  <si>
    <t>7920</t>
  </si>
  <si>
    <t>3904880</t>
  </si>
  <si>
    <t>6506 State Route 229</t>
  </si>
  <si>
    <t>Sparta</t>
  </si>
  <si>
    <t>43334</t>
  </si>
  <si>
    <t>0098</t>
  </si>
  <si>
    <t>3904701</t>
  </si>
  <si>
    <t>2140 Atlas St</t>
  </si>
  <si>
    <t>43228</t>
  </si>
  <si>
    <t>9647</t>
  </si>
  <si>
    <t>1,3,8</t>
  </si>
  <si>
    <t>3904412</t>
  </si>
  <si>
    <t>39 Willetsville Pike</t>
  </si>
  <si>
    <t>Hillsboro</t>
  </si>
  <si>
    <t>45133</t>
  </si>
  <si>
    <t>8277</t>
  </si>
  <si>
    <t>3904582</t>
  </si>
  <si>
    <t>485 Township Road 1902</t>
  </si>
  <si>
    <t>Jeromesville</t>
  </si>
  <si>
    <t>44840</t>
  </si>
  <si>
    <t>9754</t>
  </si>
  <si>
    <t>3904757</t>
  </si>
  <si>
    <t>801 Joe E Brown Ave</t>
  </si>
  <si>
    <t>Holgate</t>
  </si>
  <si>
    <t>43527</t>
  </si>
  <si>
    <t>9802</t>
  </si>
  <si>
    <t>3901473</t>
  </si>
  <si>
    <t>013170</t>
  </si>
  <si>
    <t>Hope Academy for Autism</t>
  </si>
  <si>
    <t>1628 Niles Rd SE</t>
  </si>
  <si>
    <t>44484</t>
  </si>
  <si>
    <t>5111</t>
  </si>
  <si>
    <t>3900181</t>
  </si>
  <si>
    <t>142968</t>
  </si>
  <si>
    <t>Hope Academy Northcoast</t>
  </si>
  <si>
    <t>4310 E 71st St</t>
  </si>
  <si>
    <t>5759</t>
  </si>
  <si>
    <t>3900313</t>
  </si>
  <si>
    <t>000575</t>
  </si>
  <si>
    <t>Hope Academy Northwest Campus</t>
  </si>
  <si>
    <t>1441 W 116th St</t>
  </si>
  <si>
    <t>2301</t>
  </si>
  <si>
    <t>3901520</t>
  </si>
  <si>
    <t>014091</t>
  </si>
  <si>
    <t>Hope Learning Academy of Toledo</t>
  </si>
  <si>
    <t>4234 Monroe St</t>
  </si>
  <si>
    <t>1938</t>
  </si>
  <si>
    <t>3904970</t>
  </si>
  <si>
    <t>PO Box 400</t>
  </si>
  <si>
    <t>BASCOM</t>
  </si>
  <si>
    <t>44809</t>
  </si>
  <si>
    <t>0400</t>
  </si>
  <si>
    <t>3900040</t>
  </si>
  <si>
    <t>133629</t>
  </si>
  <si>
    <t>Horizon Science Acad Cleveland</t>
  </si>
  <si>
    <t>6000 S Marginal Rd</t>
  </si>
  <si>
    <t>1042</t>
  </si>
  <si>
    <t>3900042</t>
  </si>
  <si>
    <t>133660</t>
  </si>
  <si>
    <t>Horizon Science Academy Columbus</t>
  </si>
  <si>
    <t>1070 Morse Rd</t>
  </si>
  <si>
    <t>6290</t>
  </si>
  <si>
    <t>3901322</t>
  </si>
  <si>
    <t>009179</t>
  </si>
  <si>
    <t>Horizon Science Academy Columbus Middle School</t>
  </si>
  <si>
    <t>2350 Morse Rd</t>
  </si>
  <si>
    <t>5801</t>
  </si>
  <si>
    <t>3901383</t>
  </si>
  <si>
    <t>011976</t>
  </si>
  <si>
    <t>Horizon Science Academy Dayton Downtown</t>
  </si>
  <si>
    <t>121 S Monmouth St</t>
  </si>
  <si>
    <t>45403</t>
  </si>
  <si>
    <t>2127</t>
  </si>
  <si>
    <t>3901366</t>
  </si>
  <si>
    <t>011534</t>
  </si>
  <si>
    <t>Horizon Science Academy Dayton High School</t>
  </si>
  <si>
    <t>250 Shoup Mill Rd</t>
  </si>
  <si>
    <t>45415</t>
  </si>
  <si>
    <t>3517</t>
  </si>
  <si>
    <t>3901333</t>
  </si>
  <si>
    <t>010007</t>
  </si>
  <si>
    <t>Horizon Science Academy Denison Elementary School</t>
  </si>
  <si>
    <t>2261 Columbus Rd</t>
  </si>
  <si>
    <t>44113</t>
  </si>
  <si>
    <t>4230</t>
  </si>
  <si>
    <t>3901353</t>
  </si>
  <si>
    <t>009990</t>
  </si>
  <si>
    <t>Horizon Science Academy Elementary School</t>
  </si>
  <si>
    <t>2835 Morse Rd</t>
  </si>
  <si>
    <t>43231</t>
  </si>
  <si>
    <t>6033</t>
  </si>
  <si>
    <t>3901365</t>
  </si>
  <si>
    <t>011533</t>
  </si>
  <si>
    <t>Horizon Science Academy Lorain</t>
  </si>
  <si>
    <t>760 Tower Blvd</t>
  </si>
  <si>
    <t>5223</t>
  </si>
  <si>
    <t>3900510</t>
  </si>
  <si>
    <t>000338</t>
  </si>
  <si>
    <t>Horizon Science Academy Toledo</t>
  </si>
  <si>
    <t>2600 W Sylvania Ave</t>
  </si>
  <si>
    <t>4300</t>
  </si>
  <si>
    <t>3901389</t>
  </si>
  <si>
    <t>011986</t>
  </si>
  <si>
    <t>Horizon Science Academy Youngstown</t>
  </si>
  <si>
    <t>3403 Southern Blvd</t>
  </si>
  <si>
    <t>44507</t>
  </si>
  <si>
    <t>2044</t>
  </si>
  <si>
    <t>3900441</t>
  </si>
  <si>
    <t>000804</t>
  </si>
  <si>
    <t>Horizon Science Academy-Cincinnati</t>
  </si>
  <si>
    <t>1055 Laidlaw Ave</t>
  </si>
  <si>
    <t>5005</t>
  </si>
  <si>
    <t>3900470</t>
  </si>
  <si>
    <t>000858</t>
  </si>
  <si>
    <t>Horizon Science Academy-Cleveland Middle School</t>
  </si>
  <si>
    <t>6100 S Marginal Rd</t>
  </si>
  <si>
    <t>3900444</t>
  </si>
  <si>
    <t>000808</t>
  </si>
  <si>
    <t>Horizon Science Academy-Dayton</t>
  </si>
  <si>
    <t>4751 sue ann blvd</t>
  </si>
  <si>
    <t>3900454</t>
  </si>
  <si>
    <t>000838</t>
  </si>
  <si>
    <t>Horizon Science Academy-Denison Middle School</t>
  </si>
  <si>
    <t>1700 Denison Ave</t>
  </si>
  <si>
    <t>2925</t>
  </si>
  <si>
    <t>3900451</t>
  </si>
  <si>
    <t>000825</t>
  </si>
  <si>
    <t>Horizon Science Academy-Springfield</t>
  </si>
  <si>
    <t>630 S Reynolds Rd</t>
  </si>
  <si>
    <t>43615</t>
  </si>
  <si>
    <t>3905016</t>
  </si>
  <si>
    <t>8200 South St SE</t>
  </si>
  <si>
    <t>2447</t>
  </si>
  <si>
    <t>3904542</t>
  </si>
  <si>
    <t>108 Orchard Ave</t>
  </si>
  <si>
    <t>Hubbard</t>
  </si>
  <si>
    <t>44425</t>
  </si>
  <si>
    <t>1724</t>
  </si>
  <si>
    <t>3904875</t>
  </si>
  <si>
    <t>5954 Longford Rd</t>
  </si>
  <si>
    <t>Huber Heights</t>
  </si>
  <si>
    <t>45424</t>
  </si>
  <si>
    <t>3905002</t>
  </si>
  <si>
    <t>2400 Hudson Aurora Rd</t>
  </si>
  <si>
    <t>Hudson</t>
  </si>
  <si>
    <t>44236</t>
  </si>
  <si>
    <t>2322</t>
  </si>
  <si>
    <t>3904950</t>
  </si>
  <si>
    <t>188 Huntsman Rd</t>
  </si>
  <si>
    <t>9378</t>
  </si>
  <si>
    <t>3904413</t>
  </si>
  <si>
    <t>Huron City Schools</t>
  </si>
  <si>
    <t>712 Cleveland Rd E</t>
  </si>
  <si>
    <t>44839</t>
  </si>
  <si>
    <t>1871</t>
  </si>
  <si>
    <t>3901377</t>
  </si>
  <si>
    <t>011947</t>
  </si>
  <si>
    <t>Imagine Akron Academy</t>
  </si>
  <si>
    <t>1585 Frederick Blvd</t>
  </si>
  <si>
    <t>44320</t>
  </si>
  <si>
    <t>4000</t>
  </si>
  <si>
    <t>3901437</t>
  </si>
  <si>
    <t>011948</t>
  </si>
  <si>
    <t>Imagine Cleveland Academy</t>
  </si>
  <si>
    <t>3443 E 93rd St</t>
  </si>
  <si>
    <t>5252</t>
  </si>
  <si>
    <t>3901521</t>
  </si>
  <si>
    <t>014139</t>
  </si>
  <si>
    <t>Imagine Columbus Primary School</t>
  </si>
  <si>
    <t>4656 Heaton Rd</t>
  </si>
  <si>
    <t>6612</t>
  </si>
  <si>
    <t>3901488</t>
  </si>
  <si>
    <t>013173</t>
  </si>
  <si>
    <t>Imagine Hill Avenue</t>
  </si>
  <si>
    <t>6145 Hill Ave</t>
  </si>
  <si>
    <t>5600</t>
  </si>
  <si>
    <t>3901445</t>
  </si>
  <si>
    <t>012628</t>
  </si>
  <si>
    <t>Imagine Integrity Academy</t>
  </si>
  <si>
    <t>1565 Integrity Dr E</t>
  </si>
  <si>
    <t>2707</t>
  </si>
  <si>
    <t>3901549</t>
  </si>
  <si>
    <t>014121</t>
  </si>
  <si>
    <t>Imagine Leadership Academy</t>
  </si>
  <si>
    <t>2405 Romig Rd</t>
  </si>
  <si>
    <t>3826</t>
  </si>
  <si>
    <t>3901419</t>
  </si>
  <si>
    <t>012052</t>
  </si>
  <si>
    <t>Imagine on Superior</t>
  </si>
  <si>
    <t>1500 Superior Ave NE</t>
  </si>
  <si>
    <t>1956</t>
  </si>
  <si>
    <t>3901466</t>
  </si>
  <si>
    <t>012545</t>
  </si>
  <si>
    <t>Imagine Woodbury Academy</t>
  </si>
  <si>
    <t>100 E Woodbury Dr</t>
  </si>
  <si>
    <t>2841</t>
  </si>
  <si>
    <t>3901452</t>
  </si>
  <si>
    <t>012631</t>
  </si>
  <si>
    <t>Impact Academy Cincinnati</t>
  </si>
  <si>
    <t>3060 Durrell Ave</t>
  </si>
  <si>
    <t>1716</t>
  </si>
  <si>
    <t>3904656</t>
  </si>
  <si>
    <t>7733 Stone Rd</t>
  </si>
  <si>
    <t>Independence</t>
  </si>
  <si>
    <t>44131</t>
  </si>
  <si>
    <t>4813</t>
  </si>
  <si>
    <t>3904780</t>
  </si>
  <si>
    <t>587 Bantam Ridge Rd</t>
  </si>
  <si>
    <t>Wintersville</t>
  </si>
  <si>
    <t>43953</t>
  </si>
  <si>
    <t>4231</t>
  </si>
  <si>
    <t>3904543</t>
  </si>
  <si>
    <t>6855 Drake Rd</t>
  </si>
  <si>
    <t>45243</t>
  </si>
  <si>
    <t>2737</t>
  </si>
  <si>
    <t>3904808</t>
  </si>
  <si>
    <t>6210 State Route 235 N</t>
  </si>
  <si>
    <t>Lewistown</t>
  </si>
  <si>
    <t>43333</t>
  </si>
  <si>
    <t>9704</t>
  </si>
  <si>
    <t>3905028</t>
  </si>
  <si>
    <t>Indian Valley Local Schools</t>
  </si>
  <si>
    <t>PO Box 171</t>
  </si>
  <si>
    <t>Gnadenhutten</t>
  </si>
  <si>
    <t>44629</t>
  </si>
  <si>
    <t>0171</t>
  </si>
  <si>
    <t>3901534</t>
  </si>
  <si>
    <t>014081</t>
  </si>
  <si>
    <t>Insight School of Ohio</t>
  </si>
  <si>
    <t>33 N 3rd St Ste 620</t>
  </si>
  <si>
    <t>3534</t>
  </si>
  <si>
    <t>3900478</t>
  </si>
  <si>
    <t>000905</t>
  </si>
  <si>
    <t>Interactive Media &amp; Construction (IMAC)</t>
  </si>
  <si>
    <t>445 Bowman St</t>
  </si>
  <si>
    <t>44903</t>
  </si>
  <si>
    <t>1201</t>
  </si>
  <si>
    <t>3900065</t>
  </si>
  <si>
    <t>133215</t>
  </si>
  <si>
    <t>Intergenerational School, The</t>
  </si>
  <si>
    <t>11327 Shaker Blvd Ste 200 E.</t>
  </si>
  <si>
    <t>3805</t>
  </si>
  <si>
    <t>3900190</t>
  </si>
  <si>
    <t>143172</t>
  </si>
  <si>
    <t>International Acad Of Columbus</t>
  </si>
  <si>
    <t>1201 Shrock Ct</t>
  </si>
  <si>
    <t>3900052</t>
  </si>
  <si>
    <t>133835</t>
  </si>
  <si>
    <t>Invictus High School</t>
  </si>
  <si>
    <t>3120 Euclid Ave</t>
  </si>
  <si>
    <t>2508</t>
  </si>
  <si>
    <t>3904414</t>
  </si>
  <si>
    <t>105 S 5th St</t>
  </si>
  <si>
    <t>Ironton</t>
  </si>
  <si>
    <t>1426</t>
  </si>
  <si>
    <t>3901575</t>
  </si>
  <si>
    <t>iSTEM Geauga Early College High School</t>
  </si>
  <si>
    <t>Concord</t>
  </si>
  <si>
    <t>3910005</t>
  </si>
  <si>
    <t>PO Box 849</t>
  </si>
  <si>
    <t>Jackson Center</t>
  </si>
  <si>
    <t>45334</t>
  </si>
  <si>
    <t>0849</t>
  </si>
  <si>
    <t>3904415</t>
  </si>
  <si>
    <t>450 Vaughn St</t>
  </si>
  <si>
    <t>1944</t>
  </si>
  <si>
    <t>3904985</t>
  </si>
  <si>
    <t>7602 Fulton Dr NW</t>
  </si>
  <si>
    <t>Massillon</t>
  </si>
  <si>
    <t>44646</t>
  </si>
  <si>
    <t>9393</t>
  </si>
  <si>
    <t>3904832</t>
  </si>
  <si>
    <t>13910 Mahoning Ave</t>
  </si>
  <si>
    <t>North Jackson</t>
  </si>
  <si>
    <t>44451</t>
  </si>
  <si>
    <t>9616</t>
  </si>
  <si>
    <t>3904920</t>
  </si>
  <si>
    <t>10235 State Route 88</t>
  </si>
  <si>
    <t>Garrettsville</t>
  </si>
  <si>
    <t>44231</t>
  </si>
  <si>
    <t>9205</t>
  </si>
  <si>
    <t>3904587</t>
  </si>
  <si>
    <t>121 S Poplar St</t>
  </si>
  <si>
    <t>1328</t>
  </si>
  <si>
    <t>3905112</t>
  </si>
  <si>
    <t>051128</t>
  </si>
  <si>
    <t>Jefferson County</t>
  </si>
  <si>
    <t>1509 County Highway 22A</t>
  </si>
  <si>
    <t>Bloomingdale</t>
  </si>
  <si>
    <t>43910</t>
  </si>
  <si>
    <t>7965</t>
  </si>
  <si>
    <t>3904825</t>
  </si>
  <si>
    <t>906 W Main St</t>
  </si>
  <si>
    <t>West Jefferson</t>
  </si>
  <si>
    <t>43162</t>
  </si>
  <si>
    <t>1144</t>
  </si>
  <si>
    <t>3904868</t>
  </si>
  <si>
    <t>2625 S Union Rd</t>
  </si>
  <si>
    <t>5535</t>
  </si>
  <si>
    <t>3904933</t>
  </si>
  <si>
    <t>PO Box 98</t>
  </si>
  <si>
    <t>Fort Jennings</t>
  </si>
  <si>
    <t>45844</t>
  </si>
  <si>
    <t>3904798</t>
  </si>
  <si>
    <t>441 S Main St</t>
  </si>
  <si>
    <t>Johnstown</t>
  </si>
  <si>
    <t>43031</t>
  </si>
  <si>
    <t>1297</t>
  </si>
  <si>
    <t>3904826</t>
  </si>
  <si>
    <t>9200 US Route 42 S</t>
  </si>
  <si>
    <t>Plain City</t>
  </si>
  <si>
    <t>43064</t>
  </si>
  <si>
    <t>3905017</t>
  </si>
  <si>
    <t>7119 State Route 7</t>
  </si>
  <si>
    <t>Kinsman</t>
  </si>
  <si>
    <t>44428</t>
  </si>
  <si>
    <t>9788</t>
  </si>
  <si>
    <t>3904934</t>
  </si>
  <si>
    <t>PO Box 269</t>
  </si>
  <si>
    <t>Kalida</t>
  </si>
  <si>
    <t>45853</t>
  </si>
  <si>
    <t>0269</t>
  </si>
  <si>
    <t>3904679</t>
  </si>
  <si>
    <t>2900 Columbus Ave</t>
  </si>
  <si>
    <t>44870</t>
  </si>
  <si>
    <t>5554</t>
  </si>
  <si>
    <t>3904719</t>
  </si>
  <si>
    <t>17419 Snyder Rd</t>
  </si>
  <si>
    <t>44023</t>
  </si>
  <si>
    <t>2730</t>
  </si>
  <si>
    <t>3904416</t>
  </si>
  <si>
    <t>321 N Depeyster St</t>
  </si>
  <si>
    <t>Kent</t>
  </si>
  <si>
    <t>44240</t>
  </si>
  <si>
    <t>2514</t>
  </si>
  <si>
    <t>3910025</t>
  </si>
  <si>
    <t>222 W Carrol St</t>
  </si>
  <si>
    <t>1202</t>
  </si>
  <si>
    <t>3904418</t>
  </si>
  <si>
    <t>3750 Far Hills Ave</t>
  </si>
  <si>
    <t>45429</t>
  </si>
  <si>
    <t>2506</t>
  </si>
  <si>
    <t>3904816</t>
  </si>
  <si>
    <t>PO Box 65</t>
  </si>
  <si>
    <t>Lagrange</t>
  </si>
  <si>
    <t>44050</t>
  </si>
  <si>
    <t>0065</t>
  </si>
  <si>
    <t>3900314</t>
  </si>
  <si>
    <t>000576</t>
  </si>
  <si>
    <t>King Academy Community School</t>
  </si>
  <si>
    <t>224 W Liberty St</t>
  </si>
  <si>
    <t>45202</t>
  </si>
  <si>
    <t>6990</t>
  </si>
  <si>
    <t>3905043</t>
  </si>
  <si>
    <t>1797 King Ave</t>
  </si>
  <si>
    <t>Kings Mills</t>
  </si>
  <si>
    <t>45034</t>
  </si>
  <si>
    <t>3901330</t>
  </si>
  <si>
    <t>009997</t>
  </si>
  <si>
    <t>KIPP Columbus</t>
  </si>
  <si>
    <t>2750 Agler Rd</t>
  </si>
  <si>
    <t>4616</t>
  </si>
  <si>
    <t>3904787</t>
  </si>
  <si>
    <t>9252 Chillicothe Rd</t>
  </si>
  <si>
    <t>Kirtland</t>
  </si>
  <si>
    <t>44094</t>
  </si>
  <si>
    <t>9298</t>
  </si>
  <si>
    <t>3901347</t>
  </si>
  <si>
    <t>009957</t>
  </si>
  <si>
    <t>Klepinger Community School</t>
  </si>
  <si>
    <t>3650 Klepinger Rd</t>
  </si>
  <si>
    <t>45416</t>
  </si>
  <si>
    <t>1919</t>
  </si>
  <si>
    <t>3905114</t>
  </si>
  <si>
    <t>051144</t>
  </si>
  <si>
    <t>Knox County JVSD</t>
  </si>
  <si>
    <t>306 Martinsburg Rd</t>
  </si>
  <si>
    <t>Mount Vernon</t>
  </si>
  <si>
    <t>43050</t>
  </si>
  <si>
    <t>4225</t>
  </si>
  <si>
    <t>3901339</t>
  </si>
  <si>
    <t>010205</t>
  </si>
  <si>
    <t>L. Hollingworth School for Talented and Gifted</t>
  </si>
  <si>
    <t>653 Miami St</t>
  </si>
  <si>
    <t>2277</t>
  </si>
  <si>
    <t>3905024</t>
  </si>
  <si>
    <t>1001 N Leavitt Rd</t>
  </si>
  <si>
    <t>Leavittsburg</t>
  </si>
  <si>
    <t>44430</t>
  </si>
  <si>
    <t>9644</t>
  </si>
  <si>
    <t>3900214</t>
  </si>
  <si>
    <t>143503</t>
  </si>
  <si>
    <t>Lake Erie Academy</t>
  </si>
  <si>
    <t>2740 W Central Ave</t>
  </si>
  <si>
    <t>3452</t>
  </si>
  <si>
    <t>3901499</t>
  </si>
  <si>
    <t>013132</t>
  </si>
  <si>
    <t>Lake Erie College Preparatory School</t>
  </si>
  <si>
    <t>14405 Saint Clair Ave</t>
  </si>
  <si>
    <t>3433</t>
  </si>
  <si>
    <t>3900277</t>
  </si>
  <si>
    <t>151183</t>
  </si>
  <si>
    <t>Lake Erie International High School</t>
  </si>
  <si>
    <t>11650 Detroit Ave</t>
  </si>
  <si>
    <t>2320</t>
  </si>
  <si>
    <t>3904986</t>
  </si>
  <si>
    <t>Lake Local</t>
  </si>
  <si>
    <t>436 King Church Ave SW</t>
  </si>
  <si>
    <t>44685</t>
  </si>
  <si>
    <t>8220</t>
  </si>
  <si>
    <t>3905069</t>
  </si>
  <si>
    <t>28090 Lemoyne Rd</t>
  </si>
  <si>
    <t>Millbury</t>
  </si>
  <si>
    <t>43447</t>
  </si>
  <si>
    <t>9747</t>
  </si>
  <si>
    <t>3901363</t>
  </si>
  <si>
    <t>011511</t>
  </si>
  <si>
    <t>Lakeland Academy Community School</t>
  </si>
  <si>
    <t>101 E Main St</t>
  </si>
  <si>
    <t>Freeport</t>
  </si>
  <si>
    <t>43973</t>
  </si>
  <si>
    <t>9355</t>
  </si>
  <si>
    <t>3901564</t>
  </si>
  <si>
    <t>014913</t>
  </si>
  <si>
    <t>Lakeshore Intergenerational School</t>
  </si>
  <si>
    <t>18025 Marcella Rd</t>
  </si>
  <si>
    <t>2615</t>
  </si>
  <si>
    <t>3905018</t>
  </si>
  <si>
    <t>300 Hillman Dr</t>
  </si>
  <si>
    <t>Cortland</t>
  </si>
  <si>
    <t>44410</t>
  </si>
  <si>
    <t>1562</t>
  </si>
  <si>
    <t>3904419</t>
  </si>
  <si>
    <t>1470 Warren Rd</t>
  </si>
  <si>
    <t>Lakewood</t>
  </si>
  <si>
    <t>44107</t>
  </si>
  <si>
    <t>3918</t>
  </si>
  <si>
    <t>3900568</t>
  </si>
  <si>
    <t>000942</t>
  </si>
  <si>
    <t>Lakewood City Academy</t>
  </si>
  <si>
    <t>13701 Lake Ave</t>
  </si>
  <si>
    <t>1440</t>
  </si>
  <si>
    <t>3900282</t>
  </si>
  <si>
    <t>151233</t>
  </si>
  <si>
    <t>Lakewood Digital Academy</t>
  </si>
  <si>
    <t>PO Box 70</t>
  </si>
  <si>
    <t>Hebron</t>
  </si>
  <si>
    <t>43025</t>
  </si>
  <si>
    <t>0070</t>
  </si>
  <si>
    <t>3904799</t>
  </si>
  <si>
    <t>3904611</t>
  </si>
  <si>
    <t>Lakota Local</t>
  </si>
  <si>
    <t>5572 Princeton Rd</t>
  </si>
  <si>
    <t>Liberty Township</t>
  </si>
  <si>
    <t>9726</t>
  </si>
  <si>
    <t>3904956</t>
  </si>
  <si>
    <t>5200 County Road 13</t>
  </si>
  <si>
    <t>Kansas</t>
  </si>
  <si>
    <t>44841</t>
  </si>
  <si>
    <t>9617</t>
  </si>
  <si>
    <t>3904420</t>
  </si>
  <si>
    <t>345 E Mulberry St</t>
  </si>
  <si>
    <t>3166</t>
  </si>
  <si>
    <t>3901411</t>
  </si>
  <si>
    <t>012038</t>
  </si>
  <si>
    <t>Langston Hughes High School</t>
  </si>
  <si>
    <t>3905118</t>
  </si>
  <si>
    <t>051185</t>
  </si>
  <si>
    <t>Lawrence County</t>
  </si>
  <si>
    <t>11627 State Route 243</t>
  </si>
  <si>
    <t>7962</t>
  </si>
  <si>
    <t>3901531</t>
  </si>
  <si>
    <t>014094</t>
  </si>
  <si>
    <t>Lawrence County Academy</t>
  </si>
  <si>
    <t>3904421</t>
  </si>
  <si>
    <t>700 Holbrook Ave</t>
  </si>
  <si>
    <t>1648</t>
  </si>
  <si>
    <t>3910007</t>
  </si>
  <si>
    <t>450 Walnut St</t>
  </si>
  <si>
    <t>Leetonia</t>
  </si>
  <si>
    <t>44431</t>
  </si>
  <si>
    <t>1075</t>
  </si>
  <si>
    <t>3904935</t>
  </si>
  <si>
    <t>232 Oak St</t>
  </si>
  <si>
    <t>Leipsic</t>
  </si>
  <si>
    <t>45856</t>
  </si>
  <si>
    <t>1312</t>
  </si>
  <si>
    <t>3904943</t>
  </si>
  <si>
    <t>103 Clever Ln</t>
  </si>
  <si>
    <t>Lexington</t>
  </si>
  <si>
    <t>44904</t>
  </si>
  <si>
    <t>1209</t>
  </si>
  <si>
    <t>3904758</t>
  </si>
  <si>
    <t>PO Box 434</t>
  </si>
  <si>
    <t>LIBERTY CENTER</t>
  </si>
  <si>
    <t>43532</t>
  </si>
  <si>
    <t>0434</t>
  </si>
  <si>
    <t>3905019</t>
  </si>
  <si>
    <t>4115 Shady Rd</t>
  </si>
  <si>
    <t>44505</t>
  </si>
  <si>
    <t>1353</t>
  </si>
  <si>
    <t>3901551</t>
  </si>
  <si>
    <t>013962</t>
  </si>
  <si>
    <t>Liberty Preparatory School</t>
  </si>
  <si>
    <t>PO Box 374</t>
  </si>
  <si>
    <t>0374</t>
  </si>
  <si>
    <t>3904688</t>
  </si>
  <si>
    <t>1108 S Main St</t>
  </si>
  <si>
    <t>Baltimore</t>
  </si>
  <si>
    <t>43105</t>
  </si>
  <si>
    <t>9700</t>
  </si>
  <si>
    <t>3904744</t>
  </si>
  <si>
    <t>9190 County Road 9</t>
  </si>
  <si>
    <t>8811</t>
  </si>
  <si>
    <t>3904800</t>
  </si>
  <si>
    <t>6539 Summit Rd SW</t>
  </si>
  <si>
    <t>Pataskala</t>
  </si>
  <si>
    <t>43062</t>
  </si>
  <si>
    <t>8767</t>
  </si>
  <si>
    <t>3904801</t>
  </si>
  <si>
    <t>1379 Licking Valley Rd</t>
  </si>
  <si>
    <t>3900175</t>
  </si>
  <si>
    <t>142901</t>
  </si>
  <si>
    <t>Life Skills Center  of Canton</t>
  </si>
  <si>
    <t>1100 Cleveland Ave NW</t>
  </si>
  <si>
    <t>1816</t>
  </si>
  <si>
    <t>3900643</t>
  </si>
  <si>
    <t>008282</t>
  </si>
  <si>
    <t>Life Skills Center of Columbus North</t>
  </si>
  <si>
    <t>1900 E Dublin Granville Rd Ste</t>
  </si>
  <si>
    <t>3553</t>
  </si>
  <si>
    <t>3900381</t>
  </si>
  <si>
    <t>000664</t>
  </si>
  <si>
    <t>Life Skills Center of Columbus Southeast</t>
  </si>
  <si>
    <t>2400 S Hamilton Rd</t>
  </si>
  <si>
    <t>4963</t>
  </si>
  <si>
    <t>3900448</t>
  </si>
  <si>
    <t>000813</t>
  </si>
  <si>
    <t>Life Skills Center of Dayton</t>
  </si>
  <si>
    <t>1721 N Main St</t>
  </si>
  <si>
    <t>4143</t>
  </si>
  <si>
    <t>3900176</t>
  </si>
  <si>
    <t>142919</t>
  </si>
  <si>
    <t>Life Skills Center of Elyria</t>
  </si>
  <si>
    <t>2015 W River Rd N</t>
  </si>
  <si>
    <t>2309</t>
  </si>
  <si>
    <t>3900189</t>
  </si>
  <si>
    <t>143164</t>
  </si>
  <si>
    <t>Life Skills Center Of Hamilton County</t>
  </si>
  <si>
    <t>7710 Reading Rd</t>
  </si>
  <si>
    <t>6800</t>
  </si>
  <si>
    <t>3900593</t>
  </si>
  <si>
    <t>008063</t>
  </si>
  <si>
    <t>Life Skills Center of North Akron</t>
  </si>
  <si>
    <t>1458 Brittain Rd</t>
  </si>
  <si>
    <t>44310</t>
  </si>
  <si>
    <t>3641</t>
  </si>
  <si>
    <t>3900278</t>
  </si>
  <si>
    <t>151191</t>
  </si>
  <si>
    <t>Life Skills Center Of Summit County</t>
  </si>
  <si>
    <t>2168 Romig Rd</t>
  </si>
  <si>
    <t>3879</t>
  </si>
  <si>
    <t>3900231</t>
  </si>
  <si>
    <t>149302</t>
  </si>
  <si>
    <t>Life Skills Center Of Toledo</t>
  </si>
  <si>
    <t>3900086</t>
  </si>
  <si>
    <t>133785</t>
  </si>
  <si>
    <t>Life Skills Ctr Of Cincinnati</t>
  </si>
  <si>
    <t>2612 Gilbert Ave</t>
  </si>
  <si>
    <t>1205</t>
  </si>
  <si>
    <t>3900050</t>
  </si>
  <si>
    <t>133801</t>
  </si>
  <si>
    <t>Life Skills Ctr Of Youngstown</t>
  </si>
  <si>
    <t>3405 Market St</t>
  </si>
  <si>
    <t>3901510</t>
  </si>
  <si>
    <t>013226</t>
  </si>
  <si>
    <t>Life Skills High School of Cleveland</t>
  </si>
  <si>
    <t>4600 Carnegie Ave</t>
  </si>
  <si>
    <t>4371</t>
  </si>
  <si>
    <t>3901546</t>
  </si>
  <si>
    <t>014062</t>
  </si>
  <si>
    <t>Life Skills High School of Middletown</t>
  </si>
  <si>
    <t>631 S Breiel Blvd</t>
  </si>
  <si>
    <t>Middletown</t>
  </si>
  <si>
    <t>45044</t>
  </si>
  <si>
    <t>5113</t>
  </si>
  <si>
    <t>3900279</t>
  </si>
  <si>
    <t>151209</t>
  </si>
  <si>
    <t>Life Skills Of Northeast Ohio</t>
  </si>
  <si>
    <t>12201 Larchmere Blvd</t>
  </si>
  <si>
    <t>1101</t>
  </si>
  <si>
    <t>3900084</t>
  </si>
  <si>
    <t>133488</t>
  </si>
  <si>
    <t>Life Skills Of Trumbull County</t>
  </si>
  <si>
    <t>458 Franklin St SE</t>
  </si>
  <si>
    <t>5715</t>
  </si>
  <si>
    <t>3901359</t>
  </si>
  <si>
    <t>011479</t>
  </si>
  <si>
    <t>LifeLinks Community School</t>
  </si>
  <si>
    <t>205 W Crawford St</t>
  </si>
  <si>
    <t>45891</t>
  </si>
  <si>
    <t>1903</t>
  </si>
  <si>
    <t>3900077</t>
  </si>
  <si>
    <t>133389</t>
  </si>
  <si>
    <t>Lighthouse Community Sch Inc</t>
  </si>
  <si>
    <t>6100 Desmond St</t>
  </si>
  <si>
    <t>3904422</t>
  </si>
  <si>
    <t>755 Saint Johns Ave</t>
  </si>
  <si>
    <t>1552</t>
  </si>
  <si>
    <t>3901543</t>
  </si>
  <si>
    <t>014065</t>
  </si>
  <si>
    <t>Lincoln Park Academy</t>
  </si>
  <si>
    <t>3185 W 41st St</t>
  </si>
  <si>
    <t>1275</t>
  </si>
  <si>
    <t>3900051</t>
  </si>
  <si>
    <t>133819</t>
  </si>
  <si>
    <t>Lincoln Preparatory School</t>
  </si>
  <si>
    <t>4215 Robert Ave</t>
  </si>
  <si>
    <t>1255</t>
  </si>
  <si>
    <t>3910022</t>
  </si>
  <si>
    <t>15945 Middle Point Rd</t>
  </si>
  <si>
    <t>9769</t>
  </si>
  <si>
    <t>3904545</t>
  </si>
  <si>
    <t>317 N Market St</t>
  </si>
  <si>
    <t>1145</t>
  </si>
  <si>
    <t>3905044</t>
  </si>
  <si>
    <t>7247 Zoar Rd</t>
  </si>
  <si>
    <t>Maineville</t>
  </si>
  <si>
    <t>45039</t>
  </si>
  <si>
    <t>8098</t>
  </si>
  <si>
    <t>3904423</t>
  </si>
  <si>
    <t>210 N Cooper Ave</t>
  </si>
  <si>
    <t>45215</t>
  </si>
  <si>
    <t>3011</t>
  </si>
  <si>
    <t>3904908</t>
  </si>
  <si>
    <t>9579 Tarlton Rd</t>
  </si>
  <si>
    <t>9448</t>
  </si>
  <si>
    <t>3904424</t>
  </si>
  <si>
    <t>2019 E Front St</t>
  </si>
  <si>
    <t>43138</t>
  </si>
  <si>
    <t>3900262</t>
  </si>
  <si>
    <t>151027</t>
  </si>
  <si>
    <t>London Academy</t>
  </si>
  <si>
    <t>40 S Walnut St</t>
  </si>
  <si>
    <t>London</t>
  </si>
  <si>
    <t>43140</t>
  </si>
  <si>
    <t>1246</t>
  </si>
  <si>
    <t>3904425</t>
  </si>
  <si>
    <t>380 Elm St 2nd Fl</t>
  </si>
  <si>
    <t>9220</t>
  </si>
  <si>
    <t>3904426</t>
  </si>
  <si>
    <t>2350 Pole Ave</t>
  </si>
  <si>
    <t>4301</t>
  </si>
  <si>
    <t>3905122</t>
  </si>
  <si>
    <t>051227</t>
  </si>
  <si>
    <t>Lorain County JVS</t>
  </si>
  <si>
    <t>15181 State Route 58</t>
  </si>
  <si>
    <t>Oberlin</t>
  </si>
  <si>
    <t>44074</t>
  </si>
  <si>
    <t>9753</t>
  </si>
  <si>
    <t>3900273</t>
  </si>
  <si>
    <t>151142</t>
  </si>
  <si>
    <t>Lorain K-12 Digital Academy</t>
  </si>
  <si>
    <t>1800 West 40th Street</t>
  </si>
  <si>
    <t>44053</t>
  </si>
  <si>
    <t>3900587</t>
  </si>
  <si>
    <t>008000</t>
  </si>
  <si>
    <t>Lorain Preparatory Academy</t>
  </si>
  <si>
    <t>4125 Leavitt Rd Bldg 2</t>
  </si>
  <si>
    <t>2341</t>
  </si>
  <si>
    <t>3905020</t>
  </si>
  <si>
    <t>1824 Salt Springs Rd</t>
  </si>
  <si>
    <t>44481</t>
  </si>
  <si>
    <t>3904546</t>
  </si>
  <si>
    <t>210 E Main St</t>
  </si>
  <si>
    <t>Loudonville</t>
  </si>
  <si>
    <t>44842</t>
  </si>
  <si>
    <t>1245</t>
  </si>
  <si>
    <t>3904987</t>
  </si>
  <si>
    <t>407 E Main St</t>
  </si>
  <si>
    <t>Louisville</t>
  </si>
  <si>
    <t>44641</t>
  </si>
  <si>
    <t>1419</t>
  </si>
  <si>
    <t>3904427</t>
  </si>
  <si>
    <t>757 S Lebanon Rd</t>
  </si>
  <si>
    <t>Loveland</t>
  </si>
  <si>
    <t>45140</t>
  </si>
  <si>
    <t>9308</t>
  </si>
  <si>
    <t>3904833</t>
  </si>
  <si>
    <t>52 Rocket Place</t>
  </si>
  <si>
    <t>Lowellville</t>
  </si>
  <si>
    <t>44436</t>
  </si>
  <si>
    <t>3904944</t>
  </si>
  <si>
    <t>84 Lucas North Rd</t>
  </si>
  <si>
    <t>44843</t>
  </si>
  <si>
    <t>3904763</t>
  </si>
  <si>
    <t>PO Box 515</t>
  </si>
  <si>
    <t>Lynchburg</t>
  </si>
  <si>
    <t>45142</t>
  </si>
  <si>
    <t>0515</t>
  </si>
  <si>
    <t>3904870</t>
  </si>
  <si>
    <t>801 Harshman Rd</t>
  </si>
  <si>
    <t>1238</t>
  </si>
  <si>
    <t>3904428</t>
  </si>
  <si>
    <t>7465 Loannes Dr</t>
  </si>
  <si>
    <t>1851</t>
  </si>
  <si>
    <t>3901346</t>
  </si>
  <si>
    <t>009955</t>
  </si>
  <si>
    <t>Madison Avenue School of Arts</t>
  </si>
  <si>
    <t>1511 Madison Ave</t>
  </si>
  <si>
    <t>4433</t>
  </si>
  <si>
    <t>3904788</t>
  </si>
  <si>
    <t>Madison Local</t>
  </si>
  <si>
    <t>1956 Red Bird Rd</t>
  </si>
  <si>
    <t>44057</t>
  </si>
  <si>
    <t>2122</t>
  </si>
  <si>
    <t>3904612</t>
  </si>
  <si>
    <t>1324 Middletown Eaton Rd</t>
  </si>
  <si>
    <t>45042</t>
  </si>
  <si>
    <t>1525</t>
  </si>
  <si>
    <t>3904945</t>
  </si>
  <si>
    <t>1379 Grace St</t>
  </si>
  <si>
    <t>44905</t>
  </si>
  <si>
    <t>3904827</t>
  </si>
  <si>
    <t>55 Linson Rd</t>
  </si>
  <si>
    <t>9751</t>
  </si>
  <si>
    <t>3905124</t>
  </si>
  <si>
    <t>051243</t>
  </si>
  <si>
    <t>Mahoning Co Career &amp; Tech Ctr</t>
  </si>
  <si>
    <t>7300 N Palmyra Rd</t>
  </si>
  <si>
    <t>9746</t>
  </si>
  <si>
    <t>3901329</t>
  </si>
  <si>
    <t>009996</t>
  </si>
  <si>
    <t>Mahoning County High School</t>
  </si>
  <si>
    <t>940 Bryn Mawr Ave</t>
  </si>
  <si>
    <t>4277</t>
  </si>
  <si>
    <t>3900146</t>
  </si>
  <si>
    <t>148999</t>
  </si>
  <si>
    <t>Mahoning Unlimited Classroom</t>
  </si>
  <si>
    <t>7401 Market St RM 519</t>
  </si>
  <si>
    <t>5651</t>
  </si>
  <si>
    <t>3900639</t>
  </si>
  <si>
    <t>008251</t>
  </si>
  <si>
    <t>Mahoning Valley Opportunity Center</t>
  </si>
  <si>
    <t>496 Glenwood Ave</t>
  </si>
  <si>
    <t>44502</t>
  </si>
  <si>
    <t>1509</t>
  </si>
  <si>
    <t>3901511</t>
  </si>
  <si>
    <t>014066</t>
  </si>
  <si>
    <t>Main Street Preparatory Academy</t>
  </si>
  <si>
    <t>388 S Main St</t>
  </si>
  <si>
    <t>44311</t>
  </si>
  <si>
    <t>3900537</t>
  </si>
  <si>
    <t>Manchester Local</t>
  </si>
  <si>
    <t>130 Wayne Frye Dr</t>
  </si>
  <si>
    <t>Manchester</t>
  </si>
  <si>
    <t>45144</t>
  </si>
  <si>
    <t>9314</t>
  </si>
  <si>
    <t>3905000</t>
  </si>
  <si>
    <t>6075 Manchester Rd</t>
  </si>
  <si>
    <t>4654</t>
  </si>
  <si>
    <t>3904429</t>
  </si>
  <si>
    <t>PO Box 1448</t>
  </si>
  <si>
    <t>44901</t>
  </si>
  <si>
    <t>1448</t>
  </si>
  <si>
    <t>3900525</t>
  </si>
  <si>
    <t>000396</t>
  </si>
  <si>
    <t>Mansfield Elective Academy</t>
  </si>
  <si>
    <t>3900523</t>
  </si>
  <si>
    <t>000392</t>
  </si>
  <si>
    <t>Mansfield Enhancement Academy</t>
  </si>
  <si>
    <t>3904430</t>
  </si>
  <si>
    <t>5740 Lawn Ave</t>
  </si>
  <si>
    <t>Maple Heights</t>
  </si>
  <si>
    <t>44137</t>
  </si>
  <si>
    <t>3870</t>
  </si>
  <si>
    <t>3904583</t>
  </si>
  <si>
    <t>635 County Road 801</t>
  </si>
  <si>
    <t>9571</t>
  </si>
  <si>
    <t>3905139</t>
  </si>
  <si>
    <t>051391</t>
  </si>
  <si>
    <t>Maplewood Career Center</t>
  </si>
  <si>
    <t>7075 State Route 88</t>
  </si>
  <si>
    <t>Ravenna</t>
  </si>
  <si>
    <t>44266</t>
  </si>
  <si>
    <t>9188</t>
  </si>
  <si>
    <t>3905021</t>
  </si>
  <si>
    <t>2414 Greenville Rd</t>
  </si>
  <si>
    <t>9648</t>
  </si>
  <si>
    <t>3904680</t>
  </si>
  <si>
    <t>305 S Washington St</t>
  </si>
  <si>
    <t>Castalia</t>
  </si>
  <si>
    <t>44824</t>
  </si>
  <si>
    <t>9263</t>
  </si>
  <si>
    <t>3904431</t>
  </si>
  <si>
    <t>2 Warrior Way</t>
  </si>
  <si>
    <t>3600</t>
  </si>
  <si>
    <t>3910019</t>
  </si>
  <si>
    <t>111 Academy Dr</t>
  </si>
  <si>
    <t>Marietta</t>
  </si>
  <si>
    <t>45750</t>
  </si>
  <si>
    <t>8053</t>
  </si>
  <si>
    <t>3904433</t>
  </si>
  <si>
    <t>420 Presidential Dr</t>
  </si>
  <si>
    <t>5173</t>
  </si>
  <si>
    <t>5,7</t>
  </si>
  <si>
    <t>3900226</t>
  </si>
  <si>
    <t>148916</t>
  </si>
  <si>
    <t>Marion City Digital Academy</t>
  </si>
  <si>
    <t>360 Pennsylvania Ave</t>
  </si>
  <si>
    <t>5530</t>
  </si>
  <si>
    <t>3910031</t>
  </si>
  <si>
    <t>7956 State Route 119</t>
  </si>
  <si>
    <t>Maria Stein</t>
  </si>
  <si>
    <t>45860</t>
  </si>
  <si>
    <t>9710</t>
  </si>
  <si>
    <t>3900428</t>
  </si>
  <si>
    <t>000770</t>
  </si>
  <si>
    <t>Maritime Academy of Toledo, The</t>
  </si>
  <si>
    <t>803 Water St</t>
  </si>
  <si>
    <t>1831</t>
  </si>
  <si>
    <t>3904988</t>
  </si>
  <si>
    <t>10320 Moulin Ave NE</t>
  </si>
  <si>
    <t>5906</t>
  </si>
  <si>
    <t>3900101</t>
  </si>
  <si>
    <t>132803</t>
  </si>
  <si>
    <t>Marshall High School</t>
  </si>
  <si>
    <t>4720 Roosevelt Blvd</t>
  </si>
  <si>
    <t>6250</t>
  </si>
  <si>
    <t>3904434</t>
  </si>
  <si>
    <t>5001 Ayers Limestone Rd</t>
  </si>
  <si>
    <t>Martins Ferry</t>
  </si>
  <si>
    <t>43935</t>
  </si>
  <si>
    <t>1588</t>
  </si>
  <si>
    <t>3904547</t>
  </si>
  <si>
    <t>1000 Edgewood Dr</t>
  </si>
  <si>
    <t>Marysville</t>
  </si>
  <si>
    <t>43040</t>
  </si>
  <si>
    <t>2105</t>
  </si>
  <si>
    <t>3905045</t>
  </si>
  <si>
    <t>Mason City School District</t>
  </si>
  <si>
    <t>211 N East St</t>
  </si>
  <si>
    <t>Mason</t>
  </si>
  <si>
    <t>45040</t>
  </si>
  <si>
    <t>1760</t>
  </si>
  <si>
    <t>3904435</t>
  </si>
  <si>
    <t>930 17th St NE</t>
  </si>
  <si>
    <t>4853</t>
  </si>
  <si>
    <t>3900259</t>
  </si>
  <si>
    <t>149427</t>
  </si>
  <si>
    <t>Massillon Digital Academy, Inc</t>
  </si>
  <si>
    <t>3905015</t>
  </si>
  <si>
    <t>4434B Warren Sharon Rd</t>
  </si>
  <si>
    <t>Vienna</t>
  </si>
  <si>
    <t>44473</t>
  </si>
  <si>
    <t>3904436</t>
  </si>
  <si>
    <t>716 Askin St</t>
  </si>
  <si>
    <t>Maumee</t>
  </si>
  <si>
    <t>43537</t>
  </si>
  <si>
    <t>3602</t>
  </si>
  <si>
    <t>3904437</t>
  </si>
  <si>
    <t>1101 S.O.M. Center Road</t>
  </si>
  <si>
    <t>Mayfield Heights</t>
  </si>
  <si>
    <t>44124</t>
  </si>
  <si>
    <t>2006</t>
  </si>
  <si>
    <t>3904885</t>
  </si>
  <si>
    <t>3715 Panther Dr</t>
  </si>
  <si>
    <t>7086</t>
  </si>
  <si>
    <t>3904745</t>
  </si>
  <si>
    <t>328 S Todd St</t>
  </si>
  <si>
    <t>McComb</t>
  </si>
  <si>
    <t>45858</t>
  </si>
  <si>
    <t>0877</t>
  </si>
  <si>
    <t>3905022</t>
  </si>
  <si>
    <t>600 Iowa Ave</t>
  </si>
  <si>
    <t>Mc Donald</t>
  </si>
  <si>
    <t>44437</t>
  </si>
  <si>
    <t>1677</t>
  </si>
  <si>
    <t>3904548</t>
  </si>
  <si>
    <t>60 High St</t>
  </si>
  <si>
    <t>Mechanicsburg</t>
  </si>
  <si>
    <t>43044</t>
  </si>
  <si>
    <t>1071</t>
  </si>
  <si>
    <t>3904438</t>
  </si>
  <si>
    <t>Medina City SD</t>
  </si>
  <si>
    <t>739 Weymouth Rd</t>
  </si>
  <si>
    <t>2037</t>
  </si>
  <si>
    <t>3906210</t>
  </si>
  <si>
    <t>062109</t>
  </si>
  <si>
    <t>Medina County Joint Vocational School District</t>
  </si>
  <si>
    <t>1101 W Liberty St</t>
  </si>
  <si>
    <t>1346</t>
  </si>
  <si>
    <t>3904852</t>
  </si>
  <si>
    <t>41765 Pomeroy Pike</t>
  </si>
  <si>
    <t>Pomeroy</t>
  </si>
  <si>
    <t>45769</t>
  </si>
  <si>
    <t>3901544</t>
  </si>
  <si>
    <t>013906</t>
  </si>
  <si>
    <t>Melrose Preparatory Academy</t>
  </si>
  <si>
    <t>2601 Melrose Ave</t>
  </si>
  <si>
    <t>Walnut Hills</t>
  </si>
  <si>
    <t>1628</t>
  </si>
  <si>
    <t>3900505</t>
  </si>
  <si>
    <t>000318</t>
  </si>
  <si>
    <t>Menlo Park Academy</t>
  </si>
  <si>
    <t>14440 Triskett Rd</t>
  </si>
  <si>
    <t>2263</t>
  </si>
  <si>
    <t>3904549</t>
  </si>
  <si>
    <t>6451 Center St</t>
  </si>
  <si>
    <t>Mentor</t>
  </si>
  <si>
    <t>44060</t>
  </si>
  <si>
    <t>4109</t>
  </si>
  <si>
    <t>3901490</t>
  </si>
  <si>
    <t>012391</t>
  </si>
  <si>
    <t>Metro Early College High School</t>
  </si>
  <si>
    <t>1929 Kenny Rd</t>
  </si>
  <si>
    <t>43210</t>
  </si>
  <si>
    <t>1015</t>
  </si>
  <si>
    <t>3901572</t>
  </si>
  <si>
    <t>Metro Institute of Technology</t>
  </si>
  <si>
    <t>303 S Grant Ave</t>
  </si>
  <si>
    <t>5507</t>
  </si>
  <si>
    <t>3904862</t>
  </si>
  <si>
    <t>3825 N State Route 589</t>
  </si>
  <si>
    <t>Casstown</t>
  </si>
  <si>
    <t>45312</t>
  </si>
  <si>
    <t>9707</t>
  </si>
  <si>
    <t>3910010</t>
  </si>
  <si>
    <t>3818 State Route 41 NW</t>
  </si>
  <si>
    <t>Washington Court House</t>
  </si>
  <si>
    <t>43160</t>
  </si>
  <si>
    <t>9184</t>
  </si>
  <si>
    <t>3900241</t>
  </si>
  <si>
    <t>132944</t>
  </si>
  <si>
    <t>Miami Valley Academies</t>
  </si>
  <si>
    <t>5656 Springboro Pike</t>
  </si>
  <si>
    <t>45449</t>
  </si>
  <si>
    <t>2806</t>
  </si>
  <si>
    <t>3905128</t>
  </si>
  <si>
    <t>051284</t>
  </si>
  <si>
    <t>Miami Valley Career Tech</t>
  </si>
  <si>
    <t>6800 Hoke Rd</t>
  </si>
  <si>
    <t>Englewood</t>
  </si>
  <si>
    <t>45315</t>
  </si>
  <si>
    <t>8975</t>
  </si>
  <si>
    <t>3904439</t>
  </si>
  <si>
    <t>540 E. Park Ave</t>
  </si>
  <si>
    <t>Miamisburg</t>
  </si>
  <si>
    <t>45342</t>
  </si>
  <si>
    <t>2854</t>
  </si>
  <si>
    <t>3900514</t>
  </si>
  <si>
    <t>000360</t>
  </si>
  <si>
    <t>Miamisburg Secondary Academy</t>
  </si>
  <si>
    <t>540 Park Ave</t>
  </si>
  <si>
    <t>3904895</t>
  </si>
  <si>
    <t>048959</t>
  </si>
  <si>
    <t>Middle Bass Local</t>
  </si>
  <si>
    <t>985 Fox Rd</t>
  </si>
  <si>
    <t>Middle Bass</t>
  </si>
  <si>
    <t>43446</t>
  </si>
  <si>
    <t>3900027</t>
  </si>
  <si>
    <t>134213</t>
  </si>
  <si>
    <t>Middlebury Academy</t>
  </si>
  <si>
    <t>88 Kent St</t>
  </si>
  <si>
    <t>2544</t>
  </si>
  <si>
    <t>3904440</t>
  </si>
  <si>
    <t>1 Donham Plz 4th Fl</t>
  </si>
  <si>
    <t>1932</t>
  </si>
  <si>
    <t>3900194</t>
  </si>
  <si>
    <t>143214</t>
  </si>
  <si>
    <t>Middletown Fitness &amp; Prep Acad</t>
  </si>
  <si>
    <t>816 2nd Ave</t>
  </si>
  <si>
    <t>4201</t>
  </si>
  <si>
    <t>3905130</t>
  </si>
  <si>
    <t>051300</t>
  </si>
  <si>
    <t>Mid-East Career and Technology Centers</t>
  </si>
  <si>
    <t>400 Richards Rd</t>
  </si>
  <si>
    <t>4645</t>
  </si>
  <si>
    <t>3900435</t>
  </si>
  <si>
    <t>000780</t>
  </si>
  <si>
    <t>Midnimo Cross Cultural Community School</t>
  </si>
  <si>
    <t>1500 W 3rd Ave Ste 125</t>
  </si>
  <si>
    <t>2883</t>
  </si>
  <si>
    <t>3904817</t>
  </si>
  <si>
    <t>13050 Durkee Rd</t>
  </si>
  <si>
    <t>Grafton</t>
  </si>
  <si>
    <t>44044</t>
  </si>
  <si>
    <t>1122</t>
  </si>
  <si>
    <t>3904550</t>
  </si>
  <si>
    <t>777 Garfield Ave</t>
  </si>
  <si>
    <t>Milford</t>
  </si>
  <si>
    <t>45150</t>
  </si>
  <si>
    <t>1607</t>
  </si>
  <si>
    <t>3905063</t>
  </si>
  <si>
    <t>1401 W Jackson St</t>
  </si>
  <si>
    <t>West Unity</t>
  </si>
  <si>
    <t>43570</t>
  </si>
  <si>
    <t>9465</t>
  </si>
  <si>
    <t>3900036</t>
  </si>
  <si>
    <t>133561</t>
  </si>
  <si>
    <t>Millennium Community School</t>
  </si>
  <si>
    <t>3500 Refugee Rd</t>
  </si>
  <si>
    <t>4862</t>
  </si>
  <si>
    <t>3904936</t>
  </si>
  <si>
    <t>PO Box 38</t>
  </si>
  <si>
    <t>Miller City</t>
  </si>
  <si>
    <t>45864</t>
  </si>
  <si>
    <t>0038</t>
  </si>
  <si>
    <t>3904551</t>
  </si>
  <si>
    <t>7610 Milton Potsdam Rd</t>
  </si>
  <si>
    <t>West Milton</t>
  </si>
  <si>
    <t>45383</t>
  </si>
  <si>
    <t>9602</t>
  </si>
  <si>
    <t>3904989</t>
  </si>
  <si>
    <t>406 East St</t>
  </si>
  <si>
    <t>Minerva</t>
  </si>
  <si>
    <t>44657</t>
  </si>
  <si>
    <t>1429</t>
  </si>
  <si>
    <t>3904962</t>
  </si>
  <si>
    <t>PO Box 204</t>
  </si>
  <si>
    <t>Minford</t>
  </si>
  <si>
    <t>45653</t>
  </si>
  <si>
    <t>0204</t>
  </si>
  <si>
    <t>3904594</t>
  </si>
  <si>
    <t>50 E 7th St</t>
  </si>
  <si>
    <t>Minster</t>
  </si>
  <si>
    <t>45865</t>
  </si>
  <si>
    <t>1095</t>
  </si>
  <si>
    <t>3904667</t>
  </si>
  <si>
    <t>1469 State Road 47 E</t>
  </si>
  <si>
    <t>Union City</t>
  </si>
  <si>
    <t>45390</t>
  </si>
  <si>
    <t>8628</t>
  </si>
  <si>
    <t>3905003</t>
  </si>
  <si>
    <t>1 S Cleveland Ave</t>
  </si>
  <si>
    <t>1514</t>
  </si>
  <si>
    <t>3905074</t>
  </si>
  <si>
    <t>605 State Highway 231</t>
  </si>
  <si>
    <t>Sycamore</t>
  </si>
  <si>
    <t>44882</t>
  </si>
  <si>
    <t>9434</t>
  </si>
  <si>
    <t>3900094</t>
  </si>
  <si>
    <t>Monroe Local School District</t>
  </si>
  <si>
    <t>500 Yankee Rd</t>
  </si>
  <si>
    <t>45050</t>
  </si>
  <si>
    <t>3904771</t>
  </si>
  <si>
    <t>101 West St</t>
  </si>
  <si>
    <t>Monroeville</t>
  </si>
  <si>
    <t>44847</t>
  </si>
  <si>
    <t>9797</t>
  </si>
  <si>
    <t>3904552</t>
  </si>
  <si>
    <t>PO Box 193</t>
  </si>
  <si>
    <t>Montpelier</t>
  </si>
  <si>
    <t>43543</t>
  </si>
  <si>
    <t>0193</t>
  </si>
  <si>
    <t>3904877</t>
  </si>
  <si>
    <t>PO Box 509</t>
  </si>
  <si>
    <t>Mc Connelsville</t>
  </si>
  <si>
    <t>43756</t>
  </si>
  <si>
    <t>0509</t>
  </si>
  <si>
    <t>3900186</t>
  </si>
  <si>
    <t>143131</t>
  </si>
  <si>
    <t>Mound Street Health Careers Acadmy</t>
  </si>
  <si>
    <t>354 Mound St</t>
  </si>
  <si>
    <t>45407</t>
  </si>
  <si>
    <t>3325</t>
  </si>
  <si>
    <t>3900184</t>
  </si>
  <si>
    <t>143115</t>
  </si>
  <si>
    <t>Mound Street IT Careers Academy</t>
  </si>
  <si>
    <t>3900185</t>
  </si>
  <si>
    <t>143123</t>
  </si>
  <si>
    <t>Mound Street Military Careers Academy</t>
  </si>
  <si>
    <t>3901336</t>
  </si>
  <si>
    <t>010180</t>
  </si>
  <si>
    <t>Mount Auburn International Academy</t>
  </si>
  <si>
    <t>244 Southern Ave</t>
  </si>
  <si>
    <t>45219</t>
  </si>
  <si>
    <t>3023</t>
  </si>
  <si>
    <t>3904553</t>
  </si>
  <si>
    <t>145 N Cherry St</t>
  </si>
  <si>
    <t>Mount Gilead</t>
  </si>
  <si>
    <t>43338</t>
  </si>
  <si>
    <t>1266</t>
  </si>
  <si>
    <t>3910012</t>
  </si>
  <si>
    <t>300 Newark Rd</t>
  </si>
  <si>
    <t>4510</t>
  </si>
  <si>
    <t>3904441</t>
  </si>
  <si>
    <t>7615 Harrison Ave</t>
  </si>
  <si>
    <t>3107</t>
  </si>
  <si>
    <t>3900575</t>
  </si>
  <si>
    <t>000953</t>
  </si>
  <si>
    <t>Mt. Healthy Preparatory and Fitness Academy</t>
  </si>
  <si>
    <t>7601 Harrison Ave</t>
  </si>
  <si>
    <t>3904443</t>
  </si>
  <si>
    <t>701 Briarheath Ave Ste 108</t>
  </si>
  <si>
    <t>Napoleon</t>
  </si>
  <si>
    <t>43545</t>
  </si>
  <si>
    <t>1251</t>
  </si>
  <si>
    <t>3904927</t>
  </si>
  <si>
    <t>6940 Oxford Gettysburg Rd</t>
  </si>
  <si>
    <t>New Paris</t>
  </si>
  <si>
    <t>45347</t>
  </si>
  <si>
    <t>9065</t>
  </si>
  <si>
    <t>3901405</t>
  </si>
  <si>
    <t>012030</t>
  </si>
  <si>
    <t>Near West Intergenerational School</t>
  </si>
  <si>
    <t>3805 Terrett Ave</t>
  </si>
  <si>
    <t>2847</t>
  </si>
  <si>
    <t>3904444</t>
  </si>
  <si>
    <t>2 Buckeye Dr</t>
  </si>
  <si>
    <t>Nelsonville</t>
  </si>
  <si>
    <t>45764</t>
  </si>
  <si>
    <t>9591</t>
  </si>
  <si>
    <t>3904699</t>
  </si>
  <si>
    <t>55 N High St</t>
  </si>
  <si>
    <t>New Albany</t>
  </si>
  <si>
    <t>43054</t>
  </si>
  <si>
    <t>7099</t>
  </si>
  <si>
    <t>3901410</t>
  </si>
  <si>
    <t>012037</t>
  </si>
  <si>
    <t>New Beginnings Academy</t>
  </si>
  <si>
    <t>4707 Hilton Corporate Dr</t>
  </si>
  <si>
    <t>3904446</t>
  </si>
  <si>
    <t>#1 Glenwood Tiger Trail</t>
  </si>
  <si>
    <t>New Boston</t>
  </si>
  <si>
    <t>3904595</t>
  </si>
  <si>
    <t>901 E Monroe St</t>
  </si>
  <si>
    <t>New Bremen</t>
  </si>
  <si>
    <t>45869</t>
  </si>
  <si>
    <t>9685</t>
  </si>
  <si>
    <t>3900382</t>
  </si>
  <si>
    <t>000677</t>
  </si>
  <si>
    <t>New Day Academy Boarding &amp; Day School</t>
  </si>
  <si>
    <t>8566 Barbara Dr</t>
  </si>
  <si>
    <t>1917</t>
  </si>
  <si>
    <t>3904596</t>
  </si>
  <si>
    <t>345 S Main St</t>
  </si>
  <si>
    <t>New Knoxville</t>
  </si>
  <si>
    <t>45871</t>
  </si>
  <si>
    <t>0476</t>
  </si>
  <si>
    <t>3904871</t>
  </si>
  <si>
    <t>320 S Fuls Rd</t>
  </si>
  <si>
    <t>New Lebanon</t>
  </si>
  <si>
    <t>45345</t>
  </si>
  <si>
    <t>3904447</t>
  </si>
  <si>
    <t>PO Box 630</t>
  </si>
  <si>
    <t>New Lexington</t>
  </si>
  <si>
    <t>43764</t>
  </si>
  <si>
    <t>0630</t>
  </si>
  <si>
    <t>3904772</t>
  </si>
  <si>
    <t>2 Wildcat Dr</t>
  </si>
  <si>
    <t>New London</t>
  </si>
  <si>
    <t>44851</t>
  </si>
  <si>
    <t>3904613</t>
  </si>
  <si>
    <t>600 Seven Mile Ave</t>
  </si>
  <si>
    <t>5748</t>
  </si>
  <si>
    <t>3904448</t>
  </si>
  <si>
    <t>248 Front Ave SW</t>
  </si>
  <si>
    <t>2150</t>
  </si>
  <si>
    <t>3904555</t>
  </si>
  <si>
    <t>212 Market St Fl 3RD</t>
  </si>
  <si>
    <t>New Richmond</t>
  </si>
  <si>
    <t>45157</t>
  </si>
  <si>
    <t>3904971</t>
  </si>
  <si>
    <t>44 N Perry St</t>
  </si>
  <si>
    <t>New Riegel</t>
  </si>
  <si>
    <t>44853</t>
  </si>
  <si>
    <t>9776</t>
  </si>
  <si>
    <t>3904445</t>
  </si>
  <si>
    <t>621 Mount Vernon Rd</t>
  </si>
  <si>
    <t>4615</t>
  </si>
  <si>
    <t>3900133</t>
  </si>
  <si>
    <t>000162</t>
  </si>
  <si>
    <t>Newark Digital Academy</t>
  </si>
  <si>
    <t>255 Woods Ave</t>
  </si>
  <si>
    <t>4436</t>
  </si>
  <si>
    <t>3901447</t>
  </si>
  <si>
    <t>012536</t>
  </si>
  <si>
    <t>Newbridge Math &amp; Reading Preparatory Academy</t>
  </si>
  <si>
    <t>3850 Sullivant Ave</t>
  </si>
  <si>
    <t>4327</t>
  </si>
  <si>
    <t>3904721</t>
  </si>
  <si>
    <t>047217</t>
  </si>
  <si>
    <t>Newbury Local</t>
  </si>
  <si>
    <t>14775 Auburn Rd</t>
  </si>
  <si>
    <t>Newbury</t>
  </si>
  <si>
    <t>44065</t>
  </si>
  <si>
    <t>3904554</t>
  </si>
  <si>
    <t>702 S River St</t>
  </si>
  <si>
    <t>Newcomerstown</t>
  </si>
  <si>
    <t>43832</t>
  </si>
  <si>
    <t>1450</t>
  </si>
  <si>
    <t>3904556</t>
  </si>
  <si>
    <t>909 1/2 Milton Blvd</t>
  </si>
  <si>
    <t>Newton Falls</t>
  </si>
  <si>
    <t>44444</t>
  </si>
  <si>
    <t>3904863</t>
  </si>
  <si>
    <t>PO Box 803</t>
  </si>
  <si>
    <t>Pleasant Hill</t>
  </si>
  <si>
    <t>45359</t>
  </si>
  <si>
    <t>0803</t>
  </si>
  <si>
    <t>3901496</t>
  </si>
  <si>
    <t>013199</t>
  </si>
  <si>
    <t>Nexus Academy of Cleveland</t>
  </si>
  <si>
    <t>3615 Superior Ave E Bldg 44</t>
  </si>
  <si>
    <t>4138</t>
  </si>
  <si>
    <t>3901483</t>
  </si>
  <si>
    <t>013201</t>
  </si>
  <si>
    <t>Nexus Academy of Columbus</t>
  </si>
  <si>
    <t>4689 Hilton Corporate Dr</t>
  </si>
  <si>
    <t>3901467</t>
  </si>
  <si>
    <t>013200</t>
  </si>
  <si>
    <t>Nexus Academy of Toledo</t>
  </si>
  <si>
    <t>600 Jefferson Ave</t>
  </si>
  <si>
    <t>3904449</t>
  </si>
  <si>
    <t>309 N Rhodes Ave</t>
  </si>
  <si>
    <t>Niles</t>
  </si>
  <si>
    <t>44446</t>
  </si>
  <si>
    <t>3821</t>
  </si>
  <si>
    <t>3900646</t>
  </si>
  <si>
    <t>008278</t>
  </si>
  <si>
    <t>Noble Academy-Cleveland</t>
  </si>
  <si>
    <t>1200 E 200th St</t>
  </si>
  <si>
    <t>44117</t>
  </si>
  <si>
    <t>1111</t>
  </si>
  <si>
    <t>3900645</t>
  </si>
  <si>
    <t>008280</t>
  </si>
  <si>
    <t>Noble Academy-Columbus</t>
  </si>
  <si>
    <t>1329 Bethel Rd</t>
  </si>
  <si>
    <t>43220</t>
  </si>
  <si>
    <t>2611</t>
  </si>
  <si>
    <t>3904890</t>
  </si>
  <si>
    <t>20977 Zep Rd E</t>
  </si>
  <si>
    <t>Sarahsville</t>
  </si>
  <si>
    <t>43779</t>
  </si>
  <si>
    <t>3905004</t>
  </si>
  <si>
    <t>9370 Olde Eight Rd</t>
  </si>
  <si>
    <t>Northfield</t>
  </si>
  <si>
    <t>44067</t>
  </si>
  <si>
    <t>3905070</t>
  </si>
  <si>
    <t>201 S Main St</t>
  </si>
  <si>
    <t>North Baltimore</t>
  </si>
  <si>
    <t>45872</t>
  </si>
  <si>
    <t>1354</t>
  </si>
  <si>
    <t>3904896</t>
  </si>
  <si>
    <t>048967</t>
  </si>
  <si>
    <t>North Bass Local</t>
  </si>
  <si>
    <t>515 Kenny Rd</t>
  </si>
  <si>
    <t>Isle St George</t>
  </si>
  <si>
    <t>43436</t>
  </si>
  <si>
    <t>3904450</t>
  </si>
  <si>
    <t>525 7th St NE</t>
  </si>
  <si>
    <t>North Canton</t>
  </si>
  <si>
    <t>44720</t>
  </si>
  <si>
    <t>2012</t>
  </si>
  <si>
    <t>3901420</t>
  </si>
  <si>
    <t>012054</t>
  </si>
  <si>
    <t>North Central Academy</t>
  </si>
  <si>
    <t>928 W Market St Ste B</t>
  </si>
  <si>
    <t>2529</t>
  </si>
  <si>
    <t>3905064</t>
  </si>
  <si>
    <t>400 E Baubice St</t>
  </si>
  <si>
    <t>Pioneer</t>
  </si>
  <si>
    <t>43554</t>
  </si>
  <si>
    <t>9637</t>
  </si>
  <si>
    <t>3904451</t>
  </si>
  <si>
    <t>1731 Goodman Ave</t>
  </si>
  <si>
    <t>45239</t>
  </si>
  <si>
    <t>4844</t>
  </si>
  <si>
    <t>3900216</t>
  </si>
  <si>
    <t>143529</t>
  </si>
  <si>
    <t>North Dayton School Of Science &amp; Discovery</t>
  </si>
  <si>
    <t>3901 Turner Rd</t>
  </si>
  <si>
    <t>3654</t>
  </si>
  <si>
    <t>3904802</t>
  </si>
  <si>
    <t>PO Box 497</t>
  </si>
  <si>
    <t>Utica</t>
  </si>
  <si>
    <t>43080</t>
  </si>
  <si>
    <t>0497</t>
  </si>
  <si>
    <t>3904452</t>
  </si>
  <si>
    <t>27425 Butternut Ridge Rd</t>
  </si>
  <si>
    <t>North Olmsted</t>
  </si>
  <si>
    <t>44070</t>
  </si>
  <si>
    <t>3154</t>
  </si>
  <si>
    <t>3904453</t>
  </si>
  <si>
    <t>5490 Mills Creek Ln</t>
  </si>
  <si>
    <t>North Ridgeville</t>
  </si>
  <si>
    <t>44039</t>
  </si>
  <si>
    <t>2339</t>
  </si>
  <si>
    <t>3904454</t>
  </si>
  <si>
    <t>6579 Royalton Rd</t>
  </si>
  <si>
    <t>North Royalton</t>
  </si>
  <si>
    <t>44133</t>
  </si>
  <si>
    <t>4925</t>
  </si>
  <si>
    <t>3905033</t>
  </si>
  <si>
    <t>12920 State Route 739</t>
  </si>
  <si>
    <t>Richwood</t>
  </si>
  <si>
    <t>43344</t>
  </si>
  <si>
    <t>9728</t>
  </si>
  <si>
    <t>3901376</t>
  </si>
  <si>
    <t>011923</t>
  </si>
  <si>
    <t>Northeast Ohio College Preparatory School</t>
  </si>
  <si>
    <t>2280 Professor Ave</t>
  </si>
  <si>
    <t>4467</t>
  </si>
  <si>
    <t>3904672</t>
  </si>
  <si>
    <t>Northeastern Local</t>
  </si>
  <si>
    <t>5921 Domersville Rd</t>
  </si>
  <si>
    <t>9121</t>
  </si>
  <si>
    <t>3904625</t>
  </si>
  <si>
    <t>1414 Bowman Rd</t>
  </si>
  <si>
    <t>8826</t>
  </si>
  <si>
    <t>3904905</t>
  </si>
  <si>
    <t>8700 Sheridan Dr</t>
  </si>
  <si>
    <t>Thornville</t>
  </si>
  <si>
    <t>43076</t>
  </si>
  <si>
    <t>9757</t>
  </si>
  <si>
    <t>3900552</t>
  </si>
  <si>
    <t>000511</t>
  </si>
  <si>
    <t>Northland Preparatory and Fitness Academy</t>
  </si>
  <si>
    <t>1875 Morse Rd</t>
  </si>
  <si>
    <t>6603</t>
  </si>
  <si>
    <t>3904872</t>
  </si>
  <si>
    <t>4001 Old Salem Rd</t>
  </si>
  <si>
    <t>45322</t>
  </si>
  <si>
    <t>2681</t>
  </si>
  <si>
    <t>3901537</t>
  </si>
  <si>
    <t>014051</t>
  </si>
  <si>
    <t>Northmont Secondary Academy</t>
  </si>
  <si>
    <t>3904881</t>
  </si>
  <si>
    <t>5247 County Road 29</t>
  </si>
  <si>
    <t>9742</t>
  </si>
  <si>
    <t>3901319</t>
  </si>
  <si>
    <t>009147</t>
  </si>
  <si>
    <t>Northpointe Academy</t>
  </si>
  <si>
    <t>3648 Victory Ave</t>
  </si>
  <si>
    <t>3904803</t>
  </si>
  <si>
    <t>Northridge Local</t>
  </si>
  <si>
    <t>6066 Johnstown Utica Rd</t>
  </si>
  <si>
    <t>9408</t>
  </si>
  <si>
    <t>3904873</t>
  </si>
  <si>
    <t>2011 Timber Ln</t>
  </si>
  <si>
    <t>45414</t>
  </si>
  <si>
    <t>4528</t>
  </si>
  <si>
    <t>3904963</t>
  </si>
  <si>
    <t>Northwest Local</t>
  </si>
  <si>
    <t>800 Mohawk Dr</t>
  </si>
  <si>
    <t>Mc Dermott</t>
  </si>
  <si>
    <t>45652</t>
  </si>
  <si>
    <t>9000</t>
  </si>
  <si>
    <t>3904990</t>
  </si>
  <si>
    <t>2309 Locust St S</t>
  </si>
  <si>
    <t>Canal Fulton</t>
  </si>
  <si>
    <t>44614</t>
  </si>
  <si>
    <t>9389</t>
  </si>
  <si>
    <t>3904736</t>
  </si>
  <si>
    <t>3240 Banning Rd</t>
  </si>
  <si>
    <t>5207</t>
  </si>
  <si>
    <t>3904626</t>
  </si>
  <si>
    <t>Northwestern Local</t>
  </si>
  <si>
    <t>5610 Troy Rd</t>
  </si>
  <si>
    <t>9032</t>
  </si>
  <si>
    <t>3910033</t>
  </si>
  <si>
    <t>7571 N Elyria Rd</t>
  </si>
  <si>
    <t>West Salem</t>
  </si>
  <si>
    <t>44287</t>
  </si>
  <si>
    <t>3905071</t>
  </si>
  <si>
    <t>Northwood Local Schools</t>
  </si>
  <si>
    <t>500 Lemoyne Rd</t>
  </si>
  <si>
    <t>Northwood</t>
  </si>
  <si>
    <t>43619</t>
  </si>
  <si>
    <t>1810</t>
  </si>
  <si>
    <t>3904455</t>
  </si>
  <si>
    <t>4128 Cleveland Massillon Rd</t>
  </si>
  <si>
    <t>Norton</t>
  </si>
  <si>
    <t>5633</t>
  </si>
  <si>
    <t>3904456</t>
  </si>
  <si>
    <t>134 Benedict Ave</t>
  </si>
  <si>
    <t>Norwalk</t>
  </si>
  <si>
    <t>44857</t>
  </si>
  <si>
    <t>2349</t>
  </si>
  <si>
    <t>3905056</t>
  </si>
  <si>
    <t>350 S Main St</t>
  </si>
  <si>
    <t>Creston</t>
  </si>
  <si>
    <t>44217</t>
  </si>
  <si>
    <t>9665</t>
  </si>
  <si>
    <t>3904457</t>
  </si>
  <si>
    <t>2132 Williams Ave</t>
  </si>
  <si>
    <t>Norwood</t>
  </si>
  <si>
    <t>45212</t>
  </si>
  <si>
    <t>3806</t>
  </si>
  <si>
    <t>3901559</t>
  </si>
  <si>
    <t>014912</t>
  </si>
  <si>
    <t>Norwood Conversion Community School</t>
  </si>
  <si>
    <t>3904776</t>
  </si>
  <si>
    <t>205 Western Ave</t>
  </si>
  <si>
    <t>Oak Hill</t>
  </si>
  <si>
    <t>45656</t>
  </si>
  <si>
    <t>3904737</t>
  </si>
  <si>
    <t>6325 Rapid Run Rd</t>
  </si>
  <si>
    <t>45233</t>
  </si>
  <si>
    <t>4555</t>
  </si>
  <si>
    <t>3901439</t>
  </si>
  <si>
    <t>012626</t>
  </si>
  <si>
    <t>OAK Leadership Institute</t>
  </si>
  <si>
    <t>8610 Hough Ave</t>
  </si>
  <si>
    <t>1566</t>
  </si>
  <si>
    <t>3900383</t>
  </si>
  <si>
    <t>000679</t>
  </si>
  <si>
    <t>Oakstone Community School</t>
  </si>
  <si>
    <t>5747 Cleveland Ave</t>
  </si>
  <si>
    <t>2831</t>
  </si>
  <si>
    <t>3904458</t>
  </si>
  <si>
    <t>20 Rubicon Rd</t>
  </si>
  <si>
    <t>45409</t>
  </si>
  <si>
    <t>2239</t>
  </si>
  <si>
    <t>3904459</t>
  </si>
  <si>
    <t>Oberlin City Schools</t>
  </si>
  <si>
    <t>153 N Main St</t>
  </si>
  <si>
    <t>1173</t>
  </si>
  <si>
    <t>3901487</t>
  </si>
  <si>
    <t>013253</t>
  </si>
  <si>
    <t>Ohio College Preparatory School</t>
  </si>
  <si>
    <t>21100 Southgate Park Blvd</t>
  </si>
  <si>
    <t>3004</t>
  </si>
  <si>
    <t>3900250</t>
  </si>
  <si>
    <t>000236</t>
  </si>
  <si>
    <t>Ohio Connections Academy, Inc</t>
  </si>
  <si>
    <t>3740 Euclid Ave Ste 101</t>
  </si>
  <si>
    <t>2229</t>
  </si>
  <si>
    <t>3901530</t>
  </si>
  <si>
    <t>014067</t>
  </si>
  <si>
    <t>Ohio Construction Academy</t>
  </si>
  <si>
    <t>1725 Jetway Blvd</t>
  </si>
  <si>
    <t>1674</t>
  </si>
  <si>
    <t>3901538</t>
  </si>
  <si>
    <t>014146</t>
  </si>
  <si>
    <t>Ohio Cyber Academy</t>
  </si>
  <si>
    <t>2023 Sunset Blvd</t>
  </si>
  <si>
    <t>Steubenville</t>
  </si>
  <si>
    <t>43952</t>
  </si>
  <si>
    <t>1349</t>
  </si>
  <si>
    <t>3905133</t>
  </si>
  <si>
    <t>051334</t>
  </si>
  <si>
    <t>Ohio Hi-Point Career Center</t>
  </si>
  <si>
    <t>2280 State Route 540</t>
  </si>
  <si>
    <t>9508</t>
  </si>
  <si>
    <t>3901578</t>
  </si>
  <si>
    <t>Ohio Valley Energy Technology Academy</t>
  </si>
  <si>
    <t>10692 State Route 150</t>
  </si>
  <si>
    <t>Rayland</t>
  </si>
  <si>
    <t>43943</t>
  </si>
  <si>
    <t>7847</t>
  </si>
  <si>
    <t>3900180</t>
  </si>
  <si>
    <t>142950</t>
  </si>
  <si>
    <t>Ohio Virtual Academy</t>
  </si>
  <si>
    <t>1690 Woodlands Dr Ste 200</t>
  </si>
  <si>
    <t>4045</t>
  </si>
  <si>
    <t>3910021</t>
  </si>
  <si>
    <t>PO Box 64</t>
  </si>
  <si>
    <t>Old Fort</t>
  </si>
  <si>
    <t>44861</t>
  </si>
  <si>
    <t>0064</t>
  </si>
  <si>
    <t>3904676</t>
  </si>
  <si>
    <t>814 Shanahan Rd Ste 100</t>
  </si>
  <si>
    <t>Lewis Center</t>
  </si>
  <si>
    <t>43035</t>
  </si>
  <si>
    <t>9078</t>
  </si>
  <si>
    <t>3904657</t>
  </si>
  <si>
    <t>PO Box 38010</t>
  </si>
  <si>
    <t>Olmsted Falls</t>
  </si>
  <si>
    <t>44138</t>
  </si>
  <si>
    <t>0010</t>
  </si>
  <si>
    <t>3901541</t>
  </si>
  <si>
    <t>014072</t>
  </si>
  <si>
    <t>Olympus K-12 Online School</t>
  </si>
  <si>
    <t>1620 E Dublin Granville Rd</t>
  </si>
  <si>
    <t>3503</t>
  </si>
  <si>
    <t>3904947</t>
  </si>
  <si>
    <t>457 Shelby Ontario Rd</t>
  </si>
  <si>
    <t>1029</t>
  </si>
  <si>
    <t>3910016</t>
  </si>
  <si>
    <t>32000 Chagrin Blvd</t>
  </si>
  <si>
    <t>5922</t>
  </si>
  <si>
    <t>3904460</t>
  </si>
  <si>
    <t>3900308</t>
  </si>
  <si>
    <t>000559</t>
  </si>
  <si>
    <t>Orion Academy</t>
  </si>
  <si>
    <t>1798 Queen City Ave</t>
  </si>
  <si>
    <t>1427</t>
  </si>
  <si>
    <t>3904461</t>
  </si>
  <si>
    <t>815 N Ella St</t>
  </si>
  <si>
    <t>Orrville</t>
  </si>
  <si>
    <t>44667</t>
  </si>
  <si>
    <t>1154</t>
  </si>
  <si>
    <t>3904991</t>
  </si>
  <si>
    <t>310 Browning Ct N</t>
  </si>
  <si>
    <t>East Canton</t>
  </si>
  <si>
    <t>44730</t>
  </si>
  <si>
    <t>1248</t>
  </si>
  <si>
    <t>3905072</t>
  </si>
  <si>
    <t>PO Box 290</t>
  </si>
  <si>
    <t>Tontogany</t>
  </si>
  <si>
    <t>43565</t>
  </si>
  <si>
    <t>0290</t>
  </si>
  <si>
    <t>3904821</t>
  </si>
  <si>
    <t>3600 Indian Rd</t>
  </si>
  <si>
    <t>2425</t>
  </si>
  <si>
    <t>3904937</t>
  </si>
  <si>
    <t>630 Glendale Ave</t>
  </si>
  <si>
    <t>45875</t>
  </si>
  <si>
    <t>1162</t>
  </si>
  <si>
    <t>3904938</t>
  </si>
  <si>
    <t>PO Box 248</t>
  </si>
  <si>
    <t>Ottoville</t>
  </si>
  <si>
    <t>45876</t>
  </si>
  <si>
    <t>0248</t>
  </si>
  <si>
    <t>3910015</t>
  </si>
  <si>
    <t>58 Jefferson St</t>
  </si>
  <si>
    <t>3114</t>
  </si>
  <si>
    <t>3904951</t>
  </si>
  <si>
    <t>7454 Us Highway 50 W</t>
  </si>
  <si>
    <t>Bainbridge</t>
  </si>
  <si>
    <t>45612</t>
  </si>
  <si>
    <t>9708</t>
  </si>
  <si>
    <t>3904939</t>
  </si>
  <si>
    <t>410 Rocket Ridge</t>
  </si>
  <si>
    <t>Pandora</t>
  </si>
  <si>
    <t>45877</t>
  </si>
  <si>
    <t>0389</t>
  </si>
  <si>
    <t>3900567</t>
  </si>
  <si>
    <t>000941</t>
  </si>
  <si>
    <t>Par Excellence Academy</t>
  </si>
  <si>
    <t>96 Maholm St</t>
  </si>
  <si>
    <t>3906</t>
  </si>
  <si>
    <t>3904857</t>
  </si>
  <si>
    <t>400 Buckeye St</t>
  </si>
  <si>
    <t>Rockford</t>
  </si>
  <si>
    <t>45882</t>
  </si>
  <si>
    <t>9267</t>
  </si>
  <si>
    <t>3904463</t>
  </si>
  <si>
    <t>5311 Longwood Avenue</t>
  </si>
  <si>
    <t>0932</t>
  </si>
  <si>
    <t>3900129</t>
  </si>
  <si>
    <t>000138</t>
  </si>
  <si>
    <t>Pathway School of Discovery</t>
  </si>
  <si>
    <t>173 Avondale Dr</t>
  </si>
  <si>
    <t>45404</t>
  </si>
  <si>
    <t>2123</t>
  </si>
  <si>
    <t>3904759</t>
  </si>
  <si>
    <t>6900 State Route 18</t>
  </si>
  <si>
    <t>Hamler</t>
  </si>
  <si>
    <t>43524</t>
  </si>
  <si>
    <t>9781</t>
  </si>
  <si>
    <t>3901417</t>
  </si>
  <si>
    <t>012045</t>
  </si>
  <si>
    <t>Patriot Preparatory Academy</t>
  </si>
  <si>
    <t>4938 Beatrice Dr</t>
  </si>
  <si>
    <t>2113</t>
  </si>
  <si>
    <t>3904557</t>
  </si>
  <si>
    <t>405 N Water St</t>
  </si>
  <si>
    <t>45879</t>
  </si>
  <si>
    <t>3901456</t>
  </si>
  <si>
    <t>012556</t>
  </si>
  <si>
    <t>Pearl Academy</t>
  </si>
  <si>
    <t>4850 Pearl Rd</t>
  </si>
  <si>
    <t>5135</t>
  </si>
  <si>
    <t>3901518</t>
  </si>
  <si>
    <t>013914</t>
  </si>
  <si>
    <t>Pegasus Academy</t>
  </si>
  <si>
    <t>6118 Cedar Point Rd</t>
  </si>
  <si>
    <t>5201</t>
  </si>
  <si>
    <t>3905135</t>
  </si>
  <si>
    <t>051359</t>
  </si>
  <si>
    <t>Penta Career Center - District</t>
  </si>
  <si>
    <t>9301 Buck Rd</t>
  </si>
  <si>
    <t>Perrysburg</t>
  </si>
  <si>
    <t>43551</t>
  </si>
  <si>
    <t>3841</t>
  </si>
  <si>
    <t>3901337</t>
  </si>
  <si>
    <t>010182</t>
  </si>
  <si>
    <t>Performance Academy Eastland</t>
  </si>
  <si>
    <t>2220 S Hamilton Rd</t>
  </si>
  <si>
    <t>4304</t>
  </si>
  <si>
    <t>3904681</t>
  </si>
  <si>
    <t>3714 Campbell St Ste B</t>
  </si>
  <si>
    <t>7232</t>
  </si>
  <si>
    <t>3904578</t>
  </si>
  <si>
    <t>Perry Local</t>
  </si>
  <si>
    <t>2770 E Breese Rd</t>
  </si>
  <si>
    <t>9743</t>
  </si>
  <si>
    <t>3904790</t>
  </si>
  <si>
    <t>4325 Manchester Ave</t>
  </si>
  <si>
    <t>44081</t>
  </si>
  <si>
    <t>9413</t>
  </si>
  <si>
    <t>3904992</t>
  </si>
  <si>
    <t>4201 13th St SW</t>
  </si>
  <si>
    <t>3447</t>
  </si>
  <si>
    <t>3904558</t>
  </si>
  <si>
    <t>140 E Indiana Ave</t>
  </si>
  <si>
    <t>3904707</t>
  </si>
  <si>
    <t>Box 53001</t>
  </si>
  <si>
    <t>Pettisville</t>
  </si>
  <si>
    <t>43553</t>
  </si>
  <si>
    <t>3900126</t>
  </si>
  <si>
    <t>000130</t>
  </si>
  <si>
    <t>Phoenix Academy Community School</t>
  </si>
  <si>
    <t>1505 Jefferson Ave</t>
  </si>
  <si>
    <t>5722</t>
  </si>
  <si>
    <t>3900113</t>
  </si>
  <si>
    <t>133504</t>
  </si>
  <si>
    <t>Phoenix Community Learning Ctr</t>
  </si>
  <si>
    <t>3595 Washington Ave</t>
  </si>
  <si>
    <t>45229</t>
  </si>
  <si>
    <t>2609</t>
  </si>
  <si>
    <t>3905143</t>
  </si>
  <si>
    <t>051433</t>
  </si>
  <si>
    <t>Pickaway-Ross County JVSD</t>
  </si>
  <si>
    <t>895 Crouse Chapel Rd</t>
  </si>
  <si>
    <t>9009</t>
  </si>
  <si>
    <t>3901442</t>
  </si>
  <si>
    <t>012497</t>
  </si>
  <si>
    <t>Pickerington Community School</t>
  </si>
  <si>
    <t>7800 Refugee Rd</t>
  </si>
  <si>
    <t>Pickerington</t>
  </si>
  <si>
    <t>43147</t>
  </si>
  <si>
    <t>7987</t>
  </si>
  <si>
    <t>3904689</t>
  </si>
  <si>
    <t>90 East St.</t>
  </si>
  <si>
    <t>1061</t>
  </si>
  <si>
    <t>3905137</t>
  </si>
  <si>
    <t>051375</t>
  </si>
  <si>
    <t>Pike County Area</t>
  </si>
  <si>
    <t>PO Box 577</t>
  </si>
  <si>
    <t>Piketon</t>
  </si>
  <si>
    <t>45661</t>
  </si>
  <si>
    <t>0577</t>
  </si>
  <si>
    <t>3904708</t>
  </si>
  <si>
    <t>504 Fernwood St</t>
  </si>
  <si>
    <t>Delta</t>
  </si>
  <si>
    <t>43515</t>
  </si>
  <si>
    <t>1204</t>
  </si>
  <si>
    <t>3900299</t>
  </si>
  <si>
    <t>000543</t>
  </si>
  <si>
    <t>Pinnacle Academy</t>
  </si>
  <si>
    <t>860 E 222nd St</t>
  </si>
  <si>
    <t>3317</t>
  </si>
  <si>
    <t>3905141</t>
  </si>
  <si>
    <t>051417</t>
  </si>
  <si>
    <t>Pioneer Career &amp; Technology</t>
  </si>
  <si>
    <t>27 Ryan Rd</t>
  </si>
  <si>
    <t>44875</t>
  </si>
  <si>
    <t>3904464</t>
  </si>
  <si>
    <t>719 E Ash St</t>
  </si>
  <si>
    <t>Piqua</t>
  </si>
  <si>
    <t>45356</t>
  </si>
  <si>
    <t>2411</t>
  </si>
  <si>
    <t>3904993</t>
  </si>
  <si>
    <t>901 44th St NW</t>
  </si>
  <si>
    <t>44709</t>
  </si>
  <si>
    <t>1611</t>
  </si>
  <si>
    <t>3900263</t>
  </si>
  <si>
    <t>151035</t>
  </si>
  <si>
    <t>Pleasant Community Digital</t>
  </si>
  <si>
    <t>1107 Owens Rd W</t>
  </si>
  <si>
    <t>8421</t>
  </si>
  <si>
    <t>3901372</t>
  </si>
  <si>
    <t>011436</t>
  </si>
  <si>
    <t>Pleasant Education Academy</t>
  </si>
  <si>
    <t>3904842</t>
  </si>
  <si>
    <t>3904946</t>
  </si>
  <si>
    <t>365 Sandusky St</t>
  </si>
  <si>
    <t>Plymouth</t>
  </si>
  <si>
    <t>44865</t>
  </si>
  <si>
    <t>1135</t>
  </si>
  <si>
    <t>3904834</t>
  </si>
  <si>
    <t>3199 Dobbins Rd</t>
  </si>
  <si>
    <t>Poland</t>
  </si>
  <si>
    <t>44514</t>
  </si>
  <si>
    <t>2327</t>
  </si>
  <si>
    <t>3905094</t>
  </si>
  <si>
    <t>050948</t>
  </si>
  <si>
    <t>Polaris</t>
  </si>
  <si>
    <t>7285 Old Oak Blvd</t>
  </si>
  <si>
    <t>Middleburg Heights</t>
  </si>
  <si>
    <t>44130</t>
  </si>
  <si>
    <t>3342</t>
  </si>
  <si>
    <t>3900125</t>
  </si>
  <si>
    <t>000125</t>
  </si>
  <si>
    <t>Polly Fox Academy Community School</t>
  </si>
  <si>
    <t>3904465</t>
  </si>
  <si>
    <t>811 Jefferson St</t>
  </si>
  <si>
    <t>Port Clinton</t>
  </si>
  <si>
    <t>43452</t>
  </si>
  <si>
    <t>2415</t>
  </si>
  <si>
    <t>3906349</t>
  </si>
  <si>
    <t>063495</t>
  </si>
  <si>
    <t>Portage Lakes</t>
  </si>
  <si>
    <t>4401 Shriver Rd</t>
  </si>
  <si>
    <t>Green</t>
  </si>
  <si>
    <t>9554</t>
  </si>
  <si>
    <t>3901513</t>
  </si>
  <si>
    <t>013907</t>
  </si>
  <si>
    <t>Portage Path Preparatory Academy</t>
  </si>
  <si>
    <t>2851 Fulmer Dr</t>
  </si>
  <si>
    <t>Silver Lake</t>
  </si>
  <si>
    <t>44224</t>
  </si>
  <si>
    <t>3701</t>
  </si>
  <si>
    <t>3910027</t>
  </si>
  <si>
    <t>724 Findlay St</t>
  </si>
  <si>
    <t>4113</t>
  </si>
  <si>
    <t>3904928</t>
  </si>
  <si>
    <t>124 Bloomfield St</t>
  </si>
  <si>
    <t>Camden</t>
  </si>
  <si>
    <t>45311</t>
  </si>
  <si>
    <t>3904467</t>
  </si>
  <si>
    <t>3900 Cottingham Dr</t>
  </si>
  <si>
    <t>1616</t>
  </si>
  <si>
    <t>3900562</t>
  </si>
  <si>
    <t>000936</t>
  </si>
  <si>
    <t>Promise Academy</t>
  </si>
  <si>
    <t>1701 E 13th St</t>
  </si>
  <si>
    <t>3227</t>
  </si>
  <si>
    <t>3901523</t>
  </si>
  <si>
    <t>014148</t>
  </si>
  <si>
    <t>Provost Academy Ohio</t>
  </si>
  <si>
    <t>3904897</t>
  </si>
  <si>
    <t>PO Box 659</t>
  </si>
  <si>
    <t>Put-in-Bay</t>
  </si>
  <si>
    <t>43456</t>
  </si>
  <si>
    <t>0659</t>
  </si>
  <si>
    <t>3904588</t>
  </si>
  <si>
    <t>PO Box 1180</t>
  </si>
  <si>
    <t>Andover</t>
  </si>
  <si>
    <t>44003</t>
  </si>
  <si>
    <t>1180</t>
  </si>
  <si>
    <t>3900252</t>
  </si>
  <si>
    <t>000241</t>
  </si>
  <si>
    <t>Quaker Digital Academy</t>
  </si>
  <si>
    <t>3901424</t>
  </si>
  <si>
    <t>012078</t>
  </si>
  <si>
    <t>Quest Community School</t>
  </si>
  <si>
    <t>12000 Snow Rd Ste 415</t>
  </si>
  <si>
    <t>9313</t>
  </si>
  <si>
    <t>3904468</t>
  </si>
  <si>
    <t>507 E Main St</t>
  </si>
  <si>
    <t>3257</t>
  </si>
  <si>
    <t>3901560</t>
  </si>
  <si>
    <t>014858</t>
  </si>
  <si>
    <t>REACH Academy</t>
  </si>
  <si>
    <t>3904469</t>
  </si>
  <si>
    <t>1301 Bonnell St</t>
  </si>
  <si>
    <t>Reading</t>
  </si>
  <si>
    <t>3322</t>
  </si>
  <si>
    <t>3901354</t>
  </si>
  <si>
    <t>011439</t>
  </si>
  <si>
    <t>Renaissance Academy</t>
  </si>
  <si>
    <t>1555 Elaine Rd</t>
  </si>
  <si>
    <t>2347</t>
  </si>
  <si>
    <t>3905005</t>
  </si>
  <si>
    <t>PO Box 340</t>
  </si>
  <si>
    <t>Bath</t>
  </si>
  <si>
    <t>44210</t>
  </si>
  <si>
    <t>0340</t>
  </si>
  <si>
    <t>3904700</t>
  </si>
  <si>
    <t>7244 E Main St</t>
  </si>
  <si>
    <t>2014</t>
  </si>
  <si>
    <t>3900047</t>
  </si>
  <si>
    <t>133736</t>
  </si>
  <si>
    <t>Richard Allen Academy</t>
  </si>
  <si>
    <t>184 Salem Ave</t>
  </si>
  <si>
    <t>45406</t>
  </si>
  <si>
    <t>5804</t>
  </si>
  <si>
    <t>3900219</t>
  </si>
  <si>
    <t>143560</t>
  </si>
  <si>
    <t>Richard Allen Academy II</t>
  </si>
  <si>
    <t>3900220</t>
  </si>
  <si>
    <t>143578</t>
  </si>
  <si>
    <t>Richard Allen Academy III</t>
  </si>
  <si>
    <t>1206 Shuler Ave</t>
  </si>
  <si>
    <t>4566</t>
  </si>
  <si>
    <t>3900073</t>
  </si>
  <si>
    <t>133348</t>
  </si>
  <si>
    <t>Richard Allen Preparatory</t>
  </si>
  <si>
    <t>627 Salem Ave</t>
  </si>
  <si>
    <t>5822</t>
  </si>
  <si>
    <t>3901381</t>
  </si>
  <si>
    <t>011967</t>
  </si>
  <si>
    <t>Richland Academy School of Excellence</t>
  </si>
  <si>
    <t>75 N Walnut St</t>
  </si>
  <si>
    <t>44902</t>
  </si>
  <si>
    <t>1211</t>
  </si>
  <si>
    <t>3904659</t>
  </si>
  <si>
    <t>447 Richmond Rd</t>
  </si>
  <si>
    <t>Richmond Heights</t>
  </si>
  <si>
    <t>44143</t>
  </si>
  <si>
    <t>3900275</t>
  </si>
  <si>
    <t>151167</t>
  </si>
  <si>
    <t>Ridgedale Community School</t>
  </si>
  <si>
    <t>3103 Hillman Ford Rd</t>
  </si>
  <si>
    <t>Morral</t>
  </si>
  <si>
    <t>43337</t>
  </si>
  <si>
    <t>9302</t>
  </si>
  <si>
    <t>3904843</t>
  </si>
  <si>
    <t>3904750</t>
  </si>
  <si>
    <t>PO Box 86</t>
  </si>
  <si>
    <t>Ridgeway</t>
  </si>
  <si>
    <t>43345</t>
  </si>
  <si>
    <t>0086</t>
  </si>
  <si>
    <t>3904647</t>
  </si>
  <si>
    <t>301 S Oak St</t>
  </si>
  <si>
    <t>West Lafayette</t>
  </si>
  <si>
    <t>43845</t>
  </si>
  <si>
    <t>1339</t>
  </si>
  <si>
    <t>3904607</t>
  </si>
  <si>
    <t>PO Box 85</t>
  </si>
  <si>
    <t>Ripley</t>
  </si>
  <si>
    <t>45167</t>
  </si>
  <si>
    <t>0085</t>
  </si>
  <si>
    <t>3901555</t>
  </si>
  <si>
    <t>013999</t>
  </si>
  <si>
    <t>Rise &amp; Shine Academy</t>
  </si>
  <si>
    <t>3248 Warsaw St</t>
  </si>
  <si>
    <t>3900366</t>
  </si>
  <si>
    <t>000640</t>
  </si>
  <si>
    <t>Rittman Academy</t>
  </si>
  <si>
    <t>100 Saurer St</t>
  </si>
  <si>
    <t>Rittman</t>
  </si>
  <si>
    <t>44270</t>
  </si>
  <si>
    <t>1259</t>
  </si>
  <si>
    <t>3910028</t>
  </si>
  <si>
    <t>3904844</t>
  </si>
  <si>
    <t>197 Brockelsby Road</t>
  </si>
  <si>
    <t>Caledonia</t>
  </si>
  <si>
    <t>43314</t>
  </si>
  <si>
    <t>3904648</t>
  </si>
  <si>
    <t>26496 State Route 60</t>
  </si>
  <si>
    <t>Warsaw</t>
  </si>
  <si>
    <t>43844</t>
  </si>
  <si>
    <t>3904751</t>
  </si>
  <si>
    <t>20613 State Route 37</t>
  </si>
  <si>
    <t>Mt Blanchard</t>
  </si>
  <si>
    <t>45867</t>
  </si>
  <si>
    <t>9783</t>
  </si>
  <si>
    <t>3900043</t>
  </si>
  <si>
    <t>133678</t>
  </si>
  <si>
    <t>Riverside Academy</t>
  </si>
  <si>
    <t>3280 River Rd</t>
  </si>
  <si>
    <t>45204</t>
  </si>
  <si>
    <t>1214</t>
  </si>
  <si>
    <t>3904809</t>
  </si>
  <si>
    <t>Riverside Local</t>
  </si>
  <si>
    <t>2096 County Road 24 S</t>
  </si>
  <si>
    <t>De Graff</t>
  </si>
  <si>
    <t>43318</t>
  </si>
  <si>
    <t>9406</t>
  </si>
  <si>
    <t>3910014</t>
  </si>
  <si>
    <t>585 Riverside Dr</t>
  </si>
  <si>
    <t>5323</t>
  </si>
  <si>
    <t>3901412</t>
  </si>
  <si>
    <t>012040</t>
  </si>
  <si>
    <t>Road to Success Academy</t>
  </si>
  <si>
    <t>1555 Bryden Rd</t>
  </si>
  <si>
    <t>2149</t>
  </si>
  <si>
    <t>3904794</t>
  </si>
  <si>
    <t>2325A Co. Rd. 26</t>
  </si>
  <si>
    <t>8385</t>
  </si>
  <si>
    <t>3904470</t>
  </si>
  <si>
    <t>1101 Morewood Pkwy</t>
  </si>
  <si>
    <t>Rocky River</t>
  </si>
  <si>
    <t>44116</t>
  </si>
  <si>
    <t>1439</t>
  </si>
  <si>
    <t>3904730</t>
  </si>
  <si>
    <t>43723</t>
  </si>
  <si>
    <t>3904921</t>
  </si>
  <si>
    <t>4140 State Route 44</t>
  </si>
  <si>
    <t>9697</t>
  </si>
  <si>
    <t>3904614</t>
  </si>
  <si>
    <t>3371 Hamilton Cleves Rd</t>
  </si>
  <si>
    <t>45013</t>
  </si>
  <si>
    <t>9535</t>
  </si>
  <si>
    <t>3904560</t>
  </si>
  <si>
    <t>401 Glenwood Rd</t>
  </si>
  <si>
    <t>Rossford</t>
  </si>
  <si>
    <t>43460</t>
  </si>
  <si>
    <t>1317</t>
  </si>
  <si>
    <t>3901356</t>
  </si>
  <si>
    <t>011444</t>
  </si>
  <si>
    <t>Rushmore Academy</t>
  </si>
  <si>
    <t>910 E Church St</t>
  </si>
  <si>
    <t>4317</t>
  </si>
  <si>
    <t>3904981</t>
  </si>
  <si>
    <t>100 School St</t>
  </si>
  <si>
    <t>Russia</t>
  </si>
  <si>
    <t>45363</t>
  </si>
  <si>
    <t>9811</t>
  </si>
  <si>
    <t>3910006</t>
  </si>
  <si>
    <t>1226 E State St</t>
  </si>
  <si>
    <t>Salem</t>
  </si>
  <si>
    <t>44460</t>
  </si>
  <si>
    <t>2222</t>
  </si>
  <si>
    <t>3904474</t>
  </si>
  <si>
    <t>407 Decatur St</t>
  </si>
  <si>
    <t>3904994</t>
  </si>
  <si>
    <t>5362 State Route 183 NE</t>
  </si>
  <si>
    <t>Magnolia</t>
  </si>
  <si>
    <t>44643</t>
  </si>
  <si>
    <t>8481</t>
  </si>
  <si>
    <t>3900385</t>
  </si>
  <si>
    <t>147231</t>
  </si>
  <si>
    <t>Schnee Learning Center</t>
  </si>
  <si>
    <t>2222 Issaquah St</t>
  </si>
  <si>
    <t>44221</t>
  </si>
  <si>
    <t>3704</t>
  </si>
  <si>
    <t>3905149</t>
  </si>
  <si>
    <t>051490</t>
  </si>
  <si>
    <t>Scioto County Career Technical Center</t>
  </si>
  <si>
    <t>951 Vern Riffe Dr</t>
  </si>
  <si>
    <t>Lucasville</t>
  </si>
  <si>
    <t>45648</t>
  </si>
  <si>
    <t>8437</t>
  </si>
  <si>
    <t>3904913</t>
  </si>
  <si>
    <t>PO Box 600</t>
  </si>
  <si>
    <t>0600</t>
  </si>
  <si>
    <t>3900123</t>
  </si>
  <si>
    <t>143644</t>
  </si>
  <si>
    <t>Sciotoville</t>
  </si>
  <si>
    <t>224 Marshall St</t>
  </si>
  <si>
    <t>5549</t>
  </si>
  <si>
    <t>3901348</t>
  </si>
  <si>
    <t>009964</t>
  </si>
  <si>
    <t>Sciotoville Elementary Academy</t>
  </si>
  <si>
    <t>5540 3rd St</t>
  </si>
  <si>
    <t>5402</t>
  </si>
  <si>
    <t>3904835</t>
  </si>
  <si>
    <t>510 N 14th St</t>
  </si>
  <si>
    <t>Sebring</t>
  </si>
  <si>
    <t>44672</t>
  </si>
  <si>
    <t>1400</t>
  </si>
  <si>
    <t>3904968</t>
  </si>
  <si>
    <t>13343 E US Highway 224</t>
  </si>
  <si>
    <t>Attica</t>
  </si>
  <si>
    <t>44807</t>
  </si>
  <si>
    <t>9301</t>
  </si>
  <si>
    <t>3904600</t>
  </si>
  <si>
    <t>3890 Lincoln Ave</t>
  </si>
  <si>
    <t>Shadyside</t>
  </si>
  <si>
    <t>43947</t>
  </si>
  <si>
    <t>1319</t>
  </si>
  <si>
    <t>3904475</t>
  </si>
  <si>
    <t>15600 Parkland Dr</t>
  </si>
  <si>
    <t>Shaker Heights</t>
  </si>
  <si>
    <t>3904579</t>
  </si>
  <si>
    <t>3255 Zurmehly Rd</t>
  </si>
  <si>
    <t>1434</t>
  </si>
  <si>
    <t>3904476</t>
  </si>
  <si>
    <t>1824 Harris Rd</t>
  </si>
  <si>
    <t>Sheffield Village</t>
  </si>
  <si>
    <t>44054</t>
  </si>
  <si>
    <t>2628</t>
  </si>
  <si>
    <t>3910009</t>
  </si>
  <si>
    <t>25 High School Ave</t>
  </si>
  <si>
    <t>1576</t>
  </si>
  <si>
    <t>3910003</t>
  </si>
  <si>
    <t>750 S 4th Ave</t>
  </si>
  <si>
    <t>1163</t>
  </si>
  <si>
    <t>3904660</t>
  </si>
  <si>
    <t>33800 Inwood Dr</t>
  </si>
  <si>
    <t>Solon</t>
  </si>
  <si>
    <t>44139</t>
  </si>
  <si>
    <t>4133</t>
  </si>
  <si>
    <t>3904773</t>
  </si>
  <si>
    <t>3305 Greenwich Angling Rd</t>
  </si>
  <si>
    <t>Greenwich</t>
  </si>
  <si>
    <t>44837</t>
  </si>
  <si>
    <t>9443</t>
  </si>
  <si>
    <t>3904479</t>
  </si>
  <si>
    <t>5044 Mayfield Rd</t>
  </si>
  <si>
    <t>Lyndhurst</t>
  </si>
  <si>
    <t>3904795</t>
  </si>
  <si>
    <t>302 High St</t>
  </si>
  <si>
    <t>South Point</t>
  </si>
  <si>
    <t>45680</t>
  </si>
  <si>
    <t>3904836</t>
  </si>
  <si>
    <t>11300 Columbiana Canfield Rd S</t>
  </si>
  <si>
    <t>8485</t>
  </si>
  <si>
    <t>3900644</t>
  </si>
  <si>
    <t>008281</t>
  </si>
  <si>
    <t>South Scioto Academy</t>
  </si>
  <si>
    <t>707 E Jenkins Ave</t>
  </si>
  <si>
    <t>1318</t>
  </si>
  <si>
    <t>3905058</t>
  </si>
  <si>
    <t>Southeast Local</t>
  </si>
  <si>
    <t>9048 Dover Rd</t>
  </si>
  <si>
    <t>Apple Creek</t>
  </si>
  <si>
    <t>44606</t>
  </si>
  <si>
    <t>3904922</t>
  </si>
  <si>
    <t>8245 Tallmadge Rd</t>
  </si>
  <si>
    <t>8547</t>
  </si>
  <si>
    <t>3904952</t>
  </si>
  <si>
    <t>Southeastern Local</t>
  </si>
  <si>
    <t>2003 Lancaster Rd</t>
  </si>
  <si>
    <t>9092</t>
  </si>
  <si>
    <t>3904627</t>
  </si>
  <si>
    <t>226 Clifton Rd</t>
  </si>
  <si>
    <t>South Charleston</t>
  </si>
  <si>
    <t>45368</t>
  </si>
  <si>
    <t>3905079</t>
  </si>
  <si>
    <t>050799</t>
  </si>
  <si>
    <t>Southern Hills</t>
  </si>
  <si>
    <t>9193 Hamer Rd</t>
  </si>
  <si>
    <t>9472</t>
  </si>
  <si>
    <t>3904853</t>
  </si>
  <si>
    <t>Southern Local</t>
  </si>
  <si>
    <t>920 Elm St</t>
  </si>
  <si>
    <t>Racine</t>
  </si>
  <si>
    <t>45771</t>
  </si>
  <si>
    <t>8902</t>
  </si>
  <si>
    <t>3904906</t>
  </si>
  <si>
    <t>10397 State Route 155 SE # 1</t>
  </si>
  <si>
    <t>Corning</t>
  </si>
  <si>
    <t>43730</t>
  </si>
  <si>
    <t>3904644</t>
  </si>
  <si>
    <t>38095 State Route 39</t>
  </si>
  <si>
    <t>Salineville</t>
  </si>
  <si>
    <t>43945</t>
  </si>
  <si>
    <t>3901501</t>
  </si>
  <si>
    <t>013233</t>
  </si>
  <si>
    <t>Southern Ohio Academy</t>
  </si>
  <si>
    <t>522 Glenwood Ave</t>
  </si>
  <si>
    <t>5505</t>
  </si>
  <si>
    <t>3905023</t>
  </si>
  <si>
    <t>2482 State Route 534</t>
  </si>
  <si>
    <t>Southington</t>
  </si>
  <si>
    <t>44470</t>
  </si>
  <si>
    <t>9524</t>
  </si>
  <si>
    <t>3901427</t>
  </si>
  <si>
    <t>012105</t>
  </si>
  <si>
    <t>Southside Academy</t>
  </si>
  <si>
    <t>1833 Market St</t>
  </si>
  <si>
    <t>1137</t>
  </si>
  <si>
    <t>3900234</t>
  </si>
  <si>
    <t>149336</t>
  </si>
  <si>
    <t>Southwest Licking Digital Acad</t>
  </si>
  <si>
    <t>927-A</t>
  </si>
  <si>
    <t>3904804</t>
  </si>
  <si>
    <t>927-A South Street</t>
  </si>
  <si>
    <t>3904738</t>
  </si>
  <si>
    <t>230 S Elm St</t>
  </si>
  <si>
    <t>45030</t>
  </si>
  <si>
    <t>1444</t>
  </si>
  <si>
    <t>3904480</t>
  </si>
  <si>
    <t>3805 Marlane Dr</t>
  </si>
  <si>
    <t>Grove City</t>
  </si>
  <si>
    <t>43123</t>
  </si>
  <si>
    <t>9224</t>
  </si>
  <si>
    <t>3904580</t>
  </si>
  <si>
    <t>600 School St</t>
  </si>
  <si>
    <t>Spencerville</t>
  </si>
  <si>
    <t>45887</t>
  </si>
  <si>
    <t>1293</t>
  </si>
  <si>
    <t>3905042</t>
  </si>
  <si>
    <t>1685 S Main St</t>
  </si>
  <si>
    <t>Springboro</t>
  </si>
  <si>
    <t>45066</t>
  </si>
  <si>
    <t>1524</t>
  </si>
  <si>
    <t>3900099</t>
  </si>
  <si>
    <t>132787</t>
  </si>
  <si>
    <t>Springfield Academy of Excellence</t>
  </si>
  <si>
    <t>623 S Center St</t>
  </si>
  <si>
    <t>2209</t>
  </si>
  <si>
    <t>3904481</t>
  </si>
  <si>
    <t>1500 W Jefferson St</t>
  </si>
  <si>
    <t>3904837</t>
  </si>
  <si>
    <t>Springfield Local</t>
  </si>
  <si>
    <t>PO Box 549</t>
  </si>
  <si>
    <t>New Middletown</t>
  </si>
  <si>
    <t>44442</t>
  </si>
  <si>
    <t>0549</t>
  </si>
  <si>
    <t>3904822</t>
  </si>
  <si>
    <t>6900 Hall St</t>
  </si>
  <si>
    <t>Holland</t>
  </si>
  <si>
    <t>43528</t>
  </si>
  <si>
    <t>3905006</t>
  </si>
  <si>
    <t>2410 Massillon Rd</t>
  </si>
  <si>
    <t>4258</t>
  </si>
  <si>
    <t>3900551</t>
  </si>
  <si>
    <t>000510</t>
  </si>
  <si>
    <t>Springfield Preparatory and Fitness Academy</t>
  </si>
  <si>
    <t>1615 Selma Rd</t>
  </si>
  <si>
    <t>45505</t>
  </si>
  <si>
    <t>4245</t>
  </si>
  <si>
    <t>3905153</t>
  </si>
  <si>
    <t>051532</t>
  </si>
  <si>
    <t>Springfield-Clark County</t>
  </si>
  <si>
    <t>1901 Selma Rd</t>
  </si>
  <si>
    <t>4239</t>
  </si>
  <si>
    <t>3904471</t>
  </si>
  <si>
    <t>105 Washington Ave</t>
  </si>
  <si>
    <t>Saint Bernard</t>
  </si>
  <si>
    <t>45217</t>
  </si>
  <si>
    <t>3904599</t>
  </si>
  <si>
    <t>108 Woodrow Ave</t>
  </si>
  <si>
    <t>1567</t>
  </si>
  <si>
    <t>3904858</t>
  </si>
  <si>
    <t>391 E Columbus St</t>
  </si>
  <si>
    <t>Saint Henry</t>
  </si>
  <si>
    <t>45883</t>
  </si>
  <si>
    <t>9574</t>
  </si>
  <si>
    <t>3904472</t>
  </si>
  <si>
    <t>100 W Spring St</t>
  </si>
  <si>
    <t>Saint Marys</t>
  </si>
  <si>
    <t>45885</t>
  </si>
  <si>
    <t>2312</t>
  </si>
  <si>
    <t>3900467</t>
  </si>
  <si>
    <t>000855</t>
  </si>
  <si>
    <t>Stambaugh Charter Academy</t>
  </si>
  <si>
    <t>2420 Donald Ave</t>
  </si>
  <si>
    <t>44509</t>
  </si>
  <si>
    <t>1306</t>
  </si>
  <si>
    <t>3901298</t>
  </si>
  <si>
    <t>009171</t>
  </si>
  <si>
    <t>Star Academy of Toledo</t>
  </si>
  <si>
    <t>5025 Glendale Ave</t>
  </si>
  <si>
    <t>1855</t>
  </si>
  <si>
    <t>3906202</t>
  </si>
  <si>
    <t>062026</t>
  </si>
  <si>
    <t>Stark County Area</t>
  </si>
  <si>
    <t>2800 Richville Dr SE</t>
  </si>
  <si>
    <t>9480</t>
  </si>
  <si>
    <t>3901540</t>
  </si>
  <si>
    <t>014132</t>
  </si>
  <si>
    <t>STEAM Academy of  Cincinnati</t>
  </si>
  <si>
    <t>6000 Murray Ave</t>
  </si>
  <si>
    <t>2973</t>
  </si>
  <si>
    <t>3901454</t>
  </si>
  <si>
    <t>012627</t>
  </si>
  <si>
    <t>STEAM Academy of Akron</t>
  </si>
  <si>
    <t>1350 Virginia Ave</t>
  </si>
  <si>
    <t>44306</t>
  </si>
  <si>
    <t>3603</t>
  </si>
  <si>
    <t>3901471</t>
  </si>
  <si>
    <t>013146</t>
  </si>
  <si>
    <t>STEAM Academy of Dayton</t>
  </si>
  <si>
    <t>545 Odlin Ave</t>
  </si>
  <si>
    <t>2743</t>
  </si>
  <si>
    <t>3901434</t>
  </si>
  <si>
    <t>012644</t>
  </si>
  <si>
    <t>STEAM Academy of Warren</t>
  </si>
  <si>
    <t>261 Elm Rd NE</t>
  </si>
  <si>
    <t>5003</t>
  </si>
  <si>
    <t>3901482</t>
  </si>
  <si>
    <t>013147</t>
  </si>
  <si>
    <t>STEAM Academy of Warrensville Heights</t>
  </si>
  <si>
    <t>4700 Richmond Rd Ste 3000</t>
  </si>
  <si>
    <t>Warrensville Heights</t>
  </si>
  <si>
    <t>5984</t>
  </si>
  <si>
    <t>3901567</t>
  </si>
  <si>
    <t>014927</t>
  </si>
  <si>
    <t>Steel Academy</t>
  </si>
  <si>
    <t>1570 Creighton Ave</t>
  </si>
  <si>
    <t>2656</t>
  </si>
  <si>
    <t>3901498</t>
  </si>
  <si>
    <t>013148</t>
  </si>
  <si>
    <t>Stepstone Academy</t>
  </si>
  <si>
    <t>2121 E 32nd St</t>
  </si>
  <si>
    <t>2747</t>
  </si>
  <si>
    <t>3904482</t>
  </si>
  <si>
    <t>PO Box 189</t>
  </si>
  <si>
    <t>5189</t>
  </si>
  <si>
    <t>3901571</t>
  </si>
  <si>
    <t>Stonebrook Montessori</t>
  </si>
  <si>
    <t>975 East Blvd</t>
  </si>
  <si>
    <t>2970</t>
  </si>
  <si>
    <t>3904483</t>
  </si>
  <si>
    <t>Stow-Munroe Falls City School District</t>
  </si>
  <si>
    <t>4350 Allen Rd</t>
  </si>
  <si>
    <t>Stow</t>
  </si>
  <si>
    <t>1032</t>
  </si>
  <si>
    <t>3905029</t>
  </si>
  <si>
    <t>140 N Bodmer Ave</t>
  </si>
  <si>
    <t>Strasburg</t>
  </si>
  <si>
    <t>44680</t>
  </si>
  <si>
    <t>3904923</t>
  </si>
  <si>
    <t>9000 Kirby Ln</t>
  </si>
  <si>
    <t>Streetsboro</t>
  </si>
  <si>
    <t>44241</t>
  </si>
  <si>
    <t>1725</t>
  </si>
  <si>
    <t>3904484</t>
  </si>
  <si>
    <t>13200 Pearl Rd</t>
  </si>
  <si>
    <t>Strongsville</t>
  </si>
  <si>
    <t>44136</t>
  </si>
  <si>
    <t>3402</t>
  </si>
  <si>
    <t>3904485</t>
  </si>
  <si>
    <t>99 Euclid Ave</t>
  </si>
  <si>
    <t>Struthers</t>
  </si>
  <si>
    <t>44471</t>
  </si>
  <si>
    <t>3905065</t>
  </si>
  <si>
    <t>400 S Defiance St</t>
  </si>
  <si>
    <t>Stryker</t>
  </si>
  <si>
    <t>43557</t>
  </si>
  <si>
    <t>9307</t>
  </si>
  <si>
    <t>3901344</t>
  </si>
  <si>
    <t>009953</t>
  </si>
  <si>
    <t>Sullivant Avenue Community School</t>
  </si>
  <si>
    <t>3435 Sullivant Ave</t>
  </si>
  <si>
    <t>1103</t>
  </si>
  <si>
    <t>3900038</t>
  </si>
  <si>
    <t>133587</t>
  </si>
  <si>
    <t>Summit Academy Akron Elementary School</t>
  </si>
  <si>
    <t>2503 Leland Ave</t>
  </si>
  <si>
    <t>2426</t>
  </si>
  <si>
    <t>3900098</t>
  </si>
  <si>
    <t>132779</t>
  </si>
  <si>
    <t>Summit Academy Akron Middle School</t>
  </si>
  <si>
    <t>2791 Mogadore Rd</t>
  </si>
  <si>
    <t>1504</t>
  </si>
  <si>
    <t>3900344</t>
  </si>
  <si>
    <t>000616</t>
  </si>
  <si>
    <t>Summit Academy Alternative LearnersWarren Middle &amp; Secondary</t>
  </si>
  <si>
    <t>1461 Moncrest Dr NW</t>
  </si>
  <si>
    <t>44485</t>
  </si>
  <si>
    <t>1928</t>
  </si>
  <si>
    <t>3900501</t>
  </si>
  <si>
    <t>000306</t>
  </si>
  <si>
    <t>Summit Academy Community School - Cincinnati</t>
  </si>
  <si>
    <t>1660 Sternblock Ln</t>
  </si>
  <si>
    <t>3900493</t>
  </si>
  <si>
    <t>000297</t>
  </si>
  <si>
    <t>Summit Academy Community School - Dayton</t>
  </si>
  <si>
    <t>4128 Cedar Ridge Rd</t>
  </si>
  <si>
    <t>3908</t>
  </si>
  <si>
    <t>3900356</t>
  </si>
  <si>
    <t>000629</t>
  </si>
  <si>
    <t>Summit Academy Community School - Painesville</t>
  </si>
  <si>
    <t>268 N State St</t>
  </si>
  <si>
    <t>4009</t>
  </si>
  <si>
    <t>3900097</t>
  </si>
  <si>
    <t>132761</t>
  </si>
  <si>
    <t>Summit Academy Community School Alternative Learners -Xenia</t>
  </si>
  <si>
    <t>1694 Pawnee Dr</t>
  </si>
  <si>
    <t>4126</t>
  </si>
  <si>
    <t>3900109</t>
  </si>
  <si>
    <t>133322</t>
  </si>
  <si>
    <t>Summit Academy Community School Alternative Learners-Lorain</t>
  </si>
  <si>
    <t>2140 E 36th St</t>
  </si>
  <si>
    <t>44055</t>
  </si>
  <si>
    <t>2756</t>
  </si>
  <si>
    <t>3900071</t>
  </si>
  <si>
    <t>133306</t>
  </si>
  <si>
    <t>Summit Academy Community School for Alternative Learn-Canton</t>
  </si>
  <si>
    <t>1620 Market Ave S</t>
  </si>
  <si>
    <t>3778</t>
  </si>
  <si>
    <t>3900492</t>
  </si>
  <si>
    <t>000296</t>
  </si>
  <si>
    <t>Summit Academy Community School-Columbus</t>
  </si>
  <si>
    <t>2521 Fairwood Ave Ste 100</t>
  </si>
  <si>
    <t>2712</t>
  </si>
  <si>
    <t>3900497</t>
  </si>
  <si>
    <t>000302</t>
  </si>
  <si>
    <t>Summit Academy Community School-Parma</t>
  </si>
  <si>
    <t>5868 Stumph Rd</t>
  </si>
  <si>
    <t>3900499</t>
  </si>
  <si>
    <t>000304</t>
  </si>
  <si>
    <t>Summit Academy Community School-Toledo</t>
  </si>
  <si>
    <t>1853 South Ave</t>
  </si>
  <si>
    <t>43609</t>
  </si>
  <si>
    <t>2086</t>
  </si>
  <si>
    <t>3900500</t>
  </si>
  <si>
    <t>000305</t>
  </si>
  <si>
    <t>Summit Academy Community School-Warren</t>
  </si>
  <si>
    <t>2106 Arbor Ave SE</t>
  </si>
  <si>
    <t>5225</t>
  </si>
  <si>
    <t>3900339</t>
  </si>
  <si>
    <t>000610</t>
  </si>
  <si>
    <t>Summit Academy Middle School - Columbus</t>
  </si>
  <si>
    <t>2521 Fairwood Ave Ste 200</t>
  </si>
  <si>
    <t>3900338</t>
  </si>
  <si>
    <t>000609</t>
  </si>
  <si>
    <t>Summit Academy Middle School - Lorain</t>
  </si>
  <si>
    <t>346 Illinois Ave</t>
  </si>
  <si>
    <t>2106</t>
  </si>
  <si>
    <t>3900494</t>
  </si>
  <si>
    <t>000298</t>
  </si>
  <si>
    <t>Summit Academy Secondary - Akron</t>
  </si>
  <si>
    <t>464 S Hawkins Ave</t>
  </si>
  <si>
    <t>1228</t>
  </si>
  <si>
    <t>3900495</t>
  </si>
  <si>
    <t>000300</t>
  </si>
  <si>
    <t>Summit Academy Secondary - Canton</t>
  </si>
  <si>
    <t>2400 Cleveland Ave NW</t>
  </si>
  <si>
    <t>3613</t>
  </si>
  <si>
    <t>3900496</t>
  </si>
  <si>
    <t>000301</t>
  </si>
  <si>
    <t>Summit Academy Secondary - Lorain</t>
  </si>
  <si>
    <t>1051 E St</t>
  </si>
  <si>
    <t>2134</t>
  </si>
  <si>
    <t>3900498</t>
  </si>
  <si>
    <t>000303</t>
  </si>
  <si>
    <t>Summit Academy Secondary - Youngstown</t>
  </si>
  <si>
    <t>1400 Oak Hill Ave</t>
  </si>
  <si>
    <t>1018</t>
  </si>
  <si>
    <t>3900361</t>
  </si>
  <si>
    <t>000634</t>
  </si>
  <si>
    <t>Summit Academy Secondary School - Middletown</t>
  </si>
  <si>
    <t>7 S Marshall Rd</t>
  </si>
  <si>
    <t>5375</t>
  </si>
  <si>
    <t>3900360</t>
  </si>
  <si>
    <t>000633</t>
  </si>
  <si>
    <t>Summit Academy Toledo Learning Center</t>
  </si>
  <si>
    <t>5115 Glendale Ave Ste N</t>
  </si>
  <si>
    <t>1801</t>
  </si>
  <si>
    <t>3900348</t>
  </si>
  <si>
    <t>000621</t>
  </si>
  <si>
    <t>Summit Academy Transition High School Dayton</t>
  </si>
  <si>
    <t>251 Erdiel Dr</t>
  </si>
  <si>
    <t>3632</t>
  </si>
  <si>
    <t>3900337</t>
  </si>
  <si>
    <t>000608</t>
  </si>
  <si>
    <t>Summit Academy Transition High School-Cincinnati</t>
  </si>
  <si>
    <t>5800 Salvia Ave</t>
  </si>
  <si>
    <t>3029</t>
  </si>
  <si>
    <t>3900342</t>
  </si>
  <si>
    <t>000614</t>
  </si>
  <si>
    <t>Summit Academy Transition High School-Columbus</t>
  </si>
  <si>
    <t>1855 E Dublin-Granville Rd</t>
  </si>
  <si>
    <t>3516</t>
  </si>
  <si>
    <t>3900350</t>
  </si>
  <si>
    <t>000623</t>
  </si>
  <si>
    <t>Summit Academy-Youngstown</t>
  </si>
  <si>
    <t>144 N Schenley Ave</t>
  </si>
  <si>
    <t>3900096</t>
  </si>
  <si>
    <t>132746</t>
  </si>
  <si>
    <t>Summit Acdy Comm Schl for Alternative Learners of Middletown</t>
  </si>
  <si>
    <t>4700 Central Ave</t>
  </si>
  <si>
    <t>5354</t>
  </si>
  <si>
    <t>3901475</t>
  </si>
  <si>
    <t>013175</t>
  </si>
  <si>
    <t>SunBridge Schools</t>
  </si>
  <si>
    <t>2105 N McCord Rd</t>
  </si>
  <si>
    <t>3032</t>
  </si>
  <si>
    <t>3904709</t>
  </si>
  <si>
    <t>108 N Main St</t>
  </si>
  <si>
    <t>Swanton</t>
  </si>
  <si>
    <t>43558</t>
  </si>
  <si>
    <t>3904865</t>
  </si>
  <si>
    <t>304 Mill St</t>
  </si>
  <si>
    <t>Woodsfield</t>
  </si>
  <si>
    <t>43793</t>
  </si>
  <si>
    <t>1256</t>
  </si>
  <si>
    <t>3904486</t>
  </si>
  <si>
    <t>5959 Hagewa Dr</t>
  </si>
  <si>
    <t>Blue Ash</t>
  </si>
  <si>
    <t>45242</t>
  </si>
  <si>
    <t>6240</t>
  </si>
  <si>
    <t>3904487</t>
  </si>
  <si>
    <t>4747 N Holland Sylvania Rd</t>
  </si>
  <si>
    <t>Sylvania</t>
  </si>
  <si>
    <t>43560</t>
  </si>
  <si>
    <t>2116</t>
  </si>
  <si>
    <t>3904796</t>
  </si>
  <si>
    <t>14778 State Route 141</t>
  </si>
  <si>
    <t>Willow Wood</t>
  </si>
  <si>
    <t>45696</t>
  </si>
  <si>
    <t>9015</t>
  </si>
  <si>
    <t>3900072</t>
  </si>
  <si>
    <t>133330</t>
  </si>
  <si>
    <t>T.C.P. World Academy</t>
  </si>
  <si>
    <t>6000 Ridge Ave</t>
  </si>
  <si>
    <t>45213</t>
  </si>
  <si>
    <t>1624</t>
  </si>
  <si>
    <t>3901568</t>
  </si>
  <si>
    <t>014904</t>
  </si>
  <si>
    <t>T2 Honors Academy</t>
  </si>
  <si>
    <t>18450 S Miles Rd</t>
  </si>
  <si>
    <t>4236</t>
  </si>
  <si>
    <t>3904615</t>
  </si>
  <si>
    <t>131 W Chestnut St</t>
  </si>
  <si>
    <t>Oxford</t>
  </si>
  <si>
    <t>45056</t>
  </si>
  <si>
    <t>2619</t>
  </si>
  <si>
    <t>3904488</t>
  </si>
  <si>
    <t>486 East Ave</t>
  </si>
  <si>
    <t>Tallmadge</t>
  </si>
  <si>
    <t>44278</t>
  </si>
  <si>
    <t>2000</t>
  </si>
  <si>
    <t>3904909</t>
  </si>
  <si>
    <t>385 Viking Way</t>
  </si>
  <si>
    <t>Ashville</t>
  </si>
  <si>
    <t>43103</t>
  </si>
  <si>
    <t>9638</t>
  </si>
  <si>
    <t>3904624</t>
  </si>
  <si>
    <t>9760 W National Rd</t>
  </si>
  <si>
    <t>New Carlisle</t>
  </si>
  <si>
    <t>45344</t>
  </si>
  <si>
    <t>9290</t>
  </si>
  <si>
    <t>3901433</t>
  </si>
  <si>
    <t>012528</t>
  </si>
  <si>
    <t>The Academy for Urban Scholars</t>
  </si>
  <si>
    <t>1808 E Broad St</t>
  </si>
  <si>
    <t>43203</t>
  </si>
  <si>
    <t>2003</t>
  </si>
  <si>
    <t>3901413</t>
  </si>
  <si>
    <t>012041</t>
  </si>
  <si>
    <t>The Arch Academy</t>
  </si>
  <si>
    <t>3900117</t>
  </si>
  <si>
    <t>143297</t>
  </si>
  <si>
    <t>The Autism Academy Of Learning</t>
  </si>
  <si>
    <t>219 Page St</t>
  </si>
  <si>
    <t>43620</t>
  </si>
  <si>
    <t>1430</t>
  </si>
  <si>
    <t>3901468</t>
  </si>
  <si>
    <t>013082</t>
  </si>
  <si>
    <t>The Haley School</t>
  </si>
  <si>
    <t>4901 Galaxy Pkwy Ste A</t>
  </si>
  <si>
    <t>5948</t>
  </si>
  <si>
    <t>3901517</t>
  </si>
  <si>
    <t>014130</t>
  </si>
  <si>
    <t>The Next Frontier Academy</t>
  </si>
  <si>
    <t>1127 Copley Rd</t>
  </si>
  <si>
    <t>2709</t>
  </si>
  <si>
    <t>3904739</t>
  </si>
  <si>
    <t>401 N Miami Ave</t>
  </si>
  <si>
    <t>Cleves</t>
  </si>
  <si>
    <t>45002</t>
  </si>
  <si>
    <t>1024</t>
  </si>
  <si>
    <t>3901409</t>
  </si>
  <si>
    <t>012036</t>
  </si>
  <si>
    <t>Thurgood Marshall High School</t>
  </si>
  <si>
    <t>3167 Fulton Rd Ste 209</t>
  </si>
  <si>
    <t>3904489</t>
  </si>
  <si>
    <t>244 S Monroe St</t>
  </si>
  <si>
    <t>2906</t>
  </si>
  <si>
    <t>3904561</t>
  </si>
  <si>
    <t>90 S Tippecanoe Dr</t>
  </si>
  <si>
    <t>3904490</t>
  </si>
  <si>
    <t>Toledo City</t>
  </si>
  <si>
    <t>420 E Manhattan Blvd</t>
  </si>
  <si>
    <t>1200</t>
  </si>
  <si>
    <t>3900573</t>
  </si>
  <si>
    <t>000951</t>
  </si>
  <si>
    <t>Toledo Preparatory and Fitness Academy</t>
  </si>
  <si>
    <t>3001 Hill Ave</t>
  </si>
  <si>
    <t>2932</t>
  </si>
  <si>
    <t>3900056</t>
  </si>
  <si>
    <t>133942</t>
  </si>
  <si>
    <t>Toledo School For The Arts</t>
  </si>
  <si>
    <t>333 14th St</t>
  </si>
  <si>
    <t>5459</t>
  </si>
  <si>
    <t>3901563</t>
  </si>
  <si>
    <t>014864</t>
  </si>
  <si>
    <t>Toledo SMART Elementary School</t>
  </si>
  <si>
    <t>1850 Airport Hwy</t>
  </si>
  <si>
    <t>2069</t>
  </si>
  <si>
    <t>3906351</t>
  </si>
  <si>
    <t>063511</t>
  </si>
  <si>
    <t>Tolles Career &amp; Technical Center</t>
  </si>
  <si>
    <t>7877 Us Highway 42 S</t>
  </si>
  <si>
    <t>3900145</t>
  </si>
  <si>
    <t>148981</t>
  </si>
  <si>
    <t>Tomorrow Center</t>
  </si>
  <si>
    <t>PO Box 216</t>
  </si>
  <si>
    <t>Edison</t>
  </si>
  <si>
    <t>43320</t>
  </si>
  <si>
    <t>0216</t>
  </si>
  <si>
    <t>3904491</t>
  </si>
  <si>
    <t>1307 Dennis Way</t>
  </si>
  <si>
    <t>Toronto</t>
  </si>
  <si>
    <t>43964</t>
  </si>
  <si>
    <t>1952</t>
  </si>
  <si>
    <t>3901450</t>
  </si>
  <si>
    <t>012867</t>
  </si>
  <si>
    <t>Townsend North Community School</t>
  </si>
  <si>
    <t>3900053</t>
  </si>
  <si>
    <t>133868</t>
  </si>
  <si>
    <t>Towpath Trail High School</t>
  </si>
  <si>
    <t>3900118</t>
  </si>
  <si>
    <t>143305</t>
  </si>
  <si>
    <t>Treca Digital Academy</t>
  </si>
  <si>
    <t>100 Executive Dr</t>
  </si>
  <si>
    <t>6306</t>
  </si>
  <si>
    <t>3901577</t>
  </si>
  <si>
    <t>Tri State Early College STEM School</t>
  </si>
  <si>
    <t>216 Collins Ave</t>
  </si>
  <si>
    <t>South</t>
  </si>
  <si>
    <t>8501</t>
  </si>
  <si>
    <t>3904620</t>
  </si>
  <si>
    <t>7920 Brush Lake Rd</t>
  </si>
  <si>
    <t>North Lewisburg</t>
  </si>
  <si>
    <t>43060</t>
  </si>
  <si>
    <t>3905160</t>
  </si>
  <si>
    <t>051607</t>
  </si>
  <si>
    <t>Tri-County Career Center</t>
  </si>
  <si>
    <t>15676 State Route 691</t>
  </si>
  <si>
    <t>9681</t>
  </si>
  <si>
    <t>3904926</t>
  </si>
  <si>
    <t>PO Box 40</t>
  </si>
  <si>
    <t>Lewisburg</t>
  </si>
  <si>
    <t>45338</t>
  </si>
  <si>
    <t>0040</t>
  </si>
  <si>
    <t>3904592</t>
  </si>
  <si>
    <t>1 Tomcat Dr</t>
  </si>
  <si>
    <t>Glouster</t>
  </si>
  <si>
    <t>45732</t>
  </si>
  <si>
    <t>9335</t>
  </si>
  <si>
    <t>3906526</t>
  </si>
  <si>
    <t>065268</t>
  </si>
  <si>
    <t>Tri-Rivers</t>
  </si>
  <si>
    <t>2222 Marion Mount Gilead Rd</t>
  </si>
  <si>
    <t>8914</t>
  </si>
  <si>
    <t>3904887</t>
  </si>
  <si>
    <t>36 E Muskingum Ave</t>
  </si>
  <si>
    <t>Dresden</t>
  </si>
  <si>
    <t>43821</t>
  </si>
  <si>
    <t>9701</t>
  </si>
  <si>
    <t>3904668</t>
  </si>
  <si>
    <t>315 S Main St</t>
  </si>
  <si>
    <t>New Madison</t>
  </si>
  <si>
    <t>45346</t>
  </si>
  <si>
    <t>3905059</t>
  </si>
  <si>
    <t>3205 Shreve Rd</t>
  </si>
  <si>
    <t>Wooster</t>
  </si>
  <si>
    <t>44691</t>
  </si>
  <si>
    <t>4439</t>
  </si>
  <si>
    <t>3900193</t>
  </si>
  <si>
    <t>143206</t>
  </si>
  <si>
    <t>Trotwood Fitness &amp; Prep Acad</t>
  </si>
  <si>
    <t>3100 Shiloh Springs Rd</t>
  </si>
  <si>
    <t>Trotwood</t>
  </si>
  <si>
    <t>45426</t>
  </si>
  <si>
    <t>2247</t>
  </si>
  <si>
    <t>3904869</t>
  </si>
  <si>
    <t>3594 N Snyder Rd</t>
  </si>
  <si>
    <t>3835</t>
  </si>
  <si>
    <t>3904492</t>
  </si>
  <si>
    <t>500 N Market St</t>
  </si>
  <si>
    <t>Troy</t>
  </si>
  <si>
    <t>45373</t>
  </si>
  <si>
    <t>1418</t>
  </si>
  <si>
    <t>3905163</t>
  </si>
  <si>
    <t>051631</t>
  </si>
  <si>
    <t>Trumbull Career &amp; Tech Ctr</t>
  </si>
  <si>
    <t>528 Educational Hwy NW</t>
  </si>
  <si>
    <t>1954</t>
  </si>
  <si>
    <t>3905030</t>
  </si>
  <si>
    <t>2637 Tuscarawas Valley Rd NE</t>
  </si>
  <si>
    <t>Zoarville</t>
  </si>
  <si>
    <t>44656</t>
  </si>
  <si>
    <t>9692</t>
  </si>
  <si>
    <t>3904995</t>
  </si>
  <si>
    <t>1835 Manchester Ave NW</t>
  </si>
  <si>
    <t>44647</t>
  </si>
  <si>
    <t>3904900</t>
  </si>
  <si>
    <t>100 Education Dr</t>
  </si>
  <si>
    <t>West Alexandria</t>
  </si>
  <si>
    <t>45381</t>
  </si>
  <si>
    <t>1184</t>
  </si>
  <si>
    <t>3905007</t>
  </si>
  <si>
    <t>11136 Ravenna Rd</t>
  </si>
  <si>
    <t>Twinsburg</t>
  </si>
  <si>
    <t>44087</t>
  </si>
  <si>
    <t>1022</t>
  </si>
  <si>
    <t>3906280</t>
  </si>
  <si>
    <t>062802</t>
  </si>
  <si>
    <t>U S Grant</t>
  </si>
  <si>
    <t>718 W Plane St</t>
  </si>
  <si>
    <t>8356</t>
  </si>
  <si>
    <t>3904601</t>
  </si>
  <si>
    <t>66779 Belmont Morristown Rd</t>
  </si>
  <si>
    <t>43718</t>
  </si>
  <si>
    <t>9568</t>
  </si>
  <si>
    <t>3904953</t>
  </si>
  <si>
    <t>1565 Egypt Pike</t>
  </si>
  <si>
    <t>3974</t>
  </si>
  <si>
    <t>3904645</t>
  </si>
  <si>
    <t>8143 State Route 9</t>
  </si>
  <si>
    <t>Hanoverton</t>
  </si>
  <si>
    <t>44423</t>
  </si>
  <si>
    <t>8618</t>
  </si>
  <si>
    <t>3901529</t>
  </si>
  <si>
    <t>014467</t>
  </si>
  <si>
    <t>United Preparatory Academy</t>
  </si>
  <si>
    <t>3901556</t>
  </si>
  <si>
    <t>014063</t>
  </si>
  <si>
    <t>University Academy</t>
  </si>
  <si>
    <t>107 S Arlington St</t>
  </si>
  <si>
    <t>3901457</t>
  </si>
  <si>
    <t>012541</t>
  </si>
  <si>
    <t>University of Cleveland Preparatory School</t>
  </si>
  <si>
    <t>1906 E 40th St</t>
  </si>
  <si>
    <t>3557</t>
  </si>
  <si>
    <t>3904493</t>
  </si>
  <si>
    <t>1950 N Mallway Dr</t>
  </si>
  <si>
    <t>Upper Arlington</t>
  </si>
  <si>
    <t>43221</t>
  </si>
  <si>
    <t>4398</t>
  </si>
  <si>
    <t>3910024</t>
  </si>
  <si>
    <t>800 N Sandusky Ave</t>
  </si>
  <si>
    <t>Upper Sandusky</t>
  </si>
  <si>
    <t>43351</t>
  </si>
  <si>
    <t>3904752</t>
  </si>
  <si>
    <t>PO Box 305</t>
  </si>
  <si>
    <t>McGuffey</t>
  </si>
  <si>
    <t>45859</t>
  </si>
  <si>
    <t>0305</t>
  </si>
  <si>
    <t>3906212</t>
  </si>
  <si>
    <t>062125</t>
  </si>
  <si>
    <t>Upper Valley Career Center</t>
  </si>
  <si>
    <t>8811 Career Dr</t>
  </si>
  <si>
    <t>9237</t>
  </si>
  <si>
    <t>3904494</t>
  </si>
  <si>
    <t>711 Wood St</t>
  </si>
  <si>
    <t>Urbana</t>
  </si>
  <si>
    <t>43078</t>
  </si>
  <si>
    <t>1498</t>
  </si>
  <si>
    <t>3900153</t>
  </si>
  <si>
    <t>149062</t>
  </si>
  <si>
    <t>Urbana Community School</t>
  </si>
  <si>
    <t>3901566</t>
  </si>
  <si>
    <t>014830</t>
  </si>
  <si>
    <t>Utica Shale Academy of Ohio</t>
  </si>
  <si>
    <t>3901573</t>
  </si>
  <si>
    <t>Utica Shale Academy-Belmont</t>
  </si>
  <si>
    <t>3904964</t>
  </si>
  <si>
    <t>1821 State Route 728</t>
  </si>
  <si>
    <t>8510</t>
  </si>
  <si>
    <t>3901565</t>
  </si>
  <si>
    <t>014943</t>
  </si>
  <si>
    <t>Valley STEM+ME2 Academy</t>
  </si>
  <si>
    <t>100 Debartolo Pl</t>
  </si>
  <si>
    <t>7011</t>
  </si>
  <si>
    <t>3904874</t>
  </si>
  <si>
    <t>59 Peffley St</t>
  </si>
  <si>
    <t>Germantown</t>
  </si>
  <si>
    <t>45327</t>
  </si>
  <si>
    <t>1021</t>
  </si>
  <si>
    <t>3910001</t>
  </si>
  <si>
    <t>217 S Main St</t>
  </si>
  <si>
    <t>Van Buren</t>
  </si>
  <si>
    <t>45889</t>
  </si>
  <si>
    <t>9720</t>
  </si>
  <si>
    <t>3910023</t>
  </si>
  <si>
    <t>3904495</t>
  </si>
  <si>
    <t>306 S Dixie Dr</t>
  </si>
  <si>
    <t>Vandalia</t>
  </si>
  <si>
    <t>45377</t>
  </si>
  <si>
    <t>2128</t>
  </si>
  <si>
    <t>3905145</t>
  </si>
  <si>
    <t>051458</t>
  </si>
  <si>
    <t>Vanguard-Sentinel Career &amp; Technology Centers</t>
  </si>
  <si>
    <t>1306 Cedar St</t>
  </si>
  <si>
    <t>1127</t>
  </si>
  <si>
    <t>3904747</t>
  </si>
  <si>
    <t>PO Box 250</t>
  </si>
  <si>
    <t>Vanlue</t>
  </si>
  <si>
    <t>45890</t>
  </si>
  <si>
    <t>0250</t>
  </si>
  <si>
    <t>3905167</t>
  </si>
  <si>
    <t>051672</t>
  </si>
  <si>
    <t>Vantage Career Center</t>
  </si>
  <si>
    <t>818 N Franklin St</t>
  </si>
  <si>
    <t>1304</t>
  </si>
  <si>
    <t>3904682</t>
  </si>
  <si>
    <t>1250 Sanford St</t>
  </si>
  <si>
    <t>Vermilion</t>
  </si>
  <si>
    <t>44089</t>
  </si>
  <si>
    <t>1577</t>
  </si>
  <si>
    <t>3904563</t>
  </si>
  <si>
    <t>PO Box 313</t>
  </si>
  <si>
    <t>Versailles</t>
  </si>
  <si>
    <t>45380</t>
  </si>
  <si>
    <t>0313</t>
  </si>
  <si>
    <t>3901368</t>
  </si>
  <si>
    <t>011291</t>
  </si>
  <si>
    <t>Village Preparatory School</t>
  </si>
  <si>
    <t>1415 E 36th St Fl 2</t>
  </si>
  <si>
    <t>3901505</t>
  </si>
  <si>
    <t>013034</t>
  </si>
  <si>
    <t>Village Preparatory School:: Woodland Hills Campus</t>
  </si>
  <si>
    <t>3900572</t>
  </si>
  <si>
    <t>000949</t>
  </si>
  <si>
    <t>Villaview Community School</t>
  </si>
  <si>
    <t>3905039</t>
  </si>
  <si>
    <t>307 W High St</t>
  </si>
  <si>
    <t>Mc Arthur</t>
  </si>
  <si>
    <t>45651</t>
  </si>
  <si>
    <t>1093</t>
  </si>
  <si>
    <t>3900217</t>
  </si>
  <si>
    <t>143537</t>
  </si>
  <si>
    <t>Virtual Community School Of Ohio</t>
  </si>
  <si>
    <t>340 Waggoner Rd</t>
  </si>
  <si>
    <t>3900311</t>
  </si>
  <si>
    <t>000564</t>
  </si>
  <si>
    <t>Virtual Schoolhouse, Inc.</t>
  </si>
  <si>
    <t>736 Lakeview Rd</t>
  </si>
  <si>
    <t>2608</t>
  </si>
  <si>
    <t>3910029</t>
  </si>
  <si>
    <t>524 Broad St</t>
  </si>
  <si>
    <t>Wadsworth</t>
  </si>
  <si>
    <t>44281</t>
  </si>
  <si>
    <t>2306</t>
  </si>
  <si>
    <t>3904690</t>
  </si>
  <si>
    <t>11850 Lancaster St</t>
  </si>
  <si>
    <t>Millersport</t>
  </si>
  <si>
    <t>43046</t>
  </si>
  <si>
    <t>3904498</t>
  </si>
  <si>
    <t>1102 Gardenia Dr</t>
  </si>
  <si>
    <t>Wapakoneta</t>
  </si>
  <si>
    <t>45895</t>
  </si>
  <si>
    <t>1063</t>
  </si>
  <si>
    <t>3904499</t>
  </si>
  <si>
    <t>105 High Street</t>
  </si>
  <si>
    <t>3905147</t>
  </si>
  <si>
    <t>051474</t>
  </si>
  <si>
    <t>Warren County Vocational School</t>
  </si>
  <si>
    <t>3525 N State Route 48</t>
  </si>
  <si>
    <t>1038</t>
  </si>
  <si>
    <t>3910018</t>
  </si>
  <si>
    <t>220 Sweetapple Rd</t>
  </si>
  <si>
    <t>Vincent</t>
  </si>
  <si>
    <t>45784</t>
  </si>
  <si>
    <t>3904500</t>
  </si>
  <si>
    <t>4500 Warrensville Center Rd</t>
  </si>
  <si>
    <t>4134</t>
  </si>
  <si>
    <t>3905169</t>
  </si>
  <si>
    <t>051698</t>
  </si>
  <si>
    <t>Washington County Career Center</t>
  </si>
  <si>
    <t>21740 State Route 676</t>
  </si>
  <si>
    <t>3910011</t>
  </si>
  <si>
    <t>306 Highland Ave</t>
  </si>
  <si>
    <t>Washington Court Hou</t>
  </si>
  <si>
    <t>1819</t>
  </si>
  <si>
    <t>3904823</t>
  </si>
  <si>
    <t>3505 W Lincolnshire Blvd</t>
  </si>
  <si>
    <t>1231</t>
  </si>
  <si>
    <t>3900107</t>
  </si>
  <si>
    <t>133280</t>
  </si>
  <si>
    <t>Washington Park Community School</t>
  </si>
  <si>
    <t>4000 Washington Park Blvd</t>
  </si>
  <si>
    <t>Newburgh Heights</t>
  </si>
  <si>
    <t>3248</t>
  </si>
  <si>
    <t>3904965</t>
  </si>
  <si>
    <t>15332 Us Highway 52</t>
  </si>
  <si>
    <t>West Portsmouth</t>
  </si>
  <si>
    <t>45663</t>
  </si>
  <si>
    <t>9093</t>
  </si>
  <si>
    <t>3904924</t>
  </si>
  <si>
    <t>1464 Industry Rd</t>
  </si>
  <si>
    <t>Atwater</t>
  </si>
  <si>
    <t>44201</t>
  </si>
  <si>
    <t>9349</t>
  </si>
  <si>
    <t>3901542</t>
  </si>
  <si>
    <t>014194</t>
  </si>
  <si>
    <t>Watkins Academy</t>
  </si>
  <si>
    <t>24 N Jefferson St</t>
  </si>
  <si>
    <t>2018</t>
  </si>
  <si>
    <t>3904564</t>
  </si>
  <si>
    <t>126 S Fulton St</t>
  </si>
  <si>
    <t>Wauseon</t>
  </si>
  <si>
    <t>43567</t>
  </si>
  <si>
    <t>3904914</t>
  </si>
  <si>
    <t>1 Tiger Dr</t>
  </si>
  <si>
    <t>Waverly</t>
  </si>
  <si>
    <t>45690</t>
  </si>
  <si>
    <t>8704</t>
  </si>
  <si>
    <t>3905171</t>
  </si>
  <si>
    <t>051714</t>
  </si>
  <si>
    <t>Wayne County JVSD</t>
  </si>
  <si>
    <t>518 W Prospect St</t>
  </si>
  <si>
    <t>9672</t>
  </si>
  <si>
    <t>3905046</t>
  </si>
  <si>
    <t>659 Dayton Rd</t>
  </si>
  <si>
    <t>Waynesville</t>
  </si>
  <si>
    <t>45068</t>
  </si>
  <si>
    <t>9588</t>
  </si>
  <si>
    <t>3904903</t>
  </si>
  <si>
    <t>4915 US Route 127</t>
  </si>
  <si>
    <t>Haviland</t>
  </si>
  <si>
    <t>45851</t>
  </si>
  <si>
    <t>9738</t>
  </si>
  <si>
    <t>3904597</t>
  </si>
  <si>
    <t>500 N Westminster St</t>
  </si>
  <si>
    <t>Waynesfield</t>
  </si>
  <si>
    <t>45896</t>
  </si>
  <si>
    <t>3905025</t>
  </si>
  <si>
    <t>1334 Seaborn St</t>
  </si>
  <si>
    <t>Mineral Ridge</t>
  </si>
  <si>
    <t>44440</t>
  </si>
  <si>
    <t>3904565</t>
  </si>
  <si>
    <t>Wellington</t>
  </si>
  <si>
    <t>44090</t>
  </si>
  <si>
    <t>1345</t>
  </si>
  <si>
    <t>3904502</t>
  </si>
  <si>
    <t>1 E Broadway St</t>
  </si>
  <si>
    <t>Wellston</t>
  </si>
  <si>
    <t>45692</t>
  </si>
  <si>
    <t>1225</t>
  </si>
  <si>
    <t>3904503</t>
  </si>
  <si>
    <t>929 Center St</t>
  </si>
  <si>
    <t>Wellsville</t>
  </si>
  <si>
    <t>43968</t>
  </si>
  <si>
    <t>3904838</t>
  </si>
  <si>
    <t>14277 S Main St</t>
  </si>
  <si>
    <t>Beloit</t>
  </si>
  <si>
    <t>44609</t>
  </si>
  <si>
    <t>9504</t>
  </si>
  <si>
    <t>3904505</t>
  </si>
  <si>
    <t>430 E Pease Ave</t>
  </si>
  <si>
    <t>West Carrollton</t>
  </si>
  <si>
    <t>1357</t>
  </si>
  <si>
    <t>3901476</t>
  </si>
  <si>
    <t>013059</t>
  </si>
  <si>
    <t>West Carrollton Secondary Academy</t>
  </si>
  <si>
    <t>3400 W Alex Bell Rd</t>
  </si>
  <si>
    <t>West</t>
  </si>
  <si>
    <t>3900276</t>
  </si>
  <si>
    <t>151175</t>
  </si>
  <si>
    <t>West Central Learning Academy II</t>
  </si>
  <si>
    <t>522 W North St</t>
  </si>
  <si>
    <t>4215</t>
  </si>
  <si>
    <t>3904635</t>
  </si>
  <si>
    <t>4350 Aicholtz Rd</t>
  </si>
  <si>
    <t>45245</t>
  </si>
  <si>
    <t>1505</t>
  </si>
  <si>
    <t>3904722</t>
  </si>
  <si>
    <t>8615 Cedar Rd</t>
  </si>
  <si>
    <t>Chesterland</t>
  </si>
  <si>
    <t>44026</t>
  </si>
  <si>
    <t>3519</t>
  </si>
  <si>
    <t>3904769</t>
  </si>
  <si>
    <t>28 W Jackson St</t>
  </si>
  <si>
    <t>44654</t>
  </si>
  <si>
    <t>1302</t>
  </si>
  <si>
    <t>3904621</t>
  </si>
  <si>
    <t>7208 US Highway 68 N</t>
  </si>
  <si>
    <t>West Liberty</t>
  </si>
  <si>
    <t>43357</t>
  </si>
  <si>
    <t>9663</t>
  </si>
  <si>
    <t>3904888</t>
  </si>
  <si>
    <t>4880 West Pike</t>
  </si>
  <si>
    <t>9390</t>
  </si>
  <si>
    <t>3901514</t>
  </si>
  <si>
    <t>014189</t>
  </si>
  <si>
    <t>West Park Academy</t>
  </si>
  <si>
    <t>12913 Bennington Ave</t>
  </si>
  <si>
    <t>3761</t>
  </si>
  <si>
    <t>3900119</t>
  </si>
  <si>
    <t>143313</t>
  </si>
  <si>
    <t>West Preparatory Academy</t>
  </si>
  <si>
    <t>13111 Crossburn Ave</t>
  </si>
  <si>
    <t>5017</t>
  </si>
  <si>
    <t>3904606</t>
  </si>
  <si>
    <t>524 W Main St</t>
  </si>
  <si>
    <t>Mount Orab</t>
  </si>
  <si>
    <t>45154</t>
  </si>
  <si>
    <t>8262</t>
  </si>
  <si>
    <t>3904915</t>
  </si>
  <si>
    <t>PO Box 130</t>
  </si>
  <si>
    <t>Latham</t>
  </si>
  <si>
    <t>45646</t>
  </si>
  <si>
    <t>0130</t>
  </si>
  <si>
    <t>3904839</t>
  </si>
  <si>
    <t>Western Reserve Local</t>
  </si>
  <si>
    <t>13850 W Akron Canfield Rd</t>
  </si>
  <si>
    <t>Berlin Center</t>
  </si>
  <si>
    <t>44401</t>
  </si>
  <si>
    <t>9752</t>
  </si>
  <si>
    <t>3904774</t>
  </si>
  <si>
    <t>3765 US Rt 20</t>
  </si>
  <si>
    <t>Collins</t>
  </si>
  <si>
    <t>44826</t>
  </si>
  <si>
    <t>3904504</t>
  </si>
  <si>
    <t>936 Eastwind Dr Ste 200</t>
  </si>
  <si>
    <t>3904910</t>
  </si>
  <si>
    <t>19463 Pherson Pike</t>
  </si>
  <si>
    <t>Williamsport</t>
  </si>
  <si>
    <t>43164</t>
  </si>
  <si>
    <t>9745</t>
  </si>
  <si>
    <t>3904506</t>
  </si>
  <si>
    <t>27200 Hilliard Blvd</t>
  </si>
  <si>
    <t>3049</t>
  </si>
  <si>
    <t>3900474</t>
  </si>
  <si>
    <t>000875</t>
  </si>
  <si>
    <t>Westside Academy</t>
  </si>
  <si>
    <t>4330 Clime Rd North</t>
  </si>
  <si>
    <t>3439</t>
  </si>
  <si>
    <t>3904966</t>
  </si>
  <si>
    <t>Wheelersburg</t>
  </si>
  <si>
    <t>45694</t>
  </si>
  <si>
    <t>3904507</t>
  </si>
  <si>
    <t>625 S Yearling Rd</t>
  </si>
  <si>
    <t>Whitehall</t>
  </si>
  <si>
    <t>2861</t>
  </si>
  <si>
    <t>3900550</t>
  </si>
  <si>
    <t>000509</t>
  </si>
  <si>
    <t>Whitehall Preparatory and Fitness Academy</t>
  </si>
  <si>
    <t>3474 E Livingston Ave</t>
  </si>
  <si>
    <t>2279</t>
  </si>
  <si>
    <t>3904508</t>
  </si>
  <si>
    <t>2221 Rockefeller Rd</t>
  </si>
  <si>
    <t>Wickliffe</t>
  </si>
  <si>
    <t>44092</t>
  </si>
  <si>
    <t>2020</t>
  </si>
  <si>
    <t>3900138</t>
  </si>
  <si>
    <t>000222</t>
  </si>
  <si>
    <t>Wildwood Environmental Academy</t>
  </si>
  <si>
    <t>1546 Dartford Rd</t>
  </si>
  <si>
    <t>1374</t>
  </si>
  <si>
    <t>3904509</t>
  </si>
  <si>
    <t>110 S Myrtle Ave</t>
  </si>
  <si>
    <t>Willard</t>
  </si>
  <si>
    <t>44890</t>
  </si>
  <si>
    <t>1425</t>
  </si>
  <si>
    <t>3904636</t>
  </si>
  <si>
    <t>549A W Main St</t>
  </si>
  <si>
    <t>Williamsburg</t>
  </si>
  <si>
    <t>45176</t>
  </si>
  <si>
    <t>1110</t>
  </si>
  <si>
    <t>3904510</t>
  </si>
  <si>
    <t>37047 Ridge Rd</t>
  </si>
  <si>
    <t>Willoughby</t>
  </si>
  <si>
    <t>4130</t>
  </si>
  <si>
    <t>3904511</t>
  </si>
  <si>
    <t>341 S Nelson Ave</t>
  </si>
  <si>
    <t>Wilmington</t>
  </si>
  <si>
    <t>45177</t>
  </si>
  <si>
    <t>2034</t>
  </si>
  <si>
    <t>3904566</t>
  </si>
  <si>
    <t>9530 Bauer Ave</t>
  </si>
  <si>
    <t>Windham</t>
  </si>
  <si>
    <t>44288</t>
  </si>
  <si>
    <t>1004</t>
  </si>
  <si>
    <t>3900302</t>
  </si>
  <si>
    <t>000546</t>
  </si>
  <si>
    <t>Winterfield Venture Academy</t>
  </si>
  <si>
    <t>305 Wenz Rd</t>
  </si>
  <si>
    <t>6244</t>
  </si>
  <si>
    <t>3901524</t>
  </si>
  <si>
    <t>014064</t>
  </si>
  <si>
    <t>Winton Preparatory Academy</t>
  </si>
  <si>
    <t>4750 Winton Rd</t>
  </si>
  <si>
    <t>45232</t>
  </si>
  <si>
    <t>1501</t>
  </si>
  <si>
    <t>3904408</t>
  </si>
  <si>
    <t>1215 W Kemper Rd</t>
  </si>
  <si>
    <t>45240</t>
  </si>
  <si>
    <t>1617</t>
  </si>
  <si>
    <t>3905051</t>
  </si>
  <si>
    <t>PO Box 67</t>
  </si>
  <si>
    <t>Waterford</t>
  </si>
  <si>
    <t>45786</t>
  </si>
  <si>
    <t>0067</t>
  </si>
  <si>
    <t>3901441</t>
  </si>
  <si>
    <t>012557</t>
  </si>
  <si>
    <t>Woodland Academy</t>
  </si>
  <si>
    <t>10615 Lamontier Ave</t>
  </si>
  <si>
    <t>4847</t>
  </si>
  <si>
    <t>3904957</t>
  </si>
  <si>
    <t>349 Rice St</t>
  </si>
  <si>
    <t>Elmore</t>
  </si>
  <si>
    <t>43416</t>
  </si>
  <si>
    <t>9404</t>
  </si>
  <si>
    <t>3904997</t>
  </si>
  <si>
    <t>4411 Quick Rd</t>
  </si>
  <si>
    <t>Peninsula</t>
  </si>
  <si>
    <t>44264</t>
  </si>
  <si>
    <t>3910032</t>
  </si>
  <si>
    <t>144 N Market St</t>
  </si>
  <si>
    <t>4810</t>
  </si>
  <si>
    <t>3904513</t>
  </si>
  <si>
    <t>200 E Wilson Bridge Rd</t>
  </si>
  <si>
    <t>Worthington</t>
  </si>
  <si>
    <t>43085</t>
  </si>
  <si>
    <t>2332</t>
  </si>
  <si>
    <t>3904652</t>
  </si>
  <si>
    <t>3288 Holmes Center Rd</t>
  </si>
  <si>
    <t>9463</t>
  </si>
  <si>
    <t>3904514</t>
  </si>
  <si>
    <t>420 Springfield Pike</t>
  </si>
  <si>
    <t>Wyoming</t>
  </si>
  <si>
    <t>4298</t>
  </si>
  <si>
    <t>3904515</t>
  </si>
  <si>
    <t>819 Colorado Dr</t>
  </si>
  <si>
    <t>4859</t>
  </si>
  <si>
    <t>3904567</t>
  </si>
  <si>
    <t>201 S Walnut St</t>
  </si>
  <si>
    <t>Yellow Springs</t>
  </si>
  <si>
    <t>45387</t>
  </si>
  <si>
    <t>1805</t>
  </si>
  <si>
    <t>3901504</t>
  </si>
  <si>
    <t>013174</t>
  </si>
  <si>
    <t>Young Scholars Prep School</t>
  </si>
  <si>
    <t>1533 Cleveland Ave</t>
  </si>
  <si>
    <t>3900580</t>
  </si>
  <si>
    <t>007984</t>
  </si>
  <si>
    <t>Youngstown Academy of Excellence</t>
  </si>
  <si>
    <t>1408 Rigby St</t>
  </si>
  <si>
    <t>44506</t>
  </si>
  <si>
    <t>3904516</t>
  </si>
  <si>
    <t>Youngstown City Schools</t>
  </si>
  <si>
    <t>PO Box 550</t>
  </si>
  <si>
    <t>44501</t>
  </si>
  <si>
    <t>0550</t>
  </si>
  <si>
    <t>3900017</t>
  </si>
  <si>
    <t>134072</t>
  </si>
  <si>
    <t>Youngstown Community School</t>
  </si>
  <si>
    <t>50 Essex St</t>
  </si>
  <si>
    <t>1838</t>
  </si>
  <si>
    <t>3900104</t>
  </si>
  <si>
    <t>132985</t>
  </si>
  <si>
    <t>Youthbuild Columbus Community</t>
  </si>
  <si>
    <t>1183 Essex Ave</t>
  </si>
  <si>
    <t>3904954</t>
  </si>
  <si>
    <t>946 State Route 180</t>
  </si>
  <si>
    <t>8141</t>
  </si>
  <si>
    <t>3904517</t>
  </si>
  <si>
    <t>160 N 4th St</t>
  </si>
  <si>
    <t>3518</t>
  </si>
  <si>
    <t xml:space="preserve"> </t>
  </si>
  <si>
    <t>3901314</t>
  </si>
  <si>
    <t>009148</t>
  </si>
  <si>
    <t>Zanesville Community School</t>
  </si>
  <si>
    <t>968 Pine St</t>
  </si>
  <si>
    <t>5362</t>
  </si>
  <si>
    <t>3900396</t>
  </si>
  <si>
    <t>000725</t>
  </si>
  <si>
    <t>Zenith Academy</t>
  </si>
  <si>
    <t>8210 Havens Rd</t>
  </si>
  <si>
    <t>43004</t>
  </si>
  <si>
    <t>3901396</t>
  </si>
  <si>
    <t>012009</t>
  </si>
  <si>
    <t>Zenith Academy East</t>
  </si>
  <si>
    <t>2261 S Hamilton Rd</t>
  </si>
  <si>
    <t>3901576</t>
  </si>
  <si>
    <t>Zenith Academy West</t>
  </si>
  <si>
    <t>3385 South Blvd</t>
  </si>
  <si>
    <t>1213</t>
  </si>
  <si>
    <t>New student cases</t>
  </si>
  <si>
    <t>cum student cases</t>
  </si>
  <si>
    <t>new staff cases</t>
  </si>
  <si>
    <t>cum staff cases</t>
  </si>
  <si>
    <t>Latitude</t>
  </si>
  <si>
    <t>Longitude</t>
  </si>
  <si>
    <t>Connection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</si>
</sst>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0000"/>
    <numFmt numFmtId="165" formatCode="000"/>
    <numFmt numFmtId="166" formatCode="&quot;$&quot;#,##0.00"/>
    <numFmt numFmtId="167" formatCode="00000"/>
    <numFmt numFmtId="168" formatCode="0000"/>
    <numFmt numFmtId="169" formatCode="[&lt;=9999999]###\-####;\(###\)\ ###\-####"/>
    <numFmt numFmtId="170" formatCode="&quot;$&quot;#,##0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EEAF6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0"/>
      </left>
      <right style="medium">
        <color indexed="0"/>
      </right>
      <top/>
      <bottom style="hair">
        <color indexed="0"/>
      </bottom>
      <diagonal/>
    </border>
    <border>
      <left/>
      <right style="hair">
        <color indexed="0"/>
      </right>
      <top/>
      <bottom style="hair">
        <color indexed="0"/>
      </bottom>
      <diagonal/>
    </border>
    <border>
      <left style="hair">
        <color indexed="0"/>
      </left>
      <right style="hair">
        <color indexed="0"/>
      </right>
      <top/>
      <bottom style="hair">
        <color indexed="0"/>
      </bottom>
      <diagonal/>
    </border>
    <border>
      <left style="medium">
        <color indexed="64"/>
      </left>
      <right style="hair">
        <color indexed="0"/>
      </right>
      <top/>
      <bottom style="hair">
        <color indexed="0"/>
      </bottom>
      <diagonal/>
    </border>
    <border>
      <left style="hair">
        <color indexed="0"/>
      </left>
      <right style="medium">
        <color indexed="64"/>
      </right>
      <top/>
      <bottom style="hair">
        <color indexed="0"/>
      </bottom>
      <diagonal/>
    </border>
    <border>
      <left style="hair">
        <color indexed="64"/>
      </left>
      <right style="hair">
        <color indexed="64"/>
      </right>
      <top/>
      <bottom style="hair">
        <color indexed="0"/>
      </bottom>
      <diagonal/>
    </border>
    <border>
      <left style="medium">
        <color indexed="0"/>
      </left>
      <right style="medium">
        <color indexed="0"/>
      </right>
      <top style="hair">
        <color indexed="0"/>
      </top>
      <bottom style="hair">
        <color indexed="0"/>
      </bottom>
      <diagonal/>
    </border>
    <border>
      <left/>
      <right style="hair">
        <color indexed="0"/>
      </right>
      <top style="hair">
        <color indexed="0"/>
      </top>
      <bottom style="hair">
        <color indexed="0"/>
      </bottom>
      <diagonal/>
    </border>
    <border>
      <left style="hair">
        <color indexed="0"/>
      </left>
      <right style="hair">
        <color indexed="0"/>
      </right>
      <top style="hair">
        <color indexed="0"/>
      </top>
      <bottom style="hair">
        <color indexed="0"/>
      </bottom>
      <diagonal/>
    </border>
    <border>
      <left style="medium">
        <color indexed="64"/>
      </left>
      <right style="hair">
        <color indexed="0"/>
      </right>
      <top style="hair">
        <color indexed="0"/>
      </top>
      <bottom style="hair">
        <color indexed="0"/>
      </bottom>
      <diagonal/>
    </border>
    <border>
      <left style="hair">
        <color indexed="0"/>
      </left>
      <right style="medium">
        <color indexed="64"/>
      </right>
      <top style="hair">
        <color indexed="0"/>
      </top>
      <bottom style="hair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6" fillId="0" borderId="1"/>
    <xf numFmtId="0" fontId="11" fillId="0" borderId="1"/>
    <xf numFmtId="0" fontId="5" fillId="0" borderId="1"/>
    <xf numFmtId="0" fontId="11" fillId="0" borderId="1"/>
    <xf numFmtId="0" fontId="4" fillId="0" borderId="1"/>
    <xf numFmtId="0" fontId="12" fillId="0" borderId="1"/>
    <xf numFmtId="0" fontId="3" fillId="0" borderId="1"/>
    <xf numFmtId="0" fontId="9" fillId="0" borderId="1"/>
    <xf numFmtId="0" fontId="3" fillId="0" borderId="1"/>
    <xf numFmtId="0" fontId="9" fillId="0" borderId="1"/>
    <xf numFmtId="0" fontId="3" fillId="0" borderId="1"/>
    <xf numFmtId="0" fontId="12" fillId="0" borderId="1"/>
    <xf numFmtId="0" fontId="2" fillId="0" borderId="1"/>
    <xf numFmtId="0" fontId="2" fillId="0" borderId="1"/>
    <xf numFmtId="0" fontId="2" fillId="0" borderId="1"/>
    <xf numFmtId="0" fontId="1" fillId="0" borderId="1"/>
    <xf numFmtId="0" fontId="13" fillId="0" borderId="1"/>
  </cellStyleXfs>
  <cellXfs count="143">
    <xf numFmtId="0" fontId="0" fillId="0" borderId="0" xfId="0" applyFont="1" applyAlignment="1"/>
    <xf numFmtId="0" fontId="7" fillId="0" borderId="0" xfId="0" applyFont="1"/>
    <xf numFmtId="0" fontId="7" fillId="4" borderId="1" xfId="0" applyFont="1" applyFill="1" applyBorder="1"/>
    <xf numFmtId="0" fontId="0" fillId="3" borderId="0" xfId="0" applyFont="1" applyFill="1" applyAlignment="1"/>
    <xf numFmtId="3" fontId="7" fillId="0" borderId="1" xfId="0" applyNumberFormat="1" applyFont="1" applyBorder="1" applyAlignment="1"/>
    <xf numFmtId="3" fontId="7" fillId="0" borderId="0" xfId="0" applyNumberFormat="1" applyFont="1" applyAlignment="1"/>
    <xf numFmtId="164" fontId="15" fillId="0" borderId="1" xfId="0" applyNumberFormat="1" applyFont="1" applyBorder="1"/>
    <xf numFmtId="165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left"/>
    </xf>
    <xf numFmtId="4" fontId="0" fillId="0" borderId="1" xfId="0" applyNumberFormat="1" applyBorder="1"/>
    <xf numFmtId="0" fontId="0" fillId="0" borderId="1" xfId="0" applyBorder="1" applyAlignment="1">
      <alignment horizontal="center"/>
    </xf>
    <xf numFmtId="166" fontId="0" fillId="0" borderId="1" xfId="0" applyNumberFormat="1" applyBorder="1"/>
    <xf numFmtId="3" fontId="0" fillId="0" borderId="1" xfId="0" applyNumberFormat="1" applyBorder="1"/>
    <xf numFmtId="164" fontId="16" fillId="0" borderId="1" xfId="0" applyNumberFormat="1" applyFont="1" applyBorder="1"/>
    <xf numFmtId="0" fontId="15" fillId="0" borderId="1" xfId="0" applyFont="1" applyBorder="1" applyAlignment="1">
      <alignment horizontal="center"/>
    </xf>
    <xf numFmtId="164" fontId="15" fillId="5" borderId="1" xfId="0" applyNumberFormat="1" applyFont="1" applyFill="1" applyBorder="1" applyAlignment="1">
      <alignment horizontal="center" wrapText="1"/>
    </xf>
    <xf numFmtId="165" fontId="15" fillId="5" borderId="1" xfId="0" applyNumberFormat="1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wrapText="1"/>
    </xf>
    <xf numFmtId="2" fontId="15" fillId="5" borderId="1" xfId="0" applyNumberFormat="1" applyFont="1" applyFill="1" applyBorder="1" applyAlignment="1">
      <alignment horizontal="center" wrapText="1"/>
    </xf>
    <xf numFmtId="167" fontId="15" fillId="5" borderId="1" xfId="0" applyNumberFormat="1" applyFont="1" applyFill="1" applyBorder="1" applyAlignment="1">
      <alignment horizontal="center" wrapText="1"/>
    </xf>
    <xf numFmtId="0" fontId="15" fillId="5" borderId="2" xfId="0" applyFont="1" applyFill="1" applyBorder="1" applyAlignment="1">
      <alignment horizontal="left" textRotation="75" wrapText="1"/>
    </xf>
    <xf numFmtId="0" fontId="15" fillId="6" borderId="3" xfId="0" applyFont="1" applyFill="1" applyBorder="1" applyAlignment="1">
      <alignment horizontal="left" textRotation="75" wrapText="1"/>
    </xf>
    <xf numFmtId="0" fontId="15" fillId="6" borderId="4" xfId="0" applyFont="1" applyFill="1" applyBorder="1" applyAlignment="1">
      <alignment horizontal="left" textRotation="75" wrapText="1"/>
    </xf>
    <xf numFmtId="14" fontId="15" fillId="6" borderId="5" xfId="0" applyNumberFormat="1" applyFont="1" applyFill="1" applyBorder="1" applyAlignment="1">
      <alignment horizontal="left" textRotation="75" wrapText="1"/>
    </xf>
    <xf numFmtId="0" fontId="15" fillId="6" borderId="6" xfId="0" applyFont="1" applyFill="1" applyBorder="1" applyAlignment="1">
      <alignment horizontal="left" textRotation="75" wrapText="1"/>
    </xf>
    <xf numFmtId="0" fontId="15" fillId="7" borderId="2" xfId="0" applyFont="1" applyFill="1" applyBorder="1" applyAlignment="1">
      <alignment horizontal="center" textRotation="75" wrapText="1"/>
    </xf>
    <xf numFmtId="0" fontId="15" fillId="7" borderId="3" xfId="0" applyFont="1" applyFill="1" applyBorder="1" applyAlignment="1">
      <alignment horizontal="left" textRotation="75" wrapText="1"/>
    </xf>
    <xf numFmtId="2" fontId="15" fillId="0" borderId="5" xfId="0" applyNumberFormat="1" applyFont="1" applyBorder="1" applyAlignment="1">
      <alignment horizontal="left" textRotation="75" wrapText="1"/>
    </xf>
    <xf numFmtId="2" fontId="15" fillId="0" borderId="4" xfId="0" applyNumberFormat="1" applyFont="1" applyBorder="1" applyAlignment="1">
      <alignment horizontal="left" textRotation="75" wrapText="1"/>
    </xf>
    <xf numFmtId="0" fontId="15" fillId="7" borderId="7" xfId="0" applyFont="1" applyFill="1" applyBorder="1" applyAlignment="1">
      <alignment horizontal="left" textRotation="75" wrapText="1"/>
    </xf>
    <xf numFmtId="0" fontId="15" fillId="0" borderId="2" xfId="0" applyFont="1" applyBorder="1" applyAlignment="1">
      <alignment horizontal="left" textRotation="75" wrapText="1"/>
    </xf>
    <xf numFmtId="0" fontId="15" fillId="8" borderId="3" xfId="0" applyFont="1" applyFill="1" applyBorder="1" applyAlignment="1">
      <alignment horizontal="left" textRotation="75" wrapText="1"/>
    </xf>
    <xf numFmtId="0" fontId="15" fillId="8" borderId="4" xfId="0" applyFont="1" applyFill="1" applyBorder="1" applyAlignment="1">
      <alignment horizontal="left" textRotation="75" wrapText="1"/>
    </xf>
    <xf numFmtId="0" fontId="15" fillId="0" borderId="5" xfId="0" applyFont="1" applyBorder="1" applyAlignment="1" applyProtection="1">
      <alignment horizontal="left" textRotation="75" wrapText="1"/>
      <protection locked="0"/>
    </xf>
    <xf numFmtId="0" fontId="15" fillId="0" borderId="3" xfId="0" applyFont="1" applyBorder="1" applyAlignment="1" applyProtection="1">
      <alignment horizontal="left" textRotation="75" wrapText="1"/>
      <protection locked="0"/>
    </xf>
    <xf numFmtId="0" fontId="15" fillId="0" borderId="6" xfId="0" applyFont="1" applyBorder="1" applyAlignment="1" applyProtection="1">
      <alignment horizontal="left" textRotation="75" wrapText="1"/>
      <protection locked="0"/>
    </xf>
    <xf numFmtId="0" fontId="15" fillId="6" borderId="8" xfId="0" applyFont="1" applyFill="1" applyBorder="1" applyAlignment="1" applyProtection="1">
      <alignment horizontal="left" textRotation="75" wrapText="1"/>
      <protection locked="0"/>
    </xf>
    <xf numFmtId="0" fontId="15" fillId="7" borderId="8" xfId="0" applyFont="1" applyFill="1" applyBorder="1" applyAlignment="1" applyProtection="1">
      <alignment horizontal="left" textRotation="75" wrapText="1"/>
      <protection locked="0"/>
    </xf>
    <xf numFmtId="0" fontId="15" fillId="9" borderId="9" xfId="0" applyFont="1" applyFill="1" applyBorder="1" applyAlignment="1" applyProtection="1">
      <alignment horizontal="center" textRotation="75" wrapText="1"/>
      <protection locked="0"/>
    </xf>
    <xf numFmtId="0" fontId="15" fillId="9" borderId="10" xfId="0" applyFont="1" applyFill="1" applyBorder="1" applyAlignment="1" applyProtection="1">
      <alignment horizontal="center" textRotation="75" wrapText="1"/>
      <protection locked="0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2" fontId="15" fillId="0" borderId="11" xfId="0" applyNumberFormat="1" applyFont="1" applyBorder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2" fontId="15" fillId="0" borderId="13" xfId="0" applyNumberFormat="1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2" fontId="15" fillId="0" borderId="16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3" fontId="15" fillId="0" borderId="15" xfId="0" applyNumberFormat="1" applyFont="1" applyBorder="1" applyAlignment="1">
      <alignment horizontal="center"/>
    </xf>
    <xf numFmtId="0" fontId="15" fillId="10" borderId="13" xfId="0" applyFont="1" applyFill="1" applyBorder="1" applyAlignment="1">
      <alignment horizontal="center"/>
    </xf>
    <xf numFmtId="0" fontId="15" fillId="10" borderId="16" xfId="0" applyFont="1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164" fontId="17" fillId="5" borderId="20" xfId="0" applyNumberFormat="1" applyFont="1" applyFill="1" applyBorder="1"/>
    <xf numFmtId="0" fontId="17" fillId="5" borderId="20" xfId="0" applyFont="1" applyFill="1" applyBorder="1"/>
    <xf numFmtId="0" fontId="17" fillId="5" borderId="21" xfId="0" applyFont="1" applyFill="1" applyBorder="1"/>
    <xf numFmtId="0" fontId="17" fillId="5" borderId="22" xfId="0" applyFont="1" applyFill="1" applyBorder="1"/>
    <xf numFmtId="167" fontId="17" fillId="5" borderId="21" xfId="0" applyNumberFormat="1" applyFont="1" applyFill="1" applyBorder="1"/>
    <xf numFmtId="168" fontId="17" fillId="5" borderId="22" xfId="0" applyNumberFormat="1" applyFont="1" applyFill="1" applyBorder="1"/>
    <xf numFmtId="169" fontId="17" fillId="5" borderId="22" xfId="0" applyNumberFormat="1" applyFont="1" applyFill="1" applyBorder="1"/>
    <xf numFmtId="0" fontId="17" fillId="5" borderId="23" xfId="0" applyFont="1" applyFill="1" applyBorder="1" applyAlignment="1">
      <alignment horizontal="left"/>
    </xf>
    <xf numFmtId="0" fontId="17" fillId="5" borderId="22" xfId="0" applyFont="1" applyFill="1" applyBorder="1" applyAlignment="1">
      <alignment horizontal="center"/>
    </xf>
    <xf numFmtId="0" fontId="17" fillId="0" borderId="24" xfId="0" applyFont="1" applyBorder="1" applyAlignment="1" applyProtection="1">
      <alignment horizontal="center"/>
      <protection locked="0"/>
    </xf>
    <xf numFmtId="4" fontId="17" fillId="0" borderId="21" xfId="0" applyNumberFormat="1" applyFont="1" applyBorder="1" applyAlignment="1" applyProtection="1">
      <alignment vertical="top"/>
      <protection locked="0"/>
    </xf>
    <xf numFmtId="0" fontId="17" fillId="0" borderId="22" xfId="0" applyFont="1" applyBorder="1" applyAlignment="1" applyProtection="1">
      <alignment horizontal="center"/>
      <protection locked="0"/>
    </xf>
    <xf numFmtId="2" fontId="17" fillId="5" borderId="23" xfId="0" applyNumberFormat="1" applyFont="1" applyFill="1" applyBorder="1" applyAlignment="1">
      <alignment horizontal="center"/>
    </xf>
    <xf numFmtId="2" fontId="17" fillId="0" borderId="22" xfId="0" applyNumberFormat="1" applyFont="1" applyBorder="1" applyProtection="1">
      <protection locked="0"/>
    </xf>
    <xf numFmtId="0" fontId="17" fillId="5" borderId="24" xfId="0" applyFont="1" applyFill="1" applyBorder="1" applyAlignment="1">
      <alignment horizontal="center"/>
    </xf>
    <xf numFmtId="170" fontId="17" fillId="0" borderId="23" xfId="0" applyNumberFormat="1" applyFont="1" applyBorder="1" applyAlignment="1" applyProtection="1">
      <alignment vertical="top"/>
      <protection locked="0"/>
    </xf>
    <xf numFmtId="170" fontId="17" fillId="11" borderId="22" xfId="0" applyNumberFormat="1" applyFont="1" applyFill="1" applyBorder="1" applyProtection="1">
      <protection locked="0"/>
    </xf>
    <xf numFmtId="170" fontId="17" fillId="11" borderId="24" xfId="0" applyNumberFormat="1" applyFont="1" applyFill="1" applyBorder="1" applyProtection="1">
      <protection locked="0"/>
    </xf>
    <xf numFmtId="0" fontId="17" fillId="5" borderId="20" xfId="0" applyFont="1" applyFill="1" applyBorder="1" applyAlignment="1">
      <alignment horizontal="center"/>
    </xf>
    <xf numFmtId="3" fontId="17" fillId="5" borderId="22" xfId="0" applyNumberFormat="1" applyFont="1" applyFill="1" applyBorder="1"/>
    <xf numFmtId="3" fontId="17" fillId="5" borderId="25" xfId="0" applyNumberFormat="1" applyFont="1" applyFill="1" applyBorder="1"/>
    <xf numFmtId="164" fontId="17" fillId="5" borderId="26" xfId="0" applyNumberFormat="1" applyFont="1" applyFill="1" applyBorder="1"/>
    <xf numFmtId="0" fontId="17" fillId="5" borderId="26" xfId="0" applyFont="1" applyFill="1" applyBorder="1"/>
    <xf numFmtId="0" fontId="17" fillId="5" borderId="27" xfId="0" applyFont="1" applyFill="1" applyBorder="1"/>
    <xf numFmtId="0" fontId="17" fillId="5" borderId="28" xfId="0" applyFont="1" applyFill="1" applyBorder="1"/>
    <xf numFmtId="167" fontId="17" fillId="5" borderId="27" xfId="0" applyNumberFormat="1" applyFont="1" applyFill="1" applyBorder="1"/>
    <xf numFmtId="168" fontId="17" fillId="5" borderId="28" xfId="0" applyNumberFormat="1" applyFont="1" applyFill="1" applyBorder="1"/>
    <xf numFmtId="169" fontId="17" fillId="5" borderId="28" xfId="0" applyNumberFormat="1" applyFont="1" applyFill="1" applyBorder="1"/>
    <xf numFmtId="0" fontId="17" fillId="5" borderId="29" xfId="0" applyFont="1" applyFill="1" applyBorder="1" applyAlignment="1">
      <alignment horizontal="left"/>
    </xf>
    <xf numFmtId="0" fontId="17" fillId="5" borderId="28" xfId="0" applyFont="1" applyFill="1" applyBorder="1" applyAlignment="1">
      <alignment horizontal="center"/>
    </xf>
    <xf numFmtId="0" fontId="17" fillId="0" borderId="30" xfId="0" applyFont="1" applyBorder="1" applyAlignment="1" applyProtection="1">
      <alignment horizontal="center"/>
      <protection locked="0"/>
    </xf>
    <xf numFmtId="4" fontId="17" fillId="0" borderId="27" xfId="0" applyNumberFormat="1" applyFont="1" applyBorder="1" applyAlignment="1" applyProtection="1">
      <alignment vertical="top"/>
      <protection locked="0"/>
    </xf>
    <xf numFmtId="0" fontId="17" fillId="0" borderId="28" xfId="0" applyFont="1" applyBorder="1" applyAlignment="1" applyProtection="1">
      <alignment horizontal="center"/>
      <protection locked="0"/>
    </xf>
    <xf numFmtId="2" fontId="17" fillId="5" borderId="29" xfId="0" applyNumberFormat="1" applyFont="1" applyFill="1" applyBorder="1" applyAlignment="1">
      <alignment horizontal="center"/>
    </xf>
    <xf numFmtId="2" fontId="17" fillId="0" borderId="28" xfId="0" applyNumberFormat="1" applyFont="1" applyBorder="1" applyProtection="1">
      <protection locked="0"/>
    </xf>
    <xf numFmtId="0" fontId="17" fillId="5" borderId="30" xfId="0" applyFont="1" applyFill="1" applyBorder="1" applyAlignment="1">
      <alignment horizontal="center"/>
    </xf>
    <xf numFmtId="170" fontId="17" fillId="0" borderId="29" xfId="0" applyNumberFormat="1" applyFont="1" applyBorder="1" applyAlignment="1" applyProtection="1">
      <alignment vertical="top"/>
      <protection locked="0"/>
    </xf>
    <xf numFmtId="170" fontId="17" fillId="11" borderId="28" xfId="0" applyNumberFormat="1" applyFont="1" applyFill="1" applyBorder="1" applyProtection="1">
      <protection locked="0"/>
    </xf>
    <xf numFmtId="170" fontId="17" fillId="11" borderId="30" xfId="0" applyNumberFormat="1" applyFont="1" applyFill="1" applyBorder="1" applyProtection="1">
      <protection locked="0"/>
    </xf>
    <xf numFmtId="0" fontId="17" fillId="5" borderId="26" xfId="0" applyFont="1" applyFill="1" applyBorder="1" applyAlignment="1">
      <alignment horizontal="center"/>
    </xf>
    <xf numFmtId="3" fontId="17" fillId="5" borderId="28" xfId="0" applyNumberFormat="1" applyFont="1" applyFill="1" applyBorder="1"/>
    <xf numFmtId="3" fontId="17" fillId="5" borderId="31" xfId="0" applyNumberFormat="1" applyFont="1" applyFill="1" applyBorder="1"/>
    <xf numFmtId="4" fontId="17" fillId="0" borderId="27" xfId="0" applyNumberFormat="1" applyFont="1" applyBorder="1" applyProtection="1">
      <protection locked="0"/>
    </xf>
    <xf numFmtId="0" fontId="17" fillId="5" borderId="31" xfId="0" applyFont="1" applyFill="1" applyBorder="1"/>
    <xf numFmtId="170" fontId="17" fillId="0" borderId="29" xfId="0" applyNumberFormat="1" applyFont="1" applyBorder="1" applyProtection="1">
      <protection locked="0"/>
    </xf>
    <xf numFmtId="0" fontId="7" fillId="0" borderId="32" xfId="0" applyFont="1" applyBorder="1"/>
    <xf numFmtId="0" fontId="0" fillId="0" borderId="32" xfId="0" applyFont="1" applyBorder="1" applyAlignment="1"/>
    <xf numFmtId="0" fontId="7" fillId="0" borderId="33" xfId="0" applyFont="1" applyBorder="1"/>
    <xf numFmtId="3" fontId="14" fillId="0" borderId="34" xfId="17" applyNumberFormat="1" applyFont="1" applyFill="1" applyBorder="1" applyAlignment="1">
      <alignment horizontal="right" wrapText="1"/>
    </xf>
    <xf numFmtId="0" fontId="7" fillId="0" borderId="35" xfId="0" applyFont="1" applyBorder="1"/>
    <xf numFmtId="0" fontId="7" fillId="0" borderId="36" xfId="0" applyFont="1" applyBorder="1"/>
    <xf numFmtId="0" fontId="0" fillId="0" borderId="36" xfId="0" applyFont="1" applyBorder="1" applyAlignment="1"/>
    <xf numFmtId="3" fontId="14" fillId="0" borderId="37" xfId="17" applyNumberFormat="1" applyFont="1" applyFill="1" applyBorder="1" applyAlignment="1">
      <alignment horizontal="right" wrapText="1"/>
    </xf>
    <xf numFmtId="0" fontId="7" fillId="0" borderId="38" xfId="0" applyFont="1" applyBorder="1"/>
    <xf numFmtId="0" fontId="7" fillId="0" borderId="39" xfId="0" applyFont="1" applyBorder="1"/>
    <xf numFmtId="0" fontId="0" fillId="0" borderId="39" xfId="0" applyFont="1" applyBorder="1" applyAlignment="1"/>
    <xf numFmtId="3" fontId="14" fillId="0" borderId="40" xfId="17" applyNumberFormat="1" applyFont="1" applyFill="1" applyBorder="1" applyAlignment="1">
      <alignment horizontal="right" wrapText="1"/>
    </xf>
    <xf numFmtId="0" fontId="8" fillId="2" borderId="18" xfId="0" applyFont="1" applyFill="1" applyBorder="1" applyAlignment="1">
      <alignment wrapText="1"/>
    </xf>
    <xf numFmtId="0" fontId="7" fillId="2" borderId="41" xfId="0" applyFont="1" applyFill="1" applyBorder="1" applyAlignment="1">
      <alignment wrapText="1"/>
    </xf>
    <xf numFmtId="3" fontId="14" fillId="0" borderId="19" xfId="17" applyNumberFormat="1" applyFont="1" applyFill="1" applyBorder="1" applyAlignment="1">
      <alignment horizontal="center" wrapText="1"/>
    </xf>
    <xf numFmtId="0" fontId="7" fillId="4" borderId="42" xfId="0" applyFont="1" applyFill="1" applyBorder="1" applyAlignment="1">
      <alignment wrapText="1"/>
    </xf>
    <xf numFmtId="0" fontId="7" fillId="4" borderId="43" xfId="0" applyFont="1" applyFill="1" applyBorder="1"/>
    <xf numFmtId="0" fontId="7" fillId="4" borderId="44" xfId="0" applyFont="1" applyFill="1" applyBorder="1"/>
    <xf numFmtId="0" fontId="5" fillId="3" borderId="44" xfId="3" applyFont="1" applyFill="1" applyBorder="1"/>
    <xf numFmtId="0" fontId="5" fillId="3" borderId="44" xfId="3" applyFill="1" applyBorder="1"/>
    <xf numFmtId="0" fontId="9" fillId="4" borderId="44" xfId="0" applyFont="1" applyFill="1" applyBorder="1" applyAlignment="1"/>
    <xf numFmtId="0" fontId="10" fillId="4" borderId="44" xfId="0" applyFont="1" applyFill="1" applyBorder="1"/>
    <xf numFmtId="0" fontId="7" fillId="4" borderId="45" xfId="0" applyFont="1" applyFill="1" applyBorder="1"/>
    <xf numFmtId="0" fontId="7" fillId="2" borderId="19" xfId="0" applyFont="1" applyFill="1" applyBorder="1" applyAlignment="1">
      <alignment wrapText="1"/>
    </xf>
    <xf numFmtId="0" fontId="0" fillId="0" borderId="40" xfId="0" applyFont="1" applyBorder="1" applyAlignment="1"/>
    <xf numFmtId="0" fontId="0" fillId="0" borderId="34" xfId="0" applyFont="1" applyBorder="1" applyAlignment="1"/>
    <xf numFmtId="0" fontId="0" fillId="0" borderId="37" xfId="0" applyFont="1" applyBorder="1" applyAlignment="1"/>
    <xf numFmtId="0" fontId="7" fillId="2" borderId="42" xfId="0" applyFont="1" applyFill="1" applyBorder="1" applyAlignment="1">
      <alignment wrapText="1"/>
    </xf>
    <xf numFmtId="0" fontId="0" fillId="0" borderId="43" xfId="0" applyFont="1" applyBorder="1" applyAlignment="1"/>
    <xf numFmtId="0" fontId="0" fillId="0" borderId="44" xfId="0" applyFont="1" applyBorder="1" applyAlignment="1"/>
    <xf numFmtId="0" fontId="0" fillId="0" borderId="45" xfId="0" applyFont="1" applyBorder="1" applyAlignment="1"/>
    <xf numFmtId="0" fontId="8" fillId="2" borderId="46" xfId="0" applyFont="1" applyFill="1" applyBorder="1" applyAlignment="1">
      <alignment wrapText="1"/>
    </xf>
    <xf numFmtId="0" fontId="7" fillId="0" borderId="47" xfId="0" applyFont="1" applyBorder="1"/>
    <xf numFmtId="0" fontId="7" fillId="0" borderId="48" xfId="0" applyFont="1" applyBorder="1"/>
    <xf numFmtId="0" fontId="7" fillId="0" borderId="49" xfId="0" applyFont="1" applyBorder="1"/>
    <xf numFmtId="0" fontId="0" fillId="0" borderId="1" xfId="0" applyFont="1" applyBorder="1" applyAlignment="1"/>
    <xf numFmtId="0" fontId="7" fillId="2" borderId="32" xfId="0" applyFont="1" applyFill="1" applyBorder="1" applyAlignment="1">
      <alignment horizontal="left" vertical="center" wrapText="1"/>
    </xf>
    <xf numFmtId="0" fontId="0" fillId="0" borderId="32" xfId="0" applyFont="1" applyBorder="1" applyAlignment="1">
      <alignment horizontal="left" vertical="center"/>
    </xf>
    <xf numFmtId="0" fontId="7" fillId="2" borderId="32" xfId="0" applyFont="1" applyFill="1" applyBorder="1" applyAlignment="1">
      <alignment horizontal="right" vertical="center" wrapText="1"/>
    </xf>
    <xf numFmtId="0" fontId="0" fillId="0" borderId="32" xfId="0" applyFont="1" applyBorder="1" applyAlignment="1">
      <alignment horizontal="right"/>
    </xf>
  </cellXfs>
  <cellStyles count="18">
    <cellStyle name="Normal" xfId="0" builtinId="0"/>
    <cellStyle name="Normal 2" xfId="1" xr:uid="{1FA92246-F134-4525-A964-A7302B3EAA09}"/>
    <cellStyle name="Normal 2 2" xfId="3" xr:uid="{C990307C-212C-4567-A193-3B604177A5C2}"/>
    <cellStyle name="Normal 2 2 2" xfId="9" xr:uid="{D3DE5C5C-2030-43C5-95A8-71A4E6A34EEF}"/>
    <cellStyle name="Normal 2 2 3" xfId="14" xr:uid="{AE9D4487-17DD-448B-A7D1-19F1DFAB8793}"/>
    <cellStyle name="Normal 2 3" xfId="7" xr:uid="{7CAC3CCA-2174-4096-892C-00AE06DB9646}"/>
    <cellStyle name="Normal 2 4" xfId="13" xr:uid="{E614C33C-99D6-460A-AC30-7E54A0C76C1E}"/>
    <cellStyle name="Normal 3" xfId="2" xr:uid="{2F5462C1-BCB2-41A5-B8C8-26B8B5B474D3}"/>
    <cellStyle name="Normal 3 2" xfId="8" xr:uid="{C75CFC36-6E20-4F61-A6B5-3F3D705182A2}"/>
    <cellStyle name="Normal 4" xfId="4" xr:uid="{051ECA46-0057-43A5-9E38-96A9C8779DC0}"/>
    <cellStyle name="Normal 4 2" xfId="10" xr:uid="{803D5DB5-8DD1-496F-BE94-64A60E3D512E}"/>
    <cellStyle name="Normal 5" xfId="5" xr:uid="{7EB94329-700B-4DDE-9622-03D8BA858AE2}"/>
    <cellStyle name="Normal 5 2" xfId="11" xr:uid="{2997C716-C304-4542-B00A-1C00B5A20889}"/>
    <cellStyle name="Normal 5 3" xfId="15" xr:uid="{F7CAADCE-A036-400D-B5C0-8961677E70C0}"/>
    <cellStyle name="Normal 6" xfId="6" xr:uid="{9EACC3E2-6491-4EE1-8948-89F080A41A25}"/>
    <cellStyle name="Normal 7" xfId="12" xr:uid="{33FA8DA9-4A80-4214-BE7B-A3C439EF81E6}"/>
    <cellStyle name="Normal 8" xfId="16" xr:uid="{4492C720-FB6D-4353-B3C0-E9029BD7F9D8}"/>
    <cellStyle name="Normal_Model" xfId="17" xr:uid="{D3AC3EB2-9D43-49C9-BB57-C42594D8AFB5}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57150</xdr:rowOff>
    </xdr:from>
    <xdr:ext cx="7381875" cy="511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7625" y="57150"/>
          <a:ext cx="7381875" cy="5118100"/>
        </a:xfrm>
        <a:prstGeom prst="rect">
          <a:avLst/>
        </a:prstGeom>
        <a:solidFill>
          <a:schemeClr val="lt1"/>
        </a:solidFill>
        <a:ln w="19050" cap="flat" cmpd="sng">
          <a:solidFill>
            <a:srgbClr val="D8D8D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spreadsheet incorporates multiple information sources to build an understanding of the </a:t>
          </a: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General Education Models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that Ohio districts are using for School Year 2020-2021 as of</a:t>
          </a:r>
          <a:r>
            <a:rPr lang="en-US" sz="110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baseline="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October 15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.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Districts have 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confirmed the accuracy of these data in all cases, and districts remain the best source of up-to-date information on their respective reopening plans.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information is subject to frequent change and does not represent an official categorization by the Department. Here, model refers to the </a:t>
          </a: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default education model for the general school population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which is separate from district options for individual students to elect remote learning for an extended period (e.g., online academies).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Definitions for this data compilation are the following: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1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&gt;  </a:t>
          </a:r>
          <a:r>
            <a:rPr lang="en-US" sz="1100" b="1" i="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5-Day Return: </a:t>
          </a: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all</a:t>
          </a:r>
          <a:r>
            <a:rPr lang="en-US" sz="1100" b="0" i="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students have the option of i</a:t>
          </a:r>
          <a:r>
            <a:rPr lang="en-US" sz="11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n-person instruction, even if schedules are somewhat adjusted</a:t>
          </a:r>
          <a:endParaRPr sz="1400"/>
        </a:p>
        <a:p>
          <a:pPr marL="0" lvl="1" indent="0" algn="l" rtl="0">
            <a:spcBef>
              <a:spcPts val="600"/>
            </a:spcBef>
            <a:spcAft>
              <a:spcPts val="0"/>
            </a:spcAft>
            <a:buNone/>
          </a:pPr>
          <a:r>
            <a:rPr lang="en-US" sz="11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&gt;  </a:t>
          </a:r>
          <a:r>
            <a:rPr lang="en-US" sz="1100" b="1" i="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Fully Remote: </a:t>
          </a:r>
          <a:r>
            <a:rPr lang="en-US" sz="11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all students</a:t>
          </a:r>
          <a:r>
            <a:rPr lang="en-US" sz="1100" i="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receive only remote education, which may include teacher-led instruction or student-paced</a:t>
          </a:r>
          <a:r>
            <a:rPr lang="en-US" sz="1100" i="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learning</a:t>
          </a:r>
          <a:endParaRPr sz="1400"/>
        </a:p>
        <a:p>
          <a:pPr marL="0" lvl="1" indent="0" algn="l" rtl="0">
            <a:spcBef>
              <a:spcPts val="600"/>
            </a:spcBef>
            <a:spcAft>
              <a:spcPts val="0"/>
            </a:spcAft>
            <a:buNone/>
          </a:pPr>
          <a:r>
            <a:rPr lang="en-US" sz="11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&gt;  </a:t>
          </a:r>
          <a:r>
            <a:rPr lang="en-US" sz="1100" b="1" i="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Hybrid:</a:t>
          </a:r>
          <a:r>
            <a:rPr lang="en-US" sz="11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 mix of in-person and remote education, noting some grade levels may be entirely in-person or entirely remote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60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is a high-level categorization of General Education Models. Within these model types, there is considerable variation in district approaches. In following, some important points to keep in mind: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171450" lvl="0" indent="-17145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Char char="•"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Hybrid models come in many forms such as two consecutive (or nonconsecutive) days a week in-person, 4-day</a:t>
          </a:r>
          <a:r>
            <a:rPr lang="en-US" sz="110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in-person,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alternate weeks in-person, or selected grade ranges or schools as fully remote or fully in-person;  </a:t>
          </a:r>
          <a:endParaRPr sz="1400"/>
        </a:p>
        <a:p>
          <a:pPr marL="171450" lvl="0" indent="-171450" algn="l" rtl="0">
            <a:spcBef>
              <a:spcPts val="60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Char char="•"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Districts may be planning to transition to in-person within a short span of time if conditions allow;</a:t>
          </a:r>
          <a:endParaRPr sz="1400"/>
        </a:p>
        <a:p>
          <a:pPr marL="171450" lvl="0" indent="-171450" algn="l" rtl="0">
            <a:spcBef>
              <a:spcPts val="60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Char char="•"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Districts utilizing remote learning may be provding in-person education or services for students with special needs;</a:t>
          </a:r>
          <a:endParaRPr sz="1400"/>
        </a:p>
        <a:p>
          <a:pPr marL="171450" lvl="0" indent="-171450" algn="l" rtl="0">
            <a:spcBef>
              <a:spcPts val="60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Char char="•"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Most districts offer an option for individual students to participate in fully remote education (although these options may vary by eligibility and capacity); and</a:t>
          </a:r>
          <a:endParaRPr sz="1400"/>
        </a:p>
        <a:p>
          <a:pPr marL="171450" lvl="0" indent="-171450" algn="l" rtl="0">
            <a:spcBef>
              <a:spcPts val="60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Char char="•"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Most districts have contingency plans in place for adjusting the mode of education delivery based on alert levels or other local factors.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H1000"/>
  <sheetViews>
    <sheetView showGridLines="0" workbookViewId="0">
      <selection activeCell="O2" sqref="O2"/>
    </sheetView>
  </sheetViews>
  <sheetFormatPr defaultColWidth="12.625" defaultRowHeight="15" customHeight="1" x14ac:dyDescent="0.2"/>
  <cols>
    <col min="1" max="26" width="7.625" customWidth="1"/>
  </cols>
  <sheetData>
    <row r="1" spans="8:8" ht="14.25" customHeight="1" x14ac:dyDescent="0.25">
      <c r="H1" s="1" t="s">
        <v>0</v>
      </c>
    </row>
    <row r="2" spans="8:8" ht="14.25" customHeight="1" x14ac:dyDescent="0.2"/>
    <row r="3" spans="8:8" ht="14.25" customHeight="1" x14ac:dyDescent="0.2"/>
    <row r="4" spans="8:8" ht="14.25" customHeight="1" x14ac:dyDescent="0.2"/>
    <row r="5" spans="8:8" ht="14.25" customHeight="1" x14ac:dyDescent="0.2"/>
    <row r="6" spans="8:8" ht="14.25" customHeight="1" x14ac:dyDescent="0.2"/>
    <row r="7" spans="8:8" ht="14.25" customHeight="1" x14ac:dyDescent="0.2"/>
    <row r="8" spans="8:8" ht="14.25" customHeight="1" x14ac:dyDescent="0.2"/>
    <row r="9" spans="8:8" ht="14.25" customHeight="1" x14ac:dyDescent="0.2"/>
    <row r="10" spans="8:8" ht="14.25" customHeight="1" x14ac:dyDescent="0.2"/>
    <row r="11" spans="8:8" ht="14.25" customHeight="1" x14ac:dyDescent="0.2"/>
    <row r="12" spans="8:8" ht="14.25" customHeight="1" x14ac:dyDescent="0.2"/>
    <row r="13" spans="8:8" ht="14.25" customHeight="1" x14ac:dyDescent="0.2"/>
    <row r="14" spans="8:8" ht="14.25" customHeight="1" x14ac:dyDescent="0.2"/>
    <row r="15" spans="8:8" ht="14.25" customHeight="1" x14ac:dyDescent="0.2"/>
    <row r="16" spans="8:8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BD8E-CF44-478B-AE66-8A60337D8A77}">
  <dimension ref="A1:P1000"/>
  <sheetViews>
    <sheetView showGridLines="0" tabSelected="1" topLeftCell="A546" zoomScale="90" zoomScaleNormal="90" workbookViewId="0">
      <selection activeCell="Q572" sqref="Q572"/>
    </sheetView>
  </sheetViews>
  <sheetFormatPr defaultColWidth="12.625" defaultRowHeight="15" customHeight="1" x14ac:dyDescent="0.25"/>
  <cols>
    <col min="1" max="1" width="7.625" customWidth="1"/>
    <col min="2" max="2" width="26.25" customWidth="1"/>
    <col min="3" max="3" width="11" style="138" customWidth="1"/>
    <col min="7" max="7" width="15" style="3" customWidth="1"/>
    <col min="8" max="8" width="12.25" style="5" customWidth="1"/>
    <col min="9" max="9" width="27.875" customWidth="1"/>
    <col min="10" max="10" width="12.625" style="140"/>
    <col min="11" max="15" width="12.625" style="104"/>
    <col min="16" max="16" width="12.625" style="142"/>
  </cols>
  <sheetData>
    <row r="1" spans="1:16" ht="32.1" customHeight="1" thickBot="1" x14ac:dyDescent="0.3">
      <c r="A1" s="115" t="s">
        <v>1</v>
      </c>
      <c r="B1" s="116" t="s">
        <v>1313</v>
      </c>
      <c r="C1" s="134" t="s">
        <v>2</v>
      </c>
      <c r="D1" s="116" t="s">
        <v>1316</v>
      </c>
      <c r="E1" s="116" t="s">
        <v>1318</v>
      </c>
      <c r="F1" s="126" t="s">
        <v>1317</v>
      </c>
      <c r="G1" s="118" t="s">
        <v>1312</v>
      </c>
      <c r="H1" s="117" t="s">
        <v>1314</v>
      </c>
      <c r="I1" s="130" t="s">
        <v>1315</v>
      </c>
      <c r="J1" s="139" t="s">
        <v>6464</v>
      </c>
      <c r="K1" s="139" t="s">
        <v>6465</v>
      </c>
      <c r="L1" s="139" t="s">
        <v>6466</v>
      </c>
      <c r="M1" s="139" t="s">
        <v>6467</v>
      </c>
      <c r="N1" s="139" t="s">
        <v>6468</v>
      </c>
      <c r="O1" s="139" t="s">
        <v>6469</v>
      </c>
      <c r="P1" s="141" t="s">
        <v>6470</v>
      </c>
    </row>
    <row r="2" spans="1:16" ht="14.25" customHeight="1" x14ac:dyDescent="0.25">
      <c r="A2" s="111" t="s">
        <v>735</v>
      </c>
      <c r="B2" s="112" t="s">
        <v>736</v>
      </c>
      <c r="C2" s="135" t="s">
        <v>490</v>
      </c>
      <c r="D2" s="113" t="str">
        <f>VLOOKUP($A2,ALL!$B$5:$G$1070,4,FALSE)</f>
        <v>Ada</v>
      </c>
      <c r="E2" s="113" t="str">
        <f>VLOOKUP($A2,ALL!$B$5:$G$1070,5,FALSE)</f>
        <v>OH</v>
      </c>
      <c r="F2" s="127" t="str">
        <f>VLOOKUP($A2,ALL!$B$5:$G$1070,6,FALSE)</f>
        <v>45810</v>
      </c>
      <c r="G2" s="119" t="s">
        <v>9</v>
      </c>
      <c r="H2" s="114">
        <v>834</v>
      </c>
      <c r="I2" s="131" t="str">
        <f>VLOOKUP($A2,ALL!$B$5:$G$1070,3,FALSE)</f>
        <v>725 W North Ave</v>
      </c>
      <c r="J2" s="140">
        <v>0</v>
      </c>
      <c r="K2" s="104">
        <v>0</v>
      </c>
      <c r="L2" s="104">
        <v>0</v>
      </c>
      <c r="M2" s="104">
        <v>0</v>
      </c>
      <c r="N2" s="104">
        <v>40.7746122</v>
      </c>
      <c r="O2" s="104">
        <v>-83.833381200000005</v>
      </c>
      <c r="P2" s="142">
        <v>0</v>
      </c>
    </row>
    <row r="3" spans="1:16" ht="14.25" customHeight="1" x14ac:dyDescent="0.25">
      <c r="A3" s="105" t="s">
        <v>1093</v>
      </c>
      <c r="B3" s="103" t="s">
        <v>1094</v>
      </c>
      <c r="C3" s="136" t="s">
        <v>1074</v>
      </c>
      <c r="D3" s="104" t="str">
        <f>VLOOKUP($A3,ALL!$B$5:$G$1070,4,FALSE)</f>
        <v>West Union</v>
      </c>
      <c r="E3" s="104" t="str">
        <f>VLOOKUP($A3,ALL!$B$5:$G$1070,5,FALSE)</f>
        <v>OH</v>
      </c>
      <c r="F3" s="128" t="str">
        <f>VLOOKUP($A3,ALL!$B$5:$G$1070,6,FALSE)</f>
        <v>45693</v>
      </c>
      <c r="G3" s="120" t="s">
        <v>9</v>
      </c>
      <c r="H3" s="106">
        <v>3733</v>
      </c>
      <c r="I3" s="132" t="str">
        <f>VLOOKUP($A3,ALL!$B$5:$G$1070,3,FALSE)</f>
        <v>141 Lloyd Rd</v>
      </c>
      <c r="J3" s="140">
        <v>1</v>
      </c>
      <c r="K3" s="104">
        <v>0</v>
      </c>
      <c r="L3" s="104">
        <v>0</v>
      </c>
      <c r="M3" s="104">
        <v>1</v>
      </c>
      <c r="N3" s="104">
        <v>38.811384199999999</v>
      </c>
      <c r="O3" s="104">
        <v>-83.584069499999998</v>
      </c>
      <c r="P3" s="142">
        <v>0</v>
      </c>
    </row>
    <row r="4" spans="1:16" ht="14.25" customHeight="1" x14ac:dyDescent="0.25">
      <c r="A4" s="105" t="s">
        <v>1046</v>
      </c>
      <c r="B4" s="103" t="s">
        <v>1047</v>
      </c>
      <c r="C4" s="136" t="s">
        <v>221</v>
      </c>
      <c r="D4" s="104" t="str">
        <f>VLOOKUP($A4,ALL!$B$5:$G$1070,4,FALSE)</f>
        <v>Frankfort</v>
      </c>
      <c r="E4" s="104" t="str">
        <f>VLOOKUP($A4,ALL!$B$5:$G$1070,5,FALSE)</f>
        <v>OH</v>
      </c>
      <c r="F4" s="128" t="str">
        <f>VLOOKUP($A4,ALL!$B$5:$G$1070,6,FALSE)</f>
        <v>45628</v>
      </c>
      <c r="G4" s="120" t="s">
        <v>9</v>
      </c>
      <c r="H4" s="106">
        <v>1210</v>
      </c>
      <c r="I4" s="132" t="str">
        <f>VLOOKUP($A4,ALL!$B$5:$G$1070,3,FALSE)</f>
        <v>3367 County Road 550</v>
      </c>
      <c r="J4" s="140">
        <v>0</v>
      </c>
      <c r="K4" s="104">
        <v>3</v>
      </c>
      <c r="L4" s="104">
        <v>0</v>
      </c>
      <c r="M4" s="104">
        <v>2</v>
      </c>
      <c r="N4" s="104">
        <v>39.415661299999996</v>
      </c>
      <c r="O4" s="104">
        <v>-83.194615600000006</v>
      </c>
      <c r="P4" s="142">
        <v>0</v>
      </c>
    </row>
    <row r="5" spans="1:16" ht="14.25" customHeight="1" x14ac:dyDescent="0.25">
      <c r="A5" s="105" t="s">
        <v>267</v>
      </c>
      <c r="B5" s="103" t="s">
        <v>268</v>
      </c>
      <c r="C5" s="136" t="s">
        <v>269</v>
      </c>
      <c r="D5" s="104" t="str">
        <f>VLOOKUP($A5,ALL!$B$5:$G$1070,4,FALSE)</f>
        <v>Akron</v>
      </c>
      <c r="E5" s="104" t="str">
        <f>VLOOKUP($A5,ALL!$B$5:$G$1070,5,FALSE)</f>
        <v>OH</v>
      </c>
      <c r="F5" s="128" t="str">
        <f>VLOOKUP($A5,ALL!$B$5:$G$1070,6,FALSE)</f>
        <v>44308</v>
      </c>
      <c r="G5" s="120" t="s">
        <v>27</v>
      </c>
      <c r="H5" s="106">
        <v>21113</v>
      </c>
      <c r="I5" s="132" t="str">
        <f>VLOOKUP($A5,ALL!$B$5:$G$1070,3,FALSE)</f>
        <v>70 N Broadway St</v>
      </c>
      <c r="J5" s="140">
        <v>0</v>
      </c>
      <c r="K5" s="104">
        <v>0</v>
      </c>
      <c r="L5" s="104">
        <v>2</v>
      </c>
      <c r="M5" s="104">
        <v>3</v>
      </c>
      <c r="N5" s="104">
        <v>41.0863856</v>
      </c>
      <c r="O5" s="104">
        <v>-81.513995699999995</v>
      </c>
      <c r="P5" s="142">
        <v>0</v>
      </c>
    </row>
    <row r="6" spans="1:16" ht="14.25" customHeight="1" x14ac:dyDescent="0.25">
      <c r="A6" s="105" t="s">
        <v>40</v>
      </c>
      <c r="B6" s="103" t="s">
        <v>41</v>
      </c>
      <c r="C6" s="136" t="s">
        <v>42</v>
      </c>
      <c r="D6" s="104" t="str">
        <f>VLOOKUP($A6,ALL!$B$5:$G$1070,4,FALSE)</f>
        <v>Albany</v>
      </c>
      <c r="E6" s="104" t="str">
        <f>VLOOKUP($A6,ALL!$B$5:$G$1070,5,FALSE)</f>
        <v>OH</v>
      </c>
      <c r="F6" s="128" t="str">
        <f>VLOOKUP($A6,ALL!$B$5:$G$1070,6,FALSE)</f>
        <v>45710</v>
      </c>
      <c r="G6" s="120" t="s">
        <v>27</v>
      </c>
      <c r="H6" s="106">
        <v>1444</v>
      </c>
      <c r="I6" s="132" t="str">
        <f>VLOOKUP($A6,ALL!$B$5:$G$1070,3,FALSE)</f>
        <v>6091 Ayers Rd</v>
      </c>
      <c r="J6" s="140">
        <v>0</v>
      </c>
      <c r="K6" s="104">
        <v>0</v>
      </c>
      <c r="L6" s="104">
        <v>0</v>
      </c>
      <c r="M6" s="104">
        <v>1</v>
      </c>
      <c r="N6" s="104">
        <v>39.242614500000002</v>
      </c>
      <c r="O6" s="104">
        <v>-82.183540500000007</v>
      </c>
      <c r="P6" s="142">
        <v>0</v>
      </c>
    </row>
    <row r="7" spans="1:16" ht="14.25" customHeight="1" x14ac:dyDescent="0.25">
      <c r="A7" s="105" t="s">
        <v>3</v>
      </c>
      <c r="B7" s="103" t="s">
        <v>4</v>
      </c>
      <c r="C7" s="136" t="s">
        <v>5</v>
      </c>
      <c r="D7" s="104" t="str">
        <f>VLOOKUP($A7,ALL!$B$5:$G$1070,4,FALSE)</f>
        <v>Harrod</v>
      </c>
      <c r="E7" s="104" t="str">
        <f>VLOOKUP($A7,ALL!$B$5:$G$1070,5,FALSE)</f>
        <v>OH</v>
      </c>
      <c r="F7" s="128" t="str">
        <f>VLOOKUP($A7,ALL!$B$5:$G$1070,6,FALSE)</f>
        <v>45850</v>
      </c>
      <c r="G7" s="120" t="s">
        <v>6</v>
      </c>
      <c r="H7" s="106">
        <v>1115</v>
      </c>
      <c r="I7" s="132" t="str">
        <f>VLOOKUP($A7,ALL!$B$5:$G$1070,3,FALSE)</f>
        <v>9105 Harding Hwy</v>
      </c>
      <c r="J7" s="140">
        <v>0</v>
      </c>
      <c r="K7" s="104">
        <v>0</v>
      </c>
      <c r="L7" s="104">
        <v>0</v>
      </c>
      <c r="M7" s="104">
        <v>1</v>
      </c>
      <c r="N7" s="104">
        <v>40.733115499999997</v>
      </c>
      <c r="O7" s="104">
        <v>-83.931418699999995</v>
      </c>
      <c r="P7" s="142">
        <v>0</v>
      </c>
    </row>
    <row r="8" spans="1:16" ht="14.25" customHeight="1" x14ac:dyDescent="0.25">
      <c r="A8" s="105" t="s">
        <v>1120</v>
      </c>
      <c r="B8" s="103" t="s">
        <v>1121</v>
      </c>
      <c r="C8" s="136" t="s">
        <v>1122</v>
      </c>
      <c r="D8" s="104" t="str">
        <f>VLOOKUP($A8,ALL!$B$5:$G$1070,4,FALSE)</f>
        <v>Alliance</v>
      </c>
      <c r="E8" s="104" t="str">
        <f>VLOOKUP($A8,ALL!$B$5:$G$1070,5,FALSE)</f>
        <v>OH</v>
      </c>
      <c r="F8" s="128" t="str">
        <f>VLOOKUP($A8,ALL!$B$5:$G$1070,6,FALSE)</f>
        <v>44601</v>
      </c>
      <c r="G8" s="120" t="s">
        <v>9</v>
      </c>
      <c r="H8" s="106">
        <v>2946</v>
      </c>
      <c r="I8" s="132" t="str">
        <f>VLOOKUP($A8,ALL!$B$5:$G$1070,3,FALSE)</f>
        <v>200 Glamorgan St</v>
      </c>
      <c r="J8" s="140">
        <v>0</v>
      </c>
      <c r="K8" s="104">
        <v>0</v>
      </c>
      <c r="L8" s="104">
        <v>0</v>
      </c>
      <c r="M8" s="104">
        <v>0</v>
      </c>
      <c r="N8" s="104">
        <v>40.911328699999999</v>
      </c>
      <c r="O8" s="104">
        <v>-81.108833000000004</v>
      </c>
      <c r="P8" s="142">
        <v>0</v>
      </c>
    </row>
    <row r="9" spans="1:16" ht="14.25" customHeight="1" x14ac:dyDescent="0.25">
      <c r="A9" s="105" t="s">
        <v>382</v>
      </c>
      <c r="B9" s="103" t="s">
        <v>383</v>
      </c>
      <c r="C9" s="136" t="s">
        <v>384</v>
      </c>
      <c r="D9" s="104" t="str">
        <f>VLOOKUP($A9,ALL!$B$5:$G$1070,4,FALSE)</f>
        <v>Amanda</v>
      </c>
      <c r="E9" s="104" t="str">
        <f>VLOOKUP($A9,ALL!$B$5:$G$1070,5,FALSE)</f>
        <v>OH</v>
      </c>
      <c r="F9" s="128" t="str">
        <f>VLOOKUP($A9,ALL!$B$5:$G$1070,6,FALSE)</f>
        <v>43102</v>
      </c>
      <c r="G9" s="120" t="s">
        <v>9</v>
      </c>
      <c r="H9" s="106">
        <v>1399</v>
      </c>
      <c r="I9" s="132" t="str">
        <f>VLOOKUP($A9,ALL!$B$5:$G$1070,3,FALSE)</f>
        <v>328 E Main St</v>
      </c>
      <c r="J9" s="140">
        <v>0</v>
      </c>
      <c r="K9" s="104">
        <v>2</v>
      </c>
      <c r="L9" s="104">
        <v>0</v>
      </c>
      <c r="M9" s="104">
        <v>1</v>
      </c>
      <c r="N9" s="104">
        <v>39.649639200000003</v>
      </c>
      <c r="O9" s="104">
        <v>-82.734882799999994</v>
      </c>
      <c r="P9" s="142">
        <v>0</v>
      </c>
    </row>
    <row r="10" spans="1:16" ht="14.25" customHeight="1" x14ac:dyDescent="0.25">
      <c r="A10" s="105" t="s">
        <v>575</v>
      </c>
      <c r="B10" s="103" t="s">
        <v>576</v>
      </c>
      <c r="C10" s="136" t="s">
        <v>577</v>
      </c>
      <c r="D10" s="104" t="str">
        <f>VLOOKUP($A10,ALL!$B$5:$G$1070,4,FALSE)</f>
        <v>Amherst</v>
      </c>
      <c r="E10" s="104" t="str">
        <f>VLOOKUP($A10,ALL!$B$5:$G$1070,5,FALSE)</f>
        <v>OH</v>
      </c>
      <c r="F10" s="128" t="str">
        <f>VLOOKUP($A10,ALL!$B$5:$G$1070,6,FALSE)</f>
        <v>44001</v>
      </c>
      <c r="G10" s="120" t="s">
        <v>9</v>
      </c>
      <c r="H10" s="106">
        <v>3539</v>
      </c>
      <c r="I10" s="132" t="str">
        <f>VLOOKUP($A10,ALL!$B$5:$G$1070,3,FALSE)</f>
        <v>185 Forest St</v>
      </c>
      <c r="J10" s="140">
        <v>1</v>
      </c>
      <c r="K10" s="104">
        <v>2</v>
      </c>
      <c r="L10" s="104">
        <v>0</v>
      </c>
      <c r="M10" s="104">
        <v>0</v>
      </c>
      <c r="N10" s="104">
        <v>41.398876999999999</v>
      </c>
      <c r="O10" s="104">
        <v>-82.221186700000004</v>
      </c>
      <c r="P10" s="142">
        <v>0</v>
      </c>
    </row>
    <row r="11" spans="1:16" ht="14.25" customHeight="1" x14ac:dyDescent="0.25">
      <c r="A11" s="105" t="s">
        <v>737</v>
      </c>
      <c r="B11" s="103" t="s">
        <v>738</v>
      </c>
      <c r="C11" s="136" t="s">
        <v>739</v>
      </c>
      <c r="D11" s="104" t="str">
        <f>VLOOKUP($A11,ALL!$B$5:$G$1070,4,FALSE)</f>
        <v>Anna</v>
      </c>
      <c r="E11" s="104" t="str">
        <f>VLOOKUP($A11,ALL!$B$5:$G$1070,5,FALSE)</f>
        <v>OH</v>
      </c>
      <c r="F11" s="128" t="str">
        <f>VLOOKUP($A11,ALL!$B$5:$G$1070,6,FALSE)</f>
        <v>45302</v>
      </c>
      <c r="G11" s="120" t="s">
        <v>9</v>
      </c>
      <c r="H11" s="106">
        <v>1135</v>
      </c>
      <c r="I11" s="132" t="str">
        <f>VLOOKUP($A11,ALL!$B$5:$G$1070,3,FALSE)</f>
        <v>PO Box 169</v>
      </c>
      <c r="J11" s="140">
        <v>0</v>
      </c>
      <c r="K11" s="104">
        <v>4</v>
      </c>
      <c r="L11" s="104">
        <v>0</v>
      </c>
      <c r="M11" s="104">
        <v>1</v>
      </c>
      <c r="N11" s="104">
        <v>40.394493199999999</v>
      </c>
      <c r="O11" s="104">
        <v>-84.172723099999999</v>
      </c>
      <c r="P11" s="142">
        <v>0</v>
      </c>
    </row>
    <row r="12" spans="1:16" ht="14.25" customHeight="1" x14ac:dyDescent="0.25">
      <c r="A12" s="105" t="s">
        <v>155</v>
      </c>
      <c r="B12" s="103" t="s">
        <v>156</v>
      </c>
      <c r="C12" s="136" t="s">
        <v>157</v>
      </c>
      <c r="D12" s="104" t="str">
        <f>VLOOKUP($A12,ALL!$B$5:$G$1070,4,FALSE)</f>
        <v>Ansonia</v>
      </c>
      <c r="E12" s="104" t="str">
        <f>VLOOKUP($A12,ALL!$B$5:$G$1070,5,FALSE)</f>
        <v>OH</v>
      </c>
      <c r="F12" s="128" t="str">
        <f>VLOOKUP($A12,ALL!$B$5:$G$1070,6,FALSE)</f>
        <v>45303</v>
      </c>
      <c r="G12" s="120" t="s">
        <v>9</v>
      </c>
      <c r="H12" s="106">
        <v>793</v>
      </c>
      <c r="I12" s="132" t="str">
        <f>VLOOKUP($A12,ALL!$B$5:$G$1070,3,FALSE)</f>
        <v>PO Box 279</v>
      </c>
      <c r="J12" s="140">
        <v>0</v>
      </c>
      <c r="K12" s="104">
        <v>1</v>
      </c>
      <c r="L12" s="104">
        <v>0</v>
      </c>
      <c r="M12" s="104">
        <v>0</v>
      </c>
      <c r="N12" s="104">
        <v>40.214256499999998</v>
      </c>
      <c r="O12" s="104">
        <v>-84.637159100000005</v>
      </c>
      <c r="P12" s="142">
        <v>0</v>
      </c>
    </row>
    <row r="13" spans="1:16" ht="14.25" customHeight="1" x14ac:dyDescent="0.25">
      <c r="A13" s="105" t="s">
        <v>524</v>
      </c>
      <c r="B13" s="103" t="s">
        <v>525</v>
      </c>
      <c r="C13" s="136" t="s">
        <v>526</v>
      </c>
      <c r="D13" s="104" t="str">
        <f>VLOOKUP($A13,ALL!$B$5:$G$1070,4,FALSE)</f>
        <v>Whitehouse</v>
      </c>
      <c r="E13" s="104" t="str">
        <f>VLOOKUP($A13,ALL!$B$5:$G$1070,5,FALSE)</f>
        <v>OH</v>
      </c>
      <c r="F13" s="128" t="str">
        <f>VLOOKUP($A13,ALL!$B$5:$G$1070,6,FALSE)</f>
        <v>43571</v>
      </c>
      <c r="G13" s="120" t="s">
        <v>6</v>
      </c>
      <c r="H13" s="106">
        <v>4163</v>
      </c>
      <c r="I13" s="132" t="str">
        <f>VLOOKUP($A13,ALL!$B$5:$G$1070,3,FALSE)</f>
        <v>PO Box 2487</v>
      </c>
      <c r="J13" s="140">
        <v>3</v>
      </c>
      <c r="K13" s="104">
        <v>6</v>
      </c>
      <c r="L13" s="104">
        <v>0</v>
      </c>
      <c r="M13" s="104">
        <v>1</v>
      </c>
      <c r="N13" s="104">
        <v>41.518941300000002</v>
      </c>
      <c r="O13" s="104">
        <v>-83.8038284</v>
      </c>
      <c r="P13" s="142">
        <v>0</v>
      </c>
    </row>
    <row r="14" spans="1:16" ht="14.25" customHeight="1" x14ac:dyDescent="0.25">
      <c r="A14" s="105" t="s">
        <v>1282</v>
      </c>
      <c r="B14" s="103" t="s">
        <v>1283</v>
      </c>
      <c r="C14" s="136" t="s">
        <v>1284</v>
      </c>
      <c r="D14" s="104" t="str">
        <f>VLOOKUP($A14,ALL!$B$5:$G$1070,4,FALSE)</f>
        <v>Antwerp</v>
      </c>
      <c r="E14" s="104" t="str">
        <f>VLOOKUP($A14,ALL!$B$5:$G$1070,5,FALSE)</f>
        <v>OH</v>
      </c>
      <c r="F14" s="128" t="str">
        <f>VLOOKUP($A14,ALL!$B$5:$G$1070,6,FALSE)</f>
        <v>45813</v>
      </c>
      <c r="G14" s="120" t="s">
        <v>9</v>
      </c>
      <c r="H14" s="106">
        <v>726</v>
      </c>
      <c r="I14" s="132" t="str">
        <f>VLOOKUP($A14,ALL!$B$5:$G$1070,3,FALSE)</f>
        <v>303 S. Harrmann Rd</v>
      </c>
      <c r="J14" s="140">
        <v>0</v>
      </c>
      <c r="K14" s="104">
        <v>0</v>
      </c>
      <c r="L14" s="104">
        <v>1</v>
      </c>
      <c r="M14" s="104">
        <v>1</v>
      </c>
      <c r="N14" s="104">
        <v>41.178245400000002</v>
      </c>
      <c r="O14" s="104">
        <v>-84.729433999999998</v>
      </c>
      <c r="P14" s="142">
        <v>0</v>
      </c>
    </row>
    <row r="15" spans="1:16" ht="14.25" customHeight="1" x14ac:dyDescent="0.25">
      <c r="A15" s="105" t="s">
        <v>475</v>
      </c>
      <c r="B15" s="103" t="s">
        <v>476</v>
      </c>
      <c r="C15" s="136" t="s">
        <v>477</v>
      </c>
      <c r="D15" s="104" t="str">
        <f>VLOOKUP($A15,ALL!$B$5:$G$1070,4,FALSE)</f>
        <v>Arcadia</v>
      </c>
      <c r="E15" s="104" t="str">
        <f>VLOOKUP($A15,ALL!$B$5:$G$1070,5,FALSE)</f>
        <v>OH</v>
      </c>
      <c r="F15" s="128" t="str">
        <f>VLOOKUP($A15,ALL!$B$5:$G$1070,6,FALSE)</f>
        <v>44804</v>
      </c>
      <c r="G15" s="120" t="s">
        <v>9</v>
      </c>
      <c r="H15" s="106">
        <v>563</v>
      </c>
      <c r="I15" s="132" t="str">
        <f>VLOOKUP($A15,ALL!$B$5:$G$1070,3,FALSE)</f>
        <v>19033 State Route 12</v>
      </c>
      <c r="J15" s="140">
        <v>0</v>
      </c>
      <c r="K15" s="104">
        <v>0</v>
      </c>
      <c r="L15" s="104">
        <v>0</v>
      </c>
      <c r="M15" s="104">
        <v>0</v>
      </c>
      <c r="N15" s="104">
        <v>41.106443900000002</v>
      </c>
      <c r="O15" s="104">
        <v>-83.515349900000004</v>
      </c>
      <c r="P15" s="142">
        <v>0</v>
      </c>
    </row>
    <row r="16" spans="1:16" ht="14.25" customHeight="1" x14ac:dyDescent="0.25">
      <c r="A16" s="105" t="s">
        <v>158</v>
      </c>
      <c r="B16" s="103" t="s">
        <v>159</v>
      </c>
      <c r="C16" s="136" t="s">
        <v>157</v>
      </c>
      <c r="D16" s="104" t="str">
        <f>VLOOKUP($A16,ALL!$B$5:$G$1070,4,FALSE)</f>
        <v>Arcanum</v>
      </c>
      <c r="E16" s="104" t="str">
        <f>VLOOKUP($A16,ALL!$B$5:$G$1070,5,FALSE)</f>
        <v>OH</v>
      </c>
      <c r="F16" s="128" t="str">
        <f>VLOOKUP($A16,ALL!$B$5:$G$1070,6,FALSE)</f>
        <v>45304</v>
      </c>
      <c r="G16" s="120" t="s">
        <v>9</v>
      </c>
      <c r="H16" s="106">
        <v>1108</v>
      </c>
      <c r="I16" s="132" t="str">
        <f>VLOOKUP($A16,ALL!$B$5:$G$1070,3,FALSE)</f>
        <v>2011 Trojan Ave</v>
      </c>
      <c r="J16" s="140">
        <v>0</v>
      </c>
      <c r="K16" s="104">
        <v>0</v>
      </c>
      <c r="L16" s="104">
        <v>0</v>
      </c>
      <c r="M16" s="104">
        <v>0</v>
      </c>
      <c r="N16" s="104">
        <v>39.995342200000003</v>
      </c>
      <c r="O16" s="104">
        <v>-84.548836199999997</v>
      </c>
      <c r="P16" s="142">
        <v>0</v>
      </c>
    </row>
    <row r="17" spans="1:16" ht="14.25" customHeight="1" x14ac:dyDescent="0.25">
      <c r="A17" s="105" t="s">
        <v>937</v>
      </c>
      <c r="B17" s="103" t="s">
        <v>938</v>
      </c>
      <c r="C17" s="136" t="s">
        <v>939</v>
      </c>
      <c r="D17" s="104" t="str">
        <f>VLOOKUP($A17,ALL!$B$5:$G$1070,4,FALSE)</f>
        <v>Archbold</v>
      </c>
      <c r="E17" s="104" t="str">
        <f>VLOOKUP($A17,ALL!$B$5:$G$1070,5,FALSE)</f>
        <v>OH</v>
      </c>
      <c r="F17" s="128" t="str">
        <f>VLOOKUP($A17,ALL!$B$5:$G$1070,6,FALSE)</f>
        <v>43502</v>
      </c>
      <c r="G17" s="120" t="s">
        <v>9</v>
      </c>
      <c r="H17" s="106">
        <v>1223</v>
      </c>
      <c r="I17" s="132" t="str">
        <f>VLOOKUP($A17,ALL!$B$5:$G$1070,3,FALSE)</f>
        <v>600 Lafayette St</v>
      </c>
      <c r="J17" s="140">
        <v>0</v>
      </c>
      <c r="K17" s="104">
        <v>3</v>
      </c>
      <c r="L17" s="104">
        <v>0</v>
      </c>
      <c r="M17" s="104">
        <v>0</v>
      </c>
      <c r="N17" s="104">
        <v>41.516075000000001</v>
      </c>
      <c r="O17" s="104">
        <v>-84.313526600000003</v>
      </c>
      <c r="P17" s="142">
        <v>0</v>
      </c>
    </row>
    <row r="18" spans="1:16" ht="14.25" customHeight="1" x14ac:dyDescent="0.25">
      <c r="A18" s="105" t="s">
        <v>478</v>
      </c>
      <c r="B18" s="103" t="s">
        <v>479</v>
      </c>
      <c r="C18" s="136" t="s">
        <v>477</v>
      </c>
      <c r="D18" s="104" t="str">
        <f>VLOOKUP($A18,ALL!$B$5:$G$1070,4,FALSE)</f>
        <v>Arlington</v>
      </c>
      <c r="E18" s="104" t="str">
        <f>VLOOKUP($A18,ALL!$B$5:$G$1070,5,FALSE)</f>
        <v>OH</v>
      </c>
      <c r="F18" s="128" t="str">
        <f>VLOOKUP($A18,ALL!$B$5:$G$1070,6,FALSE)</f>
        <v>45814</v>
      </c>
      <c r="G18" s="120" t="s">
        <v>6</v>
      </c>
      <c r="H18" s="106">
        <v>557</v>
      </c>
      <c r="I18" s="132" t="str">
        <f>VLOOKUP($A18,ALL!$B$5:$G$1070,3,FALSE)</f>
        <v>PO Box 260</v>
      </c>
      <c r="J18" s="140">
        <v>0</v>
      </c>
      <c r="K18" s="104">
        <v>0</v>
      </c>
      <c r="L18" s="104">
        <v>0</v>
      </c>
      <c r="M18" s="104">
        <v>0</v>
      </c>
      <c r="N18" s="104">
        <v>39.642014799999998</v>
      </c>
      <c r="O18" s="104">
        <v>-81.230740299999994</v>
      </c>
      <c r="P18" s="142">
        <v>0</v>
      </c>
    </row>
    <row r="19" spans="1:16" ht="14.25" customHeight="1" x14ac:dyDescent="0.25">
      <c r="A19" s="105" t="s">
        <v>1195</v>
      </c>
      <c r="B19" s="103" t="s">
        <v>1196</v>
      </c>
      <c r="C19" s="136" t="s">
        <v>1197</v>
      </c>
      <c r="D19" s="104" t="str">
        <f>VLOOKUP($A19,ALL!$B$5:$G$1070,4,FALSE)</f>
        <v>Ashland</v>
      </c>
      <c r="E19" s="104" t="str">
        <f>VLOOKUP($A19,ALL!$B$5:$G$1070,5,FALSE)</f>
        <v>OH</v>
      </c>
      <c r="F19" s="128" t="str">
        <f>VLOOKUP($A19,ALL!$B$5:$G$1070,6,FALSE)</f>
        <v>44805</v>
      </c>
      <c r="G19" s="120" t="s">
        <v>9</v>
      </c>
      <c r="H19" s="106">
        <v>3141</v>
      </c>
      <c r="I19" s="132" t="str">
        <f>VLOOKUP($A19,ALL!$B$5:$G$1070,3,FALSE)</f>
        <v>PO Box 160</v>
      </c>
      <c r="J19" s="140">
        <v>3</v>
      </c>
      <c r="K19" s="104">
        <v>5</v>
      </c>
      <c r="L19" s="104">
        <v>0</v>
      </c>
      <c r="M19" s="104">
        <v>1</v>
      </c>
      <c r="N19" s="104">
        <v>40.868667500000001</v>
      </c>
      <c r="O19" s="104">
        <v>-82.318217799999999</v>
      </c>
      <c r="P19" s="142">
        <v>0</v>
      </c>
    </row>
    <row r="20" spans="1:16" ht="14.25" customHeight="1" x14ac:dyDescent="0.25">
      <c r="A20" s="105" t="s">
        <v>24</v>
      </c>
      <c r="B20" s="103" t="s">
        <v>25</v>
      </c>
      <c r="C20" s="136" t="s">
        <v>26</v>
      </c>
      <c r="D20" s="104" t="str">
        <f>VLOOKUP($A20,ALL!$B$5:$G$1070,4,FALSE)</f>
        <v>Ashtabula</v>
      </c>
      <c r="E20" s="104" t="str">
        <f>VLOOKUP($A20,ALL!$B$5:$G$1070,5,FALSE)</f>
        <v>OH</v>
      </c>
      <c r="F20" s="128" t="str">
        <f>VLOOKUP($A20,ALL!$B$5:$G$1070,6,FALSE)</f>
        <v>44004</v>
      </c>
      <c r="G20" s="120" t="s">
        <v>6</v>
      </c>
      <c r="H20" s="106">
        <v>3358</v>
      </c>
      <c r="I20" s="132" t="str">
        <f>VLOOKUP($A20,ALL!$B$5:$G$1070,3,FALSE)</f>
        <v>2630 W 13th St</v>
      </c>
      <c r="J20" s="140">
        <v>0</v>
      </c>
      <c r="K20" s="104">
        <v>0</v>
      </c>
      <c r="L20" s="104">
        <v>0</v>
      </c>
      <c r="M20" s="104">
        <v>0</v>
      </c>
      <c r="N20" s="104">
        <v>41.8850476</v>
      </c>
      <c r="O20" s="104">
        <v>-80.820587099999997</v>
      </c>
      <c r="P20" s="142">
        <v>0</v>
      </c>
    </row>
    <row r="21" spans="1:16" ht="14.25" customHeight="1" x14ac:dyDescent="0.25">
      <c r="A21" s="105" t="s">
        <v>43</v>
      </c>
      <c r="B21" s="103" t="s">
        <v>44</v>
      </c>
      <c r="C21" s="136" t="s">
        <v>42</v>
      </c>
      <c r="D21" s="104" t="str">
        <f>VLOOKUP($A21,ALL!$B$5:$G$1070,4,FALSE)</f>
        <v>The Plains</v>
      </c>
      <c r="E21" s="104" t="str">
        <f>VLOOKUP($A21,ALL!$B$5:$G$1070,5,FALSE)</f>
        <v>OH</v>
      </c>
      <c r="F21" s="128" t="str">
        <f>VLOOKUP($A21,ALL!$B$5:$G$1070,6,FALSE)</f>
        <v>45780</v>
      </c>
      <c r="G21" s="120" t="s">
        <v>27</v>
      </c>
      <c r="H21" s="106">
        <v>2476</v>
      </c>
      <c r="I21" s="132" t="str">
        <f>VLOOKUP($A21,ALL!$B$5:$G$1070,3,FALSE)</f>
        <v>25 S Plains Rd</v>
      </c>
      <c r="J21" s="140">
        <v>0</v>
      </c>
      <c r="K21" s="104">
        <v>0</v>
      </c>
      <c r="L21" s="104">
        <v>0</v>
      </c>
      <c r="M21" s="104">
        <v>1</v>
      </c>
      <c r="N21" s="104">
        <v>39.366917600000001</v>
      </c>
      <c r="O21" s="104">
        <v>-82.130954599999995</v>
      </c>
      <c r="P21" s="142">
        <v>0</v>
      </c>
    </row>
    <row r="22" spans="1:16" ht="14.25" customHeight="1" x14ac:dyDescent="0.25">
      <c r="A22" s="105" t="s">
        <v>270</v>
      </c>
      <c r="B22" s="103" t="s">
        <v>271</v>
      </c>
      <c r="C22" s="136" t="s">
        <v>272</v>
      </c>
      <c r="D22" s="104" t="str">
        <f>VLOOKUP($A22,ALL!$B$5:$G$1070,4,FALSE)</f>
        <v>Aurora</v>
      </c>
      <c r="E22" s="104" t="str">
        <f>VLOOKUP($A22,ALL!$B$5:$G$1070,5,FALSE)</f>
        <v>OH</v>
      </c>
      <c r="F22" s="128" t="str">
        <f>VLOOKUP($A22,ALL!$B$5:$G$1070,6,FALSE)</f>
        <v>44202</v>
      </c>
      <c r="G22" s="120" t="s">
        <v>9</v>
      </c>
      <c r="H22" s="106">
        <v>2989</v>
      </c>
      <c r="I22" s="132" t="str">
        <f>VLOOKUP($A22,ALL!$B$5:$G$1070,3,FALSE)</f>
        <v>102 E Garfield Rd</v>
      </c>
      <c r="J22" s="140">
        <v>1</v>
      </c>
      <c r="K22" s="104">
        <v>2</v>
      </c>
      <c r="L22" s="104">
        <v>0</v>
      </c>
      <c r="M22" s="104">
        <v>0</v>
      </c>
      <c r="N22" s="104">
        <v>41.316972700000001</v>
      </c>
      <c r="O22" s="104">
        <v>-81.341830999999999</v>
      </c>
      <c r="P22" s="142">
        <v>0</v>
      </c>
    </row>
    <row r="23" spans="1:16" ht="14.25" customHeight="1" x14ac:dyDescent="0.25">
      <c r="A23" s="105" t="s">
        <v>624</v>
      </c>
      <c r="B23" s="103" t="s">
        <v>625</v>
      </c>
      <c r="C23" s="136" t="s">
        <v>626</v>
      </c>
      <c r="D23" s="104" t="str">
        <f>VLOOKUP($A23,ALL!$B$5:$G$1070,4,FALSE)</f>
        <v>Youngstown</v>
      </c>
      <c r="E23" s="104" t="str">
        <f>VLOOKUP($A23,ALL!$B$5:$G$1070,5,FALSE)</f>
        <v>OH</v>
      </c>
      <c r="F23" s="128" t="str">
        <f>VLOOKUP($A23,ALL!$B$5:$G$1070,6,FALSE)</f>
        <v>44515</v>
      </c>
      <c r="G23" s="120" t="s">
        <v>9</v>
      </c>
      <c r="H23" s="106">
        <v>4274</v>
      </c>
      <c r="I23" s="132" t="str">
        <f>VLOOKUP($A23,ALL!$B$5:$G$1070,3,FALSE)</f>
        <v>700 S Raccoon Rd</v>
      </c>
      <c r="J23" s="140">
        <v>0</v>
      </c>
      <c r="K23" s="104">
        <v>0</v>
      </c>
      <c r="L23" s="104">
        <v>0</v>
      </c>
      <c r="M23" s="104">
        <v>1</v>
      </c>
      <c r="N23" s="104">
        <v>41.093297300000003</v>
      </c>
      <c r="O23" s="104">
        <v>-80.732246500000002</v>
      </c>
      <c r="P23" s="142">
        <v>0</v>
      </c>
    </row>
    <row r="24" spans="1:16" ht="14.25" customHeight="1" x14ac:dyDescent="0.25">
      <c r="A24" s="105" t="s">
        <v>578</v>
      </c>
      <c r="B24" s="103" t="s">
        <v>579</v>
      </c>
      <c r="C24" s="136" t="s">
        <v>577</v>
      </c>
      <c r="D24" s="104" t="str">
        <f>VLOOKUP($A24,ALL!$B$5:$G$1070,4,FALSE)</f>
        <v>Avon Lake</v>
      </c>
      <c r="E24" s="104" t="str">
        <f>VLOOKUP($A24,ALL!$B$5:$G$1070,5,FALSE)</f>
        <v>OH</v>
      </c>
      <c r="F24" s="128" t="str">
        <f>VLOOKUP($A24,ALL!$B$5:$G$1070,6,FALSE)</f>
        <v>44012</v>
      </c>
      <c r="G24" s="120" t="s">
        <v>9</v>
      </c>
      <c r="H24" s="106">
        <v>3739</v>
      </c>
      <c r="I24" s="132" t="str">
        <f>VLOOKUP($A24,ALL!$B$5:$G$1070,3,FALSE)</f>
        <v>175 Avon Belden Rd</v>
      </c>
      <c r="J24" s="140">
        <v>0</v>
      </c>
      <c r="K24" s="104">
        <v>0</v>
      </c>
      <c r="L24" s="104">
        <v>0</v>
      </c>
      <c r="M24" s="104">
        <v>0</v>
      </c>
      <c r="N24" s="104">
        <v>41.508260100000001</v>
      </c>
      <c r="O24" s="104">
        <v>-82.016360599999999</v>
      </c>
      <c r="P24" s="142">
        <v>0</v>
      </c>
    </row>
    <row r="25" spans="1:16" ht="14.25" customHeight="1" x14ac:dyDescent="0.25">
      <c r="A25" s="105" t="s">
        <v>580</v>
      </c>
      <c r="B25" s="103" t="s">
        <v>581</v>
      </c>
      <c r="C25" s="136" t="s">
        <v>577</v>
      </c>
      <c r="D25" s="104" t="str">
        <f>VLOOKUP($A25,ALL!$B$5:$G$1070,4,FALSE)</f>
        <v>Avon</v>
      </c>
      <c r="E25" s="104" t="str">
        <f>VLOOKUP($A25,ALL!$B$5:$G$1070,5,FALSE)</f>
        <v>OH</v>
      </c>
      <c r="F25" s="128" t="str">
        <f>VLOOKUP($A25,ALL!$B$5:$G$1070,6,FALSE)</f>
        <v>44011</v>
      </c>
      <c r="G25" s="120" t="s">
        <v>9</v>
      </c>
      <c r="H25" s="106">
        <v>4409</v>
      </c>
      <c r="I25" s="132" t="str">
        <f>VLOOKUP($A25,ALL!$B$5:$G$1070,3,FALSE)</f>
        <v>35573 Detroit Rd</v>
      </c>
      <c r="J25" s="140">
        <v>0</v>
      </c>
      <c r="K25" s="104">
        <v>2</v>
      </c>
      <c r="L25" s="104">
        <v>0</v>
      </c>
      <c r="M25" s="104">
        <v>0</v>
      </c>
      <c r="N25" s="104">
        <v>41.456932000000002</v>
      </c>
      <c r="O25" s="104">
        <v>-82.0111591</v>
      </c>
      <c r="P25" s="142">
        <v>0</v>
      </c>
    </row>
    <row r="26" spans="1:16" ht="14.25" customHeight="1" x14ac:dyDescent="0.25">
      <c r="A26" s="105" t="s">
        <v>940</v>
      </c>
      <c r="B26" s="103" t="s">
        <v>941</v>
      </c>
      <c r="C26" s="136" t="s">
        <v>942</v>
      </c>
      <c r="D26" s="104" t="str">
        <f>VLOOKUP($A26,ALL!$B$5:$G$1070,4,FALSE)</f>
        <v>Defiance</v>
      </c>
      <c r="E26" s="104" t="str">
        <f>VLOOKUP($A26,ALL!$B$5:$G$1070,5,FALSE)</f>
        <v>OH</v>
      </c>
      <c r="F26" s="128" t="str">
        <f>VLOOKUP($A26,ALL!$B$5:$G$1070,6,FALSE)</f>
        <v>43512</v>
      </c>
      <c r="G26" s="120" t="s">
        <v>9</v>
      </c>
      <c r="H26" s="106">
        <v>726</v>
      </c>
      <c r="I26" s="132" t="str">
        <f>VLOOKUP($A26,ALL!$B$5:$G$1070,3,FALSE)</f>
        <v>28046 Watson Rd</v>
      </c>
      <c r="J26" s="140">
        <v>0</v>
      </c>
      <c r="K26" s="104">
        <v>0</v>
      </c>
      <c r="L26" s="104">
        <v>0</v>
      </c>
      <c r="M26" s="104">
        <v>1</v>
      </c>
      <c r="N26" s="104">
        <v>41.237409599999999</v>
      </c>
      <c r="O26" s="104">
        <v>-84.284346600000006</v>
      </c>
      <c r="P26" s="142">
        <v>0</v>
      </c>
    </row>
    <row r="27" spans="1:16" ht="14.25" customHeight="1" x14ac:dyDescent="0.25">
      <c r="A27" s="105" t="s">
        <v>273</v>
      </c>
      <c r="B27" s="103" t="s">
        <v>274</v>
      </c>
      <c r="C27" s="136" t="s">
        <v>269</v>
      </c>
      <c r="D27" s="104" t="str">
        <f>VLOOKUP($A27,ALL!$B$5:$G$1070,4,FALSE)</f>
        <v>Barberton</v>
      </c>
      <c r="E27" s="104" t="str">
        <f>VLOOKUP($A27,ALL!$B$5:$G$1070,5,FALSE)</f>
        <v>OH</v>
      </c>
      <c r="F27" s="128" t="str">
        <f>VLOOKUP($A27,ALL!$B$5:$G$1070,6,FALSE)</f>
        <v>44203</v>
      </c>
      <c r="G27" s="120" t="s">
        <v>6</v>
      </c>
      <c r="H27" s="106">
        <v>3714</v>
      </c>
      <c r="I27" s="132" t="str">
        <f>VLOOKUP($A27,ALL!$B$5:$G$1070,3,FALSE)</f>
        <v>479 Norton Ave</v>
      </c>
      <c r="J27" s="140">
        <v>0</v>
      </c>
      <c r="K27" s="104">
        <v>1</v>
      </c>
      <c r="L27" s="104">
        <v>0</v>
      </c>
      <c r="M27" s="104">
        <v>2</v>
      </c>
      <c r="N27" s="104">
        <v>41.024596299999999</v>
      </c>
      <c r="O27" s="104">
        <v>-81.607488599999996</v>
      </c>
      <c r="P27" s="142">
        <v>0</v>
      </c>
    </row>
    <row r="28" spans="1:16" ht="14.25" customHeight="1" x14ac:dyDescent="0.25">
      <c r="A28" s="105" t="s">
        <v>168</v>
      </c>
      <c r="B28" s="103" t="s">
        <v>169</v>
      </c>
      <c r="C28" s="136" t="s">
        <v>170</v>
      </c>
      <c r="D28" s="104" t="str">
        <f>VLOOKUP($A28,ALL!$B$5:$G$1070,4,FALSE)</f>
        <v>Barnesville</v>
      </c>
      <c r="E28" s="104" t="str">
        <f>VLOOKUP($A28,ALL!$B$5:$G$1070,5,FALSE)</f>
        <v>OH</v>
      </c>
      <c r="F28" s="128" t="str">
        <f>VLOOKUP($A28,ALL!$B$5:$G$1070,6,FALSE)</f>
        <v>43713</v>
      </c>
      <c r="G28" s="120" t="s">
        <v>9</v>
      </c>
      <c r="H28" s="106">
        <v>1372</v>
      </c>
      <c r="I28" s="132" t="str">
        <f>VLOOKUP($A28,ALL!$B$5:$G$1070,3,FALSE)</f>
        <v>210 W Church St</v>
      </c>
      <c r="J28" s="140">
        <v>1</v>
      </c>
      <c r="K28" s="104">
        <v>1</v>
      </c>
      <c r="L28" s="104">
        <v>0</v>
      </c>
      <c r="M28" s="104">
        <v>0</v>
      </c>
      <c r="N28" s="104">
        <v>39.988707099999999</v>
      </c>
      <c r="O28" s="104">
        <v>-81.178625600000004</v>
      </c>
      <c r="P28" s="142">
        <v>0</v>
      </c>
    </row>
    <row r="29" spans="1:16" ht="14.25" customHeight="1" x14ac:dyDescent="0.25">
      <c r="A29" s="105" t="s">
        <v>121</v>
      </c>
      <c r="B29" s="103" t="s">
        <v>122</v>
      </c>
      <c r="C29" s="136" t="s">
        <v>123</v>
      </c>
      <c r="D29" s="104" t="str">
        <f>VLOOKUP($A29,ALL!$B$5:$G$1070,4,FALSE)</f>
        <v>Batavia</v>
      </c>
      <c r="E29" s="104" t="str">
        <f>VLOOKUP($A29,ALL!$B$5:$G$1070,5,FALSE)</f>
        <v>OH</v>
      </c>
      <c r="F29" s="128" t="str">
        <f>VLOOKUP($A29,ALL!$B$5:$G$1070,6,FALSE)</f>
        <v>45103</v>
      </c>
      <c r="G29" s="120" t="s">
        <v>6</v>
      </c>
      <c r="H29" s="106">
        <v>2293</v>
      </c>
      <c r="I29" s="132" t="str">
        <f>VLOOKUP($A29,ALL!$B$5:$G$1070,3,FALSE)</f>
        <v>2400 Clermont Center Dr</v>
      </c>
      <c r="J29" s="140">
        <v>2</v>
      </c>
      <c r="K29" s="104">
        <v>2</v>
      </c>
      <c r="L29" s="104">
        <v>0</v>
      </c>
      <c r="M29" s="104">
        <v>0</v>
      </c>
      <c r="N29" s="104">
        <v>39.082904599999999</v>
      </c>
      <c r="O29" s="104">
        <v>-84.143879799999993</v>
      </c>
      <c r="P29" s="142">
        <v>0</v>
      </c>
    </row>
    <row r="30" spans="1:16" ht="14.25" customHeight="1" x14ac:dyDescent="0.25">
      <c r="A30" s="105" t="s">
        <v>7</v>
      </c>
      <c r="B30" s="103" t="s">
        <v>8</v>
      </c>
      <c r="C30" s="136" t="s">
        <v>5</v>
      </c>
      <c r="D30" s="104" t="str">
        <f>VLOOKUP($A30,ALL!$B$5:$G$1070,4,FALSE)</f>
        <v>Lima</v>
      </c>
      <c r="E30" s="104" t="str">
        <f>VLOOKUP($A30,ALL!$B$5:$G$1070,5,FALSE)</f>
        <v>OH</v>
      </c>
      <c r="F30" s="128" t="str">
        <f>VLOOKUP($A30,ALL!$B$5:$G$1070,6,FALSE)</f>
        <v>45801</v>
      </c>
      <c r="G30" s="120" t="s">
        <v>9</v>
      </c>
      <c r="H30" s="106">
        <v>1665</v>
      </c>
      <c r="I30" s="132" t="str">
        <f>VLOOKUP($A30,ALL!$B$5:$G$1070,3,FALSE)</f>
        <v>2650 Bible Rd</v>
      </c>
      <c r="J30" s="140">
        <v>0</v>
      </c>
      <c r="K30" s="104">
        <v>1</v>
      </c>
      <c r="L30" s="104">
        <v>0</v>
      </c>
      <c r="M30" s="104">
        <v>0</v>
      </c>
      <c r="N30" s="104">
        <v>40.772652999999998</v>
      </c>
      <c r="O30" s="104">
        <v>-84.054911000000004</v>
      </c>
      <c r="P30" s="142">
        <v>0</v>
      </c>
    </row>
    <row r="31" spans="1:16" ht="14.25" customHeight="1" x14ac:dyDescent="0.25">
      <c r="A31" s="105" t="s">
        <v>275</v>
      </c>
      <c r="B31" s="103" t="s">
        <v>276</v>
      </c>
      <c r="C31" s="136" t="s">
        <v>277</v>
      </c>
      <c r="D31" s="104" t="str">
        <f>VLOOKUP($A31,ALL!$B$5:$G$1070,4,FALSE)</f>
        <v>Bay Village</v>
      </c>
      <c r="E31" s="104" t="str">
        <f>VLOOKUP($A31,ALL!$B$5:$G$1070,5,FALSE)</f>
        <v>OH</v>
      </c>
      <c r="F31" s="128" t="str">
        <f>VLOOKUP($A31,ALL!$B$5:$G$1070,6,FALSE)</f>
        <v>44140</v>
      </c>
      <c r="G31" s="120" t="s">
        <v>9</v>
      </c>
      <c r="H31" s="106">
        <v>2480</v>
      </c>
      <c r="I31" s="132" t="str">
        <f>VLOOKUP($A31,ALL!$B$5:$G$1070,3,FALSE)</f>
        <v>377 Dover Center Rd</v>
      </c>
      <c r="J31" s="140">
        <v>0</v>
      </c>
      <c r="K31" s="104">
        <v>0</v>
      </c>
      <c r="L31" s="104">
        <v>0</v>
      </c>
      <c r="M31" s="104">
        <v>0</v>
      </c>
      <c r="N31" s="104">
        <v>41.484553200000001</v>
      </c>
      <c r="O31" s="104">
        <v>-81.920475600000003</v>
      </c>
      <c r="P31" s="142">
        <v>0</v>
      </c>
    </row>
    <row r="32" spans="1:16" ht="14.25" customHeight="1" x14ac:dyDescent="0.25">
      <c r="A32" s="105" t="s">
        <v>278</v>
      </c>
      <c r="B32" s="103" t="s">
        <v>279</v>
      </c>
      <c r="C32" s="136" t="s">
        <v>277</v>
      </c>
      <c r="D32" s="104" t="str">
        <f>VLOOKUP($A32,ALL!$B$5:$G$1070,4,FALSE)</f>
        <v>Beachwood</v>
      </c>
      <c r="E32" s="104" t="str">
        <f>VLOOKUP($A32,ALL!$B$5:$G$1070,5,FALSE)</f>
        <v>OH</v>
      </c>
      <c r="F32" s="128" t="str">
        <f>VLOOKUP($A32,ALL!$B$5:$G$1070,6,FALSE)</f>
        <v>44122</v>
      </c>
      <c r="G32" s="120" t="s">
        <v>9</v>
      </c>
      <c r="H32" s="106">
        <v>1619</v>
      </c>
      <c r="I32" s="132" t="str">
        <f>VLOOKUP($A32,ALL!$B$5:$G$1070,3,FALSE)</f>
        <v>24601 Fairmount Blvd</v>
      </c>
      <c r="J32" s="140">
        <v>1</v>
      </c>
      <c r="K32" s="104">
        <v>1</v>
      </c>
      <c r="L32" s="104">
        <v>0</v>
      </c>
      <c r="M32" s="104">
        <v>0</v>
      </c>
      <c r="N32" s="104">
        <v>41.487977600000001</v>
      </c>
      <c r="O32" s="104">
        <v>-81.503062</v>
      </c>
      <c r="P32" s="142">
        <v>0</v>
      </c>
    </row>
    <row r="33" spans="1:16" ht="14.25" customHeight="1" x14ac:dyDescent="0.25">
      <c r="A33" s="105" t="s">
        <v>627</v>
      </c>
      <c r="B33" s="103" t="s">
        <v>628</v>
      </c>
      <c r="C33" s="136" t="s">
        <v>142</v>
      </c>
      <c r="D33" s="104" t="str">
        <f>VLOOKUP($A33,ALL!$B$5:$G$1070,4,FALSE)</f>
        <v>Lisbon</v>
      </c>
      <c r="E33" s="104" t="str">
        <f>VLOOKUP($A33,ALL!$B$5:$G$1070,5,FALSE)</f>
        <v>OH</v>
      </c>
      <c r="F33" s="128" t="str">
        <f>VLOOKUP($A33,ALL!$B$5:$G$1070,6,FALSE)</f>
        <v>44432</v>
      </c>
      <c r="G33" s="120" t="s">
        <v>9</v>
      </c>
      <c r="H33" s="106">
        <v>1722</v>
      </c>
      <c r="I33" s="132" t="str">
        <f>VLOOKUP($A33,ALL!$B$5:$G$1070,3,FALSE)</f>
        <v>13093 State Route 7</v>
      </c>
      <c r="J33" s="140">
        <v>0</v>
      </c>
      <c r="K33" s="104">
        <v>0</v>
      </c>
      <c r="L33" s="104">
        <v>0</v>
      </c>
      <c r="M33" s="104">
        <v>0</v>
      </c>
      <c r="N33" s="104">
        <v>40.7129555</v>
      </c>
      <c r="O33" s="104">
        <v>-80.634732400000004</v>
      </c>
      <c r="P33" s="142">
        <v>0</v>
      </c>
    </row>
    <row r="34" spans="1:16" ht="14.25" customHeight="1" x14ac:dyDescent="0.25">
      <c r="A34" s="105" t="s">
        <v>412</v>
      </c>
      <c r="B34" s="103" t="s">
        <v>413</v>
      </c>
      <c r="C34" s="136" t="s">
        <v>414</v>
      </c>
      <c r="D34" s="104" t="str">
        <f>VLOOKUP($A34,ALL!$B$5:$G$1070,4,FALSE)</f>
        <v>Beavercreek</v>
      </c>
      <c r="E34" s="104" t="str">
        <f>VLOOKUP($A34,ALL!$B$5:$G$1070,5,FALSE)</f>
        <v>OH</v>
      </c>
      <c r="F34" s="128" t="str">
        <f>VLOOKUP($A34,ALL!$B$5:$G$1070,6,FALSE)</f>
        <v>45431</v>
      </c>
      <c r="G34" s="120" t="s">
        <v>9</v>
      </c>
      <c r="H34" s="106">
        <v>7870</v>
      </c>
      <c r="I34" s="132" t="str">
        <f>VLOOKUP($A34,ALL!$B$5:$G$1070,3,FALSE)</f>
        <v>3040 Kemp Rd</v>
      </c>
      <c r="J34" s="140">
        <v>0</v>
      </c>
      <c r="K34" s="104">
        <v>10</v>
      </c>
      <c r="L34" s="104">
        <v>0</v>
      </c>
      <c r="M34" s="104">
        <v>3</v>
      </c>
      <c r="N34" s="104">
        <v>39.755481600000003</v>
      </c>
      <c r="O34" s="104">
        <v>-84.045381599999999</v>
      </c>
      <c r="P34" s="142">
        <v>0</v>
      </c>
    </row>
    <row r="35" spans="1:16" ht="14.25" customHeight="1" x14ac:dyDescent="0.25">
      <c r="A35" s="105" t="s">
        <v>280</v>
      </c>
      <c r="B35" s="103" t="s">
        <v>281</v>
      </c>
      <c r="C35" s="136" t="s">
        <v>277</v>
      </c>
      <c r="D35" s="104" t="str">
        <f>VLOOKUP($A35,ALL!$B$5:$G$1070,4,FALSE)</f>
        <v>Bedford</v>
      </c>
      <c r="E35" s="104" t="str">
        <f>VLOOKUP($A35,ALL!$B$5:$G$1070,5,FALSE)</f>
        <v>OH</v>
      </c>
      <c r="F35" s="128" t="str">
        <f>VLOOKUP($A35,ALL!$B$5:$G$1070,6,FALSE)</f>
        <v>44146</v>
      </c>
      <c r="G35" s="120" t="s">
        <v>27</v>
      </c>
      <c r="H35" s="106">
        <v>3108</v>
      </c>
      <c r="I35" s="132" t="str">
        <f>VLOOKUP($A35,ALL!$B$5:$G$1070,3,FALSE)</f>
        <v>475 Northfield Rd</v>
      </c>
      <c r="J35" s="140">
        <v>0</v>
      </c>
      <c r="K35" s="104">
        <v>0</v>
      </c>
      <c r="L35" s="104">
        <v>0</v>
      </c>
      <c r="M35" s="104">
        <v>0</v>
      </c>
      <c r="N35" s="104">
        <v>41.403723800000002</v>
      </c>
      <c r="O35" s="104">
        <v>-81.526698800000005</v>
      </c>
      <c r="P35" s="142">
        <v>0</v>
      </c>
    </row>
    <row r="36" spans="1:16" ht="14.25" customHeight="1" x14ac:dyDescent="0.25">
      <c r="A36" s="105" t="s">
        <v>171</v>
      </c>
      <c r="B36" s="103" t="s">
        <v>172</v>
      </c>
      <c r="C36" s="136" t="s">
        <v>170</v>
      </c>
      <c r="D36" s="104" t="str">
        <f>VLOOKUP($A36,ALL!$B$5:$G$1070,4,FALSE)</f>
        <v>Bellaire</v>
      </c>
      <c r="E36" s="104" t="str">
        <f>VLOOKUP($A36,ALL!$B$5:$G$1070,5,FALSE)</f>
        <v>OH</v>
      </c>
      <c r="F36" s="128" t="str">
        <f>VLOOKUP($A36,ALL!$B$5:$G$1070,6,FALSE)</f>
        <v>43906</v>
      </c>
      <c r="G36" s="120" t="s">
        <v>9</v>
      </c>
      <c r="H36" s="106">
        <v>1157</v>
      </c>
      <c r="I36" s="132" t="str">
        <f>VLOOKUP($A36,ALL!$B$5:$G$1070,3,FALSE)</f>
        <v>340 34th St</v>
      </c>
      <c r="J36" s="140">
        <v>0</v>
      </c>
      <c r="K36" s="104">
        <v>0</v>
      </c>
      <c r="L36" s="104">
        <v>0</v>
      </c>
      <c r="M36" s="104">
        <v>0</v>
      </c>
      <c r="N36" s="104">
        <v>40.016227299999997</v>
      </c>
      <c r="O36" s="104">
        <v>-80.743199799999999</v>
      </c>
      <c r="P36" s="142">
        <v>0</v>
      </c>
    </row>
    <row r="37" spans="1:16" ht="14.25" customHeight="1" x14ac:dyDescent="0.25">
      <c r="A37" s="105" t="s">
        <v>415</v>
      </c>
      <c r="B37" s="103" t="s">
        <v>416</v>
      </c>
      <c r="C37" s="136" t="s">
        <v>414</v>
      </c>
      <c r="D37" s="104" t="str">
        <f>VLOOKUP($A37,ALL!$B$5:$G$1070,4,FALSE)</f>
        <v>Bellbrook</v>
      </c>
      <c r="E37" s="104" t="str">
        <f>VLOOKUP($A37,ALL!$B$5:$G$1070,5,FALSE)</f>
        <v>OH</v>
      </c>
      <c r="F37" s="128" t="str">
        <f>VLOOKUP($A37,ALL!$B$5:$G$1070,6,FALSE)</f>
        <v>45305</v>
      </c>
      <c r="G37" s="120" t="s">
        <v>9</v>
      </c>
      <c r="H37" s="106">
        <v>2632</v>
      </c>
      <c r="I37" s="132" t="str">
        <f>VLOOKUP($A37,ALL!$B$5:$G$1070,3,FALSE)</f>
        <v>3757 Upper Bellbrook Rd</v>
      </c>
      <c r="J37" s="140">
        <v>1</v>
      </c>
      <c r="K37" s="104">
        <v>3</v>
      </c>
      <c r="L37" s="104">
        <v>0</v>
      </c>
      <c r="M37" s="104">
        <v>2</v>
      </c>
      <c r="N37" s="104">
        <v>39.650823299999999</v>
      </c>
      <c r="O37" s="104">
        <v>-84.068192699999997</v>
      </c>
      <c r="P37" s="142">
        <v>0</v>
      </c>
    </row>
    <row r="38" spans="1:16" ht="14.25" customHeight="1" x14ac:dyDescent="0.25">
      <c r="A38" s="105" t="s">
        <v>740</v>
      </c>
      <c r="B38" s="103" t="s">
        <v>741</v>
      </c>
      <c r="C38" s="136" t="s">
        <v>742</v>
      </c>
      <c r="D38" s="104" t="str">
        <f>VLOOKUP($A38,ALL!$B$5:$G$1070,4,FALSE)</f>
        <v>Bellefontaine</v>
      </c>
      <c r="E38" s="104" t="str">
        <f>VLOOKUP($A38,ALL!$B$5:$G$1070,5,FALSE)</f>
        <v>OH</v>
      </c>
      <c r="F38" s="128" t="str">
        <f>VLOOKUP($A38,ALL!$B$5:$G$1070,6,FALSE)</f>
        <v>43311</v>
      </c>
      <c r="G38" s="120" t="s">
        <v>6</v>
      </c>
      <c r="H38" s="106">
        <v>2296</v>
      </c>
      <c r="I38" s="132" t="str">
        <f>VLOOKUP($A38,ALL!$B$5:$G$1070,3,FALSE)</f>
        <v>820 Ludlow Rd</v>
      </c>
      <c r="J38" s="140">
        <v>0</v>
      </c>
      <c r="K38" s="104">
        <v>1</v>
      </c>
      <c r="L38" s="104">
        <v>2</v>
      </c>
      <c r="M38" s="104">
        <v>3</v>
      </c>
      <c r="N38" s="104">
        <v>40.345155099999999</v>
      </c>
      <c r="O38" s="104">
        <v>-83.745112000000006</v>
      </c>
      <c r="P38" s="142">
        <v>0</v>
      </c>
    </row>
    <row r="39" spans="1:16" ht="14.25" customHeight="1" x14ac:dyDescent="0.25">
      <c r="A39" s="105" t="s">
        <v>888</v>
      </c>
      <c r="B39" s="103" t="s">
        <v>889</v>
      </c>
      <c r="C39" s="136" t="s">
        <v>890</v>
      </c>
      <c r="D39" s="104" t="str">
        <f>VLOOKUP($A39,ALL!$B$5:$G$1070,4,FALSE)</f>
        <v>Bellevue</v>
      </c>
      <c r="E39" s="104" t="str">
        <f>VLOOKUP($A39,ALL!$B$5:$G$1070,5,FALSE)</f>
        <v>OH</v>
      </c>
      <c r="F39" s="128" t="str">
        <f>VLOOKUP($A39,ALL!$B$5:$G$1070,6,FALSE)</f>
        <v>44811</v>
      </c>
      <c r="G39" s="120" t="s">
        <v>6</v>
      </c>
      <c r="H39" s="106">
        <v>1893</v>
      </c>
      <c r="I39" s="132" t="str">
        <f>VLOOKUP($A39,ALL!$B$5:$G$1070,3,FALSE)</f>
        <v>125 North St</v>
      </c>
      <c r="J39" s="140">
        <v>0</v>
      </c>
      <c r="K39" s="104">
        <v>0</v>
      </c>
      <c r="L39" s="104">
        <v>0</v>
      </c>
      <c r="M39" s="104">
        <v>0</v>
      </c>
      <c r="N39" s="104">
        <v>41.2748876</v>
      </c>
      <c r="O39" s="104">
        <v>-82.839449799999997</v>
      </c>
      <c r="P39" s="142">
        <v>0</v>
      </c>
    </row>
    <row r="40" spans="1:16" ht="14.25" customHeight="1" x14ac:dyDescent="0.25">
      <c r="A40" s="105" t="s">
        <v>987</v>
      </c>
      <c r="B40" s="103" t="s">
        <v>988</v>
      </c>
      <c r="C40" s="136" t="s">
        <v>989</v>
      </c>
      <c r="D40" s="104" t="str">
        <f>VLOOKUP($A40,ALL!$B$5:$G$1070,4,FALSE)</f>
        <v>Belpre</v>
      </c>
      <c r="E40" s="104" t="str">
        <f>VLOOKUP($A40,ALL!$B$5:$G$1070,5,FALSE)</f>
        <v>OH</v>
      </c>
      <c r="F40" s="128" t="str">
        <f>VLOOKUP($A40,ALL!$B$5:$G$1070,6,FALSE)</f>
        <v>45714</v>
      </c>
      <c r="G40" s="120" t="s">
        <v>9</v>
      </c>
      <c r="H40" s="106">
        <v>969</v>
      </c>
      <c r="I40" s="132" t="str">
        <f>VLOOKUP($A40,ALL!$B$5:$G$1070,3,FALSE)</f>
        <v>2014 Rockland Ave</v>
      </c>
      <c r="J40" s="140">
        <v>1</v>
      </c>
      <c r="K40" s="104">
        <v>1</v>
      </c>
      <c r="L40" s="104">
        <v>0</v>
      </c>
      <c r="M40" s="104">
        <v>0</v>
      </c>
      <c r="N40" s="104">
        <v>39.2822052</v>
      </c>
      <c r="O40" s="104">
        <v>-81.601985900000003</v>
      </c>
      <c r="P40" s="142">
        <v>0</v>
      </c>
    </row>
    <row r="41" spans="1:16" ht="14.25" customHeight="1" x14ac:dyDescent="0.25">
      <c r="A41" s="105" t="s">
        <v>743</v>
      </c>
      <c r="B41" s="103" t="s">
        <v>744</v>
      </c>
      <c r="C41" s="136" t="s">
        <v>742</v>
      </c>
      <c r="D41" s="104" t="str">
        <f>VLOOKUP($A41,ALL!$B$5:$G$1070,4,FALSE)</f>
        <v>Bellefontaine</v>
      </c>
      <c r="E41" s="104" t="str">
        <f>VLOOKUP($A41,ALL!$B$5:$G$1070,5,FALSE)</f>
        <v>OH</v>
      </c>
      <c r="F41" s="128" t="str">
        <f>VLOOKUP($A41,ALL!$B$5:$G$1070,6,FALSE)</f>
        <v>43311</v>
      </c>
      <c r="G41" s="120" t="s">
        <v>9</v>
      </c>
      <c r="H41" s="106">
        <v>1639</v>
      </c>
      <c r="I41" s="132" t="str">
        <f>VLOOKUP($A41,ALL!$B$5:$G$1070,3,FALSE)</f>
        <v>4740 County Road 26</v>
      </c>
      <c r="J41" s="140">
        <v>0</v>
      </c>
      <c r="K41" s="104">
        <v>0</v>
      </c>
      <c r="L41" s="104">
        <v>0</v>
      </c>
      <c r="M41" s="104">
        <v>0</v>
      </c>
      <c r="N41" s="104">
        <v>40.410457200000003</v>
      </c>
      <c r="O41" s="104">
        <v>-83.655239800000004</v>
      </c>
      <c r="P41" s="142">
        <v>0</v>
      </c>
    </row>
    <row r="42" spans="1:16" ht="14.25" customHeight="1" x14ac:dyDescent="0.25">
      <c r="A42" s="105" t="s">
        <v>891</v>
      </c>
      <c r="B42" s="103" t="s">
        <v>892</v>
      </c>
      <c r="C42" s="136" t="s">
        <v>893</v>
      </c>
      <c r="D42" s="104" t="str">
        <f>VLOOKUP($A42,ALL!$B$5:$G$1070,4,FALSE)</f>
        <v>Oak Harbor</v>
      </c>
      <c r="E42" s="104" t="str">
        <f>VLOOKUP($A42,ALL!$B$5:$G$1070,5,FALSE)</f>
        <v>OH</v>
      </c>
      <c r="F42" s="128" t="str">
        <f>VLOOKUP($A42,ALL!$B$5:$G$1070,6,FALSE)</f>
        <v>43449</v>
      </c>
      <c r="G42" s="120" t="s">
        <v>9</v>
      </c>
      <c r="H42" s="106">
        <v>1403</v>
      </c>
      <c r="I42" s="132" t="str">
        <f>VLOOKUP($A42,ALL!$B$5:$G$1070,3,FALSE)</f>
        <v>11685 W State Route 163</v>
      </c>
      <c r="J42" s="140">
        <v>0</v>
      </c>
      <c r="K42" s="104">
        <v>3</v>
      </c>
      <c r="L42" s="104">
        <v>0</v>
      </c>
      <c r="M42" s="104">
        <v>0</v>
      </c>
      <c r="N42" s="104">
        <v>41.513993499999998</v>
      </c>
      <c r="O42" s="104">
        <v>-83.158493100000001</v>
      </c>
      <c r="P42" s="142">
        <v>0</v>
      </c>
    </row>
    <row r="43" spans="1:16" ht="14.25" customHeight="1" x14ac:dyDescent="0.25">
      <c r="A43" s="105" t="s">
        <v>282</v>
      </c>
      <c r="B43" s="103" t="s">
        <v>283</v>
      </c>
      <c r="C43" s="136" t="s">
        <v>277</v>
      </c>
      <c r="D43" s="104" t="str">
        <f>VLOOKUP($A43,ALL!$B$5:$G$1070,4,FALSE)</f>
        <v>Berea</v>
      </c>
      <c r="E43" s="104" t="str">
        <f>VLOOKUP($A43,ALL!$B$5:$G$1070,5,FALSE)</f>
        <v>OH</v>
      </c>
      <c r="F43" s="128" t="str">
        <f>VLOOKUP($A43,ALL!$B$5:$G$1070,6,FALSE)</f>
        <v>44017</v>
      </c>
      <c r="G43" s="120" t="s">
        <v>6</v>
      </c>
      <c r="H43" s="106">
        <v>5725</v>
      </c>
      <c r="I43" s="132" t="str">
        <f>VLOOKUP($A43,ALL!$B$5:$G$1070,3,FALSE)</f>
        <v>390 Fair St</v>
      </c>
      <c r="J43" s="140">
        <v>1</v>
      </c>
      <c r="K43" s="104">
        <v>1</v>
      </c>
      <c r="L43" s="104">
        <v>0</v>
      </c>
      <c r="M43" s="104">
        <v>1</v>
      </c>
      <c r="N43" s="104">
        <v>41.361679700000003</v>
      </c>
      <c r="O43" s="104">
        <v>-81.864397499999995</v>
      </c>
      <c r="P43" s="142">
        <v>0</v>
      </c>
    </row>
    <row r="44" spans="1:16" ht="14.25" customHeight="1" x14ac:dyDescent="0.25">
      <c r="A44" s="105" t="s">
        <v>366</v>
      </c>
      <c r="B44" s="103" t="s">
        <v>367</v>
      </c>
      <c r="C44" s="136" t="s">
        <v>292</v>
      </c>
      <c r="D44" s="104" t="str">
        <f>VLOOKUP($A44,ALL!$B$5:$G$1070,4,FALSE)</f>
        <v>Burton</v>
      </c>
      <c r="E44" s="104" t="str">
        <f>VLOOKUP($A44,ALL!$B$5:$G$1070,5,FALSE)</f>
        <v>OH</v>
      </c>
      <c r="F44" s="128" t="str">
        <f>VLOOKUP($A44,ALL!$B$5:$G$1070,6,FALSE)</f>
        <v>44021</v>
      </c>
      <c r="G44" s="120" t="s">
        <v>9</v>
      </c>
      <c r="H44" s="106">
        <v>1300</v>
      </c>
      <c r="I44" s="132" t="str">
        <f>VLOOKUP($A44,ALL!$B$5:$G$1070,3,FALSE)</f>
        <v>PO Box 364</v>
      </c>
      <c r="J44" s="140">
        <v>0</v>
      </c>
      <c r="K44" s="104">
        <v>0</v>
      </c>
      <c r="L44" s="104">
        <v>0</v>
      </c>
      <c r="M44" s="104">
        <v>0</v>
      </c>
      <c r="N44" s="104">
        <v>41.470608900000002</v>
      </c>
      <c r="O44" s="104">
        <v>-81.145099500000001</v>
      </c>
      <c r="P44" s="142">
        <v>0</v>
      </c>
    </row>
    <row r="45" spans="1:16" ht="14.25" customHeight="1" x14ac:dyDescent="0.25">
      <c r="A45" s="105" t="s">
        <v>385</v>
      </c>
      <c r="B45" s="103" t="s">
        <v>386</v>
      </c>
      <c r="C45" s="136" t="s">
        <v>384</v>
      </c>
      <c r="D45" s="104" t="str">
        <f>VLOOKUP($A45,ALL!$B$5:$G$1070,4,FALSE)</f>
        <v>Sugar Grove</v>
      </c>
      <c r="E45" s="104" t="str">
        <f>VLOOKUP($A45,ALL!$B$5:$G$1070,5,FALSE)</f>
        <v>OH</v>
      </c>
      <c r="F45" s="128" t="str">
        <f>VLOOKUP($A45,ALL!$B$5:$G$1070,6,FALSE)</f>
        <v>43155</v>
      </c>
      <c r="G45" s="120" t="s">
        <v>27</v>
      </c>
      <c r="H45" s="106">
        <v>842</v>
      </c>
      <c r="I45" s="132" t="str">
        <f>VLOOKUP($A45,ALL!$B$5:$G$1070,3,FALSE)</f>
        <v>506 N Main St</v>
      </c>
      <c r="J45" s="140">
        <v>0</v>
      </c>
      <c r="K45" s="104">
        <v>0</v>
      </c>
      <c r="L45" s="104">
        <v>0</v>
      </c>
      <c r="M45" s="104">
        <v>0</v>
      </c>
      <c r="N45" s="104">
        <v>39.629095100000001</v>
      </c>
      <c r="O45" s="104">
        <v>-82.547100799999996</v>
      </c>
      <c r="P45" s="142">
        <v>0</v>
      </c>
    </row>
    <row r="46" spans="1:16" ht="14.25" customHeight="1" x14ac:dyDescent="0.25">
      <c r="A46" s="105" t="s">
        <v>695</v>
      </c>
      <c r="B46" s="103" t="s">
        <v>696</v>
      </c>
      <c r="C46" s="136" t="s">
        <v>697</v>
      </c>
      <c r="D46" s="104" t="str">
        <f>VLOOKUP($A46,ALL!$B$5:$G$1070,4,FALSE)</f>
        <v>Tipp City</v>
      </c>
      <c r="E46" s="104" t="str">
        <f>VLOOKUP($A46,ALL!$B$5:$G$1070,5,FALSE)</f>
        <v>OH</v>
      </c>
      <c r="F46" s="128" t="str">
        <f>VLOOKUP($A46,ALL!$B$5:$G$1070,6,FALSE)</f>
        <v>45371</v>
      </c>
      <c r="G46" s="120" t="s">
        <v>9</v>
      </c>
      <c r="H46" s="106">
        <v>1559</v>
      </c>
      <c r="I46" s="132" t="str">
        <f>VLOOKUP($A46,ALL!$B$5:$G$1070,3,FALSE)</f>
        <v>7490 State Route 201</v>
      </c>
      <c r="J46" s="140">
        <v>2</v>
      </c>
      <c r="K46" s="104">
        <v>2</v>
      </c>
      <c r="L46" s="104">
        <v>2</v>
      </c>
      <c r="M46" s="104">
        <v>2</v>
      </c>
      <c r="N46" s="104">
        <v>39.919018399999999</v>
      </c>
      <c r="O46" s="104">
        <v>-84.086268399999994</v>
      </c>
      <c r="P46" s="142">
        <v>0</v>
      </c>
    </row>
    <row r="47" spans="1:16" ht="14.25" customHeight="1" x14ac:dyDescent="0.25">
      <c r="A47" s="105" t="s">
        <v>124</v>
      </c>
      <c r="B47" s="103" t="s">
        <v>125</v>
      </c>
      <c r="C47" s="136" t="s">
        <v>123</v>
      </c>
      <c r="D47" s="104" t="str">
        <f>VLOOKUP($A47,ALL!$B$5:$G$1070,4,FALSE)</f>
        <v>Bethel</v>
      </c>
      <c r="E47" s="104" t="str">
        <f>VLOOKUP($A47,ALL!$B$5:$G$1070,5,FALSE)</f>
        <v>OH</v>
      </c>
      <c r="F47" s="128" t="str">
        <f>VLOOKUP($A47,ALL!$B$5:$G$1070,6,FALSE)</f>
        <v>45106</v>
      </c>
      <c r="G47" s="120" t="s">
        <v>9</v>
      </c>
      <c r="H47" s="106">
        <v>1490</v>
      </c>
      <c r="I47" s="132" t="str">
        <f>VLOOKUP($A47,ALL!$B$5:$G$1070,3,FALSE)</f>
        <v>675 West Plane Street</v>
      </c>
      <c r="J47" s="140">
        <v>1</v>
      </c>
      <c r="K47" s="104">
        <v>1</v>
      </c>
      <c r="L47" s="104">
        <v>1</v>
      </c>
      <c r="M47" s="104">
        <v>1</v>
      </c>
      <c r="N47" s="104">
        <v>38.965860200000002</v>
      </c>
      <c r="O47" s="104">
        <v>-84.096096900000006</v>
      </c>
      <c r="P47" s="142">
        <v>0</v>
      </c>
    </row>
    <row r="48" spans="1:16" ht="14.25" customHeight="1" x14ac:dyDescent="0.25">
      <c r="A48" s="105" t="s">
        <v>206</v>
      </c>
      <c r="B48" s="103" t="s">
        <v>207</v>
      </c>
      <c r="C48" s="136" t="s">
        <v>208</v>
      </c>
      <c r="D48" s="104" t="str">
        <f>VLOOKUP($A48,ALL!$B$5:$G$1070,4,FALSE)</f>
        <v>Bexley</v>
      </c>
      <c r="E48" s="104" t="str">
        <f>VLOOKUP($A48,ALL!$B$5:$G$1070,5,FALSE)</f>
        <v>OH</v>
      </c>
      <c r="F48" s="128" t="str">
        <f>VLOOKUP($A48,ALL!$B$5:$G$1070,6,FALSE)</f>
        <v>43209</v>
      </c>
      <c r="G48" s="120" t="s">
        <v>6</v>
      </c>
      <c r="H48" s="106">
        <v>2481</v>
      </c>
      <c r="I48" s="132" t="str">
        <f>VLOOKUP($A48,ALL!$B$5:$G$1070,3,FALSE)</f>
        <v>348 S Cassingham Rd</v>
      </c>
      <c r="J48" s="140">
        <v>0</v>
      </c>
      <c r="K48" s="104">
        <v>0</v>
      </c>
      <c r="L48" s="104">
        <v>1</v>
      </c>
      <c r="M48" s="104">
        <v>1</v>
      </c>
      <c r="N48" s="104">
        <v>39.9630048</v>
      </c>
      <c r="O48" s="104">
        <v>-82.930205200000003</v>
      </c>
      <c r="P48" s="142">
        <v>0</v>
      </c>
    </row>
    <row r="49" spans="1:16" ht="14.25" customHeight="1" x14ac:dyDescent="0.25">
      <c r="A49" s="105" t="s">
        <v>209</v>
      </c>
      <c r="B49" s="103" t="s">
        <v>210</v>
      </c>
      <c r="C49" s="136" t="s">
        <v>211</v>
      </c>
      <c r="D49" s="104" t="str">
        <f>VLOOKUP($A49,ALL!$B$5:$G$1070,4,FALSE)</f>
        <v>Sunbury</v>
      </c>
      <c r="E49" s="104" t="str">
        <f>VLOOKUP($A49,ALL!$B$5:$G$1070,5,FALSE)</f>
        <v>OH</v>
      </c>
      <c r="F49" s="128" t="str">
        <f>VLOOKUP($A49,ALL!$B$5:$G$1070,6,FALSE)</f>
        <v>43074</v>
      </c>
      <c r="G49" s="120" t="s">
        <v>9</v>
      </c>
      <c r="H49" s="106">
        <v>3821</v>
      </c>
      <c r="I49" s="132" t="str">
        <f>VLOOKUP($A49,ALL!$B$5:$G$1070,3,FALSE)</f>
        <v>105 Baughman St</v>
      </c>
      <c r="J49" s="140">
        <v>0</v>
      </c>
      <c r="K49" s="104">
        <v>2</v>
      </c>
      <c r="L49" s="104">
        <v>0</v>
      </c>
      <c r="M49" s="104">
        <v>0</v>
      </c>
      <c r="N49" s="104">
        <v>40.235120999999999</v>
      </c>
      <c r="O49" s="104">
        <v>-82.855861000000004</v>
      </c>
      <c r="P49" s="142">
        <v>0</v>
      </c>
    </row>
    <row r="50" spans="1:16" ht="14.25" customHeight="1" x14ac:dyDescent="0.25">
      <c r="A50" s="105" t="s">
        <v>665</v>
      </c>
      <c r="B50" s="103" t="s">
        <v>666</v>
      </c>
      <c r="C50" s="136" t="s">
        <v>667</v>
      </c>
      <c r="D50" s="104" t="str">
        <f>VLOOKUP($A50,ALL!$B$5:$G$1070,4,FALSE)</f>
        <v>Sullivan</v>
      </c>
      <c r="E50" s="104" t="str">
        <f>VLOOKUP($A50,ALL!$B$5:$G$1070,5,FALSE)</f>
        <v>OH</v>
      </c>
      <c r="F50" s="128" t="str">
        <f>VLOOKUP($A50,ALL!$B$5:$G$1070,6,FALSE)</f>
        <v>44880</v>
      </c>
      <c r="G50" s="120" t="s">
        <v>6</v>
      </c>
      <c r="H50" s="106">
        <v>1084</v>
      </c>
      <c r="I50" s="132" t="str">
        <f>VLOOKUP($A50,ALL!$B$5:$G$1070,3,FALSE)</f>
        <v>257A County Road 40</v>
      </c>
      <c r="J50" s="140">
        <v>0</v>
      </c>
      <c r="K50" s="104">
        <v>0</v>
      </c>
      <c r="L50" s="104">
        <v>0</v>
      </c>
      <c r="M50" s="104">
        <v>0</v>
      </c>
      <c r="N50" s="104">
        <v>41.055920499999999</v>
      </c>
      <c r="O50" s="104">
        <v>-82.176232099999993</v>
      </c>
      <c r="P50" s="142">
        <v>0</v>
      </c>
    </row>
    <row r="51" spans="1:16" ht="14.25" customHeight="1" x14ac:dyDescent="0.25">
      <c r="A51" s="105" t="s">
        <v>1095</v>
      </c>
      <c r="B51" s="103" t="s">
        <v>1096</v>
      </c>
      <c r="C51" s="136" t="s">
        <v>1097</v>
      </c>
      <c r="D51" s="104" t="str">
        <f>VLOOKUP($A51,ALL!$B$5:$G$1070,4,FALSE)</f>
        <v>Blanchester</v>
      </c>
      <c r="E51" s="104" t="str">
        <f>VLOOKUP($A51,ALL!$B$5:$G$1070,5,FALSE)</f>
        <v>OH</v>
      </c>
      <c r="F51" s="128" t="str">
        <f>VLOOKUP($A51,ALL!$B$5:$G$1070,6,FALSE)</f>
        <v>45107</v>
      </c>
      <c r="G51" s="120" t="s">
        <v>9</v>
      </c>
      <c r="H51" s="106">
        <v>1382</v>
      </c>
      <c r="I51" s="132" t="str">
        <f>VLOOKUP($A51,ALL!$B$5:$G$1070,3,FALSE)</f>
        <v>951 Cherry St.</v>
      </c>
      <c r="J51" s="140">
        <v>0</v>
      </c>
      <c r="K51" s="104">
        <v>3</v>
      </c>
      <c r="L51" s="104">
        <v>1</v>
      </c>
      <c r="M51" s="104">
        <v>1</v>
      </c>
      <c r="N51" s="104">
        <v>39.294003500000002</v>
      </c>
      <c r="O51" s="104">
        <v>-83.983742199999995</v>
      </c>
      <c r="P51" s="142">
        <v>0</v>
      </c>
    </row>
    <row r="52" spans="1:16" ht="14.25" customHeight="1" x14ac:dyDescent="0.25">
      <c r="A52" s="105" t="s">
        <v>387</v>
      </c>
      <c r="B52" s="103" t="s">
        <v>388</v>
      </c>
      <c r="C52" s="136" t="s">
        <v>384</v>
      </c>
      <c r="D52" s="104" t="str">
        <f>VLOOKUP($A52,ALL!$B$5:$G$1070,4,FALSE)</f>
        <v>Carroll</v>
      </c>
      <c r="E52" s="104" t="str">
        <f>VLOOKUP($A52,ALL!$B$5:$G$1070,5,FALSE)</f>
        <v>OH</v>
      </c>
      <c r="F52" s="128" t="str">
        <f>VLOOKUP($A52,ALL!$B$5:$G$1070,6,FALSE)</f>
        <v>43112</v>
      </c>
      <c r="G52" s="120" t="s">
        <v>9</v>
      </c>
      <c r="H52" s="106">
        <v>2092</v>
      </c>
      <c r="I52" s="132" t="str">
        <f>VLOOKUP($A52,ALL!$B$5:$G$1070,3,FALSE)</f>
        <v>5240 Plum Rd</v>
      </c>
      <c r="J52" s="140">
        <v>0</v>
      </c>
      <c r="K52" s="104">
        <v>0</v>
      </c>
      <c r="L52" s="104">
        <v>0</v>
      </c>
      <c r="M52" s="104">
        <v>1</v>
      </c>
      <c r="N52" s="104">
        <v>39.791717900000002</v>
      </c>
      <c r="O52" s="104">
        <v>-82.695833899999997</v>
      </c>
      <c r="P52" s="142">
        <v>0</v>
      </c>
    </row>
    <row r="53" spans="1:16" ht="14.25" customHeight="1" x14ac:dyDescent="0.25">
      <c r="A53" s="105" t="s">
        <v>1227</v>
      </c>
      <c r="B53" s="103" t="s">
        <v>1228</v>
      </c>
      <c r="C53" s="136" t="s">
        <v>1229</v>
      </c>
      <c r="D53" s="104" t="str">
        <f>VLOOKUP($A53,ALL!$B$5:$G$1070,4,FALSE)</f>
        <v>North Bloomfield</v>
      </c>
      <c r="E53" s="104" t="str">
        <f>VLOOKUP($A53,ALL!$B$5:$G$1070,5,FALSE)</f>
        <v>OH</v>
      </c>
      <c r="F53" s="128" t="str">
        <f>VLOOKUP($A53,ALL!$B$5:$G$1070,6,FALSE)</f>
        <v>44450</v>
      </c>
      <c r="G53" s="120" t="s">
        <v>6</v>
      </c>
      <c r="H53" s="106">
        <v>238</v>
      </c>
      <c r="I53" s="132" t="str">
        <f>VLOOKUP($A53,ALL!$B$5:$G$1070,3,FALSE)</f>
        <v>2077 Park Rd W</v>
      </c>
      <c r="J53" s="140">
        <v>0</v>
      </c>
      <c r="K53" s="104">
        <v>0</v>
      </c>
      <c r="L53" s="104">
        <v>0</v>
      </c>
      <c r="M53" s="104">
        <v>0</v>
      </c>
      <c r="N53" s="104">
        <v>41.463742199999999</v>
      </c>
      <c r="O53" s="104">
        <v>-80.871998099999999</v>
      </c>
      <c r="P53" s="142">
        <v>0</v>
      </c>
    </row>
    <row r="54" spans="1:16" ht="14.25" customHeight="1" x14ac:dyDescent="0.25">
      <c r="A54" s="105" t="s">
        <v>1065</v>
      </c>
      <c r="B54" s="103" t="s">
        <v>1066</v>
      </c>
      <c r="C54" s="136" t="s">
        <v>1067</v>
      </c>
      <c r="D54" s="104" t="str">
        <f>VLOOKUP($A54,ALL!$B$5:$G$1070,4,FALSE)</f>
        <v>South Webster</v>
      </c>
      <c r="E54" s="104" t="str">
        <f>VLOOKUP($A54,ALL!$B$5:$G$1070,5,FALSE)</f>
        <v>OH</v>
      </c>
      <c r="F54" s="128" t="str">
        <f>VLOOKUP($A54,ALL!$B$5:$G$1070,6,FALSE)</f>
        <v>45682</v>
      </c>
      <c r="G54" s="120" t="s">
        <v>6</v>
      </c>
      <c r="H54" s="106">
        <v>815</v>
      </c>
      <c r="I54" s="132" t="str">
        <f>VLOOKUP($A54,ALL!$B$5:$G$1070,3,FALSE)</f>
        <v>PO Box 237</v>
      </c>
      <c r="J54" s="140">
        <v>0</v>
      </c>
      <c r="K54" s="104">
        <v>0</v>
      </c>
      <c r="L54" s="104">
        <v>0</v>
      </c>
      <c r="M54" s="104">
        <v>0</v>
      </c>
      <c r="N54" s="104">
        <v>38.813409700000001</v>
      </c>
      <c r="O54" s="104">
        <v>-82.726833299999996</v>
      </c>
      <c r="P54" s="142">
        <v>0</v>
      </c>
    </row>
    <row r="55" spans="1:16" ht="14.25" customHeight="1" x14ac:dyDescent="0.25">
      <c r="A55" s="105" t="s">
        <v>10</v>
      </c>
      <c r="B55" s="103" t="s">
        <v>11</v>
      </c>
      <c r="C55" s="136" t="s">
        <v>5</v>
      </c>
      <c r="D55" s="104" t="str">
        <f>VLOOKUP($A55,ALL!$B$5:$G$1070,4,FALSE)</f>
        <v>Bluffton</v>
      </c>
      <c r="E55" s="104" t="str">
        <f>VLOOKUP($A55,ALL!$B$5:$G$1070,5,FALSE)</f>
        <v>OH</v>
      </c>
      <c r="F55" s="128" t="str">
        <f>VLOOKUP($A55,ALL!$B$5:$G$1070,6,FALSE)</f>
        <v>45817</v>
      </c>
      <c r="G55" s="120" t="s">
        <v>6</v>
      </c>
      <c r="H55" s="106">
        <v>1150</v>
      </c>
      <c r="I55" s="132" t="str">
        <f>VLOOKUP($A55,ALL!$B$5:$G$1070,3,FALSE)</f>
        <v>102 S Jackson St</v>
      </c>
      <c r="J55" s="140">
        <v>0</v>
      </c>
      <c r="K55" s="104">
        <v>1</v>
      </c>
      <c r="L55" s="104">
        <v>0</v>
      </c>
      <c r="M55" s="104">
        <v>2</v>
      </c>
      <c r="N55" s="104">
        <v>40.894582100000001</v>
      </c>
      <c r="O55" s="104">
        <v>-83.892934499999996</v>
      </c>
      <c r="P55" s="142">
        <v>0</v>
      </c>
    </row>
    <row r="56" spans="1:16" ht="14.25" customHeight="1" x14ac:dyDescent="0.25">
      <c r="A56" s="105" t="s">
        <v>629</v>
      </c>
      <c r="B56" s="103" t="s">
        <v>630</v>
      </c>
      <c r="C56" s="136" t="s">
        <v>626</v>
      </c>
      <c r="D56" s="104" t="str">
        <f>VLOOKUP($A56,ALL!$B$5:$G$1070,4,FALSE)</f>
        <v>Youngstown</v>
      </c>
      <c r="E56" s="104" t="str">
        <f>VLOOKUP($A56,ALL!$B$5:$G$1070,5,FALSE)</f>
        <v>OH</v>
      </c>
      <c r="F56" s="128" t="str">
        <f>VLOOKUP($A56,ALL!$B$5:$G$1070,6,FALSE)</f>
        <v>44512</v>
      </c>
      <c r="G56" s="120" t="s">
        <v>9</v>
      </c>
      <c r="H56" s="106">
        <v>3922</v>
      </c>
      <c r="I56" s="132" t="str">
        <f>VLOOKUP($A56,ALL!$B$5:$G$1070,3,FALSE)</f>
        <v>7410 Market St</v>
      </c>
      <c r="J56" s="140">
        <v>1</v>
      </c>
      <c r="K56" s="104">
        <v>1</v>
      </c>
      <c r="L56" s="104">
        <v>0</v>
      </c>
      <c r="M56" s="104">
        <v>0</v>
      </c>
      <c r="N56" s="104">
        <v>41.020644799999999</v>
      </c>
      <c r="O56" s="104">
        <v>-80.6639038</v>
      </c>
      <c r="P56" s="142">
        <v>0</v>
      </c>
    </row>
    <row r="57" spans="1:16" ht="14.25" customHeight="1" x14ac:dyDescent="0.25">
      <c r="A57" s="105" t="s">
        <v>745</v>
      </c>
      <c r="B57" s="103" t="s">
        <v>746</v>
      </c>
      <c r="C57" s="136" t="s">
        <v>739</v>
      </c>
      <c r="D57" s="104" t="str">
        <f>VLOOKUP($A57,ALL!$B$5:$G$1070,4,FALSE)</f>
        <v>Botkins</v>
      </c>
      <c r="E57" s="104" t="str">
        <f>VLOOKUP($A57,ALL!$B$5:$G$1070,5,FALSE)</f>
        <v>OH</v>
      </c>
      <c r="F57" s="128" t="str">
        <f>VLOOKUP($A57,ALL!$B$5:$G$1070,6,FALSE)</f>
        <v>45306</v>
      </c>
      <c r="G57" s="120" t="s">
        <v>9</v>
      </c>
      <c r="H57" s="106">
        <v>629</v>
      </c>
      <c r="I57" s="132" t="str">
        <f>VLOOKUP($A57,ALL!$B$5:$G$1070,3,FALSE)</f>
        <v>404 E State St</v>
      </c>
      <c r="J57" s="140">
        <v>0</v>
      </c>
      <c r="K57" s="104">
        <v>1</v>
      </c>
      <c r="L57" s="104">
        <v>0</v>
      </c>
      <c r="M57" s="104">
        <v>1</v>
      </c>
      <c r="N57" s="104">
        <v>40.469749299999997</v>
      </c>
      <c r="O57" s="104">
        <v>-84.1765829</v>
      </c>
      <c r="P57" s="142">
        <v>0</v>
      </c>
    </row>
    <row r="58" spans="1:16" ht="14.25" customHeight="1" x14ac:dyDescent="0.25">
      <c r="A58" s="105" t="s">
        <v>1296</v>
      </c>
      <c r="B58" s="103" t="s">
        <v>1297</v>
      </c>
      <c r="C58" s="136" t="s">
        <v>535</v>
      </c>
      <c r="D58" s="104" t="str">
        <f>VLOOKUP($A58,ALL!$B$5:$G$1070,4,FALSE)</f>
        <v>Bowling Green</v>
      </c>
      <c r="E58" s="104" t="str">
        <f>VLOOKUP($A58,ALL!$B$5:$G$1070,5,FALSE)</f>
        <v>OH</v>
      </c>
      <c r="F58" s="128" t="str">
        <f>VLOOKUP($A58,ALL!$B$5:$G$1070,6,FALSE)</f>
        <v>43402</v>
      </c>
      <c r="G58" s="120" t="s">
        <v>27</v>
      </c>
      <c r="H58" s="106">
        <v>2834</v>
      </c>
      <c r="I58" s="132" t="str">
        <f>VLOOKUP($A58,ALL!$B$5:$G$1070,3,FALSE)</f>
        <v>137 Clough St</v>
      </c>
      <c r="J58" s="140">
        <v>3</v>
      </c>
      <c r="K58" s="104">
        <v>4</v>
      </c>
      <c r="L58" s="104">
        <v>1</v>
      </c>
      <c r="M58" s="104">
        <v>1</v>
      </c>
      <c r="N58" s="104">
        <v>41.373284900000002</v>
      </c>
      <c r="O58" s="104">
        <v>-83.649495599999995</v>
      </c>
      <c r="P58" s="142">
        <v>0</v>
      </c>
    </row>
    <row r="59" spans="1:16" ht="14.25" customHeight="1" x14ac:dyDescent="0.25">
      <c r="A59" s="105" t="s">
        <v>698</v>
      </c>
      <c r="B59" s="103" t="s">
        <v>699</v>
      </c>
      <c r="C59" s="136" t="s">
        <v>697</v>
      </c>
      <c r="D59" s="104" t="str">
        <f>VLOOKUP($A59,ALL!$B$5:$G$1070,4,FALSE)</f>
        <v>Bradford</v>
      </c>
      <c r="E59" s="104" t="str">
        <f>VLOOKUP($A59,ALL!$B$5:$G$1070,5,FALSE)</f>
        <v>OH</v>
      </c>
      <c r="F59" s="128" t="str">
        <f>VLOOKUP($A59,ALL!$B$5:$G$1070,6,FALSE)</f>
        <v>45308</v>
      </c>
      <c r="G59" s="120" t="s">
        <v>9</v>
      </c>
      <c r="H59" s="106">
        <v>449</v>
      </c>
      <c r="I59" s="132" t="str">
        <f>VLOOKUP($A59,ALL!$B$5:$G$1070,3,FALSE)</f>
        <v>760 Railroad Ave</v>
      </c>
      <c r="J59" s="140">
        <v>1</v>
      </c>
      <c r="K59" s="104">
        <v>1</v>
      </c>
      <c r="L59" s="104">
        <v>0</v>
      </c>
      <c r="M59" s="104">
        <v>0</v>
      </c>
      <c r="N59" s="104">
        <v>40.132271899999999</v>
      </c>
      <c r="O59" s="104">
        <v>-84.430783099999999</v>
      </c>
      <c r="P59" s="142">
        <v>0</v>
      </c>
    </row>
    <row r="60" spans="1:16" ht="14.25" customHeight="1" x14ac:dyDescent="0.25">
      <c r="A60" s="105" t="s">
        <v>284</v>
      </c>
      <c r="B60" s="103" t="s">
        <v>285</v>
      </c>
      <c r="C60" s="136" t="s">
        <v>277</v>
      </c>
      <c r="D60" s="104" t="str">
        <f>VLOOKUP($A60,ALL!$B$5:$G$1070,4,FALSE)</f>
        <v>Brecksville</v>
      </c>
      <c r="E60" s="104" t="str">
        <f>VLOOKUP($A60,ALL!$B$5:$G$1070,5,FALSE)</f>
        <v>OH</v>
      </c>
      <c r="F60" s="128" t="str">
        <f>VLOOKUP($A60,ALL!$B$5:$G$1070,6,FALSE)</f>
        <v>44141</v>
      </c>
      <c r="G60" s="120" t="s">
        <v>6</v>
      </c>
      <c r="H60" s="106">
        <v>3714</v>
      </c>
      <c r="I60" s="132" t="str">
        <f>VLOOKUP($A60,ALL!$B$5:$G$1070,3,FALSE)</f>
        <v>6638 Mill Rd</v>
      </c>
      <c r="J60" s="140">
        <v>0</v>
      </c>
      <c r="K60" s="104">
        <v>0</v>
      </c>
      <c r="L60" s="104">
        <v>0</v>
      </c>
      <c r="M60" s="104">
        <v>1</v>
      </c>
      <c r="N60" s="104">
        <v>41.327313699999998</v>
      </c>
      <c r="O60" s="104">
        <v>-81.635787699999995</v>
      </c>
      <c r="P60" s="142">
        <v>0</v>
      </c>
    </row>
    <row r="61" spans="1:16" ht="14.25" customHeight="1" x14ac:dyDescent="0.25">
      <c r="A61" s="105" t="s">
        <v>173</v>
      </c>
      <c r="B61" s="103" t="s">
        <v>174</v>
      </c>
      <c r="C61" s="136" t="s">
        <v>170</v>
      </c>
      <c r="D61" s="104" t="str">
        <f>VLOOKUP($A61,ALL!$B$5:$G$1070,4,FALSE)</f>
        <v>Bridgeport</v>
      </c>
      <c r="E61" s="104" t="str">
        <f>VLOOKUP($A61,ALL!$B$5:$G$1070,5,FALSE)</f>
        <v>OH</v>
      </c>
      <c r="F61" s="128" t="str">
        <f>VLOOKUP($A61,ALL!$B$5:$G$1070,6,FALSE)</f>
        <v>43912</v>
      </c>
      <c r="G61" s="120" t="s">
        <v>9</v>
      </c>
      <c r="H61" s="106">
        <v>803</v>
      </c>
      <c r="I61" s="132" t="str">
        <f>VLOOKUP($A61,ALL!$B$5:$G$1070,3,FALSE)</f>
        <v>55781 National Rd</v>
      </c>
      <c r="J61" s="140">
        <v>0</v>
      </c>
      <c r="K61" s="104">
        <v>0</v>
      </c>
      <c r="L61" s="104">
        <v>0</v>
      </c>
      <c r="M61" s="104">
        <v>0</v>
      </c>
      <c r="N61" s="104">
        <v>40.067500799999998</v>
      </c>
      <c r="O61" s="104">
        <v>-80.777467400000006</v>
      </c>
      <c r="P61" s="142">
        <v>0</v>
      </c>
    </row>
    <row r="62" spans="1:16" ht="14.25" customHeight="1" x14ac:dyDescent="0.25">
      <c r="A62" s="105" t="s">
        <v>1098</v>
      </c>
      <c r="B62" s="103" t="s">
        <v>1099</v>
      </c>
      <c r="C62" s="136" t="s">
        <v>1100</v>
      </c>
      <c r="D62" s="104" t="str">
        <f>VLOOKUP($A62,ALL!$B$5:$G$1070,4,FALSE)</f>
        <v>Mowrystown</v>
      </c>
      <c r="E62" s="104" t="str">
        <f>VLOOKUP($A62,ALL!$B$5:$G$1070,5,FALSE)</f>
        <v>OH</v>
      </c>
      <c r="F62" s="128" t="str">
        <f>VLOOKUP($A62,ALL!$B$5:$G$1070,6,FALSE)</f>
        <v>45155</v>
      </c>
      <c r="G62" s="120" t="s">
        <v>9</v>
      </c>
      <c r="H62" s="106">
        <v>705</v>
      </c>
      <c r="I62" s="132" t="str">
        <f>VLOOKUP($A62,ALL!$B$5:$G$1070,3,FALSE)</f>
        <v>PO Box 299</v>
      </c>
      <c r="J62" s="140">
        <v>0</v>
      </c>
      <c r="K62" s="104">
        <v>0</v>
      </c>
      <c r="L62" s="104">
        <v>0</v>
      </c>
      <c r="M62" s="104">
        <v>0</v>
      </c>
      <c r="N62" s="104">
        <v>39.038400000000003</v>
      </c>
      <c r="O62" s="104">
        <v>-83.748535799999999</v>
      </c>
      <c r="P62" s="142">
        <v>0</v>
      </c>
    </row>
    <row r="63" spans="1:16" ht="14.25" customHeight="1" x14ac:dyDescent="0.25">
      <c r="A63" s="105" t="s">
        <v>1230</v>
      </c>
      <c r="B63" s="103" t="s">
        <v>1231</v>
      </c>
      <c r="C63" s="136" t="s">
        <v>1229</v>
      </c>
      <c r="D63" s="104" t="str">
        <f>VLOOKUP($A63,ALL!$B$5:$G$1070,4,FALSE)</f>
        <v>Bristolville</v>
      </c>
      <c r="E63" s="104" t="str">
        <f>VLOOKUP($A63,ALL!$B$5:$G$1070,5,FALSE)</f>
        <v>OH</v>
      </c>
      <c r="F63" s="128" t="str">
        <f>VLOOKUP($A63,ALL!$B$5:$G$1070,6,FALSE)</f>
        <v>44402</v>
      </c>
      <c r="G63" s="120" t="s">
        <v>6</v>
      </c>
      <c r="H63" s="106">
        <v>501</v>
      </c>
      <c r="I63" s="132" t="str">
        <f>VLOOKUP($A63,ALL!$B$5:$G$1070,3,FALSE)</f>
        <v>PO Box 260</v>
      </c>
      <c r="J63" s="140">
        <v>0</v>
      </c>
      <c r="K63" s="104">
        <v>0</v>
      </c>
      <c r="L63" s="104">
        <v>0</v>
      </c>
      <c r="M63" s="104">
        <v>0</v>
      </c>
      <c r="N63" s="104">
        <v>41.386374099999998</v>
      </c>
      <c r="O63" s="104">
        <v>-80.8669388</v>
      </c>
      <c r="P63" s="142">
        <v>0</v>
      </c>
    </row>
    <row r="64" spans="1:16" ht="14.25" customHeight="1" x14ac:dyDescent="0.25">
      <c r="A64" s="105" t="s">
        <v>1232</v>
      </c>
      <c r="B64" s="103" t="s">
        <v>1233</v>
      </c>
      <c r="C64" s="136" t="s">
        <v>1229</v>
      </c>
      <c r="D64" s="104" t="str">
        <f>VLOOKUP($A64,ALL!$B$5:$G$1070,4,FALSE)</f>
        <v>Brookfield</v>
      </c>
      <c r="E64" s="104" t="str">
        <f>VLOOKUP($A64,ALL!$B$5:$G$1070,5,FALSE)</f>
        <v>OH</v>
      </c>
      <c r="F64" s="128" t="str">
        <f>VLOOKUP($A64,ALL!$B$5:$G$1070,6,FALSE)</f>
        <v>44403</v>
      </c>
      <c r="G64" s="120" t="s">
        <v>6</v>
      </c>
      <c r="H64" s="106">
        <v>971</v>
      </c>
      <c r="I64" s="132" t="str">
        <f>VLOOKUP($A64,ALL!$B$5:$G$1070,3,FALSE)</f>
        <v>614 Bedford Rd SE</v>
      </c>
      <c r="J64" s="140">
        <v>0</v>
      </c>
      <c r="K64" s="104">
        <v>1</v>
      </c>
      <c r="L64" s="104">
        <v>0</v>
      </c>
      <c r="M64" s="104">
        <v>0</v>
      </c>
      <c r="N64" s="104">
        <v>41.225789599999999</v>
      </c>
      <c r="O64" s="104">
        <v>-80.561422300000004</v>
      </c>
      <c r="P64" s="142">
        <v>0</v>
      </c>
    </row>
    <row r="65" spans="1:16" ht="14.25" customHeight="1" x14ac:dyDescent="0.25">
      <c r="A65" s="105" t="s">
        <v>286</v>
      </c>
      <c r="B65" s="103" t="s">
        <v>287</v>
      </c>
      <c r="C65" s="136" t="s">
        <v>277</v>
      </c>
      <c r="D65" s="104" t="str">
        <f>VLOOKUP($A65,ALL!$B$5:$G$1070,4,FALSE)</f>
        <v>Brooklyn</v>
      </c>
      <c r="E65" s="104" t="str">
        <f>VLOOKUP($A65,ALL!$B$5:$G$1070,5,FALSE)</f>
        <v>OH</v>
      </c>
      <c r="F65" s="128" t="str">
        <f>VLOOKUP($A65,ALL!$B$5:$G$1070,6,FALSE)</f>
        <v>44144</v>
      </c>
      <c r="G65" s="120" t="s">
        <v>6</v>
      </c>
      <c r="H65" s="106">
        <v>1172</v>
      </c>
      <c r="I65" s="132" t="str">
        <f>VLOOKUP($A65,ALL!$B$5:$G$1070,3,FALSE)</f>
        <v>9200 Biddulph Rd</v>
      </c>
      <c r="J65" s="140">
        <v>0</v>
      </c>
      <c r="K65" s="104">
        <v>0</v>
      </c>
      <c r="L65" s="104">
        <v>0</v>
      </c>
      <c r="M65" s="104">
        <v>1</v>
      </c>
      <c r="N65" s="104">
        <v>41.430753600000003</v>
      </c>
      <c r="O65" s="104">
        <v>-81.749730999999997</v>
      </c>
      <c r="P65" s="142">
        <v>0</v>
      </c>
    </row>
    <row r="66" spans="1:16" ht="14.25" customHeight="1" x14ac:dyDescent="0.25">
      <c r="A66" s="105" t="s">
        <v>771</v>
      </c>
      <c r="B66" s="103" t="s">
        <v>772</v>
      </c>
      <c r="C66" s="136" t="s">
        <v>773</v>
      </c>
      <c r="D66" s="104" t="str">
        <f>VLOOKUP($A66,ALL!$B$5:$G$1070,4,FALSE)</f>
        <v>Brookville</v>
      </c>
      <c r="E66" s="104" t="str">
        <f>VLOOKUP($A66,ALL!$B$5:$G$1070,5,FALSE)</f>
        <v>OH</v>
      </c>
      <c r="F66" s="128" t="str">
        <f>VLOOKUP($A66,ALL!$B$5:$G$1070,6,FALSE)</f>
        <v>45309</v>
      </c>
      <c r="G66" s="120" t="s">
        <v>9</v>
      </c>
      <c r="H66" s="106">
        <v>1448</v>
      </c>
      <c r="I66" s="132" t="str">
        <f>VLOOKUP($A66,ALL!$B$5:$G$1070,3,FALSE)</f>
        <v>75 June Pl</v>
      </c>
      <c r="J66" s="140">
        <v>0</v>
      </c>
      <c r="K66" s="104">
        <v>2</v>
      </c>
      <c r="L66" s="104">
        <v>0</v>
      </c>
      <c r="M66" s="104">
        <v>0</v>
      </c>
      <c r="N66" s="104">
        <v>39.829160999999999</v>
      </c>
      <c r="O66" s="104">
        <v>-84.418078699999995</v>
      </c>
      <c r="P66" s="142">
        <v>0</v>
      </c>
    </row>
    <row r="67" spans="1:16" ht="14.25" customHeight="1" x14ac:dyDescent="0.25">
      <c r="A67" s="105" t="s">
        <v>1123</v>
      </c>
      <c r="B67" s="103" t="s">
        <v>1124</v>
      </c>
      <c r="C67" s="136" t="s">
        <v>1125</v>
      </c>
      <c r="D67" s="104" t="str">
        <f>VLOOKUP($A67,ALL!$B$5:$G$1070,4,FALSE)</f>
        <v>Malvern</v>
      </c>
      <c r="E67" s="104" t="str">
        <f>VLOOKUP($A67,ALL!$B$5:$G$1070,5,FALSE)</f>
        <v>OH</v>
      </c>
      <c r="F67" s="128" t="str">
        <f>VLOOKUP($A67,ALL!$B$5:$G$1070,6,FALSE)</f>
        <v>44644</v>
      </c>
      <c r="G67" s="120" t="s">
        <v>9</v>
      </c>
      <c r="H67" s="106">
        <v>600</v>
      </c>
      <c r="I67" s="132" t="str">
        <f>VLOOKUP($A67,ALL!$B$5:$G$1070,3,FALSE)</f>
        <v>401 W Main St</v>
      </c>
      <c r="J67" s="140">
        <v>0</v>
      </c>
      <c r="K67" s="104">
        <v>0</v>
      </c>
      <c r="L67" s="104">
        <v>0</v>
      </c>
      <c r="M67" s="104">
        <v>0</v>
      </c>
      <c r="N67" s="104">
        <v>40.693063799999997</v>
      </c>
      <c r="O67" s="104">
        <v>-81.185515199999998</v>
      </c>
      <c r="P67" s="142">
        <v>0</v>
      </c>
    </row>
    <row r="68" spans="1:16" ht="14.25" customHeight="1" x14ac:dyDescent="0.25">
      <c r="A68" s="105" t="s">
        <v>668</v>
      </c>
      <c r="B68" s="103" t="s">
        <v>669</v>
      </c>
      <c r="C68" s="136" t="s">
        <v>667</v>
      </c>
      <c r="D68" s="104" t="str">
        <f>VLOOKUP($A68,ALL!$B$5:$G$1070,4,FALSE)</f>
        <v>Brunswick</v>
      </c>
      <c r="E68" s="104" t="str">
        <f>VLOOKUP($A68,ALL!$B$5:$G$1070,5,FALSE)</f>
        <v>OH</v>
      </c>
      <c r="F68" s="128" t="str">
        <f>VLOOKUP($A68,ALL!$B$5:$G$1070,6,FALSE)</f>
        <v>44212</v>
      </c>
      <c r="G68" s="120" t="s">
        <v>9</v>
      </c>
      <c r="H68" s="106">
        <v>6682</v>
      </c>
      <c r="I68" s="132" t="str">
        <f>VLOOKUP($A68,ALL!$B$5:$G$1070,3,FALSE)</f>
        <v>3643 Center Rd</v>
      </c>
      <c r="J68" s="140">
        <v>0</v>
      </c>
      <c r="K68" s="104">
        <v>1</v>
      </c>
      <c r="L68" s="104">
        <v>0</v>
      </c>
      <c r="M68" s="104">
        <v>1</v>
      </c>
      <c r="N68" s="104">
        <v>41.238354000000001</v>
      </c>
      <c r="O68" s="104">
        <v>-81.816845400000005</v>
      </c>
      <c r="P68" s="142">
        <v>0</v>
      </c>
    </row>
    <row r="69" spans="1:16" ht="14.25" customHeight="1" x14ac:dyDescent="0.25">
      <c r="A69" s="105" t="s">
        <v>943</v>
      </c>
      <c r="B69" s="103" t="s">
        <v>944</v>
      </c>
      <c r="C69" s="136" t="s">
        <v>945</v>
      </c>
      <c r="D69" s="104" t="str">
        <f>VLOOKUP($A69,ALL!$B$5:$G$1070,4,FALSE)</f>
        <v>Bryan</v>
      </c>
      <c r="E69" s="104" t="str">
        <f>VLOOKUP($A69,ALL!$B$5:$G$1070,5,FALSE)</f>
        <v>OH</v>
      </c>
      <c r="F69" s="128" t="str">
        <f>VLOOKUP($A69,ALL!$B$5:$G$1070,6,FALSE)</f>
        <v>43506</v>
      </c>
      <c r="G69" s="120" t="s">
        <v>9</v>
      </c>
      <c r="H69" s="106">
        <v>1947</v>
      </c>
      <c r="I69" s="132" t="str">
        <f>VLOOKUP($A69,ALL!$B$5:$G$1070,3,FALSE)</f>
        <v>1350 Fountain Grove Dr</v>
      </c>
      <c r="J69" s="140">
        <v>0</v>
      </c>
      <c r="K69" s="104">
        <v>1</v>
      </c>
      <c r="L69" s="104">
        <v>2</v>
      </c>
      <c r="M69" s="104">
        <v>2</v>
      </c>
      <c r="N69" s="104">
        <v>41.456178800000004</v>
      </c>
      <c r="O69" s="104">
        <v>-84.562760499999996</v>
      </c>
      <c r="P69" s="142">
        <v>0</v>
      </c>
    </row>
    <row r="70" spans="1:16" ht="14.25" customHeight="1" x14ac:dyDescent="0.25">
      <c r="A70" s="105" t="s">
        <v>841</v>
      </c>
      <c r="B70" s="103" t="s">
        <v>842</v>
      </c>
      <c r="C70" s="136" t="s">
        <v>716</v>
      </c>
      <c r="D70" s="104" t="str">
        <f>VLOOKUP($A70,ALL!$B$5:$G$1070,4,FALSE)</f>
        <v>New Washington</v>
      </c>
      <c r="E70" s="104" t="str">
        <f>VLOOKUP($A70,ALL!$B$5:$G$1070,5,FALSE)</f>
        <v>OH</v>
      </c>
      <c r="F70" s="128" t="str">
        <f>VLOOKUP($A70,ALL!$B$5:$G$1070,6,FALSE)</f>
        <v>44854</v>
      </c>
      <c r="G70" s="120" t="s">
        <v>9</v>
      </c>
      <c r="H70" s="106">
        <v>585</v>
      </c>
      <c r="I70" s="132" t="str">
        <f>VLOOKUP($A70,ALL!$B$5:$G$1070,3,FALSE)</f>
        <v>938 S Kibler St</v>
      </c>
      <c r="J70" s="140">
        <v>0</v>
      </c>
      <c r="K70" s="104">
        <v>0</v>
      </c>
      <c r="L70" s="104">
        <v>0</v>
      </c>
      <c r="M70" s="104">
        <v>0</v>
      </c>
      <c r="N70" s="104">
        <v>40.951188999999999</v>
      </c>
      <c r="O70" s="104">
        <v>-82.846877000000006</v>
      </c>
      <c r="P70" s="142">
        <v>0</v>
      </c>
    </row>
    <row r="71" spans="1:16" ht="14.25" customHeight="1" x14ac:dyDescent="0.25">
      <c r="A71" s="105" t="s">
        <v>28</v>
      </c>
      <c r="B71" s="103" t="s">
        <v>29</v>
      </c>
      <c r="C71" s="136" t="s">
        <v>26</v>
      </c>
      <c r="D71" s="104" t="str">
        <f>VLOOKUP($A71,ALL!$B$5:$G$1070,4,FALSE)</f>
        <v>Ashtabula</v>
      </c>
      <c r="E71" s="104" t="str">
        <f>VLOOKUP($A71,ALL!$B$5:$G$1070,5,FALSE)</f>
        <v>OH</v>
      </c>
      <c r="F71" s="128" t="str">
        <f>VLOOKUP($A71,ALL!$B$5:$G$1070,6,FALSE)</f>
        <v>44004</v>
      </c>
      <c r="G71" s="120" t="s">
        <v>6</v>
      </c>
      <c r="H71" s="106">
        <v>1718</v>
      </c>
      <c r="I71" s="132" t="str">
        <f>VLOOKUP($A71,ALL!$B$5:$G$1070,3,FALSE)</f>
        <v>3436 Edgewood Dr</v>
      </c>
      <c r="J71" s="140">
        <v>1</v>
      </c>
      <c r="K71" s="104">
        <v>3</v>
      </c>
      <c r="L71" s="104">
        <v>0</v>
      </c>
      <c r="M71" s="104">
        <v>0</v>
      </c>
      <c r="N71" s="104">
        <v>41.873507799999999</v>
      </c>
      <c r="O71" s="104">
        <v>-80.7710613</v>
      </c>
      <c r="P71" s="142">
        <v>0</v>
      </c>
    </row>
    <row r="72" spans="1:16" ht="14.25" customHeight="1" x14ac:dyDescent="0.25">
      <c r="A72" s="105" t="s">
        <v>495</v>
      </c>
      <c r="B72" s="103" t="s">
        <v>496</v>
      </c>
      <c r="C72" s="136" t="s">
        <v>497</v>
      </c>
      <c r="D72" s="104" t="str">
        <f>VLOOKUP($A72,ALL!$B$5:$G$1070,4,FALSE)</f>
        <v>Dillonvale</v>
      </c>
      <c r="E72" s="104" t="str">
        <f>VLOOKUP($A72,ALL!$B$5:$G$1070,5,FALSE)</f>
        <v>OH</v>
      </c>
      <c r="F72" s="128" t="str">
        <f>VLOOKUP($A72,ALL!$B$5:$G$1070,6,FALSE)</f>
        <v>43917</v>
      </c>
      <c r="G72" s="120" t="s">
        <v>9</v>
      </c>
      <c r="H72" s="106">
        <v>1542</v>
      </c>
      <c r="I72" s="132" t="str">
        <f>VLOOKUP($A72,ALL!$B$5:$G$1070,3,FALSE)</f>
        <v>6899 State Highway 150</v>
      </c>
      <c r="J72" s="140">
        <v>0</v>
      </c>
      <c r="K72" s="104">
        <v>0</v>
      </c>
      <c r="L72" s="104">
        <v>0</v>
      </c>
      <c r="M72" s="104">
        <v>0</v>
      </c>
      <c r="N72" s="104">
        <v>40.202766199999999</v>
      </c>
      <c r="O72" s="104">
        <v>-80.769355500000003</v>
      </c>
      <c r="P72" s="142">
        <v>0</v>
      </c>
    </row>
    <row r="73" spans="1:16" ht="14.25" customHeight="1" x14ac:dyDescent="0.25">
      <c r="A73" s="105" t="s">
        <v>670</v>
      </c>
      <c r="B73" s="103" t="s">
        <v>671</v>
      </c>
      <c r="C73" s="136" t="s">
        <v>667</v>
      </c>
      <c r="D73" s="104" t="str">
        <f>VLOOKUP($A73,ALL!$B$5:$G$1070,4,FALSE)</f>
        <v>Medina</v>
      </c>
      <c r="E73" s="104" t="str">
        <f>VLOOKUP($A73,ALL!$B$5:$G$1070,5,FALSE)</f>
        <v>OH</v>
      </c>
      <c r="F73" s="128" t="str">
        <f>VLOOKUP($A73,ALL!$B$5:$G$1070,6,FALSE)</f>
        <v>44256</v>
      </c>
      <c r="G73" s="120" t="s">
        <v>9</v>
      </c>
      <c r="H73" s="106">
        <v>2271</v>
      </c>
      <c r="I73" s="132" t="str">
        <f>VLOOKUP($A73,ALL!$B$5:$G$1070,3,FALSE)</f>
        <v>3044 Columbia Rd</v>
      </c>
      <c r="J73" s="140">
        <v>0</v>
      </c>
      <c r="K73" s="104">
        <v>0</v>
      </c>
      <c r="L73" s="104">
        <v>0</v>
      </c>
      <c r="M73" s="104">
        <v>0</v>
      </c>
      <c r="N73" s="104">
        <v>41.187386099999998</v>
      </c>
      <c r="O73" s="104">
        <v>-81.926147799999995</v>
      </c>
      <c r="P73" s="142">
        <v>0</v>
      </c>
    </row>
    <row r="74" spans="1:16" ht="14.25" customHeight="1" x14ac:dyDescent="0.25">
      <c r="A74" s="105" t="s">
        <v>212</v>
      </c>
      <c r="B74" s="103" t="s">
        <v>213</v>
      </c>
      <c r="C74" s="136" t="s">
        <v>211</v>
      </c>
      <c r="D74" s="104" t="str">
        <f>VLOOKUP($A74,ALL!$B$5:$G$1070,4,FALSE)</f>
        <v>Delaware</v>
      </c>
      <c r="E74" s="104" t="str">
        <f>VLOOKUP($A74,ALL!$B$5:$G$1070,5,FALSE)</f>
        <v>OH</v>
      </c>
      <c r="F74" s="128" t="str">
        <f>VLOOKUP($A74,ALL!$B$5:$G$1070,6,FALSE)</f>
        <v>43015</v>
      </c>
      <c r="G74" s="120" t="s">
        <v>6</v>
      </c>
      <c r="H74" s="106">
        <v>2204</v>
      </c>
      <c r="I74" s="132" t="str">
        <f>VLOOKUP($A74,ALL!$B$5:$G$1070,3,FALSE)</f>
        <v>679 Coover Rd</v>
      </c>
      <c r="J74" s="140">
        <v>0</v>
      </c>
      <c r="K74" s="104">
        <v>3</v>
      </c>
      <c r="L74" s="104">
        <v>0</v>
      </c>
      <c r="M74" s="104">
        <v>0</v>
      </c>
      <c r="N74" s="104">
        <v>40.350520600000003</v>
      </c>
      <c r="O74" s="104">
        <v>-83.091351099999997</v>
      </c>
      <c r="P74" s="142">
        <v>0</v>
      </c>
    </row>
    <row r="75" spans="1:16" ht="14.25" customHeight="1" x14ac:dyDescent="0.25">
      <c r="A75" s="105" t="s">
        <v>843</v>
      </c>
      <c r="B75" s="103" t="s">
        <v>844</v>
      </c>
      <c r="C75" s="136" t="s">
        <v>716</v>
      </c>
      <c r="D75" s="104" t="str">
        <f>VLOOKUP($A75,ALL!$B$5:$G$1070,4,FALSE)</f>
        <v>Bucyrus</v>
      </c>
      <c r="E75" s="104" t="str">
        <f>VLOOKUP($A75,ALL!$B$5:$G$1070,5,FALSE)</f>
        <v>OH</v>
      </c>
      <c r="F75" s="128" t="str">
        <f>VLOOKUP($A75,ALL!$B$5:$G$1070,6,FALSE)</f>
        <v>44820</v>
      </c>
      <c r="G75" s="120" t="s">
        <v>9</v>
      </c>
      <c r="H75" s="106">
        <v>1178</v>
      </c>
      <c r="I75" s="132" t="str">
        <f>VLOOKUP($A75,ALL!$B$5:$G$1070,3,FALSE)</f>
        <v>170 Plymouth St</v>
      </c>
      <c r="J75" s="140">
        <v>0</v>
      </c>
      <c r="K75" s="104">
        <v>0</v>
      </c>
      <c r="L75" s="104">
        <v>0</v>
      </c>
      <c r="M75" s="104">
        <v>0</v>
      </c>
      <c r="N75" s="104">
        <v>40.816358999999999</v>
      </c>
      <c r="O75" s="104">
        <v>-82.973737400000005</v>
      </c>
      <c r="P75" s="142">
        <v>0</v>
      </c>
    </row>
    <row r="76" spans="1:16" ht="14.25" customHeight="1" x14ac:dyDescent="0.25">
      <c r="A76" s="105" t="s">
        <v>804</v>
      </c>
      <c r="B76" s="103" t="s">
        <v>805</v>
      </c>
      <c r="C76" s="136" t="s">
        <v>806</v>
      </c>
      <c r="D76" s="104" t="str">
        <f>VLOOKUP($A76,ALL!$B$5:$G$1070,4,FALSE)</f>
        <v>Caldwell</v>
      </c>
      <c r="E76" s="104" t="str">
        <f>VLOOKUP($A76,ALL!$B$5:$G$1070,5,FALSE)</f>
        <v>OH</v>
      </c>
      <c r="F76" s="128" t="str">
        <f>VLOOKUP($A76,ALL!$B$5:$G$1070,6,FALSE)</f>
        <v>43724</v>
      </c>
      <c r="G76" s="120" t="s">
        <v>9</v>
      </c>
      <c r="H76" s="106">
        <v>765</v>
      </c>
      <c r="I76" s="132" t="str">
        <f>VLOOKUP($A76,ALL!$B$5:$G$1070,3,FALSE)</f>
        <v>516 Fairground St</v>
      </c>
      <c r="J76" s="140">
        <v>0</v>
      </c>
      <c r="K76" s="104">
        <v>1</v>
      </c>
      <c r="L76" s="104">
        <v>0</v>
      </c>
      <c r="M76" s="104">
        <v>0</v>
      </c>
      <c r="N76" s="104">
        <v>39.751026799999998</v>
      </c>
      <c r="O76" s="104">
        <v>-81.517725600000006</v>
      </c>
      <c r="P76" s="142">
        <v>0</v>
      </c>
    </row>
    <row r="77" spans="1:16" ht="14.25" customHeight="1" x14ac:dyDescent="0.25">
      <c r="A77" s="105" t="s">
        <v>175</v>
      </c>
      <c r="B77" s="103" t="s">
        <v>176</v>
      </c>
      <c r="C77" s="136" t="s">
        <v>177</v>
      </c>
      <c r="D77" s="104" t="str">
        <f>VLOOKUP($A77,ALL!$B$5:$G$1070,4,FALSE)</f>
        <v>Cambridge</v>
      </c>
      <c r="E77" s="104" t="str">
        <f>VLOOKUP($A77,ALL!$B$5:$G$1070,5,FALSE)</f>
        <v>OH</v>
      </c>
      <c r="F77" s="128" t="str">
        <f>VLOOKUP($A77,ALL!$B$5:$G$1070,6,FALSE)</f>
        <v>43725</v>
      </c>
      <c r="G77" s="120" t="s">
        <v>6</v>
      </c>
      <c r="H77" s="106">
        <v>1916</v>
      </c>
      <c r="I77" s="132" t="str">
        <f>VLOOKUP($A77,ALL!$B$5:$G$1070,3,FALSE)</f>
        <v>6111 Fairdale Dr</v>
      </c>
      <c r="J77" s="140">
        <v>0</v>
      </c>
      <c r="K77" s="104">
        <v>0</v>
      </c>
      <c r="L77" s="104">
        <v>0</v>
      </c>
      <c r="M77" s="104">
        <v>3</v>
      </c>
      <c r="N77" s="104">
        <v>40.013585999999997</v>
      </c>
      <c r="O77" s="104">
        <v>-81.627735599999994</v>
      </c>
      <c r="P77" s="142">
        <v>0</v>
      </c>
    </row>
    <row r="78" spans="1:16" ht="14.25" customHeight="1" x14ac:dyDescent="0.25">
      <c r="A78" s="105" t="s">
        <v>631</v>
      </c>
      <c r="B78" s="103" t="s">
        <v>632</v>
      </c>
      <c r="C78" s="136" t="s">
        <v>626</v>
      </c>
      <c r="D78" s="104" t="str">
        <f>VLOOKUP($A78,ALL!$B$5:$G$1070,4,FALSE)</f>
        <v>Campbell</v>
      </c>
      <c r="E78" s="104" t="str">
        <f>VLOOKUP($A78,ALL!$B$5:$G$1070,5,FALSE)</f>
        <v>OH</v>
      </c>
      <c r="F78" s="128" t="str">
        <f>VLOOKUP($A78,ALL!$B$5:$G$1070,6,FALSE)</f>
        <v>44405</v>
      </c>
      <c r="G78" s="120" t="s">
        <v>9</v>
      </c>
      <c r="H78" s="106">
        <v>1034</v>
      </c>
      <c r="I78" s="132" t="str">
        <f>VLOOKUP($A78,ALL!$B$5:$G$1070,3,FALSE)</f>
        <v>280 6th St</v>
      </c>
      <c r="J78" s="140">
        <v>0</v>
      </c>
      <c r="K78" s="104">
        <v>0</v>
      </c>
      <c r="L78" s="104">
        <v>0</v>
      </c>
      <c r="M78" s="104">
        <v>0</v>
      </c>
      <c r="N78" s="104">
        <v>41.081442500000001</v>
      </c>
      <c r="O78" s="104">
        <v>-80.599558900000005</v>
      </c>
      <c r="P78" s="142">
        <v>0</v>
      </c>
    </row>
    <row r="79" spans="1:16" ht="14.25" customHeight="1" x14ac:dyDescent="0.25">
      <c r="A79" s="105" t="s">
        <v>214</v>
      </c>
      <c r="B79" s="103" t="s">
        <v>215</v>
      </c>
      <c r="C79" s="136" t="s">
        <v>208</v>
      </c>
      <c r="D79" s="104" t="str">
        <f>VLOOKUP($A79,ALL!$B$5:$G$1070,4,FALSE)</f>
        <v>Canal Winchester</v>
      </c>
      <c r="E79" s="104" t="str">
        <f>VLOOKUP($A79,ALL!$B$5:$G$1070,5,FALSE)</f>
        <v>OH</v>
      </c>
      <c r="F79" s="128" t="str">
        <f>VLOOKUP($A79,ALL!$B$5:$G$1070,6,FALSE)</f>
        <v>43110</v>
      </c>
      <c r="G79" s="120" t="s">
        <v>6</v>
      </c>
      <c r="H79" s="106">
        <v>3830</v>
      </c>
      <c r="I79" s="132" t="str">
        <f>VLOOKUP($A79,ALL!$B$5:$G$1070,3,FALSE)</f>
        <v>100 Washington St</v>
      </c>
      <c r="J79" s="140">
        <v>1</v>
      </c>
      <c r="K79" s="104">
        <v>1</v>
      </c>
      <c r="L79" s="104">
        <v>1</v>
      </c>
      <c r="M79" s="104">
        <v>2</v>
      </c>
      <c r="N79" s="104">
        <v>39.841122499999997</v>
      </c>
      <c r="O79" s="104">
        <v>-82.809282199999998</v>
      </c>
      <c r="P79" s="142">
        <v>0</v>
      </c>
    </row>
    <row r="80" spans="1:16" ht="14.25" customHeight="1" x14ac:dyDescent="0.25">
      <c r="A80" s="105" t="s">
        <v>633</v>
      </c>
      <c r="B80" s="103" t="s">
        <v>634</v>
      </c>
      <c r="C80" s="136" t="s">
        <v>626</v>
      </c>
      <c r="D80" s="104" t="str">
        <f>VLOOKUP($A80,ALL!$B$5:$G$1070,4,FALSE)</f>
        <v>Canfield</v>
      </c>
      <c r="E80" s="104" t="str">
        <f>VLOOKUP($A80,ALL!$B$5:$G$1070,5,FALSE)</f>
        <v>OH</v>
      </c>
      <c r="F80" s="128" t="str">
        <f>VLOOKUP($A80,ALL!$B$5:$G$1070,6,FALSE)</f>
        <v>44406</v>
      </c>
      <c r="G80" s="120" t="s">
        <v>9</v>
      </c>
      <c r="H80" s="106">
        <v>2563</v>
      </c>
      <c r="I80" s="132" t="str">
        <f>VLOOKUP($A80,ALL!$B$5:$G$1070,3,FALSE)</f>
        <v>100 Wadsworth St</v>
      </c>
      <c r="J80" s="140">
        <v>0</v>
      </c>
      <c r="K80" s="104">
        <v>0</v>
      </c>
      <c r="L80" s="104">
        <v>0</v>
      </c>
      <c r="M80" s="104">
        <v>0</v>
      </c>
      <c r="N80" s="104">
        <v>41.023493100000003</v>
      </c>
      <c r="O80" s="104">
        <v>-80.766646199999997</v>
      </c>
      <c r="P80" s="142">
        <v>0</v>
      </c>
    </row>
    <row r="81" spans="1:16" ht="14.25" customHeight="1" x14ac:dyDescent="0.25">
      <c r="A81" s="105" t="s">
        <v>1126</v>
      </c>
      <c r="B81" s="103" t="s">
        <v>1127</v>
      </c>
      <c r="C81" s="136" t="s">
        <v>1122</v>
      </c>
      <c r="D81" s="104" t="str">
        <f>VLOOKUP($A81,ALL!$B$5:$G$1070,4,FALSE)</f>
        <v>Canton</v>
      </c>
      <c r="E81" s="104" t="str">
        <f>VLOOKUP($A81,ALL!$B$5:$G$1070,5,FALSE)</f>
        <v>OH</v>
      </c>
      <c r="F81" s="128" t="str">
        <f>VLOOKUP($A81,ALL!$B$5:$G$1070,6,FALSE)</f>
        <v>44707</v>
      </c>
      <c r="G81" s="120" t="s">
        <v>6</v>
      </c>
      <c r="H81" s="106">
        <v>8053</v>
      </c>
      <c r="I81" s="132" t="str">
        <f>VLOOKUP($A81,ALL!$B$5:$G$1070,3,FALSE)</f>
        <v>1312 5th St SW</v>
      </c>
      <c r="J81" s="140">
        <v>2</v>
      </c>
      <c r="K81" s="104">
        <v>3</v>
      </c>
      <c r="L81" s="104">
        <v>0</v>
      </c>
      <c r="M81" s="104">
        <v>0</v>
      </c>
      <c r="N81" s="104">
        <v>40.797635399999997</v>
      </c>
      <c r="O81" s="104">
        <v>-81.386809999999997</v>
      </c>
      <c r="P81" s="142">
        <v>0</v>
      </c>
    </row>
    <row r="82" spans="1:16" ht="14.25" customHeight="1" x14ac:dyDescent="0.25">
      <c r="A82" s="105" t="s">
        <v>1128</v>
      </c>
      <c r="B82" s="103" t="s">
        <v>1129</v>
      </c>
      <c r="C82" s="136" t="s">
        <v>1122</v>
      </c>
      <c r="D82" s="104" t="str">
        <f>VLOOKUP($A82,ALL!$B$5:$G$1070,4,FALSE)</f>
        <v>Canton</v>
      </c>
      <c r="E82" s="104" t="str">
        <f>VLOOKUP($A82,ALL!$B$5:$G$1070,5,FALSE)</f>
        <v>OH</v>
      </c>
      <c r="F82" s="128" t="str">
        <f>VLOOKUP($A82,ALL!$B$5:$G$1070,6,FALSE)</f>
        <v>44707</v>
      </c>
      <c r="G82" s="120" t="s">
        <v>9</v>
      </c>
      <c r="H82" s="106">
        <v>1893</v>
      </c>
      <c r="I82" s="132" t="str">
        <f>VLOOKUP($A82,ALL!$B$5:$G$1070,3,FALSE)</f>
        <v>4526 Ridge Ave SE</v>
      </c>
      <c r="J82" s="140">
        <v>0</v>
      </c>
      <c r="K82" s="104">
        <v>17</v>
      </c>
      <c r="L82" s="104">
        <v>0</v>
      </c>
      <c r="M82" s="104">
        <v>2</v>
      </c>
      <c r="N82" s="104">
        <v>40.745583000000003</v>
      </c>
      <c r="O82" s="104">
        <v>-81.371409999999997</v>
      </c>
      <c r="P82" s="142">
        <v>0</v>
      </c>
    </row>
    <row r="83" spans="1:16" ht="14.25" customHeight="1" x14ac:dyDescent="0.25">
      <c r="A83" s="105" t="s">
        <v>368</v>
      </c>
      <c r="B83" s="103" t="s">
        <v>369</v>
      </c>
      <c r="C83" s="136" t="s">
        <v>292</v>
      </c>
      <c r="D83" s="104" t="str">
        <f>VLOOKUP($A83,ALL!$B$5:$G$1070,4,FALSE)</f>
        <v>Middlefield</v>
      </c>
      <c r="E83" s="104" t="str">
        <f>VLOOKUP($A83,ALL!$B$5:$G$1070,5,FALSE)</f>
        <v>OH</v>
      </c>
      <c r="F83" s="128" t="str">
        <f>VLOOKUP($A83,ALL!$B$5:$G$1070,6,FALSE)</f>
        <v>44062</v>
      </c>
      <c r="G83" s="120" t="s">
        <v>9</v>
      </c>
      <c r="H83" s="106">
        <v>874</v>
      </c>
      <c r="I83" s="132" t="str">
        <f>VLOOKUP($A83,ALL!$B$5:$G$1070,3,FALSE)</f>
        <v>PO Box 188</v>
      </c>
      <c r="J83" s="140">
        <v>0</v>
      </c>
      <c r="K83" s="104">
        <v>0</v>
      </c>
      <c r="L83" s="104">
        <v>0</v>
      </c>
      <c r="M83" s="104">
        <v>0</v>
      </c>
      <c r="N83" s="104">
        <v>41.461654000000003</v>
      </c>
      <c r="O83" s="104">
        <v>-81.071168</v>
      </c>
      <c r="P83" s="142">
        <v>0</v>
      </c>
    </row>
    <row r="84" spans="1:16" ht="14.25" customHeight="1" x14ac:dyDescent="0.25">
      <c r="A84" s="105" t="s">
        <v>216</v>
      </c>
      <c r="B84" s="103" t="s">
        <v>217</v>
      </c>
      <c r="C84" s="136" t="s">
        <v>218</v>
      </c>
      <c r="D84" s="104" t="str">
        <f>VLOOKUP($A84,ALL!$B$5:$G$1070,4,FALSE)</f>
        <v>Cardington</v>
      </c>
      <c r="E84" s="104" t="str">
        <f>VLOOKUP($A84,ALL!$B$5:$G$1070,5,FALSE)</f>
        <v>OH</v>
      </c>
      <c r="F84" s="128" t="str">
        <f>VLOOKUP($A84,ALL!$B$5:$G$1070,6,FALSE)</f>
        <v>43315</v>
      </c>
      <c r="G84" s="120" t="s">
        <v>9</v>
      </c>
      <c r="H84" s="106">
        <v>1044</v>
      </c>
      <c r="I84" s="132" t="str">
        <f>VLOOKUP($A84,ALL!$B$5:$G$1070,3,FALSE)</f>
        <v>121 Nichols St</v>
      </c>
      <c r="J84" s="140">
        <v>0</v>
      </c>
      <c r="K84" s="104">
        <v>0</v>
      </c>
      <c r="L84" s="104">
        <v>0</v>
      </c>
      <c r="M84" s="104">
        <v>0</v>
      </c>
      <c r="N84" s="104">
        <v>40.496017999999999</v>
      </c>
      <c r="O84" s="104">
        <v>-82.892155799999998</v>
      </c>
      <c r="P84" s="142">
        <v>0</v>
      </c>
    </row>
    <row r="85" spans="1:16" ht="14.25" customHeight="1" x14ac:dyDescent="0.25">
      <c r="A85" s="105" t="s">
        <v>845</v>
      </c>
      <c r="B85" s="103" t="s">
        <v>846</v>
      </c>
      <c r="C85" s="136" t="s">
        <v>847</v>
      </c>
      <c r="D85" s="104" t="str">
        <f>VLOOKUP($A85,ALL!$B$5:$G$1070,4,FALSE)</f>
        <v>Carey</v>
      </c>
      <c r="E85" s="104" t="str">
        <f>VLOOKUP($A85,ALL!$B$5:$G$1070,5,FALSE)</f>
        <v>OH</v>
      </c>
      <c r="F85" s="128" t="str">
        <f>VLOOKUP($A85,ALL!$B$5:$G$1070,6,FALSE)</f>
        <v>43316</v>
      </c>
      <c r="G85" s="120" t="s">
        <v>9</v>
      </c>
      <c r="H85" s="106">
        <v>849</v>
      </c>
      <c r="I85" s="132" t="str">
        <f>VLOOKUP($A85,ALL!$B$5:$G$1070,3,FALSE)</f>
        <v>357 E South St</v>
      </c>
      <c r="J85" s="140">
        <v>0</v>
      </c>
      <c r="K85" s="104">
        <v>0</v>
      </c>
      <c r="L85" s="104">
        <v>0</v>
      </c>
      <c r="M85" s="104">
        <v>0</v>
      </c>
      <c r="N85" s="104">
        <v>40.949949699999998</v>
      </c>
      <c r="O85" s="104">
        <v>-83.376523500000005</v>
      </c>
      <c r="P85" s="142">
        <v>0</v>
      </c>
    </row>
    <row r="86" spans="1:16" ht="14.25" customHeight="1" x14ac:dyDescent="0.25">
      <c r="A86" s="105" t="s">
        <v>1268</v>
      </c>
      <c r="B86" s="103" t="s">
        <v>1269</v>
      </c>
      <c r="C86" s="136" t="s">
        <v>448</v>
      </c>
      <c r="D86" s="104" t="str">
        <f>VLOOKUP($A86,ALL!$B$5:$G$1070,4,FALSE)</f>
        <v>Carlisle</v>
      </c>
      <c r="E86" s="104" t="str">
        <f>VLOOKUP($A86,ALL!$B$5:$G$1070,5,FALSE)</f>
        <v>OH</v>
      </c>
      <c r="F86" s="128" t="str">
        <f>VLOOKUP($A86,ALL!$B$5:$G$1070,6,FALSE)</f>
        <v>45005</v>
      </c>
      <c r="G86" s="120" t="s">
        <v>9</v>
      </c>
      <c r="H86" s="106">
        <v>1523</v>
      </c>
      <c r="I86" s="132" t="str">
        <f>VLOOKUP($A86,ALL!$B$5:$G$1070,3,FALSE)</f>
        <v>724 Fairview Dr</v>
      </c>
      <c r="J86" s="140">
        <v>0</v>
      </c>
      <c r="K86" s="104">
        <v>5</v>
      </c>
      <c r="L86" s="104">
        <v>0</v>
      </c>
      <c r="M86" s="104">
        <v>0</v>
      </c>
      <c r="N86" s="104">
        <v>39.5853173</v>
      </c>
      <c r="O86" s="104">
        <v>-84.322772799999996</v>
      </c>
      <c r="P86" s="142">
        <v>0</v>
      </c>
    </row>
    <row r="87" spans="1:16" ht="14.25" customHeight="1" x14ac:dyDescent="0.25">
      <c r="A87" s="105" t="s">
        <v>1130</v>
      </c>
      <c r="B87" s="103" t="s">
        <v>1131</v>
      </c>
      <c r="C87" s="136" t="s">
        <v>1125</v>
      </c>
      <c r="D87" s="104" t="str">
        <f>VLOOKUP($A87,ALL!$B$5:$G$1070,4,FALSE)</f>
        <v>Carrollton</v>
      </c>
      <c r="E87" s="104" t="str">
        <f>VLOOKUP($A87,ALL!$B$5:$G$1070,5,FALSE)</f>
        <v>OH</v>
      </c>
      <c r="F87" s="128" t="str">
        <f>VLOOKUP($A87,ALL!$B$5:$G$1070,6,FALSE)</f>
        <v>44615</v>
      </c>
      <c r="G87" s="120" t="s">
        <v>9</v>
      </c>
      <c r="H87" s="106">
        <v>1792</v>
      </c>
      <c r="I87" s="132" t="str">
        <f>VLOOKUP($A87,ALL!$B$5:$G$1070,3,FALSE)</f>
        <v>252 3rd St NE</v>
      </c>
      <c r="J87" s="140">
        <v>0</v>
      </c>
      <c r="K87" s="104">
        <v>0</v>
      </c>
      <c r="L87" s="104">
        <v>0</v>
      </c>
      <c r="M87" s="104">
        <v>0</v>
      </c>
      <c r="N87" s="104">
        <v>40.573264500000001</v>
      </c>
      <c r="O87" s="104">
        <v>-81.082536899999994</v>
      </c>
      <c r="P87" s="142">
        <v>0</v>
      </c>
    </row>
    <row r="88" spans="1:16" ht="14.25" customHeight="1" x14ac:dyDescent="0.25">
      <c r="A88" s="105" t="s">
        <v>417</v>
      </c>
      <c r="B88" s="103" t="s">
        <v>418</v>
      </c>
      <c r="C88" s="136" t="s">
        <v>414</v>
      </c>
      <c r="D88" s="104" t="str">
        <f>VLOOKUP($A88,ALL!$B$5:$G$1070,4,FALSE)</f>
        <v>Cedarville</v>
      </c>
      <c r="E88" s="104" t="str">
        <f>VLOOKUP($A88,ALL!$B$5:$G$1070,5,FALSE)</f>
        <v>OH</v>
      </c>
      <c r="F88" s="128" t="str">
        <f>VLOOKUP($A88,ALL!$B$5:$G$1070,6,FALSE)</f>
        <v>45314</v>
      </c>
      <c r="G88" s="120" t="s">
        <v>9</v>
      </c>
      <c r="H88" s="106">
        <v>593</v>
      </c>
      <c r="I88" s="132" t="str">
        <f>VLOOKUP($A88,ALL!$B$5:$G$1070,3,FALSE)</f>
        <v>194 Walnut St</v>
      </c>
      <c r="J88" s="140">
        <v>0</v>
      </c>
      <c r="K88" s="104">
        <v>0</v>
      </c>
      <c r="L88" s="104">
        <v>0</v>
      </c>
      <c r="M88" s="104">
        <v>0</v>
      </c>
      <c r="N88" s="104">
        <v>39.747930199999999</v>
      </c>
      <c r="O88" s="104">
        <v>-83.804929400000006</v>
      </c>
      <c r="P88" s="142">
        <v>0</v>
      </c>
    </row>
    <row r="89" spans="1:16" ht="14.25" customHeight="1" x14ac:dyDescent="0.25">
      <c r="A89" s="105" t="s">
        <v>680</v>
      </c>
      <c r="B89" s="103" t="s">
        <v>681</v>
      </c>
      <c r="C89" s="136" t="s">
        <v>682</v>
      </c>
      <c r="D89" s="104" t="str">
        <f>VLOOKUP($A89,ALL!$B$5:$G$1070,4,FALSE)</f>
        <v>Celina</v>
      </c>
      <c r="E89" s="104" t="str">
        <f>VLOOKUP($A89,ALL!$B$5:$G$1070,5,FALSE)</f>
        <v>OH</v>
      </c>
      <c r="F89" s="128" t="str">
        <f>VLOOKUP($A89,ALL!$B$5:$G$1070,6,FALSE)</f>
        <v>45822</v>
      </c>
      <c r="G89" s="120" t="s">
        <v>9</v>
      </c>
      <c r="H89" s="106">
        <v>2754</v>
      </c>
      <c r="I89" s="132" t="str">
        <f>VLOOKUP($A89,ALL!$B$5:$G$1070,3,FALSE)</f>
        <v>585 E Livingston St</v>
      </c>
      <c r="J89" s="140">
        <v>0</v>
      </c>
      <c r="K89" s="104">
        <v>2</v>
      </c>
      <c r="L89" s="104">
        <v>0</v>
      </c>
      <c r="M89" s="104">
        <v>1</v>
      </c>
      <c r="N89" s="104">
        <v>40.551705699999999</v>
      </c>
      <c r="O89" s="104">
        <v>-84.561354100000003</v>
      </c>
      <c r="P89" s="142">
        <v>0</v>
      </c>
    </row>
    <row r="90" spans="1:16" ht="14.25" customHeight="1" x14ac:dyDescent="0.25">
      <c r="A90" s="105" t="s">
        <v>510</v>
      </c>
      <c r="B90" s="103" t="s">
        <v>511</v>
      </c>
      <c r="C90" s="136" t="s">
        <v>512</v>
      </c>
      <c r="D90" s="104" t="str">
        <f>VLOOKUP($A90,ALL!$B$5:$G$1070,4,FALSE)</f>
        <v>Centerburg</v>
      </c>
      <c r="E90" s="104" t="str">
        <f>VLOOKUP($A90,ALL!$B$5:$G$1070,5,FALSE)</f>
        <v>OH</v>
      </c>
      <c r="F90" s="128" t="str">
        <f>VLOOKUP($A90,ALL!$B$5:$G$1070,6,FALSE)</f>
        <v>43011</v>
      </c>
      <c r="G90" s="120" t="s">
        <v>9</v>
      </c>
      <c r="H90" s="106">
        <v>1069</v>
      </c>
      <c r="I90" s="132" t="str">
        <f>VLOOKUP($A90,ALL!$B$5:$G$1070,3,FALSE)</f>
        <v>119 S Preston St</v>
      </c>
      <c r="J90" s="140">
        <v>0</v>
      </c>
      <c r="K90" s="104">
        <v>0</v>
      </c>
      <c r="L90" s="104">
        <v>0</v>
      </c>
      <c r="M90" s="104">
        <v>0</v>
      </c>
      <c r="N90" s="104">
        <v>40.299545299999998</v>
      </c>
      <c r="O90" s="104">
        <v>-82.697879099999994</v>
      </c>
      <c r="P90" s="142">
        <v>0</v>
      </c>
    </row>
    <row r="91" spans="1:16" ht="14.25" customHeight="1" x14ac:dyDescent="0.25">
      <c r="A91" s="105" t="s">
        <v>774</v>
      </c>
      <c r="B91" s="103" t="s">
        <v>775</v>
      </c>
      <c r="C91" s="136" t="s">
        <v>773</v>
      </c>
      <c r="D91" s="104" t="str">
        <f>VLOOKUP($A91,ALL!$B$5:$G$1070,4,FALSE)</f>
        <v>Centerville</v>
      </c>
      <c r="E91" s="104" t="str">
        <f>VLOOKUP($A91,ALL!$B$5:$G$1070,5,FALSE)</f>
        <v>OH</v>
      </c>
      <c r="F91" s="128" t="str">
        <f>VLOOKUP($A91,ALL!$B$5:$G$1070,6,FALSE)</f>
        <v>45458</v>
      </c>
      <c r="G91" s="120" t="s">
        <v>6</v>
      </c>
      <c r="H91" s="106">
        <v>8063</v>
      </c>
      <c r="I91" s="132" t="str">
        <f>VLOOKUP($A91,ALL!$B$5:$G$1070,3,FALSE)</f>
        <v>111 Virginia Ave</v>
      </c>
      <c r="J91" s="140">
        <v>0</v>
      </c>
      <c r="K91" s="104">
        <v>0</v>
      </c>
      <c r="L91" s="104">
        <v>2</v>
      </c>
      <c r="M91" s="104">
        <v>2</v>
      </c>
      <c r="N91" s="104">
        <v>39.6246869</v>
      </c>
      <c r="O91" s="104">
        <v>-84.163880000000006</v>
      </c>
      <c r="P91" s="142">
        <v>0</v>
      </c>
    </row>
    <row r="92" spans="1:16" ht="14.25" customHeight="1" x14ac:dyDescent="0.25">
      <c r="A92" s="105" t="s">
        <v>946</v>
      </c>
      <c r="B92" s="103" t="s">
        <v>947</v>
      </c>
      <c r="C92" s="136" t="s">
        <v>942</v>
      </c>
      <c r="D92" s="104" t="str">
        <f>VLOOKUP($A92,ALL!$B$5:$G$1070,4,FALSE)</f>
        <v>Sherwood</v>
      </c>
      <c r="E92" s="104" t="str">
        <f>VLOOKUP($A92,ALL!$B$5:$G$1070,5,FALSE)</f>
        <v>OH</v>
      </c>
      <c r="F92" s="128" t="str">
        <f>VLOOKUP($A92,ALL!$B$5:$G$1070,6,FALSE)</f>
        <v>43556</v>
      </c>
      <c r="G92" s="120" t="s">
        <v>9</v>
      </c>
      <c r="H92" s="106">
        <v>944</v>
      </c>
      <c r="I92" s="132" t="str">
        <f>VLOOKUP($A92,ALL!$B$5:$G$1070,3,FALSE)</f>
        <v>6289 Us Highway 127</v>
      </c>
      <c r="J92" s="140">
        <v>0</v>
      </c>
      <c r="K92" s="104">
        <v>0</v>
      </c>
      <c r="L92" s="104">
        <v>0</v>
      </c>
      <c r="M92" s="104">
        <v>0</v>
      </c>
      <c r="N92" s="104">
        <v>41.349069999999998</v>
      </c>
      <c r="O92" s="104">
        <v>-84.552018000000004</v>
      </c>
      <c r="P92" s="142">
        <v>0</v>
      </c>
    </row>
    <row r="93" spans="1:16" ht="14.25" customHeight="1" x14ac:dyDescent="0.25">
      <c r="A93" s="105" t="s">
        <v>288</v>
      </c>
      <c r="B93" s="103" t="s">
        <v>289</v>
      </c>
      <c r="C93" s="136" t="s">
        <v>277</v>
      </c>
      <c r="D93" s="104" t="str">
        <f>VLOOKUP($A93,ALL!$B$5:$G$1070,4,FALSE)</f>
        <v>Chagrin Falls</v>
      </c>
      <c r="E93" s="104" t="str">
        <f>VLOOKUP($A93,ALL!$B$5:$G$1070,5,FALSE)</f>
        <v>OH</v>
      </c>
      <c r="F93" s="128" t="str">
        <f>VLOOKUP($A93,ALL!$B$5:$G$1070,6,FALSE)</f>
        <v>44022</v>
      </c>
      <c r="G93" s="120" t="s">
        <v>6</v>
      </c>
      <c r="H93" s="106">
        <v>1789</v>
      </c>
      <c r="I93" s="132" t="str">
        <f>VLOOKUP($A93,ALL!$B$5:$G$1070,3,FALSE)</f>
        <v>400 E Washington St</v>
      </c>
      <c r="J93" s="140">
        <v>0</v>
      </c>
      <c r="K93" s="104">
        <v>2</v>
      </c>
      <c r="L93" s="104">
        <v>0</v>
      </c>
      <c r="M93" s="104">
        <v>0</v>
      </c>
      <c r="N93" s="104">
        <v>41.429266200000001</v>
      </c>
      <c r="O93" s="104">
        <v>-81.379615700000002</v>
      </c>
      <c r="P93" s="142">
        <v>0</v>
      </c>
    </row>
    <row r="94" spans="1:16" ht="14.25" customHeight="1" x14ac:dyDescent="0.25">
      <c r="A94" s="105" t="s">
        <v>1234</v>
      </c>
      <c r="B94" s="103" t="s">
        <v>1235</v>
      </c>
      <c r="C94" s="136" t="s">
        <v>1229</v>
      </c>
      <c r="D94" s="104" t="str">
        <f>VLOOKUP($A94,ALL!$B$5:$G$1070,4,FALSE)</f>
        <v>Warren</v>
      </c>
      <c r="E94" s="104" t="str">
        <f>VLOOKUP($A94,ALL!$B$5:$G$1070,5,FALSE)</f>
        <v>OH</v>
      </c>
      <c r="F94" s="128" t="str">
        <f>VLOOKUP($A94,ALL!$B$5:$G$1070,6,FALSE)</f>
        <v>44483</v>
      </c>
      <c r="G94" s="120" t="s">
        <v>6</v>
      </c>
      <c r="H94" s="106">
        <v>1304</v>
      </c>
      <c r="I94" s="132" t="str">
        <f>VLOOKUP($A94,ALL!$B$5:$G$1070,3,FALSE)</f>
        <v>5759 Mahoning Ave NW</v>
      </c>
      <c r="J94" s="140">
        <v>1</v>
      </c>
      <c r="K94" s="104">
        <v>14</v>
      </c>
      <c r="L94" s="104">
        <v>0</v>
      </c>
      <c r="M94" s="104">
        <v>2</v>
      </c>
      <c r="N94" s="104">
        <v>41.310170999999997</v>
      </c>
      <c r="O94" s="104">
        <v>-80.850709300000005</v>
      </c>
      <c r="P94" s="142">
        <v>0</v>
      </c>
    </row>
    <row r="95" spans="1:16" ht="14.25" customHeight="1" x14ac:dyDescent="0.25">
      <c r="A95" s="105" t="s">
        <v>290</v>
      </c>
      <c r="B95" s="103" t="s">
        <v>291</v>
      </c>
      <c r="C95" s="136" t="s">
        <v>292</v>
      </c>
      <c r="D95" s="104" t="str">
        <f>VLOOKUP($A95,ALL!$B$5:$G$1070,4,FALSE)</f>
        <v>Chardon</v>
      </c>
      <c r="E95" s="104" t="str">
        <f>VLOOKUP($A95,ALL!$B$5:$G$1070,5,FALSE)</f>
        <v>OH</v>
      </c>
      <c r="F95" s="128" t="str">
        <f>VLOOKUP($A95,ALL!$B$5:$G$1070,6,FALSE)</f>
        <v>44024</v>
      </c>
      <c r="G95" s="120" t="s">
        <v>9</v>
      </c>
      <c r="H95" s="106">
        <v>2750</v>
      </c>
      <c r="I95" s="132" t="str">
        <f>VLOOKUP($A95,ALL!$B$5:$G$1070,3,FALSE)</f>
        <v>428 North St</v>
      </c>
      <c r="J95" s="140">
        <v>0</v>
      </c>
      <c r="K95" s="104">
        <v>0</v>
      </c>
      <c r="L95" s="104">
        <v>0</v>
      </c>
      <c r="M95" s="104">
        <v>0</v>
      </c>
      <c r="N95" s="104">
        <v>41.590531300000002</v>
      </c>
      <c r="O95" s="104">
        <v>-81.204544799999994</v>
      </c>
      <c r="P95" s="142">
        <v>0</v>
      </c>
    </row>
    <row r="96" spans="1:16" ht="14.25" customHeight="1" x14ac:dyDescent="0.25">
      <c r="A96" s="105" t="s">
        <v>544</v>
      </c>
      <c r="B96" s="103" t="s">
        <v>545</v>
      </c>
      <c r="C96" s="136" t="s">
        <v>546</v>
      </c>
      <c r="D96" s="104" t="str">
        <f>VLOOKUP($A96,ALL!$B$5:$G$1070,4,FALSE)</f>
        <v>Chesapeake</v>
      </c>
      <c r="E96" s="104" t="str">
        <f>VLOOKUP($A96,ALL!$B$5:$G$1070,5,FALSE)</f>
        <v>OH</v>
      </c>
      <c r="F96" s="128" t="str">
        <f>VLOOKUP($A96,ALL!$B$5:$G$1070,6,FALSE)</f>
        <v>45619</v>
      </c>
      <c r="G96" s="120" t="s">
        <v>27</v>
      </c>
      <c r="H96" s="106">
        <v>1259</v>
      </c>
      <c r="I96" s="132" t="str">
        <f>VLOOKUP($A96,ALL!$B$5:$G$1070,3,FALSE)</f>
        <v>10183 County Road 1</v>
      </c>
      <c r="J96" s="140">
        <v>0</v>
      </c>
      <c r="K96" s="104">
        <v>0</v>
      </c>
      <c r="L96" s="104">
        <v>0</v>
      </c>
      <c r="M96" s="104">
        <v>1</v>
      </c>
      <c r="N96" s="104">
        <v>38.422289499999998</v>
      </c>
      <c r="O96" s="104">
        <v>-82.484756399999995</v>
      </c>
      <c r="P96" s="142">
        <v>0</v>
      </c>
    </row>
    <row r="97" spans="1:16" ht="14.25" customHeight="1" x14ac:dyDescent="0.25">
      <c r="A97" s="105" t="s">
        <v>219</v>
      </c>
      <c r="B97" s="103" t="s">
        <v>220</v>
      </c>
      <c r="C97" s="136" t="s">
        <v>221</v>
      </c>
      <c r="D97" s="104" t="str">
        <f>VLOOKUP($A97,ALL!$B$5:$G$1070,4,FALSE)</f>
        <v>Chillicothe</v>
      </c>
      <c r="E97" s="104" t="str">
        <f>VLOOKUP($A97,ALL!$B$5:$G$1070,5,FALSE)</f>
        <v>OH</v>
      </c>
      <c r="F97" s="128" t="str">
        <f>VLOOKUP($A97,ALL!$B$5:$G$1070,6,FALSE)</f>
        <v>45601</v>
      </c>
      <c r="G97" s="120" t="s">
        <v>9</v>
      </c>
      <c r="H97" s="106">
        <v>2653</v>
      </c>
      <c r="I97" s="132" t="str">
        <f>VLOOKUP($A97,ALL!$B$5:$G$1070,3,FALSE)</f>
        <v>425 Yoctangee Pkwy</v>
      </c>
      <c r="J97" s="140">
        <v>5</v>
      </c>
      <c r="K97" s="104">
        <v>6</v>
      </c>
      <c r="L97" s="104">
        <v>1</v>
      </c>
      <c r="M97" s="104">
        <v>5</v>
      </c>
      <c r="N97" s="104">
        <v>39.343152400000001</v>
      </c>
      <c r="O97" s="104">
        <v>-82.988626300000007</v>
      </c>
      <c r="P97" s="142">
        <v>0</v>
      </c>
    </row>
    <row r="98" spans="1:16" ht="14.25" customHeight="1" x14ac:dyDescent="0.25">
      <c r="A98" s="105" t="s">
        <v>1198</v>
      </c>
      <c r="B98" s="103" t="s">
        <v>1199</v>
      </c>
      <c r="C98" s="136" t="s">
        <v>1134</v>
      </c>
      <c r="D98" s="104" t="str">
        <f>VLOOKUP($A98,ALL!$B$5:$G$1070,4,FALSE)</f>
        <v>Doylestown</v>
      </c>
      <c r="E98" s="104" t="str">
        <f>VLOOKUP($A98,ALL!$B$5:$G$1070,5,FALSE)</f>
        <v>OH</v>
      </c>
      <c r="F98" s="128" t="str">
        <f>VLOOKUP($A98,ALL!$B$5:$G$1070,6,FALSE)</f>
        <v>44230</v>
      </c>
      <c r="G98" s="120" t="s">
        <v>9</v>
      </c>
      <c r="H98" s="106">
        <v>1262</v>
      </c>
      <c r="I98" s="132" t="str">
        <f>VLOOKUP($A98,ALL!$B$5:$G$1070,3,FALSE)</f>
        <v>56 N Portage St</v>
      </c>
      <c r="J98" s="140">
        <v>0</v>
      </c>
      <c r="K98" s="104">
        <v>2</v>
      </c>
      <c r="L98" s="104">
        <v>0</v>
      </c>
      <c r="M98" s="104">
        <v>2</v>
      </c>
      <c r="N98" s="104">
        <v>40.969710800000001</v>
      </c>
      <c r="O98" s="104">
        <v>-81.697055899999995</v>
      </c>
      <c r="P98" s="142">
        <v>0</v>
      </c>
    </row>
    <row r="99" spans="1:16" ht="14.25" customHeight="1" x14ac:dyDescent="0.25">
      <c r="A99" s="105" t="s">
        <v>427</v>
      </c>
      <c r="B99" s="103" t="s">
        <v>428</v>
      </c>
      <c r="C99" s="136" t="s">
        <v>429</v>
      </c>
      <c r="D99" s="104" t="str">
        <f>VLOOKUP($A99,ALL!$B$5:$G$1070,4,FALSE)</f>
        <v>Cincinnati</v>
      </c>
      <c r="E99" s="104" t="str">
        <f>VLOOKUP($A99,ALL!$B$5:$G$1070,5,FALSE)</f>
        <v>OH</v>
      </c>
      <c r="F99" s="128" t="str">
        <f>VLOOKUP($A99,ALL!$B$5:$G$1070,6,FALSE)</f>
        <v>45201</v>
      </c>
      <c r="G99" s="120" t="s">
        <v>6</v>
      </c>
      <c r="H99" s="106">
        <v>36674</v>
      </c>
      <c r="I99" s="132" t="str">
        <f>VLOOKUP($A99,ALL!$B$5:$G$1070,3,FALSE)</f>
        <v>PO Box 5381</v>
      </c>
      <c r="J99" s="140">
        <v>0</v>
      </c>
      <c r="K99" s="104">
        <v>2</v>
      </c>
      <c r="L99" s="104">
        <v>9</v>
      </c>
      <c r="M99" s="104">
        <v>24</v>
      </c>
      <c r="N99" s="104">
        <v>39.103118199999997</v>
      </c>
      <c r="O99" s="104">
        <v>-84.512019600000002</v>
      </c>
      <c r="P99" s="142">
        <v>0</v>
      </c>
    </row>
    <row r="100" spans="1:16" ht="14.25" customHeight="1" x14ac:dyDescent="0.25">
      <c r="A100" s="105" t="s">
        <v>1005</v>
      </c>
      <c r="B100" s="103" t="s">
        <v>1006</v>
      </c>
      <c r="C100" s="136" t="s">
        <v>1007</v>
      </c>
      <c r="D100" s="104" t="str">
        <f>VLOOKUP($A100,ALL!$B$5:$G$1070,4,FALSE)</f>
        <v>Circleville</v>
      </c>
      <c r="E100" s="104" t="str">
        <f>VLOOKUP($A100,ALL!$B$5:$G$1070,5,FALSE)</f>
        <v>OH</v>
      </c>
      <c r="F100" s="128" t="str">
        <f>VLOOKUP($A100,ALL!$B$5:$G$1070,6,FALSE)</f>
        <v>43113</v>
      </c>
      <c r="G100" s="120" t="s">
        <v>9</v>
      </c>
      <c r="H100" s="106">
        <v>2145</v>
      </c>
      <c r="I100" s="132" t="str">
        <f>VLOOKUP($A100,ALL!$B$5:$G$1070,3,FALSE)</f>
        <v>388 Clark Dr</v>
      </c>
      <c r="J100" s="140">
        <v>0</v>
      </c>
      <c r="K100" s="104">
        <v>3</v>
      </c>
      <c r="L100" s="104">
        <v>1</v>
      </c>
      <c r="M100" s="104">
        <v>4</v>
      </c>
      <c r="N100" s="104">
        <v>39.607006900000002</v>
      </c>
      <c r="O100" s="104">
        <v>-82.924538799999993</v>
      </c>
      <c r="P100" s="142">
        <v>0</v>
      </c>
    </row>
    <row r="101" spans="1:16" ht="14.25" customHeight="1" x14ac:dyDescent="0.25">
      <c r="A101" s="105" t="s">
        <v>106</v>
      </c>
      <c r="B101" s="103" t="s">
        <v>107</v>
      </c>
      <c r="C101" s="136" t="s">
        <v>108</v>
      </c>
      <c r="D101" s="104" t="str">
        <f>VLOOKUP($A101,ALL!$B$5:$G$1070,4,FALSE)</f>
        <v>Springfield</v>
      </c>
      <c r="E101" s="104" t="str">
        <f>VLOOKUP($A101,ALL!$B$5:$G$1070,5,FALSE)</f>
        <v>OH</v>
      </c>
      <c r="F101" s="128" t="str">
        <f>VLOOKUP($A101,ALL!$B$5:$G$1070,6,FALSE)</f>
        <v>45502</v>
      </c>
      <c r="G101" s="120" t="s">
        <v>6</v>
      </c>
      <c r="H101" s="106">
        <v>1754</v>
      </c>
      <c r="I101" s="132" t="str">
        <f>VLOOKUP($A101,ALL!$B$5:$G$1070,3,FALSE)</f>
        <v>3680 Selma Rd</v>
      </c>
      <c r="J101" s="140">
        <v>1</v>
      </c>
      <c r="K101" s="104">
        <v>6</v>
      </c>
      <c r="L101" s="104">
        <v>0</v>
      </c>
      <c r="M101" s="104">
        <v>1</v>
      </c>
      <c r="N101" s="104">
        <v>39.887196699999997</v>
      </c>
      <c r="O101" s="104">
        <v>-83.784426100000005</v>
      </c>
      <c r="P101" s="142">
        <v>0</v>
      </c>
    </row>
    <row r="102" spans="1:16" ht="14.25" customHeight="1" x14ac:dyDescent="0.25">
      <c r="A102" s="105" t="s">
        <v>1068</v>
      </c>
      <c r="B102" s="103" t="s">
        <v>1069</v>
      </c>
      <c r="C102" s="136" t="s">
        <v>1067</v>
      </c>
      <c r="D102" s="104" t="str">
        <f>VLOOKUP($A102,ALL!$B$5:$G$1070,4,FALSE)</f>
        <v>Portsmouth</v>
      </c>
      <c r="E102" s="104" t="str">
        <f>VLOOKUP($A102,ALL!$B$5:$G$1070,5,FALSE)</f>
        <v>OH</v>
      </c>
      <c r="F102" s="128" t="str">
        <f>VLOOKUP($A102,ALL!$B$5:$G$1070,6,FALSE)</f>
        <v>45662</v>
      </c>
      <c r="G102" s="120" t="s">
        <v>6</v>
      </c>
      <c r="H102" s="106">
        <v>645</v>
      </c>
      <c r="I102" s="132" t="str">
        <f>VLOOKUP($A102,ALL!$B$5:$G$1070,3,FALSE)</f>
        <v>44 Clay High St</v>
      </c>
      <c r="J102" s="140">
        <v>1</v>
      </c>
      <c r="K102" s="104">
        <v>2</v>
      </c>
      <c r="L102" s="104">
        <v>0</v>
      </c>
      <c r="M102" s="104">
        <v>0</v>
      </c>
      <c r="N102" s="104">
        <v>38.803986100000003</v>
      </c>
      <c r="O102" s="104">
        <v>-82.982244100000003</v>
      </c>
      <c r="P102" s="142">
        <v>0</v>
      </c>
    </row>
    <row r="103" spans="1:16" ht="14.25" customHeight="1" x14ac:dyDescent="0.25">
      <c r="A103" s="105" t="s">
        <v>178</v>
      </c>
      <c r="B103" s="103" t="s">
        <v>179</v>
      </c>
      <c r="C103" s="136" t="s">
        <v>180</v>
      </c>
      <c r="D103" s="104" t="str">
        <f>VLOOKUP($A103,ALL!$B$5:$G$1070,4,FALSE)</f>
        <v>Dennison</v>
      </c>
      <c r="E103" s="104" t="str">
        <f>VLOOKUP($A103,ALL!$B$5:$G$1070,5,FALSE)</f>
        <v>OH</v>
      </c>
      <c r="F103" s="128" t="str">
        <f>VLOOKUP($A103,ALL!$B$5:$G$1070,6,FALSE)</f>
        <v>44621</v>
      </c>
      <c r="G103" s="120" t="s">
        <v>6</v>
      </c>
      <c r="H103" s="106">
        <v>1772</v>
      </c>
      <c r="I103" s="132" t="str">
        <f>VLOOKUP($A103,ALL!$B$5:$G$1070,3,FALSE)</f>
        <v>201 N 3rd St</v>
      </c>
      <c r="J103" s="140">
        <v>1</v>
      </c>
      <c r="K103" s="104">
        <v>6</v>
      </c>
      <c r="L103" s="104">
        <v>1</v>
      </c>
      <c r="M103" s="104">
        <v>1</v>
      </c>
      <c r="N103" s="104">
        <v>40.394299400000001</v>
      </c>
      <c r="O103" s="104">
        <v>-81.3343548</v>
      </c>
      <c r="P103" s="142">
        <v>0</v>
      </c>
    </row>
    <row r="104" spans="1:16" ht="14.25" customHeight="1" x14ac:dyDescent="0.25">
      <c r="A104" s="105" t="s">
        <v>513</v>
      </c>
      <c r="B104" s="103" t="s">
        <v>514</v>
      </c>
      <c r="C104" s="136" t="s">
        <v>515</v>
      </c>
      <c r="D104" s="104" t="str">
        <f>VLOOKUP($A104,ALL!$B$5:$G$1070,4,FALSE)</f>
        <v>Bellville</v>
      </c>
      <c r="E104" s="104" t="str">
        <f>VLOOKUP($A104,ALL!$B$5:$G$1070,5,FALSE)</f>
        <v>OH</v>
      </c>
      <c r="F104" s="128" t="str">
        <f>VLOOKUP($A104,ALL!$B$5:$G$1070,6,FALSE)</f>
        <v>44813</v>
      </c>
      <c r="G104" s="120" t="s">
        <v>9</v>
      </c>
      <c r="H104" s="106">
        <v>1644</v>
      </c>
      <c r="I104" s="132" t="str">
        <f>VLOOKUP($A104,ALL!$B$5:$G$1070,3,FALSE)</f>
        <v>92 Hines Ave</v>
      </c>
      <c r="J104" s="140">
        <v>1</v>
      </c>
      <c r="K104" s="104">
        <v>1</v>
      </c>
      <c r="L104" s="104">
        <v>0</v>
      </c>
      <c r="M104" s="104">
        <v>2</v>
      </c>
      <c r="N104" s="104">
        <v>40.620379499999999</v>
      </c>
      <c r="O104" s="104">
        <v>-82.507913299999998</v>
      </c>
      <c r="P104" s="142">
        <v>0</v>
      </c>
    </row>
    <row r="105" spans="1:16" ht="14.25" customHeight="1" x14ac:dyDescent="0.25">
      <c r="A105" s="105" t="s">
        <v>582</v>
      </c>
      <c r="B105" s="103" t="s">
        <v>583</v>
      </c>
      <c r="C105" s="136" t="s">
        <v>577</v>
      </c>
      <c r="D105" s="104" t="str">
        <f>VLOOKUP($A105,ALL!$B$5:$G$1070,4,FALSE)</f>
        <v>Lorain</v>
      </c>
      <c r="E105" s="104" t="str">
        <f>VLOOKUP($A105,ALL!$B$5:$G$1070,5,FALSE)</f>
        <v>OH</v>
      </c>
      <c r="F105" s="128" t="str">
        <f>VLOOKUP($A105,ALL!$B$5:$G$1070,6,FALSE)</f>
        <v>44052</v>
      </c>
      <c r="G105" s="120" t="s">
        <v>6</v>
      </c>
      <c r="H105" s="106">
        <v>1555</v>
      </c>
      <c r="I105" s="132" t="str">
        <f>VLOOKUP($A105,ALL!$B$5:$G$1070,3,FALSE)</f>
        <v>4700 Broadway</v>
      </c>
      <c r="J105" s="140">
        <v>0</v>
      </c>
      <c r="K105" s="104">
        <v>0</v>
      </c>
      <c r="L105" s="104">
        <v>0</v>
      </c>
      <c r="M105" s="104">
        <v>0</v>
      </c>
      <c r="N105" s="104">
        <v>41.425615700000002</v>
      </c>
      <c r="O105" s="104">
        <v>-82.164309500000002</v>
      </c>
      <c r="P105" s="142">
        <v>0</v>
      </c>
    </row>
    <row r="106" spans="1:16" ht="14.25" customHeight="1" x14ac:dyDescent="0.25">
      <c r="A106" s="105" t="s">
        <v>126</v>
      </c>
      <c r="B106" s="103" t="s">
        <v>127</v>
      </c>
      <c r="C106" s="136" t="s">
        <v>123</v>
      </c>
      <c r="D106" s="104" t="str">
        <f>VLOOKUP($A106,ALL!$B$5:$G$1070,4,FALSE)</f>
        <v>Batavia</v>
      </c>
      <c r="E106" s="104" t="str">
        <f>VLOOKUP($A106,ALL!$B$5:$G$1070,5,FALSE)</f>
        <v>OH</v>
      </c>
      <c r="F106" s="128" t="str">
        <f>VLOOKUP($A106,ALL!$B$5:$G$1070,6,FALSE)</f>
        <v>45103</v>
      </c>
      <c r="G106" s="120" t="s">
        <v>9</v>
      </c>
      <c r="H106" s="106">
        <v>1404</v>
      </c>
      <c r="I106" s="132" t="str">
        <f>VLOOKUP($A106,ALL!$B$5:$G$1070,3,FALSE)</f>
        <v>2792 Us Highway 50</v>
      </c>
      <c r="J106" s="140">
        <v>0</v>
      </c>
      <c r="K106" s="104">
        <v>0</v>
      </c>
      <c r="L106" s="104">
        <v>0</v>
      </c>
      <c r="M106" s="104">
        <v>0</v>
      </c>
      <c r="N106" s="104">
        <v>39.1317168</v>
      </c>
      <c r="O106" s="104">
        <v>-84.100956100000005</v>
      </c>
      <c r="P106" s="142">
        <v>0</v>
      </c>
    </row>
    <row r="107" spans="1:16" ht="14.25" customHeight="1" x14ac:dyDescent="0.25">
      <c r="A107" s="105" t="s">
        <v>293</v>
      </c>
      <c r="B107" s="103" t="s">
        <v>294</v>
      </c>
      <c r="C107" s="136" t="s">
        <v>277</v>
      </c>
      <c r="D107" s="104" t="str">
        <f>VLOOKUP($A107,ALL!$B$5:$G$1070,4,FALSE)</f>
        <v>University Heights</v>
      </c>
      <c r="E107" s="104" t="str">
        <f>VLOOKUP($A107,ALL!$B$5:$G$1070,5,FALSE)</f>
        <v>OH</v>
      </c>
      <c r="F107" s="128" t="str">
        <f>VLOOKUP($A107,ALL!$B$5:$G$1070,6,FALSE)</f>
        <v>44118</v>
      </c>
      <c r="G107" s="120" t="s">
        <v>27</v>
      </c>
      <c r="H107" s="106">
        <v>5096</v>
      </c>
      <c r="I107" s="132" t="str">
        <f>VLOOKUP($A107,ALL!$B$5:$G$1070,3,FALSE)</f>
        <v>2155 Miramar Blvd</v>
      </c>
      <c r="J107" s="140">
        <v>0</v>
      </c>
      <c r="K107" s="104">
        <v>0</v>
      </c>
      <c r="L107" s="104">
        <v>0</v>
      </c>
      <c r="M107" s="104">
        <v>0</v>
      </c>
      <c r="N107" s="104">
        <v>41.500036000000001</v>
      </c>
      <c r="O107" s="104">
        <v>-81.529060999999999</v>
      </c>
      <c r="P107" s="142">
        <v>0</v>
      </c>
    </row>
    <row r="108" spans="1:16" ht="14.25" customHeight="1" x14ac:dyDescent="0.25">
      <c r="A108" s="105" t="s">
        <v>295</v>
      </c>
      <c r="B108" s="103" t="s">
        <v>296</v>
      </c>
      <c r="C108" s="136" t="s">
        <v>277</v>
      </c>
      <c r="D108" s="104" t="str">
        <f>VLOOKUP($A108,ALL!$B$5:$G$1070,4,FALSE)</f>
        <v>Cleveland</v>
      </c>
      <c r="E108" s="104" t="str">
        <f>VLOOKUP($A108,ALL!$B$5:$G$1070,5,FALSE)</f>
        <v>OH</v>
      </c>
      <c r="F108" s="128" t="str">
        <f>VLOOKUP($A108,ALL!$B$5:$G$1070,6,FALSE)</f>
        <v>44114</v>
      </c>
      <c r="G108" s="120" t="s">
        <v>27</v>
      </c>
      <c r="H108" s="106">
        <v>37158</v>
      </c>
      <c r="I108" s="132" t="str">
        <f>VLOOKUP($A108,ALL!$B$5:$G$1070,3,FALSE)</f>
        <v>1111 Superior Ave E</v>
      </c>
      <c r="J108" s="140">
        <v>0</v>
      </c>
      <c r="K108" s="104">
        <v>0</v>
      </c>
      <c r="L108" s="104">
        <v>1</v>
      </c>
      <c r="M108" s="104">
        <v>4</v>
      </c>
      <c r="N108" s="104">
        <v>41.503515499999999</v>
      </c>
      <c r="O108" s="104">
        <v>-81.686921299999995</v>
      </c>
      <c r="P108" s="142">
        <v>0</v>
      </c>
    </row>
    <row r="109" spans="1:16" ht="14.25" customHeight="1" x14ac:dyDescent="0.25">
      <c r="A109" s="105" t="s">
        <v>1101</v>
      </c>
      <c r="B109" s="103" t="s">
        <v>1102</v>
      </c>
      <c r="C109" s="136" t="s">
        <v>1097</v>
      </c>
      <c r="D109" s="104" t="str">
        <f>VLOOKUP($A109,ALL!$B$5:$G$1070,4,FALSE)</f>
        <v>Clarksville</v>
      </c>
      <c r="E109" s="104" t="str">
        <f>VLOOKUP($A109,ALL!$B$5:$G$1070,5,FALSE)</f>
        <v>OH</v>
      </c>
      <c r="F109" s="128" t="str">
        <f>VLOOKUP($A109,ALL!$B$5:$G$1070,6,FALSE)</f>
        <v>45113</v>
      </c>
      <c r="G109" s="120" t="s">
        <v>9</v>
      </c>
      <c r="H109" s="106">
        <v>1738</v>
      </c>
      <c r="I109" s="132" t="str">
        <f>VLOOKUP($A109,ALL!$B$5:$G$1070,3,FALSE)</f>
        <v>2556 Lebanon Rd</v>
      </c>
      <c r="J109" s="140">
        <v>0</v>
      </c>
      <c r="K109" s="104">
        <v>3</v>
      </c>
      <c r="L109" s="104">
        <v>0</v>
      </c>
      <c r="M109" s="104">
        <v>0</v>
      </c>
      <c r="N109" s="104">
        <v>39.446692400000003</v>
      </c>
      <c r="O109" s="104">
        <v>-83.9851733</v>
      </c>
      <c r="P109" s="142">
        <v>0</v>
      </c>
    </row>
    <row r="110" spans="1:16" ht="14.25" customHeight="1" x14ac:dyDescent="0.25">
      <c r="A110" s="105" t="s">
        <v>672</v>
      </c>
      <c r="B110" s="103" t="s">
        <v>673</v>
      </c>
      <c r="C110" s="136" t="s">
        <v>667</v>
      </c>
      <c r="D110" s="104" t="str">
        <f>VLOOKUP($A110,ALL!$B$5:$G$1070,4,FALSE)</f>
        <v>Lodi</v>
      </c>
      <c r="E110" s="104" t="str">
        <f>VLOOKUP($A110,ALL!$B$5:$G$1070,5,FALSE)</f>
        <v>OH</v>
      </c>
      <c r="F110" s="128" t="str">
        <f>VLOOKUP($A110,ALL!$B$5:$G$1070,6,FALSE)</f>
        <v>44254</v>
      </c>
      <c r="G110" s="120" t="s">
        <v>9</v>
      </c>
      <c r="H110" s="106">
        <v>2298</v>
      </c>
      <c r="I110" s="132" t="str">
        <f>VLOOKUP($A110,ALL!$B$5:$G$1070,3,FALSE)</f>
        <v>8525 Friendsville Rd</v>
      </c>
      <c r="J110" s="140">
        <v>0</v>
      </c>
      <c r="K110" s="104">
        <v>2</v>
      </c>
      <c r="L110" s="104">
        <v>0</v>
      </c>
      <c r="M110" s="104">
        <v>1</v>
      </c>
      <c r="N110" s="104">
        <v>41.0406586</v>
      </c>
      <c r="O110" s="104">
        <v>-81.963969599999999</v>
      </c>
      <c r="P110" s="142">
        <v>0</v>
      </c>
    </row>
    <row r="111" spans="1:16" ht="14.25" customHeight="1" x14ac:dyDescent="0.25">
      <c r="A111" s="105" t="s">
        <v>894</v>
      </c>
      <c r="B111" s="103" t="s">
        <v>895</v>
      </c>
      <c r="C111" s="136" t="s">
        <v>857</v>
      </c>
      <c r="D111" s="104" t="str">
        <f>VLOOKUP($A111,ALL!$B$5:$G$1070,4,FALSE)</f>
        <v>Clyde</v>
      </c>
      <c r="E111" s="104" t="str">
        <f>VLOOKUP($A111,ALL!$B$5:$G$1070,5,FALSE)</f>
        <v>OH</v>
      </c>
      <c r="F111" s="128" t="str">
        <f>VLOOKUP($A111,ALL!$B$5:$G$1070,6,FALSE)</f>
        <v>43410</v>
      </c>
      <c r="G111" s="120" t="s">
        <v>6</v>
      </c>
      <c r="H111" s="106">
        <v>2110</v>
      </c>
      <c r="I111" s="132" t="str">
        <f>VLOOKUP($A111,ALL!$B$5:$G$1070,3,FALSE)</f>
        <v>106 S Main St</v>
      </c>
      <c r="J111" s="140">
        <v>0</v>
      </c>
      <c r="K111" s="104">
        <v>0</v>
      </c>
      <c r="L111" s="104">
        <v>0</v>
      </c>
      <c r="M111" s="104">
        <v>0</v>
      </c>
      <c r="N111" s="104">
        <v>41.305647399999998</v>
      </c>
      <c r="O111" s="104">
        <v>-82.974706400000002</v>
      </c>
      <c r="P111" s="142">
        <v>0</v>
      </c>
    </row>
    <row r="112" spans="1:16" ht="14.25" customHeight="1" x14ac:dyDescent="0.25">
      <c r="A112" s="105" t="s">
        <v>683</v>
      </c>
      <c r="B112" s="103" t="s">
        <v>684</v>
      </c>
      <c r="C112" s="136" t="s">
        <v>682</v>
      </c>
      <c r="D112" s="104" t="str">
        <f>VLOOKUP($A112,ALL!$B$5:$G$1070,4,FALSE)</f>
        <v>Coldwater</v>
      </c>
      <c r="E112" s="104" t="str">
        <f>VLOOKUP($A112,ALL!$B$5:$G$1070,5,FALSE)</f>
        <v>OH</v>
      </c>
      <c r="F112" s="128" t="str">
        <f>VLOOKUP($A112,ALL!$B$5:$G$1070,6,FALSE)</f>
        <v>45828</v>
      </c>
      <c r="G112" s="120" t="s">
        <v>9</v>
      </c>
      <c r="H112" s="106">
        <v>1306</v>
      </c>
      <c r="I112" s="132" t="str">
        <f>VLOOKUP($A112,ALL!$B$5:$G$1070,3,FALSE)</f>
        <v>310 N 2nd St</v>
      </c>
      <c r="J112" s="140">
        <v>3</v>
      </c>
      <c r="K112" s="104">
        <v>3</v>
      </c>
      <c r="L112" s="104">
        <v>0</v>
      </c>
      <c r="M112" s="104">
        <v>1</v>
      </c>
      <c r="N112" s="104">
        <v>40.481946999999998</v>
      </c>
      <c r="O112" s="104">
        <v>-84.6299262</v>
      </c>
      <c r="P112" s="142">
        <v>0</v>
      </c>
    </row>
    <row r="113" spans="1:16" ht="14.25" customHeight="1" x14ac:dyDescent="0.25">
      <c r="A113" s="105" t="s">
        <v>1014</v>
      </c>
      <c r="B113" s="103" t="s">
        <v>1015</v>
      </c>
      <c r="C113" s="136" t="s">
        <v>1016</v>
      </c>
      <c r="D113" s="104" t="str">
        <f>VLOOKUP($A113,ALL!$B$5:$G$1070,4,FALSE)</f>
        <v>College Corner</v>
      </c>
      <c r="E113" s="104" t="str">
        <f>VLOOKUP($A113,ALL!$B$5:$G$1070,5,FALSE)</f>
        <v>OH</v>
      </c>
      <c r="F113" s="128" t="str">
        <f>VLOOKUP($A113,ALL!$B$5:$G$1070,6,FALSE)</f>
        <v>45003</v>
      </c>
      <c r="G113" s="120" t="s">
        <v>9</v>
      </c>
      <c r="H113" s="106">
        <v>96</v>
      </c>
      <c r="I113" s="132" t="str">
        <f>VLOOKUP($A113,ALL!$B$5:$G$1070,3,FALSE)</f>
        <v>230 Ramsey St</v>
      </c>
      <c r="J113" s="140">
        <v>0</v>
      </c>
      <c r="K113" s="104">
        <v>0</v>
      </c>
      <c r="L113" s="104">
        <v>0</v>
      </c>
      <c r="M113" s="104">
        <v>0</v>
      </c>
      <c r="N113" s="104">
        <v>39.571619900000002</v>
      </c>
      <c r="O113" s="104">
        <v>-84.815660100000002</v>
      </c>
      <c r="P113" s="142">
        <v>0</v>
      </c>
    </row>
    <row r="114" spans="1:16" ht="14.25" customHeight="1" x14ac:dyDescent="0.25">
      <c r="A114" s="105" t="s">
        <v>848</v>
      </c>
      <c r="B114" s="103" t="s">
        <v>849</v>
      </c>
      <c r="C114" s="136" t="s">
        <v>716</v>
      </c>
      <c r="D114" s="104" t="str">
        <f>VLOOKUP($A114,ALL!$B$5:$G$1070,4,FALSE)</f>
        <v>North Robinson</v>
      </c>
      <c r="E114" s="104" t="str">
        <f>VLOOKUP($A114,ALL!$B$5:$G$1070,5,FALSE)</f>
        <v>OH</v>
      </c>
      <c r="F114" s="128" t="str">
        <f>VLOOKUP($A114,ALL!$B$5:$G$1070,6,FALSE)</f>
        <v>44856</v>
      </c>
      <c r="G114" s="120" t="s">
        <v>9</v>
      </c>
      <c r="H114" s="106">
        <v>931</v>
      </c>
      <c r="I114" s="132" t="str">
        <f>VLOOKUP($A114,ALL!$B$5:$G$1070,3,FALSE)</f>
        <v>PO Box 7</v>
      </c>
      <c r="J114" s="140">
        <v>0</v>
      </c>
      <c r="K114" s="104">
        <v>0</v>
      </c>
      <c r="L114" s="104">
        <v>0</v>
      </c>
      <c r="M114" s="104">
        <v>0</v>
      </c>
      <c r="N114" s="104">
        <v>40.7925574</v>
      </c>
      <c r="O114" s="104">
        <v>-82.857127399999996</v>
      </c>
      <c r="P114" s="142">
        <v>0</v>
      </c>
    </row>
    <row r="115" spans="1:16" ht="14.25" customHeight="1" x14ac:dyDescent="0.25">
      <c r="A115" s="105" t="s">
        <v>584</v>
      </c>
      <c r="B115" s="103" t="s">
        <v>585</v>
      </c>
      <c r="C115" s="136" t="s">
        <v>577</v>
      </c>
      <c r="D115" s="104" t="str">
        <f>VLOOKUP($A115,ALL!$B$5:$G$1070,4,FALSE)</f>
        <v>Columbia Station</v>
      </c>
      <c r="E115" s="104" t="str">
        <f>VLOOKUP($A115,ALL!$B$5:$G$1070,5,FALSE)</f>
        <v>OH</v>
      </c>
      <c r="F115" s="128" t="str">
        <f>VLOOKUP($A115,ALL!$B$5:$G$1070,6,FALSE)</f>
        <v>44028</v>
      </c>
      <c r="G115" s="120" t="s">
        <v>6</v>
      </c>
      <c r="H115" s="106">
        <v>870</v>
      </c>
      <c r="I115" s="132" t="str">
        <f>VLOOKUP($A115,ALL!$B$5:$G$1070,3,FALSE)</f>
        <v>25796 Royalton Rd</v>
      </c>
      <c r="J115" s="140">
        <v>1</v>
      </c>
      <c r="K115" s="104">
        <v>1</v>
      </c>
      <c r="L115" s="104">
        <v>0</v>
      </c>
      <c r="M115" s="104">
        <v>0</v>
      </c>
      <c r="N115" s="104">
        <v>41.313188400000001</v>
      </c>
      <c r="O115" s="104">
        <v>-81.9309054</v>
      </c>
      <c r="P115" s="142">
        <v>0</v>
      </c>
    </row>
    <row r="116" spans="1:16" ht="14.25" customHeight="1" x14ac:dyDescent="0.25">
      <c r="A116" s="105" t="s">
        <v>635</v>
      </c>
      <c r="B116" s="103" t="s">
        <v>636</v>
      </c>
      <c r="C116" s="136" t="s">
        <v>142</v>
      </c>
      <c r="D116" s="104" t="str">
        <f>VLOOKUP($A116,ALL!$B$5:$G$1070,4,FALSE)</f>
        <v>Columbiana</v>
      </c>
      <c r="E116" s="104" t="str">
        <f>VLOOKUP($A116,ALL!$B$5:$G$1070,5,FALSE)</f>
        <v>OH</v>
      </c>
      <c r="F116" s="128" t="str">
        <f>VLOOKUP($A116,ALL!$B$5:$G$1070,6,FALSE)</f>
        <v>44408</v>
      </c>
      <c r="G116" s="120" t="s">
        <v>9</v>
      </c>
      <c r="H116" s="106">
        <v>1089</v>
      </c>
      <c r="I116" s="132" t="str">
        <f>VLOOKUP($A116,ALL!$B$5:$G$1070,3,FALSE)</f>
        <v>700 Columbiana Waterford Rd</v>
      </c>
      <c r="J116" s="140">
        <v>0</v>
      </c>
      <c r="K116" s="104">
        <v>0</v>
      </c>
      <c r="L116" s="104">
        <v>0</v>
      </c>
      <c r="M116" s="104">
        <v>0</v>
      </c>
      <c r="N116" s="104">
        <v>40.881369999999997</v>
      </c>
      <c r="O116" s="104">
        <v>-80.678812100000002</v>
      </c>
      <c r="P116" s="142">
        <v>0</v>
      </c>
    </row>
    <row r="117" spans="1:16" ht="14.25" customHeight="1" x14ac:dyDescent="0.25">
      <c r="A117" s="105" t="s">
        <v>222</v>
      </c>
      <c r="B117" s="103" t="s">
        <v>223</v>
      </c>
      <c r="C117" s="136" t="s">
        <v>208</v>
      </c>
      <c r="D117" s="104" t="str">
        <f>VLOOKUP($A117,ALL!$B$5:$G$1070,4,FALSE)</f>
        <v>Columbus</v>
      </c>
      <c r="E117" s="104" t="str">
        <f>VLOOKUP($A117,ALL!$B$5:$G$1070,5,FALSE)</f>
        <v>OH</v>
      </c>
      <c r="F117" s="128" t="str">
        <f>VLOOKUP($A117,ALL!$B$5:$G$1070,6,FALSE)</f>
        <v>43215</v>
      </c>
      <c r="G117" s="120" t="s">
        <v>27</v>
      </c>
      <c r="H117" s="106">
        <v>48526</v>
      </c>
      <c r="I117" s="132" t="str">
        <f>VLOOKUP($A117,ALL!$B$5:$G$1070,3,FALSE)</f>
        <v>270 E State St</v>
      </c>
      <c r="J117" s="140">
        <v>4</v>
      </c>
      <c r="K117" s="104">
        <v>4</v>
      </c>
      <c r="L117" s="104">
        <v>5</v>
      </c>
      <c r="M117" s="104">
        <v>7</v>
      </c>
      <c r="N117" s="104">
        <v>39.961110499999997</v>
      </c>
      <c r="O117" s="104">
        <v>-82.993622500000001</v>
      </c>
      <c r="P117" s="142">
        <v>0</v>
      </c>
    </row>
    <row r="118" spans="1:16" ht="14.25" customHeight="1" x14ac:dyDescent="0.25">
      <c r="A118" s="105" t="s">
        <v>1027</v>
      </c>
      <c r="B118" s="103" t="s">
        <v>1028</v>
      </c>
      <c r="C118" s="136" t="s">
        <v>1029</v>
      </c>
      <c r="D118" s="104" t="str">
        <f>VLOOKUP($A118,ALL!$B$5:$G$1070,4,FALSE)</f>
        <v>Columbus Grove</v>
      </c>
      <c r="E118" s="104" t="str">
        <f>VLOOKUP($A118,ALL!$B$5:$G$1070,5,FALSE)</f>
        <v>OH</v>
      </c>
      <c r="F118" s="128" t="str">
        <f>VLOOKUP($A118,ALL!$B$5:$G$1070,6,FALSE)</f>
        <v>45830</v>
      </c>
      <c r="G118" s="120" t="s">
        <v>9</v>
      </c>
      <c r="H118" s="106">
        <v>830</v>
      </c>
      <c r="I118" s="132" t="str">
        <f>VLOOKUP($A118,ALL!$B$5:$G$1070,3,FALSE)</f>
        <v>201 W Cross St</v>
      </c>
      <c r="J118" s="140">
        <v>2</v>
      </c>
      <c r="K118" s="104">
        <v>4</v>
      </c>
      <c r="L118" s="104">
        <v>0</v>
      </c>
      <c r="M118" s="104">
        <v>0</v>
      </c>
      <c r="N118" s="104">
        <v>40.922063000000001</v>
      </c>
      <c r="O118" s="104">
        <v>-84.056056699999999</v>
      </c>
      <c r="P118" s="142">
        <v>0</v>
      </c>
    </row>
    <row r="119" spans="1:16" ht="14.25" customHeight="1" x14ac:dyDescent="0.25">
      <c r="A119" s="105" t="s">
        <v>30</v>
      </c>
      <c r="B119" s="103" t="s">
        <v>31</v>
      </c>
      <c r="C119" s="136" t="s">
        <v>26</v>
      </c>
      <c r="D119" s="104" t="str">
        <f>VLOOKUP($A119,ALL!$B$5:$G$1070,4,FALSE)</f>
        <v>Conneaut</v>
      </c>
      <c r="E119" s="104" t="str">
        <f>VLOOKUP($A119,ALL!$B$5:$G$1070,5,FALSE)</f>
        <v>OH</v>
      </c>
      <c r="F119" s="128" t="str">
        <f>VLOOKUP($A119,ALL!$B$5:$G$1070,6,FALSE)</f>
        <v>44030</v>
      </c>
      <c r="G119" s="120" t="s">
        <v>6</v>
      </c>
      <c r="H119" s="106">
        <v>1567</v>
      </c>
      <c r="I119" s="132" t="str">
        <f>VLOOKUP($A119,ALL!$B$5:$G$1070,3,FALSE)</f>
        <v>400 Mill St</v>
      </c>
      <c r="J119" s="140">
        <v>0</v>
      </c>
      <c r="K119" s="104">
        <v>0</v>
      </c>
      <c r="L119" s="104">
        <v>0</v>
      </c>
      <c r="M119" s="104">
        <v>0</v>
      </c>
      <c r="N119" s="104">
        <v>41.947526699999997</v>
      </c>
      <c r="O119" s="104">
        <v>-80.559599700000007</v>
      </c>
      <c r="P119" s="142">
        <v>0</v>
      </c>
    </row>
    <row r="120" spans="1:16" ht="14.25" customHeight="1" x14ac:dyDescent="0.25">
      <c r="A120" s="105" t="s">
        <v>181</v>
      </c>
      <c r="B120" s="103" t="s">
        <v>182</v>
      </c>
      <c r="C120" s="136" t="s">
        <v>183</v>
      </c>
      <c r="D120" s="104" t="str">
        <f>VLOOKUP($A120,ALL!$B$5:$G$1070,4,FALSE)</f>
        <v>Sherrodsville</v>
      </c>
      <c r="E120" s="104" t="str">
        <f>VLOOKUP($A120,ALL!$B$5:$G$1070,5,FALSE)</f>
        <v>OH</v>
      </c>
      <c r="F120" s="128" t="str">
        <f>VLOOKUP($A120,ALL!$B$5:$G$1070,6,FALSE)</f>
        <v>44675</v>
      </c>
      <c r="G120" s="120" t="s">
        <v>6</v>
      </c>
      <c r="H120" s="106">
        <v>463</v>
      </c>
      <c r="I120" s="132" t="str">
        <f>VLOOKUP($A120,ALL!$B$5:$G$1070,3,FALSE)</f>
        <v>PO Box 187</v>
      </c>
      <c r="J120" s="140">
        <v>0</v>
      </c>
      <c r="K120" s="104">
        <v>0</v>
      </c>
      <c r="L120" s="104">
        <v>0</v>
      </c>
      <c r="M120" s="104">
        <v>0</v>
      </c>
      <c r="N120" s="104">
        <v>40.494786900000001</v>
      </c>
      <c r="O120" s="104">
        <v>-81.2428843</v>
      </c>
      <c r="P120" s="142">
        <v>0</v>
      </c>
    </row>
    <row r="121" spans="1:16" ht="14.25" customHeight="1" x14ac:dyDescent="0.25">
      <c r="A121" s="105" t="s">
        <v>1030</v>
      </c>
      <c r="B121" s="103" t="s">
        <v>1031</v>
      </c>
      <c r="C121" s="136" t="s">
        <v>1029</v>
      </c>
      <c r="D121" s="104" t="str">
        <f>VLOOKUP($A121,ALL!$B$5:$G$1070,4,FALSE)</f>
        <v>Continental</v>
      </c>
      <c r="E121" s="104" t="str">
        <f>VLOOKUP($A121,ALL!$B$5:$G$1070,5,FALSE)</f>
        <v>OH</v>
      </c>
      <c r="F121" s="128" t="str">
        <f>VLOOKUP($A121,ALL!$B$5:$G$1070,6,FALSE)</f>
        <v>45831</v>
      </c>
      <c r="G121" s="120" t="s">
        <v>9</v>
      </c>
      <c r="H121" s="106">
        <v>441</v>
      </c>
      <c r="I121" s="132" t="str">
        <f>VLOOKUP($A121,ALL!$B$5:$G$1070,3,FALSE)</f>
        <v>5211 State Route 634</v>
      </c>
      <c r="J121" s="140">
        <v>0</v>
      </c>
      <c r="K121" s="104">
        <v>0</v>
      </c>
      <c r="L121" s="104">
        <v>0</v>
      </c>
      <c r="M121" s="104">
        <v>0</v>
      </c>
      <c r="N121" s="104">
        <v>41.106875799999997</v>
      </c>
      <c r="O121" s="104">
        <v>-84.264011699999998</v>
      </c>
      <c r="P121" s="142">
        <v>0</v>
      </c>
    </row>
    <row r="122" spans="1:16" ht="14.25" customHeight="1" x14ac:dyDescent="0.25">
      <c r="A122" s="105" t="s">
        <v>1167</v>
      </c>
      <c r="B122" s="103" t="s">
        <v>1168</v>
      </c>
      <c r="C122" s="136" t="s">
        <v>269</v>
      </c>
      <c r="D122" s="104" t="str">
        <f>VLOOKUP($A122,ALL!$B$5:$G$1070,4,FALSE)</f>
        <v>Copley</v>
      </c>
      <c r="E122" s="104" t="str">
        <f>VLOOKUP($A122,ALL!$B$5:$G$1070,5,FALSE)</f>
        <v>OH</v>
      </c>
      <c r="F122" s="128" t="str">
        <f>VLOOKUP($A122,ALL!$B$5:$G$1070,6,FALSE)</f>
        <v>44321</v>
      </c>
      <c r="G122" s="121" t="s">
        <v>9</v>
      </c>
      <c r="H122" s="106">
        <v>2756</v>
      </c>
      <c r="I122" s="132" t="str">
        <f>VLOOKUP($A122,ALL!$B$5:$G$1070,3,FALSE)</f>
        <v>3797 Ridgewood Rd</v>
      </c>
      <c r="J122" s="140">
        <v>0</v>
      </c>
      <c r="K122" s="104">
        <v>2</v>
      </c>
      <c r="L122" s="104">
        <v>0</v>
      </c>
      <c r="M122" s="104">
        <v>2</v>
      </c>
      <c r="N122" s="104">
        <v>41.111960600000003</v>
      </c>
      <c r="O122" s="104">
        <v>-81.645656000000002</v>
      </c>
      <c r="P122" s="142">
        <v>0</v>
      </c>
    </row>
    <row r="123" spans="1:16" ht="14.25" customHeight="1" x14ac:dyDescent="0.25">
      <c r="A123" s="105" t="s">
        <v>480</v>
      </c>
      <c r="B123" s="103" t="s">
        <v>481</v>
      </c>
      <c r="C123" s="136" t="s">
        <v>477</v>
      </c>
      <c r="D123" s="104" t="str">
        <f>VLOOKUP($A123,ALL!$B$5:$G$1070,4,FALSE)</f>
        <v>Rawson</v>
      </c>
      <c r="E123" s="104" t="str">
        <f>VLOOKUP($A123,ALL!$B$5:$G$1070,5,FALSE)</f>
        <v>OH</v>
      </c>
      <c r="F123" s="128" t="str">
        <f>VLOOKUP($A123,ALL!$B$5:$G$1070,6,FALSE)</f>
        <v>45881</v>
      </c>
      <c r="G123" s="120" t="s">
        <v>6</v>
      </c>
      <c r="H123" s="106">
        <v>524</v>
      </c>
      <c r="I123" s="132" t="str">
        <f>VLOOKUP($A123,ALL!$B$5:$G$1070,3,FALSE)</f>
        <v>3930 County Road 26</v>
      </c>
      <c r="J123" s="140">
        <v>0</v>
      </c>
      <c r="K123" s="104">
        <v>1</v>
      </c>
      <c r="L123" s="104">
        <v>0</v>
      </c>
      <c r="M123" s="104">
        <v>0</v>
      </c>
      <c r="N123" s="104">
        <v>40.937742</v>
      </c>
      <c r="O123" s="104">
        <v>-83.805496000000005</v>
      </c>
      <c r="P123" s="142">
        <v>0</v>
      </c>
    </row>
    <row r="124" spans="1:16" ht="14.25" customHeight="1" x14ac:dyDescent="0.25">
      <c r="A124" s="105" t="s">
        <v>807</v>
      </c>
      <c r="B124" s="103" t="s">
        <v>808</v>
      </c>
      <c r="C124" s="136" t="s">
        <v>809</v>
      </c>
      <c r="D124" s="104" t="str">
        <f>VLOOKUP($A124,ALL!$B$5:$G$1070,4,FALSE)</f>
        <v>Coshocton</v>
      </c>
      <c r="E124" s="104" t="str">
        <f>VLOOKUP($A124,ALL!$B$5:$G$1070,5,FALSE)</f>
        <v>OH</v>
      </c>
      <c r="F124" s="128" t="str">
        <f>VLOOKUP($A124,ALL!$B$5:$G$1070,6,FALSE)</f>
        <v>43812</v>
      </c>
      <c r="G124" s="120" t="s">
        <v>9</v>
      </c>
      <c r="H124" s="106">
        <v>1524</v>
      </c>
      <c r="I124" s="132" t="str">
        <f>VLOOKUP($A124,ALL!$B$5:$G$1070,3,FALSE)</f>
        <v>1207 Cambridge Rd</v>
      </c>
      <c r="J124" s="140">
        <v>0</v>
      </c>
      <c r="K124" s="104">
        <v>0</v>
      </c>
      <c r="L124" s="104">
        <v>1</v>
      </c>
      <c r="M124" s="104">
        <v>1</v>
      </c>
      <c r="N124" s="104">
        <v>40.257570100000002</v>
      </c>
      <c r="O124" s="104">
        <v>-81.845147100000005</v>
      </c>
      <c r="P124" s="142">
        <v>0</v>
      </c>
    </row>
    <row r="125" spans="1:16" ht="14.25" customHeight="1" x14ac:dyDescent="0.25">
      <c r="A125" s="105" t="s">
        <v>1169</v>
      </c>
      <c r="B125" s="103" t="s">
        <v>1170</v>
      </c>
      <c r="C125" s="136" t="s">
        <v>269</v>
      </c>
      <c r="D125" s="104" t="str">
        <f>VLOOKUP($A125,ALL!$B$5:$G$1070,4,FALSE)</f>
        <v>Akron</v>
      </c>
      <c r="E125" s="104" t="str">
        <f>VLOOKUP($A125,ALL!$B$5:$G$1070,5,FALSE)</f>
        <v>OH</v>
      </c>
      <c r="F125" s="128" t="str">
        <f>VLOOKUP($A125,ALL!$B$5:$G$1070,6,FALSE)</f>
        <v>44319</v>
      </c>
      <c r="G125" s="122" t="s">
        <v>6</v>
      </c>
      <c r="H125" s="106">
        <v>1740</v>
      </c>
      <c r="I125" s="132" t="str">
        <f>VLOOKUP($A125,ALL!$B$5:$G$1070,3,FALSE)</f>
        <v>2910 S Main St</v>
      </c>
      <c r="J125" s="140">
        <v>0</v>
      </c>
      <c r="K125" s="104">
        <v>0</v>
      </c>
      <c r="L125" s="104">
        <v>0</v>
      </c>
      <c r="M125" s="104">
        <v>3</v>
      </c>
      <c r="N125" s="104">
        <v>41.008104799999998</v>
      </c>
      <c r="O125" s="104">
        <v>-81.524627699999996</v>
      </c>
      <c r="P125" s="142">
        <v>0</v>
      </c>
    </row>
    <row r="126" spans="1:16" ht="14.25" customHeight="1" x14ac:dyDescent="0.25">
      <c r="A126" s="105" t="s">
        <v>700</v>
      </c>
      <c r="B126" s="103" t="s">
        <v>701</v>
      </c>
      <c r="C126" s="136" t="s">
        <v>697</v>
      </c>
      <c r="D126" s="104" t="str">
        <f>VLOOKUP($A126,ALL!$B$5:$G$1070,4,FALSE)</f>
        <v>Covington</v>
      </c>
      <c r="E126" s="104" t="str">
        <f>VLOOKUP($A126,ALL!$B$5:$G$1070,5,FALSE)</f>
        <v>OH</v>
      </c>
      <c r="F126" s="128" t="str">
        <f>VLOOKUP($A126,ALL!$B$5:$G$1070,6,FALSE)</f>
        <v>45318</v>
      </c>
      <c r="G126" s="120" t="s">
        <v>9</v>
      </c>
      <c r="H126" s="106">
        <v>745</v>
      </c>
      <c r="I126" s="132" t="str">
        <f>VLOOKUP($A126,ALL!$B$5:$G$1070,3,FALSE)</f>
        <v>25 N Grant St</v>
      </c>
      <c r="J126" s="140">
        <v>0</v>
      </c>
      <c r="K126" s="104">
        <v>8</v>
      </c>
      <c r="L126" s="104">
        <v>0</v>
      </c>
      <c r="M126" s="104">
        <v>0</v>
      </c>
      <c r="N126" s="104">
        <v>40.118442000000002</v>
      </c>
      <c r="O126" s="104">
        <v>-84.350712200000004</v>
      </c>
      <c r="P126" s="142">
        <v>0</v>
      </c>
    </row>
    <row r="127" spans="1:16" ht="14.25" customHeight="1" x14ac:dyDescent="0.25">
      <c r="A127" s="105" t="s">
        <v>714</v>
      </c>
      <c r="B127" s="103" t="s">
        <v>715</v>
      </c>
      <c r="C127" s="136" t="s">
        <v>716</v>
      </c>
      <c r="D127" s="104" t="str">
        <f>VLOOKUP($A127,ALL!$B$5:$G$1070,4,FALSE)</f>
        <v>Crestline</v>
      </c>
      <c r="E127" s="104" t="str">
        <f>VLOOKUP($A127,ALL!$B$5:$G$1070,5,FALSE)</f>
        <v>OH</v>
      </c>
      <c r="F127" s="128" t="str">
        <f>VLOOKUP($A127,ALL!$B$5:$G$1070,6,FALSE)</f>
        <v>44827</v>
      </c>
      <c r="G127" s="120" t="s">
        <v>9</v>
      </c>
      <c r="H127" s="106">
        <v>561</v>
      </c>
      <c r="I127" s="132" t="str">
        <f>VLOOKUP($A127,ALL!$B$5:$G$1070,3,FALSE)</f>
        <v>401 Heiser Ct</v>
      </c>
      <c r="J127" s="140">
        <v>0</v>
      </c>
      <c r="K127" s="104">
        <v>0</v>
      </c>
      <c r="L127" s="104">
        <v>0</v>
      </c>
      <c r="M127" s="104">
        <v>0</v>
      </c>
      <c r="N127" s="104">
        <v>40.792330200000002</v>
      </c>
      <c r="O127" s="104">
        <v>-82.742552900000007</v>
      </c>
      <c r="P127" s="142">
        <v>0</v>
      </c>
    </row>
    <row r="128" spans="1:16" ht="14.25" customHeight="1" x14ac:dyDescent="0.25">
      <c r="A128" s="105" t="s">
        <v>140</v>
      </c>
      <c r="B128" s="103" t="s">
        <v>141</v>
      </c>
      <c r="C128" s="136" t="s">
        <v>142</v>
      </c>
      <c r="D128" s="104" t="str">
        <f>VLOOKUP($A128,ALL!$B$5:$G$1070,4,FALSE)</f>
        <v>Columbiana</v>
      </c>
      <c r="E128" s="104" t="str">
        <f>VLOOKUP($A128,ALL!$B$5:$G$1070,5,FALSE)</f>
        <v>OH</v>
      </c>
      <c r="F128" s="128" t="str">
        <f>VLOOKUP($A128,ALL!$B$5:$G$1070,6,FALSE)</f>
        <v>44408</v>
      </c>
      <c r="G128" s="120" t="s">
        <v>6</v>
      </c>
      <c r="H128" s="106">
        <v>1190</v>
      </c>
      <c r="I128" s="132" t="str">
        <f>VLOOKUP($A128,ALL!$B$5:$G$1070,3,FALSE)</f>
        <v>44100 Crestview Rd Ste A</v>
      </c>
      <c r="J128" s="140">
        <v>0</v>
      </c>
      <c r="K128" s="104">
        <v>0</v>
      </c>
      <c r="L128" s="104">
        <v>0</v>
      </c>
      <c r="M128" s="104">
        <v>0</v>
      </c>
      <c r="N128" s="104">
        <v>40.843063200000003</v>
      </c>
      <c r="O128" s="104">
        <v>-80.667886699999997</v>
      </c>
      <c r="P128" s="142">
        <v>0</v>
      </c>
    </row>
    <row r="129" spans="1:16" ht="14.25" customHeight="1" x14ac:dyDescent="0.25">
      <c r="A129" s="105" t="s">
        <v>717</v>
      </c>
      <c r="B129" s="103" t="s">
        <v>718</v>
      </c>
      <c r="C129" s="136" t="s">
        <v>515</v>
      </c>
      <c r="D129" s="104" t="str">
        <f>VLOOKUP($A129,ALL!$B$5:$G$1070,4,FALSE)</f>
        <v>Ashland</v>
      </c>
      <c r="E129" s="104" t="str">
        <f>VLOOKUP($A129,ALL!$B$5:$G$1070,5,FALSE)</f>
        <v>OH</v>
      </c>
      <c r="F129" s="128" t="str">
        <f>VLOOKUP($A129,ALL!$B$5:$G$1070,6,FALSE)</f>
        <v>44805</v>
      </c>
      <c r="G129" s="120" t="s">
        <v>9</v>
      </c>
      <c r="H129" s="106">
        <v>997</v>
      </c>
      <c r="I129" s="132" t="str">
        <f>VLOOKUP($A129,ALL!$B$5:$G$1070,3,FALSE)</f>
        <v>1575 State Route 96</v>
      </c>
      <c r="J129" s="140">
        <v>1</v>
      </c>
      <c r="K129" s="104">
        <v>1</v>
      </c>
      <c r="L129" s="104">
        <v>0</v>
      </c>
      <c r="M129" s="104">
        <v>0</v>
      </c>
      <c r="N129" s="104">
        <v>40.890712399999998</v>
      </c>
      <c r="O129" s="104">
        <v>-82.457283899999993</v>
      </c>
      <c r="P129" s="142">
        <v>0</v>
      </c>
    </row>
    <row r="130" spans="1:16" ht="14.25" customHeight="1" x14ac:dyDescent="0.25">
      <c r="A130" s="105" t="s">
        <v>1285</v>
      </c>
      <c r="B130" s="103" t="s">
        <v>1286</v>
      </c>
      <c r="C130" s="136" t="s">
        <v>1287</v>
      </c>
      <c r="D130" s="104" t="str">
        <f>VLOOKUP($A130,ALL!$B$5:$G$1070,4,FALSE)</f>
        <v>Convoy</v>
      </c>
      <c r="E130" s="104" t="str">
        <f>VLOOKUP($A130,ALL!$B$5:$G$1070,5,FALSE)</f>
        <v>OH</v>
      </c>
      <c r="F130" s="128" t="str">
        <f>VLOOKUP($A130,ALL!$B$5:$G$1070,6,FALSE)</f>
        <v>45832</v>
      </c>
      <c r="G130" s="120" t="s">
        <v>9</v>
      </c>
      <c r="H130" s="106">
        <v>818</v>
      </c>
      <c r="I130" s="132" t="str">
        <f>VLOOKUP($A130,ALL!$B$5:$G$1070,3,FALSE)</f>
        <v>531 E Tully St</v>
      </c>
      <c r="J130" s="140">
        <v>0</v>
      </c>
      <c r="K130" s="104">
        <v>0</v>
      </c>
      <c r="L130" s="104">
        <v>2</v>
      </c>
      <c r="M130" s="104">
        <v>2</v>
      </c>
      <c r="N130" s="104">
        <v>40.916751599999998</v>
      </c>
      <c r="O130" s="104">
        <v>-84.701612600000004</v>
      </c>
      <c r="P130" s="142">
        <v>0</v>
      </c>
    </row>
    <row r="131" spans="1:16" ht="14.25" customHeight="1" x14ac:dyDescent="0.25">
      <c r="A131" s="105" t="s">
        <v>297</v>
      </c>
      <c r="B131" s="103" t="s">
        <v>298</v>
      </c>
      <c r="C131" s="136" t="s">
        <v>272</v>
      </c>
      <c r="D131" s="104" t="str">
        <f>VLOOKUP($A131,ALL!$B$5:$G$1070,4,FALSE)</f>
        <v>Mantua</v>
      </c>
      <c r="E131" s="104" t="str">
        <f>VLOOKUP($A131,ALL!$B$5:$G$1070,5,FALSE)</f>
        <v>OH</v>
      </c>
      <c r="F131" s="128" t="str">
        <f>VLOOKUP($A131,ALL!$B$5:$G$1070,6,FALSE)</f>
        <v>44255</v>
      </c>
      <c r="G131" s="120" t="s">
        <v>9</v>
      </c>
      <c r="H131" s="106">
        <v>1563</v>
      </c>
      <c r="I131" s="132" t="str">
        <f>VLOOKUP($A131,ALL!$B$5:$G$1070,3,FALSE)</f>
        <v>4565 W Prospect St</v>
      </c>
      <c r="J131" s="140">
        <v>0</v>
      </c>
      <c r="K131" s="104">
        <v>1</v>
      </c>
      <c r="L131" s="104">
        <v>0</v>
      </c>
      <c r="M131" s="104">
        <v>0</v>
      </c>
      <c r="N131" s="104">
        <v>41.281984600000001</v>
      </c>
      <c r="O131" s="104">
        <v>-81.2276557</v>
      </c>
      <c r="P131" s="142">
        <v>0</v>
      </c>
    </row>
    <row r="132" spans="1:16" ht="14.25" customHeight="1" x14ac:dyDescent="0.25">
      <c r="A132" s="105" t="s">
        <v>810</v>
      </c>
      <c r="B132" s="103" t="s">
        <v>811</v>
      </c>
      <c r="C132" s="136" t="s">
        <v>58</v>
      </c>
      <c r="D132" s="104" t="str">
        <f>VLOOKUP($A132,ALL!$B$5:$G$1070,4,FALSE)</f>
        <v>Crooksville</v>
      </c>
      <c r="E132" s="104" t="str">
        <f>VLOOKUP($A132,ALL!$B$5:$G$1070,5,FALSE)</f>
        <v>OH</v>
      </c>
      <c r="F132" s="128" t="str">
        <f>VLOOKUP($A132,ALL!$B$5:$G$1070,6,FALSE)</f>
        <v>43731</v>
      </c>
      <c r="G132" s="120" t="s">
        <v>6</v>
      </c>
      <c r="H132" s="106">
        <v>1100</v>
      </c>
      <c r="I132" s="132" t="str">
        <f>VLOOKUP($A132,ALL!$B$5:$G$1070,3,FALSE)</f>
        <v>4065 School Drive</v>
      </c>
      <c r="J132" s="140">
        <v>0</v>
      </c>
      <c r="K132" s="104">
        <v>0</v>
      </c>
      <c r="L132" s="104">
        <v>0</v>
      </c>
      <c r="M132" s="104">
        <v>0</v>
      </c>
      <c r="N132" s="104">
        <v>39.748424800000002</v>
      </c>
      <c r="O132" s="104">
        <v>-82.094660399999995</v>
      </c>
      <c r="P132" s="142">
        <v>0</v>
      </c>
    </row>
    <row r="133" spans="1:16" ht="14.25" customHeight="1" x14ac:dyDescent="0.25">
      <c r="A133" s="105" t="s">
        <v>1171</v>
      </c>
      <c r="B133" s="103" t="s">
        <v>1172</v>
      </c>
      <c r="C133" s="136" t="s">
        <v>269</v>
      </c>
      <c r="D133" s="104" t="str">
        <f>VLOOKUP($A133,ALL!$B$5:$G$1070,4,FALSE)</f>
        <v>Cuyahoga Falls</v>
      </c>
      <c r="E133" s="104" t="str">
        <f>VLOOKUP($A133,ALL!$B$5:$G$1070,5,FALSE)</f>
        <v>OH</v>
      </c>
      <c r="F133" s="128" t="str">
        <f>VLOOKUP($A133,ALL!$B$5:$G$1070,6,FALSE)</f>
        <v>44222</v>
      </c>
      <c r="G133" s="121" t="s">
        <v>6</v>
      </c>
      <c r="H133" s="106">
        <v>4377</v>
      </c>
      <c r="I133" s="132" t="str">
        <f>VLOOKUP($A133,ALL!$B$5:$G$1070,3,FALSE)</f>
        <v>PO Box 396</v>
      </c>
      <c r="J133" s="140">
        <v>2</v>
      </c>
      <c r="K133" s="104">
        <v>2</v>
      </c>
      <c r="L133" s="104">
        <v>0</v>
      </c>
      <c r="M133" s="104">
        <v>1</v>
      </c>
      <c r="N133" s="104">
        <v>41.163148800000002</v>
      </c>
      <c r="O133" s="104">
        <v>-81.507981299999997</v>
      </c>
      <c r="P133" s="142">
        <v>0</v>
      </c>
    </row>
    <row r="134" spans="1:16" ht="14.25" customHeight="1" x14ac:dyDescent="0.25">
      <c r="A134" s="105" t="s">
        <v>299</v>
      </c>
      <c r="B134" s="103" t="s">
        <v>300</v>
      </c>
      <c r="C134" s="136" t="s">
        <v>277</v>
      </c>
      <c r="D134" s="104" t="str">
        <f>VLOOKUP($A134,ALL!$B$5:$G$1070,4,FALSE)</f>
        <v>Cuyahoga Heights</v>
      </c>
      <c r="E134" s="104" t="str">
        <f>VLOOKUP($A134,ALL!$B$5:$G$1070,5,FALSE)</f>
        <v>OH</v>
      </c>
      <c r="F134" s="128" t="str">
        <f>VLOOKUP($A134,ALL!$B$5:$G$1070,6,FALSE)</f>
        <v>44125</v>
      </c>
      <c r="G134" s="120" t="s">
        <v>27</v>
      </c>
      <c r="H134" s="106">
        <v>843</v>
      </c>
      <c r="I134" s="132" t="str">
        <f>VLOOKUP($A134,ALL!$B$5:$G$1070,3,FALSE)</f>
        <v>4820 E 71st St</v>
      </c>
      <c r="J134" s="140">
        <v>0</v>
      </c>
      <c r="K134" s="104">
        <v>0</v>
      </c>
      <c r="L134" s="104">
        <v>0</v>
      </c>
      <c r="M134" s="104">
        <v>0</v>
      </c>
      <c r="N134" s="104">
        <v>41.427735699999999</v>
      </c>
      <c r="O134" s="104">
        <v>-81.643552600000007</v>
      </c>
      <c r="P134" s="142">
        <v>0</v>
      </c>
    </row>
    <row r="135" spans="1:16" ht="14.25" customHeight="1" x14ac:dyDescent="0.25">
      <c r="A135" s="105" t="s">
        <v>1132</v>
      </c>
      <c r="B135" s="103" t="s">
        <v>1133</v>
      </c>
      <c r="C135" s="136" t="s">
        <v>1134</v>
      </c>
      <c r="D135" s="104" t="str">
        <f>VLOOKUP($A135,ALL!$B$5:$G$1070,4,FALSE)</f>
        <v>Dalton</v>
      </c>
      <c r="E135" s="104" t="str">
        <f>VLOOKUP($A135,ALL!$B$5:$G$1070,5,FALSE)</f>
        <v>OH</v>
      </c>
      <c r="F135" s="128" t="str">
        <f>VLOOKUP($A135,ALL!$B$5:$G$1070,6,FALSE)</f>
        <v>44618</v>
      </c>
      <c r="G135" s="120" t="s">
        <v>9</v>
      </c>
      <c r="H135" s="106">
        <v>880</v>
      </c>
      <c r="I135" s="132" t="str">
        <f>VLOOKUP($A135,ALL!$B$5:$G$1070,3,FALSE)</f>
        <v>PO Box 514</v>
      </c>
      <c r="J135" s="140">
        <v>0</v>
      </c>
      <c r="K135" s="104">
        <v>1</v>
      </c>
      <c r="L135" s="104">
        <v>0</v>
      </c>
      <c r="M135" s="104">
        <v>0</v>
      </c>
      <c r="N135" s="104">
        <v>40.799003999999996</v>
      </c>
      <c r="O135" s="104">
        <v>-81.695574199999996</v>
      </c>
      <c r="P135" s="142">
        <v>0</v>
      </c>
    </row>
    <row r="136" spans="1:16" ht="14.25" customHeight="1" x14ac:dyDescent="0.25">
      <c r="A136" s="105" t="s">
        <v>896</v>
      </c>
      <c r="B136" s="103" t="s">
        <v>897</v>
      </c>
      <c r="C136" s="136" t="s">
        <v>893</v>
      </c>
      <c r="D136" s="104" t="str">
        <f>VLOOKUP($A136,ALL!$B$5:$G$1070,4,FALSE)</f>
        <v>Lakeside Marblehead</v>
      </c>
      <c r="E136" s="104" t="str">
        <f>VLOOKUP($A136,ALL!$B$5:$G$1070,5,FALSE)</f>
        <v>OH</v>
      </c>
      <c r="F136" s="128" t="str">
        <f>VLOOKUP($A136,ALL!$B$5:$G$1070,6,FALSE)</f>
        <v>43440</v>
      </c>
      <c r="G136" s="120" t="s">
        <v>9</v>
      </c>
      <c r="H136" s="106">
        <v>527</v>
      </c>
      <c r="I136" s="132" t="str">
        <f>VLOOKUP($A136,ALL!$B$5:$G$1070,3,FALSE)</f>
        <v>9451 E Harbor Rd</v>
      </c>
      <c r="J136" s="140">
        <v>0</v>
      </c>
      <c r="K136" s="104">
        <v>0</v>
      </c>
      <c r="L136" s="104">
        <v>0</v>
      </c>
      <c r="M136" s="104">
        <v>0</v>
      </c>
      <c r="N136" s="104">
        <v>41.536318000000001</v>
      </c>
      <c r="O136" s="104">
        <v>-82.754285999999993</v>
      </c>
      <c r="P136" s="142">
        <v>0</v>
      </c>
    </row>
    <row r="137" spans="1:16" ht="14.25" customHeight="1" x14ac:dyDescent="0.25">
      <c r="A137" s="105" t="s">
        <v>516</v>
      </c>
      <c r="B137" s="103" t="s">
        <v>517</v>
      </c>
      <c r="C137" s="136" t="s">
        <v>512</v>
      </c>
      <c r="D137" s="104" t="str">
        <f>VLOOKUP($A137,ALL!$B$5:$G$1070,4,FALSE)</f>
        <v>Danville</v>
      </c>
      <c r="E137" s="104" t="str">
        <f>VLOOKUP($A137,ALL!$B$5:$G$1070,5,FALSE)</f>
        <v>OH</v>
      </c>
      <c r="F137" s="128" t="str">
        <f>VLOOKUP($A137,ALL!$B$5:$G$1070,6,FALSE)</f>
        <v>43014</v>
      </c>
      <c r="G137" s="120" t="s">
        <v>9</v>
      </c>
      <c r="H137" s="106">
        <v>629</v>
      </c>
      <c r="I137" s="132" t="str">
        <f>VLOOKUP($A137,ALL!$B$5:$G$1070,3,FALSE)</f>
        <v>PO Box 30</v>
      </c>
      <c r="J137" s="140">
        <v>0</v>
      </c>
      <c r="K137" s="104">
        <v>0</v>
      </c>
      <c r="L137" s="104">
        <v>0</v>
      </c>
      <c r="M137" s="104">
        <v>0</v>
      </c>
      <c r="N137" s="104">
        <v>40.446613399999997</v>
      </c>
      <c r="O137" s="104">
        <v>-82.260068099999998</v>
      </c>
      <c r="P137" s="142">
        <v>0</v>
      </c>
    </row>
    <row r="138" spans="1:16" ht="14.25" customHeight="1" x14ac:dyDescent="0.25">
      <c r="A138" s="105" t="s">
        <v>547</v>
      </c>
      <c r="B138" s="103" t="s">
        <v>548</v>
      </c>
      <c r="C138" s="136" t="s">
        <v>546</v>
      </c>
      <c r="D138" s="104" t="str">
        <f>VLOOKUP($A138,ALL!$B$5:$G$1070,4,FALSE)</f>
        <v>Coal Grove</v>
      </c>
      <c r="E138" s="104" t="str">
        <f>VLOOKUP($A138,ALL!$B$5:$G$1070,5,FALSE)</f>
        <v>OH</v>
      </c>
      <c r="F138" s="128" t="str">
        <f>VLOOKUP($A138,ALL!$B$5:$G$1070,6,FALSE)</f>
        <v>45638</v>
      </c>
      <c r="G138" s="120" t="s">
        <v>9</v>
      </c>
      <c r="H138" s="106">
        <v>1123</v>
      </c>
      <c r="I138" s="132" t="str">
        <f>VLOOKUP($A138,ALL!$B$5:$G$1070,3,FALSE)</f>
        <v>222 Lane St</v>
      </c>
      <c r="J138" s="140">
        <v>2</v>
      </c>
      <c r="K138" s="104">
        <v>7</v>
      </c>
      <c r="L138" s="104">
        <v>0</v>
      </c>
      <c r="M138" s="104">
        <v>0</v>
      </c>
      <c r="N138" s="104">
        <v>38.501897399999997</v>
      </c>
      <c r="O138" s="104">
        <v>-82.6428279</v>
      </c>
      <c r="P138" s="142">
        <v>0</v>
      </c>
    </row>
    <row r="139" spans="1:16" ht="14.25" customHeight="1" x14ac:dyDescent="0.25">
      <c r="A139" s="105" t="s">
        <v>776</v>
      </c>
      <c r="B139" s="103" t="s">
        <v>777</v>
      </c>
      <c r="C139" s="136" t="s">
        <v>773</v>
      </c>
      <c r="D139" s="104" t="str">
        <f>VLOOKUP($A139,ALL!$B$5:$G$1070,4,FALSE)</f>
        <v>Dayton</v>
      </c>
      <c r="E139" s="104" t="str">
        <f>VLOOKUP($A139,ALL!$B$5:$G$1070,5,FALSE)</f>
        <v>OH</v>
      </c>
      <c r="F139" s="128" t="str">
        <f>VLOOKUP($A139,ALL!$B$5:$G$1070,6,FALSE)</f>
        <v>45402</v>
      </c>
      <c r="G139" s="120" t="s">
        <v>27</v>
      </c>
      <c r="H139" s="106">
        <v>12467</v>
      </c>
      <c r="I139" s="132" t="str">
        <f>VLOOKUP($A139,ALL!$B$5:$G$1070,3,FALSE)</f>
        <v>115 S Ludlow St</v>
      </c>
      <c r="J139" s="140">
        <v>4</v>
      </c>
      <c r="K139" s="104">
        <v>4</v>
      </c>
      <c r="L139" s="104">
        <v>2</v>
      </c>
      <c r="M139" s="104">
        <v>3</v>
      </c>
      <c r="N139" s="104">
        <v>39.757569599999997</v>
      </c>
      <c r="O139" s="104">
        <v>-84.193502100000003</v>
      </c>
      <c r="P139" s="142">
        <v>0</v>
      </c>
    </row>
    <row r="140" spans="1:16" ht="14.25" customHeight="1" x14ac:dyDescent="0.25">
      <c r="A140" s="105" t="s">
        <v>430</v>
      </c>
      <c r="B140" s="103" t="s">
        <v>431</v>
      </c>
      <c r="C140" s="136" t="s">
        <v>429</v>
      </c>
      <c r="D140" s="104" t="str">
        <f>VLOOKUP($A140,ALL!$B$5:$G$1070,4,FALSE)</f>
        <v>Cincinnati</v>
      </c>
      <c r="E140" s="104" t="str">
        <f>VLOOKUP($A140,ALL!$B$5:$G$1070,5,FALSE)</f>
        <v>OH</v>
      </c>
      <c r="F140" s="128" t="str">
        <f>VLOOKUP($A140,ALL!$B$5:$G$1070,6,FALSE)</f>
        <v>45236</v>
      </c>
      <c r="G140" s="120" t="s">
        <v>9</v>
      </c>
      <c r="H140" s="106">
        <v>1215</v>
      </c>
      <c r="I140" s="132" t="str">
        <f>VLOOKUP($A140,ALL!$B$5:$G$1070,3,FALSE)</f>
        <v>4131 Matson Ave</v>
      </c>
      <c r="J140" s="140">
        <v>2</v>
      </c>
      <c r="K140" s="104">
        <v>3</v>
      </c>
      <c r="L140" s="104">
        <v>0</v>
      </c>
      <c r="M140" s="104">
        <v>1</v>
      </c>
      <c r="N140" s="104">
        <v>39.204840599999997</v>
      </c>
      <c r="O140" s="104">
        <v>-84.398192300000005</v>
      </c>
      <c r="P140" s="142">
        <v>0</v>
      </c>
    </row>
    <row r="141" spans="1:16" ht="14.25" customHeight="1" x14ac:dyDescent="0.25">
      <c r="A141" s="105" t="s">
        <v>948</v>
      </c>
      <c r="B141" s="103" t="s">
        <v>949</v>
      </c>
      <c r="C141" s="136" t="s">
        <v>942</v>
      </c>
      <c r="D141" s="104" t="str">
        <f>VLOOKUP($A141,ALL!$B$5:$G$1070,4,FALSE)</f>
        <v>Defiance</v>
      </c>
      <c r="E141" s="104" t="str">
        <f>VLOOKUP($A141,ALL!$B$5:$G$1070,5,FALSE)</f>
        <v>OH</v>
      </c>
      <c r="F141" s="128" t="str">
        <f>VLOOKUP($A141,ALL!$B$5:$G$1070,6,FALSE)</f>
        <v>43512</v>
      </c>
      <c r="G141" s="120" t="s">
        <v>9</v>
      </c>
      <c r="H141" s="106">
        <v>2395</v>
      </c>
      <c r="I141" s="132" t="str">
        <f>VLOOKUP($A141,ALL!$B$5:$G$1070,3,FALSE)</f>
        <v>629 Arabella St</v>
      </c>
      <c r="J141" s="140">
        <v>0</v>
      </c>
      <c r="K141" s="104">
        <v>0</v>
      </c>
      <c r="L141" s="104">
        <v>0</v>
      </c>
      <c r="M141" s="104">
        <v>0</v>
      </c>
      <c r="N141" s="104">
        <v>41.281191900000003</v>
      </c>
      <c r="O141" s="104">
        <v>-84.365787699999998</v>
      </c>
      <c r="P141" s="142">
        <v>0</v>
      </c>
    </row>
    <row r="142" spans="1:16" ht="14.25" customHeight="1" x14ac:dyDescent="0.25">
      <c r="A142" s="105" t="s">
        <v>224</v>
      </c>
      <c r="B142" s="103" t="s">
        <v>225</v>
      </c>
      <c r="C142" s="136" t="s">
        <v>211</v>
      </c>
      <c r="D142" s="104" t="str">
        <f>VLOOKUP($A142,ALL!$B$5:$G$1070,4,FALSE)</f>
        <v>Delaware</v>
      </c>
      <c r="E142" s="104" t="str">
        <f>VLOOKUP($A142,ALL!$B$5:$G$1070,5,FALSE)</f>
        <v>OH</v>
      </c>
      <c r="F142" s="128" t="str">
        <f>VLOOKUP($A142,ALL!$B$5:$G$1070,6,FALSE)</f>
        <v>43015</v>
      </c>
      <c r="G142" s="120" t="s">
        <v>6</v>
      </c>
      <c r="H142" s="106">
        <v>5569</v>
      </c>
      <c r="I142" s="132" t="str">
        <f>VLOOKUP($A142,ALL!$B$5:$G$1070,3,FALSE)</f>
        <v>248 N Washington St</v>
      </c>
      <c r="J142" s="140">
        <v>4</v>
      </c>
      <c r="K142" s="104">
        <v>7</v>
      </c>
      <c r="L142" s="104">
        <v>1</v>
      </c>
      <c r="M142" s="104">
        <v>4</v>
      </c>
      <c r="N142" s="104">
        <v>40.307061500000003</v>
      </c>
      <c r="O142" s="104">
        <v>-83.070155099999994</v>
      </c>
      <c r="P142" s="142">
        <v>0</v>
      </c>
    </row>
    <row r="143" spans="1:16" ht="14.25" customHeight="1" x14ac:dyDescent="0.25">
      <c r="A143" s="105" t="s">
        <v>12</v>
      </c>
      <c r="B143" s="103" t="s">
        <v>13</v>
      </c>
      <c r="C143" s="136" t="s">
        <v>5</v>
      </c>
      <c r="D143" s="104" t="str">
        <f>VLOOKUP($A143,ALL!$B$5:$G$1070,4,FALSE)</f>
        <v>Delphos</v>
      </c>
      <c r="E143" s="104" t="str">
        <f>VLOOKUP($A143,ALL!$B$5:$G$1070,5,FALSE)</f>
        <v>OH</v>
      </c>
      <c r="F143" s="128" t="str">
        <f>VLOOKUP($A143,ALL!$B$5:$G$1070,6,FALSE)</f>
        <v>45833</v>
      </c>
      <c r="G143" s="120" t="s">
        <v>6</v>
      </c>
      <c r="H143" s="106">
        <v>900</v>
      </c>
      <c r="I143" s="132" t="str">
        <f>VLOOKUP($A143,ALL!$B$5:$G$1070,3,FALSE)</f>
        <v>234 N Jefferson St</v>
      </c>
      <c r="J143" s="140">
        <v>4</v>
      </c>
      <c r="K143" s="104">
        <v>4</v>
      </c>
      <c r="L143" s="104">
        <v>1</v>
      </c>
      <c r="M143" s="104">
        <v>2</v>
      </c>
      <c r="N143" s="104">
        <v>40.844527599999999</v>
      </c>
      <c r="O143" s="104">
        <v>-84.342003599999998</v>
      </c>
      <c r="P143" s="142">
        <v>0</v>
      </c>
    </row>
    <row r="144" spans="1:16" ht="14.25" customHeight="1" x14ac:dyDescent="0.25">
      <c r="A144" s="105" t="s">
        <v>184</v>
      </c>
      <c r="B144" s="103" t="s">
        <v>185</v>
      </c>
      <c r="C144" s="136" t="s">
        <v>180</v>
      </c>
      <c r="D144" s="104" t="str">
        <f>VLOOKUP($A144,ALL!$B$5:$G$1070,4,FALSE)</f>
        <v>Dover</v>
      </c>
      <c r="E144" s="104" t="str">
        <f>VLOOKUP($A144,ALL!$B$5:$G$1070,5,FALSE)</f>
        <v>OH</v>
      </c>
      <c r="F144" s="128" t="str">
        <f>VLOOKUP($A144,ALL!$B$5:$G$1070,6,FALSE)</f>
        <v>44622</v>
      </c>
      <c r="G144" s="120" t="s">
        <v>6</v>
      </c>
      <c r="H144" s="106">
        <v>2602</v>
      </c>
      <c r="I144" s="132" t="str">
        <f>VLOOKUP($A144,ALL!$B$5:$G$1070,3,FALSE)</f>
        <v>219 W 6th St</v>
      </c>
      <c r="J144" s="140">
        <v>1</v>
      </c>
      <c r="K144" s="104">
        <v>2</v>
      </c>
      <c r="L144" s="104">
        <v>1</v>
      </c>
      <c r="M144" s="104">
        <v>1</v>
      </c>
      <c r="N144" s="104">
        <v>40.523874599999999</v>
      </c>
      <c r="O144" s="104">
        <v>-81.482197799999994</v>
      </c>
      <c r="P144" s="142">
        <v>0</v>
      </c>
    </row>
    <row r="145" spans="1:16" ht="14.25" customHeight="1" x14ac:dyDescent="0.25">
      <c r="A145" s="105" t="s">
        <v>226</v>
      </c>
      <c r="B145" s="103" t="s">
        <v>227</v>
      </c>
      <c r="C145" s="136" t="s">
        <v>208</v>
      </c>
      <c r="D145" s="104" t="str">
        <f>VLOOKUP($A145,ALL!$B$5:$G$1070,4,FALSE)</f>
        <v>Dublin</v>
      </c>
      <c r="E145" s="104" t="str">
        <f>VLOOKUP($A145,ALL!$B$5:$G$1070,5,FALSE)</f>
        <v>OH</v>
      </c>
      <c r="F145" s="128" t="str">
        <f>VLOOKUP($A145,ALL!$B$5:$G$1070,6,FALSE)</f>
        <v>43017</v>
      </c>
      <c r="G145" s="120" t="s">
        <v>6</v>
      </c>
      <c r="H145" s="106">
        <v>15984</v>
      </c>
      <c r="I145" s="132" t="str">
        <f>VLOOKUP($A145,ALL!$B$5:$G$1070,3,FALSE)</f>
        <v>7030 Coffman Rd</v>
      </c>
      <c r="J145" s="140">
        <v>16</v>
      </c>
      <c r="K145" s="104">
        <v>38</v>
      </c>
      <c r="L145" s="104">
        <v>3</v>
      </c>
      <c r="M145" s="104">
        <v>11</v>
      </c>
      <c r="N145" s="104">
        <v>40.112024699999999</v>
      </c>
      <c r="O145" s="104">
        <v>-83.1316439</v>
      </c>
      <c r="P145" s="142">
        <v>0</v>
      </c>
    </row>
    <row r="146" spans="1:16" ht="14.25" customHeight="1" x14ac:dyDescent="0.25">
      <c r="A146" s="105" t="s">
        <v>301</v>
      </c>
      <c r="B146" s="103" t="s">
        <v>302</v>
      </c>
      <c r="C146" s="136" t="s">
        <v>277</v>
      </c>
      <c r="D146" s="104" t="str">
        <f>VLOOKUP($A146,ALL!$B$5:$G$1070,4,FALSE)</f>
        <v>East Cleveland</v>
      </c>
      <c r="E146" s="104" t="str">
        <f>VLOOKUP($A146,ALL!$B$5:$G$1070,5,FALSE)</f>
        <v>OH</v>
      </c>
      <c r="F146" s="128" t="str">
        <f>VLOOKUP($A146,ALL!$B$5:$G$1070,6,FALSE)</f>
        <v>44112</v>
      </c>
      <c r="G146" s="120" t="s">
        <v>9</v>
      </c>
      <c r="H146" s="106">
        <v>1849</v>
      </c>
      <c r="I146" s="132" t="str">
        <f>VLOOKUP($A146,ALL!$B$5:$G$1070,3,FALSE)</f>
        <v>1843 Stanwood Rd</v>
      </c>
      <c r="J146" s="140">
        <v>0</v>
      </c>
      <c r="K146" s="104">
        <v>0</v>
      </c>
      <c r="L146" s="104">
        <v>0</v>
      </c>
      <c r="M146" s="104">
        <v>0</v>
      </c>
      <c r="N146" s="104">
        <v>41.535049299999997</v>
      </c>
      <c r="O146" s="104">
        <v>-81.573588400000006</v>
      </c>
      <c r="P146" s="142">
        <v>0</v>
      </c>
    </row>
    <row r="147" spans="1:16" ht="14.25" customHeight="1" x14ac:dyDescent="0.25">
      <c r="A147" s="105" t="s">
        <v>1103</v>
      </c>
      <c r="B147" s="103" t="s">
        <v>1104</v>
      </c>
      <c r="C147" s="136" t="s">
        <v>1097</v>
      </c>
      <c r="D147" s="104" t="str">
        <f>VLOOKUP($A147,ALL!$B$5:$G$1070,4,FALSE)</f>
        <v>Sabina</v>
      </c>
      <c r="E147" s="104" t="str">
        <f>VLOOKUP($A147,ALL!$B$5:$G$1070,5,FALSE)</f>
        <v>OH</v>
      </c>
      <c r="F147" s="128" t="str">
        <f>VLOOKUP($A147,ALL!$B$5:$G$1070,6,FALSE)</f>
        <v>45169</v>
      </c>
      <c r="G147" s="120" t="s">
        <v>6</v>
      </c>
      <c r="H147" s="106">
        <v>1206</v>
      </c>
      <c r="I147" s="132" t="str">
        <f>VLOOKUP($A147,ALL!$B$5:$G$1070,3,FALSE)</f>
        <v>97 Astro Way</v>
      </c>
      <c r="J147" s="140">
        <v>0</v>
      </c>
      <c r="K147" s="104">
        <v>0</v>
      </c>
      <c r="L147" s="104">
        <v>0</v>
      </c>
      <c r="M147" s="104">
        <v>0</v>
      </c>
      <c r="N147" s="104">
        <v>39.41836</v>
      </c>
      <c r="O147" s="104">
        <v>-83.6502129</v>
      </c>
      <c r="P147" s="142">
        <v>0</v>
      </c>
    </row>
    <row r="148" spans="1:16" ht="14.25" customHeight="1" x14ac:dyDescent="0.25">
      <c r="A148" s="105" t="s">
        <v>186</v>
      </c>
      <c r="B148" s="103" t="s">
        <v>187</v>
      </c>
      <c r="C148" s="136" t="s">
        <v>177</v>
      </c>
      <c r="D148" s="104" t="str">
        <f>VLOOKUP($A148,ALL!$B$5:$G$1070,4,FALSE)</f>
        <v>Old Washington</v>
      </c>
      <c r="E148" s="104" t="str">
        <f>VLOOKUP($A148,ALL!$B$5:$G$1070,5,FALSE)</f>
        <v>OH</v>
      </c>
      <c r="F148" s="128" t="str">
        <f>VLOOKUP($A148,ALL!$B$5:$G$1070,6,FALSE)</f>
        <v>43768</v>
      </c>
      <c r="G148" s="120" t="s">
        <v>6</v>
      </c>
      <c r="H148" s="106">
        <v>1051</v>
      </c>
      <c r="I148" s="132" t="str">
        <f>VLOOKUP($A148,ALL!$B$5:$G$1070,3,FALSE)</f>
        <v>PO Box 128</v>
      </c>
      <c r="J148" s="140">
        <v>0</v>
      </c>
      <c r="K148" s="104">
        <v>1</v>
      </c>
      <c r="L148" s="104">
        <v>0</v>
      </c>
      <c r="M148" s="104">
        <v>0</v>
      </c>
      <c r="N148" s="104">
        <v>40.038682100000003</v>
      </c>
      <c r="O148" s="104">
        <v>-81.444562099999999</v>
      </c>
      <c r="P148" s="142">
        <v>0</v>
      </c>
    </row>
    <row r="149" spans="1:16" ht="14.25" customHeight="1" x14ac:dyDescent="0.25">
      <c r="A149" s="105" t="s">
        <v>1200</v>
      </c>
      <c r="B149" s="103" t="s">
        <v>1201</v>
      </c>
      <c r="C149" s="136" t="s">
        <v>1202</v>
      </c>
      <c r="D149" s="104" t="str">
        <f>VLOOKUP($A149,ALL!$B$5:$G$1070,4,FALSE)</f>
        <v>Millersburg</v>
      </c>
      <c r="E149" s="104" t="str">
        <f>VLOOKUP($A149,ALL!$B$5:$G$1070,5,FALSE)</f>
        <v>OH</v>
      </c>
      <c r="F149" s="128" t="str">
        <f>VLOOKUP($A149,ALL!$B$5:$G$1070,6,FALSE)</f>
        <v>44610</v>
      </c>
      <c r="G149" s="120" t="s">
        <v>9</v>
      </c>
      <c r="H149" s="106">
        <v>1600</v>
      </c>
      <c r="I149" s="132" t="str">
        <f>VLOOKUP($A149,ALL!$B$5:$G$1070,3,FALSE)</f>
        <v>PO Box 182</v>
      </c>
      <c r="J149" s="140">
        <v>0</v>
      </c>
      <c r="K149" s="104">
        <v>2</v>
      </c>
      <c r="L149" s="104">
        <v>0</v>
      </c>
      <c r="M149" s="104">
        <v>2</v>
      </c>
      <c r="N149" s="104">
        <v>40.553477600000001</v>
      </c>
      <c r="O149" s="104">
        <v>-81.918834599999997</v>
      </c>
      <c r="P149" s="142">
        <v>0</v>
      </c>
    </row>
    <row r="150" spans="1:16" ht="14.25" customHeight="1" x14ac:dyDescent="0.25">
      <c r="A150" s="105" t="s">
        <v>518</v>
      </c>
      <c r="B150" s="103" t="s">
        <v>519</v>
      </c>
      <c r="C150" s="136" t="s">
        <v>512</v>
      </c>
      <c r="D150" s="104" t="str">
        <f>VLOOKUP($A150,ALL!$B$5:$G$1070,4,FALSE)</f>
        <v>Howard</v>
      </c>
      <c r="E150" s="104" t="str">
        <f>VLOOKUP($A150,ALL!$B$5:$G$1070,5,FALSE)</f>
        <v>OH</v>
      </c>
      <c r="F150" s="128" t="str">
        <f>VLOOKUP($A150,ALL!$B$5:$G$1070,6,FALSE)</f>
        <v>43028</v>
      </c>
      <c r="G150" s="120" t="s">
        <v>9</v>
      </c>
      <c r="H150" s="106">
        <v>886</v>
      </c>
      <c r="I150" s="132" t="str">
        <f>VLOOKUP($A150,ALL!$B$5:$G$1070,3,FALSE)</f>
        <v>23201 Coshocton Rd</v>
      </c>
      <c r="J150" s="140">
        <v>0</v>
      </c>
      <c r="K150" s="104">
        <v>0</v>
      </c>
      <c r="L150" s="104">
        <v>0</v>
      </c>
      <c r="M150" s="104">
        <v>0</v>
      </c>
      <c r="N150" s="104">
        <v>40.409560900000002</v>
      </c>
      <c r="O150" s="104">
        <v>-82.329741999999996</v>
      </c>
      <c r="P150" s="142">
        <v>0</v>
      </c>
    </row>
    <row r="151" spans="1:16" ht="14.25" customHeight="1" x14ac:dyDescent="0.25">
      <c r="A151" s="105" t="s">
        <v>143</v>
      </c>
      <c r="B151" s="103" t="s">
        <v>144</v>
      </c>
      <c r="C151" s="136" t="s">
        <v>142</v>
      </c>
      <c r="D151" s="104" t="str">
        <f>VLOOKUP($A151,ALL!$B$5:$G$1070,4,FALSE)</f>
        <v>East Liverpool</v>
      </c>
      <c r="E151" s="104" t="str">
        <f>VLOOKUP($A151,ALL!$B$5:$G$1070,5,FALSE)</f>
        <v>OH</v>
      </c>
      <c r="F151" s="128" t="str">
        <f>VLOOKUP($A151,ALL!$B$5:$G$1070,6,FALSE)</f>
        <v>43920</v>
      </c>
      <c r="G151" s="120" t="s">
        <v>9</v>
      </c>
      <c r="H151" s="106">
        <v>2118</v>
      </c>
      <c r="I151" s="132" t="str">
        <f>VLOOKUP($A151,ALL!$B$5:$G$1070,3,FALSE)</f>
        <v>810 W 8th St</v>
      </c>
      <c r="J151" s="140">
        <v>0</v>
      </c>
      <c r="K151" s="104">
        <v>0</v>
      </c>
      <c r="L151" s="104">
        <v>0</v>
      </c>
      <c r="M151" s="104">
        <v>0</v>
      </c>
      <c r="N151" s="104">
        <v>40.6241111</v>
      </c>
      <c r="O151" s="104">
        <v>-80.588627399999993</v>
      </c>
      <c r="P151" s="142">
        <v>0</v>
      </c>
    </row>
    <row r="152" spans="1:16" ht="14.25" customHeight="1" x14ac:dyDescent="0.25">
      <c r="A152" s="105" t="s">
        <v>812</v>
      </c>
      <c r="B152" s="103" t="s">
        <v>813</v>
      </c>
      <c r="C152" s="136" t="s">
        <v>814</v>
      </c>
      <c r="D152" s="104" t="str">
        <f>VLOOKUP($A152,ALL!$B$5:$G$1070,4,FALSE)</f>
        <v>New Concord</v>
      </c>
      <c r="E152" s="104" t="str">
        <f>VLOOKUP($A152,ALL!$B$5:$G$1070,5,FALSE)</f>
        <v>OH</v>
      </c>
      <c r="F152" s="128" t="str">
        <f>VLOOKUP($A152,ALL!$B$5:$G$1070,6,FALSE)</f>
        <v>43762</v>
      </c>
      <c r="G152" s="120" t="s">
        <v>9</v>
      </c>
      <c r="H152" s="106">
        <v>2089</v>
      </c>
      <c r="I152" s="132" t="str">
        <f>VLOOKUP($A152,ALL!$B$5:$G$1070,3,FALSE)</f>
        <v>13505 John Glenn School Rd</v>
      </c>
      <c r="J152" s="140">
        <v>1</v>
      </c>
      <c r="K152" s="104">
        <v>3</v>
      </c>
      <c r="L152" s="104">
        <v>2</v>
      </c>
      <c r="M152" s="104">
        <v>2</v>
      </c>
      <c r="N152" s="104">
        <v>40.005710299999997</v>
      </c>
      <c r="O152" s="104">
        <v>-81.735155700000007</v>
      </c>
      <c r="P152" s="142">
        <v>0</v>
      </c>
    </row>
    <row r="153" spans="1:16" ht="14.25" customHeight="1" x14ac:dyDescent="0.25">
      <c r="A153" s="105" t="s">
        <v>637</v>
      </c>
      <c r="B153" s="103" t="s">
        <v>638</v>
      </c>
      <c r="C153" s="136" t="s">
        <v>142</v>
      </c>
      <c r="D153" s="104" t="str">
        <f>VLOOKUP($A153,ALL!$B$5:$G$1070,4,FALSE)</f>
        <v>East Palestine</v>
      </c>
      <c r="E153" s="104" t="str">
        <f>VLOOKUP($A153,ALL!$B$5:$G$1070,5,FALSE)</f>
        <v>OH</v>
      </c>
      <c r="F153" s="128" t="str">
        <f>VLOOKUP($A153,ALL!$B$5:$G$1070,6,FALSE)</f>
        <v>44413</v>
      </c>
      <c r="G153" s="120" t="s">
        <v>9</v>
      </c>
      <c r="H153" s="106">
        <v>1034</v>
      </c>
      <c r="I153" s="132" t="str">
        <f>VLOOKUP($A153,ALL!$B$5:$G$1070,3,FALSE)</f>
        <v>200 West North Avenue</v>
      </c>
      <c r="J153" s="140">
        <v>0</v>
      </c>
      <c r="K153" s="104">
        <v>0</v>
      </c>
      <c r="L153" s="104">
        <v>0</v>
      </c>
      <c r="M153" s="104">
        <v>0</v>
      </c>
      <c r="N153" s="104">
        <v>40.838822</v>
      </c>
      <c r="O153" s="104">
        <v>-80.543671399999994</v>
      </c>
      <c r="P153" s="142">
        <v>0</v>
      </c>
    </row>
    <row r="154" spans="1:16" ht="14.25" customHeight="1" x14ac:dyDescent="0.25">
      <c r="A154" s="105" t="s">
        <v>74</v>
      </c>
      <c r="B154" s="103" t="s">
        <v>75</v>
      </c>
      <c r="C154" s="136" t="s">
        <v>76</v>
      </c>
      <c r="D154" s="104" t="str">
        <f>VLOOKUP($A154,ALL!$B$5:$G$1070,4,FALSE)</f>
        <v>Winchester</v>
      </c>
      <c r="E154" s="104" t="str">
        <f>VLOOKUP($A154,ALL!$B$5:$G$1070,5,FALSE)</f>
        <v>OH</v>
      </c>
      <c r="F154" s="128" t="str">
        <f>VLOOKUP($A154,ALL!$B$5:$G$1070,6,FALSE)</f>
        <v>45697</v>
      </c>
      <c r="G154" s="120" t="s">
        <v>9</v>
      </c>
      <c r="H154" s="106">
        <v>1178</v>
      </c>
      <c r="I154" s="132" t="str">
        <f>VLOOKUP($A154,ALL!$B$5:$G$1070,3,FALSE)</f>
        <v>11479 US Highway 62</v>
      </c>
      <c r="J154" s="140">
        <v>0</v>
      </c>
      <c r="K154" s="104">
        <v>0</v>
      </c>
      <c r="L154" s="104">
        <v>0</v>
      </c>
      <c r="M154" s="104">
        <v>1</v>
      </c>
      <c r="N154" s="104">
        <v>38.9535926</v>
      </c>
      <c r="O154" s="104">
        <v>-83.737958399999997</v>
      </c>
      <c r="P154" s="142">
        <v>0</v>
      </c>
    </row>
    <row r="155" spans="1:16" ht="14.25" customHeight="1" x14ac:dyDescent="0.25">
      <c r="A155" s="105" t="s">
        <v>45</v>
      </c>
      <c r="B155" s="103" t="s">
        <v>46</v>
      </c>
      <c r="C155" s="136" t="s">
        <v>47</v>
      </c>
      <c r="D155" s="104" t="str">
        <f>VLOOKUP($A155,ALL!$B$5:$G$1070,4,FALSE)</f>
        <v>Reedsville</v>
      </c>
      <c r="E155" s="104" t="str">
        <f>VLOOKUP($A155,ALL!$B$5:$G$1070,5,FALSE)</f>
        <v>OH</v>
      </c>
      <c r="F155" s="128" t="str">
        <f>VLOOKUP($A155,ALL!$B$5:$G$1070,6,FALSE)</f>
        <v>45772</v>
      </c>
      <c r="G155" s="120" t="s">
        <v>6</v>
      </c>
      <c r="H155" s="106">
        <v>780</v>
      </c>
      <c r="I155" s="132" t="str">
        <f>VLOOKUP($A155,ALL!$B$5:$G$1070,3,FALSE)</f>
        <v>50008 State Route 681</v>
      </c>
      <c r="J155" s="140">
        <v>0</v>
      </c>
      <c r="K155" s="104">
        <v>0</v>
      </c>
      <c r="L155" s="104">
        <v>0</v>
      </c>
      <c r="M155" s="104">
        <v>0</v>
      </c>
      <c r="N155" s="104">
        <v>39.168769599999997</v>
      </c>
      <c r="O155" s="104">
        <v>-81.845366100000007</v>
      </c>
      <c r="P155" s="142">
        <v>0</v>
      </c>
    </row>
    <row r="156" spans="1:16" ht="14.25" customHeight="1" x14ac:dyDescent="0.25">
      <c r="A156" s="105" t="s">
        <v>1048</v>
      </c>
      <c r="B156" s="103" t="s">
        <v>1049</v>
      </c>
      <c r="C156" s="136" t="s">
        <v>1050</v>
      </c>
      <c r="D156" s="104" t="str">
        <f>VLOOKUP($A156,ALL!$B$5:$G$1070,4,FALSE)</f>
        <v>Beaver</v>
      </c>
      <c r="E156" s="104" t="str">
        <f>VLOOKUP($A156,ALL!$B$5:$G$1070,5,FALSE)</f>
        <v>OH</v>
      </c>
      <c r="F156" s="128" t="str">
        <f>VLOOKUP($A156,ALL!$B$5:$G$1070,6,FALSE)</f>
        <v>45613</v>
      </c>
      <c r="G156" s="120" t="s">
        <v>9</v>
      </c>
      <c r="H156" s="106">
        <v>816</v>
      </c>
      <c r="I156" s="132" t="str">
        <f>VLOOKUP($A156,ALL!$B$5:$G$1070,3,FALSE)</f>
        <v>1170 Tile Mill Rd</v>
      </c>
      <c r="J156" s="140">
        <v>0</v>
      </c>
      <c r="K156" s="104">
        <v>3</v>
      </c>
      <c r="L156" s="104">
        <v>2</v>
      </c>
      <c r="M156" s="104">
        <v>0</v>
      </c>
      <c r="N156" s="104">
        <v>39.030106099999998</v>
      </c>
      <c r="O156" s="104">
        <v>-82.842277999999993</v>
      </c>
      <c r="P156" s="142">
        <v>0</v>
      </c>
    </row>
    <row r="157" spans="1:16" ht="14.25" customHeight="1" x14ac:dyDescent="0.25">
      <c r="A157" s="105" t="s">
        <v>1298</v>
      </c>
      <c r="B157" s="103" t="s">
        <v>1299</v>
      </c>
      <c r="C157" s="136" t="s">
        <v>535</v>
      </c>
      <c r="D157" s="104" t="str">
        <f>VLOOKUP($A157,ALL!$B$5:$G$1070,4,FALSE)</f>
        <v>Pemberville</v>
      </c>
      <c r="E157" s="104" t="str">
        <f>VLOOKUP($A157,ALL!$B$5:$G$1070,5,FALSE)</f>
        <v>OH</v>
      </c>
      <c r="F157" s="128" t="str">
        <f>VLOOKUP($A157,ALL!$B$5:$G$1070,6,FALSE)</f>
        <v>43450</v>
      </c>
      <c r="G157" s="120" t="s">
        <v>6</v>
      </c>
      <c r="H157" s="106">
        <v>1380</v>
      </c>
      <c r="I157" s="132" t="str">
        <f>VLOOKUP($A157,ALL!$B$5:$G$1070,3,FALSE)</f>
        <v>4800 Sugar Ridge Rd</v>
      </c>
      <c r="J157" s="140">
        <v>0</v>
      </c>
      <c r="K157" s="104">
        <v>0</v>
      </c>
      <c r="L157" s="104">
        <v>1</v>
      </c>
      <c r="M157" s="104">
        <v>2</v>
      </c>
      <c r="N157" s="104">
        <v>41.428529500000003</v>
      </c>
      <c r="O157" s="104">
        <v>-83.488524400000003</v>
      </c>
      <c r="P157" s="142">
        <v>0</v>
      </c>
    </row>
    <row r="158" spans="1:16" ht="14.25" customHeight="1" x14ac:dyDescent="0.25">
      <c r="A158" s="105" t="s">
        <v>1017</v>
      </c>
      <c r="B158" s="103" t="s">
        <v>1018</v>
      </c>
      <c r="C158" s="136" t="s">
        <v>1016</v>
      </c>
      <c r="D158" s="104" t="str">
        <f>VLOOKUP($A158,ALL!$B$5:$G$1070,4,FALSE)</f>
        <v>Eaton</v>
      </c>
      <c r="E158" s="104" t="str">
        <f>VLOOKUP($A158,ALL!$B$5:$G$1070,5,FALSE)</f>
        <v>OH</v>
      </c>
      <c r="F158" s="128" t="str">
        <f>VLOOKUP($A158,ALL!$B$5:$G$1070,6,FALSE)</f>
        <v>45320</v>
      </c>
      <c r="G158" s="120" t="s">
        <v>9</v>
      </c>
      <c r="H158" s="106">
        <v>1902</v>
      </c>
      <c r="I158" s="132" t="str">
        <f>VLOOKUP($A158,ALL!$B$5:$G$1070,3,FALSE)</f>
        <v>306 Eaton Lewisburg Rd</v>
      </c>
      <c r="J158" s="140">
        <v>0</v>
      </c>
      <c r="K158" s="104">
        <v>0</v>
      </c>
      <c r="L158" s="104">
        <v>1</v>
      </c>
      <c r="M158" s="104">
        <v>2</v>
      </c>
      <c r="N158" s="104">
        <v>39.761944</v>
      </c>
      <c r="O158" s="104">
        <v>-84.633017699999996</v>
      </c>
      <c r="P158" s="142">
        <v>0</v>
      </c>
    </row>
    <row r="159" spans="1:16" ht="14.25" customHeight="1" x14ac:dyDescent="0.25">
      <c r="A159" s="105" t="s">
        <v>950</v>
      </c>
      <c r="B159" s="103" t="s">
        <v>951</v>
      </c>
      <c r="C159" s="136" t="s">
        <v>945</v>
      </c>
      <c r="D159" s="104" t="str">
        <f>VLOOKUP($A159,ALL!$B$5:$G$1070,4,FALSE)</f>
        <v>Edgerton</v>
      </c>
      <c r="E159" s="104" t="str">
        <f>VLOOKUP($A159,ALL!$B$5:$G$1070,5,FALSE)</f>
        <v>OH</v>
      </c>
      <c r="F159" s="128" t="str">
        <f>VLOOKUP($A159,ALL!$B$5:$G$1070,6,FALSE)</f>
        <v>43517</v>
      </c>
      <c r="G159" s="120" t="s">
        <v>9</v>
      </c>
      <c r="H159" s="106">
        <v>535</v>
      </c>
      <c r="I159" s="132" t="str">
        <f>VLOOKUP($A159,ALL!$B$5:$G$1070,3,FALSE)</f>
        <v>111 E River St</v>
      </c>
      <c r="J159" s="140">
        <v>0</v>
      </c>
      <c r="K159" s="104">
        <v>1</v>
      </c>
      <c r="L159" s="104">
        <v>0</v>
      </c>
      <c r="M159" s="104">
        <v>0</v>
      </c>
      <c r="N159" s="104">
        <v>41.455736000000002</v>
      </c>
      <c r="O159" s="104">
        <v>-84.746409900000003</v>
      </c>
      <c r="P159" s="142">
        <v>0</v>
      </c>
    </row>
    <row r="160" spans="1:16" ht="14.25" customHeight="1" x14ac:dyDescent="0.25">
      <c r="A160" s="105" t="s">
        <v>85</v>
      </c>
      <c r="B160" s="103" t="s">
        <v>86</v>
      </c>
      <c r="C160" s="136" t="s">
        <v>87</v>
      </c>
      <c r="D160" s="104" t="str">
        <f>VLOOKUP($A160,ALL!$B$5:$G$1070,4,FALSE)</f>
        <v>Trenton</v>
      </c>
      <c r="E160" s="104" t="str">
        <f>VLOOKUP($A160,ALL!$B$5:$G$1070,5,FALSE)</f>
        <v>OH</v>
      </c>
      <c r="F160" s="128" t="str">
        <f>VLOOKUP($A160,ALL!$B$5:$G$1070,6,FALSE)</f>
        <v>45067</v>
      </c>
      <c r="G160" s="120" t="s">
        <v>9</v>
      </c>
      <c r="H160" s="106">
        <v>3587</v>
      </c>
      <c r="I160" s="132" t="str">
        <f>VLOOKUP($A160,ALL!$B$5:$G$1070,3,FALSE)</f>
        <v>3440 Busenbark Rd</v>
      </c>
      <c r="J160" s="140">
        <v>4</v>
      </c>
      <c r="K160" s="104">
        <v>11</v>
      </c>
      <c r="L160" s="104">
        <v>3</v>
      </c>
      <c r="M160" s="104">
        <v>4</v>
      </c>
      <c r="N160" s="104">
        <v>39.475386899999997</v>
      </c>
      <c r="O160" s="104">
        <v>-84.4880481</v>
      </c>
      <c r="P160" s="142">
        <v>0</v>
      </c>
    </row>
    <row r="161" spans="1:16" ht="14.25" customHeight="1" x14ac:dyDescent="0.25">
      <c r="A161" s="105" t="s">
        <v>898</v>
      </c>
      <c r="B161" s="103" t="s">
        <v>899</v>
      </c>
      <c r="C161" s="136" t="s">
        <v>900</v>
      </c>
      <c r="D161" s="104" t="str">
        <f>VLOOKUP($A161,ALL!$B$5:$G$1070,4,FALSE)</f>
        <v>Milan</v>
      </c>
      <c r="E161" s="104" t="str">
        <f>VLOOKUP($A161,ALL!$B$5:$G$1070,5,FALSE)</f>
        <v>OH</v>
      </c>
      <c r="F161" s="128" t="str">
        <f>VLOOKUP($A161,ALL!$B$5:$G$1070,6,FALSE)</f>
        <v>44846</v>
      </c>
      <c r="G161" s="120" t="s">
        <v>6</v>
      </c>
      <c r="H161" s="106">
        <v>1445</v>
      </c>
      <c r="I161" s="132" t="str">
        <f>VLOOKUP($A161,ALL!$B$5:$G$1070,3,FALSE)</f>
        <v>140 Main St S</v>
      </c>
      <c r="J161" s="140">
        <v>0</v>
      </c>
      <c r="K161" s="104">
        <v>3</v>
      </c>
      <c r="L161" s="104">
        <v>0</v>
      </c>
      <c r="M161" s="104">
        <v>1</v>
      </c>
      <c r="N161" s="104">
        <v>41.2834638</v>
      </c>
      <c r="O161" s="104">
        <v>-82.590989500000006</v>
      </c>
      <c r="P161" s="142">
        <v>0</v>
      </c>
    </row>
    <row r="162" spans="1:16" ht="14.25" customHeight="1" x14ac:dyDescent="0.25">
      <c r="A162" s="105" t="s">
        <v>498</v>
      </c>
      <c r="B162" s="103" t="s">
        <v>499</v>
      </c>
      <c r="C162" s="136" t="s">
        <v>497</v>
      </c>
      <c r="D162" s="104" t="str">
        <f>VLOOKUP($A162,ALL!$B$5:$G$1070,4,FALSE)</f>
        <v>Hammondsville</v>
      </c>
      <c r="E162" s="104" t="str">
        <f>VLOOKUP($A162,ALL!$B$5:$G$1070,5,FALSE)</f>
        <v>OH</v>
      </c>
      <c r="F162" s="128" t="str">
        <f>VLOOKUP($A162,ALL!$B$5:$G$1070,6,FALSE)</f>
        <v>43930</v>
      </c>
      <c r="G162" s="120" t="s">
        <v>9</v>
      </c>
      <c r="H162" s="106">
        <v>1406</v>
      </c>
      <c r="I162" s="132" t="str">
        <f>VLOOKUP($A162,ALL!$B$5:$G$1070,3,FALSE)</f>
        <v>14890 State Route 213</v>
      </c>
      <c r="J162" s="140">
        <v>0</v>
      </c>
      <c r="K162" s="104">
        <v>0</v>
      </c>
      <c r="L162" s="104">
        <v>0</v>
      </c>
      <c r="M162" s="104">
        <v>0</v>
      </c>
      <c r="N162" s="104">
        <v>40.551755800000002</v>
      </c>
      <c r="O162" s="104">
        <v>-80.709211999999994</v>
      </c>
      <c r="P162" s="142">
        <v>0</v>
      </c>
    </row>
    <row r="163" spans="1:16" ht="14.25" customHeight="1" x14ac:dyDescent="0.25">
      <c r="A163" s="105" t="s">
        <v>952</v>
      </c>
      <c r="B163" s="103" t="s">
        <v>953</v>
      </c>
      <c r="C163" s="136" t="s">
        <v>945</v>
      </c>
      <c r="D163" s="104" t="str">
        <f>VLOOKUP($A163,ALL!$B$5:$G$1070,4,FALSE)</f>
        <v>Edon</v>
      </c>
      <c r="E163" s="104" t="str">
        <f>VLOOKUP($A163,ALL!$B$5:$G$1070,5,FALSE)</f>
        <v>OH</v>
      </c>
      <c r="F163" s="128" t="str">
        <f>VLOOKUP($A163,ALL!$B$5:$G$1070,6,FALSE)</f>
        <v>43518</v>
      </c>
      <c r="G163" s="120" t="s">
        <v>9</v>
      </c>
      <c r="H163" s="106">
        <v>493</v>
      </c>
      <c r="I163" s="132" t="str">
        <f>VLOOKUP($A163,ALL!$B$5:$G$1070,3,FALSE)</f>
        <v>802 W Indiana St</v>
      </c>
      <c r="J163" s="140">
        <v>0</v>
      </c>
      <c r="K163" s="104">
        <v>0</v>
      </c>
      <c r="L163" s="104">
        <v>0</v>
      </c>
      <c r="M163" s="104">
        <v>0</v>
      </c>
      <c r="N163" s="104">
        <v>41.558151000000002</v>
      </c>
      <c r="O163" s="104">
        <v>-84.781086000000002</v>
      </c>
      <c r="P163" s="142">
        <v>0</v>
      </c>
    </row>
    <row r="164" spans="1:16" ht="14.25" customHeight="1" x14ac:dyDescent="0.25">
      <c r="A164" s="105" t="s">
        <v>850</v>
      </c>
      <c r="B164" s="103" t="s">
        <v>851</v>
      </c>
      <c r="C164" s="136" t="s">
        <v>246</v>
      </c>
      <c r="D164" s="104" t="str">
        <f>VLOOKUP($A164,ALL!$B$5:$G$1070,4,FALSE)</f>
        <v>Marion</v>
      </c>
      <c r="E164" s="104" t="str">
        <f>VLOOKUP($A164,ALL!$B$5:$G$1070,5,FALSE)</f>
        <v>OH</v>
      </c>
      <c r="F164" s="128" t="str">
        <f>VLOOKUP($A164,ALL!$B$5:$G$1070,6,FALSE)</f>
        <v>43302</v>
      </c>
      <c r="G164" s="120" t="s">
        <v>9</v>
      </c>
      <c r="H164" s="106">
        <v>1029</v>
      </c>
      <c r="I164" s="132" t="str">
        <f>VLOOKUP($A164,ALL!$B$5:$G$1070,3,FALSE)</f>
        <v>4616 Larue Prospect Rd W</v>
      </c>
      <c r="J164" s="140">
        <v>0</v>
      </c>
      <c r="K164" s="104">
        <v>0</v>
      </c>
      <c r="L164" s="104">
        <v>1</v>
      </c>
      <c r="M164" s="104">
        <v>1</v>
      </c>
      <c r="N164" s="104">
        <v>40.566684899999998</v>
      </c>
      <c r="O164" s="104">
        <v>-83.2539297</v>
      </c>
      <c r="P164" s="142">
        <v>0</v>
      </c>
    </row>
    <row r="165" spans="1:16" ht="14.25" customHeight="1" x14ac:dyDescent="0.25">
      <c r="A165" s="105" t="s">
        <v>14</v>
      </c>
      <c r="B165" s="103" t="s">
        <v>15</v>
      </c>
      <c r="C165" s="136" t="s">
        <v>5</v>
      </c>
      <c r="D165" s="104" t="str">
        <f>VLOOKUP($A165,ALL!$B$5:$G$1070,4,FALSE)</f>
        <v>Elida</v>
      </c>
      <c r="E165" s="104" t="str">
        <f>VLOOKUP($A165,ALL!$B$5:$G$1070,5,FALSE)</f>
        <v>OH</v>
      </c>
      <c r="F165" s="128" t="str">
        <f>VLOOKUP($A165,ALL!$B$5:$G$1070,6,FALSE)</f>
        <v>45807</v>
      </c>
      <c r="G165" s="120" t="s">
        <v>9</v>
      </c>
      <c r="H165" s="106">
        <v>2219</v>
      </c>
      <c r="I165" s="132" t="str">
        <f>VLOOKUP($A165,ALL!$B$5:$G$1070,3,FALSE)</f>
        <v>4380 Sunnydale St</v>
      </c>
      <c r="J165" s="140">
        <v>0</v>
      </c>
      <c r="K165" s="104">
        <v>0</v>
      </c>
      <c r="L165" s="104">
        <v>0</v>
      </c>
      <c r="M165" s="104">
        <v>0</v>
      </c>
      <c r="N165" s="104">
        <v>40.789248000000001</v>
      </c>
      <c r="O165" s="104">
        <v>-84.186954999999998</v>
      </c>
      <c r="P165" s="142">
        <v>0</v>
      </c>
    </row>
    <row r="166" spans="1:16" ht="14.25" customHeight="1" x14ac:dyDescent="0.25">
      <c r="A166" s="105" t="s">
        <v>1300</v>
      </c>
      <c r="B166" s="103" t="s">
        <v>1301</v>
      </c>
      <c r="C166" s="136" t="s">
        <v>535</v>
      </c>
      <c r="D166" s="104" t="str">
        <f>VLOOKUP($A166,ALL!$B$5:$G$1070,4,FALSE)</f>
        <v>Bloomdale</v>
      </c>
      <c r="E166" s="104" t="str">
        <f>VLOOKUP($A166,ALL!$B$5:$G$1070,5,FALSE)</f>
        <v>OH</v>
      </c>
      <c r="F166" s="128" t="str">
        <f>VLOOKUP($A166,ALL!$B$5:$G$1070,6,FALSE)</f>
        <v>44817</v>
      </c>
      <c r="G166" s="120" t="s">
        <v>9</v>
      </c>
      <c r="H166" s="106">
        <v>1228</v>
      </c>
      <c r="I166" s="132" t="str">
        <f>VLOOKUP($A166,ALL!$B$5:$G$1070,3,FALSE)</f>
        <v>7650 Jerry City Rd</v>
      </c>
      <c r="J166" s="140">
        <v>2</v>
      </c>
      <c r="K166" s="104">
        <v>2</v>
      </c>
      <c r="L166" s="104">
        <v>0</v>
      </c>
      <c r="M166" s="104">
        <v>0</v>
      </c>
      <c r="N166" s="104">
        <v>41.255187999999997</v>
      </c>
      <c r="O166" s="104">
        <v>-83.552046500000003</v>
      </c>
      <c r="P166" s="142">
        <v>0</v>
      </c>
    </row>
    <row r="167" spans="1:16" ht="14.25" customHeight="1" x14ac:dyDescent="0.25">
      <c r="A167" s="105" t="s">
        <v>586</v>
      </c>
      <c r="B167" s="103" t="s">
        <v>587</v>
      </c>
      <c r="C167" s="136" t="s">
        <v>577</v>
      </c>
      <c r="D167" s="104" t="str">
        <f>VLOOKUP($A167,ALL!$B$5:$G$1070,4,FALSE)</f>
        <v>Elyria</v>
      </c>
      <c r="E167" s="104" t="str">
        <f>VLOOKUP($A167,ALL!$B$5:$G$1070,5,FALSE)</f>
        <v>OH</v>
      </c>
      <c r="F167" s="128" t="str">
        <f>VLOOKUP($A167,ALL!$B$5:$G$1070,6,FALSE)</f>
        <v>44035</v>
      </c>
      <c r="G167" s="120" t="s">
        <v>6</v>
      </c>
      <c r="H167" s="106">
        <v>6005</v>
      </c>
      <c r="I167" s="132" t="str">
        <f>VLOOKUP($A167,ALL!$B$5:$G$1070,3,FALSE)</f>
        <v>42101 Griswold Rd</v>
      </c>
      <c r="J167" s="140">
        <v>0</v>
      </c>
      <c r="K167" s="104">
        <v>0</v>
      </c>
      <c r="L167" s="104">
        <v>1</v>
      </c>
      <c r="M167" s="104">
        <v>1</v>
      </c>
      <c r="N167" s="104">
        <v>41.397549900000001</v>
      </c>
      <c r="O167" s="104">
        <v>-82.137192900000002</v>
      </c>
      <c r="P167" s="142">
        <v>0</v>
      </c>
    </row>
    <row r="168" spans="1:16" ht="14.25" customHeight="1" x14ac:dyDescent="0.25">
      <c r="A168" s="105" t="s">
        <v>303</v>
      </c>
      <c r="B168" s="103" t="s">
        <v>304</v>
      </c>
      <c r="C168" s="136" t="s">
        <v>277</v>
      </c>
      <c r="D168" s="104" t="str">
        <f>VLOOKUP($A168,ALL!$B$5:$G$1070,4,FALSE)</f>
        <v>Euclid</v>
      </c>
      <c r="E168" s="104" t="str">
        <f>VLOOKUP($A168,ALL!$B$5:$G$1070,5,FALSE)</f>
        <v>OH</v>
      </c>
      <c r="F168" s="128" t="str">
        <f>VLOOKUP($A168,ALL!$B$5:$G$1070,6,FALSE)</f>
        <v>44123</v>
      </c>
      <c r="G168" s="120" t="s">
        <v>27</v>
      </c>
      <c r="H168" s="106">
        <v>4852</v>
      </c>
      <c r="I168" s="132" t="str">
        <f>VLOOKUP($A168,ALL!$B$5:$G$1070,3,FALSE)</f>
        <v>651 E 222nd St</v>
      </c>
      <c r="J168" s="140">
        <v>0</v>
      </c>
      <c r="K168" s="104">
        <v>0</v>
      </c>
      <c r="L168" s="104">
        <v>0</v>
      </c>
      <c r="M168" s="104">
        <v>0</v>
      </c>
      <c r="N168" s="104">
        <v>41.597319900000002</v>
      </c>
      <c r="O168" s="104">
        <v>-81.526170899999997</v>
      </c>
      <c r="P168" s="142">
        <v>0</v>
      </c>
    </row>
    <row r="169" spans="1:16" ht="14.25" customHeight="1" x14ac:dyDescent="0.25">
      <c r="A169" s="105" t="s">
        <v>954</v>
      </c>
      <c r="B169" s="103" t="s">
        <v>955</v>
      </c>
      <c r="C169" s="136" t="s">
        <v>939</v>
      </c>
      <c r="D169" s="104" t="str">
        <f>VLOOKUP($A169,ALL!$B$5:$G$1070,4,FALSE)</f>
        <v>Metamora</v>
      </c>
      <c r="E169" s="104" t="str">
        <f>VLOOKUP($A169,ALL!$B$5:$G$1070,5,FALSE)</f>
        <v>OH</v>
      </c>
      <c r="F169" s="128" t="str">
        <f>VLOOKUP($A169,ALL!$B$5:$G$1070,6,FALSE)</f>
        <v>43540</v>
      </c>
      <c r="G169" s="120" t="s">
        <v>9</v>
      </c>
      <c r="H169" s="106">
        <v>1154</v>
      </c>
      <c r="I169" s="132" t="str">
        <f>VLOOKUP($A169,ALL!$B$5:$G$1070,3,FALSE)</f>
        <v>14544 County Road 6</v>
      </c>
      <c r="J169" s="140">
        <v>0</v>
      </c>
      <c r="K169" s="104">
        <v>0</v>
      </c>
      <c r="L169" s="104">
        <v>0</v>
      </c>
      <c r="M169" s="104">
        <v>1</v>
      </c>
      <c r="N169" s="104">
        <v>41.6811936</v>
      </c>
      <c r="O169" s="104">
        <v>-83.973103300000005</v>
      </c>
      <c r="P169" s="142">
        <v>0</v>
      </c>
    </row>
    <row r="170" spans="1:16" ht="14.25" customHeight="1" x14ac:dyDescent="0.25">
      <c r="A170" s="105" t="s">
        <v>228</v>
      </c>
      <c r="B170" s="103" t="s">
        <v>229</v>
      </c>
      <c r="C170" s="136" t="s">
        <v>230</v>
      </c>
      <c r="D170" s="104" t="str">
        <f>VLOOKUP($A170,ALL!$B$5:$G$1070,4,FALSE)</f>
        <v>Milford Center</v>
      </c>
      <c r="E170" s="104" t="str">
        <f>VLOOKUP($A170,ALL!$B$5:$G$1070,5,FALSE)</f>
        <v>OH</v>
      </c>
      <c r="F170" s="128" t="str">
        <f>VLOOKUP($A170,ALL!$B$5:$G$1070,6,FALSE)</f>
        <v>43045</v>
      </c>
      <c r="G170" s="120" t="s">
        <v>6</v>
      </c>
      <c r="H170" s="106">
        <v>1083</v>
      </c>
      <c r="I170" s="132" t="str">
        <f>VLOOKUP($A170,ALL!$B$5:$G$1070,3,FALSE)</f>
        <v>11158 State Route 38</v>
      </c>
      <c r="J170" s="140">
        <v>0</v>
      </c>
      <c r="K170" s="104">
        <v>7</v>
      </c>
      <c r="L170" s="104">
        <v>0</v>
      </c>
      <c r="M170" s="104">
        <v>0</v>
      </c>
      <c r="N170" s="104">
        <v>40.161523099999997</v>
      </c>
      <c r="O170" s="104">
        <v>-83.391715399999995</v>
      </c>
      <c r="P170" s="142">
        <v>0</v>
      </c>
    </row>
    <row r="171" spans="1:16" ht="14.25" customHeight="1" x14ac:dyDescent="0.25">
      <c r="A171" s="105" t="s">
        <v>419</v>
      </c>
      <c r="B171" s="103" t="s">
        <v>420</v>
      </c>
      <c r="C171" s="136" t="s">
        <v>414</v>
      </c>
      <c r="D171" s="104" t="str">
        <f>VLOOKUP($A171,ALL!$B$5:$G$1070,4,FALSE)</f>
        <v>Fairborn</v>
      </c>
      <c r="E171" s="104" t="str">
        <f>VLOOKUP($A171,ALL!$B$5:$G$1070,5,FALSE)</f>
        <v>OH</v>
      </c>
      <c r="F171" s="128" t="str">
        <f>VLOOKUP($A171,ALL!$B$5:$G$1070,6,FALSE)</f>
        <v>45324</v>
      </c>
      <c r="G171" s="120" t="s">
        <v>9</v>
      </c>
      <c r="H171" s="106">
        <v>4138</v>
      </c>
      <c r="I171" s="132" t="str">
        <f>VLOOKUP($A171,ALL!$B$5:$G$1070,3,FALSE)</f>
        <v>306 E Whittier Ave</v>
      </c>
      <c r="J171" s="140">
        <v>10</v>
      </c>
      <c r="K171" s="104">
        <v>9</v>
      </c>
      <c r="L171" s="104">
        <v>13</v>
      </c>
      <c r="M171" s="104">
        <v>15</v>
      </c>
      <c r="N171" s="104">
        <v>39.828108800000003</v>
      </c>
      <c r="O171" s="104">
        <v>-84.016205299999996</v>
      </c>
      <c r="P171" s="142">
        <v>0</v>
      </c>
    </row>
    <row r="172" spans="1:16" ht="14.25" customHeight="1" x14ac:dyDescent="0.25">
      <c r="A172" s="105" t="s">
        <v>88</v>
      </c>
      <c r="B172" s="103" t="s">
        <v>89</v>
      </c>
      <c r="C172" s="136" t="s">
        <v>87</v>
      </c>
      <c r="D172" s="104" t="str">
        <f>VLOOKUP($A172,ALL!$B$5:$G$1070,4,FALSE)</f>
        <v>Fairfield</v>
      </c>
      <c r="E172" s="104" t="str">
        <f>VLOOKUP($A172,ALL!$B$5:$G$1070,5,FALSE)</f>
        <v>OH</v>
      </c>
      <c r="F172" s="128" t="str">
        <f>VLOOKUP($A172,ALL!$B$5:$G$1070,6,FALSE)</f>
        <v>45014</v>
      </c>
      <c r="G172" s="120" t="s">
        <v>6</v>
      </c>
      <c r="H172" s="106">
        <v>9241</v>
      </c>
      <c r="I172" s="132" t="str">
        <f>VLOOKUP($A172,ALL!$B$5:$G$1070,3,FALSE)</f>
        <v>4641 Bach Ln</v>
      </c>
      <c r="J172" s="140">
        <v>12</v>
      </c>
      <c r="K172" s="104">
        <v>24</v>
      </c>
      <c r="L172" s="104">
        <v>4</v>
      </c>
      <c r="M172" s="104">
        <v>11</v>
      </c>
      <c r="N172" s="104">
        <v>39.350159400000003</v>
      </c>
      <c r="O172" s="104">
        <v>-84.540322099999997</v>
      </c>
      <c r="P172" s="142">
        <v>0</v>
      </c>
    </row>
    <row r="173" spans="1:16" ht="14.25" customHeight="1" x14ac:dyDescent="0.25">
      <c r="A173" s="105" t="s">
        <v>1105</v>
      </c>
      <c r="B173" s="103" t="s">
        <v>1106</v>
      </c>
      <c r="C173" s="136" t="s">
        <v>1100</v>
      </c>
      <c r="D173" s="104" t="str">
        <f>VLOOKUP($A173,ALL!$B$5:$G$1070,4,FALSE)</f>
        <v>Leesburg</v>
      </c>
      <c r="E173" s="104" t="str">
        <f>VLOOKUP($A173,ALL!$B$5:$G$1070,5,FALSE)</f>
        <v>OH</v>
      </c>
      <c r="F173" s="128" t="str">
        <f>VLOOKUP($A173,ALL!$B$5:$G$1070,6,FALSE)</f>
        <v>45135</v>
      </c>
      <c r="G173" s="120" t="s">
        <v>9</v>
      </c>
      <c r="H173" s="106">
        <v>895</v>
      </c>
      <c r="I173" s="132" t="str">
        <f>VLOOKUP($A173,ALL!$B$5:$G$1070,3,FALSE)</f>
        <v>11611 State Route 771</v>
      </c>
      <c r="J173" s="140">
        <v>1</v>
      </c>
      <c r="K173" s="104">
        <v>1</v>
      </c>
      <c r="L173" s="104">
        <v>1</v>
      </c>
      <c r="M173" s="104">
        <v>1</v>
      </c>
      <c r="N173" s="104">
        <v>39.3288078</v>
      </c>
      <c r="O173" s="104">
        <v>-83.546659700000006</v>
      </c>
      <c r="P173" s="142">
        <v>0</v>
      </c>
    </row>
    <row r="174" spans="1:16" ht="14.25" customHeight="1" x14ac:dyDescent="0.25">
      <c r="A174" s="105" t="s">
        <v>389</v>
      </c>
      <c r="B174" s="103" t="s">
        <v>390</v>
      </c>
      <c r="C174" s="136" t="s">
        <v>384</v>
      </c>
      <c r="D174" s="104" t="str">
        <f>VLOOKUP($A174,ALL!$B$5:$G$1070,4,FALSE)</f>
        <v>Lancaster</v>
      </c>
      <c r="E174" s="104" t="str">
        <f>VLOOKUP($A174,ALL!$B$5:$G$1070,5,FALSE)</f>
        <v>OH</v>
      </c>
      <c r="F174" s="128" t="str">
        <f>VLOOKUP($A174,ALL!$B$5:$G$1070,6,FALSE)</f>
        <v>43130</v>
      </c>
      <c r="G174" s="120" t="s">
        <v>6</v>
      </c>
      <c r="H174" s="106">
        <v>1924</v>
      </c>
      <c r="I174" s="132" t="str">
        <f>VLOOKUP($A174,ALL!$B$5:$G$1070,3,FALSE)</f>
        <v>6417 Cincinnati Zanesville Rd</v>
      </c>
      <c r="J174" s="140">
        <v>0</v>
      </c>
      <c r="K174" s="104">
        <v>0</v>
      </c>
      <c r="L174" s="104">
        <v>0</v>
      </c>
      <c r="M174" s="104">
        <v>0</v>
      </c>
      <c r="N174" s="104">
        <v>39.755442199999997</v>
      </c>
      <c r="O174" s="104">
        <v>-82.472788800000004</v>
      </c>
      <c r="P174" s="142">
        <v>0</v>
      </c>
    </row>
    <row r="175" spans="1:16" ht="14.25" customHeight="1" x14ac:dyDescent="0.25">
      <c r="A175" s="105" t="s">
        <v>549</v>
      </c>
      <c r="B175" s="103" t="s">
        <v>550</v>
      </c>
      <c r="C175" s="136" t="s">
        <v>546</v>
      </c>
      <c r="D175" s="104" t="str">
        <f>VLOOKUP($A175,ALL!$B$5:$G$1070,4,FALSE)</f>
        <v>Proctorville</v>
      </c>
      <c r="E175" s="104" t="str">
        <f>VLOOKUP($A175,ALL!$B$5:$G$1070,5,FALSE)</f>
        <v>OH</v>
      </c>
      <c r="F175" s="128" t="str">
        <f>VLOOKUP($A175,ALL!$B$5:$G$1070,6,FALSE)</f>
        <v>45669</v>
      </c>
      <c r="G175" s="120" t="s">
        <v>6</v>
      </c>
      <c r="H175" s="106">
        <v>1515</v>
      </c>
      <c r="I175" s="132" t="str">
        <f>VLOOKUP($A175,ALL!$B$5:$G$1070,3,FALSE)</f>
        <v>228 Private Drive 10010</v>
      </c>
      <c r="J175" s="140">
        <v>2</v>
      </c>
      <c r="K175" s="104">
        <v>2</v>
      </c>
      <c r="L175" s="104">
        <v>0</v>
      </c>
      <c r="M175" s="104">
        <v>0</v>
      </c>
      <c r="N175" s="104">
        <v>38.454122699999999</v>
      </c>
      <c r="O175" s="104">
        <v>-82.322664700000004</v>
      </c>
      <c r="P175" s="142">
        <v>0</v>
      </c>
    </row>
    <row r="176" spans="1:16" ht="14.25" customHeight="1" x14ac:dyDescent="0.25">
      <c r="A176" s="105" t="s">
        <v>747</v>
      </c>
      <c r="B176" s="103" t="s">
        <v>748</v>
      </c>
      <c r="C176" s="136" t="s">
        <v>739</v>
      </c>
      <c r="D176" s="104" t="str">
        <f>VLOOKUP($A176,ALL!$B$5:$G$1070,4,FALSE)</f>
        <v>Sidney</v>
      </c>
      <c r="E176" s="104" t="str">
        <f>VLOOKUP($A176,ALL!$B$5:$G$1070,5,FALSE)</f>
        <v>OH</v>
      </c>
      <c r="F176" s="128" t="str">
        <f>VLOOKUP($A176,ALL!$B$5:$G$1070,6,FALSE)</f>
        <v>45365</v>
      </c>
      <c r="G176" s="120" t="s">
        <v>9</v>
      </c>
      <c r="H176" s="106">
        <v>552</v>
      </c>
      <c r="I176" s="132" t="str">
        <f>VLOOKUP($A176,ALL!$B$5:$G$1070,3,FALSE)</f>
        <v>18800 Johnston Rd</v>
      </c>
      <c r="J176" s="140">
        <v>0</v>
      </c>
      <c r="K176" s="104">
        <v>3</v>
      </c>
      <c r="L176" s="104">
        <v>0</v>
      </c>
      <c r="M176" s="104">
        <v>1</v>
      </c>
      <c r="N176" s="104">
        <v>40.266455299999997</v>
      </c>
      <c r="O176" s="104">
        <v>-84.076974500000006</v>
      </c>
      <c r="P176" s="142">
        <v>0</v>
      </c>
    </row>
    <row r="177" spans="1:16" ht="14.25" customHeight="1" x14ac:dyDescent="0.25">
      <c r="A177" s="105" t="s">
        <v>1135</v>
      </c>
      <c r="B177" s="103" t="s">
        <v>1136</v>
      </c>
      <c r="C177" s="136" t="s">
        <v>1122</v>
      </c>
      <c r="D177" s="104" t="str">
        <f>VLOOKUP($A177,ALL!$B$5:$G$1070,4,FALSE)</f>
        <v>Navarre</v>
      </c>
      <c r="E177" s="104" t="str">
        <f>VLOOKUP($A177,ALL!$B$5:$G$1070,5,FALSE)</f>
        <v>OH</v>
      </c>
      <c r="F177" s="128" t="str">
        <f>VLOOKUP($A177,ALL!$B$5:$G$1070,6,FALSE)</f>
        <v>44662</v>
      </c>
      <c r="G177" s="120" t="s">
        <v>9</v>
      </c>
      <c r="H177" s="106">
        <v>1400</v>
      </c>
      <c r="I177" s="132" t="str">
        <f>VLOOKUP($A177,ALL!$B$5:$G$1070,3,FALSE)</f>
        <v>11885 Navarre Rd SW</v>
      </c>
      <c r="J177" s="140">
        <v>0</v>
      </c>
      <c r="K177" s="104">
        <v>0</v>
      </c>
      <c r="L177" s="104">
        <v>0</v>
      </c>
      <c r="M177" s="104">
        <v>0</v>
      </c>
      <c r="N177" s="104">
        <v>40.703875500000002</v>
      </c>
      <c r="O177" s="104">
        <v>-81.584481999999994</v>
      </c>
      <c r="P177" s="142">
        <v>0</v>
      </c>
    </row>
    <row r="178" spans="1:16" ht="14.25" customHeight="1" x14ac:dyDescent="0.25">
      <c r="A178" s="105" t="s">
        <v>370</v>
      </c>
      <c r="B178" s="103" t="s">
        <v>371</v>
      </c>
      <c r="C178" s="136" t="s">
        <v>319</v>
      </c>
      <c r="D178" s="104" t="str">
        <f>VLOOKUP($A178,ALL!$B$5:$G$1070,4,FALSE)</f>
        <v>Fairport Harbor</v>
      </c>
      <c r="E178" s="104" t="str">
        <f>VLOOKUP($A178,ALL!$B$5:$G$1070,5,FALSE)</f>
        <v>OH</v>
      </c>
      <c r="F178" s="128" t="str">
        <f>VLOOKUP($A178,ALL!$B$5:$G$1070,6,FALSE)</f>
        <v>44077</v>
      </c>
      <c r="G178" s="120" t="s">
        <v>6</v>
      </c>
      <c r="H178" s="106">
        <v>630</v>
      </c>
      <c r="I178" s="132" t="str">
        <f>VLOOKUP($A178,ALL!$B$5:$G$1070,3,FALSE)</f>
        <v>329 Vine St</v>
      </c>
      <c r="J178" s="140">
        <v>0</v>
      </c>
      <c r="K178" s="104">
        <v>0</v>
      </c>
      <c r="L178" s="104">
        <v>0</v>
      </c>
      <c r="M178" s="104">
        <v>0</v>
      </c>
      <c r="N178" s="104">
        <v>41.754721099999998</v>
      </c>
      <c r="O178" s="104">
        <v>-81.272696400000001</v>
      </c>
      <c r="P178" s="142">
        <v>0</v>
      </c>
    </row>
    <row r="179" spans="1:16" ht="14.25" customHeight="1" x14ac:dyDescent="0.25">
      <c r="A179" s="105" t="s">
        <v>305</v>
      </c>
      <c r="B179" s="103" t="s">
        <v>306</v>
      </c>
      <c r="C179" s="136" t="s">
        <v>277</v>
      </c>
      <c r="D179" s="104" t="str">
        <f>VLOOKUP($A179,ALL!$B$5:$G$1070,4,FALSE)</f>
        <v>Fairview Park</v>
      </c>
      <c r="E179" s="104" t="str">
        <f>VLOOKUP($A179,ALL!$B$5:$G$1070,5,FALSE)</f>
        <v>OH</v>
      </c>
      <c r="F179" s="128" t="str">
        <f>VLOOKUP($A179,ALL!$B$5:$G$1070,6,FALSE)</f>
        <v>44126</v>
      </c>
      <c r="G179" s="120" t="s">
        <v>27</v>
      </c>
      <c r="H179" s="106">
        <v>1625</v>
      </c>
      <c r="I179" s="132" t="str">
        <f>VLOOKUP($A179,ALL!$B$5:$G$1070,3,FALSE)</f>
        <v>21620 Mastick Rd # A</v>
      </c>
      <c r="J179" s="140">
        <v>0</v>
      </c>
      <c r="K179" s="104">
        <v>0</v>
      </c>
      <c r="L179" s="104">
        <v>0</v>
      </c>
      <c r="M179" s="104">
        <v>0</v>
      </c>
      <c r="N179" s="104">
        <v>41.426940700000003</v>
      </c>
      <c r="O179" s="104">
        <v>-81.861249700000002</v>
      </c>
      <c r="P179" s="142">
        <v>0</v>
      </c>
    </row>
    <row r="180" spans="1:16" ht="14.25" customHeight="1" x14ac:dyDescent="0.25">
      <c r="A180" s="105" t="s">
        <v>956</v>
      </c>
      <c r="B180" s="103" t="s">
        <v>957</v>
      </c>
      <c r="C180" s="136" t="s">
        <v>939</v>
      </c>
      <c r="D180" s="104" t="str">
        <f>VLOOKUP($A180,ALL!$B$5:$G$1070,4,FALSE)</f>
        <v>Fayette</v>
      </c>
      <c r="E180" s="104" t="str">
        <f>VLOOKUP($A180,ALL!$B$5:$G$1070,5,FALSE)</f>
        <v>OH</v>
      </c>
      <c r="F180" s="128" t="str">
        <f>VLOOKUP($A180,ALL!$B$5:$G$1070,6,FALSE)</f>
        <v>43521</v>
      </c>
      <c r="G180" s="120" t="s">
        <v>9</v>
      </c>
      <c r="H180" s="106">
        <v>396</v>
      </c>
      <c r="I180" s="132" t="str">
        <f>VLOOKUP($A180,ALL!$B$5:$G$1070,3,FALSE)</f>
        <v>400 E Gamble Rd</v>
      </c>
      <c r="J180" s="140">
        <v>0</v>
      </c>
      <c r="K180" s="104">
        <v>0</v>
      </c>
      <c r="L180" s="104">
        <v>0</v>
      </c>
      <c r="M180" s="104">
        <v>0</v>
      </c>
      <c r="N180" s="104">
        <v>41.665508099999997</v>
      </c>
      <c r="O180" s="104">
        <v>-84.322399300000001</v>
      </c>
      <c r="P180" s="142">
        <v>0</v>
      </c>
    </row>
    <row r="181" spans="1:16" ht="14.25" customHeight="1" x14ac:dyDescent="0.25">
      <c r="A181" s="105" t="s">
        <v>77</v>
      </c>
      <c r="B181" s="103" t="s">
        <v>78</v>
      </c>
      <c r="C181" s="136" t="s">
        <v>76</v>
      </c>
      <c r="D181" s="104" t="str">
        <f>VLOOKUP($A181,ALL!$B$5:$G$1070,4,FALSE)</f>
        <v>Fayetteville</v>
      </c>
      <c r="E181" s="104" t="str">
        <f>VLOOKUP($A181,ALL!$B$5:$G$1070,5,FALSE)</f>
        <v>OH</v>
      </c>
      <c r="F181" s="128" t="str">
        <f>VLOOKUP($A181,ALL!$B$5:$G$1070,6,FALSE)</f>
        <v>45118</v>
      </c>
      <c r="G181" s="120" t="s">
        <v>9</v>
      </c>
      <c r="H181" s="106">
        <v>764</v>
      </c>
      <c r="I181" s="132" t="str">
        <f>VLOOKUP($A181,ALL!$B$5:$G$1070,3,FALSE)</f>
        <v>551 S Apple St</v>
      </c>
      <c r="J181" s="140">
        <v>0</v>
      </c>
      <c r="K181" s="104">
        <v>0</v>
      </c>
      <c r="L181" s="104">
        <v>0</v>
      </c>
      <c r="M181" s="104">
        <v>0</v>
      </c>
      <c r="N181" s="104">
        <v>39.1820825</v>
      </c>
      <c r="O181" s="104">
        <v>-83.931884499999995</v>
      </c>
      <c r="P181" s="142">
        <v>0</v>
      </c>
    </row>
    <row r="182" spans="1:16" ht="14.25" customHeight="1" x14ac:dyDescent="0.25">
      <c r="A182" s="105" t="s">
        <v>48</v>
      </c>
      <c r="B182" s="103" t="s">
        <v>49</v>
      </c>
      <c r="C182" s="136" t="s">
        <v>42</v>
      </c>
      <c r="D182" s="104" t="str">
        <f>VLOOKUP($A182,ALL!$B$5:$G$1070,4,FALSE)</f>
        <v>Stewart</v>
      </c>
      <c r="E182" s="104" t="str">
        <f>VLOOKUP($A182,ALL!$B$5:$G$1070,5,FALSE)</f>
        <v>OH</v>
      </c>
      <c r="F182" s="128" t="str">
        <f>VLOOKUP($A182,ALL!$B$5:$G$1070,6,FALSE)</f>
        <v>45778</v>
      </c>
      <c r="G182" s="120" t="s">
        <v>27</v>
      </c>
      <c r="H182" s="106">
        <v>993</v>
      </c>
      <c r="I182" s="132" t="str">
        <f>VLOOKUP($A182,ALL!$B$5:$G$1070,3,FALSE)</f>
        <v>PO Box 117</v>
      </c>
      <c r="J182" s="140">
        <v>0</v>
      </c>
      <c r="K182" s="104">
        <v>0</v>
      </c>
      <c r="L182" s="104">
        <v>1</v>
      </c>
      <c r="M182" s="104">
        <v>1</v>
      </c>
      <c r="N182" s="104">
        <v>39.308434599999998</v>
      </c>
      <c r="O182" s="104">
        <v>-81.895029100000002</v>
      </c>
      <c r="P182" s="142">
        <v>0</v>
      </c>
    </row>
    <row r="183" spans="1:16" ht="14.25" customHeight="1" x14ac:dyDescent="0.25">
      <c r="A183" s="105" t="s">
        <v>128</v>
      </c>
      <c r="B183" s="103" t="s">
        <v>129</v>
      </c>
      <c r="C183" s="136" t="s">
        <v>123</v>
      </c>
      <c r="D183" s="104" t="str">
        <f>VLOOKUP($A183,ALL!$B$5:$G$1070,4,FALSE)</f>
        <v>Felicity</v>
      </c>
      <c r="E183" s="104" t="str">
        <f>VLOOKUP($A183,ALL!$B$5:$G$1070,5,FALSE)</f>
        <v>OH</v>
      </c>
      <c r="F183" s="128" t="str">
        <f>VLOOKUP($A183,ALL!$B$5:$G$1070,6,FALSE)</f>
        <v>45120</v>
      </c>
      <c r="G183" s="120" t="s">
        <v>9</v>
      </c>
      <c r="H183" s="106">
        <v>753</v>
      </c>
      <c r="I183" s="132" t="str">
        <f>VLOOKUP($A183,ALL!$B$5:$G$1070,3,FALSE)</f>
        <v>PO Box 619</v>
      </c>
      <c r="J183" s="140">
        <v>0</v>
      </c>
      <c r="K183" s="104">
        <v>0</v>
      </c>
      <c r="L183" s="104">
        <v>0</v>
      </c>
      <c r="M183" s="104">
        <v>0</v>
      </c>
      <c r="N183" s="104">
        <v>38.838957600000001</v>
      </c>
      <c r="O183" s="104">
        <v>-84.096321000000003</v>
      </c>
      <c r="P183" s="142">
        <v>0</v>
      </c>
    </row>
    <row r="184" spans="1:16" ht="14.25" customHeight="1" x14ac:dyDescent="0.25">
      <c r="A184" s="105" t="s">
        <v>1173</v>
      </c>
      <c r="B184" s="103" t="s">
        <v>1174</v>
      </c>
      <c r="C184" s="136" t="s">
        <v>272</v>
      </c>
      <c r="D184" s="104" t="str">
        <f>VLOOKUP($A184,ALL!$B$5:$G$1070,4,FALSE)</f>
        <v>Mogadore</v>
      </c>
      <c r="E184" s="104" t="str">
        <f>VLOOKUP($A184,ALL!$B$5:$G$1070,5,FALSE)</f>
        <v>OH</v>
      </c>
      <c r="F184" s="128" t="str">
        <f>VLOOKUP($A184,ALL!$B$5:$G$1070,6,FALSE)</f>
        <v>44260</v>
      </c>
      <c r="G184" s="121" t="s">
        <v>9</v>
      </c>
      <c r="H184" s="106">
        <v>1894</v>
      </c>
      <c r="I184" s="132" t="str">
        <f>VLOOKUP($A184,ALL!$B$5:$G$1070,3,FALSE)</f>
        <v>2900 State Route 43</v>
      </c>
      <c r="J184" s="140">
        <v>0</v>
      </c>
      <c r="K184" s="104">
        <v>1</v>
      </c>
      <c r="L184" s="104">
        <v>1</v>
      </c>
      <c r="M184" s="104">
        <v>1</v>
      </c>
      <c r="N184" s="104">
        <v>41.068145899999998</v>
      </c>
      <c r="O184" s="104">
        <v>-81.345073999999997</v>
      </c>
      <c r="P184" s="142">
        <v>0</v>
      </c>
    </row>
    <row r="185" spans="1:16" ht="14.25" customHeight="1" x14ac:dyDescent="0.25">
      <c r="A185" s="105" t="s">
        <v>482</v>
      </c>
      <c r="B185" s="103" t="s">
        <v>483</v>
      </c>
      <c r="C185" s="136" t="s">
        <v>477</v>
      </c>
      <c r="D185" s="104" t="str">
        <f>VLOOKUP($A185,ALL!$B$5:$G$1070,4,FALSE)</f>
        <v>Findlay</v>
      </c>
      <c r="E185" s="104" t="str">
        <f>VLOOKUP($A185,ALL!$B$5:$G$1070,5,FALSE)</f>
        <v>OH</v>
      </c>
      <c r="F185" s="128" t="str">
        <f>VLOOKUP($A185,ALL!$B$5:$G$1070,6,FALSE)</f>
        <v>45840</v>
      </c>
      <c r="G185" s="120" t="s">
        <v>6</v>
      </c>
      <c r="H185" s="106">
        <v>5508</v>
      </c>
      <c r="I185" s="132" t="str">
        <f>VLOOKUP($A185,ALL!$B$5:$G$1070,3,FALSE)</f>
        <v>1100 Broad Ave</v>
      </c>
      <c r="J185" s="140">
        <v>2</v>
      </c>
      <c r="K185" s="104">
        <v>7</v>
      </c>
      <c r="L185" s="104">
        <v>1</v>
      </c>
      <c r="M185" s="104">
        <v>2</v>
      </c>
      <c r="N185" s="104">
        <v>41.053683800000002</v>
      </c>
      <c r="O185" s="104">
        <v>-83.664821599999996</v>
      </c>
      <c r="P185" s="142">
        <v>0</v>
      </c>
    </row>
    <row r="186" spans="1:16" ht="14.25" customHeight="1" x14ac:dyDescent="0.25">
      <c r="A186" s="105" t="s">
        <v>432</v>
      </c>
      <c r="B186" s="103" t="s">
        <v>433</v>
      </c>
      <c r="C186" s="136" t="s">
        <v>429</v>
      </c>
      <c r="D186" s="104" t="str">
        <f>VLOOKUP($A186,ALL!$B$5:$G$1070,4,FALSE)</f>
        <v>Cincinnati</v>
      </c>
      <c r="E186" s="104" t="str">
        <f>VLOOKUP($A186,ALL!$B$5:$G$1070,5,FALSE)</f>
        <v>OH</v>
      </c>
      <c r="F186" s="128" t="str">
        <f>VLOOKUP($A186,ALL!$B$5:$G$1070,6,FALSE)</f>
        <v>45231</v>
      </c>
      <c r="G186" s="120" t="s">
        <v>27</v>
      </c>
      <c r="H186" s="106">
        <v>1296</v>
      </c>
      <c r="I186" s="132" t="str">
        <f>VLOOKUP($A186,ALL!$B$5:$G$1070,3,FALSE)</f>
        <v>8916 Fontainebleau Ter</v>
      </c>
      <c r="J186" s="140">
        <v>0</v>
      </c>
      <c r="K186" s="104">
        <v>0</v>
      </c>
      <c r="L186" s="104">
        <v>2</v>
      </c>
      <c r="M186" s="104">
        <v>3</v>
      </c>
      <c r="N186" s="104">
        <v>39.230067300000002</v>
      </c>
      <c r="O186" s="104">
        <v>-84.516320300000004</v>
      </c>
      <c r="P186" s="142">
        <v>0</v>
      </c>
    </row>
    <row r="187" spans="1:16" ht="14.25" customHeight="1" x14ac:dyDescent="0.25">
      <c r="A187" s="105" t="s">
        <v>588</v>
      </c>
      <c r="B187" s="103" t="s">
        <v>589</v>
      </c>
      <c r="C187" s="136" t="s">
        <v>577</v>
      </c>
      <c r="D187" s="104" t="str">
        <f>VLOOKUP($A187,ALL!$B$5:$G$1070,4,FALSE)</f>
        <v>South Amherst</v>
      </c>
      <c r="E187" s="104" t="str">
        <f>VLOOKUP($A187,ALL!$B$5:$G$1070,5,FALSE)</f>
        <v>OH</v>
      </c>
      <c r="F187" s="128" t="str">
        <f>VLOOKUP($A187,ALL!$B$5:$G$1070,6,FALSE)</f>
        <v>44001</v>
      </c>
      <c r="G187" s="120" t="s">
        <v>9</v>
      </c>
      <c r="H187" s="106">
        <v>1617</v>
      </c>
      <c r="I187" s="132" t="str">
        <f>VLOOKUP($A187,ALL!$B$5:$G$1070,3,FALSE)</f>
        <v>112 N Lake St</v>
      </c>
      <c r="J187" s="140">
        <v>0</v>
      </c>
      <c r="K187" s="104">
        <v>0</v>
      </c>
      <c r="L187" s="104">
        <v>0</v>
      </c>
      <c r="M187" s="104">
        <v>0</v>
      </c>
      <c r="N187" s="104">
        <v>41.358938500000001</v>
      </c>
      <c r="O187" s="104">
        <v>-82.243474899999995</v>
      </c>
      <c r="P187" s="142">
        <v>0</v>
      </c>
    </row>
    <row r="188" spans="1:16" ht="14.25" customHeight="1" x14ac:dyDescent="0.25">
      <c r="A188" s="105" t="s">
        <v>434</v>
      </c>
      <c r="B188" s="103" t="s">
        <v>435</v>
      </c>
      <c r="C188" s="136" t="s">
        <v>429</v>
      </c>
      <c r="D188" s="104" t="str">
        <f>VLOOKUP($A188,ALL!$B$5:$G$1070,4,FALSE)</f>
        <v>Cincinnati</v>
      </c>
      <c r="E188" s="104" t="str">
        <f>VLOOKUP($A188,ALL!$B$5:$G$1070,5,FALSE)</f>
        <v>OH</v>
      </c>
      <c r="F188" s="128" t="str">
        <f>VLOOKUP($A188,ALL!$B$5:$G$1070,6,FALSE)</f>
        <v>45255</v>
      </c>
      <c r="G188" s="120" t="s">
        <v>9</v>
      </c>
      <c r="H188" s="106">
        <v>7212</v>
      </c>
      <c r="I188" s="132" t="str">
        <f>VLOOKUP($A188,ALL!$B$5:$G$1070,3,FALSE)</f>
        <v>7550 Forest Rd</v>
      </c>
      <c r="J188" s="140">
        <v>7</v>
      </c>
      <c r="K188" s="104">
        <v>11</v>
      </c>
      <c r="L188" s="104">
        <v>1</v>
      </c>
      <c r="M188" s="104">
        <v>3</v>
      </c>
      <c r="N188" s="104">
        <v>39.069683599999998</v>
      </c>
      <c r="O188" s="104">
        <v>-84.348365799999996</v>
      </c>
      <c r="P188" s="142">
        <v>0</v>
      </c>
    </row>
    <row r="189" spans="1:16" ht="14.25" customHeight="1" x14ac:dyDescent="0.25">
      <c r="A189" s="105" t="s">
        <v>990</v>
      </c>
      <c r="B189" s="103" t="s">
        <v>991</v>
      </c>
      <c r="C189" s="136" t="s">
        <v>989</v>
      </c>
      <c r="D189" s="104" t="str">
        <f>VLOOKUP($A189,ALL!$B$5:$G$1070,4,FALSE)</f>
        <v>Beverly</v>
      </c>
      <c r="E189" s="104" t="str">
        <f>VLOOKUP($A189,ALL!$B$5:$G$1070,5,FALSE)</f>
        <v>OH</v>
      </c>
      <c r="F189" s="128" t="str">
        <f>VLOOKUP($A189,ALL!$B$5:$G$1070,6,FALSE)</f>
        <v>45715</v>
      </c>
      <c r="G189" s="120" t="s">
        <v>9</v>
      </c>
      <c r="H189" s="106">
        <v>938</v>
      </c>
      <c r="I189" s="132" t="str">
        <f>VLOOKUP($A189,ALL!$B$5:$G$1070,3,FALSE)</f>
        <v>510 5th St</v>
      </c>
      <c r="J189" s="140">
        <v>0</v>
      </c>
      <c r="K189" s="104">
        <v>0</v>
      </c>
      <c r="L189" s="104">
        <v>0</v>
      </c>
      <c r="M189" s="104">
        <v>0</v>
      </c>
      <c r="N189" s="104">
        <v>39.548526899999999</v>
      </c>
      <c r="O189" s="104">
        <v>-81.6292811</v>
      </c>
      <c r="P189" s="142">
        <v>0</v>
      </c>
    </row>
    <row r="190" spans="1:16" ht="14.25" customHeight="1" x14ac:dyDescent="0.25">
      <c r="A190" s="105" t="s">
        <v>749</v>
      </c>
      <c r="B190" s="103" t="s">
        <v>750</v>
      </c>
      <c r="C190" s="136" t="s">
        <v>739</v>
      </c>
      <c r="D190" s="104" t="str">
        <f>VLOOKUP($A190,ALL!$B$5:$G$1070,4,FALSE)</f>
        <v>Fort Loramie</v>
      </c>
      <c r="E190" s="104" t="str">
        <f>VLOOKUP($A190,ALL!$B$5:$G$1070,5,FALSE)</f>
        <v>OH</v>
      </c>
      <c r="F190" s="128" t="str">
        <f>VLOOKUP($A190,ALL!$B$5:$G$1070,6,FALSE)</f>
        <v>45845</v>
      </c>
      <c r="G190" s="120" t="s">
        <v>9</v>
      </c>
      <c r="H190" s="106">
        <v>708</v>
      </c>
      <c r="I190" s="132" t="str">
        <f>VLOOKUP($A190,ALL!$B$5:$G$1070,3,FALSE)</f>
        <v>PO Box 26</v>
      </c>
      <c r="J190" s="140">
        <v>0</v>
      </c>
      <c r="K190" s="104">
        <v>2</v>
      </c>
      <c r="L190" s="104">
        <v>0</v>
      </c>
      <c r="M190" s="104">
        <v>5</v>
      </c>
      <c r="N190" s="104">
        <v>40.351436800000002</v>
      </c>
      <c r="O190" s="104">
        <v>-84.373838599999999</v>
      </c>
      <c r="P190" s="142">
        <v>0</v>
      </c>
    </row>
    <row r="191" spans="1:16" ht="14.25" customHeight="1" x14ac:dyDescent="0.25">
      <c r="A191" s="105" t="s">
        <v>685</v>
      </c>
      <c r="B191" s="103" t="s">
        <v>686</v>
      </c>
      <c r="C191" s="136" t="s">
        <v>682</v>
      </c>
      <c r="D191" s="104" t="str">
        <f>VLOOKUP($A191,ALL!$B$5:$G$1070,4,FALSE)</f>
        <v>Fort Recovery</v>
      </c>
      <c r="E191" s="104" t="str">
        <f>VLOOKUP($A191,ALL!$B$5:$G$1070,5,FALSE)</f>
        <v>OH</v>
      </c>
      <c r="F191" s="128" t="str">
        <f>VLOOKUP($A191,ALL!$B$5:$G$1070,6,FALSE)</f>
        <v>45846</v>
      </c>
      <c r="G191" s="120" t="s">
        <v>9</v>
      </c>
      <c r="H191" s="106">
        <v>1000</v>
      </c>
      <c r="I191" s="132" t="str">
        <f>VLOOKUP($A191,ALL!$B$5:$G$1070,3,FALSE)</f>
        <v>PO Box 604</v>
      </c>
      <c r="J191" s="140">
        <v>1</v>
      </c>
      <c r="K191" s="104">
        <v>2</v>
      </c>
      <c r="L191" s="104">
        <v>1</v>
      </c>
      <c r="M191" s="104">
        <v>3</v>
      </c>
      <c r="N191" s="104">
        <v>40.412824100000002</v>
      </c>
      <c r="O191" s="104">
        <v>-84.776351099999999</v>
      </c>
      <c r="P191" s="142">
        <v>0</v>
      </c>
    </row>
    <row r="192" spans="1:16" ht="14.25" customHeight="1" x14ac:dyDescent="0.25">
      <c r="A192" s="105" t="s">
        <v>852</v>
      </c>
      <c r="B192" s="103" t="s">
        <v>853</v>
      </c>
      <c r="C192" s="136" t="s">
        <v>854</v>
      </c>
      <c r="D192" s="104" t="str">
        <f>VLOOKUP($A192,ALL!$B$5:$G$1070,4,FALSE)</f>
        <v>Fostoria</v>
      </c>
      <c r="E192" s="104" t="str">
        <f>VLOOKUP($A192,ALL!$B$5:$G$1070,5,FALSE)</f>
        <v>OH</v>
      </c>
      <c r="F192" s="128" t="str">
        <f>VLOOKUP($A192,ALL!$B$5:$G$1070,6,FALSE)</f>
        <v>44830</v>
      </c>
      <c r="G192" s="120" t="s">
        <v>9</v>
      </c>
      <c r="H192" s="106">
        <v>1779</v>
      </c>
      <c r="I192" s="132" t="str">
        <f>VLOOKUP($A192,ALL!$B$5:$G$1070,3,FALSE)</f>
        <v>1001 Park Ave</v>
      </c>
      <c r="J192" s="140">
        <v>0</v>
      </c>
      <c r="K192" s="104">
        <v>2</v>
      </c>
      <c r="L192" s="104">
        <v>0</v>
      </c>
      <c r="M192" s="104">
        <v>3</v>
      </c>
      <c r="N192" s="104">
        <v>41.169418999999998</v>
      </c>
      <c r="O192" s="104">
        <v>-83.432467599999995</v>
      </c>
      <c r="P192" s="142">
        <v>0</v>
      </c>
    </row>
    <row r="193" spans="1:16" ht="14.25" customHeight="1" x14ac:dyDescent="0.25">
      <c r="A193" s="105" t="s">
        <v>1270</v>
      </c>
      <c r="B193" s="103" t="s">
        <v>1271</v>
      </c>
      <c r="C193" s="136" t="s">
        <v>448</v>
      </c>
      <c r="D193" s="104" t="str">
        <f>VLOOKUP($A193,ALL!$B$5:$G$1070,4,FALSE)</f>
        <v>Franklin</v>
      </c>
      <c r="E193" s="104" t="str">
        <f>VLOOKUP($A193,ALL!$B$5:$G$1070,5,FALSE)</f>
        <v>OH</v>
      </c>
      <c r="F193" s="128" t="str">
        <f>VLOOKUP($A193,ALL!$B$5:$G$1070,6,FALSE)</f>
        <v>45005</v>
      </c>
      <c r="G193" s="120" t="s">
        <v>9</v>
      </c>
      <c r="H193" s="106">
        <v>2738</v>
      </c>
      <c r="I193" s="132" t="str">
        <f>VLOOKUP($A193,ALL!$B$5:$G$1070,3,FALSE)</f>
        <v>150 E 6th St</v>
      </c>
      <c r="J193" s="140">
        <v>3</v>
      </c>
      <c r="K193" s="104">
        <v>7</v>
      </c>
      <c r="L193" s="104">
        <v>1</v>
      </c>
      <c r="M193" s="104">
        <v>3</v>
      </c>
      <c r="N193" s="104">
        <v>39.554352899999998</v>
      </c>
      <c r="O193" s="104">
        <v>-84.300861999999995</v>
      </c>
      <c r="P193" s="142">
        <v>0</v>
      </c>
    </row>
    <row r="194" spans="1:16" ht="14.25" customHeight="1" x14ac:dyDescent="0.25">
      <c r="A194" s="105" t="s">
        <v>815</v>
      </c>
      <c r="B194" s="103" t="s">
        <v>816</v>
      </c>
      <c r="C194" s="136" t="s">
        <v>814</v>
      </c>
      <c r="D194" s="104" t="str">
        <f>VLOOKUP($A194,ALL!$B$5:$G$1070,4,FALSE)</f>
        <v>Duncan Falls</v>
      </c>
      <c r="E194" s="104" t="str">
        <f>VLOOKUP($A194,ALL!$B$5:$G$1070,5,FALSE)</f>
        <v>OH</v>
      </c>
      <c r="F194" s="128" t="str">
        <f>VLOOKUP($A194,ALL!$B$5:$G$1070,6,FALSE)</f>
        <v>43734</v>
      </c>
      <c r="G194" s="120" t="s">
        <v>6</v>
      </c>
      <c r="H194" s="106">
        <v>1935</v>
      </c>
      <c r="I194" s="132" t="str">
        <f>VLOOKUP($A194,ALL!$B$5:$G$1070,3,FALSE)</f>
        <v>PO Box 428</v>
      </c>
      <c r="J194" s="140">
        <v>0</v>
      </c>
      <c r="K194" s="104">
        <v>1</v>
      </c>
      <c r="L194" s="104">
        <v>0</v>
      </c>
      <c r="M194" s="104">
        <v>0</v>
      </c>
      <c r="N194" s="104">
        <v>39.871192100000002</v>
      </c>
      <c r="O194" s="104">
        <v>-81.908208900000005</v>
      </c>
      <c r="P194" s="142">
        <v>0</v>
      </c>
    </row>
    <row r="195" spans="1:16" ht="14.25" customHeight="1" x14ac:dyDescent="0.25">
      <c r="A195" s="105" t="s">
        <v>160</v>
      </c>
      <c r="B195" s="103" t="s">
        <v>161</v>
      </c>
      <c r="C195" s="136" t="s">
        <v>157</v>
      </c>
      <c r="D195" s="104" t="str">
        <f>VLOOKUP($A195,ALL!$B$5:$G$1070,4,FALSE)</f>
        <v>Arcanum</v>
      </c>
      <c r="E195" s="104" t="str">
        <f>VLOOKUP($A195,ALL!$B$5:$G$1070,5,FALSE)</f>
        <v>OH</v>
      </c>
      <c r="F195" s="128" t="str">
        <f>VLOOKUP($A195,ALL!$B$5:$G$1070,6,FALSE)</f>
        <v>45358</v>
      </c>
      <c r="G195" s="120" t="s">
        <v>9</v>
      </c>
      <c r="H195" s="106">
        <v>553</v>
      </c>
      <c r="I195" s="132" t="str">
        <f>VLOOKUP($A195,ALL!$B$5:$G$1070,3,FALSE)</f>
        <v>PO Box 78</v>
      </c>
      <c r="J195" s="140">
        <v>0</v>
      </c>
      <c r="K195" s="104">
        <v>2</v>
      </c>
      <c r="L195" s="104">
        <v>0</v>
      </c>
      <c r="M195" s="104">
        <v>0</v>
      </c>
      <c r="N195" s="104">
        <v>39.9895931</v>
      </c>
      <c r="O195" s="104">
        <v>-84.553361499999994</v>
      </c>
      <c r="P195" s="142">
        <v>0</v>
      </c>
    </row>
    <row r="196" spans="1:16" ht="14.25" customHeight="1" x14ac:dyDescent="0.25">
      <c r="A196" s="105" t="s">
        <v>520</v>
      </c>
      <c r="B196" s="103" t="s">
        <v>521</v>
      </c>
      <c r="C196" s="136" t="s">
        <v>512</v>
      </c>
      <c r="D196" s="104" t="str">
        <f>VLOOKUP($A196,ALL!$B$5:$G$1070,4,FALSE)</f>
        <v>Fredericktown</v>
      </c>
      <c r="E196" s="104" t="str">
        <f>VLOOKUP($A196,ALL!$B$5:$G$1070,5,FALSE)</f>
        <v>OH</v>
      </c>
      <c r="F196" s="128" t="str">
        <f>VLOOKUP($A196,ALL!$B$5:$G$1070,6,FALSE)</f>
        <v>43019</v>
      </c>
      <c r="G196" s="120" t="s">
        <v>9</v>
      </c>
      <c r="H196" s="106">
        <v>1166</v>
      </c>
      <c r="I196" s="132" t="str">
        <f>VLOOKUP($A196,ALL!$B$5:$G$1070,3,FALSE)</f>
        <v>117 Columbus Rd</v>
      </c>
      <c r="J196" s="140">
        <v>0</v>
      </c>
      <c r="K196" s="104">
        <v>0</v>
      </c>
      <c r="L196" s="104">
        <v>0</v>
      </c>
      <c r="M196" s="104">
        <v>0</v>
      </c>
      <c r="N196" s="104">
        <v>40.476951</v>
      </c>
      <c r="O196" s="104">
        <v>-82.545929599999994</v>
      </c>
      <c r="P196" s="142">
        <v>0</v>
      </c>
    </row>
    <row r="197" spans="1:16" ht="14.25" customHeight="1" x14ac:dyDescent="0.25">
      <c r="A197" s="105" t="s">
        <v>855</v>
      </c>
      <c r="B197" s="103" t="s">
        <v>856</v>
      </c>
      <c r="C197" s="136" t="s">
        <v>857</v>
      </c>
      <c r="D197" s="104" t="str">
        <f>VLOOKUP($A197,ALL!$B$5:$G$1070,4,FALSE)</f>
        <v>Fremont</v>
      </c>
      <c r="E197" s="104" t="str">
        <f>VLOOKUP($A197,ALL!$B$5:$G$1070,5,FALSE)</f>
        <v>OH</v>
      </c>
      <c r="F197" s="128" t="str">
        <f>VLOOKUP($A197,ALL!$B$5:$G$1070,6,FALSE)</f>
        <v>43420</v>
      </c>
      <c r="G197" s="120" t="s">
        <v>6</v>
      </c>
      <c r="H197" s="106">
        <v>3391</v>
      </c>
      <c r="I197" s="132" t="str">
        <f>VLOOKUP($A197,ALL!$B$5:$G$1070,3,FALSE)</f>
        <v>500 W State St</v>
      </c>
      <c r="J197" s="140">
        <v>3</v>
      </c>
      <c r="K197" s="104">
        <v>4</v>
      </c>
      <c r="L197" s="104">
        <v>0</v>
      </c>
      <c r="M197" s="104">
        <v>0</v>
      </c>
      <c r="N197" s="104">
        <v>41.348417699999999</v>
      </c>
      <c r="O197" s="104">
        <v>-83.115386700000002</v>
      </c>
      <c r="P197" s="142">
        <v>0</v>
      </c>
    </row>
    <row r="198" spans="1:16" ht="14.25" customHeight="1" x14ac:dyDescent="0.25">
      <c r="A198" s="105" t="s">
        <v>992</v>
      </c>
      <c r="B198" s="103" t="s">
        <v>993</v>
      </c>
      <c r="C198" s="136" t="s">
        <v>989</v>
      </c>
      <c r="D198" s="104" t="str">
        <f>VLOOKUP($A198,ALL!$B$5:$G$1070,4,FALSE)</f>
        <v>New Matamoras</v>
      </c>
      <c r="E198" s="104" t="str">
        <f>VLOOKUP($A198,ALL!$B$5:$G$1070,5,FALSE)</f>
        <v>OH</v>
      </c>
      <c r="F198" s="128" t="str">
        <f>VLOOKUP($A198,ALL!$B$5:$G$1070,6,FALSE)</f>
        <v>45767</v>
      </c>
      <c r="G198" s="120" t="s">
        <v>9</v>
      </c>
      <c r="H198" s="106">
        <v>555</v>
      </c>
      <c r="I198" s="132" t="str">
        <f>VLOOKUP($A198,ALL!$B$5:$G$1070,3,FALSE)</f>
        <v>44870 State Route 7</v>
      </c>
      <c r="J198" s="140">
        <v>0</v>
      </c>
      <c r="K198" s="104">
        <v>0</v>
      </c>
      <c r="L198" s="104">
        <v>0</v>
      </c>
      <c r="M198" s="104">
        <v>0</v>
      </c>
      <c r="N198" s="104">
        <v>39.446599300000003</v>
      </c>
      <c r="O198" s="104">
        <v>-81.143529299999997</v>
      </c>
      <c r="P198" s="142">
        <v>0</v>
      </c>
    </row>
    <row r="199" spans="1:16" ht="14.25" customHeight="1" x14ac:dyDescent="0.25">
      <c r="A199" s="105" t="s">
        <v>231</v>
      </c>
      <c r="B199" s="103" t="s">
        <v>232</v>
      </c>
      <c r="C199" s="136" t="s">
        <v>208</v>
      </c>
      <c r="D199" s="104" t="str">
        <f>VLOOKUP($A199,ALL!$B$5:$G$1070,4,FALSE)</f>
        <v>Gahanna</v>
      </c>
      <c r="E199" s="104" t="str">
        <f>VLOOKUP($A199,ALL!$B$5:$G$1070,5,FALSE)</f>
        <v>OH</v>
      </c>
      <c r="F199" s="128" t="str">
        <f>VLOOKUP($A199,ALL!$B$5:$G$1070,6,FALSE)</f>
        <v>43230</v>
      </c>
      <c r="G199" s="120" t="s">
        <v>27</v>
      </c>
      <c r="H199" s="106">
        <v>7758</v>
      </c>
      <c r="I199" s="132" t="str">
        <f>VLOOKUP($A199,ALL!$B$5:$G$1070,3,FALSE)</f>
        <v>160 S Hamilton Rd</v>
      </c>
      <c r="J199" s="140">
        <v>14</v>
      </c>
      <c r="K199" s="104">
        <v>16</v>
      </c>
      <c r="L199" s="104">
        <v>2</v>
      </c>
      <c r="M199" s="104">
        <v>4</v>
      </c>
      <c r="N199" s="104">
        <v>40.014849300000002</v>
      </c>
      <c r="O199" s="104">
        <v>-82.866039400000005</v>
      </c>
      <c r="P199" s="142">
        <v>0</v>
      </c>
    </row>
    <row r="200" spans="1:16" ht="14.25" customHeight="1" x14ac:dyDescent="0.25">
      <c r="A200" s="105" t="s">
        <v>719</v>
      </c>
      <c r="B200" s="103" t="s">
        <v>720</v>
      </c>
      <c r="C200" s="136" t="s">
        <v>716</v>
      </c>
      <c r="D200" s="104" t="str">
        <f>VLOOKUP($A200,ALL!$B$5:$G$1070,4,FALSE)</f>
        <v>Galion</v>
      </c>
      <c r="E200" s="104" t="str">
        <f>VLOOKUP($A200,ALL!$B$5:$G$1070,5,FALSE)</f>
        <v>OH</v>
      </c>
      <c r="F200" s="128" t="str">
        <f>VLOOKUP($A200,ALL!$B$5:$G$1070,6,FALSE)</f>
        <v>44833</v>
      </c>
      <c r="G200" s="120" t="s">
        <v>6</v>
      </c>
      <c r="H200" s="106">
        <v>1639</v>
      </c>
      <c r="I200" s="132" t="str">
        <f>VLOOKUP($A200,ALL!$B$5:$G$1070,3,FALSE)</f>
        <v>470 Portland Way N</v>
      </c>
      <c r="J200" s="140">
        <v>1</v>
      </c>
      <c r="K200" s="104">
        <v>1</v>
      </c>
      <c r="L200" s="104">
        <v>2</v>
      </c>
      <c r="M200" s="104">
        <v>2</v>
      </c>
      <c r="N200" s="104">
        <v>40.739145200000003</v>
      </c>
      <c r="O200" s="104">
        <v>-82.801650899999999</v>
      </c>
      <c r="P200" s="142">
        <v>0</v>
      </c>
    </row>
    <row r="201" spans="1:16" ht="14.25" customHeight="1" x14ac:dyDescent="0.25">
      <c r="A201" s="105" t="s">
        <v>399</v>
      </c>
      <c r="B201" s="103" t="s">
        <v>400</v>
      </c>
      <c r="C201" s="136" t="s">
        <v>401</v>
      </c>
      <c r="D201" s="104" t="str">
        <f>VLOOKUP($A201,ALL!$B$5:$G$1070,4,FALSE)</f>
        <v>Patriot</v>
      </c>
      <c r="E201" s="104" t="str">
        <f>VLOOKUP($A201,ALL!$B$5:$G$1070,5,FALSE)</f>
        <v>OH</v>
      </c>
      <c r="F201" s="128" t="str">
        <f>VLOOKUP($A201,ALL!$B$5:$G$1070,6,FALSE)</f>
        <v>45658</v>
      </c>
      <c r="G201" s="120" t="s">
        <v>9</v>
      </c>
      <c r="H201" s="106">
        <v>2181</v>
      </c>
      <c r="I201" s="132" t="str">
        <f>VLOOKUP($A201,ALL!$B$5:$G$1070,3,FALSE)</f>
        <v>4836 State Route 325</v>
      </c>
      <c r="J201" s="140">
        <v>1</v>
      </c>
      <c r="K201" s="104">
        <v>3</v>
      </c>
      <c r="L201" s="104">
        <v>0</v>
      </c>
      <c r="M201" s="104">
        <v>4</v>
      </c>
      <c r="N201" s="104">
        <v>38.824256599999998</v>
      </c>
      <c r="O201" s="104">
        <v>-82.398747900000004</v>
      </c>
      <c r="P201" s="142">
        <v>0</v>
      </c>
    </row>
    <row r="202" spans="1:16" ht="14.25" customHeight="1" x14ac:dyDescent="0.25">
      <c r="A202" s="105" t="s">
        <v>402</v>
      </c>
      <c r="B202" s="103" t="s">
        <v>403</v>
      </c>
      <c r="C202" s="136" t="s">
        <v>401</v>
      </c>
      <c r="D202" s="104" t="str">
        <f>VLOOKUP($A202,ALL!$B$5:$G$1070,4,FALSE)</f>
        <v>Gallipolis</v>
      </c>
      <c r="E202" s="104" t="str">
        <f>VLOOKUP($A202,ALL!$B$5:$G$1070,5,FALSE)</f>
        <v>OH</v>
      </c>
      <c r="F202" s="128" t="str">
        <f>VLOOKUP($A202,ALL!$B$5:$G$1070,6,FALSE)</f>
        <v>45631</v>
      </c>
      <c r="G202" s="120" t="s">
        <v>9</v>
      </c>
      <c r="H202" s="106">
        <v>2026</v>
      </c>
      <c r="I202" s="132" t="str">
        <f>VLOOKUP($A202,ALL!$B$5:$G$1070,3,FALSE)</f>
        <v>61 State St</v>
      </c>
      <c r="J202" s="140">
        <v>0</v>
      </c>
      <c r="K202" s="104">
        <v>2</v>
      </c>
      <c r="L202" s="104">
        <v>0</v>
      </c>
      <c r="M202" s="104">
        <v>0</v>
      </c>
      <c r="N202" s="104">
        <v>38.808517500000001</v>
      </c>
      <c r="O202" s="104">
        <v>-82.206217899999999</v>
      </c>
      <c r="P202" s="142">
        <v>0</v>
      </c>
    </row>
    <row r="203" spans="1:16" ht="14.25" customHeight="1" x14ac:dyDescent="0.25">
      <c r="A203" s="105" t="s">
        <v>188</v>
      </c>
      <c r="B203" s="103" t="s">
        <v>189</v>
      </c>
      <c r="C203" s="136" t="s">
        <v>180</v>
      </c>
      <c r="D203" s="104" t="str">
        <f>VLOOKUP($A203,ALL!$B$5:$G$1070,4,FALSE)</f>
        <v>Sugarcreek</v>
      </c>
      <c r="E203" s="104" t="str">
        <f>VLOOKUP($A203,ALL!$B$5:$G$1070,5,FALSE)</f>
        <v>OH</v>
      </c>
      <c r="F203" s="128" t="str">
        <f>VLOOKUP($A203,ALL!$B$5:$G$1070,6,FALSE)</f>
        <v>44681</v>
      </c>
      <c r="G203" s="120" t="s">
        <v>9</v>
      </c>
      <c r="H203" s="106">
        <v>1211</v>
      </c>
      <c r="I203" s="132" t="str">
        <f>VLOOKUP($A203,ALL!$B$5:$G$1070,3,FALSE)</f>
        <v>146 Dover Rd NW</v>
      </c>
      <c r="J203" s="140">
        <v>0</v>
      </c>
      <c r="K203" s="104">
        <v>0</v>
      </c>
      <c r="L203" s="104">
        <v>0</v>
      </c>
      <c r="M203" s="104">
        <v>0</v>
      </c>
      <c r="N203" s="104">
        <v>40.507537499999998</v>
      </c>
      <c r="O203" s="104">
        <v>-81.640324800000002</v>
      </c>
      <c r="P203" s="142">
        <v>0</v>
      </c>
    </row>
    <row r="204" spans="1:16" ht="14.25" customHeight="1" x14ac:dyDescent="0.25">
      <c r="A204" s="105" t="s">
        <v>307</v>
      </c>
      <c r="B204" s="103" t="s">
        <v>308</v>
      </c>
      <c r="C204" s="136" t="s">
        <v>277</v>
      </c>
      <c r="D204" s="104" t="str">
        <f>VLOOKUP($A204,ALL!$B$5:$G$1070,4,FALSE)</f>
        <v>Garfield Heights</v>
      </c>
      <c r="E204" s="104" t="str">
        <f>VLOOKUP($A204,ALL!$B$5:$G$1070,5,FALSE)</f>
        <v>OH</v>
      </c>
      <c r="F204" s="128" t="str">
        <f>VLOOKUP($A204,ALL!$B$5:$G$1070,6,FALSE)</f>
        <v>44125</v>
      </c>
      <c r="G204" s="120" t="s">
        <v>27</v>
      </c>
      <c r="H204" s="106">
        <v>3523</v>
      </c>
      <c r="I204" s="132" t="str">
        <f>VLOOKUP($A204,ALL!$B$5:$G$1070,3,FALSE)</f>
        <v>5640 Briarcliff Dr</v>
      </c>
      <c r="J204" s="140">
        <v>0</v>
      </c>
      <c r="K204" s="104">
        <v>0</v>
      </c>
      <c r="L204" s="104">
        <v>0</v>
      </c>
      <c r="M204" s="104">
        <v>0</v>
      </c>
      <c r="N204" s="104">
        <v>41.407874999999997</v>
      </c>
      <c r="O204" s="104">
        <v>-81.607595000000003</v>
      </c>
      <c r="P204" s="142">
        <v>0</v>
      </c>
    </row>
    <row r="205" spans="1:16" ht="14.25" customHeight="1" x14ac:dyDescent="0.25">
      <c r="A205" s="105" t="s">
        <v>32</v>
      </c>
      <c r="B205" s="103" t="s">
        <v>33</v>
      </c>
      <c r="C205" s="136" t="s">
        <v>26</v>
      </c>
      <c r="D205" s="104" t="str">
        <f>VLOOKUP($A205,ALL!$B$5:$G$1070,4,FALSE)</f>
        <v>Geneva</v>
      </c>
      <c r="E205" s="104" t="str">
        <f>VLOOKUP($A205,ALL!$B$5:$G$1070,5,FALSE)</f>
        <v>OH</v>
      </c>
      <c r="F205" s="128" t="str">
        <f>VLOOKUP($A205,ALL!$B$5:$G$1070,6,FALSE)</f>
        <v>44041</v>
      </c>
      <c r="G205" s="120" t="s">
        <v>6</v>
      </c>
      <c r="H205" s="106">
        <v>2153</v>
      </c>
      <c r="I205" s="132" t="str">
        <f>VLOOKUP($A205,ALL!$B$5:$G$1070,3,FALSE)</f>
        <v>135 S Eagle St</v>
      </c>
      <c r="J205" s="140">
        <v>0</v>
      </c>
      <c r="K205" s="104">
        <v>0</v>
      </c>
      <c r="L205" s="104">
        <v>0</v>
      </c>
      <c r="M205" s="104">
        <v>0</v>
      </c>
      <c r="N205" s="104">
        <v>41.8023788</v>
      </c>
      <c r="O205" s="104">
        <v>-80.949153699999997</v>
      </c>
      <c r="P205" s="142">
        <v>0</v>
      </c>
    </row>
    <row r="206" spans="1:16" ht="14.25" customHeight="1" x14ac:dyDescent="0.25">
      <c r="A206" s="105" t="s">
        <v>901</v>
      </c>
      <c r="B206" s="103" t="s">
        <v>902</v>
      </c>
      <c r="C206" s="136" t="s">
        <v>893</v>
      </c>
      <c r="D206" s="104" t="str">
        <f>VLOOKUP($A206,ALL!$B$5:$G$1070,4,FALSE)</f>
        <v>Genoa</v>
      </c>
      <c r="E206" s="104" t="str">
        <f>VLOOKUP($A206,ALL!$B$5:$G$1070,5,FALSE)</f>
        <v>OH</v>
      </c>
      <c r="F206" s="128" t="str">
        <f>VLOOKUP($A206,ALL!$B$5:$G$1070,6,FALSE)</f>
        <v>43430</v>
      </c>
      <c r="G206" s="120" t="s">
        <v>6</v>
      </c>
      <c r="H206" s="106">
        <v>1288</v>
      </c>
      <c r="I206" s="132" t="str">
        <f>VLOOKUP($A206,ALL!$B$5:$G$1070,3,FALSE)</f>
        <v>2810 N Genoa Clay Center Rd</v>
      </c>
      <c r="J206" s="140">
        <v>1</v>
      </c>
      <c r="K206" s="104">
        <v>1</v>
      </c>
      <c r="L206" s="104">
        <v>0</v>
      </c>
      <c r="M206" s="104">
        <v>1</v>
      </c>
      <c r="N206" s="104">
        <v>41.557086599999998</v>
      </c>
      <c r="O206" s="104">
        <v>-83.360116500000004</v>
      </c>
      <c r="P206" s="142">
        <v>0</v>
      </c>
    </row>
    <row r="207" spans="1:16" ht="14.25" customHeight="1" x14ac:dyDescent="0.25">
      <c r="A207" s="105" t="s">
        <v>79</v>
      </c>
      <c r="B207" s="103" t="s">
        <v>80</v>
      </c>
      <c r="C207" s="136" t="s">
        <v>76</v>
      </c>
      <c r="D207" s="104" t="str">
        <f>VLOOKUP($A207,ALL!$B$5:$G$1070,4,FALSE)</f>
        <v>Georgetown</v>
      </c>
      <c r="E207" s="104" t="str">
        <f>VLOOKUP($A207,ALL!$B$5:$G$1070,5,FALSE)</f>
        <v>OH</v>
      </c>
      <c r="F207" s="128" t="str">
        <f>VLOOKUP($A207,ALL!$B$5:$G$1070,6,FALSE)</f>
        <v>45121</v>
      </c>
      <c r="G207" s="120" t="s">
        <v>9</v>
      </c>
      <c r="H207" s="106">
        <v>1008</v>
      </c>
      <c r="I207" s="132" t="str">
        <f>VLOOKUP($A207,ALL!$B$5:$G$1070,3,FALSE)</f>
        <v>1043 Mount Orab Pike</v>
      </c>
      <c r="J207" s="140">
        <v>0</v>
      </c>
      <c r="K207" s="104">
        <v>0</v>
      </c>
      <c r="L207" s="104">
        <v>0</v>
      </c>
      <c r="M207" s="104">
        <v>0</v>
      </c>
      <c r="N207" s="104">
        <v>38.882087800000001</v>
      </c>
      <c r="O207" s="104">
        <v>-83.900394000000006</v>
      </c>
      <c r="P207" s="142">
        <v>0</v>
      </c>
    </row>
    <row r="208" spans="1:16" ht="14.25" customHeight="1" x14ac:dyDescent="0.25">
      <c r="A208" s="105" t="s">
        <v>903</v>
      </c>
      <c r="B208" s="103" t="s">
        <v>904</v>
      </c>
      <c r="C208" s="136" t="s">
        <v>857</v>
      </c>
      <c r="D208" s="104" t="str">
        <f>VLOOKUP($A208,ALL!$B$5:$G$1070,4,FALSE)</f>
        <v>Gibsonburg</v>
      </c>
      <c r="E208" s="104" t="str">
        <f>VLOOKUP($A208,ALL!$B$5:$G$1070,5,FALSE)</f>
        <v>OH</v>
      </c>
      <c r="F208" s="128" t="str">
        <f>VLOOKUP($A208,ALL!$B$5:$G$1070,6,FALSE)</f>
        <v>43431</v>
      </c>
      <c r="G208" s="120" t="s">
        <v>9</v>
      </c>
      <c r="H208" s="106">
        <v>879</v>
      </c>
      <c r="I208" s="132" t="str">
        <f>VLOOKUP($A208,ALL!$B$5:$G$1070,3,FALSE)</f>
        <v>301 S Sunset Ave</v>
      </c>
      <c r="J208" s="140">
        <v>0</v>
      </c>
      <c r="K208" s="104">
        <v>1</v>
      </c>
      <c r="L208" s="104">
        <v>0</v>
      </c>
      <c r="M208" s="104">
        <v>1</v>
      </c>
      <c r="N208" s="104">
        <v>41.381937700000002</v>
      </c>
      <c r="O208" s="104">
        <v>-83.332584400000002</v>
      </c>
      <c r="P208" s="142">
        <v>0</v>
      </c>
    </row>
    <row r="209" spans="1:16" ht="14.25" customHeight="1" x14ac:dyDescent="0.25">
      <c r="A209" s="105" t="s">
        <v>1236</v>
      </c>
      <c r="B209" s="103" t="s">
        <v>1237</v>
      </c>
      <c r="C209" s="136" t="s">
        <v>1229</v>
      </c>
      <c r="D209" s="104" t="str">
        <f>VLOOKUP($A209,ALL!$B$5:$G$1070,4,FALSE)</f>
        <v>Girard</v>
      </c>
      <c r="E209" s="104" t="str">
        <f>VLOOKUP($A209,ALL!$B$5:$G$1070,5,FALSE)</f>
        <v>OH</v>
      </c>
      <c r="F209" s="128" t="str">
        <f>VLOOKUP($A209,ALL!$B$5:$G$1070,6,FALSE)</f>
        <v>44420</v>
      </c>
      <c r="G209" s="120" t="s">
        <v>27</v>
      </c>
      <c r="H209" s="106">
        <v>1678</v>
      </c>
      <c r="I209" s="132" t="str">
        <f>VLOOKUP($A209,ALL!$B$5:$G$1070,3,FALSE)</f>
        <v>704 E Prospect St</v>
      </c>
      <c r="J209" s="140">
        <v>0</v>
      </c>
      <c r="K209" s="104">
        <v>1</v>
      </c>
      <c r="L209" s="104">
        <v>0</v>
      </c>
      <c r="M209" s="104">
        <v>0</v>
      </c>
      <c r="N209" s="104">
        <v>41.158820800000001</v>
      </c>
      <c r="O209" s="104">
        <v>-80.687651799999998</v>
      </c>
      <c r="P209" s="142">
        <v>0</v>
      </c>
    </row>
    <row r="210" spans="1:16" ht="14.25" customHeight="1" x14ac:dyDescent="0.25">
      <c r="A210" s="105" t="s">
        <v>130</v>
      </c>
      <c r="B210" s="103" t="s">
        <v>131</v>
      </c>
      <c r="C210" s="136" t="s">
        <v>123</v>
      </c>
      <c r="D210" s="104" t="str">
        <f>VLOOKUP($A210,ALL!$B$5:$G$1070,4,FALSE)</f>
        <v>Goshen</v>
      </c>
      <c r="E210" s="104" t="str">
        <f>VLOOKUP($A210,ALL!$B$5:$G$1070,5,FALSE)</f>
        <v>OH</v>
      </c>
      <c r="F210" s="128" t="str">
        <f>VLOOKUP($A210,ALL!$B$5:$G$1070,6,FALSE)</f>
        <v>45122</v>
      </c>
      <c r="G210" s="120" t="s">
        <v>9</v>
      </c>
      <c r="H210" s="106">
        <v>2800</v>
      </c>
      <c r="I210" s="132" t="str">
        <f>VLOOKUP($A210,ALL!$B$5:$G$1070,3,FALSE)</f>
        <v>6694 Goshen Rd</v>
      </c>
      <c r="J210" s="140">
        <v>1</v>
      </c>
      <c r="K210" s="104">
        <v>1</v>
      </c>
      <c r="L210" s="104">
        <v>1</v>
      </c>
      <c r="M210" s="104">
        <v>1</v>
      </c>
      <c r="N210" s="104">
        <v>39.227558299999998</v>
      </c>
      <c r="O210" s="104">
        <v>-84.149668199999994</v>
      </c>
      <c r="P210" s="142">
        <v>0</v>
      </c>
    </row>
    <row r="211" spans="1:16" ht="14.25" customHeight="1" x14ac:dyDescent="0.25">
      <c r="A211" s="105" t="s">
        <v>604</v>
      </c>
      <c r="B211" s="103" t="s">
        <v>605</v>
      </c>
      <c r="C211" s="136" t="s">
        <v>606</v>
      </c>
      <c r="D211" s="104" t="str">
        <f>VLOOKUP($A211,ALL!$B$5:$G$1070,4,FALSE)</f>
        <v>Saint Paris</v>
      </c>
      <c r="E211" s="104" t="str">
        <f>VLOOKUP($A211,ALL!$B$5:$G$1070,5,FALSE)</f>
        <v>OH</v>
      </c>
      <c r="F211" s="128" t="str">
        <f>VLOOKUP($A211,ALL!$B$5:$G$1070,6,FALSE)</f>
        <v>43072</v>
      </c>
      <c r="G211" s="120" t="s">
        <v>9</v>
      </c>
      <c r="H211" s="106">
        <v>1637</v>
      </c>
      <c r="I211" s="132" t="str">
        <f>VLOOKUP($A211,ALL!$B$5:$G$1070,3,FALSE)</f>
        <v>7790 US Highway 36</v>
      </c>
      <c r="J211" s="140">
        <v>2</v>
      </c>
      <c r="K211" s="104">
        <v>5</v>
      </c>
      <c r="L211" s="104">
        <v>0</v>
      </c>
      <c r="M211" s="104">
        <v>2</v>
      </c>
      <c r="N211" s="104">
        <v>40.129874800000003</v>
      </c>
      <c r="O211" s="104">
        <v>-83.598105000000004</v>
      </c>
      <c r="P211" s="142">
        <v>0</v>
      </c>
    </row>
    <row r="212" spans="1:16" ht="14.25" customHeight="1" x14ac:dyDescent="0.25">
      <c r="A212" s="105" t="s">
        <v>34</v>
      </c>
      <c r="B212" s="103" t="s">
        <v>35</v>
      </c>
      <c r="C212" s="136" t="s">
        <v>26</v>
      </c>
      <c r="D212" s="104" t="str">
        <f>VLOOKUP($A212,ALL!$B$5:$G$1070,4,FALSE)</f>
        <v>Orwell</v>
      </c>
      <c r="E212" s="104" t="str">
        <f>VLOOKUP($A212,ALL!$B$5:$G$1070,5,FALSE)</f>
        <v>OH</v>
      </c>
      <c r="F212" s="128" t="str">
        <f>VLOOKUP($A212,ALL!$B$5:$G$1070,6,FALSE)</f>
        <v>44076</v>
      </c>
      <c r="G212" s="120" t="s">
        <v>6</v>
      </c>
      <c r="H212" s="106">
        <v>1017</v>
      </c>
      <c r="I212" s="132" t="str">
        <f>VLOOKUP($A212,ALL!$B$5:$G$1070,3,FALSE)</f>
        <v>111 Grand Valley Ave West</v>
      </c>
      <c r="J212" s="140">
        <v>0</v>
      </c>
      <c r="K212" s="104">
        <v>0</v>
      </c>
      <c r="L212" s="104">
        <v>0</v>
      </c>
      <c r="M212" s="104">
        <v>0</v>
      </c>
      <c r="N212" s="104">
        <v>41.545774999999999</v>
      </c>
      <c r="O212" s="104">
        <v>-80.872887000000006</v>
      </c>
      <c r="P212" s="142">
        <v>0</v>
      </c>
    </row>
    <row r="213" spans="1:16" ht="14.25" customHeight="1" x14ac:dyDescent="0.25">
      <c r="A213" s="105" t="s">
        <v>233</v>
      </c>
      <c r="B213" s="103" t="s">
        <v>234</v>
      </c>
      <c r="C213" s="136" t="s">
        <v>208</v>
      </c>
      <c r="D213" s="104" t="str">
        <f>VLOOKUP($A213,ALL!$B$5:$G$1070,4,FALSE)</f>
        <v>Columbus</v>
      </c>
      <c r="E213" s="104" t="str">
        <f>VLOOKUP($A213,ALL!$B$5:$G$1070,5,FALSE)</f>
        <v>OH</v>
      </c>
      <c r="F213" s="128" t="str">
        <f>VLOOKUP($A213,ALL!$B$5:$G$1070,6,FALSE)</f>
        <v>43212</v>
      </c>
      <c r="G213" s="120" t="s">
        <v>6</v>
      </c>
      <c r="H213" s="106">
        <v>1112</v>
      </c>
      <c r="I213" s="132" t="str">
        <f>VLOOKUP($A213,ALL!$B$5:$G$1070,3,FALSE)</f>
        <v>1587 W 3rd Ave</v>
      </c>
      <c r="J213" s="140">
        <v>1</v>
      </c>
      <c r="K213" s="104">
        <v>3</v>
      </c>
      <c r="L213" s="104">
        <v>0</v>
      </c>
      <c r="M213" s="104">
        <v>1</v>
      </c>
      <c r="N213" s="104">
        <v>39.984985999999999</v>
      </c>
      <c r="O213" s="104">
        <v>-83.048373999999995</v>
      </c>
      <c r="P213" s="142">
        <v>0</v>
      </c>
    </row>
    <row r="214" spans="1:16" ht="14.25" customHeight="1" x14ac:dyDescent="0.25">
      <c r="A214" s="105" t="s">
        <v>559</v>
      </c>
      <c r="B214" s="103" t="s">
        <v>560</v>
      </c>
      <c r="C214" s="136" t="s">
        <v>243</v>
      </c>
      <c r="D214" s="104" t="str">
        <f>VLOOKUP($A214,ALL!$B$5:$G$1070,4,FALSE)</f>
        <v>Granville</v>
      </c>
      <c r="E214" s="104" t="str">
        <f>VLOOKUP($A214,ALL!$B$5:$G$1070,5,FALSE)</f>
        <v>OH</v>
      </c>
      <c r="F214" s="128" t="str">
        <f>VLOOKUP($A214,ALL!$B$5:$G$1070,6,FALSE)</f>
        <v>43023</v>
      </c>
      <c r="G214" s="120" t="s">
        <v>9</v>
      </c>
      <c r="H214" s="106">
        <v>2479</v>
      </c>
      <c r="I214" s="132" t="str">
        <f>VLOOKUP($A214,ALL!$B$5:$G$1070,3,FALSE)</f>
        <v>PO Box 417</v>
      </c>
      <c r="J214" s="140">
        <v>0</v>
      </c>
      <c r="K214" s="104">
        <v>3</v>
      </c>
      <c r="L214" s="104">
        <v>0</v>
      </c>
      <c r="M214" s="104">
        <v>0</v>
      </c>
      <c r="N214" s="104">
        <v>40.068119199999998</v>
      </c>
      <c r="O214" s="104">
        <v>-82.519603700000005</v>
      </c>
      <c r="P214" s="142">
        <v>0</v>
      </c>
    </row>
    <row r="215" spans="1:16" ht="14.25" customHeight="1" x14ac:dyDescent="0.25">
      <c r="A215" s="105" t="s">
        <v>1070</v>
      </c>
      <c r="B215" s="103" t="s">
        <v>1071</v>
      </c>
      <c r="C215" s="136" t="s">
        <v>1067</v>
      </c>
      <c r="D215" s="104" t="str">
        <f>VLOOKUP($A215,ALL!$B$5:$G$1070,4,FALSE)</f>
        <v>Franklin Furnace</v>
      </c>
      <c r="E215" s="104" t="str">
        <f>VLOOKUP($A215,ALL!$B$5:$G$1070,5,FALSE)</f>
        <v>OH</v>
      </c>
      <c r="F215" s="128" t="str">
        <f>VLOOKUP($A215,ALL!$B$5:$G$1070,6,FALSE)</f>
        <v>45629</v>
      </c>
      <c r="G215" s="120" t="s">
        <v>6</v>
      </c>
      <c r="H215" s="106">
        <v>541</v>
      </c>
      <c r="I215" s="132" t="str">
        <f>VLOOKUP($A215,ALL!$B$5:$G$1070,3,FALSE)</f>
        <v>4070 Gallia Pike</v>
      </c>
      <c r="J215" s="140">
        <v>0</v>
      </c>
      <c r="K215" s="104">
        <v>0</v>
      </c>
      <c r="L215" s="104">
        <v>0</v>
      </c>
      <c r="M215" s="104">
        <v>1</v>
      </c>
      <c r="N215" s="104">
        <v>38.618245899999998</v>
      </c>
      <c r="O215" s="104">
        <v>-82.844541300000003</v>
      </c>
      <c r="P215" s="142">
        <v>0</v>
      </c>
    </row>
    <row r="216" spans="1:16" ht="14.25" customHeight="1" x14ac:dyDescent="0.25">
      <c r="A216" s="105" t="s">
        <v>1137</v>
      </c>
      <c r="B216" s="103" t="s">
        <v>1138</v>
      </c>
      <c r="C216" s="136" t="s">
        <v>269</v>
      </c>
      <c r="D216" s="104" t="str">
        <f>VLOOKUP($A216,ALL!$B$5:$G$1070,4,FALSE)</f>
        <v>Uniontown</v>
      </c>
      <c r="E216" s="104" t="str">
        <f>VLOOKUP($A216,ALL!$B$5:$G$1070,5,FALSE)</f>
        <v>OH</v>
      </c>
      <c r="F216" s="128" t="str">
        <f>VLOOKUP($A216,ALL!$B$5:$G$1070,6,FALSE)</f>
        <v>44232</v>
      </c>
      <c r="G216" s="120" t="s">
        <v>9</v>
      </c>
      <c r="H216" s="106">
        <v>4056</v>
      </c>
      <c r="I216" s="132" t="str">
        <f>VLOOKUP($A216,ALL!$B$5:$G$1070,3,FALSE)</f>
        <v>PO Box 218</v>
      </c>
      <c r="J216" s="140">
        <v>0</v>
      </c>
      <c r="K216" s="104">
        <v>2</v>
      </c>
      <c r="L216" s="104">
        <v>0</v>
      </c>
      <c r="M216" s="104">
        <v>2</v>
      </c>
      <c r="N216" s="104">
        <v>40.975056799999997</v>
      </c>
      <c r="O216" s="104">
        <v>-81.408167300000002</v>
      </c>
      <c r="P216" s="142">
        <v>0</v>
      </c>
    </row>
    <row r="217" spans="1:16" ht="14.25" customHeight="1" x14ac:dyDescent="0.25">
      <c r="A217" s="105" t="s">
        <v>1203</v>
      </c>
      <c r="B217" s="103" t="s">
        <v>1204</v>
      </c>
      <c r="C217" s="136" t="s">
        <v>1134</v>
      </c>
      <c r="D217" s="104" t="str">
        <f>VLOOKUP($A217,ALL!$B$5:$G$1070,4,FALSE)</f>
        <v>Smithville</v>
      </c>
      <c r="E217" s="104" t="str">
        <f>VLOOKUP($A217,ALL!$B$5:$G$1070,5,FALSE)</f>
        <v>OH</v>
      </c>
      <c r="F217" s="128" t="str">
        <f>VLOOKUP($A217,ALL!$B$5:$G$1070,6,FALSE)</f>
        <v>44677</v>
      </c>
      <c r="G217" s="120" t="s">
        <v>9</v>
      </c>
      <c r="H217" s="106">
        <v>1031</v>
      </c>
      <c r="I217" s="132" t="str">
        <f>VLOOKUP($A217,ALL!$B$5:$G$1070,3,FALSE)</f>
        <v>PO Box 438</v>
      </c>
      <c r="J217" s="140">
        <v>1</v>
      </c>
      <c r="K217" s="104">
        <v>1</v>
      </c>
      <c r="L217" s="104">
        <v>0</v>
      </c>
      <c r="M217" s="104">
        <v>0</v>
      </c>
      <c r="N217" s="104">
        <v>40.862278000000003</v>
      </c>
      <c r="O217" s="104">
        <v>-81.861804899999996</v>
      </c>
      <c r="P217" s="142">
        <v>0</v>
      </c>
    </row>
    <row r="218" spans="1:16" ht="14.25" customHeight="1" x14ac:dyDescent="0.25">
      <c r="A218" s="105" t="s">
        <v>421</v>
      </c>
      <c r="B218" s="103" t="s">
        <v>422</v>
      </c>
      <c r="C218" s="136" t="s">
        <v>414</v>
      </c>
      <c r="D218" s="104" t="str">
        <f>VLOOKUP($A218,ALL!$B$5:$G$1070,4,FALSE)</f>
        <v>Jamestown</v>
      </c>
      <c r="E218" s="104" t="str">
        <f>VLOOKUP($A218,ALL!$B$5:$G$1070,5,FALSE)</f>
        <v>OH</v>
      </c>
      <c r="F218" s="128" t="str">
        <f>VLOOKUP($A218,ALL!$B$5:$G$1070,6,FALSE)</f>
        <v>45335</v>
      </c>
      <c r="G218" s="120" t="s">
        <v>9</v>
      </c>
      <c r="H218" s="106">
        <v>1321</v>
      </c>
      <c r="I218" s="132" t="str">
        <f>VLOOKUP($A218,ALL!$B$5:$G$1070,3,FALSE)</f>
        <v>4 S Charleston Rd</v>
      </c>
      <c r="J218" s="140">
        <v>1</v>
      </c>
      <c r="K218" s="104">
        <v>1</v>
      </c>
      <c r="L218" s="104">
        <v>1</v>
      </c>
      <c r="M218" s="104">
        <v>2</v>
      </c>
      <c r="N218" s="104">
        <v>39.665022999999998</v>
      </c>
      <c r="O218" s="104">
        <v>-83.7341914</v>
      </c>
      <c r="P218" s="142">
        <v>0</v>
      </c>
    </row>
    <row r="219" spans="1:16" ht="14.25" customHeight="1" x14ac:dyDescent="0.25">
      <c r="A219" s="105" t="s">
        <v>1107</v>
      </c>
      <c r="B219" s="103" t="s">
        <v>1108</v>
      </c>
      <c r="C219" s="136" t="s">
        <v>1100</v>
      </c>
      <c r="D219" s="104" t="str">
        <f>VLOOKUP($A219,ALL!$B$5:$G$1070,4,FALSE)</f>
        <v>Greenfield</v>
      </c>
      <c r="E219" s="104" t="str">
        <f>VLOOKUP($A219,ALL!$B$5:$G$1070,5,FALSE)</f>
        <v>OH</v>
      </c>
      <c r="F219" s="128" t="str">
        <f>VLOOKUP($A219,ALL!$B$5:$G$1070,6,FALSE)</f>
        <v>45123</v>
      </c>
      <c r="G219" s="120" t="s">
        <v>6</v>
      </c>
      <c r="H219" s="106">
        <v>1924</v>
      </c>
      <c r="I219" s="132" t="str">
        <f>VLOOKUP($A219,ALL!$B$5:$G$1070,3,FALSE)</f>
        <v>200 N 5th St</v>
      </c>
      <c r="J219" s="140">
        <v>0</v>
      </c>
      <c r="K219" s="104">
        <v>2</v>
      </c>
      <c r="L219" s="104">
        <v>0</v>
      </c>
      <c r="M219" s="104">
        <v>0</v>
      </c>
      <c r="N219" s="104">
        <v>39.352218499999999</v>
      </c>
      <c r="O219" s="104">
        <v>-83.388620700000004</v>
      </c>
      <c r="P219" s="142">
        <v>0</v>
      </c>
    </row>
    <row r="220" spans="1:16" ht="14.25" customHeight="1" x14ac:dyDescent="0.25">
      <c r="A220" s="105" t="s">
        <v>109</v>
      </c>
      <c r="B220" s="103" t="s">
        <v>110</v>
      </c>
      <c r="C220" s="136" t="s">
        <v>108</v>
      </c>
      <c r="D220" s="104" t="str">
        <f>VLOOKUP($A220,ALL!$B$5:$G$1070,4,FALSE)</f>
        <v>Enon</v>
      </c>
      <c r="E220" s="104" t="str">
        <f>VLOOKUP($A220,ALL!$B$5:$G$1070,5,FALSE)</f>
        <v>OH</v>
      </c>
      <c r="F220" s="128" t="str">
        <f>VLOOKUP($A220,ALL!$B$5:$G$1070,6,FALSE)</f>
        <v>45323</v>
      </c>
      <c r="G220" s="120" t="s">
        <v>9</v>
      </c>
      <c r="H220" s="106">
        <v>1524</v>
      </c>
      <c r="I220" s="132" t="str">
        <f>VLOOKUP($A220,ALL!$B$5:$G$1070,3,FALSE)</f>
        <v>500 Enon Xenia Pike</v>
      </c>
      <c r="J220" s="140">
        <v>2</v>
      </c>
      <c r="K220" s="104">
        <v>1</v>
      </c>
      <c r="L220" s="104">
        <v>0</v>
      </c>
      <c r="M220" s="104">
        <v>0</v>
      </c>
      <c r="N220" s="104">
        <v>39.865247199999999</v>
      </c>
      <c r="O220" s="104">
        <v>-83.937761899999998</v>
      </c>
      <c r="P220" s="142">
        <v>0</v>
      </c>
    </row>
    <row r="221" spans="1:16" ht="14.25" customHeight="1" x14ac:dyDescent="0.25">
      <c r="A221" s="105" t="s">
        <v>162</v>
      </c>
      <c r="B221" s="103" t="s">
        <v>163</v>
      </c>
      <c r="C221" s="136" t="s">
        <v>157</v>
      </c>
      <c r="D221" s="104" t="str">
        <f>VLOOKUP($A221,ALL!$B$5:$G$1070,4,FALSE)</f>
        <v>Greenville</v>
      </c>
      <c r="E221" s="104" t="str">
        <f>VLOOKUP($A221,ALL!$B$5:$G$1070,5,FALSE)</f>
        <v>OH</v>
      </c>
      <c r="F221" s="128" t="str">
        <f>VLOOKUP($A221,ALL!$B$5:$G$1070,6,FALSE)</f>
        <v>45331</v>
      </c>
      <c r="G221" s="120" t="s">
        <v>6</v>
      </c>
      <c r="H221" s="106">
        <v>2505</v>
      </c>
      <c r="I221" s="132" t="str">
        <f>VLOOKUP($A221,ALL!$B$5:$G$1070,3,FALSE)</f>
        <v>215 W 4th St</v>
      </c>
      <c r="J221" s="140">
        <v>0</v>
      </c>
      <c r="K221" s="104">
        <v>6</v>
      </c>
      <c r="L221" s="104">
        <v>0</v>
      </c>
      <c r="M221" s="104">
        <v>4</v>
      </c>
      <c r="N221" s="104">
        <v>40.098978700000004</v>
      </c>
      <c r="O221" s="104">
        <v>-84.633115000000004</v>
      </c>
      <c r="P221" s="142">
        <v>0</v>
      </c>
    </row>
    <row r="222" spans="1:16" ht="14.25" customHeight="1" x14ac:dyDescent="0.25">
      <c r="A222" s="105" t="s">
        <v>235</v>
      </c>
      <c r="B222" s="103" t="s">
        <v>236</v>
      </c>
      <c r="C222" s="136" t="s">
        <v>208</v>
      </c>
      <c r="D222" s="104" t="str">
        <f>VLOOKUP($A222,ALL!$B$5:$G$1070,4,FALSE)</f>
        <v>Groveport</v>
      </c>
      <c r="E222" s="104" t="str">
        <f>VLOOKUP($A222,ALL!$B$5:$G$1070,5,FALSE)</f>
        <v>OH</v>
      </c>
      <c r="F222" s="128" t="str">
        <f>VLOOKUP($A222,ALL!$B$5:$G$1070,6,FALSE)</f>
        <v>43125</v>
      </c>
      <c r="G222" s="120" t="s">
        <v>27</v>
      </c>
      <c r="H222" s="106">
        <v>5792</v>
      </c>
      <c r="I222" s="132" t="str">
        <f>VLOOKUP($A222,ALL!$B$5:$G$1070,3,FALSE)</f>
        <v>5940 Clyde Moore Dr</v>
      </c>
      <c r="J222" s="140">
        <v>0</v>
      </c>
      <c r="K222" s="104">
        <v>1</v>
      </c>
      <c r="L222" s="104">
        <v>3</v>
      </c>
      <c r="M222" s="104">
        <v>12</v>
      </c>
      <c r="N222" s="104">
        <v>39.8557627</v>
      </c>
      <c r="O222" s="104">
        <v>-82.901363500000002</v>
      </c>
      <c r="P222" s="142">
        <v>0</v>
      </c>
    </row>
    <row r="223" spans="1:16" ht="14.25" customHeight="1" x14ac:dyDescent="0.25">
      <c r="A223" s="105" t="s">
        <v>90</v>
      </c>
      <c r="B223" s="103" t="s">
        <v>91</v>
      </c>
      <c r="C223" s="136" t="s">
        <v>87</v>
      </c>
      <c r="D223" s="104" t="str">
        <f>VLOOKUP($A223,ALL!$B$5:$G$1070,4,FALSE)</f>
        <v>Hamilton</v>
      </c>
      <c r="E223" s="104" t="str">
        <f>VLOOKUP($A223,ALL!$B$5:$G$1070,5,FALSE)</f>
        <v>OH</v>
      </c>
      <c r="F223" s="128" t="str">
        <f>VLOOKUP($A223,ALL!$B$5:$G$1070,6,FALSE)</f>
        <v>45012</v>
      </c>
      <c r="G223" s="120" t="s">
        <v>6</v>
      </c>
      <c r="H223" s="106">
        <v>9698</v>
      </c>
      <c r="I223" s="132" t="str">
        <f>VLOOKUP($A223,ALL!$B$5:$G$1070,3,FALSE)</f>
        <v>PO Box 627</v>
      </c>
      <c r="J223" s="140">
        <v>0</v>
      </c>
      <c r="K223" s="104">
        <v>8</v>
      </c>
      <c r="L223" s="104">
        <v>0</v>
      </c>
      <c r="M223" s="104">
        <v>11</v>
      </c>
      <c r="N223" s="104">
        <v>39.399500799999998</v>
      </c>
      <c r="O223" s="104">
        <v>-84.561335499999998</v>
      </c>
      <c r="P223" s="142">
        <v>0</v>
      </c>
    </row>
    <row r="224" spans="1:16" ht="14.25" customHeight="1" x14ac:dyDescent="0.25">
      <c r="A224" s="105" t="s">
        <v>237</v>
      </c>
      <c r="B224" s="103" t="s">
        <v>238</v>
      </c>
      <c r="C224" s="136" t="s">
        <v>208</v>
      </c>
      <c r="D224" s="104" t="str">
        <f>VLOOKUP($A224,ALL!$B$5:$G$1070,4,FALSE)</f>
        <v>Columbus</v>
      </c>
      <c r="E224" s="104" t="str">
        <f>VLOOKUP($A224,ALL!$B$5:$G$1070,5,FALSE)</f>
        <v>OH</v>
      </c>
      <c r="F224" s="128" t="str">
        <f>VLOOKUP($A224,ALL!$B$5:$G$1070,6,FALSE)</f>
        <v>43207</v>
      </c>
      <c r="G224" s="120" t="s">
        <v>6</v>
      </c>
      <c r="H224" s="106">
        <v>3114</v>
      </c>
      <c r="I224" s="132" t="str">
        <f>VLOOKUP($A224,ALL!$B$5:$G$1070,3,FALSE)</f>
        <v>775 Rathmell Rd</v>
      </c>
      <c r="J224" s="140">
        <v>1</v>
      </c>
      <c r="K224" s="104">
        <v>1</v>
      </c>
      <c r="L224" s="104">
        <v>1</v>
      </c>
      <c r="M224" s="104">
        <v>1</v>
      </c>
      <c r="N224" s="104">
        <v>39.860156199999999</v>
      </c>
      <c r="O224" s="104">
        <v>-82.983980900000006</v>
      </c>
      <c r="P224" s="142">
        <v>0</v>
      </c>
    </row>
    <row r="225" spans="1:16" ht="14.25" customHeight="1" x14ac:dyDescent="0.25">
      <c r="A225" s="105" t="s">
        <v>751</v>
      </c>
      <c r="B225" s="103" t="s">
        <v>752</v>
      </c>
      <c r="C225" s="136" t="s">
        <v>490</v>
      </c>
      <c r="D225" s="104" t="str">
        <f>VLOOKUP($A225,ALL!$B$5:$G$1070,4,FALSE)</f>
        <v>Dola</v>
      </c>
      <c r="E225" s="104" t="str">
        <f>VLOOKUP($A225,ALL!$B$5:$G$1070,5,FALSE)</f>
        <v>OH</v>
      </c>
      <c r="F225" s="128" t="str">
        <f>VLOOKUP($A225,ALL!$B$5:$G$1070,6,FALSE)</f>
        <v>45835</v>
      </c>
      <c r="G225" s="120" t="s">
        <v>9</v>
      </c>
      <c r="H225" s="106">
        <v>385</v>
      </c>
      <c r="I225" s="132" t="str">
        <f>VLOOKUP($A225,ALL!$B$5:$G$1070,3,FALSE)</f>
        <v>11589 State Route 81</v>
      </c>
      <c r="J225" s="140">
        <v>1</v>
      </c>
      <c r="K225" s="104">
        <v>2</v>
      </c>
      <c r="L225" s="104">
        <v>0</v>
      </c>
      <c r="M225" s="104">
        <v>0</v>
      </c>
      <c r="N225" s="104">
        <v>40.780393500000002</v>
      </c>
      <c r="O225" s="104">
        <v>-83.660775200000003</v>
      </c>
      <c r="P225" s="142">
        <v>0</v>
      </c>
    </row>
    <row r="226" spans="1:16" ht="14.25" customHeight="1" x14ac:dyDescent="0.25">
      <c r="A226" s="105" t="s">
        <v>753</v>
      </c>
      <c r="B226" s="103" t="s">
        <v>754</v>
      </c>
      <c r="C226" s="136" t="s">
        <v>739</v>
      </c>
      <c r="D226" s="104" t="str">
        <f>VLOOKUP($A226,ALL!$B$5:$G$1070,4,FALSE)</f>
        <v>Houston</v>
      </c>
      <c r="E226" s="104" t="str">
        <f>VLOOKUP($A226,ALL!$B$5:$G$1070,5,FALSE)</f>
        <v>OH</v>
      </c>
      <c r="F226" s="128" t="str">
        <f>VLOOKUP($A226,ALL!$B$5:$G$1070,6,FALSE)</f>
        <v>45333</v>
      </c>
      <c r="G226" s="120" t="s">
        <v>9</v>
      </c>
      <c r="H226" s="106">
        <v>760</v>
      </c>
      <c r="I226" s="132" t="str">
        <f>VLOOKUP($A226,ALL!$B$5:$G$1070,3,FALSE)</f>
        <v>5300 Houston Rd</v>
      </c>
      <c r="J226" s="140">
        <v>0</v>
      </c>
      <c r="K226" s="104">
        <v>2</v>
      </c>
      <c r="L226" s="104">
        <v>0</v>
      </c>
      <c r="M226" s="104">
        <v>1</v>
      </c>
      <c r="N226" s="104">
        <v>40.246254299999997</v>
      </c>
      <c r="O226" s="104">
        <v>-84.333114399999999</v>
      </c>
      <c r="P226" s="142">
        <v>0</v>
      </c>
    </row>
    <row r="227" spans="1:16" ht="14.25" customHeight="1" x14ac:dyDescent="0.25">
      <c r="A227" s="105" t="s">
        <v>500</v>
      </c>
      <c r="B227" s="103" t="s">
        <v>501</v>
      </c>
      <c r="C227" s="136" t="s">
        <v>183</v>
      </c>
      <c r="D227" s="104" t="str">
        <f>VLOOKUP($A227,ALL!$B$5:$G$1070,4,FALSE)</f>
        <v>Cadiz</v>
      </c>
      <c r="E227" s="104" t="str">
        <f>VLOOKUP($A227,ALL!$B$5:$G$1070,5,FALSE)</f>
        <v>OH</v>
      </c>
      <c r="F227" s="128" t="str">
        <f>VLOOKUP($A227,ALL!$B$5:$G$1070,6,FALSE)</f>
        <v>43907</v>
      </c>
      <c r="G227" s="120" t="s">
        <v>9</v>
      </c>
      <c r="H227" s="106">
        <v>1488</v>
      </c>
      <c r="I227" s="132" t="str">
        <f>VLOOKUP($A227,ALL!$B$5:$G$1070,3,FALSE)</f>
        <v>730 Peppard Ave</v>
      </c>
      <c r="J227" s="140">
        <v>0</v>
      </c>
      <c r="K227" s="104">
        <v>0</v>
      </c>
      <c r="L227" s="104">
        <v>0</v>
      </c>
      <c r="M227" s="104">
        <v>0</v>
      </c>
      <c r="N227" s="104">
        <v>40.278661999999997</v>
      </c>
      <c r="O227" s="104">
        <v>-81.005004</v>
      </c>
      <c r="P227" s="142">
        <v>0</v>
      </c>
    </row>
    <row r="228" spans="1:16" ht="14.25" customHeight="1" x14ac:dyDescent="0.25">
      <c r="A228" s="105" t="s">
        <v>561</v>
      </c>
      <c r="B228" s="103" t="s">
        <v>562</v>
      </c>
      <c r="C228" s="136" t="s">
        <v>243</v>
      </c>
      <c r="D228" s="104" t="str">
        <f>VLOOKUP($A228,ALL!$B$5:$G$1070,4,FALSE)</f>
        <v>Heath</v>
      </c>
      <c r="E228" s="104" t="str">
        <f>VLOOKUP($A228,ALL!$B$5:$G$1070,5,FALSE)</f>
        <v>OH</v>
      </c>
      <c r="F228" s="128" t="str">
        <f>VLOOKUP($A228,ALL!$B$5:$G$1070,6,FALSE)</f>
        <v>43056</v>
      </c>
      <c r="G228" s="120" t="s">
        <v>9</v>
      </c>
      <c r="H228" s="106">
        <v>1669</v>
      </c>
      <c r="I228" s="132" t="str">
        <f>VLOOKUP($A228,ALL!$B$5:$G$1070,3,FALSE)</f>
        <v>107 Lancaster Dr</v>
      </c>
      <c r="J228" s="140">
        <v>1</v>
      </c>
      <c r="K228" s="104">
        <v>2</v>
      </c>
      <c r="L228" s="104">
        <v>0</v>
      </c>
      <c r="M228" s="104">
        <v>0</v>
      </c>
      <c r="N228" s="104">
        <v>40.038641300000002</v>
      </c>
      <c r="O228" s="104">
        <v>-82.447395</v>
      </c>
      <c r="P228" s="142">
        <v>0</v>
      </c>
    </row>
    <row r="229" spans="1:16" ht="14.25" customHeight="1" x14ac:dyDescent="0.25">
      <c r="A229" s="105" t="s">
        <v>958</v>
      </c>
      <c r="B229" s="103" t="s">
        <v>959</v>
      </c>
      <c r="C229" s="136" t="s">
        <v>942</v>
      </c>
      <c r="D229" s="104" t="str">
        <f>VLOOKUP($A229,ALL!$B$5:$G$1070,4,FALSE)</f>
        <v>Hicksville</v>
      </c>
      <c r="E229" s="104" t="str">
        <f>VLOOKUP($A229,ALL!$B$5:$G$1070,5,FALSE)</f>
        <v>OH</v>
      </c>
      <c r="F229" s="128" t="str">
        <f>VLOOKUP($A229,ALL!$B$5:$G$1070,6,FALSE)</f>
        <v>43526</v>
      </c>
      <c r="G229" s="120" t="s">
        <v>9</v>
      </c>
      <c r="H229" s="106">
        <v>902</v>
      </c>
      <c r="I229" s="132" t="str">
        <f>VLOOKUP($A229,ALL!$B$5:$G$1070,3,FALSE)</f>
        <v>958 E High St</v>
      </c>
      <c r="J229" s="140">
        <v>0</v>
      </c>
      <c r="K229" s="104">
        <v>0</v>
      </c>
      <c r="L229" s="104">
        <v>1</v>
      </c>
      <c r="M229" s="104">
        <v>1</v>
      </c>
      <c r="N229" s="104">
        <v>41.301667899999998</v>
      </c>
      <c r="O229" s="104">
        <v>-84.746165099999999</v>
      </c>
      <c r="P229" s="142">
        <v>0</v>
      </c>
    </row>
    <row r="230" spans="1:16" ht="14.25" customHeight="1" x14ac:dyDescent="0.25">
      <c r="A230" s="105" t="s">
        <v>674</v>
      </c>
      <c r="B230" s="103" t="s">
        <v>675</v>
      </c>
      <c r="C230" s="136" t="s">
        <v>667</v>
      </c>
      <c r="D230" s="104" t="str">
        <f>VLOOKUP($A230,ALL!$B$5:$G$1070,4,FALSE)</f>
        <v>Medina</v>
      </c>
      <c r="E230" s="104" t="str">
        <f>VLOOKUP($A230,ALL!$B$5:$G$1070,5,FALSE)</f>
        <v>OH</v>
      </c>
      <c r="F230" s="128" t="str">
        <f>VLOOKUP($A230,ALL!$B$5:$G$1070,6,FALSE)</f>
        <v>44256</v>
      </c>
      <c r="G230" s="120" t="s">
        <v>9</v>
      </c>
      <c r="H230" s="106">
        <v>3257</v>
      </c>
      <c r="I230" s="132" t="str">
        <f>VLOOKUP($A230,ALL!$B$5:$G$1070,3,FALSE)</f>
        <v>3880 Ridge Rd</v>
      </c>
      <c r="J230" s="140">
        <v>0</v>
      </c>
      <c r="K230" s="104">
        <v>0</v>
      </c>
      <c r="L230" s="104">
        <v>0</v>
      </c>
      <c r="M230" s="104">
        <v>0</v>
      </c>
      <c r="N230" s="104">
        <v>41.159226099999998</v>
      </c>
      <c r="O230" s="104">
        <v>-81.740925599999997</v>
      </c>
      <c r="P230" s="142">
        <v>0</v>
      </c>
    </row>
    <row r="231" spans="1:16" ht="14.25" customHeight="1" x14ac:dyDescent="0.25">
      <c r="A231" s="105" t="s">
        <v>721</v>
      </c>
      <c r="B231" s="103" t="s">
        <v>722</v>
      </c>
      <c r="C231" s="136" t="s">
        <v>218</v>
      </c>
      <c r="D231" s="104" t="str">
        <f>VLOOKUP($A231,ALL!$B$5:$G$1070,4,FALSE)</f>
        <v>Sparta</v>
      </c>
      <c r="E231" s="104" t="str">
        <f>VLOOKUP($A231,ALL!$B$5:$G$1070,5,FALSE)</f>
        <v>OH</v>
      </c>
      <c r="F231" s="128" t="str">
        <f>VLOOKUP($A231,ALL!$B$5:$G$1070,6,FALSE)</f>
        <v>43334</v>
      </c>
      <c r="G231" s="120" t="s">
        <v>9</v>
      </c>
      <c r="H231" s="106">
        <v>1783</v>
      </c>
      <c r="I231" s="132" t="str">
        <f>VLOOKUP($A231,ALL!$B$5:$G$1070,3,FALSE)</f>
        <v>6506 State Route 229</v>
      </c>
      <c r="J231" s="140">
        <v>0</v>
      </c>
      <c r="K231" s="104">
        <v>1</v>
      </c>
      <c r="L231" s="104">
        <v>1</v>
      </c>
      <c r="M231" s="104">
        <v>1</v>
      </c>
      <c r="N231" s="104">
        <v>40.396584400000002</v>
      </c>
      <c r="O231" s="104">
        <v>-82.707060799999994</v>
      </c>
      <c r="P231" s="142">
        <v>0</v>
      </c>
    </row>
    <row r="232" spans="1:16" ht="14.25" customHeight="1" x14ac:dyDescent="0.25">
      <c r="A232" s="105" t="s">
        <v>239</v>
      </c>
      <c r="B232" s="103" t="s">
        <v>240</v>
      </c>
      <c r="C232" s="136" t="s">
        <v>208</v>
      </c>
      <c r="D232" s="104" t="str">
        <f>VLOOKUP($A232,ALL!$B$5:$G$1070,4,FALSE)</f>
        <v>Columbus</v>
      </c>
      <c r="E232" s="104" t="str">
        <f>VLOOKUP($A232,ALL!$B$5:$G$1070,5,FALSE)</f>
        <v>OH</v>
      </c>
      <c r="F232" s="128" t="str">
        <f>VLOOKUP($A232,ALL!$B$5:$G$1070,6,FALSE)</f>
        <v>43228</v>
      </c>
      <c r="G232" s="120" t="s">
        <v>6</v>
      </c>
      <c r="H232" s="106">
        <v>16137</v>
      </c>
      <c r="I232" s="132" t="str">
        <f>VLOOKUP($A232,ALL!$B$5:$G$1070,3,FALSE)</f>
        <v>2140 Atlas St</v>
      </c>
      <c r="J232" s="140">
        <v>0</v>
      </c>
      <c r="K232" s="104">
        <v>4</v>
      </c>
      <c r="L232" s="104">
        <v>0</v>
      </c>
      <c r="M232" s="104">
        <v>1</v>
      </c>
      <c r="N232" s="104">
        <v>39.994373000000003</v>
      </c>
      <c r="O232" s="104">
        <v>-83.142234000000002</v>
      </c>
      <c r="P232" s="142">
        <v>0</v>
      </c>
    </row>
    <row r="233" spans="1:16" ht="14.25" customHeight="1" x14ac:dyDescent="0.25">
      <c r="A233" s="105" t="s">
        <v>1109</v>
      </c>
      <c r="B233" s="103" t="s">
        <v>1110</v>
      </c>
      <c r="C233" s="136" t="s">
        <v>1100</v>
      </c>
      <c r="D233" s="104" t="str">
        <f>VLOOKUP($A233,ALL!$B$5:$G$1070,4,FALSE)</f>
        <v>Hillsboro</v>
      </c>
      <c r="E233" s="104" t="str">
        <f>VLOOKUP($A233,ALL!$B$5:$G$1070,5,FALSE)</f>
        <v>OH</v>
      </c>
      <c r="F233" s="128" t="str">
        <f>VLOOKUP($A233,ALL!$B$5:$G$1070,6,FALSE)</f>
        <v>45133</v>
      </c>
      <c r="G233" s="120" t="s">
        <v>9</v>
      </c>
      <c r="H233" s="106">
        <v>2288</v>
      </c>
      <c r="I233" s="132" t="str">
        <f>VLOOKUP($A233,ALL!$B$5:$G$1070,3,FALSE)</f>
        <v>39 Willetsville Pike</v>
      </c>
      <c r="J233" s="140">
        <v>0</v>
      </c>
      <c r="K233" s="104">
        <v>0</v>
      </c>
      <c r="L233" s="104">
        <v>0</v>
      </c>
      <c r="M233" s="104">
        <v>0</v>
      </c>
      <c r="N233" s="104">
        <v>39.204681299999997</v>
      </c>
      <c r="O233" s="104">
        <v>-83.6196901</v>
      </c>
      <c r="P233" s="142">
        <v>0</v>
      </c>
    </row>
    <row r="234" spans="1:16" ht="14.25" customHeight="1" x14ac:dyDescent="0.25">
      <c r="A234" s="105" t="s">
        <v>1205</v>
      </c>
      <c r="B234" s="103" t="s">
        <v>1206</v>
      </c>
      <c r="C234" s="136" t="s">
        <v>1197</v>
      </c>
      <c r="D234" s="104" t="str">
        <f>VLOOKUP($A234,ALL!$B$5:$G$1070,4,FALSE)</f>
        <v>Jeromesville</v>
      </c>
      <c r="E234" s="104" t="str">
        <f>VLOOKUP($A234,ALL!$B$5:$G$1070,5,FALSE)</f>
        <v>OH</v>
      </c>
      <c r="F234" s="128" t="str">
        <f>VLOOKUP($A234,ALL!$B$5:$G$1070,6,FALSE)</f>
        <v>44840</v>
      </c>
      <c r="G234" s="120" t="s">
        <v>6</v>
      </c>
      <c r="H234" s="106">
        <v>760</v>
      </c>
      <c r="I234" s="132" t="str">
        <f>VLOOKUP($A234,ALL!$B$5:$G$1070,3,FALSE)</f>
        <v>485 Township Road 1902</v>
      </c>
      <c r="J234" s="140">
        <v>0</v>
      </c>
      <c r="K234" s="104">
        <v>0</v>
      </c>
      <c r="L234" s="104">
        <v>0</v>
      </c>
      <c r="M234" s="104">
        <v>0</v>
      </c>
      <c r="N234" s="104">
        <v>40.780479399999997</v>
      </c>
      <c r="O234" s="104">
        <v>-82.219184799999994</v>
      </c>
      <c r="P234" s="142">
        <v>0</v>
      </c>
    </row>
    <row r="235" spans="1:16" ht="14.25" customHeight="1" x14ac:dyDescent="0.25">
      <c r="A235" s="105" t="s">
        <v>960</v>
      </c>
      <c r="B235" s="103" t="s">
        <v>961</v>
      </c>
      <c r="C235" s="136" t="s">
        <v>962</v>
      </c>
      <c r="D235" s="104" t="str">
        <f>VLOOKUP($A235,ALL!$B$5:$G$1070,4,FALSE)</f>
        <v>Holgate</v>
      </c>
      <c r="E235" s="104" t="str">
        <f>VLOOKUP($A235,ALL!$B$5:$G$1070,5,FALSE)</f>
        <v>OH</v>
      </c>
      <c r="F235" s="128" t="str">
        <f>VLOOKUP($A235,ALL!$B$5:$G$1070,6,FALSE)</f>
        <v>43527</v>
      </c>
      <c r="G235" s="120" t="s">
        <v>9</v>
      </c>
      <c r="H235" s="106">
        <v>422</v>
      </c>
      <c r="I235" s="132" t="str">
        <f>VLOOKUP($A235,ALL!$B$5:$G$1070,3,FALSE)</f>
        <v>801 Joe E Brown Ave</v>
      </c>
      <c r="J235" s="140">
        <v>0</v>
      </c>
      <c r="K235" s="104">
        <v>1</v>
      </c>
      <c r="L235" s="104">
        <v>0</v>
      </c>
      <c r="M235" s="104">
        <v>0</v>
      </c>
      <c r="N235" s="104">
        <v>41.2518922</v>
      </c>
      <c r="O235" s="104">
        <v>-84.119104500000006</v>
      </c>
      <c r="P235" s="142">
        <v>0</v>
      </c>
    </row>
    <row r="236" spans="1:16" ht="14.25" customHeight="1" x14ac:dyDescent="0.25">
      <c r="A236" s="105" t="s">
        <v>858</v>
      </c>
      <c r="B236" s="103" t="s">
        <v>859</v>
      </c>
      <c r="C236" s="136" t="s">
        <v>854</v>
      </c>
      <c r="D236" s="104" t="str">
        <f>VLOOKUP($A236,ALL!$B$5:$G$1070,4,FALSE)</f>
        <v>BASCOM</v>
      </c>
      <c r="E236" s="104" t="str">
        <f>VLOOKUP($A236,ALL!$B$5:$G$1070,5,FALSE)</f>
        <v>OH</v>
      </c>
      <c r="F236" s="128" t="str">
        <f>VLOOKUP($A236,ALL!$B$5:$G$1070,6,FALSE)</f>
        <v>44809</v>
      </c>
      <c r="G236" s="120" t="s">
        <v>6</v>
      </c>
      <c r="H236" s="106">
        <v>812</v>
      </c>
      <c r="I236" s="132" t="str">
        <f>VLOOKUP($A236,ALL!$B$5:$G$1070,3,FALSE)</f>
        <v>PO Box 400</v>
      </c>
      <c r="J236" s="140">
        <v>2</v>
      </c>
      <c r="K236" s="104">
        <v>2</v>
      </c>
      <c r="L236" s="104">
        <v>0</v>
      </c>
      <c r="M236" s="104">
        <v>0</v>
      </c>
      <c r="N236" s="104">
        <v>41.1326635</v>
      </c>
      <c r="O236" s="104">
        <v>-83.282114500000006</v>
      </c>
      <c r="P236" s="142">
        <v>0</v>
      </c>
    </row>
    <row r="237" spans="1:16" ht="14.25" customHeight="1" x14ac:dyDescent="0.25">
      <c r="A237" s="105" t="s">
        <v>1238</v>
      </c>
      <c r="B237" s="103" t="s">
        <v>1239</v>
      </c>
      <c r="C237" s="136" t="s">
        <v>1229</v>
      </c>
      <c r="D237" s="104" t="str">
        <f>VLOOKUP($A237,ALL!$B$5:$G$1070,4,FALSE)</f>
        <v>Warren</v>
      </c>
      <c r="E237" s="104" t="str">
        <f>VLOOKUP($A237,ALL!$B$5:$G$1070,5,FALSE)</f>
        <v>OH</v>
      </c>
      <c r="F237" s="128" t="str">
        <f>VLOOKUP($A237,ALL!$B$5:$G$1070,6,FALSE)</f>
        <v>44484</v>
      </c>
      <c r="G237" s="120" t="s">
        <v>6</v>
      </c>
      <c r="H237" s="106">
        <v>2548</v>
      </c>
      <c r="I237" s="132" t="str">
        <f>VLOOKUP($A237,ALL!$B$5:$G$1070,3,FALSE)</f>
        <v>8200 South St SE</v>
      </c>
      <c r="J237" s="140">
        <v>0</v>
      </c>
      <c r="K237" s="104">
        <v>0</v>
      </c>
      <c r="L237" s="104">
        <v>0</v>
      </c>
      <c r="M237" s="104">
        <v>0</v>
      </c>
      <c r="N237" s="104">
        <v>41.234291200000001</v>
      </c>
      <c r="O237" s="104">
        <v>-80.744306899999998</v>
      </c>
      <c r="P237" s="142">
        <v>0</v>
      </c>
    </row>
    <row r="238" spans="1:16" ht="14.25" customHeight="1" x14ac:dyDescent="0.25">
      <c r="A238" s="105" t="s">
        <v>1240</v>
      </c>
      <c r="B238" s="103" t="s">
        <v>1241</v>
      </c>
      <c r="C238" s="136" t="s">
        <v>1229</v>
      </c>
      <c r="D238" s="104" t="str">
        <f>VLOOKUP($A238,ALL!$B$5:$G$1070,4,FALSE)</f>
        <v>Hubbard</v>
      </c>
      <c r="E238" s="104" t="str">
        <f>VLOOKUP($A238,ALL!$B$5:$G$1070,5,FALSE)</f>
        <v>OH</v>
      </c>
      <c r="F238" s="128" t="str">
        <f>VLOOKUP($A238,ALL!$B$5:$G$1070,6,FALSE)</f>
        <v>44425</v>
      </c>
      <c r="G238" s="120" t="s">
        <v>6</v>
      </c>
      <c r="H238" s="106">
        <v>1873</v>
      </c>
      <c r="I238" s="132" t="str">
        <f>VLOOKUP($A238,ALL!$B$5:$G$1070,3,FALSE)</f>
        <v>108 Orchard Ave</v>
      </c>
      <c r="J238" s="140">
        <v>0</v>
      </c>
      <c r="K238" s="104">
        <v>0</v>
      </c>
      <c r="L238" s="104">
        <v>0</v>
      </c>
      <c r="M238" s="104">
        <v>0</v>
      </c>
      <c r="N238" s="104">
        <v>41.158306099999997</v>
      </c>
      <c r="O238" s="104">
        <v>-80.572006200000004</v>
      </c>
      <c r="P238" s="142">
        <v>0</v>
      </c>
    </row>
    <row r="239" spans="1:16" ht="14.25" customHeight="1" x14ac:dyDescent="0.25">
      <c r="A239" s="105" t="s">
        <v>778</v>
      </c>
      <c r="B239" s="103" t="s">
        <v>779</v>
      </c>
      <c r="C239" s="136" t="s">
        <v>773</v>
      </c>
      <c r="D239" s="104" t="str">
        <f>VLOOKUP($A239,ALL!$B$5:$G$1070,4,FALSE)</f>
        <v>Huber Heights</v>
      </c>
      <c r="E239" s="104" t="str">
        <f>VLOOKUP($A239,ALL!$B$5:$G$1070,5,FALSE)</f>
        <v>OH</v>
      </c>
      <c r="F239" s="128" t="str">
        <f>VLOOKUP($A239,ALL!$B$5:$G$1070,6,FALSE)</f>
        <v>45424</v>
      </c>
      <c r="G239" s="120" t="s">
        <v>6</v>
      </c>
      <c r="H239" s="106">
        <v>5887</v>
      </c>
      <c r="I239" s="132" t="str">
        <f>VLOOKUP($A239,ALL!$B$5:$G$1070,3,FALSE)</f>
        <v>5954 Longford Rd</v>
      </c>
      <c r="J239" s="140">
        <v>0</v>
      </c>
      <c r="K239" s="104">
        <v>0</v>
      </c>
      <c r="L239" s="104">
        <v>1</v>
      </c>
      <c r="M239" s="104">
        <v>1</v>
      </c>
      <c r="N239" s="104">
        <v>39.8574421</v>
      </c>
      <c r="O239" s="104">
        <v>-84.147399300000004</v>
      </c>
      <c r="P239" s="142">
        <v>0</v>
      </c>
    </row>
    <row r="240" spans="1:16" ht="14.25" customHeight="1" x14ac:dyDescent="0.25">
      <c r="A240" s="105" t="s">
        <v>1175</v>
      </c>
      <c r="B240" s="103" t="s">
        <v>1176</v>
      </c>
      <c r="C240" s="136" t="s">
        <v>269</v>
      </c>
      <c r="D240" s="104" t="str">
        <f>VLOOKUP($A240,ALL!$B$5:$G$1070,4,FALSE)</f>
        <v>Hudson</v>
      </c>
      <c r="E240" s="104" t="str">
        <f>VLOOKUP($A240,ALL!$B$5:$G$1070,5,FALSE)</f>
        <v>OH</v>
      </c>
      <c r="F240" s="128" t="str">
        <f>VLOOKUP($A240,ALL!$B$5:$G$1070,6,FALSE)</f>
        <v>44236</v>
      </c>
      <c r="G240" s="122" t="s">
        <v>6</v>
      </c>
      <c r="H240" s="106">
        <v>4598</v>
      </c>
      <c r="I240" s="132" t="str">
        <f>VLOOKUP($A240,ALL!$B$5:$G$1070,3,FALSE)</f>
        <v>2400 Hudson Aurora Rd</v>
      </c>
      <c r="J240" s="140">
        <v>0</v>
      </c>
      <c r="K240" s="104">
        <v>7</v>
      </c>
      <c r="L240" s="104">
        <v>0</v>
      </c>
      <c r="M240" s="104">
        <v>3</v>
      </c>
      <c r="N240" s="104">
        <v>41.255742900000001</v>
      </c>
      <c r="O240" s="104">
        <v>-81.417557099999996</v>
      </c>
      <c r="P240" s="142">
        <v>0</v>
      </c>
    </row>
    <row r="241" spans="1:16" ht="14.25" customHeight="1" x14ac:dyDescent="0.25">
      <c r="A241" s="105" t="s">
        <v>1051</v>
      </c>
      <c r="B241" s="103" t="s">
        <v>1052</v>
      </c>
      <c r="C241" s="136" t="s">
        <v>221</v>
      </c>
      <c r="D241" s="104" t="str">
        <f>VLOOKUP($A241,ALL!$B$5:$G$1070,4,FALSE)</f>
        <v>Chillicothe</v>
      </c>
      <c r="E241" s="104" t="str">
        <f>VLOOKUP($A241,ALL!$B$5:$G$1070,5,FALSE)</f>
        <v>OH</v>
      </c>
      <c r="F241" s="128" t="str">
        <f>VLOOKUP($A241,ALL!$B$5:$G$1070,6,FALSE)</f>
        <v>45601</v>
      </c>
      <c r="G241" s="120" t="s">
        <v>9</v>
      </c>
      <c r="H241" s="106">
        <v>1001</v>
      </c>
      <c r="I241" s="132" t="str">
        <f>VLOOKUP($A241,ALL!$B$5:$G$1070,3,FALSE)</f>
        <v>188 Huntsman Rd</v>
      </c>
      <c r="J241" s="140">
        <v>0</v>
      </c>
      <c r="K241" s="104">
        <v>0</v>
      </c>
      <c r="L241" s="104">
        <v>1</v>
      </c>
      <c r="M241" s="104">
        <v>1</v>
      </c>
      <c r="N241" s="104">
        <v>39.245025099999999</v>
      </c>
      <c r="O241" s="104">
        <v>-83.057487499999993</v>
      </c>
      <c r="P241" s="142">
        <v>0</v>
      </c>
    </row>
    <row r="242" spans="1:16" ht="14.25" customHeight="1" x14ac:dyDescent="0.25">
      <c r="A242" s="105" t="s">
        <v>905</v>
      </c>
      <c r="B242" s="103" t="s">
        <v>906</v>
      </c>
      <c r="C242" s="136" t="s">
        <v>900</v>
      </c>
      <c r="D242" s="104" t="str">
        <f>VLOOKUP($A242,ALL!$B$5:$G$1070,4,FALSE)</f>
        <v>Huron</v>
      </c>
      <c r="E242" s="104" t="str">
        <f>VLOOKUP($A242,ALL!$B$5:$G$1070,5,FALSE)</f>
        <v>OH</v>
      </c>
      <c r="F242" s="128" t="str">
        <f>VLOOKUP($A242,ALL!$B$5:$G$1070,6,FALSE)</f>
        <v>44839</v>
      </c>
      <c r="G242" s="120" t="s">
        <v>6</v>
      </c>
      <c r="H242" s="106">
        <v>1328</v>
      </c>
      <c r="I242" s="132" t="str">
        <f>VLOOKUP($A242,ALL!$B$5:$G$1070,3,FALSE)</f>
        <v>712 Cleveland Rd E</v>
      </c>
      <c r="J242" s="140">
        <v>1</v>
      </c>
      <c r="K242" s="104">
        <v>4</v>
      </c>
      <c r="L242" s="104">
        <v>0</v>
      </c>
      <c r="M242" s="104">
        <v>0</v>
      </c>
      <c r="N242" s="104">
        <v>41.388449600000001</v>
      </c>
      <c r="O242" s="104">
        <v>-82.538395100000002</v>
      </c>
      <c r="P242" s="142">
        <v>0</v>
      </c>
    </row>
    <row r="243" spans="1:16" ht="14.25" customHeight="1" x14ac:dyDescent="0.25">
      <c r="A243" s="105" t="s">
        <v>309</v>
      </c>
      <c r="B243" s="103" t="s">
        <v>310</v>
      </c>
      <c r="C243" s="136" t="s">
        <v>277</v>
      </c>
      <c r="D243" s="104" t="str">
        <f>VLOOKUP($A243,ALL!$B$5:$G$1070,4,FALSE)</f>
        <v>Independence</v>
      </c>
      <c r="E243" s="104" t="str">
        <f>VLOOKUP($A243,ALL!$B$5:$G$1070,5,FALSE)</f>
        <v>OH</v>
      </c>
      <c r="F243" s="128" t="str">
        <f>VLOOKUP($A243,ALL!$B$5:$G$1070,6,FALSE)</f>
        <v>44131</v>
      </c>
      <c r="G243" s="120" t="s">
        <v>9</v>
      </c>
      <c r="H243" s="106">
        <v>1081</v>
      </c>
      <c r="I243" s="132" t="str">
        <f>VLOOKUP($A243,ALL!$B$5:$G$1070,3,FALSE)</f>
        <v>7733 Stone Rd</v>
      </c>
      <c r="J243" s="140">
        <v>1</v>
      </c>
      <c r="K243" s="104">
        <v>2</v>
      </c>
      <c r="L243" s="104">
        <v>0</v>
      </c>
      <c r="M243" s="104">
        <v>0</v>
      </c>
      <c r="N243" s="104">
        <v>41.3828472</v>
      </c>
      <c r="O243" s="104">
        <v>-81.638560699999999</v>
      </c>
      <c r="P243" s="142">
        <v>0</v>
      </c>
    </row>
    <row r="244" spans="1:16" ht="14.25" customHeight="1" x14ac:dyDescent="0.25">
      <c r="A244" s="105" t="s">
        <v>502</v>
      </c>
      <c r="B244" s="103" t="s">
        <v>503</v>
      </c>
      <c r="C244" s="136" t="s">
        <v>497</v>
      </c>
      <c r="D244" s="104" t="str">
        <f>VLOOKUP($A244,ALL!$B$5:$G$1070,4,FALSE)</f>
        <v>Wintersville</v>
      </c>
      <c r="E244" s="104" t="str">
        <f>VLOOKUP($A244,ALL!$B$5:$G$1070,5,FALSE)</f>
        <v>OH</v>
      </c>
      <c r="F244" s="128" t="str">
        <f>VLOOKUP($A244,ALL!$B$5:$G$1070,6,FALSE)</f>
        <v>43953</v>
      </c>
      <c r="G244" s="120" t="s">
        <v>9</v>
      </c>
      <c r="H244" s="106">
        <v>2026</v>
      </c>
      <c r="I244" s="132" t="str">
        <f>VLOOKUP($A244,ALL!$B$5:$G$1070,3,FALSE)</f>
        <v>587 Bantam Ridge Rd</v>
      </c>
      <c r="J244" s="140">
        <v>1</v>
      </c>
      <c r="K244" s="104">
        <v>5</v>
      </c>
      <c r="L244" s="104">
        <v>1</v>
      </c>
      <c r="M244" s="104">
        <v>3</v>
      </c>
      <c r="N244" s="104">
        <v>40.3652917</v>
      </c>
      <c r="O244" s="104">
        <v>-80.730795900000004</v>
      </c>
      <c r="P244" s="142">
        <v>0</v>
      </c>
    </row>
    <row r="245" spans="1:16" ht="14.25" customHeight="1" x14ac:dyDescent="0.25">
      <c r="A245" s="105" t="s">
        <v>436</v>
      </c>
      <c r="B245" s="103" t="s">
        <v>437</v>
      </c>
      <c r="C245" s="136" t="s">
        <v>429</v>
      </c>
      <c r="D245" s="104" t="str">
        <f>VLOOKUP($A245,ALL!$B$5:$G$1070,4,FALSE)</f>
        <v>Cincinnati</v>
      </c>
      <c r="E245" s="104" t="str">
        <f>VLOOKUP($A245,ALL!$B$5:$G$1070,5,FALSE)</f>
        <v>OH</v>
      </c>
      <c r="F245" s="128" t="str">
        <f>VLOOKUP($A245,ALL!$B$5:$G$1070,6,FALSE)</f>
        <v>45243</v>
      </c>
      <c r="G245" s="120" t="s">
        <v>9</v>
      </c>
      <c r="H245" s="106">
        <v>2092</v>
      </c>
      <c r="I245" s="132" t="str">
        <f>VLOOKUP($A245,ALL!$B$5:$G$1070,3,FALSE)</f>
        <v>6855 Drake Rd</v>
      </c>
      <c r="J245" s="140">
        <v>0</v>
      </c>
      <c r="K245" s="104">
        <v>5</v>
      </c>
      <c r="L245" s="104">
        <v>0</v>
      </c>
      <c r="M245" s="104">
        <v>1</v>
      </c>
      <c r="N245" s="104">
        <v>39.185336399999997</v>
      </c>
      <c r="O245" s="104">
        <v>-84.347714300000007</v>
      </c>
      <c r="P245" s="142">
        <v>0</v>
      </c>
    </row>
    <row r="246" spans="1:16" ht="14.25" customHeight="1" x14ac:dyDescent="0.25">
      <c r="A246" s="105" t="s">
        <v>755</v>
      </c>
      <c r="B246" s="103" t="s">
        <v>756</v>
      </c>
      <c r="C246" s="136" t="s">
        <v>742</v>
      </c>
      <c r="D246" s="104" t="str">
        <f>VLOOKUP($A246,ALL!$B$5:$G$1070,4,FALSE)</f>
        <v>Lewistown</v>
      </c>
      <c r="E246" s="104" t="str">
        <f>VLOOKUP($A246,ALL!$B$5:$G$1070,5,FALSE)</f>
        <v>OH</v>
      </c>
      <c r="F246" s="128" t="str">
        <f>VLOOKUP($A246,ALL!$B$5:$G$1070,6,FALSE)</f>
        <v>43333</v>
      </c>
      <c r="G246" s="120" t="s">
        <v>9</v>
      </c>
      <c r="H246" s="106">
        <v>1418</v>
      </c>
      <c r="I246" s="132" t="str">
        <f>VLOOKUP($A246,ALL!$B$5:$G$1070,3,FALSE)</f>
        <v>6210 State Route 235 N</v>
      </c>
      <c r="J246" s="140">
        <v>0</v>
      </c>
      <c r="K246" s="104">
        <v>0</v>
      </c>
      <c r="L246" s="104">
        <v>0</v>
      </c>
      <c r="M246" s="104">
        <v>0</v>
      </c>
      <c r="N246" s="104">
        <v>40.4371528</v>
      </c>
      <c r="O246" s="104">
        <v>-83.904842400000007</v>
      </c>
      <c r="P246" s="142">
        <v>0</v>
      </c>
    </row>
    <row r="247" spans="1:16" ht="14.25" customHeight="1" x14ac:dyDescent="0.25">
      <c r="A247" s="105" t="s">
        <v>190</v>
      </c>
      <c r="B247" s="103" t="s">
        <v>191</v>
      </c>
      <c r="C247" s="136" t="s">
        <v>180</v>
      </c>
      <c r="D247" s="104" t="str">
        <f>VLOOKUP($A247,ALL!$B$5:$G$1070,4,FALSE)</f>
        <v>Gnadenhutten</v>
      </c>
      <c r="E247" s="104" t="str">
        <f>VLOOKUP($A247,ALL!$B$5:$G$1070,5,FALSE)</f>
        <v>OH</v>
      </c>
      <c r="F247" s="128" t="str">
        <f>VLOOKUP($A247,ALL!$B$5:$G$1070,6,FALSE)</f>
        <v>44629</v>
      </c>
      <c r="G247" s="120" t="s">
        <v>9</v>
      </c>
      <c r="H247" s="106">
        <v>1725</v>
      </c>
      <c r="I247" s="132" t="str">
        <f>VLOOKUP($A247,ALL!$B$5:$G$1070,3,FALSE)</f>
        <v>PO Box 171</v>
      </c>
      <c r="J247" s="140">
        <v>0</v>
      </c>
      <c r="K247" s="104">
        <v>0</v>
      </c>
      <c r="L247" s="104">
        <v>0</v>
      </c>
      <c r="M247" s="104">
        <v>0</v>
      </c>
      <c r="N247" s="104">
        <v>40.358400600000003</v>
      </c>
      <c r="O247" s="104">
        <v>-81.434280900000005</v>
      </c>
      <c r="P247" s="142">
        <v>0</v>
      </c>
    </row>
    <row r="248" spans="1:16" ht="14.25" customHeight="1" x14ac:dyDescent="0.25">
      <c r="A248" s="105" t="s">
        <v>551</v>
      </c>
      <c r="B248" s="103" t="s">
        <v>552</v>
      </c>
      <c r="C248" s="136" t="s">
        <v>546</v>
      </c>
      <c r="D248" s="104" t="str">
        <f>VLOOKUP($A248,ALL!$B$5:$G$1070,4,FALSE)</f>
        <v>Ironton</v>
      </c>
      <c r="E248" s="104" t="str">
        <f>VLOOKUP($A248,ALL!$B$5:$G$1070,5,FALSE)</f>
        <v>OH</v>
      </c>
      <c r="F248" s="128" t="str">
        <f>VLOOKUP($A248,ALL!$B$5:$G$1070,6,FALSE)</f>
        <v>45638</v>
      </c>
      <c r="G248" s="120" t="s">
        <v>9</v>
      </c>
      <c r="H248" s="106">
        <v>1389</v>
      </c>
      <c r="I248" s="132" t="str">
        <f>VLOOKUP($A248,ALL!$B$5:$G$1070,3,FALSE)</f>
        <v>105 S 5th St</v>
      </c>
      <c r="J248" s="140">
        <v>1</v>
      </c>
      <c r="K248" s="104">
        <v>4</v>
      </c>
      <c r="L248" s="104">
        <v>0</v>
      </c>
      <c r="M248" s="104">
        <v>2</v>
      </c>
      <c r="N248" s="104">
        <v>38.536489400000001</v>
      </c>
      <c r="O248" s="104">
        <v>-82.6830657</v>
      </c>
      <c r="P248" s="142">
        <v>0</v>
      </c>
    </row>
    <row r="249" spans="1:16" ht="14.25" customHeight="1" x14ac:dyDescent="0.25">
      <c r="A249" s="105" t="s">
        <v>757</v>
      </c>
      <c r="B249" s="103" t="s">
        <v>758</v>
      </c>
      <c r="C249" s="136" t="s">
        <v>739</v>
      </c>
      <c r="D249" s="104" t="str">
        <f>VLOOKUP($A249,ALL!$B$5:$G$1070,4,FALSE)</f>
        <v>Jackson Center</v>
      </c>
      <c r="E249" s="104" t="str">
        <f>VLOOKUP($A249,ALL!$B$5:$G$1070,5,FALSE)</f>
        <v>OH</v>
      </c>
      <c r="F249" s="128" t="str">
        <f>VLOOKUP($A249,ALL!$B$5:$G$1070,6,FALSE)</f>
        <v>45334</v>
      </c>
      <c r="G249" s="120" t="s">
        <v>9</v>
      </c>
      <c r="H249" s="106">
        <v>535</v>
      </c>
      <c r="I249" s="132" t="str">
        <f>VLOOKUP($A249,ALL!$B$5:$G$1070,3,FALSE)</f>
        <v>PO Box 849</v>
      </c>
      <c r="J249" s="140">
        <v>0</v>
      </c>
      <c r="K249" s="104">
        <v>1</v>
      </c>
      <c r="L249" s="104">
        <v>0</v>
      </c>
      <c r="M249" s="104">
        <v>1</v>
      </c>
      <c r="N249" s="104">
        <v>40.437766000000003</v>
      </c>
      <c r="O249" s="104">
        <v>-84.038346899999993</v>
      </c>
      <c r="P249" s="142">
        <v>0</v>
      </c>
    </row>
    <row r="250" spans="1:16" ht="14.25" customHeight="1" x14ac:dyDescent="0.25">
      <c r="A250" s="105" t="s">
        <v>404</v>
      </c>
      <c r="B250" s="103" t="s">
        <v>405</v>
      </c>
      <c r="C250" s="136" t="s">
        <v>406</v>
      </c>
      <c r="D250" s="104" t="str">
        <f>VLOOKUP($A250,ALL!$B$5:$G$1070,4,FALSE)</f>
        <v>Jackson</v>
      </c>
      <c r="E250" s="104" t="str">
        <f>VLOOKUP($A250,ALL!$B$5:$G$1070,5,FALSE)</f>
        <v>OH</v>
      </c>
      <c r="F250" s="128" t="str">
        <f>VLOOKUP($A250,ALL!$B$5:$G$1070,6,FALSE)</f>
        <v>45640</v>
      </c>
      <c r="G250" s="120" t="s">
        <v>9</v>
      </c>
      <c r="H250" s="106">
        <v>2330</v>
      </c>
      <c r="I250" s="132" t="str">
        <f>VLOOKUP($A250,ALL!$B$5:$G$1070,3,FALSE)</f>
        <v>450 Vaughn St</v>
      </c>
      <c r="J250" s="140">
        <v>1</v>
      </c>
      <c r="K250" s="104">
        <v>9</v>
      </c>
      <c r="L250" s="104">
        <v>1</v>
      </c>
      <c r="M250" s="104">
        <v>5</v>
      </c>
      <c r="N250" s="104">
        <v>39.042104999999999</v>
      </c>
      <c r="O250" s="104">
        <v>-82.642443</v>
      </c>
      <c r="P250" s="142">
        <v>0</v>
      </c>
    </row>
    <row r="251" spans="1:16" ht="14.25" customHeight="1" x14ac:dyDescent="0.25">
      <c r="A251" s="105" t="s">
        <v>1139</v>
      </c>
      <c r="B251" s="103" t="s">
        <v>1140</v>
      </c>
      <c r="C251" s="136" t="s">
        <v>1122</v>
      </c>
      <c r="D251" s="104" t="str">
        <f>VLOOKUP($A251,ALL!$B$5:$G$1070,4,FALSE)</f>
        <v>Massillon</v>
      </c>
      <c r="E251" s="104" t="str">
        <f>VLOOKUP($A251,ALL!$B$5:$G$1070,5,FALSE)</f>
        <v>OH</v>
      </c>
      <c r="F251" s="128" t="str">
        <f>VLOOKUP($A251,ALL!$B$5:$G$1070,6,FALSE)</f>
        <v>44646</v>
      </c>
      <c r="G251" s="120" t="s">
        <v>9</v>
      </c>
      <c r="H251" s="106">
        <v>5753</v>
      </c>
      <c r="I251" s="132" t="str">
        <f>VLOOKUP($A251,ALL!$B$5:$G$1070,3,FALSE)</f>
        <v>7602 Fulton Dr NW</v>
      </c>
      <c r="J251" s="140">
        <v>0</v>
      </c>
      <c r="K251" s="104">
        <v>0</v>
      </c>
      <c r="L251" s="104">
        <v>0</v>
      </c>
      <c r="M251" s="104">
        <v>0</v>
      </c>
      <c r="N251" s="104">
        <v>40.860828099999999</v>
      </c>
      <c r="O251" s="104">
        <v>-81.490196800000007</v>
      </c>
      <c r="P251" s="142">
        <v>0</v>
      </c>
    </row>
    <row r="252" spans="1:16" ht="14.25" customHeight="1" x14ac:dyDescent="0.25">
      <c r="A252" s="105" t="s">
        <v>639</v>
      </c>
      <c r="B252" s="103" t="s">
        <v>640</v>
      </c>
      <c r="C252" s="136" t="s">
        <v>626</v>
      </c>
      <c r="D252" s="104" t="str">
        <f>VLOOKUP($A252,ALL!$B$5:$G$1070,4,FALSE)</f>
        <v>North Jackson</v>
      </c>
      <c r="E252" s="104" t="str">
        <f>VLOOKUP($A252,ALL!$B$5:$G$1070,5,FALSE)</f>
        <v>OH</v>
      </c>
      <c r="F252" s="128" t="str">
        <f>VLOOKUP($A252,ALL!$B$5:$G$1070,6,FALSE)</f>
        <v>44451</v>
      </c>
      <c r="G252" s="120" t="s">
        <v>9</v>
      </c>
      <c r="H252" s="106">
        <v>761</v>
      </c>
      <c r="I252" s="132" t="str">
        <f>VLOOKUP($A252,ALL!$B$5:$G$1070,3,FALSE)</f>
        <v>13910 Mahoning Ave</v>
      </c>
      <c r="J252" s="140">
        <v>0</v>
      </c>
      <c r="K252" s="104">
        <v>0</v>
      </c>
      <c r="L252" s="104">
        <v>0</v>
      </c>
      <c r="M252" s="104">
        <v>0</v>
      </c>
      <c r="N252" s="104">
        <v>41.100193599999997</v>
      </c>
      <c r="O252" s="104">
        <v>-80.914967500000003</v>
      </c>
      <c r="P252" s="142">
        <v>0</v>
      </c>
    </row>
    <row r="253" spans="1:16" ht="14.25" customHeight="1" x14ac:dyDescent="0.25">
      <c r="A253" s="105" t="s">
        <v>311</v>
      </c>
      <c r="B253" s="103" t="s">
        <v>312</v>
      </c>
      <c r="C253" s="136" t="s">
        <v>272</v>
      </c>
      <c r="D253" s="104" t="str">
        <f>VLOOKUP($A253,ALL!$B$5:$G$1070,4,FALSE)</f>
        <v>Garrettsville</v>
      </c>
      <c r="E253" s="104" t="str">
        <f>VLOOKUP($A253,ALL!$B$5:$G$1070,5,FALSE)</f>
        <v>OH</v>
      </c>
      <c r="F253" s="128" t="str">
        <f>VLOOKUP($A253,ALL!$B$5:$G$1070,6,FALSE)</f>
        <v>44231</v>
      </c>
      <c r="G253" s="120" t="s">
        <v>9</v>
      </c>
      <c r="H253" s="106">
        <v>1320</v>
      </c>
      <c r="I253" s="132" t="str">
        <f>VLOOKUP($A253,ALL!$B$5:$G$1070,3,FALSE)</f>
        <v>10235 State Route 88</v>
      </c>
      <c r="J253" s="140">
        <v>0</v>
      </c>
      <c r="K253" s="104">
        <v>0</v>
      </c>
      <c r="L253" s="104">
        <v>0</v>
      </c>
      <c r="M253" s="104">
        <v>0</v>
      </c>
      <c r="N253" s="104">
        <v>41.2707172</v>
      </c>
      <c r="O253" s="104">
        <v>-81.100446399999996</v>
      </c>
      <c r="P253" s="142">
        <v>0</v>
      </c>
    </row>
    <row r="254" spans="1:16" ht="14.25" customHeight="1" x14ac:dyDescent="0.25">
      <c r="A254" s="105" t="s">
        <v>36</v>
      </c>
      <c r="B254" s="103" t="s">
        <v>37</v>
      </c>
      <c r="C254" s="136" t="s">
        <v>26</v>
      </c>
      <c r="D254" s="104" t="str">
        <f>VLOOKUP($A254,ALL!$B$5:$G$1070,4,FALSE)</f>
        <v>Jefferson</v>
      </c>
      <c r="E254" s="104" t="str">
        <f>VLOOKUP($A254,ALL!$B$5:$G$1070,5,FALSE)</f>
        <v>OH</v>
      </c>
      <c r="F254" s="128" t="str">
        <f>VLOOKUP($A254,ALL!$B$5:$G$1070,6,FALSE)</f>
        <v>44047</v>
      </c>
      <c r="G254" s="120" t="s">
        <v>9</v>
      </c>
      <c r="H254" s="106">
        <v>1644</v>
      </c>
      <c r="I254" s="132" t="str">
        <f>VLOOKUP($A254,ALL!$B$5:$G$1070,3,FALSE)</f>
        <v>121 S Poplar St</v>
      </c>
      <c r="J254" s="140">
        <v>0</v>
      </c>
      <c r="K254" s="104">
        <v>0</v>
      </c>
      <c r="L254" s="104">
        <v>0</v>
      </c>
      <c r="M254" s="104">
        <v>0</v>
      </c>
      <c r="N254" s="104">
        <v>41.729881399999996</v>
      </c>
      <c r="O254" s="104">
        <v>-80.7816452</v>
      </c>
      <c r="P254" s="142">
        <v>0</v>
      </c>
    </row>
    <row r="255" spans="1:16" ht="14.25" customHeight="1" x14ac:dyDescent="0.25">
      <c r="A255" s="105" t="s">
        <v>607</v>
      </c>
      <c r="B255" s="103" t="s">
        <v>608</v>
      </c>
      <c r="C255" s="136" t="s">
        <v>609</v>
      </c>
      <c r="D255" s="104" t="str">
        <f>VLOOKUP($A255,ALL!$B$5:$G$1070,4,FALSE)</f>
        <v>West Jefferson</v>
      </c>
      <c r="E255" s="104" t="str">
        <f>VLOOKUP($A255,ALL!$B$5:$G$1070,5,FALSE)</f>
        <v>OH</v>
      </c>
      <c r="F255" s="128" t="str">
        <f>VLOOKUP($A255,ALL!$B$5:$G$1070,6,FALSE)</f>
        <v>43162</v>
      </c>
      <c r="G255" s="120" t="s">
        <v>6</v>
      </c>
      <c r="H255" s="106">
        <v>1115</v>
      </c>
      <c r="I255" s="132" t="str">
        <f>VLOOKUP($A255,ALL!$B$5:$G$1070,3,FALSE)</f>
        <v>906 W Main St</v>
      </c>
      <c r="J255" s="140">
        <v>0</v>
      </c>
      <c r="K255" s="104">
        <v>3</v>
      </c>
      <c r="L255" s="104">
        <v>0</v>
      </c>
      <c r="M255" s="104">
        <v>3</v>
      </c>
      <c r="N255" s="104">
        <v>39.94408</v>
      </c>
      <c r="O255" s="104">
        <v>-83.294090999999995</v>
      </c>
      <c r="P255" s="142">
        <v>0</v>
      </c>
    </row>
    <row r="256" spans="1:16" ht="14.25" customHeight="1" x14ac:dyDescent="0.25">
      <c r="A256" s="105" t="s">
        <v>780</v>
      </c>
      <c r="B256" s="103" t="s">
        <v>781</v>
      </c>
      <c r="C256" s="136" t="s">
        <v>773</v>
      </c>
      <c r="D256" s="104" t="str">
        <f>VLOOKUP($A256,ALL!$B$5:$G$1070,4,FALSE)</f>
        <v>Dayton</v>
      </c>
      <c r="E256" s="104" t="str">
        <f>VLOOKUP($A256,ALL!$B$5:$G$1070,5,FALSE)</f>
        <v>OH</v>
      </c>
      <c r="F256" s="128" t="str">
        <f>VLOOKUP($A256,ALL!$B$5:$G$1070,6,FALSE)</f>
        <v>45417</v>
      </c>
      <c r="G256" s="120" t="s">
        <v>27</v>
      </c>
      <c r="H256" s="106">
        <v>276</v>
      </c>
      <c r="I256" s="132" t="str">
        <f>VLOOKUP($A256,ALL!$B$5:$G$1070,3,FALSE)</f>
        <v>2625 S Union Rd</v>
      </c>
      <c r="J256" s="140">
        <v>0</v>
      </c>
      <c r="K256" s="104">
        <v>0</v>
      </c>
      <c r="L256" s="104">
        <v>0</v>
      </c>
      <c r="M256" s="104">
        <v>0</v>
      </c>
      <c r="N256" s="104">
        <v>39.707284999999999</v>
      </c>
      <c r="O256" s="104">
        <v>-84.311336999999995</v>
      </c>
      <c r="P256" s="142">
        <v>0</v>
      </c>
    </row>
    <row r="257" spans="1:16" ht="14.25" customHeight="1" x14ac:dyDescent="0.25">
      <c r="A257" s="105" t="s">
        <v>1032</v>
      </c>
      <c r="B257" s="103" t="s">
        <v>1033</v>
      </c>
      <c r="C257" s="136" t="s">
        <v>1029</v>
      </c>
      <c r="D257" s="104" t="str">
        <f>VLOOKUP($A257,ALL!$B$5:$G$1070,4,FALSE)</f>
        <v>Fort Jennings</v>
      </c>
      <c r="E257" s="104" t="str">
        <f>VLOOKUP($A257,ALL!$B$5:$G$1070,5,FALSE)</f>
        <v>OH</v>
      </c>
      <c r="F257" s="128" t="str">
        <f>VLOOKUP($A257,ALL!$B$5:$G$1070,6,FALSE)</f>
        <v>45844</v>
      </c>
      <c r="G257" s="120" t="s">
        <v>9</v>
      </c>
      <c r="H257" s="106">
        <v>369</v>
      </c>
      <c r="I257" s="132" t="str">
        <f>VLOOKUP($A257,ALL!$B$5:$G$1070,3,FALSE)</f>
        <v>PO Box 98</v>
      </c>
      <c r="J257" s="140">
        <v>0</v>
      </c>
      <c r="K257" s="104">
        <v>1</v>
      </c>
      <c r="L257" s="104">
        <v>0</v>
      </c>
      <c r="M257" s="104">
        <v>0</v>
      </c>
      <c r="N257" s="104">
        <v>40.906439200000001</v>
      </c>
      <c r="O257" s="104">
        <v>-84.296616</v>
      </c>
      <c r="P257" s="142">
        <v>0</v>
      </c>
    </row>
    <row r="258" spans="1:16" ht="14.25" customHeight="1" x14ac:dyDescent="0.25">
      <c r="A258" s="105" t="s">
        <v>563</v>
      </c>
      <c r="B258" s="103" t="s">
        <v>564</v>
      </c>
      <c r="C258" s="136" t="s">
        <v>243</v>
      </c>
      <c r="D258" s="104" t="str">
        <f>VLOOKUP($A258,ALL!$B$5:$G$1070,4,FALSE)</f>
        <v>Johnstown</v>
      </c>
      <c r="E258" s="104" t="str">
        <f>VLOOKUP($A258,ALL!$B$5:$G$1070,5,FALSE)</f>
        <v>OH</v>
      </c>
      <c r="F258" s="128" t="str">
        <f>VLOOKUP($A258,ALL!$B$5:$G$1070,6,FALSE)</f>
        <v>43031</v>
      </c>
      <c r="G258" s="120" t="s">
        <v>9</v>
      </c>
      <c r="H258" s="106">
        <v>1656</v>
      </c>
      <c r="I258" s="132" t="str">
        <f>VLOOKUP($A258,ALL!$B$5:$G$1070,3,FALSE)</f>
        <v>441 S Main St</v>
      </c>
      <c r="J258" s="140">
        <v>0</v>
      </c>
      <c r="K258" s="104">
        <v>0</v>
      </c>
      <c r="L258" s="104">
        <v>1</v>
      </c>
      <c r="M258" s="104">
        <v>1</v>
      </c>
      <c r="N258" s="104">
        <v>40.146673700000001</v>
      </c>
      <c r="O258" s="104">
        <v>-82.678573499999999</v>
      </c>
      <c r="P258" s="142">
        <v>0</v>
      </c>
    </row>
    <row r="259" spans="1:16" ht="14.25" customHeight="1" x14ac:dyDescent="0.25">
      <c r="A259" s="105" t="s">
        <v>610</v>
      </c>
      <c r="B259" s="103" t="s">
        <v>611</v>
      </c>
      <c r="C259" s="136" t="s">
        <v>609</v>
      </c>
      <c r="D259" s="104" t="str">
        <f>VLOOKUP($A259,ALL!$B$5:$G$1070,4,FALSE)</f>
        <v>Plain City</v>
      </c>
      <c r="E259" s="104" t="str">
        <f>VLOOKUP($A259,ALL!$B$5:$G$1070,5,FALSE)</f>
        <v>OH</v>
      </c>
      <c r="F259" s="128" t="str">
        <f>VLOOKUP($A259,ALL!$B$5:$G$1070,6,FALSE)</f>
        <v>43064</v>
      </c>
      <c r="G259" s="120" t="s">
        <v>6</v>
      </c>
      <c r="H259" s="106">
        <v>2192</v>
      </c>
      <c r="I259" s="132" t="str">
        <f>VLOOKUP($A259,ALL!$B$5:$G$1070,3,FALSE)</f>
        <v>9200 US Route 42 S</v>
      </c>
      <c r="J259" s="140">
        <v>1</v>
      </c>
      <c r="K259" s="104">
        <v>5</v>
      </c>
      <c r="L259" s="104">
        <v>1</v>
      </c>
      <c r="M259" s="104">
        <v>1</v>
      </c>
      <c r="N259" s="104">
        <v>40.078021800000002</v>
      </c>
      <c r="O259" s="104">
        <v>-83.287872699999994</v>
      </c>
      <c r="P259" s="142">
        <v>0</v>
      </c>
    </row>
    <row r="260" spans="1:16" ht="14.25" customHeight="1" x14ac:dyDescent="0.25">
      <c r="A260" s="105" t="s">
        <v>1242</v>
      </c>
      <c r="B260" s="103" t="s">
        <v>1243</v>
      </c>
      <c r="C260" s="136" t="s">
        <v>1229</v>
      </c>
      <c r="D260" s="104" t="str">
        <f>VLOOKUP($A260,ALL!$B$5:$G$1070,4,FALSE)</f>
        <v>Kinsman</v>
      </c>
      <c r="E260" s="104" t="str">
        <f>VLOOKUP($A260,ALL!$B$5:$G$1070,5,FALSE)</f>
        <v>OH</v>
      </c>
      <c r="F260" s="128" t="str">
        <f>VLOOKUP($A260,ALL!$B$5:$G$1070,6,FALSE)</f>
        <v>44428</v>
      </c>
      <c r="G260" s="120" t="s">
        <v>9</v>
      </c>
      <c r="H260" s="106">
        <v>667</v>
      </c>
      <c r="I260" s="132" t="str">
        <f>VLOOKUP($A260,ALL!$B$5:$G$1070,3,FALSE)</f>
        <v>7119 State Route 7</v>
      </c>
      <c r="J260" s="140">
        <v>0</v>
      </c>
      <c r="K260" s="104">
        <v>0</v>
      </c>
      <c r="L260" s="104">
        <v>0</v>
      </c>
      <c r="M260" s="104">
        <v>0</v>
      </c>
      <c r="N260" s="104">
        <v>41.413713199999997</v>
      </c>
      <c r="O260" s="104">
        <v>-80.579429899999994</v>
      </c>
      <c r="P260" s="142">
        <v>0</v>
      </c>
    </row>
    <row r="261" spans="1:16" ht="14.25" customHeight="1" x14ac:dyDescent="0.25">
      <c r="A261" s="105" t="s">
        <v>1034</v>
      </c>
      <c r="B261" s="103" t="s">
        <v>1035</v>
      </c>
      <c r="C261" s="136" t="s">
        <v>1029</v>
      </c>
      <c r="D261" s="104" t="str">
        <f>VLOOKUP($A261,ALL!$B$5:$G$1070,4,FALSE)</f>
        <v>Kalida</v>
      </c>
      <c r="E261" s="104" t="str">
        <f>VLOOKUP($A261,ALL!$B$5:$G$1070,5,FALSE)</f>
        <v>OH</v>
      </c>
      <c r="F261" s="128" t="str">
        <f>VLOOKUP($A261,ALL!$B$5:$G$1070,6,FALSE)</f>
        <v>45853</v>
      </c>
      <c r="G261" s="120" t="s">
        <v>9</v>
      </c>
      <c r="H261" s="106">
        <v>606</v>
      </c>
      <c r="I261" s="132" t="str">
        <f>VLOOKUP($A261,ALL!$B$5:$G$1070,3,FALSE)</f>
        <v>PO Box 269</v>
      </c>
      <c r="J261" s="140">
        <v>0</v>
      </c>
      <c r="K261" s="104">
        <v>2</v>
      </c>
      <c r="L261" s="104">
        <v>0</v>
      </c>
      <c r="M261" s="104">
        <v>1</v>
      </c>
      <c r="N261" s="104">
        <v>41.362128900000002</v>
      </c>
      <c r="O261" s="104">
        <v>-82.828270099999997</v>
      </c>
      <c r="P261" s="142">
        <v>0</v>
      </c>
    </row>
    <row r="262" spans="1:16" ht="14.25" customHeight="1" x14ac:dyDescent="0.25">
      <c r="A262" s="105" t="s">
        <v>907</v>
      </c>
      <c r="B262" s="103" t="s">
        <v>908</v>
      </c>
      <c r="C262" s="136" t="s">
        <v>900</v>
      </c>
      <c r="D262" s="104" t="str">
        <f>VLOOKUP($A262,ALL!$B$5:$G$1070,4,FALSE)</f>
        <v>Sandusky</v>
      </c>
      <c r="E262" s="104" t="str">
        <f>VLOOKUP($A262,ALL!$B$5:$G$1070,5,FALSE)</f>
        <v>OH</v>
      </c>
      <c r="F262" s="128" t="str">
        <f>VLOOKUP($A262,ALL!$B$5:$G$1070,6,FALSE)</f>
        <v>44870</v>
      </c>
      <c r="G262" s="120" t="s">
        <v>9</v>
      </c>
      <c r="H262" s="106">
        <v>7</v>
      </c>
      <c r="I262" s="132" t="str">
        <f>VLOOKUP($A262,ALL!$B$5:$G$1070,3,FALSE)</f>
        <v>2900 Columbus Ave</v>
      </c>
      <c r="J262" s="140">
        <v>0</v>
      </c>
      <c r="K262" s="104">
        <v>0</v>
      </c>
      <c r="L262" s="104">
        <v>0</v>
      </c>
      <c r="M262" s="104">
        <v>0</v>
      </c>
      <c r="N262" s="104">
        <v>41.4272469</v>
      </c>
      <c r="O262" s="104">
        <v>-82.693489499999998</v>
      </c>
      <c r="P262" s="142">
        <v>0</v>
      </c>
    </row>
    <row r="263" spans="1:16" ht="14.25" customHeight="1" x14ac:dyDescent="0.25">
      <c r="A263" s="105" t="s">
        <v>313</v>
      </c>
      <c r="B263" s="103" t="s">
        <v>314</v>
      </c>
      <c r="C263" s="136" t="s">
        <v>292</v>
      </c>
      <c r="D263" s="104" t="str">
        <f>VLOOKUP($A263,ALL!$B$5:$G$1070,4,FALSE)</f>
        <v>Chagrin Falls</v>
      </c>
      <c r="E263" s="104" t="str">
        <f>VLOOKUP($A263,ALL!$B$5:$G$1070,5,FALSE)</f>
        <v>OH</v>
      </c>
      <c r="F263" s="128" t="str">
        <f>VLOOKUP($A263,ALL!$B$5:$G$1070,6,FALSE)</f>
        <v>44023</v>
      </c>
      <c r="G263" s="120" t="s">
        <v>9</v>
      </c>
      <c r="H263" s="106">
        <v>2578</v>
      </c>
      <c r="I263" s="132" t="str">
        <f>VLOOKUP($A263,ALL!$B$5:$G$1070,3,FALSE)</f>
        <v>17419 Snyder Rd</v>
      </c>
      <c r="J263" s="140">
        <v>1</v>
      </c>
      <c r="K263" s="104">
        <v>4</v>
      </c>
      <c r="L263" s="104">
        <v>0</v>
      </c>
      <c r="M263" s="104">
        <v>0</v>
      </c>
      <c r="N263" s="104">
        <v>41.393915999999997</v>
      </c>
      <c r="O263" s="104">
        <v>-81.304867900000005</v>
      </c>
      <c r="P263" s="142">
        <v>0</v>
      </c>
    </row>
    <row r="264" spans="1:16" ht="14.25" customHeight="1" x14ac:dyDescent="0.25">
      <c r="A264" s="105" t="s">
        <v>315</v>
      </c>
      <c r="B264" s="103" t="s">
        <v>316</v>
      </c>
      <c r="C264" s="136" t="s">
        <v>272</v>
      </c>
      <c r="D264" s="104" t="str">
        <f>VLOOKUP($A264,ALL!$B$5:$G$1070,4,FALSE)</f>
        <v>Kent</v>
      </c>
      <c r="E264" s="104" t="str">
        <f>VLOOKUP($A264,ALL!$B$5:$G$1070,5,FALSE)</f>
        <v>OH</v>
      </c>
      <c r="F264" s="128" t="str">
        <f>VLOOKUP($A264,ALL!$B$5:$G$1070,6,FALSE)</f>
        <v>44240</v>
      </c>
      <c r="G264" s="120" t="s">
        <v>6</v>
      </c>
      <c r="H264" s="106">
        <v>3179</v>
      </c>
      <c r="I264" s="132" t="str">
        <f>VLOOKUP($A264,ALL!$B$5:$G$1070,3,FALSE)</f>
        <v>321 N Depeyster St</v>
      </c>
      <c r="J264" s="140">
        <v>0</v>
      </c>
      <c r="K264" s="104">
        <v>4</v>
      </c>
      <c r="L264" s="104">
        <v>0</v>
      </c>
      <c r="M264" s="104">
        <v>1</v>
      </c>
      <c r="N264" s="104">
        <v>41.1566203</v>
      </c>
      <c r="O264" s="104">
        <v>-81.355839599999996</v>
      </c>
      <c r="P264" s="142">
        <v>0</v>
      </c>
    </row>
    <row r="265" spans="1:16" ht="14.25" customHeight="1" x14ac:dyDescent="0.25">
      <c r="A265" s="105" t="s">
        <v>759</v>
      </c>
      <c r="B265" s="103" t="s">
        <v>760</v>
      </c>
      <c r="C265" s="136" t="s">
        <v>490</v>
      </c>
      <c r="D265" s="104" t="str">
        <f>VLOOKUP($A265,ALL!$B$5:$G$1070,4,FALSE)</f>
        <v>Kenton</v>
      </c>
      <c r="E265" s="104" t="str">
        <f>VLOOKUP($A265,ALL!$B$5:$G$1070,5,FALSE)</f>
        <v>OH</v>
      </c>
      <c r="F265" s="128" t="str">
        <f>VLOOKUP($A265,ALL!$B$5:$G$1070,6,FALSE)</f>
        <v>43326</v>
      </c>
      <c r="G265" s="120" t="s">
        <v>27</v>
      </c>
      <c r="H265" s="106">
        <v>1790</v>
      </c>
      <c r="I265" s="132" t="str">
        <f>VLOOKUP($A265,ALL!$B$5:$G$1070,3,FALSE)</f>
        <v>222 W Carrol St</v>
      </c>
      <c r="J265" s="140">
        <v>0</v>
      </c>
      <c r="K265" s="104">
        <v>0</v>
      </c>
      <c r="L265" s="104">
        <v>0</v>
      </c>
      <c r="M265" s="104">
        <v>0</v>
      </c>
      <c r="N265" s="104">
        <v>40.649700799999998</v>
      </c>
      <c r="O265" s="104">
        <v>-83.610147499999997</v>
      </c>
      <c r="P265" s="142">
        <v>0</v>
      </c>
    </row>
    <row r="266" spans="1:16" ht="14.25" customHeight="1" x14ac:dyDescent="0.25">
      <c r="A266" s="105" t="s">
        <v>782</v>
      </c>
      <c r="B266" s="103" t="s">
        <v>783</v>
      </c>
      <c r="C266" s="136" t="s">
        <v>773</v>
      </c>
      <c r="D266" s="104" t="str">
        <f>VLOOKUP($A266,ALL!$B$5:$G$1070,4,FALSE)</f>
        <v>Kettering</v>
      </c>
      <c r="E266" s="104" t="str">
        <f>VLOOKUP($A266,ALL!$B$5:$G$1070,5,FALSE)</f>
        <v>OH</v>
      </c>
      <c r="F266" s="128" t="str">
        <f>VLOOKUP($A266,ALL!$B$5:$G$1070,6,FALSE)</f>
        <v>45429</v>
      </c>
      <c r="G266" s="120" t="s">
        <v>27</v>
      </c>
      <c r="H266" s="106">
        <v>7952</v>
      </c>
      <c r="I266" s="132" t="str">
        <f>VLOOKUP($A266,ALL!$B$5:$G$1070,3,FALSE)</f>
        <v>3750 Far Hills Ave</v>
      </c>
      <c r="J266" s="140">
        <v>1</v>
      </c>
      <c r="K266" s="104">
        <v>1</v>
      </c>
      <c r="L266" s="104">
        <v>1</v>
      </c>
      <c r="M266" s="104">
        <v>2</v>
      </c>
      <c r="N266" s="104">
        <v>39.693623799999997</v>
      </c>
      <c r="O266" s="104">
        <v>-84.167766400000005</v>
      </c>
      <c r="P266" s="142">
        <v>0</v>
      </c>
    </row>
    <row r="267" spans="1:16" ht="14.25" customHeight="1" x14ac:dyDescent="0.25">
      <c r="A267" s="105" t="s">
        <v>590</v>
      </c>
      <c r="B267" s="103" t="s">
        <v>591</v>
      </c>
      <c r="C267" s="136" t="s">
        <v>577</v>
      </c>
      <c r="D267" s="104" t="str">
        <f>VLOOKUP($A267,ALL!$B$5:$G$1070,4,FALSE)</f>
        <v>Lagrange</v>
      </c>
      <c r="E267" s="104" t="str">
        <f>VLOOKUP($A267,ALL!$B$5:$G$1070,5,FALSE)</f>
        <v>OH</v>
      </c>
      <c r="F267" s="128" t="str">
        <f>VLOOKUP($A267,ALL!$B$5:$G$1070,6,FALSE)</f>
        <v>44050</v>
      </c>
      <c r="G267" s="120" t="s">
        <v>9</v>
      </c>
      <c r="H267" s="106">
        <v>1446</v>
      </c>
      <c r="I267" s="132" t="str">
        <f>VLOOKUP($A267,ALL!$B$5:$G$1070,3,FALSE)</f>
        <v>PO Box 65</v>
      </c>
      <c r="J267" s="140">
        <v>1</v>
      </c>
      <c r="K267" s="104">
        <v>1</v>
      </c>
      <c r="L267" s="104">
        <v>0</v>
      </c>
      <c r="M267" s="104">
        <v>0</v>
      </c>
      <c r="N267" s="104">
        <v>41.237471300000003</v>
      </c>
      <c r="O267" s="104">
        <v>-82.119253499999999</v>
      </c>
      <c r="P267" s="142">
        <v>0</v>
      </c>
    </row>
    <row r="268" spans="1:16" ht="14.25" customHeight="1" x14ac:dyDescent="0.25">
      <c r="A268" s="105" t="s">
        <v>1272</v>
      </c>
      <c r="B268" s="103" t="s">
        <v>1273</v>
      </c>
      <c r="C268" s="136" t="s">
        <v>448</v>
      </c>
      <c r="D268" s="104" t="str">
        <f>VLOOKUP($A268,ALL!$B$5:$G$1070,4,FALSE)</f>
        <v>Kings Mills</v>
      </c>
      <c r="E268" s="104" t="str">
        <f>VLOOKUP($A268,ALL!$B$5:$G$1070,5,FALSE)</f>
        <v>OH</v>
      </c>
      <c r="F268" s="128" t="str">
        <f>VLOOKUP($A268,ALL!$B$5:$G$1070,6,FALSE)</f>
        <v>45034</v>
      </c>
      <c r="G268" s="120" t="s">
        <v>9</v>
      </c>
      <c r="H268" s="106">
        <v>4788</v>
      </c>
      <c r="I268" s="132" t="str">
        <f>VLOOKUP($A268,ALL!$B$5:$G$1070,3,FALSE)</f>
        <v>1797 King Ave</v>
      </c>
      <c r="J268" s="140">
        <v>1</v>
      </c>
      <c r="K268" s="104">
        <v>5</v>
      </c>
      <c r="L268" s="104">
        <v>0</v>
      </c>
      <c r="M268" s="104">
        <v>2</v>
      </c>
      <c r="N268" s="104">
        <v>39.357030999999999</v>
      </c>
      <c r="O268" s="104">
        <v>-84.248174000000006</v>
      </c>
      <c r="P268" s="142">
        <v>0</v>
      </c>
    </row>
    <row r="269" spans="1:16" ht="14.25" customHeight="1" x14ac:dyDescent="0.25">
      <c r="A269" s="105" t="s">
        <v>317</v>
      </c>
      <c r="B269" s="103" t="s">
        <v>318</v>
      </c>
      <c r="C269" s="136" t="s">
        <v>319</v>
      </c>
      <c r="D269" s="104" t="str">
        <f>VLOOKUP($A269,ALL!$B$5:$G$1070,4,FALSE)</f>
        <v>Kirtland</v>
      </c>
      <c r="E269" s="104" t="str">
        <f>VLOOKUP($A269,ALL!$B$5:$G$1070,5,FALSE)</f>
        <v>OH</v>
      </c>
      <c r="F269" s="128" t="str">
        <f>VLOOKUP($A269,ALL!$B$5:$G$1070,6,FALSE)</f>
        <v>44094</v>
      </c>
      <c r="G269" s="120" t="s">
        <v>9</v>
      </c>
      <c r="H269" s="106">
        <v>1163</v>
      </c>
      <c r="I269" s="132" t="str">
        <f>VLOOKUP($A269,ALL!$B$5:$G$1070,3,FALSE)</f>
        <v>9252 Chillicothe Rd</v>
      </c>
      <c r="J269" s="140">
        <v>0</v>
      </c>
      <c r="K269" s="104">
        <v>1</v>
      </c>
      <c r="L269" s="104">
        <v>0</v>
      </c>
      <c r="M269" s="104">
        <v>1</v>
      </c>
      <c r="N269" s="104">
        <v>41.621322900000003</v>
      </c>
      <c r="O269" s="104">
        <v>-81.360786700000006</v>
      </c>
      <c r="P269" s="142">
        <v>0</v>
      </c>
    </row>
    <row r="270" spans="1:16" ht="14.25" customHeight="1" x14ac:dyDescent="0.25">
      <c r="A270" s="105" t="s">
        <v>1244</v>
      </c>
      <c r="B270" s="103" t="s">
        <v>1245</v>
      </c>
      <c r="C270" s="136" t="s">
        <v>1229</v>
      </c>
      <c r="D270" s="104" t="str">
        <f>VLOOKUP($A270,ALL!$B$5:$G$1070,4,FALSE)</f>
        <v>Leavittsburg</v>
      </c>
      <c r="E270" s="104" t="str">
        <f>VLOOKUP($A270,ALL!$B$5:$G$1070,5,FALSE)</f>
        <v>OH</v>
      </c>
      <c r="F270" s="128" t="str">
        <f>VLOOKUP($A270,ALL!$B$5:$G$1070,6,FALSE)</f>
        <v>44430</v>
      </c>
      <c r="G270" s="120" t="s">
        <v>6</v>
      </c>
      <c r="H270" s="106">
        <v>1051</v>
      </c>
      <c r="I270" s="132" t="str">
        <f>VLOOKUP($A270,ALL!$B$5:$G$1070,3,FALSE)</f>
        <v>1001 N Leavitt Rd</v>
      </c>
      <c r="J270" s="140">
        <v>0</v>
      </c>
      <c r="K270" s="104">
        <v>0</v>
      </c>
      <c r="L270" s="104">
        <v>0</v>
      </c>
      <c r="M270" s="104">
        <v>0</v>
      </c>
      <c r="N270" s="104">
        <v>41.254802300000001</v>
      </c>
      <c r="O270" s="104">
        <v>-80.875828900000002</v>
      </c>
      <c r="P270" s="142">
        <v>0</v>
      </c>
    </row>
    <row r="271" spans="1:16" ht="14.25" customHeight="1" x14ac:dyDescent="0.25">
      <c r="A271" s="105" t="s">
        <v>1141</v>
      </c>
      <c r="B271" s="103" t="s">
        <v>1142</v>
      </c>
      <c r="C271" s="136" t="s">
        <v>1122</v>
      </c>
      <c r="D271" s="104" t="str">
        <f>VLOOKUP($A271,ALL!$B$5:$G$1070,4,FALSE)</f>
        <v>Uniontown</v>
      </c>
      <c r="E271" s="104" t="str">
        <f>VLOOKUP($A271,ALL!$B$5:$G$1070,5,FALSE)</f>
        <v>OH</v>
      </c>
      <c r="F271" s="128" t="str">
        <f>VLOOKUP($A271,ALL!$B$5:$G$1070,6,FALSE)</f>
        <v>44685</v>
      </c>
      <c r="G271" s="120" t="s">
        <v>9</v>
      </c>
      <c r="H271" s="106">
        <v>3350</v>
      </c>
      <c r="I271" s="132" t="str">
        <f>VLOOKUP($A271,ALL!$B$5:$G$1070,3,FALSE)</f>
        <v>436 King Church Ave SW</v>
      </c>
      <c r="J271" s="140">
        <v>1</v>
      </c>
      <c r="K271" s="104">
        <v>3</v>
      </c>
      <c r="L271" s="104">
        <v>3</v>
      </c>
      <c r="M271" s="104">
        <v>5</v>
      </c>
      <c r="N271" s="104">
        <v>40.966009</v>
      </c>
      <c r="O271" s="104">
        <v>-81.363873999999996</v>
      </c>
      <c r="P271" s="142">
        <v>0</v>
      </c>
    </row>
    <row r="272" spans="1:16" ht="14.25" customHeight="1" x14ac:dyDescent="0.25">
      <c r="A272" s="105" t="s">
        <v>1302</v>
      </c>
      <c r="B272" s="103" t="s">
        <v>1303</v>
      </c>
      <c r="C272" s="136" t="s">
        <v>535</v>
      </c>
      <c r="D272" s="104" t="str">
        <f>VLOOKUP($A272,ALL!$B$5:$G$1070,4,FALSE)</f>
        <v>Millbury</v>
      </c>
      <c r="E272" s="104" t="str">
        <f>VLOOKUP($A272,ALL!$B$5:$G$1070,5,FALSE)</f>
        <v>OH</v>
      </c>
      <c r="F272" s="128" t="str">
        <f>VLOOKUP($A272,ALL!$B$5:$G$1070,6,FALSE)</f>
        <v>43447</v>
      </c>
      <c r="G272" s="120" t="s">
        <v>9</v>
      </c>
      <c r="H272" s="106">
        <v>1627</v>
      </c>
      <c r="I272" s="132" t="str">
        <f>VLOOKUP($A272,ALL!$B$5:$G$1070,3,FALSE)</f>
        <v>28090 Lemoyne Rd</v>
      </c>
      <c r="J272" s="140">
        <v>0</v>
      </c>
      <c r="K272" s="104">
        <v>0</v>
      </c>
      <c r="L272" s="104">
        <v>0</v>
      </c>
      <c r="M272" s="104">
        <v>0</v>
      </c>
      <c r="N272" s="104">
        <v>41.560342400000003</v>
      </c>
      <c r="O272" s="104">
        <v>-83.470725000000002</v>
      </c>
      <c r="P272" s="142">
        <v>0</v>
      </c>
    </row>
    <row r="273" spans="1:16" ht="14.25" customHeight="1" x14ac:dyDescent="0.25">
      <c r="A273" s="105" t="s">
        <v>1246</v>
      </c>
      <c r="B273" s="103" t="s">
        <v>1247</v>
      </c>
      <c r="C273" s="136" t="s">
        <v>1229</v>
      </c>
      <c r="D273" s="104" t="str">
        <f>VLOOKUP($A273,ALL!$B$5:$G$1070,4,FALSE)</f>
        <v>Cortland</v>
      </c>
      <c r="E273" s="104" t="str">
        <f>VLOOKUP($A273,ALL!$B$5:$G$1070,5,FALSE)</f>
        <v>OH</v>
      </c>
      <c r="F273" s="128" t="str">
        <f>VLOOKUP($A273,ALL!$B$5:$G$1070,6,FALSE)</f>
        <v>44410</v>
      </c>
      <c r="G273" s="120" t="s">
        <v>6</v>
      </c>
      <c r="H273" s="106">
        <v>1598</v>
      </c>
      <c r="I273" s="132" t="str">
        <f>VLOOKUP($A273,ALL!$B$5:$G$1070,3,FALSE)</f>
        <v>300 Hillman Dr</v>
      </c>
      <c r="J273" s="140">
        <v>0</v>
      </c>
      <c r="K273" s="104">
        <v>0</v>
      </c>
      <c r="L273" s="104">
        <v>0</v>
      </c>
      <c r="M273" s="104">
        <v>0</v>
      </c>
      <c r="N273" s="104">
        <v>41.319811100000003</v>
      </c>
      <c r="O273" s="104">
        <v>-80.724039899999994</v>
      </c>
      <c r="P273" s="142">
        <v>0</v>
      </c>
    </row>
    <row r="274" spans="1:16" ht="14.25" customHeight="1" x14ac:dyDescent="0.25">
      <c r="A274" s="105" t="s">
        <v>320</v>
      </c>
      <c r="B274" s="103" t="s">
        <v>321</v>
      </c>
      <c r="C274" s="136" t="s">
        <v>277</v>
      </c>
      <c r="D274" s="104" t="str">
        <f>VLOOKUP($A274,ALL!$B$5:$G$1070,4,FALSE)</f>
        <v>Lakewood</v>
      </c>
      <c r="E274" s="104" t="str">
        <f>VLOOKUP($A274,ALL!$B$5:$G$1070,5,FALSE)</f>
        <v>OH</v>
      </c>
      <c r="F274" s="128" t="str">
        <f>VLOOKUP($A274,ALL!$B$5:$G$1070,6,FALSE)</f>
        <v>44107</v>
      </c>
      <c r="G274" s="120" t="s">
        <v>27</v>
      </c>
      <c r="H274" s="106">
        <v>4744</v>
      </c>
      <c r="I274" s="132" t="str">
        <f>VLOOKUP($A274,ALL!$B$5:$G$1070,3,FALSE)</f>
        <v>1470 Warren Rd</v>
      </c>
      <c r="J274" s="140">
        <v>0</v>
      </c>
      <c r="K274" s="104">
        <v>0</v>
      </c>
      <c r="L274" s="104">
        <v>0</v>
      </c>
      <c r="M274" s="104">
        <v>0</v>
      </c>
      <c r="N274" s="104">
        <v>41.483212000000002</v>
      </c>
      <c r="O274" s="104">
        <v>-81.800529699999998</v>
      </c>
      <c r="P274" s="142">
        <v>0</v>
      </c>
    </row>
    <row r="275" spans="1:16" ht="14.25" customHeight="1" x14ac:dyDescent="0.25">
      <c r="A275" s="105" t="s">
        <v>565</v>
      </c>
      <c r="B275" s="103" t="s">
        <v>566</v>
      </c>
      <c r="C275" s="136" t="s">
        <v>243</v>
      </c>
      <c r="D275" s="104" t="str">
        <f>VLOOKUP($A275,ALL!$B$5:$G$1070,4,FALSE)</f>
        <v>Hebron</v>
      </c>
      <c r="E275" s="104" t="str">
        <f>VLOOKUP($A275,ALL!$B$5:$G$1070,5,FALSE)</f>
        <v>OH</v>
      </c>
      <c r="F275" s="128" t="str">
        <f>VLOOKUP($A275,ALL!$B$5:$G$1070,6,FALSE)</f>
        <v>43025</v>
      </c>
      <c r="G275" s="120" t="s">
        <v>6</v>
      </c>
      <c r="H275" s="106">
        <v>1796</v>
      </c>
      <c r="I275" s="132" t="str">
        <f>VLOOKUP($A275,ALL!$B$5:$G$1070,3,FALSE)</f>
        <v>PO Box 70</v>
      </c>
      <c r="J275" s="140">
        <v>0</v>
      </c>
      <c r="K275" s="104">
        <v>0</v>
      </c>
      <c r="L275" s="104">
        <v>0</v>
      </c>
      <c r="M275" s="104">
        <v>1</v>
      </c>
      <c r="N275" s="104">
        <v>39.944631299999998</v>
      </c>
      <c r="O275" s="104">
        <v>-82.488883900000005</v>
      </c>
      <c r="P275" s="142">
        <v>0</v>
      </c>
    </row>
    <row r="276" spans="1:16" ht="14.25" customHeight="1" x14ac:dyDescent="0.25">
      <c r="A276" s="105" t="s">
        <v>92</v>
      </c>
      <c r="B276" s="103" t="s">
        <v>93</v>
      </c>
      <c r="C276" s="136" t="s">
        <v>87</v>
      </c>
      <c r="D276" s="104" t="str">
        <f>VLOOKUP($A276,ALL!$B$5:$G$1070,4,FALSE)</f>
        <v>Liberty Township</v>
      </c>
      <c r="E276" s="104" t="str">
        <f>VLOOKUP($A276,ALL!$B$5:$G$1070,5,FALSE)</f>
        <v>OH</v>
      </c>
      <c r="F276" s="128" t="str">
        <f>VLOOKUP($A276,ALL!$B$5:$G$1070,6,FALSE)</f>
        <v>45011</v>
      </c>
      <c r="G276" s="120" t="s">
        <v>9</v>
      </c>
      <c r="H276" s="106">
        <v>15931</v>
      </c>
      <c r="I276" s="132" t="str">
        <f>VLOOKUP($A276,ALL!$B$5:$G$1070,3,FALSE)</f>
        <v>5572 Princeton Rd</v>
      </c>
      <c r="J276" s="140">
        <v>7</v>
      </c>
      <c r="K276" s="104">
        <v>18</v>
      </c>
      <c r="L276" s="104">
        <v>1</v>
      </c>
      <c r="M276" s="104">
        <v>7</v>
      </c>
      <c r="N276" s="104">
        <v>39.387666400000001</v>
      </c>
      <c r="O276" s="104">
        <v>-84.432638299999994</v>
      </c>
      <c r="P276" s="142">
        <v>0</v>
      </c>
    </row>
    <row r="277" spans="1:16" ht="14.25" customHeight="1" x14ac:dyDescent="0.25">
      <c r="A277" s="105" t="s">
        <v>909</v>
      </c>
      <c r="B277" s="103" t="s">
        <v>910</v>
      </c>
      <c r="C277" s="136" t="s">
        <v>857</v>
      </c>
      <c r="D277" s="104" t="str">
        <f>VLOOKUP($A277,ALL!$B$5:$G$1070,4,FALSE)</f>
        <v>Kansas</v>
      </c>
      <c r="E277" s="104" t="str">
        <f>VLOOKUP($A277,ALL!$B$5:$G$1070,5,FALSE)</f>
        <v>OH</v>
      </c>
      <c r="F277" s="128" t="str">
        <f>VLOOKUP($A277,ALL!$B$5:$G$1070,6,FALSE)</f>
        <v>44841</v>
      </c>
      <c r="G277" s="120" t="s">
        <v>9</v>
      </c>
      <c r="H277" s="106">
        <v>965</v>
      </c>
      <c r="I277" s="132" t="str">
        <f>VLOOKUP($A277,ALL!$B$5:$G$1070,3,FALSE)</f>
        <v>5200 County Road 13</v>
      </c>
      <c r="J277" s="140">
        <v>0</v>
      </c>
      <c r="K277" s="104">
        <v>2</v>
      </c>
      <c r="L277" s="104">
        <v>0</v>
      </c>
      <c r="M277" s="104">
        <v>0</v>
      </c>
      <c r="N277" s="104">
        <v>41.2739744</v>
      </c>
      <c r="O277" s="104">
        <v>-83.325636700000004</v>
      </c>
      <c r="P277" s="142">
        <v>0</v>
      </c>
    </row>
    <row r="278" spans="1:16" ht="14.25" customHeight="1" x14ac:dyDescent="0.25">
      <c r="A278" s="105" t="s">
        <v>391</v>
      </c>
      <c r="B278" s="103" t="s">
        <v>392</v>
      </c>
      <c r="C278" s="136" t="s">
        <v>384</v>
      </c>
      <c r="D278" s="104" t="str">
        <f>VLOOKUP($A278,ALL!$B$5:$G$1070,4,FALSE)</f>
        <v>Lancaster</v>
      </c>
      <c r="E278" s="104" t="str">
        <f>VLOOKUP($A278,ALL!$B$5:$G$1070,5,FALSE)</f>
        <v>OH</v>
      </c>
      <c r="F278" s="128" t="str">
        <f>VLOOKUP($A278,ALL!$B$5:$G$1070,6,FALSE)</f>
        <v>43130</v>
      </c>
      <c r="G278" s="120" t="s">
        <v>6</v>
      </c>
      <c r="H278" s="106">
        <v>6452</v>
      </c>
      <c r="I278" s="132" t="str">
        <f>VLOOKUP($A278,ALL!$B$5:$G$1070,3,FALSE)</f>
        <v>345 E Mulberry St</v>
      </c>
      <c r="J278" s="140">
        <v>0</v>
      </c>
      <c r="K278" s="104">
        <v>8</v>
      </c>
      <c r="L278" s="104">
        <v>1</v>
      </c>
      <c r="M278" s="104">
        <v>3</v>
      </c>
      <c r="N278" s="104">
        <v>39.716348500000002</v>
      </c>
      <c r="O278" s="104">
        <v>-82.5967567</v>
      </c>
      <c r="P278" s="142">
        <v>0</v>
      </c>
    </row>
    <row r="279" spans="1:16" ht="14.25" customHeight="1" x14ac:dyDescent="0.25">
      <c r="A279" s="105" t="s">
        <v>1274</v>
      </c>
      <c r="B279" s="103" t="s">
        <v>1275</v>
      </c>
      <c r="C279" s="136" t="s">
        <v>448</v>
      </c>
      <c r="D279" s="104" t="str">
        <f>VLOOKUP($A279,ALL!$B$5:$G$1070,4,FALSE)</f>
        <v>Lebanon</v>
      </c>
      <c r="E279" s="104" t="str">
        <f>VLOOKUP($A279,ALL!$B$5:$G$1070,5,FALSE)</f>
        <v>OH</v>
      </c>
      <c r="F279" s="128" t="str">
        <f>VLOOKUP($A279,ALL!$B$5:$G$1070,6,FALSE)</f>
        <v>45036</v>
      </c>
      <c r="G279" s="120" t="s">
        <v>9</v>
      </c>
      <c r="H279" s="106">
        <v>5284</v>
      </c>
      <c r="I279" s="132" t="str">
        <f>VLOOKUP($A279,ALL!$B$5:$G$1070,3,FALSE)</f>
        <v>700 Holbrook Ave</v>
      </c>
      <c r="J279" s="140">
        <v>1</v>
      </c>
      <c r="K279" s="104">
        <v>4</v>
      </c>
      <c r="L279" s="104">
        <v>2</v>
      </c>
      <c r="M279" s="104">
        <v>3</v>
      </c>
      <c r="N279" s="104">
        <v>39.443325600000001</v>
      </c>
      <c r="O279" s="104">
        <v>-84.188677400000003</v>
      </c>
      <c r="P279" s="142">
        <v>0</v>
      </c>
    </row>
    <row r="280" spans="1:16" ht="14.25" customHeight="1" x14ac:dyDescent="0.25">
      <c r="A280" s="105" t="s">
        <v>145</v>
      </c>
      <c r="B280" s="103" t="s">
        <v>146</v>
      </c>
      <c r="C280" s="136" t="s">
        <v>142</v>
      </c>
      <c r="D280" s="104" t="str">
        <f>VLOOKUP($A280,ALL!$B$5:$G$1070,4,FALSE)</f>
        <v>Leetonia</v>
      </c>
      <c r="E280" s="104" t="str">
        <f>VLOOKUP($A280,ALL!$B$5:$G$1070,5,FALSE)</f>
        <v>OH</v>
      </c>
      <c r="F280" s="128" t="str">
        <f>VLOOKUP($A280,ALL!$B$5:$G$1070,6,FALSE)</f>
        <v>44431</v>
      </c>
      <c r="G280" s="120" t="s">
        <v>9</v>
      </c>
      <c r="H280" s="106">
        <v>581</v>
      </c>
      <c r="I280" s="132" t="str">
        <f>VLOOKUP($A280,ALL!$B$5:$G$1070,3,FALSE)</f>
        <v>450 Walnut St</v>
      </c>
      <c r="J280" s="140">
        <v>0</v>
      </c>
      <c r="K280" s="104">
        <v>0</v>
      </c>
      <c r="L280" s="104">
        <v>0</v>
      </c>
      <c r="M280" s="104">
        <v>0</v>
      </c>
      <c r="N280" s="104">
        <v>40.888884099999999</v>
      </c>
      <c r="O280" s="104">
        <v>-80.765953600000003</v>
      </c>
      <c r="P280" s="142">
        <v>0</v>
      </c>
    </row>
    <row r="281" spans="1:16" ht="14.25" customHeight="1" x14ac:dyDescent="0.25">
      <c r="A281" s="105" t="s">
        <v>1036</v>
      </c>
      <c r="B281" s="103" t="s">
        <v>1037</v>
      </c>
      <c r="C281" s="136" t="s">
        <v>1029</v>
      </c>
      <c r="D281" s="104" t="str">
        <f>VLOOKUP($A281,ALL!$B$5:$G$1070,4,FALSE)</f>
        <v>Leipsic</v>
      </c>
      <c r="E281" s="104" t="str">
        <f>VLOOKUP($A281,ALL!$B$5:$G$1070,5,FALSE)</f>
        <v>OH</v>
      </c>
      <c r="F281" s="128" t="str">
        <f>VLOOKUP($A281,ALL!$B$5:$G$1070,6,FALSE)</f>
        <v>45856</v>
      </c>
      <c r="G281" s="120" t="s">
        <v>9</v>
      </c>
      <c r="H281" s="106">
        <v>639</v>
      </c>
      <c r="I281" s="132" t="str">
        <f>VLOOKUP($A281,ALL!$B$5:$G$1070,3,FALSE)</f>
        <v>232 Oak St</v>
      </c>
      <c r="J281" s="140">
        <v>0</v>
      </c>
      <c r="K281" s="104">
        <v>0</v>
      </c>
      <c r="L281" s="104">
        <v>0</v>
      </c>
      <c r="M281" s="104">
        <v>1</v>
      </c>
      <c r="N281" s="104">
        <v>41.098191999999997</v>
      </c>
      <c r="O281" s="104">
        <v>-83.989908999999997</v>
      </c>
      <c r="P281" s="142">
        <v>0</v>
      </c>
    </row>
    <row r="282" spans="1:16" ht="14.25" customHeight="1" x14ac:dyDescent="0.25">
      <c r="A282" s="105" t="s">
        <v>723</v>
      </c>
      <c r="B282" s="103" t="s">
        <v>724</v>
      </c>
      <c r="C282" s="136" t="s">
        <v>515</v>
      </c>
      <c r="D282" s="104" t="str">
        <f>VLOOKUP($A282,ALL!$B$5:$G$1070,4,FALSE)</f>
        <v>Lexington</v>
      </c>
      <c r="E282" s="104" t="str">
        <f>VLOOKUP($A282,ALL!$B$5:$G$1070,5,FALSE)</f>
        <v>OH</v>
      </c>
      <c r="F282" s="128" t="str">
        <f>VLOOKUP($A282,ALL!$B$5:$G$1070,6,FALSE)</f>
        <v>44904</v>
      </c>
      <c r="G282" s="120" t="s">
        <v>9</v>
      </c>
      <c r="H282" s="106">
        <v>2350</v>
      </c>
      <c r="I282" s="132" t="str">
        <f>VLOOKUP($A282,ALL!$B$5:$G$1070,3,FALSE)</f>
        <v>103 Clever Ln</v>
      </c>
      <c r="J282" s="140">
        <v>0</v>
      </c>
      <c r="K282" s="104">
        <v>2</v>
      </c>
      <c r="L282" s="104">
        <v>0</v>
      </c>
      <c r="M282" s="104">
        <v>2</v>
      </c>
      <c r="N282" s="104">
        <v>40.672607900000003</v>
      </c>
      <c r="O282" s="104">
        <v>-82.5862889</v>
      </c>
      <c r="P282" s="142">
        <v>0</v>
      </c>
    </row>
    <row r="283" spans="1:16" ht="14.25" customHeight="1" x14ac:dyDescent="0.25">
      <c r="A283" s="105" t="s">
        <v>963</v>
      </c>
      <c r="B283" s="103" t="s">
        <v>964</v>
      </c>
      <c r="C283" s="136" t="s">
        <v>962</v>
      </c>
      <c r="D283" s="104" t="str">
        <f>VLOOKUP($A283,ALL!$B$5:$G$1070,4,FALSE)</f>
        <v>LIBERTY CENTER</v>
      </c>
      <c r="E283" s="104" t="str">
        <f>VLOOKUP($A283,ALL!$B$5:$G$1070,5,FALSE)</f>
        <v>OH</v>
      </c>
      <c r="F283" s="128" t="str">
        <f>VLOOKUP($A283,ALL!$B$5:$G$1070,6,FALSE)</f>
        <v>43532</v>
      </c>
      <c r="G283" s="120" t="s">
        <v>9</v>
      </c>
      <c r="H283" s="106">
        <v>1000</v>
      </c>
      <c r="I283" s="132" t="str">
        <f>VLOOKUP($A283,ALL!$B$5:$G$1070,3,FALSE)</f>
        <v>PO Box 434</v>
      </c>
      <c r="J283" s="140">
        <v>1</v>
      </c>
      <c r="K283" s="104">
        <v>2</v>
      </c>
      <c r="L283" s="104">
        <v>0</v>
      </c>
      <c r="M283" s="104">
        <v>1</v>
      </c>
      <c r="N283" s="104">
        <v>41.440826800000004</v>
      </c>
      <c r="O283" s="104">
        <v>-84.012177600000001</v>
      </c>
      <c r="P283" s="142">
        <v>0</v>
      </c>
    </row>
    <row r="284" spans="1:16" ht="14.25" customHeight="1" x14ac:dyDescent="0.25">
      <c r="A284" s="105" t="s">
        <v>1248</v>
      </c>
      <c r="B284" s="103" t="s">
        <v>1249</v>
      </c>
      <c r="C284" s="136" t="s">
        <v>1229</v>
      </c>
      <c r="D284" s="104" t="str">
        <f>VLOOKUP($A284,ALL!$B$5:$G$1070,4,FALSE)</f>
        <v>Youngstown</v>
      </c>
      <c r="E284" s="104" t="str">
        <f>VLOOKUP($A284,ALL!$B$5:$G$1070,5,FALSE)</f>
        <v>OH</v>
      </c>
      <c r="F284" s="128" t="str">
        <f>VLOOKUP($A284,ALL!$B$5:$G$1070,6,FALSE)</f>
        <v>44505</v>
      </c>
      <c r="G284" s="120" t="s">
        <v>6</v>
      </c>
      <c r="H284" s="106">
        <v>1262</v>
      </c>
      <c r="I284" s="132" t="str">
        <f>VLOOKUP($A284,ALL!$B$5:$G$1070,3,FALSE)</f>
        <v>4115 Shady Rd</v>
      </c>
      <c r="J284" s="140">
        <v>1</v>
      </c>
      <c r="K284" s="104">
        <v>2</v>
      </c>
      <c r="L284" s="104">
        <v>0</v>
      </c>
      <c r="M284" s="104">
        <v>0</v>
      </c>
      <c r="N284" s="104">
        <v>41.157308399999998</v>
      </c>
      <c r="O284" s="104">
        <v>-80.656652600000001</v>
      </c>
      <c r="P284" s="142">
        <v>0</v>
      </c>
    </row>
    <row r="285" spans="1:16" ht="14.25" customHeight="1" x14ac:dyDescent="0.25">
      <c r="A285" s="105" t="s">
        <v>393</v>
      </c>
      <c r="B285" s="103" t="s">
        <v>394</v>
      </c>
      <c r="C285" s="136" t="s">
        <v>384</v>
      </c>
      <c r="D285" s="104" t="str">
        <f>VLOOKUP($A285,ALL!$B$5:$G$1070,4,FALSE)</f>
        <v>Baltimore</v>
      </c>
      <c r="E285" s="104" t="str">
        <f>VLOOKUP($A285,ALL!$B$5:$G$1070,5,FALSE)</f>
        <v>OH</v>
      </c>
      <c r="F285" s="128" t="str">
        <f>VLOOKUP($A285,ALL!$B$5:$G$1070,6,FALSE)</f>
        <v>43105</v>
      </c>
      <c r="G285" s="120" t="s">
        <v>6</v>
      </c>
      <c r="H285" s="106">
        <v>1207</v>
      </c>
      <c r="I285" s="132" t="str">
        <f>VLOOKUP($A285,ALL!$B$5:$G$1070,3,FALSE)</f>
        <v>1108 S Main St</v>
      </c>
      <c r="J285" s="140">
        <v>0</v>
      </c>
      <c r="K285" s="104">
        <v>0</v>
      </c>
      <c r="L285" s="104">
        <v>0</v>
      </c>
      <c r="M285" s="104">
        <v>0</v>
      </c>
      <c r="N285" s="104">
        <v>39.835143000000002</v>
      </c>
      <c r="O285" s="104">
        <v>-82.606053599999996</v>
      </c>
      <c r="P285" s="142">
        <v>0</v>
      </c>
    </row>
    <row r="286" spans="1:16" ht="14.25" customHeight="1" x14ac:dyDescent="0.25">
      <c r="A286" s="105" t="s">
        <v>484</v>
      </c>
      <c r="B286" s="103" t="s">
        <v>485</v>
      </c>
      <c r="C286" s="136" t="s">
        <v>477</v>
      </c>
      <c r="D286" s="104" t="str">
        <f>VLOOKUP($A286,ALL!$B$5:$G$1070,4,FALSE)</f>
        <v>Findlay</v>
      </c>
      <c r="E286" s="104" t="str">
        <f>VLOOKUP($A286,ALL!$B$5:$G$1070,5,FALSE)</f>
        <v>OH</v>
      </c>
      <c r="F286" s="128" t="str">
        <f>VLOOKUP($A286,ALL!$B$5:$G$1070,6,FALSE)</f>
        <v>45840</v>
      </c>
      <c r="G286" s="120" t="s">
        <v>6</v>
      </c>
      <c r="H286" s="106">
        <v>1470</v>
      </c>
      <c r="I286" s="132" t="str">
        <f>VLOOKUP($A286,ALL!$B$5:$G$1070,3,FALSE)</f>
        <v>9190 County Road 9</v>
      </c>
      <c r="J286" s="140">
        <v>0</v>
      </c>
      <c r="K286" s="104">
        <v>2</v>
      </c>
      <c r="L286" s="104">
        <v>0</v>
      </c>
      <c r="M286" s="104">
        <v>1</v>
      </c>
      <c r="N286" s="104">
        <v>41.034052799999998</v>
      </c>
      <c r="O286" s="104">
        <v>-83.700151599999998</v>
      </c>
      <c r="P286" s="142">
        <v>0</v>
      </c>
    </row>
    <row r="287" spans="1:16" ht="14.25" customHeight="1" x14ac:dyDescent="0.25">
      <c r="A287" s="105" t="s">
        <v>241</v>
      </c>
      <c r="B287" s="103" t="s">
        <v>242</v>
      </c>
      <c r="C287" s="136" t="s">
        <v>243</v>
      </c>
      <c r="D287" s="104" t="str">
        <f>VLOOKUP($A287,ALL!$B$5:$G$1070,4,FALSE)</f>
        <v>Pataskala</v>
      </c>
      <c r="E287" s="104" t="str">
        <f>VLOOKUP($A287,ALL!$B$5:$G$1070,5,FALSE)</f>
        <v>OH</v>
      </c>
      <c r="F287" s="128" t="str">
        <f>VLOOKUP($A287,ALL!$B$5:$G$1070,6,FALSE)</f>
        <v>43062</v>
      </c>
      <c r="G287" s="120" t="s">
        <v>27</v>
      </c>
      <c r="H287" s="106">
        <v>4624</v>
      </c>
      <c r="I287" s="132" t="str">
        <f>VLOOKUP($A287,ALL!$B$5:$G$1070,3,FALSE)</f>
        <v>6539 Summit Rd SW</v>
      </c>
      <c r="J287" s="140">
        <v>0</v>
      </c>
      <c r="K287" s="104">
        <v>0</v>
      </c>
      <c r="L287" s="104">
        <v>0</v>
      </c>
      <c r="M287" s="104">
        <v>0</v>
      </c>
      <c r="N287" s="104">
        <v>39.995718199999999</v>
      </c>
      <c r="O287" s="104">
        <v>-82.750304700000001</v>
      </c>
      <c r="P287" s="142">
        <v>0</v>
      </c>
    </row>
    <row r="288" spans="1:16" ht="14.25" customHeight="1" x14ac:dyDescent="0.25">
      <c r="A288" s="105" t="s">
        <v>567</v>
      </c>
      <c r="B288" s="103" t="s">
        <v>568</v>
      </c>
      <c r="C288" s="136" t="s">
        <v>243</v>
      </c>
      <c r="D288" s="104" t="str">
        <f>VLOOKUP($A288,ALL!$B$5:$G$1070,4,FALSE)</f>
        <v>Newark</v>
      </c>
      <c r="E288" s="104" t="str">
        <f>VLOOKUP($A288,ALL!$B$5:$G$1070,5,FALSE)</f>
        <v>OH</v>
      </c>
      <c r="F288" s="128" t="str">
        <f>VLOOKUP($A288,ALL!$B$5:$G$1070,6,FALSE)</f>
        <v>43055</v>
      </c>
      <c r="G288" s="120" t="s">
        <v>9</v>
      </c>
      <c r="H288" s="106">
        <v>1952</v>
      </c>
      <c r="I288" s="132" t="str">
        <f>VLOOKUP($A288,ALL!$B$5:$G$1070,3,FALSE)</f>
        <v>1379 Licking Valley Rd</v>
      </c>
      <c r="J288" s="140">
        <v>1</v>
      </c>
      <c r="K288" s="104">
        <v>2</v>
      </c>
      <c r="L288" s="104">
        <v>0</v>
      </c>
      <c r="M288" s="104">
        <v>0</v>
      </c>
      <c r="N288" s="104">
        <v>40.079321399999998</v>
      </c>
      <c r="O288" s="104">
        <v>-82.290766099999999</v>
      </c>
      <c r="P288" s="142">
        <v>0</v>
      </c>
    </row>
    <row r="289" spans="1:16" ht="14.25" customHeight="1" x14ac:dyDescent="0.25">
      <c r="A289" s="105" t="s">
        <v>16</v>
      </c>
      <c r="B289" s="103" t="s">
        <v>17</v>
      </c>
      <c r="C289" s="136" t="s">
        <v>5</v>
      </c>
      <c r="D289" s="104" t="str">
        <f>VLOOKUP($A289,ALL!$B$5:$G$1070,4,FALSE)</f>
        <v>Lima</v>
      </c>
      <c r="E289" s="104" t="str">
        <f>VLOOKUP($A289,ALL!$B$5:$G$1070,5,FALSE)</f>
        <v>OH</v>
      </c>
      <c r="F289" s="128" t="str">
        <f>VLOOKUP($A289,ALL!$B$5:$G$1070,6,FALSE)</f>
        <v>45804</v>
      </c>
      <c r="G289" s="120" t="s">
        <v>9</v>
      </c>
      <c r="H289" s="106">
        <v>3578</v>
      </c>
      <c r="I289" s="132" t="str">
        <f>VLOOKUP($A289,ALL!$B$5:$G$1070,3,FALSE)</f>
        <v>755 Saint Johns Ave</v>
      </c>
      <c r="J289" s="140">
        <v>2</v>
      </c>
      <c r="K289" s="104">
        <v>7</v>
      </c>
      <c r="L289" s="104">
        <v>2</v>
      </c>
      <c r="M289" s="104">
        <v>2</v>
      </c>
      <c r="N289" s="104">
        <v>40.727829800000002</v>
      </c>
      <c r="O289" s="104">
        <v>-84.100461100000004</v>
      </c>
      <c r="P289" s="142">
        <v>0</v>
      </c>
    </row>
    <row r="290" spans="1:16" ht="14.25" customHeight="1" x14ac:dyDescent="0.25">
      <c r="A290" s="105" t="s">
        <v>1288</v>
      </c>
      <c r="B290" s="103" t="s">
        <v>1289</v>
      </c>
      <c r="C290" s="136" t="s">
        <v>1287</v>
      </c>
      <c r="D290" s="104" t="str">
        <f>VLOOKUP($A290,ALL!$B$5:$G$1070,4,FALSE)</f>
        <v>Van Wert</v>
      </c>
      <c r="E290" s="104" t="str">
        <f>VLOOKUP($A290,ALL!$B$5:$G$1070,5,FALSE)</f>
        <v>OH</v>
      </c>
      <c r="F290" s="128" t="str">
        <f>VLOOKUP($A290,ALL!$B$5:$G$1070,6,FALSE)</f>
        <v>45891</v>
      </c>
      <c r="G290" s="120" t="s">
        <v>9</v>
      </c>
      <c r="H290" s="106">
        <v>854</v>
      </c>
      <c r="I290" s="132" t="str">
        <f>VLOOKUP($A290,ALL!$B$5:$G$1070,3,FALSE)</f>
        <v>15945 Middle Point Rd</v>
      </c>
      <c r="J290" s="140">
        <v>1</v>
      </c>
      <c r="K290" s="104">
        <v>1</v>
      </c>
      <c r="L290" s="104">
        <v>0</v>
      </c>
      <c r="M290" s="104">
        <v>0</v>
      </c>
      <c r="N290" s="104">
        <v>40.853081199999998</v>
      </c>
      <c r="O290" s="104">
        <v>-84.516811899999993</v>
      </c>
      <c r="P290" s="142">
        <v>0</v>
      </c>
    </row>
    <row r="291" spans="1:16" ht="14.25" customHeight="1" x14ac:dyDescent="0.25">
      <c r="A291" s="105" t="s">
        <v>147</v>
      </c>
      <c r="B291" s="103" t="s">
        <v>148</v>
      </c>
      <c r="C291" s="136" t="s">
        <v>142</v>
      </c>
      <c r="D291" s="104" t="str">
        <f>VLOOKUP($A291,ALL!$B$5:$G$1070,4,FALSE)</f>
        <v>Lisbon</v>
      </c>
      <c r="E291" s="104" t="str">
        <f>VLOOKUP($A291,ALL!$B$5:$G$1070,5,FALSE)</f>
        <v>OH</v>
      </c>
      <c r="F291" s="128" t="str">
        <f>VLOOKUP($A291,ALL!$B$5:$G$1070,6,FALSE)</f>
        <v>44432</v>
      </c>
      <c r="G291" s="120" t="s">
        <v>9</v>
      </c>
      <c r="H291" s="106">
        <v>832</v>
      </c>
      <c r="I291" s="132" t="str">
        <f>VLOOKUP($A291,ALL!$B$5:$G$1070,3,FALSE)</f>
        <v>317 N Market St</v>
      </c>
      <c r="J291" s="140">
        <v>0</v>
      </c>
      <c r="K291" s="104">
        <v>0</v>
      </c>
      <c r="L291" s="104">
        <v>0</v>
      </c>
      <c r="M291" s="104">
        <v>0</v>
      </c>
      <c r="N291" s="104">
        <v>40.774731000000003</v>
      </c>
      <c r="O291" s="104">
        <v>-80.768334300000006</v>
      </c>
      <c r="P291" s="142">
        <v>0</v>
      </c>
    </row>
    <row r="292" spans="1:16" ht="14.25" customHeight="1" x14ac:dyDescent="0.25">
      <c r="A292" s="105" t="s">
        <v>1276</v>
      </c>
      <c r="B292" s="103" t="s">
        <v>1277</v>
      </c>
      <c r="C292" s="136" t="s">
        <v>448</v>
      </c>
      <c r="D292" s="104" t="str">
        <f>VLOOKUP($A292,ALL!$B$5:$G$1070,4,FALSE)</f>
        <v>Maineville</v>
      </c>
      <c r="E292" s="104" t="str">
        <f>VLOOKUP($A292,ALL!$B$5:$G$1070,5,FALSE)</f>
        <v>OH</v>
      </c>
      <c r="F292" s="128" t="str">
        <f>VLOOKUP($A292,ALL!$B$5:$G$1070,6,FALSE)</f>
        <v>45039</v>
      </c>
      <c r="G292" s="120" t="s">
        <v>9</v>
      </c>
      <c r="H292" s="106">
        <v>4712</v>
      </c>
      <c r="I292" s="132" t="str">
        <f>VLOOKUP($A292,ALL!$B$5:$G$1070,3,FALSE)</f>
        <v>7247 Zoar Rd</v>
      </c>
      <c r="J292" s="140">
        <v>1</v>
      </c>
      <c r="K292" s="104">
        <v>2</v>
      </c>
      <c r="L292" s="104">
        <v>2</v>
      </c>
      <c r="M292" s="104">
        <v>2</v>
      </c>
      <c r="N292" s="104">
        <v>39.326500500000002</v>
      </c>
      <c r="O292" s="104">
        <v>-84.188237099999995</v>
      </c>
      <c r="P292" s="142">
        <v>0</v>
      </c>
    </row>
    <row r="293" spans="1:16" ht="14.25" customHeight="1" x14ac:dyDescent="0.25">
      <c r="A293" s="105" t="s">
        <v>438</v>
      </c>
      <c r="B293" s="103" t="s">
        <v>439</v>
      </c>
      <c r="C293" s="136" t="s">
        <v>429</v>
      </c>
      <c r="D293" s="104" t="str">
        <f>VLOOKUP($A293,ALL!$B$5:$G$1070,4,FALSE)</f>
        <v>Cincinnati</v>
      </c>
      <c r="E293" s="104" t="str">
        <f>VLOOKUP($A293,ALL!$B$5:$G$1070,5,FALSE)</f>
        <v>OH</v>
      </c>
      <c r="F293" s="128" t="str">
        <f>VLOOKUP($A293,ALL!$B$5:$G$1070,6,FALSE)</f>
        <v>45215</v>
      </c>
      <c r="G293" s="120" t="s">
        <v>9</v>
      </c>
      <c r="H293" s="106">
        <v>536</v>
      </c>
      <c r="I293" s="132" t="str">
        <f>VLOOKUP($A293,ALL!$B$5:$G$1070,3,FALSE)</f>
        <v>210 N Cooper Ave</v>
      </c>
      <c r="J293" s="140">
        <v>0</v>
      </c>
      <c r="K293" s="104">
        <v>0</v>
      </c>
      <c r="L293" s="104">
        <v>0</v>
      </c>
      <c r="M293" s="104">
        <v>0</v>
      </c>
      <c r="N293" s="104">
        <v>39.228523000000003</v>
      </c>
      <c r="O293" s="104">
        <v>-84.453637999999998</v>
      </c>
      <c r="P293" s="142">
        <v>0</v>
      </c>
    </row>
    <row r="294" spans="1:16" ht="14.25" customHeight="1" x14ac:dyDescent="0.25">
      <c r="A294" s="105" t="s">
        <v>1008</v>
      </c>
      <c r="B294" s="103" t="s">
        <v>1009</v>
      </c>
      <c r="C294" s="136" t="s">
        <v>1007</v>
      </c>
      <c r="D294" s="104" t="str">
        <f>VLOOKUP($A294,ALL!$B$5:$G$1070,4,FALSE)</f>
        <v>Circleville</v>
      </c>
      <c r="E294" s="104" t="str">
        <f>VLOOKUP($A294,ALL!$B$5:$G$1070,5,FALSE)</f>
        <v>OH</v>
      </c>
      <c r="F294" s="128" t="str">
        <f>VLOOKUP($A294,ALL!$B$5:$G$1070,6,FALSE)</f>
        <v>43113</v>
      </c>
      <c r="G294" s="120" t="s">
        <v>9</v>
      </c>
      <c r="H294" s="106">
        <v>1720</v>
      </c>
      <c r="I294" s="132" t="str">
        <f>VLOOKUP($A294,ALL!$B$5:$G$1070,3,FALSE)</f>
        <v>9579 Tarlton Rd</v>
      </c>
      <c r="J294" s="140">
        <v>0</v>
      </c>
      <c r="K294" s="104">
        <v>0</v>
      </c>
      <c r="L294" s="104">
        <v>0</v>
      </c>
      <c r="M294" s="104">
        <v>2</v>
      </c>
      <c r="N294" s="104">
        <v>39.560361999999998</v>
      </c>
      <c r="O294" s="104">
        <v>-82.854588000000007</v>
      </c>
      <c r="P294" s="142">
        <v>0</v>
      </c>
    </row>
    <row r="295" spans="1:16" ht="14.25" customHeight="1" x14ac:dyDescent="0.25">
      <c r="A295" s="105" t="s">
        <v>817</v>
      </c>
      <c r="B295" s="103" t="s">
        <v>818</v>
      </c>
      <c r="C295" s="136" t="s">
        <v>819</v>
      </c>
      <c r="D295" s="104" t="str">
        <f>VLOOKUP($A295,ALL!$B$5:$G$1070,4,FALSE)</f>
        <v>Logan</v>
      </c>
      <c r="E295" s="104" t="str">
        <f>VLOOKUP($A295,ALL!$B$5:$G$1070,5,FALSE)</f>
        <v>OH</v>
      </c>
      <c r="F295" s="128" t="str">
        <f>VLOOKUP($A295,ALL!$B$5:$G$1070,6,FALSE)</f>
        <v>43138</v>
      </c>
      <c r="G295" s="120" t="s">
        <v>6</v>
      </c>
      <c r="H295" s="106">
        <v>3668</v>
      </c>
      <c r="I295" s="132" t="str">
        <f>VLOOKUP($A295,ALL!$B$5:$G$1070,3,FALSE)</f>
        <v>2019 E Front St</v>
      </c>
      <c r="J295" s="140">
        <v>0</v>
      </c>
      <c r="K295" s="104">
        <v>0</v>
      </c>
      <c r="L295" s="104">
        <v>0</v>
      </c>
      <c r="M295" s="104">
        <v>3</v>
      </c>
      <c r="N295" s="104">
        <v>39.525671000000003</v>
      </c>
      <c r="O295" s="104">
        <v>-82.375995000000003</v>
      </c>
      <c r="P295" s="142">
        <v>0</v>
      </c>
    </row>
    <row r="296" spans="1:16" ht="14.25" customHeight="1" x14ac:dyDescent="0.25">
      <c r="A296" s="105" t="s">
        <v>612</v>
      </c>
      <c r="B296" s="103" t="s">
        <v>613</v>
      </c>
      <c r="C296" s="136" t="s">
        <v>609</v>
      </c>
      <c r="D296" s="104" t="str">
        <f>VLOOKUP($A296,ALL!$B$5:$G$1070,4,FALSE)</f>
        <v>London</v>
      </c>
      <c r="E296" s="104" t="str">
        <f>VLOOKUP($A296,ALL!$B$5:$G$1070,5,FALSE)</f>
        <v>OH</v>
      </c>
      <c r="F296" s="128" t="str">
        <f>VLOOKUP($A296,ALL!$B$5:$G$1070,6,FALSE)</f>
        <v>43140</v>
      </c>
      <c r="G296" s="120" t="s">
        <v>6</v>
      </c>
      <c r="H296" s="106">
        <v>2141</v>
      </c>
      <c r="I296" s="132" t="str">
        <f>VLOOKUP($A296,ALL!$B$5:$G$1070,3,FALSE)</f>
        <v>380 Elm St 2nd Fl</v>
      </c>
      <c r="J296" s="140">
        <v>0</v>
      </c>
      <c r="K296" s="104">
        <v>1</v>
      </c>
      <c r="L296" s="104">
        <v>0</v>
      </c>
      <c r="M296" s="104">
        <v>3</v>
      </c>
      <c r="N296" s="104">
        <v>39.901151499999997</v>
      </c>
      <c r="O296" s="104">
        <v>-83.448147199999994</v>
      </c>
      <c r="P296" s="142">
        <v>0</v>
      </c>
    </row>
    <row r="297" spans="1:16" ht="14.25" customHeight="1" x14ac:dyDescent="0.25">
      <c r="A297" s="105" t="s">
        <v>592</v>
      </c>
      <c r="B297" s="103" t="s">
        <v>593</v>
      </c>
      <c r="C297" s="136" t="s">
        <v>577</v>
      </c>
      <c r="D297" s="104" t="str">
        <f>VLOOKUP($A297,ALL!$B$5:$G$1070,4,FALSE)</f>
        <v>Lorain</v>
      </c>
      <c r="E297" s="104" t="str">
        <f>VLOOKUP($A297,ALL!$B$5:$G$1070,5,FALSE)</f>
        <v>OH</v>
      </c>
      <c r="F297" s="128" t="str">
        <f>VLOOKUP($A297,ALL!$B$5:$G$1070,6,FALSE)</f>
        <v>44052</v>
      </c>
      <c r="G297" s="120" t="s">
        <v>27</v>
      </c>
      <c r="H297" s="106">
        <v>6069</v>
      </c>
      <c r="I297" s="132" t="str">
        <f>VLOOKUP($A297,ALL!$B$5:$G$1070,3,FALSE)</f>
        <v>2350 Pole Ave</v>
      </c>
      <c r="J297" s="140">
        <v>2</v>
      </c>
      <c r="K297" s="104">
        <v>2</v>
      </c>
      <c r="L297" s="104">
        <v>0</v>
      </c>
      <c r="M297" s="104">
        <v>1</v>
      </c>
      <c r="N297" s="104">
        <v>41.447868</v>
      </c>
      <c r="O297" s="104">
        <v>-82.1942193</v>
      </c>
      <c r="P297" s="142">
        <v>0</v>
      </c>
    </row>
    <row r="298" spans="1:16" ht="14.25" customHeight="1" x14ac:dyDescent="0.25">
      <c r="A298" s="105" t="s">
        <v>1250</v>
      </c>
      <c r="B298" s="103" t="s">
        <v>1251</v>
      </c>
      <c r="C298" s="136" t="s">
        <v>1229</v>
      </c>
      <c r="D298" s="104" t="str">
        <f>VLOOKUP($A298,ALL!$B$5:$G$1070,4,FALSE)</f>
        <v>Warren</v>
      </c>
      <c r="E298" s="104" t="str">
        <f>VLOOKUP($A298,ALL!$B$5:$G$1070,5,FALSE)</f>
        <v>OH</v>
      </c>
      <c r="F298" s="128" t="str">
        <f>VLOOKUP($A298,ALL!$B$5:$G$1070,6,FALSE)</f>
        <v>44481</v>
      </c>
      <c r="G298" s="120" t="s">
        <v>9</v>
      </c>
      <c r="H298" s="106">
        <v>445</v>
      </c>
      <c r="I298" s="132" t="str">
        <f>VLOOKUP($A298,ALL!$B$5:$G$1070,3,FALSE)</f>
        <v>1824 Salt Springs Rd</v>
      </c>
      <c r="J298" s="140">
        <v>0</v>
      </c>
      <c r="K298" s="104">
        <v>0</v>
      </c>
      <c r="L298" s="104">
        <v>0</v>
      </c>
      <c r="M298" s="104">
        <v>0</v>
      </c>
      <c r="N298" s="104">
        <v>41.165846600000002</v>
      </c>
      <c r="O298" s="104">
        <v>-80.862181100000001</v>
      </c>
      <c r="P298" s="142">
        <v>0</v>
      </c>
    </row>
    <row r="299" spans="1:16" ht="14.25" customHeight="1" x14ac:dyDescent="0.25">
      <c r="A299" s="105" t="s">
        <v>1207</v>
      </c>
      <c r="B299" s="103" t="s">
        <v>1208</v>
      </c>
      <c r="C299" s="136" t="s">
        <v>1197</v>
      </c>
      <c r="D299" s="104" t="str">
        <f>VLOOKUP($A299,ALL!$B$5:$G$1070,4,FALSE)</f>
        <v>Loudonville</v>
      </c>
      <c r="E299" s="104" t="str">
        <f>VLOOKUP($A299,ALL!$B$5:$G$1070,5,FALSE)</f>
        <v>OH</v>
      </c>
      <c r="F299" s="128" t="str">
        <f>VLOOKUP($A299,ALL!$B$5:$G$1070,6,FALSE)</f>
        <v>44842</v>
      </c>
      <c r="G299" s="120" t="s">
        <v>9</v>
      </c>
      <c r="H299" s="106">
        <v>1021</v>
      </c>
      <c r="I299" s="132" t="str">
        <f>VLOOKUP($A299,ALL!$B$5:$G$1070,3,FALSE)</f>
        <v>210 E Main St</v>
      </c>
      <c r="J299" s="140">
        <v>0</v>
      </c>
      <c r="K299" s="104">
        <v>2</v>
      </c>
      <c r="L299" s="104">
        <v>0</v>
      </c>
      <c r="M299" s="104">
        <v>0</v>
      </c>
      <c r="N299" s="104">
        <v>40.635121599999998</v>
      </c>
      <c r="O299" s="104">
        <v>-82.231461400000001</v>
      </c>
      <c r="P299" s="142">
        <v>0</v>
      </c>
    </row>
    <row r="300" spans="1:16" ht="14.25" customHeight="1" x14ac:dyDescent="0.25">
      <c r="A300" s="105" t="s">
        <v>1143</v>
      </c>
      <c r="B300" s="103" t="s">
        <v>1144</v>
      </c>
      <c r="C300" s="136" t="s">
        <v>1122</v>
      </c>
      <c r="D300" s="104" t="str">
        <f>VLOOKUP($A300,ALL!$B$5:$G$1070,4,FALSE)</f>
        <v>Louisville</v>
      </c>
      <c r="E300" s="104" t="str">
        <f>VLOOKUP($A300,ALL!$B$5:$G$1070,5,FALSE)</f>
        <v>OH</v>
      </c>
      <c r="F300" s="128" t="str">
        <f>VLOOKUP($A300,ALL!$B$5:$G$1070,6,FALSE)</f>
        <v>44641</v>
      </c>
      <c r="G300" s="120" t="s">
        <v>9</v>
      </c>
      <c r="H300" s="106">
        <v>2770</v>
      </c>
      <c r="I300" s="132" t="str">
        <f>VLOOKUP($A300,ALL!$B$5:$G$1070,3,FALSE)</f>
        <v>407 E Main St</v>
      </c>
      <c r="J300" s="140">
        <v>0</v>
      </c>
      <c r="K300" s="104">
        <v>3</v>
      </c>
      <c r="L300" s="104">
        <v>0</v>
      </c>
      <c r="M300" s="104">
        <v>1</v>
      </c>
      <c r="N300" s="104">
        <v>40.837938600000001</v>
      </c>
      <c r="O300" s="104">
        <v>-81.257321899999994</v>
      </c>
      <c r="P300" s="142">
        <v>0</v>
      </c>
    </row>
    <row r="301" spans="1:16" ht="14.25" customHeight="1" x14ac:dyDescent="0.25">
      <c r="A301" s="105" t="s">
        <v>440</v>
      </c>
      <c r="B301" s="103" t="s">
        <v>441</v>
      </c>
      <c r="C301" s="136" t="s">
        <v>429</v>
      </c>
      <c r="D301" s="104" t="str">
        <f>VLOOKUP($A301,ALL!$B$5:$G$1070,4,FALSE)</f>
        <v>Loveland</v>
      </c>
      <c r="E301" s="104" t="str">
        <f>VLOOKUP($A301,ALL!$B$5:$G$1070,5,FALSE)</f>
        <v>OH</v>
      </c>
      <c r="F301" s="128" t="str">
        <f>VLOOKUP($A301,ALL!$B$5:$G$1070,6,FALSE)</f>
        <v>45140</v>
      </c>
      <c r="G301" s="120" t="s">
        <v>9</v>
      </c>
      <c r="H301" s="106">
        <v>4435</v>
      </c>
      <c r="I301" s="132" t="str">
        <f>VLOOKUP($A301,ALL!$B$5:$G$1070,3,FALSE)</f>
        <v>757 S Lebanon Rd</v>
      </c>
      <c r="J301" s="140">
        <v>5</v>
      </c>
      <c r="K301" s="104">
        <v>6</v>
      </c>
      <c r="L301" s="104">
        <v>0</v>
      </c>
      <c r="M301" s="104">
        <v>2</v>
      </c>
      <c r="N301" s="104">
        <v>39.263428099999999</v>
      </c>
      <c r="O301" s="104">
        <v>-84.284331499999993</v>
      </c>
      <c r="P301" s="142">
        <v>0</v>
      </c>
    </row>
    <row r="302" spans="1:16" ht="14.25" customHeight="1" x14ac:dyDescent="0.25">
      <c r="A302" s="105" t="s">
        <v>641</v>
      </c>
      <c r="B302" s="103" t="s">
        <v>642</v>
      </c>
      <c r="C302" s="136" t="s">
        <v>626</v>
      </c>
      <c r="D302" s="104" t="str">
        <f>VLOOKUP($A302,ALL!$B$5:$G$1070,4,FALSE)</f>
        <v>Lowellville</v>
      </c>
      <c r="E302" s="104" t="str">
        <f>VLOOKUP($A302,ALL!$B$5:$G$1070,5,FALSE)</f>
        <v>OH</v>
      </c>
      <c r="F302" s="128" t="str">
        <f>VLOOKUP($A302,ALL!$B$5:$G$1070,6,FALSE)</f>
        <v>44436</v>
      </c>
      <c r="G302" s="120" t="s">
        <v>27</v>
      </c>
      <c r="H302" s="106">
        <v>465</v>
      </c>
      <c r="I302" s="132" t="str">
        <f>VLOOKUP($A302,ALL!$B$5:$G$1070,3,FALSE)</f>
        <v>52 Rocket Place</v>
      </c>
      <c r="J302" s="140">
        <v>0</v>
      </c>
      <c r="K302" s="104">
        <v>0</v>
      </c>
      <c r="L302" s="104">
        <v>0</v>
      </c>
      <c r="M302" s="104">
        <v>0</v>
      </c>
      <c r="N302" s="104">
        <v>41.045006399999998</v>
      </c>
      <c r="O302" s="104">
        <v>-80.553220100000004</v>
      </c>
      <c r="P302" s="142">
        <v>0</v>
      </c>
    </row>
    <row r="303" spans="1:16" ht="14.25" customHeight="1" x14ac:dyDescent="0.25">
      <c r="A303" s="105" t="s">
        <v>725</v>
      </c>
      <c r="B303" s="103" t="s">
        <v>726</v>
      </c>
      <c r="C303" s="136" t="s">
        <v>515</v>
      </c>
      <c r="D303" s="104" t="str">
        <f>VLOOKUP($A303,ALL!$B$5:$G$1070,4,FALSE)</f>
        <v>Lucas</v>
      </c>
      <c r="E303" s="104" t="str">
        <f>VLOOKUP($A303,ALL!$B$5:$G$1070,5,FALSE)</f>
        <v>OH</v>
      </c>
      <c r="F303" s="128" t="str">
        <f>VLOOKUP($A303,ALL!$B$5:$G$1070,6,FALSE)</f>
        <v>44843</v>
      </c>
      <c r="G303" s="120" t="s">
        <v>6</v>
      </c>
      <c r="H303" s="106">
        <v>475</v>
      </c>
      <c r="I303" s="132" t="str">
        <f>VLOOKUP($A303,ALL!$B$5:$G$1070,3,FALSE)</f>
        <v>84 Lucas North Rd</v>
      </c>
      <c r="J303" s="140">
        <v>0</v>
      </c>
      <c r="K303" s="104">
        <v>0</v>
      </c>
      <c r="L303" s="104">
        <v>0</v>
      </c>
      <c r="M303" s="104">
        <v>0</v>
      </c>
      <c r="N303" s="104">
        <v>40.706276299999999</v>
      </c>
      <c r="O303" s="104">
        <v>-82.417523799999998</v>
      </c>
      <c r="P303" s="142">
        <v>0</v>
      </c>
    </row>
    <row r="304" spans="1:16" ht="14.25" customHeight="1" x14ac:dyDescent="0.25">
      <c r="A304" s="105" t="s">
        <v>1111</v>
      </c>
      <c r="B304" s="103" t="s">
        <v>1112</v>
      </c>
      <c r="C304" s="136" t="s">
        <v>1100</v>
      </c>
      <c r="D304" s="104" t="str">
        <f>VLOOKUP($A304,ALL!$B$5:$G$1070,4,FALSE)</f>
        <v>Lynchburg</v>
      </c>
      <c r="E304" s="104" t="str">
        <f>VLOOKUP($A304,ALL!$B$5:$G$1070,5,FALSE)</f>
        <v>OH</v>
      </c>
      <c r="F304" s="128" t="str">
        <f>VLOOKUP($A304,ALL!$B$5:$G$1070,6,FALSE)</f>
        <v>45142</v>
      </c>
      <c r="G304" s="120" t="s">
        <v>6</v>
      </c>
      <c r="H304" s="106">
        <v>1122</v>
      </c>
      <c r="I304" s="132" t="str">
        <f>VLOOKUP($A304,ALL!$B$5:$G$1070,3,FALSE)</f>
        <v>PO Box 515</v>
      </c>
      <c r="J304" s="140">
        <v>3</v>
      </c>
      <c r="K304" s="104">
        <v>3</v>
      </c>
      <c r="L304" s="104">
        <v>1</v>
      </c>
      <c r="M304" s="104">
        <v>2</v>
      </c>
      <c r="N304" s="104">
        <v>39.241728999999999</v>
      </c>
      <c r="O304" s="104">
        <v>-83.791314299999996</v>
      </c>
      <c r="P304" s="142">
        <v>0</v>
      </c>
    </row>
    <row r="305" spans="1:16" ht="14.25" customHeight="1" x14ac:dyDescent="0.25">
      <c r="A305" s="105" t="s">
        <v>784</v>
      </c>
      <c r="B305" s="103" t="s">
        <v>785</v>
      </c>
      <c r="C305" s="136" t="s">
        <v>773</v>
      </c>
      <c r="D305" s="104" t="str">
        <f>VLOOKUP($A305,ALL!$B$5:$G$1070,4,FALSE)</f>
        <v>Dayton</v>
      </c>
      <c r="E305" s="104" t="str">
        <f>VLOOKUP($A305,ALL!$B$5:$G$1070,5,FALSE)</f>
        <v>OH</v>
      </c>
      <c r="F305" s="128" t="str">
        <f>VLOOKUP($A305,ALL!$B$5:$G$1070,6,FALSE)</f>
        <v>45431</v>
      </c>
      <c r="G305" s="120" t="s">
        <v>6</v>
      </c>
      <c r="H305" s="106">
        <v>3836</v>
      </c>
      <c r="I305" s="132" t="str">
        <f>VLOOKUP($A305,ALL!$B$5:$G$1070,3,FALSE)</f>
        <v>801 Harshman Rd</v>
      </c>
      <c r="J305" s="140">
        <v>0</v>
      </c>
      <c r="K305" s="104">
        <v>2</v>
      </c>
      <c r="L305" s="104">
        <v>0</v>
      </c>
      <c r="M305" s="104">
        <v>0</v>
      </c>
      <c r="N305" s="104">
        <v>39.783065999999998</v>
      </c>
      <c r="O305" s="104">
        <v>-84.117973899999996</v>
      </c>
      <c r="P305" s="142">
        <v>0</v>
      </c>
    </row>
    <row r="306" spans="1:16" ht="14.25" customHeight="1" x14ac:dyDescent="0.25">
      <c r="A306" s="105" t="s">
        <v>442</v>
      </c>
      <c r="B306" s="103" t="s">
        <v>443</v>
      </c>
      <c r="C306" s="136" t="s">
        <v>429</v>
      </c>
      <c r="D306" s="104" t="str">
        <f>VLOOKUP($A306,ALL!$B$5:$G$1070,4,FALSE)</f>
        <v>Cincinnati</v>
      </c>
      <c r="E306" s="104" t="str">
        <f>VLOOKUP($A306,ALL!$B$5:$G$1070,5,FALSE)</f>
        <v>OH</v>
      </c>
      <c r="F306" s="128" t="str">
        <f>VLOOKUP($A306,ALL!$B$5:$G$1070,6,FALSE)</f>
        <v>45243</v>
      </c>
      <c r="G306" s="120" t="s">
        <v>9</v>
      </c>
      <c r="H306" s="106">
        <v>1596</v>
      </c>
      <c r="I306" s="132" t="str">
        <f>VLOOKUP($A306,ALL!$B$5:$G$1070,3,FALSE)</f>
        <v>7465 Loannes Dr</v>
      </c>
      <c r="J306" s="140">
        <v>1</v>
      </c>
      <c r="K306" s="104">
        <v>4</v>
      </c>
      <c r="L306" s="104">
        <v>0</v>
      </c>
      <c r="M306" s="104">
        <v>1</v>
      </c>
      <c r="N306" s="104">
        <v>39.201055400000001</v>
      </c>
      <c r="O306" s="104">
        <v>-84.365607800000006</v>
      </c>
      <c r="P306" s="142">
        <v>0</v>
      </c>
    </row>
    <row r="307" spans="1:16" ht="14.25" customHeight="1" x14ac:dyDescent="0.25">
      <c r="A307" s="105" t="s">
        <v>94</v>
      </c>
      <c r="B307" s="103" t="s">
        <v>95</v>
      </c>
      <c r="C307" s="136" t="s">
        <v>87</v>
      </c>
      <c r="D307" s="104" t="str">
        <f>VLOOKUP($A307,ALL!$B$5:$G$1070,4,FALSE)</f>
        <v>Middletown</v>
      </c>
      <c r="E307" s="104" t="str">
        <f>VLOOKUP($A307,ALL!$B$5:$G$1070,5,FALSE)</f>
        <v>OH</v>
      </c>
      <c r="F307" s="128" t="str">
        <f>VLOOKUP($A307,ALL!$B$5:$G$1070,6,FALSE)</f>
        <v>45042</v>
      </c>
      <c r="G307" s="120" t="s">
        <v>9</v>
      </c>
      <c r="H307" s="106">
        <v>1442</v>
      </c>
      <c r="I307" s="132" t="str">
        <f>VLOOKUP($A307,ALL!$B$5:$G$1070,3,FALSE)</f>
        <v>1324 Middletown Eaton Rd</v>
      </c>
      <c r="J307" s="140">
        <v>1</v>
      </c>
      <c r="K307" s="104">
        <v>1</v>
      </c>
      <c r="L307" s="104">
        <v>1</v>
      </c>
      <c r="M307" s="104">
        <v>1</v>
      </c>
      <c r="N307" s="104">
        <v>39.530364599999999</v>
      </c>
      <c r="O307" s="104">
        <v>-84.444900000000004</v>
      </c>
      <c r="P307" s="142">
        <v>0</v>
      </c>
    </row>
    <row r="308" spans="1:16" ht="14.25" customHeight="1" x14ac:dyDescent="0.25">
      <c r="A308" s="105" t="s">
        <v>372</v>
      </c>
      <c r="B308" s="103" t="s">
        <v>373</v>
      </c>
      <c r="C308" s="136" t="s">
        <v>319</v>
      </c>
      <c r="D308" s="104" t="str">
        <f>VLOOKUP($A308,ALL!$B$5:$G$1070,4,FALSE)</f>
        <v>Madison</v>
      </c>
      <c r="E308" s="104" t="str">
        <f>VLOOKUP($A308,ALL!$B$5:$G$1070,5,FALSE)</f>
        <v>OH</v>
      </c>
      <c r="F308" s="128" t="str">
        <f>VLOOKUP($A308,ALL!$B$5:$G$1070,6,FALSE)</f>
        <v>44057</v>
      </c>
      <c r="G308" s="120" t="s">
        <v>9</v>
      </c>
      <c r="H308" s="106">
        <v>2865</v>
      </c>
      <c r="I308" s="132" t="str">
        <f>VLOOKUP($A308,ALL!$B$5:$G$1070,3,FALSE)</f>
        <v>1956 Red Bird Rd</v>
      </c>
      <c r="J308" s="140">
        <v>0</v>
      </c>
      <c r="K308" s="104">
        <v>2</v>
      </c>
      <c r="L308" s="104">
        <v>1</v>
      </c>
      <c r="M308" s="104">
        <v>0</v>
      </c>
      <c r="N308" s="104">
        <v>41.821264900000003</v>
      </c>
      <c r="O308" s="104">
        <v>-81.062718000000004</v>
      </c>
      <c r="P308" s="142">
        <v>0</v>
      </c>
    </row>
    <row r="309" spans="1:16" ht="14.25" customHeight="1" x14ac:dyDescent="0.25">
      <c r="A309" s="105" t="s">
        <v>727</v>
      </c>
      <c r="B309" s="103" t="s">
        <v>728</v>
      </c>
      <c r="C309" s="136" t="s">
        <v>515</v>
      </c>
      <c r="D309" s="104" t="str">
        <f>VLOOKUP($A309,ALL!$B$5:$G$1070,4,FALSE)</f>
        <v>Mansfield</v>
      </c>
      <c r="E309" s="104" t="str">
        <f>VLOOKUP($A309,ALL!$B$5:$G$1070,5,FALSE)</f>
        <v>OH</v>
      </c>
      <c r="F309" s="128" t="str">
        <f>VLOOKUP($A309,ALL!$B$5:$G$1070,6,FALSE)</f>
        <v>44905</v>
      </c>
      <c r="G309" s="120" t="s">
        <v>9</v>
      </c>
      <c r="H309" s="106">
        <v>2937</v>
      </c>
      <c r="I309" s="132" t="str">
        <f>VLOOKUP($A309,ALL!$B$5:$G$1070,3,FALSE)</f>
        <v>1379 Grace St</v>
      </c>
      <c r="J309" s="140">
        <v>1</v>
      </c>
      <c r="K309" s="104">
        <v>2</v>
      </c>
      <c r="L309" s="104">
        <v>2</v>
      </c>
      <c r="M309" s="104">
        <v>3</v>
      </c>
      <c r="N309" s="104">
        <v>40.770822899999999</v>
      </c>
      <c r="O309" s="104">
        <v>-82.464571399999997</v>
      </c>
      <c r="P309" s="142">
        <v>0</v>
      </c>
    </row>
    <row r="310" spans="1:16" ht="14.25" customHeight="1" x14ac:dyDescent="0.25">
      <c r="A310" s="105" t="s">
        <v>614</v>
      </c>
      <c r="B310" s="103" t="s">
        <v>615</v>
      </c>
      <c r="C310" s="136" t="s">
        <v>609</v>
      </c>
      <c r="D310" s="104" t="str">
        <f>VLOOKUP($A310,ALL!$B$5:$G$1070,4,FALSE)</f>
        <v>London</v>
      </c>
      <c r="E310" s="104" t="str">
        <f>VLOOKUP($A310,ALL!$B$5:$G$1070,5,FALSE)</f>
        <v>OH</v>
      </c>
      <c r="F310" s="128" t="str">
        <f>VLOOKUP($A310,ALL!$B$5:$G$1070,6,FALSE)</f>
        <v>43140</v>
      </c>
      <c r="G310" s="120" t="s">
        <v>9</v>
      </c>
      <c r="H310" s="106">
        <v>1149</v>
      </c>
      <c r="I310" s="132" t="str">
        <f>VLOOKUP($A310,ALL!$B$5:$G$1070,3,FALSE)</f>
        <v>55 Linson Rd</v>
      </c>
      <c r="J310" s="140">
        <v>0</v>
      </c>
      <c r="K310" s="104">
        <v>3</v>
      </c>
      <c r="L310" s="104">
        <v>1</v>
      </c>
      <c r="M310" s="104">
        <v>1</v>
      </c>
      <c r="N310" s="104">
        <v>39.7880094</v>
      </c>
      <c r="O310" s="104">
        <v>-83.475752099999994</v>
      </c>
      <c r="P310" s="142">
        <v>0</v>
      </c>
    </row>
    <row r="311" spans="1:16" ht="14.25" customHeight="1" x14ac:dyDescent="0.25">
      <c r="A311" s="105" t="s">
        <v>1072</v>
      </c>
      <c r="B311" s="103" t="s">
        <v>1073</v>
      </c>
      <c r="C311" s="136" t="s">
        <v>1074</v>
      </c>
      <c r="D311" s="104" t="str">
        <f>VLOOKUP($A311,ALL!$B$5:$G$1070,4,FALSE)</f>
        <v>Manchester</v>
      </c>
      <c r="E311" s="104" t="str">
        <f>VLOOKUP($A311,ALL!$B$5:$G$1070,5,FALSE)</f>
        <v>OH</v>
      </c>
      <c r="F311" s="128" t="str">
        <f>VLOOKUP($A311,ALL!$B$5:$G$1070,6,FALSE)</f>
        <v>45144</v>
      </c>
      <c r="G311" s="123" t="s">
        <v>6</v>
      </c>
      <c r="H311" s="106">
        <v>785</v>
      </c>
      <c r="I311" s="132" t="str">
        <f>VLOOKUP($A311,ALL!$B$5:$G$1070,3,FALSE)</f>
        <v>130 Wayne Frye Dr</v>
      </c>
      <c r="J311" s="140">
        <v>0</v>
      </c>
      <c r="K311" s="104">
        <v>2</v>
      </c>
      <c r="L311" s="104">
        <v>0</v>
      </c>
      <c r="M311" s="104">
        <v>0</v>
      </c>
      <c r="N311" s="104">
        <v>38.694470000000003</v>
      </c>
      <c r="O311" s="104">
        <v>-83.587553</v>
      </c>
      <c r="P311" s="142">
        <v>0</v>
      </c>
    </row>
    <row r="312" spans="1:16" ht="14.25" customHeight="1" x14ac:dyDescent="0.25">
      <c r="A312" s="105" t="s">
        <v>1177</v>
      </c>
      <c r="B312" s="103" t="s">
        <v>1178</v>
      </c>
      <c r="C312" s="136" t="s">
        <v>269</v>
      </c>
      <c r="D312" s="104" t="str">
        <f>VLOOKUP($A312,ALL!$B$5:$G$1070,4,FALSE)</f>
        <v>Akron</v>
      </c>
      <c r="E312" s="104" t="str">
        <f>VLOOKUP($A312,ALL!$B$5:$G$1070,5,FALSE)</f>
        <v>OH</v>
      </c>
      <c r="F312" s="128" t="str">
        <f>VLOOKUP($A312,ALL!$B$5:$G$1070,6,FALSE)</f>
        <v>44319</v>
      </c>
      <c r="G312" s="122" t="s">
        <v>6</v>
      </c>
      <c r="H312" s="106">
        <v>1261</v>
      </c>
      <c r="I312" s="132" t="str">
        <f>VLOOKUP($A312,ALL!$B$5:$G$1070,3,FALSE)</f>
        <v>6075 Manchester Rd</v>
      </c>
      <c r="J312" s="140">
        <v>0</v>
      </c>
      <c r="K312" s="104">
        <v>1</v>
      </c>
      <c r="L312" s="104">
        <v>2</v>
      </c>
      <c r="M312" s="104">
        <v>3</v>
      </c>
      <c r="N312" s="104">
        <v>40.939847999999998</v>
      </c>
      <c r="O312" s="104">
        <v>-81.566130999999999</v>
      </c>
      <c r="P312" s="142">
        <v>0</v>
      </c>
    </row>
    <row r="313" spans="1:16" ht="14.25" customHeight="1" x14ac:dyDescent="0.25">
      <c r="A313" s="105" t="s">
        <v>729</v>
      </c>
      <c r="B313" s="103" t="s">
        <v>730</v>
      </c>
      <c r="C313" s="136" t="s">
        <v>515</v>
      </c>
      <c r="D313" s="104" t="str">
        <f>VLOOKUP($A313,ALL!$B$5:$G$1070,4,FALSE)</f>
        <v>Mansfield</v>
      </c>
      <c r="E313" s="104" t="str">
        <f>VLOOKUP($A313,ALL!$B$5:$G$1070,5,FALSE)</f>
        <v>OH</v>
      </c>
      <c r="F313" s="128" t="str">
        <f>VLOOKUP($A313,ALL!$B$5:$G$1070,6,FALSE)</f>
        <v>44901</v>
      </c>
      <c r="G313" s="120" t="s">
        <v>6</v>
      </c>
      <c r="H313" s="106">
        <v>3370</v>
      </c>
      <c r="I313" s="132" t="str">
        <f>VLOOKUP($A313,ALL!$B$5:$G$1070,3,FALSE)</f>
        <v>PO Box 1448</v>
      </c>
      <c r="J313" s="140">
        <v>0</v>
      </c>
      <c r="K313" s="104">
        <v>1</v>
      </c>
      <c r="L313" s="104">
        <v>1</v>
      </c>
      <c r="M313" s="104">
        <v>1</v>
      </c>
      <c r="N313" s="104">
        <v>40.758389999999999</v>
      </c>
      <c r="O313" s="104">
        <v>-82.515447100000003</v>
      </c>
      <c r="P313" s="142">
        <v>0</v>
      </c>
    </row>
    <row r="314" spans="1:16" ht="14.25" customHeight="1" x14ac:dyDescent="0.25">
      <c r="A314" s="105" t="s">
        <v>322</v>
      </c>
      <c r="B314" s="103" t="s">
        <v>323</v>
      </c>
      <c r="C314" s="136" t="s">
        <v>277</v>
      </c>
      <c r="D314" s="104" t="str">
        <f>VLOOKUP($A314,ALL!$B$5:$G$1070,4,FALSE)</f>
        <v>Maple Heights</v>
      </c>
      <c r="E314" s="104" t="str">
        <f>VLOOKUP($A314,ALL!$B$5:$G$1070,5,FALSE)</f>
        <v>OH</v>
      </c>
      <c r="F314" s="128" t="str">
        <f>VLOOKUP($A314,ALL!$B$5:$G$1070,6,FALSE)</f>
        <v>44137</v>
      </c>
      <c r="G314" s="120" t="s">
        <v>27</v>
      </c>
      <c r="H314" s="106">
        <v>3537</v>
      </c>
      <c r="I314" s="132" t="str">
        <f>VLOOKUP($A314,ALL!$B$5:$G$1070,3,FALSE)</f>
        <v>5740 Lawn Ave</v>
      </c>
      <c r="J314" s="140">
        <v>0</v>
      </c>
      <c r="K314" s="104">
        <v>0</v>
      </c>
      <c r="L314" s="104">
        <v>0</v>
      </c>
      <c r="M314" s="104">
        <v>0</v>
      </c>
      <c r="N314" s="104">
        <v>41.403146999999997</v>
      </c>
      <c r="O314" s="104">
        <v>-81.576790000000003</v>
      </c>
      <c r="P314" s="142">
        <v>0</v>
      </c>
    </row>
    <row r="315" spans="1:16" ht="14.25" customHeight="1" x14ac:dyDescent="0.25">
      <c r="A315" s="105" t="s">
        <v>1209</v>
      </c>
      <c r="B315" s="103" t="s">
        <v>1210</v>
      </c>
      <c r="C315" s="136" t="s">
        <v>1197</v>
      </c>
      <c r="D315" s="104" t="str">
        <f>VLOOKUP($A315,ALL!$B$5:$G$1070,4,FALSE)</f>
        <v>Ashland</v>
      </c>
      <c r="E315" s="104" t="str">
        <f>VLOOKUP($A315,ALL!$B$5:$G$1070,5,FALSE)</f>
        <v>OH</v>
      </c>
      <c r="F315" s="128" t="str">
        <f>VLOOKUP($A315,ALL!$B$5:$G$1070,6,FALSE)</f>
        <v>44805</v>
      </c>
      <c r="G315" s="120" t="s">
        <v>9</v>
      </c>
      <c r="H315" s="106">
        <v>866</v>
      </c>
      <c r="I315" s="132" t="str">
        <f>VLOOKUP($A315,ALL!$B$5:$G$1070,3,FALSE)</f>
        <v>635 County Road 801</v>
      </c>
      <c r="J315" s="140">
        <v>1</v>
      </c>
      <c r="K315" s="104">
        <v>1</v>
      </c>
      <c r="L315" s="104">
        <v>0</v>
      </c>
      <c r="M315" s="104">
        <v>0</v>
      </c>
      <c r="N315" s="104">
        <v>40.9680088</v>
      </c>
      <c r="O315" s="104">
        <v>-82.280736500000003</v>
      </c>
      <c r="P315" s="142">
        <v>0</v>
      </c>
    </row>
    <row r="316" spans="1:16" ht="14.25" customHeight="1" x14ac:dyDescent="0.25">
      <c r="A316" s="105" t="s">
        <v>1252</v>
      </c>
      <c r="B316" s="103" t="s">
        <v>1253</v>
      </c>
      <c r="C316" s="136" t="s">
        <v>1229</v>
      </c>
      <c r="D316" s="104" t="str">
        <f>VLOOKUP($A316,ALL!$B$5:$G$1070,4,FALSE)</f>
        <v>Cortland</v>
      </c>
      <c r="E316" s="104" t="str">
        <f>VLOOKUP($A316,ALL!$B$5:$G$1070,5,FALSE)</f>
        <v>OH</v>
      </c>
      <c r="F316" s="128" t="str">
        <f>VLOOKUP($A316,ALL!$B$5:$G$1070,6,FALSE)</f>
        <v>44410</v>
      </c>
      <c r="G316" s="120" t="s">
        <v>6</v>
      </c>
      <c r="H316" s="106">
        <v>636</v>
      </c>
      <c r="I316" s="132" t="str">
        <f>VLOOKUP($A316,ALL!$B$5:$G$1070,3,FALSE)</f>
        <v>2414 Greenville Rd</v>
      </c>
      <c r="J316" s="140">
        <v>0</v>
      </c>
      <c r="K316" s="104">
        <v>0</v>
      </c>
      <c r="L316" s="104">
        <v>0</v>
      </c>
      <c r="M316" s="104">
        <v>0</v>
      </c>
      <c r="N316" s="104">
        <v>41.388929599999997</v>
      </c>
      <c r="O316" s="104">
        <v>-80.732586499999996</v>
      </c>
      <c r="P316" s="142">
        <v>0</v>
      </c>
    </row>
    <row r="317" spans="1:16" ht="14.25" customHeight="1" x14ac:dyDescent="0.25">
      <c r="A317" s="105" t="s">
        <v>911</v>
      </c>
      <c r="B317" s="103" t="s">
        <v>912</v>
      </c>
      <c r="C317" s="136" t="s">
        <v>900</v>
      </c>
      <c r="D317" s="104" t="str">
        <f>VLOOKUP($A317,ALL!$B$5:$G$1070,4,FALSE)</f>
        <v>Castalia</v>
      </c>
      <c r="E317" s="104" t="str">
        <f>VLOOKUP($A317,ALL!$B$5:$G$1070,5,FALSE)</f>
        <v>OH</v>
      </c>
      <c r="F317" s="128" t="str">
        <f>VLOOKUP($A317,ALL!$B$5:$G$1070,6,FALSE)</f>
        <v>44824</v>
      </c>
      <c r="G317" s="120" t="s">
        <v>6</v>
      </c>
      <c r="H317" s="106">
        <v>1138</v>
      </c>
      <c r="I317" s="132" t="str">
        <f>VLOOKUP($A317,ALL!$B$5:$G$1070,3,FALSE)</f>
        <v>305 S Washington St</v>
      </c>
      <c r="J317" s="140">
        <v>0</v>
      </c>
      <c r="K317" s="104">
        <v>0</v>
      </c>
      <c r="L317" s="104">
        <v>0</v>
      </c>
      <c r="M317" s="104">
        <v>0</v>
      </c>
      <c r="N317" s="104">
        <v>41.397163300000003</v>
      </c>
      <c r="O317" s="104">
        <v>-82.808979800000003</v>
      </c>
      <c r="P317" s="142">
        <v>0</v>
      </c>
    </row>
    <row r="318" spans="1:16" ht="14.25" customHeight="1" x14ac:dyDescent="0.25">
      <c r="A318" s="105" t="s">
        <v>444</v>
      </c>
      <c r="B318" s="103" t="s">
        <v>445</v>
      </c>
      <c r="C318" s="136" t="s">
        <v>429</v>
      </c>
      <c r="D318" s="104" t="str">
        <f>VLOOKUP($A318,ALL!$B$5:$G$1070,4,FALSE)</f>
        <v>Cincinnati</v>
      </c>
      <c r="E318" s="104" t="str">
        <f>VLOOKUP($A318,ALL!$B$5:$G$1070,5,FALSE)</f>
        <v>OH</v>
      </c>
      <c r="F318" s="128" t="str">
        <f>VLOOKUP($A318,ALL!$B$5:$G$1070,6,FALSE)</f>
        <v>45227</v>
      </c>
      <c r="G318" s="120" t="s">
        <v>9</v>
      </c>
      <c r="H318" s="106">
        <v>1587</v>
      </c>
      <c r="I318" s="132" t="str">
        <f>VLOOKUP($A318,ALL!$B$5:$G$1070,3,FALSE)</f>
        <v>2 Warrior Way</v>
      </c>
      <c r="J318" s="140">
        <v>1</v>
      </c>
      <c r="K318" s="104">
        <v>3</v>
      </c>
      <c r="L318" s="104">
        <v>0</v>
      </c>
      <c r="M318" s="104">
        <v>0</v>
      </c>
      <c r="N318" s="104">
        <v>39.145545900000002</v>
      </c>
      <c r="O318" s="104">
        <v>-84.365888900000002</v>
      </c>
      <c r="P318" s="142">
        <v>0</v>
      </c>
    </row>
    <row r="319" spans="1:16" ht="14.25" customHeight="1" x14ac:dyDescent="0.25">
      <c r="A319" s="105" t="s">
        <v>994</v>
      </c>
      <c r="B319" s="103" t="s">
        <v>995</v>
      </c>
      <c r="C319" s="136" t="s">
        <v>989</v>
      </c>
      <c r="D319" s="104" t="str">
        <f>VLOOKUP($A319,ALL!$B$5:$G$1070,4,FALSE)</f>
        <v>Marietta</v>
      </c>
      <c r="E319" s="104" t="str">
        <f>VLOOKUP($A319,ALL!$B$5:$G$1070,5,FALSE)</f>
        <v>OH</v>
      </c>
      <c r="F319" s="128" t="str">
        <f>VLOOKUP($A319,ALL!$B$5:$G$1070,6,FALSE)</f>
        <v>45750</v>
      </c>
      <c r="G319" s="120" t="s">
        <v>6</v>
      </c>
      <c r="H319" s="106">
        <v>2403</v>
      </c>
      <c r="I319" s="132" t="str">
        <f>VLOOKUP($A319,ALL!$B$5:$G$1070,3,FALSE)</f>
        <v>111 Academy Dr</v>
      </c>
      <c r="J319" s="140">
        <v>0</v>
      </c>
      <c r="K319" s="104">
        <v>0</v>
      </c>
      <c r="L319" s="104">
        <v>0</v>
      </c>
      <c r="M319" s="104">
        <v>0</v>
      </c>
      <c r="N319" s="104">
        <v>39.439307100000001</v>
      </c>
      <c r="O319" s="104">
        <v>-81.453159600000006</v>
      </c>
      <c r="P319" s="142">
        <v>0</v>
      </c>
    </row>
    <row r="320" spans="1:16" ht="14.25" customHeight="1" x14ac:dyDescent="0.25">
      <c r="A320" s="105" t="s">
        <v>244</v>
      </c>
      <c r="B320" s="103" t="s">
        <v>245</v>
      </c>
      <c r="C320" s="136" t="s">
        <v>246</v>
      </c>
      <c r="D320" s="104" t="str">
        <f>VLOOKUP($A320,ALL!$B$5:$G$1070,4,FALSE)</f>
        <v>Marion</v>
      </c>
      <c r="E320" s="104" t="str">
        <f>VLOOKUP($A320,ALL!$B$5:$G$1070,5,FALSE)</f>
        <v>OH</v>
      </c>
      <c r="F320" s="128" t="str">
        <f>VLOOKUP($A320,ALL!$B$5:$G$1070,6,FALSE)</f>
        <v>43302</v>
      </c>
      <c r="G320" s="120" t="s">
        <v>6</v>
      </c>
      <c r="H320" s="106">
        <v>4443</v>
      </c>
      <c r="I320" s="132" t="str">
        <f>VLOOKUP($A320,ALL!$B$5:$G$1070,3,FALSE)</f>
        <v>420 Presidential Dr</v>
      </c>
      <c r="J320" s="140">
        <v>1</v>
      </c>
      <c r="K320" s="104">
        <v>3</v>
      </c>
      <c r="L320" s="104">
        <v>0</v>
      </c>
      <c r="M320" s="104">
        <v>1</v>
      </c>
      <c r="N320" s="104">
        <v>40.58175</v>
      </c>
      <c r="O320" s="104">
        <v>-83.120750299999997</v>
      </c>
      <c r="P320" s="142">
        <v>0</v>
      </c>
    </row>
    <row r="321" spans="1:16" ht="14.25" customHeight="1" x14ac:dyDescent="0.25">
      <c r="A321" s="105" t="s">
        <v>687</v>
      </c>
      <c r="B321" s="103" t="s">
        <v>688</v>
      </c>
      <c r="C321" s="136" t="s">
        <v>682</v>
      </c>
      <c r="D321" s="104" t="str">
        <f>VLOOKUP($A321,ALL!$B$5:$G$1070,4,FALSE)</f>
        <v>Maria Stein</v>
      </c>
      <c r="E321" s="104" t="str">
        <f>VLOOKUP($A321,ALL!$B$5:$G$1070,5,FALSE)</f>
        <v>OH</v>
      </c>
      <c r="F321" s="128" t="str">
        <f>VLOOKUP($A321,ALL!$B$5:$G$1070,6,FALSE)</f>
        <v>45860</v>
      </c>
      <c r="G321" s="120" t="s">
        <v>9</v>
      </c>
      <c r="H321" s="106">
        <v>847</v>
      </c>
      <c r="I321" s="132" t="str">
        <f>VLOOKUP($A321,ALL!$B$5:$G$1070,3,FALSE)</f>
        <v>7956 State Route 119</v>
      </c>
      <c r="J321" s="140">
        <v>3</v>
      </c>
      <c r="K321" s="104">
        <v>4</v>
      </c>
      <c r="L321" s="104">
        <v>3</v>
      </c>
      <c r="M321" s="104">
        <v>3</v>
      </c>
      <c r="N321" s="104">
        <v>40.407333999999999</v>
      </c>
      <c r="O321" s="104">
        <v>-84.495188999999996</v>
      </c>
      <c r="P321" s="142">
        <v>0</v>
      </c>
    </row>
    <row r="322" spans="1:16" ht="14.25" customHeight="1" x14ac:dyDescent="0.25">
      <c r="A322" s="105" t="s">
        <v>1145</v>
      </c>
      <c r="B322" s="103" t="s">
        <v>1146</v>
      </c>
      <c r="C322" s="136" t="s">
        <v>1122</v>
      </c>
      <c r="D322" s="104" t="str">
        <f>VLOOKUP($A322,ALL!$B$5:$G$1070,4,FALSE)</f>
        <v>Alliance</v>
      </c>
      <c r="E322" s="104" t="str">
        <f>VLOOKUP($A322,ALL!$B$5:$G$1070,5,FALSE)</f>
        <v>OH</v>
      </c>
      <c r="F322" s="128" t="str">
        <f>VLOOKUP($A322,ALL!$B$5:$G$1070,6,FALSE)</f>
        <v>44601</v>
      </c>
      <c r="G322" s="120" t="s">
        <v>9</v>
      </c>
      <c r="H322" s="106">
        <v>2017</v>
      </c>
      <c r="I322" s="132" t="str">
        <f>VLOOKUP($A322,ALL!$B$5:$G$1070,3,FALSE)</f>
        <v>10320 Moulin Ave NE</v>
      </c>
      <c r="J322" s="140">
        <v>2</v>
      </c>
      <c r="K322" s="104">
        <v>2</v>
      </c>
      <c r="L322" s="104">
        <v>0</v>
      </c>
      <c r="M322" s="104">
        <v>1</v>
      </c>
      <c r="N322" s="104">
        <v>40.926888699999999</v>
      </c>
      <c r="O322" s="104">
        <v>-81.189245600000007</v>
      </c>
      <c r="P322" s="142">
        <v>0</v>
      </c>
    </row>
    <row r="323" spans="1:16" ht="14.25" customHeight="1" x14ac:dyDescent="0.25">
      <c r="A323" s="105" t="s">
        <v>192</v>
      </c>
      <c r="B323" s="103" t="s">
        <v>193</v>
      </c>
      <c r="C323" s="136" t="s">
        <v>170</v>
      </c>
      <c r="D323" s="104" t="str">
        <f>VLOOKUP($A323,ALL!$B$5:$G$1070,4,FALSE)</f>
        <v>Martins Ferry</v>
      </c>
      <c r="E323" s="104" t="str">
        <f>VLOOKUP($A323,ALL!$B$5:$G$1070,5,FALSE)</f>
        <v>OH</v>
      </c>
      <c r="F323" s="128" t="str">
        <f>VLOOKUP($A323,ALL!$B$5:$G$1070,6,FALSE)</f>
        <v>43935</v>
      </c>
      <c r="G323" s="120" t="s">
        <v>9</v>
      </c>
      <c r="H323" s="106">
        <v>1441</v>
      </c>
      <c r="I323" s="132" t="str">
        <f>VLOOKUP($A323,ALL!$B$5:$G$1070,3,FALSE)</f>
        <v>5001 Ayers Limestone Rd</v>
      </c>
      <c r="J323" s="140">
        <v>0</v>
      </c>
      <c r="K323" s="104">
        <v>0</v>
      </c>
      <c r="L323" s="104">
        <v>0</v>
      </c>
      <c r="M323" s="104">
        <v>1</v>
      </c>
      <c r="N323" s="104">
        <v>40.112244699999998</v>
      </c>
      <c r="O323" s="104">
        <v>-80.728975700000007</v>
      </c>
      <c r="P323" s="142">
        <v>0</v>
      </c>
    </row>
    <row r="324" spans="1:16" ht="14.25" customHeight="1" x14ac:dyDescent="0.25">
      <c r="A324" s="105" t="s">
        <v>247</v>
      </c>
      <c r="B324" s="103" t="s">
        <v>248</v>
      </c>
      <c r="C324" s="136" t="s">
        <v>230</v>
      </c>
      <c r="D324" s="104" t="str">
        <f>VLOOKUP($A324,ALL!$B$5:$G$1070,4,FALSE)</f>
        <v>Marysville</v>
      </c>
      <c r="E324" s="104" t="str">
        <f>VLOOKUP($A324,ALL!$B$5:$G$1070,5,FALSE)</f>
        <v>OH</v>
      </c>
      <c r="F324" s="128" t="str">
        <f>VLOOKUP($A324,ALL!$B$5:$G$1070,6,FALSE)</f>
        <v>43040</v>
      </c>
      <c r="G324" s="120" t="s">
        <v>6</v>
      </c>
      <c r="H324" s="106">
        <v>4942</v>
      </c>
      <c r="I324" s="132" t="str">
        <f>VLOOKUP($A324,ALL!$B$5:$G$1070,3,FALSE)</f>
        <v>1000 Edgewood Dr</v>
      </c>
      <c r="J324" s="140">
        <v>5</v>
      </c>
      <c r="K324" s="104">
        <v>23</v>
      </c>
      <c r="L324" s="104">
        <v>0</v>
      </c>
      <c r="M324" s="104">
        <v>6</v>
      </c>
      <c r="N324" s="104">
        <v>40.234951299999999</v>
      </c>
      <c r="O324" s="104">
        <v>-83.383073600000003</v>
      </c>
      <c r="P324" s="142">
        <v>0</v>
      </c>
    </row>
    <row r="325" spans="1:16" ht="14.25" customHeight="1" x14ac:dyDescent="0.25">
      <c r="A325" s="105" t="s">
        <v>446</v>
      </c>
      <c r="B325" s="103" t="s">
        <v>447</v>
      </c>
      <c r="C325" s="136" t="s">
        <v>448</v>
      </c>
      <c r="D325" s="104" t="str">
        <f>VLOOKUP($A325,ALL!$B$5:$G$1070,4,FALSE)</f>
        <v>Mason</v>
      </c>
      <c r="E325" s="104" t="str">
        <f>VLOOKUP($A325,ALL!$B$5:$G$1070,5,FALSE)</f>
        <v>OH</v>
      </c>
      <c r="F325" s="128" t="str">
        <f>VLOOKUP($A325,ALL!$B$5:$G$1070,6,FALSE)</f>
        <v>45040</v>
      </c>
      <c r="G325" s="120" t="s">
        <v>9</v>
      </c>
      <c r="H325" s="106">
        <v>10153</v>
      </c>
      <c r="I325" s="132" t="str">
        <f>VLOOKUP($A325,ALL!$B$5:$G$1070,3,FALSE)</f>
        <v>211 N East St</v>
      </c>
      <c r="J325" s="140">
        <v>14</v>
      </c>
      <c r="K325" s="104">
        <v>36</v>
      </c>
      <c r="L325" s="104">
        <v>6</v>
      </c>
      <c r="M325" s="104">
        <v>9</v>
      </c>
      <c r="N325" s="104">
        <v>39.362363700000003</v>
      </c>
      <c r="O325" s="104">
        <v>-84.310736899999995</v>
      </c>
      <c r="P325" s="142">
        <v>0</v>
      </c>
    </row>
    <row r="326" spans="1:16" ht="14.25" customHeight="1" x14ac:dyDescent="0.25">
      <c r="A326" s="105" t="s">
        <v>1147</v>
      </c>
      <c r="B326" s="103" t="s">
        <v>1148</v>
      </c>
      <c r="C326" s="136" t="s">
        <v>1122</v>
      </c>
      <c r="D326" s="104" t="str">
        <f>VLOOKUP($A326,ALL!$B$5:$G$1070,4,FALSE)</f>
        <v>Massillon</v>
      </c>
      <c r="E326" s="104" t="str">
        <f>VLOOKUP($A326,ALL!$B$5:$G$1070,5,FALSE)</f>
        <v>OH</v>
      </c>
      <c r="F326" s="128" t="str">
        <f>VLOOKUP($A326,ALL!$B$5:$G$1070,6,FALSE)</f>
        <v>44646</v>
      </c>
      <c r="G326" s="120" t="s">
        <v>9</v>
      </c>
      <c r="H326" s="106">
        <v>3974</v>
      </c>
      <c r="I326" s="132" t="str">
        <f>VLOOKUP($A326,ALL!$B$5:$G$1070,3,FALSE)</f>
        <v>930 17th St NE</v>
      </c>
      <c r="J326" s="140">
        <v>1</v>
      </c>
      <c r="K326" s="104">
        <v>0</v>
      </c>
      <c r="L326" s="104">
        <v>2</v>
      </c>
      <c r="M326" s="104">
        <v>0</v>
      </c>
      <c r="N326" s="104">
        <v>40.807101600000003</v>
      </c>
      <c r="O326" s="104">
        <v>-81.502549500000001</v>
      </c>
      <c r="P326" s="142">
        <v>0</v>
      </c>
    </row>
    <row r="327" spans="1:16" ht="14.25" customHeight="1" x14ac:dyDescent="0.25">
      <c r="A327" s="105" t="s">
        <v>1254</v>
      </c>
      <c r="B327" s="103" t="s">
        <v>1255</v>
      </c>
      <c r="C327" s="136" t="s">
        <v>1229</v>
      </c>
      <c r="D327" s="104" t="str">
        <f>VLOOKUP($A327,ALL!$B$5:$G$1070,4,FALSE)</f>
        <v>Vienna</v>
      </c>
      <c r="E327" s="104" t="str">
        <f>VLOOKUP($A327,ALL!$B$5:$G$1070,5,FALSE)</f>
        <v>OH</v>
      </c>
      <c r="F327" s="128" t="str">
        <f>VLOOKUP($A327,ALL!$B$5:$G$1070,6,FALSE)</f>
        <v>44473</v>
      </c>
      <c r="G327" s="120" t="s">
        <v>6</v>
      </c>
      <c r="H327" s="106">
        <v>611</v>
      </c>
      <c r="I327" s="132" t="str">
        <f>VLOOKUP($A327,ALL!$B$5:$G$1070,3,FALSE)</f>
        <v>4434B Warren Sharon Rd</v>
      </c>
      <c r="J327" s="140">
        <v>0</v>
      </c>
      <c r="K327" s="104">
        <v>0</v>
      </c>
      <c r="L327" s="104">
        <v>0</v>
      </c>
      <c r="M327" s="104">
        <v>0</v>
      </c>
      <c r="N327" s="104">
        <v>41.237454900000003</v>
      </c>
      <c r="O327" s="104">
        <v>-80.660046300000005</v>
      </c>
      <c r="P327" s="142">
        <v>0</v>
      </c>
    </row>
    <row r="328" spans="1:16" ht="14.25" customHeight="1" x14ac:dyDescent="0.25">
      <c r="A328" s="105" t="s">
        <v>527</v>
      </c>
      <c r="B328" s="103" t="s">
        <v>528</v>
      </c>
      <c r="C328" s="136" t="s">
        <v>526</v>
      </c>
      <c r="D328" s="104" t="str">
        <f>VLOOKUP($A328,ALL!$B$5:$G$1070,4,FALSE)</f>
        <v>Maumee</v>
      </c>
      <c r="E328" s="104" t="str">
        <f>VLOOKUP($A328,ALL!$B$5:$G$1070,5,FALSE)</f>
        <v>OH</v>
      </c>
      <c r="F328" s="128" t="str">
        <f>VLOOKUP($A328,ALL!$B$5:$G$1070,6,FALSE)</f>
        <v>43537</v>
      </c>
      <c r="G328" s="120" t="s">
        <v>9</v>
      </c>
      <c r="H328" s="106">
        <v>2139</v>
      </c>
      <c r="I328" s="132" t="str">
        <f>VLOOKUP($A328,ALL!$B$5:$G$1070,3,FALSE)</f>
        <v>716 Askin St</v>
      </c>
      <c r="J328" s="140">
        <v>0</v>
      </c>
      <c r="K328" s="104">
        <v>1</v>
      </c>
      <c r="L328" s="104">
        <v>0</v>
      </c>
      <c r="M328" s="104">
        <v>3</v>
      </c>
      <c r="N328" s="104">
        <v>41.575740699999997</v>
      </c>
      <c r="O328" s="104">
        <v>-83.625094300000001</v>
      </c>
      <c r="P328" s="142">
        <v>0</v>
      </c>
    </row>
    <row r="329" spans="1:16" ht="14.25" customHeight="1" x14ac:dyDescent="0.25">
      <c r="A329" s="105" t="s">
        <v>324</v>
      </c>
      <c r="B329" s="103" t="s">
        <v>325</v>
      </c>
      <c r="C329" s="136" t="s">
        <v>277</v>
      </c>
      <c r="D329" s="104" t="str">
        <f>VLOOKUP($A329,ALL!$B$5:$G$1070,4,FALSE)</f>
        <v>Mayfield Heights</v>
      </c>
      <c r="E329" s="104" t="str">
        <f>VLOOKUP($A329,ALL!$B$5:$G$1070,5,FALSE)</f>
        <v>OH</v>
      </c>
      <c r="F329" s="128" t="str">
        <f>VLOOKUP($A329,ALL!$B$5:$G$1070,6,FALSE)</f>
        <v>44124</v>
      </c>
      <c r="G329" s="120" t="s">
        <v>9</v>
      </c>
      <c r="H329" s="106">
        <v>4201</v>
      </c>
      <c r="I329" s="132" t="str">
        <f>VLOOKUP($A329,ALL!$B$5:$G$1070,3,FALSE)</f>
        <v>1101 S.O.M. Center Road</v>
      </c>
      <c r="J329" s="140">
        <v>2</v>
      </c>
      <c r="K329" s="104">
        <v>4</v>
      </c>
      <c r="L329" s="104">
        <v>0</v>
      </c>
      <c r="M329" s="104">
        <v>2</v>
      </c>
      <c r="N329" s="104">
        <v>41.5306608</v>
      </c>
      <c r="O329" s="104">
        <v>-81.435265400000006</v>
      </c>
      <c r="P329" s="142">
        <v>0</v>
      </c>
    </row>
    <row r="330" spans="1:16" ht="14.25" customHeight="1" x14ac:dyDescent="0.25">
      <c r="A330" s="105" t="s">
        <v>820</v>
      </c>
      <c r="B330" s="103" t="s">
        <v>821</v>
      </c>
      <c r="C330" s="136" t="s">
        <v>814</v>
      </c>
      <c r="D330" s="104" t="str">
        <f>VLOOKUP($A330,ALL!$B$5:$G$1070,4,FALSE)</f>
        <v>Zanesville</v>
      </c>
      <c r="E330" s="104" t="str">
        <f>VLOOKUP($A330,ALL!$B$5:$G$1070,5,FALSE)</f>
        <v>OH</v>
      </c>
      <c r="F330" s="128" t="str">
        <f>VLOOKUP($A330,ALL!$B$5:$G$1070,6,FALSE)</f>
        <v>43701</v>
      </c>
      <c r="G330" s="120" t="s">
        <v>9</v>
      </c>
      <c r="H330" s="106">
        <v>2156</v>
      </c>
      <c r="I330" s="132" t="str">
        <f>VLOOKUP($A330,ALL!$B$5:$G$1070,3,FALSE)</f>
        <v>3715 Panther Dr</v>
      </c>
      <c r="J330" s="140">
        <v>1</v>
      </c>
      <c r="K330" s="104">
        <v>3</v>
      </c>
      <c r="L330" s="104">
        <v>0</v>
      </c>
      <c r="M330" s="104">
        <v>1</v>
      </c>
      <c r="N330" s="104">
        <v>39.876649999999998</v>
      </c>
      <c r="O330" s="104">
        <v>-82.050248300000007</v>
      </c>
      <c r="P330" s="142">
        <v>0</v>
      </c>
    </row>
    <row r="331" spans="1:16" ht="14.25" customHeight="1" x14ac:dyDescent="0.25">
      <c r="A331" s="105" t="s">
        <v>486</v>
      </c>
      <c r="B331" s="103" t="s">
        <v>487</v>
      </c>
      <c r="C331" s="136" t="s">
        <v>477</v>
      </c>
      <c r="D331" s="104" t="str">
        <f>VLOOKUP($A331,ALL!$B$5:$G$1070,4,FALSE)</f>
        <v>McComb</v>
      </c>
      <c r="E331" s="104" t="str">
        <f>VLOOKUP($A331,ALL!$B$5:$G$1070,5,FALSE)</f>
        <v>OH</v>
      </c>
      <c r="F331" s="128" t="str">
        <f>VLOOKUP($A331,ALL!$B$5:$G$1070,6,FALSE)</f>
        <v>45858</v>
      </c>
      <c r="G331" s="120" t="s">
        <v>6</v>
      </c>
      <c r="H331" s="106">
        <v>653</v>
      </c>
      <c r="I331" s="132" t="str">
        <f>VLOOKUP($A331,ALL!$B$5:$G$1070,3,FALSE)</f>
        <v>328 S Todd St</v>
      </c>
      <c r="J331" s="140">
        <v>0</v>
      </c>
      <c r="K331" s="104">
        <v>1</v>
      </c>
      <c r="L331" s="104">
        <v>0</v>
      </c>
      <c r="M331" s="104">
        <v>1</v>
      </c>
      <c r="N331" s="104">
        <v>41.101951700000001</v>
      </c>
      <c r="O331" s="104">
        <v>-83.792264900000006</v>
      </c>
      <c r="P331" s="142">
        <v>0</v>
      </c>
    </row>
    <row r="332" spans="1:16" ht="14.25" customHeight="1" x14ac:dyDescent="0.25">
      <c r="A332" s="105" t="s">
        <v>1256</v>
      </c>
      <c r="B332" s="103" t="s">
        <v>1257</v>
      </c>
      <c r="C332" s="136" t="s">
        <v>1229</v>
      </c>
      <c r="D332" s="104" t="str">
        <f>VLOOKUP($A332,ALL!$B$5:$G$1070,4,FALSE)</f>
        <v>Mc Donald</v>
      </c>
      <c r="E332" s="104" t="str">
        <f>VLOOKUP($A332,ALL!$B$5:$G$1070,5,FALSE)</f>
        <v>OH</v>
      </c>
      <c r="F332" s="128" t="str">
        <f>VLOOKUP($A332,ALL!$B$5:$G$1070,6,FALSE)</f>
        <v>44437</v>
      </c>
      <c r="G332" s="120" t="s">
        <v>6</v>
      </c>
      <c r="H332" s="106">
        <v>766</v>
      </c>
      <c r="I332" s="132" t="str">
        <f>VLOOKUP($A332,ALL!$B$5:$G$1070,3,FALSE)</f>
        <v>600 Iowa Ave</v>
      </c>
      <c r="J332" s="140">
        <v>0</v>
      </c>
      <c r="K332" s="104">
        <v>1</v>
      </c>
      <c r="L332" s="104">
        <v>0</v>
      </c>
      <c r="M332" s="104">
        <v>1</v>
      </c>
      <c r="N332" s="104">
        <v>41.160931900000001</v>
      </c>
      <c r="O332" s="104">
        <v>-80.728111400000003</v>
      </c>
      <c r="P332" s="142">
        <v>0</v>
      </c>
    </row>
    <row r="333" spans="1:16" ht="14.25" customHeight="1" x14ac:dyDescent="0.25">
      <c r="A333" s="105" t="s">
        <v>616</v>
      </c>
      <c r="B333" s="103" t="s">
        <v>617</v>
      </c>
      <c r="C333" s="136" t="s">
        <v>606</v>
      </c>
      <c r="D333" s="104" t="str">
        <f>VLOOKUP($A333,ALL!$B$5:$G$1070,4,FALSE)</f>
        <v>Mechanicsburg</v>
      </c>
      <c r="E333" s="104" t="str">
        <f>VLOOKUP($A333,ALL!$B$5:$G$1070,5,FALSE)</f>
        <v>OH</v>
      </c>
      <c r="F333" s="128" t="str">
        <f>VLOOKUP($A333,ALL!$B$5:$G$1070,6,FALSE)</f>
        <v>43044</v>
      </c>
      <c r="G333" s="120" t="s">
        <v>9</v>
      </c>
      <c r="H333" s="106">
        <v>816</v>
      </c>
      <c r="I333" s="132" t="str">
        <f>VLOOKUP($A333,ALL!$B$5:$G$1070,3,FALSE)</f>
        <v>60 High St</v>
      </c>
      <c r="J333" s="140">
        <v>0</v>
      </c>
      <c r="K333" s="104">
        <v>0</v>
      </c>
      <c r="L333" s="104">
        <v>0</v>
      </c>
      <c r="M333" s="104">
        <v>0</v>
      </c>
      <c r="N333" s="104">
        <v>40.078432599999999</v>
      </c>
      <c r="O333" s="104">
        <v>-83.558943299999996</v>
      </c>
      <c r="P333" s="142">
        <v>0</v>
      </c>
    </row>
    <row r="334" spans="1:16" ht="14.25" customHeight="1" x14ac:dyDescent="0.25">
      <c r="A334" s="105" t="s">
        <v>676</v>
      </c>
      <c r="B334" s="103" t="s">
        <v>677</v>
      </c>
      <c r="C334" s="136" t="s">
        <v>667</v>
      </c>
      <c r="D334" s="104" t="str">
        <f>VLOOKUP($A334,ALL!$B$5:$G$1070,4,FALSE)</f>
        <v>Medina</v>
      </c>
      <c r="E334" s="104" t="str">
        <f>VLOOKUP($A334,ALL!$B$5:$G$1070,5,FALSE)</f>
        <v>OH</v>
      </c>
      <c r="F334" s="128" t="str">
        <f>VLOOKUP($A334,ALL!$B$5:$G$1070,6,FALSE)</f>
        <v>44256</v>
      </c>
      <c r="G334" s="120" t="s">
        <v>6</v>
      </c>
      <c r="H334" s="106">
        <v>6538</v>
      </c>
      <c r="I334" s="132" t="str">
        <f>VLOOKUP($A334,ALL!$B$5:$G$1070,3,FALSE)</f>
        <v>739 Weymouth Rd</v>
      </c>
      <c r="J334" s="140">
        <v>0</v>
      </c>
      <c r="K334" s="104">
        <v>1</v>
      </c>
      <c r="L334" s="104">
        <v>2</v>
      </c>
      <c r="M334" s="104">
        <v>3</v>
      </c>
      <c r="N334" s="104">
        <v>41.143062499999999</v>
      </c>
      <c r="O334" s="104">
        <v>-81.850994499999999</v>
      </c>
      <c r="P334" s="142">
        <v>0</v>
      </c>
    </row>
    <row r="335" spans="1:16" ht="14.25" customHeight="1" x14ac:dyDescent="0.25">
      <c r="A335" s="105" t="s">
        <v>50</v>
      </c>
      <c r="B335" s="103" t="s">
        <v>51</v>
      </c>
      <c r="C335" s="136" t="s">
        <v>47</v>
      </c>
      <c r="D335" s="104" t="str">
        <f>VLOOKUP($A335,ALL!$B$5:$G$1070,4,FALSE)</f>
        <v>Pomeroy</v>
      </c>
      <c r="E335" s="104" t="str">
        <f>VLOOKUP($A335,ALL!$B$5:$G$1070,5,FALSE)</f>
        <v>OH</v>
      </c>
      <c r="F335" s="128" t="str">
        <f>VLOOKUP($A335,ALL!$B$5:$G$1070,6,FALSE)</f>
        <v>45769</v>
      </c>
      <c r="G335" s="120" t="s">
        <v>6</v>
      </c>
      <c r="H335" s="106">
        <v>1653</v>
      </c>
      <c r="I335" s="132" t="str">
        <f>VLOOKUP($A335,ALL!$B$5:$G$1070,3,FALSE)</f>
        <v>41765 Pomeroy Pike</v>
      </c>
      <c r="J335" s="140">
        <v>0</v>
      </c>
      <c r="K335" s="104">
        <v>0</v>
      </c>
      <c r="L335" s="104">
        <v>0</v>
      </c>
      <c r="M335" s="104">
        <v>0</v>
      </c>
      <c r="N335" s="104">
        <v>39.053981</v>
      </c>
      <c r="O335" s="104">
        <v>-82.013801599999994</v>
      </c>
      <c r="P335" s="142">
        <v>0</v>
      </c>
    </row>
    <row r="336" spans="1:16" ht="14.25" customHeight="1" x14ac:dyDescent="0.25">
      <c r="A336" s="105" t="s">
        <v>326</v>
      </c>
      <c r="B336" s="103" t="s">
        <v>327</v>
      </c>
      <c r="C336" s="136" t="s">
        <v>319</v>
      </c>
      <c r="D336" s="104" t="str">
        <f>VLOOKUP($A336,ALL!$B$5:$G$1070,4,FALSE)</f>
        <v>Mentor</v>
      </c>
      <c r="E336" s="104" t="str">
        <f>VLOOKUP($A336,ALL!$B$5:$G$1070,5,FALSE)</f>
        <v>OH</v>
      </c>
      <c r="F336" s="128" t="str">
        <f>VLOOKUP($A336,ALL!$B$5:$G$1070,6,FALSE)</f>
        <v>44060</v>
      </c>
      <c r="G336" s="120" t="s">
        <v>6</v>
      </c>
      <c r="H336" s="106">
        <v>7613</v>
      </c>
      <c r="I336" s="132" t="str">
        <f>VLOOKUP($A336,ALL!$B$5:$G$1070,3,FALSE)</f>
        <v>6451 Center St</v>
      </c>
      <c r="J336" s="140">
        <v>1</v>
      </c>
      <c r="K336" s="104">
        <v>2</v>
      </c>
      <c r="L336" s="104">
        <v>0</v>
      </c>
      <c r="M336" s="104">
        <v>4</v>
      </c>
      <c r="N336" s="104">
        <v>41.696921699999997</v>
      </c>
      <c r="O336" s="104">
        <v>-81.337428099999997</v>
      </c>
      <c r="P336" s="142">
        <v>0</v>
      </c>
    </row>
    <row r="337" spans="1:16" ht="14.25" customHeight="1" x14ac:dyDescent="0.25">
      <c r="A337" s="105" t="s">
        <v>702</v>
      </c>
      <c r="B337" s="103" t="s">
        <v>703</v>
      </c>
      <c r="C337" s="136" t="s">
        <v>697</v>
      </c>
      <c r="D337" s="104" t="str">
        <f>VLOOKUP($A337,ALL!$B$5:$G$1070,4,FALSE)</f>
        <v>Casstown</v>
      </c>
      <c r="E337" s="104" t="str">
        <f>VLOOKUP($A337,ALL!$B$5:$G$1070,5,FALSE)</f>
        <v>OH</v>
      </c>
      <c r="F337" s="128" t="str">
        <f>VLOOKUP($A337,ALL!$B$5:$G$1070,6,FALSE)</f>
        <v>45312</v>
      </c>
      <c r="G337" s="120" t="s">
        <v>9</v>
      </c>
      <c r="H337" s="106">
        <v>1288</v>
      </c>
      <c r="I337" s="132" t="str">
        <f>VLOOKUP($A337,ALL!$B$5:$G$1070,3,FALSE)</f>
        <v>3825 N State Route 589</v>
      </c>
      <c r="J337" s="140">
        <v>1</v>
      </c>
      <c r="K337" s="104">
        <v>4</v>
      </c>
      <c r="L337" s="104">
        <v>0</v>
      </c>
      <c r="M337" s="104">
        <v>0</v>
      </c>
      <c r="N337" s="104">
        <v>40.085174000000002</v>
      </c>
      <c r="O337" s="104">
        <v>-84.116829699999997</v>
      </c>
      <c r="P337" s="142">
        <v>0</v>
      </c>
    </row>
    <row r="338" spans="1:16" ht="14.25" customHeight="1" x14ac:dyDescent="0.25">
      <c r="A338" s="105" t="s">
        <v>1113</v>
      </c>
      <c r="B338" s="103" t="s">
        <v>1114</v>
      </c>
      <c r="C338" s="136" t="s">
        <v>1115</v>
      </c>
      <c r="D338" s="104" t="str">
        <f>VLOOKUP($A338,ALL!$B$5:$G$1070,4,FALSE)</f>
        <v>Washington Court House</v>
      </c>
      <c r="E338" s="104" t="str">
        <f>VLOOKUP($A338,ALL!$B$5:$G$1070,5,FALSE)</f>
        <v>OH</v>
      </c>
      <c r="F338" s="128" t="str">
        <f>VLOOKUP($A338,ALL!$B$5:$G$1070,6,FALSE)</f>
        <v>43160</v>
      </c>
      <c r="G338" s="120" t="s">
        <v>6</v>
      </c>
      <c r="H338" s="106">
        <v>2492</v>
      </c>
      <c r="I338" s="132" t="str">
        <f>VLOOKUP($A338,ALL!$B$5:$G$1070,3,FALSE)</f>
        <v>3818 State Route 41 NW</v>
      </c>
      <c r="J338" s="140">
        <v>1</v>
      </c>
      <c r="K338" s="104">
        <v>2</v>
      </c>
      <c r="L338" s="104">
        <v>1</v>
      </c>
      <c r="M338" s="104">
        <v>3</v>
      </c>
      <c r="N338" s="104">
        <v>39.595363300000002</v>
      </c>
      <c r="O338" s="104">
        <v>-83.512665200000001</v>
      </c>
      <c r="P338" s="142">
        <v>0</v>
      </c>
    </row>
    <row r="339" spans="1:16" ht="14.25" customHeight="1" x14ac:dyDescent="0.25">
      <c r="A339" s="105" t="s">
        <v>786</v>
      </c>
      <c r="B339" s="103" t="s">
        <v>787</v>
      </c>
      <c r="C339" s="136" t="s">
        <v>773</v>
      </c>
      <c r="D339" s="104" t="str">
        <f>VLOOKUP($A339,ALL!$B$5:$G$1070,4,FALSE)</f>
        <v>Miamisburg</v>
      </c>
      <c r="E339" s="104" t="str">
        <f>VLOOKUP($A339,ALL!$B$5:$G$1070,5,FALSE)</f>
        <v>OH</v>
      </c>
      <c r="F339" s="128" t="str">
        <f>VLOOKUP($A339,ALL!$B$5:$G$1070,6,FALSE)</f>
        <v>45342</v>
      </c>
      <c r="G339" s="120" t="s">
        <v>9</v>
      </c>
      <c r="H339" s="106">
        <v>5049</v>
      </c>
      <c r="I339" s="132" t="str">
        <f>VLOOKUP($A339,ALL!$B$5:$G$1070,3,FALSE)</f>
        <v>540 E. Park Ave</v>
      </c>
      <c r="J339" s="140">
        <v>1</v>
      </c>
      <c r="K339" s="104">
        <v>1</v>
      </c>
      <c r="L339" s="104">
        <v>0</v>
      </c>
      <c r="M339" s="104">
        <v>1</v>
      </c>
      <c r="N339" s="104">
        <v>39.640002299999999</v>
      </c>
      <c r="O339" s="104">
        <v>-84.282110700000004</v>
      </c>
      <c r="P339" s="142">
        <v>0</v>
      </c>
    </row>
    <row r="340" spans="1:16" ht="14.25" customHeight="1" x14ac:dyDescent="0.25">
      <c r="A340" s="105" t="s">
        <v>96</v>
      </c>
      <c r="B340" s="103" t="s">
        <v>97</v>
      </c>
      <c r="C340" s="136" t="s">
        <v>87</v>
      </c>
      <c r="D340" s="104" t="str">
        <f>VLOOKUP($A340,ALL!$B$5:$G$1070,4,FALSE)</f>
        <v>Middletown</v>
      </c>
      <c r="E340" s="104" t="str">
        <f>VLOOKUP($A340,ALL!$B$5:$G$1070,5,FALSE)</f>
        <v>OH</v>
      </c>
      <c r="F340" s="128" t="str">
        <f>VLOOKUP($A340,ALL!$B$5:$G$1070,6,FALSE)</f>
        <v>45042</v>
      </c>
      <c r="G340" s="120" t="s">
        <v>27</v>
      </c>
      <c r="H340" s="106">
        <v>5927</v>
      </c>
      <c r="I340" s="132" t="str">
        <f>VLOOKUP($A340,ALL!$B$5:$G$1070,3,FALSE)</f>
        <v>1 Donham Plz 4th Fl</v>
      </c>
      <c r="J340" s="140">
        <v>0</v>
      </c>
      <c r="K340" s="104">
        <v>1</v>
      </c>
      <c r="L340" s="104">
        <v>2</v>
      </c>
      <c r="M340" s="104">
        <v>5</v>
      </c>
      <c r="N340" s="104">
        <v>39.519419399999997</v>
      </c>
      <c r="O340" s="104">
        <v>-84.401630600000004</v>
      </c>
      <c r="P340" s="142">
        <v>0</v>
      </c>
    </row>
    <row r="341" spans="1:16" ht="14.25" customHeight="1" x14ac:dyDescent="0.25">
      <c r="A341" s="105" t="s">
        <v>594</v>
      </c>
      <c r="B341" s="103" t="s">
        <v>595</v>
      </c>
      <c r="C341" s="136" t="s">
        <v>577</v>
      </c>
      <c r="D341" s="104" t="str">
        <f>VLOOKUP($A341,ALL!$B$5:$G$1070,4,FALSE)</f>
        <v>Grafton</v>
      </c>
      <c r="E341" s="104" t="str">
        <f>VLOOKUP($A341,ALL!$B$5:$G$1070,5,FALSE)</f>
        <v>OH</v>
      </c>
      <c r="F341" s="128" t="str">
        <f>VLOOKUP($A341,ALL!$B$5:$G$1070,6,FALSE)</f>
        <v>44044</v>
      </c>
      <c r="G341" s="120" t="s">
        <v>9</v>
      </c>
      <c r="H341" s="106">
        <v>2811</v>
      </c>
      <c r="I341" s="132" t="str">
        <f>VLOOKUP($A341,ALL!$B$5:$G$1070,3,FALSE)</f>
        <v>13050 Durkee Rd</v>
      </c>
      <c r="J341" s="140">
        <v>0</v>
      </c>
      <c r="K341" s="104">
        <v>0</v>
      </c>
      <c r="L341" s="104">
        <v>0</v>
      </c>
      <c r="M341" s="104">
        <v>0</v>
      </c>
      <c r="N341" s="104">
        <v>41.300554200000001</v>
      </c>
      <c r="O341" s="104">
        <v>-82.057218300000002</v>
      </c>
      <c r="P341" s="142">
        <v>0</v>
      </c>
    </row>
    <row r="342" spans="1:16" ht="14.25" customHeight="1" x14ac:dyDescent="0.25">
      <c r="A342" s="105" t="s">
        <v>132</v>
      </c>
      <c r="B342" s="103" t="s">
        <v>133</v>
      </c>
      <c r="C342" s="136" t="s">
        <v>123</v>
      </c>
      <c r="D342" s="104" t="str">
        <f>VLOOKUP($A342,ALL!$B$5:$G$1070,4,FALSE)</f>
        <v>Milford</v>
      </c>
      <c r="E342" s="104" t="str">
        <f>VLOOKUP($A342,ALL!$B$5:$G$1070,5,FALSE)</f>
        <v>OH</v>
      </c>
      <c r="F342" s="128" t="str">
        <f>VLOOKUP($A342,ALL!$B$5:$G$1070,6,FALSE)</f>
        <v>45150</v>
      </c>
      <c r="G342" s="120" t="s">
        <v>9</v>
      </c>
      <c r="H342" s="106">
        <v>6435</v>
      </c>
      <c r="I342" s="132" t="str">
        <f>VLOOKUP($A342,ALL!$B$5:$G$1070,3,FALSE)</f>
        <v>777 Garfield Ave</v>
      </c>
      <c r="J342" s="140">
        <v>1</v>
      </c>
      <c r="K342" s="104">
        <v>7</v>
      </c>
      <c r="L342" s="104">
        <v>4</v>
      </c>
      <c r="M342" s="104">
        <v>5</v>
      </c>
      <c r="N342" s="104">
        <v>39.171263000000003</v>
      </c>
      <c r="O342" s="104">
        <v>-84.288840399999998</v>
      </c>
      <c r="P342" s="142">
        <v>0</v>
      </c>
    </row>
    <row r="343" spans="1:16" ht="14.25" customHeight="1" x14ac:dyDescent="0.25">
      <c r="A343" s="105" t="s">
        <v>965</v>
      </c>
      <c r="B343" s="103" t="s">
        <v>966</v>
      </c>
      <c r="C343" s="136" t="s">
        <v>945</v>
      </c>
      <c r="D343" s="104" t="str">
        <f>VLOOKUP($A343,ALL!$B$5:$G$1070,4,FALSE)</f>
        <v>West Unity</v>
      </c>
      <c r="E343" s="104" t="str">
        <f>VLOOKUP($A343,ALL!$B$5:$G$1070,5,FALSE)</f>
        <v>OH</v>
      </c>
      <c r="F343" s="128" t="str">
        <f>VLOOKUP($A343,ALL!$B$5:$G$1070,6,FALSE)</f>
        <v>43570</v>
      </c>
      <c r="G343" s="120" t="s">
        <v>9</v>
      </c>
      <c r="H343" s="106">
        <v>490</v>
      </c>
      <c r="I343" s="132" t="str">
        <f>VLOOKUP($A343,ALL!$B$5:$G$1070,3,FALSE)</f>
        <v>1401 W Jackson St</v>
      </c>
      <c r="J343" s="140">
        <v>0</v>
      </c>
      <c r="K343" s="104">
        <v>1</v>
      </c>
      <c r="L343" s="104">
        <v>1</v>
      </c>
      <c r="M343" s="104">
        <v>2</v>
      </c>
      <c r="N343" s="104">
        <v>41.586454199999999</v>
      </c>
      <c r="O343" s="104">
        <v>-84.443625900000001</v>
      </c>
      <c r="P343" s="142">
        <v>0</v>
      </c>
    </row>
    <row r="344" spans="1:16" ht="14.25" customHeight="1" x14ac:dyDescent="0.25">
      <c r="A344" s="105" t="s">
        <v>1038</v>
      </c>
      <c r="B344" s="103" t="s">
        <v>1039</v>
      </c>
      <c r="C344" s="136" t="s">
        <v>1029</v>
      </c>
      <c r="D344" s="104" t="str">
        <f>VLOOKUP($A344,ALL!$B$5:$G$1070,4,FALSE)</f>
        <v>Miller City</v>
      </c>
      <c r="E344" s="104" t="str">
        <f>VLOOKUP($A344,ALL!$B$5:$G$1070,5,FALSE)</f>
        <v>OH</v>
      </c>
      <c r="F344" s="128" t="str">
        <f>VLOOKUP($A344,ALL!$B$5:$G$1070,6,FALSE)</f>
        <v>45864</v>
      </c>
      <c r="G344" s="120" t="s">
        <v>9</v>
      </c>
      <c r="H344" s="106">
        <v>487</v>
      </c>
      <c r="I344" s="132" t="str">
        <f>VLOOKUP($A344,ALL!$B$5:$G$1070,3,FALSE)</f>
        <v>PO Box 38</v>
      </c>
      <c r="J344" s="140">
        <v>0</v>
      </c>
      <c r="K344" s="104">
        <v>0</v>
      </c>
      <c r="L344" s="104">
        <v>0</v>
      </c>
      <c r="M344" s="104">
        <v>0</v>
      </c>
      <c r="N344" s="104">
        <v>41.102828100000004</v>
      </c>
      <c r="O344" s="104">
        <v>-84.131333699999999</v>
      </c>
      <c r="P344" s="142">
        <v>0</v>
      </c>
    </row>
    <row r="345" spans="1:16" ht="14.25" customHeight="1" x14ac:dyDescent="0.25">
      <c r="A345" s="105" t="s">
        <v>704</v>
      </c>
      <c r="B345" s="103" t="s">
        <v>705</v>
      </c>
      <c r="C345" s="136" t="s">
        <v>697</v>
      </c>
      <c r="D345" s="104" t="str">
        <f>VLOOKUP($A345,ALL!$B$5:$G$1070,4,FALSE)</f>
        <v>West Milton</v>
      </c>
      <c r="E345" s="104" t="str">
        <f>VLOOKUP($A345,ALL!$B$5:$G$1070,5,FALSE)</f>
        <v>OH</v>
      </c>
      <c r="F345" s="128" t="str">
        <f>VLOOKUP($A345,ALL!$B$5:$G$1070,6,FALSE)</f>
        <v>45383</v>
      </c>
      <c r="G345" s="120" t="s">
        <v>9</v>
      </c>
      <c r="H345" s="106">
        <v>1329</v>
      </c>
      <c r="I345" s="132" t="str">
        <f>VLOOKUP($A345,ALL!$B$5:$G$1070,3,FALSE)</f>
        <v>7610 Milton Potsdam Rd</v>
      </c>
      <c r="J345" s="140">
        <v>0</v>
      </c>
      <c r="K345" s="104">
        <v>1</v>
      </c>
      <c r="L345" s="104">
        <v>1</v>
      </c>
      <c r="M345" s="104">
        <v>1</v>
      </c>
      <c r="N345" s="104">
        <v>39.963232099999999</v>
      </c>
      <c r="O345" s="104">
        <v>-84.343900500000004</v>
      </c>
      <c r="P345" s="142">
        <v>0</v>
      </c>
    </row>
    <row r="346" spans="1:16" ht="14.25" customHeight="1" x14ac:dyDescent="0.25">
      <c r="A346" s="105" t="s">
        <v>1149</v>
      </c>
      <c r="B346" s="103" t="s">
        <v>1150</v>
      </c>
      <c r="C346" s="136" t="s">
        <v>1122</v>
      </c>
      <c r="D346" s="104" t="str">
        <f>VLOOKUP($A346,ALL!$B$5:$G$1070,4,FALSE)</f>
        <v>Minerva</v>
      </c>
      <c r="E346" s="104" t="str">
        <f>VLOOKUP($A346,ALL!$B$5:$G$1070,5,FALSE)</f>
        <v>OH</v>
      </c>
      <c r="F346" s="128" t="str">
        <f>VLOOKUP($A346,ALL!$B$5:$G$1070,6,FALSE)</f>
        <v>44657</v>
      </c>
      <c r="G346" s="120" t="s">
        <v>9</v>
      </c>
      <c r="H346" s="106">
        <v>1819</v>
      </c>
      <c r="I346" s="132" t="str">
        <f>VLOOKUP($A346,ALL!$B$5:$G$1070,3,FALSE)</f>
        <v>406 East St</v>
      </c>
      <c r="J346" s="140">
        <v>0</v>
      </c>
      <c r="K346" s="104">
        <v>4</v>
      </c>
      <c r="L346" s="104">
        <v>2</v>
      </c>
      <c r="M346" s="104">
        <v>6</v>
      </c>
      <c r="N346" s="104">
        <v>40.731475199999998</v>
      </c>
      <c r="O346" s="104">
        <v>-81.102453800000006</v>
      </c>
      <c r="P346" s="142">
        <v>0</v>
      </c>
    </row>
    <row r="347" spans="1:16" ht="14.25" customHeight="1" x14ac:dyDescent="0.25">
      <c r="A347" s="105" t="s">
        <v>1075</v>
      </c>
      <c r="B347" s="103" t="s">
        <v>1076</v>
      </c>
      <c r="C347" s="136" t="s">
        <v>1067</v>
      </c>
      <c r="D347" s="104" t="str">
        <f>VLOOKUP($A347,ALL!$B$5:$G$1070,4,FALSE)</f>
        <v>Minford</v>
      </c>
      <c r="E347" s="104" t="str">
        <f>VLOOKUP($A347,ALL!$B$5:$G$1070,5,FALSE)</f>
        <v>OH</v>
      </c>
      <c r="F347" s="128" t="str">
        <f>VLOOKUP($A347,ALL!$B$5:$G$1070,6,FALSE)</f>
        <v>45653</v>
      </c>
      <c r="G347" s="120" t="s">
        <v>6</v>
      </c>
      <c r="H347" s="106">
        <v>1270</v>
      </c>
      <c r="I347" s="132" t="str">
        <f>VLOOKUP($A347,ALL!$B$5:$G$1070,3,FALSE)</f>
        <v>PO Box 204</v>
      </c>
      <c r="J347" s="140">
        <v>0</v>
      </c>
      <c r="K347" s="104">
        <v>0</v>
      </c>
      <c r="L347" s="104">
        <v>0</v>
      </c>
      <c r="M347" s="104">
        <v>1</v>
      </c>
      <c r="N347" s="104">
        <v>38.859059500000001</v>
      </c>
      <c r="O347" s="104">
        <v>-82.861954900000001</v>
      </c>
      <c r="P347" s="142">
        <v>0</v>
      </c>
    </row>
    <row r="348" spans="1:16" ht="14.25" customHeight="1" x14ac:dyDescent="0.25">
      <c r="A348" s="105" t="s">
        <v>61</v>
      </c>
      <c r="B348" s="103" t="s">
        <v>62</v>
      </c>
      <c r="C348" s="136" t="s">
        <v>63</v>
      </c>
      <c r="D348" s="104" t="str">
        <f>VLOOKUP($A348,ALL!$B$5:$G$1070,4,FALSE)</f>
        <v>Minster</v>
      </c>
      <c r="E348" s="104" t="str">
        <f>VLOOKUP($A348,ALL!$B$5:$G$1070,5,FALSE)</f>
        <v>OH</v>
      </c>
      <c r="F348" s="128" t="str">
        <f>VLOOKUP($A348,ALL!$B$5:$G$1070,6,FALSE)</f>
        <v>45865</v>
      </c>
      <c r="G348" s="120" t="s">
        <v>9</v>
      </c>
      <c r="H348" s="106">
        <v>844</v>
      </c>
      <c r="I348" s="132" t="str">
        <f>VLOOKUP($A348,ALL!$B$5:$G$1070,3,FALSE)</f>
        <v>50 E 7th St</v>
      </c>
      <c r="J348" s="140">
        <v>1</v>
      </c>
      <c r="K348" s="104">
        <v>1</v>
      </c>
      <c r="L348" s="104">
        <v>0</v>
      </c>
      <c r="M348" s="104">
        <v>0</v>
      </c>
      <c r="N348" s="104">
        <v>40.4026274</v>
      </c>
      <c r="O348" s="104">
        <v>-84.3799961</v>
      </c>
      <c r="P348" s="142">
        <v>0</v>
      </c>
    </row>
    <row r="349" spans="1:16" ht="14.25" customHeight="1" x14ac:dyDescent="0.25">
      <c r="A349" s="105" t="s">
        <v>164</v>
      </c>
      <c r="B349" s="103" t="s">
        <v>165</v>
      </c>
      <c r="C349" s="136" t="s">
        <v>157</v>
      </c>
      <c r="D349" s="104" t="str">
        <f>VLOOKUP($A349,ALL!$B$5:$G$1070,4,FALSE)</f>
        <v>Union City</v>
      </c>
      <c r="E349" s="104" t="str">
        <f>VLOOKUP($A349,ALL!$B$5:$G$1070,5,FALSE)</f>
        <v>OH</v>
      </c>
      <c r="F349" s="128" t="str">
        <f>VLOOKUP($A349,ALL!$B$5:$G$1070,6,FALSE)</f>
        <v>45390</v>
      </c>
      <c r="G349" s="120" t="s">
        <v>9</v>
      </c>
      <c r="H349" s="106">
        <v>650</v>
      </c>
      <c r="I349" s="132" t="str">
        <f>VLOOKUP($A349,ALL!$B$5:$G$1070,3,FALSE)</f>
        <v>1469 State Road 47 E</v>
      </c>
      <c r="J349" s="140">
        <v>1</v>
      </c>
      <c r="K349" s="104">
        <v>1</v>
      </c>
      <c r="L349" s="104">
        <v>0</v>
      </c>
      <c r="M349" s="104">
        <v>0</v>
      </c>
      <c r="N349" s="104">
        <v>40.221719</v>
      </c>
      <c r="O349" s="104">
        <v>-84.7487663</v>
      </c>
      <c r="P349" s="142">
        <v>0</v>
      </c>
    </row>
    <row r="350" spans="1:16" ht="14.25" customHeight="1" x14ac:dyDescent="0.25">
      <c r="A350" s="105" t="s">
        <v>1179</v>
      </c>
      <c r="B350" s="103" t="s">
        <v>1180</v>
      </c>
      <c r="C350" s="136" t="s">
        <v>269</v>
      </c>
      <c r="D350" s="104" t="str">
        <f>VLOOKUP($A350,ALL!$B$5:$G$1070,4,FALSE)</f>
        <v>Mogadore</v>
      </c>
      <c r="E350" s="104" t="str">
        <f>VLOOKUP($A350,ALL!$B$5:$G$1070,5,FALSE)</f>
        <v>OH</v>
      </c>
      <c r="F350" s="128" t="str">
        <f>VLOOKUP($A350,ALL!$B$5:$G$1070,6,FALSE)</f>
        <v>44260</v>
      </c>
      <c r="G350" s="122" t="s">
        <v>6</v>
      </c>
      <c r="H350" s="106">
        <v>841</v>
      </c>
      <c r="I350" s="132" t="str">
        <f>VLOOKUP($A350,ALL!$B$5:$G$1070,3,FALSE)</f>
        <v>1 S Cleveland Ave</v>
      </c>
      <c r="J350" s="140">
        <v>0</v>
      </c>
      <c r="K350" s="104">
        <v>0</v>
      </c>
      <c r="L350" s="104">
        <v>0</v>
      </c>
      <c r="M350" s="104">
        <v>0</v>
      </c>
      <c r="N350" s="104">
        <v>41.050930700000002</v>
      </c>
      <c r="O350" s="104">
        <v>-81.392886700000005</v>
      </c>
      <c r="P350" s="142">
        <v>0</v>
      </c>
    </row>
    <row r="351" spans="1:16" ht="14.25" customHeight="1" x14ac:dyDescent="0.25">
      <c r="A351" s="105" t="s">
        <v>860</v>
      </c>
      <c r="B351" s="103" t="s">
        <v>861</v>
      </c>
      <c r="C351" s="136" t="s">
        <v>847</v>
      </c>
      <c r="D351" s="104" t="str">
        <f>VLOOKUP($A351,ALL!$B$5:$G$1070,4,FALSE)</f>
        <v>Sycamore</v>
      </c>
      <c r="E351" s="104" t="str">
        <f>VLOOKUP($A351,ALL!$B$5:$G$1070,5,FALSE)</f>
        <v>OH</v>
      </c>
      <c r="F351" s="128" t="str">
        <f>VLOOKUP($A351,ALL!$B$5:$G$1070,6,FALSE)</f>
        <v>44882</v>
      </c>
      <c r="G351" s="120" t="s">
        <v>9</v>
      </c>
      <c r="H351" s="106">
        <v>901</v>
      </c>
      <c r="I351" s="132" t="str">
        <f>VLOOKUP($A351,ALL!$B$5:$G$1070,3,FALSE)</f>
        <v>605 State Highway 231</v>
      </c>
      <c r="J351" s="140">
        <v>0</v>
      </c>
      <c r="K351" s="104">
        <v>0</v>
      </c>
      <c r="L351" s="104">
        <v>1</v>
      </c>
      <c r="M351" s="104">
        <v>7</v>
      </c>
      <c r="N351" s="104">
        <v>40.985038899999999</v>
      </c>
      <c r="O351" s="104">
        <v>-83.167983899999996</v>
      </c>
      <c r="P351" s="142">
        <v>0</v>
      </c>
    </row>
    <row r="352" spans="1:16" ht="14.25" customHeight="1" x14ac:dyDescent="0.25">
      <c r="A352" s="105" t="s">
        <v>98</v>
      </c>
      <c r="B352" s="103" t="s">
        <v>99</v>
      </c>
      <c r="C352" s="136" t="s">
        <v>87</v>
      </c>
      <c r="D352" s="104" t="str">
        <f>VLOOKUP($A352,ALL!$B$5:$G$1070,4,FALSE)</f>
        <v>Monroe</v>
      </c>
      <c r="E352" s="104" t="str">
        <f>VLOOKUP($A352,ALL!$B$5:$G$1070,5,FALSE)</f>
        <v>OH</v>
      </c>
      <c r="F352" s="128" t="str">
        <f>VLOOKUP($A352,ALL!$B$5:$G$1070,6,FALSE)</f>
        <v>45050</v>
      </c>
      <c r="G352" s="120" t="s">
        <v>6</v>
      </c>
      <c r="H352" s="106">
        <v>2754</v>
      </c>
      <c r="I352" s="132" t="str">
        <f>VLOOKUP($A352,ALL!$B$5:$G$1070,3,FALSE)</f>
        <v>500 Yankee Rd</v>
      </c>
      <c r="J352" s="140">
        <v>1</v>
      </c>
      <c r="K352" s="104">
        <v>4</v>
      </c>
      <c r="L352" s="104">
        <v>0</v>
      </c>
      <c r="M352" s="104">
        <v>3</v>
      </c>
      <c r="N352" s="104">
        <v>39.456416900000001</v>
      </c>
      <c r="O352" s="104">
        <v>-84.388117199999996</v>
      </c>
      <c r="P352" s="142">
        <v>0</v>
      </c>
    </row>
    <row r="353" spans="1:16" ht="14.25" customHeight="1" x14ac:dyDescent="0.25">
      <c r="A353" s="105" t="s">
        <v>913</v>
      </c>
      <c r="B353" s="103" t="s">
        <v>914</v>
      </c>
      <c r="C353" s="136" t="s">
        <v>890</v>
      </c>
      <c r="D353" s="104" t="str">
        <f>VLOOKUP($A353,ALL!$B$5:$G$1070,4,FALSE)</f>
        <v>Monroeville</v>
      </c>
      <c r="E353" s="104" t="str">
        <f>VLOOKUP($A353,ALL!$B$5:$G$1070,5,FALSE)</f>
        <v>OH</v>
      </c>
      <c r="F353" s="128" t="str">
        <f>VLOOKUP($A353,ALL!$B$5:$G$1070,6,FALSE)</f>
        <v>44847</v>
      </c>
      <c r="G353" s="120" t="s">
        <v>9</v>
      </c>
      <c r="H353" s="106">
        <v>549</v>
      </c>
      <c r="I353" s="132" t="str">
        <f>VLOOKUP($A353,ALL!$B$5:$G$1070,3,FALSE)</f>
        <v>101 West St</v>
      </c>
      <c r="J353" s="140">
        <v>1</v>
      </c>
      <c r="K353" s="104">
        <v>1</v>
      </c>
      <c r="L353" s="104">
        <v>0</v>
      </c>
      <c r="M353" s="104">
        <v>0</v>
      </c>
      <c r="N353" s="104">
        <v>41.247982100000002</v>
      </c>
      <c r="O353" s="104">
        <v>-82.7026757</v>
      </c>
      <c r="P353" s="142">
        <v>0</v>
      </c>
    </row>
    <row r="354" spans="1:16" ht="14.25" customHeight="1" x14ac:dyDescent="0.25">
      <c r="A354" s="105" t="s">
        <v>967</v>
      </c>
      <c r="B354" s="103" t="s">
        <v>968</v>
      </c>
      <c r="C354" s="136" t="s">
        <v>945</v>
      </c>
      <c r="D354" s="104" t="str">
        <f>VLOOKUP($A354,ALL!$B$5:$G$1070,4,FALSE)</f>
        <v>Montpelier</v>
      </c>
      <c r="E354" s="104" t="str">
        <f>VLOOKUP($A354,ALL!$B$5:$G$1070,5,FALSE)</f>
        <v>OH</v>
      </c>
      <c r="F354" s="128" t="str">
        <f>VLOOKUP($A354,ALL!$B$5:$G$1070,6,FALSE)</f>
        <v>43543</v>
      </c>
      <c r="G354" s="120" t="s">
        <v>9</v>
      </c>
      <c r="H354" s="106">
        <v>840</v>
      </c>
      <c r="I354" s="132" t="str">
        <f>VLOOKUP($A354,ALL!$B$5:$G$1070,3,FALSE)</f>
        <v>PO Box 193</v>
      </c>
      <c r="J354" s="140">
        <v>0</v>
      </c>
      <c r="K354" s="104">
        <v>1</v>
      </c>
      <c r="L354" s="104">
        <v>0</v>
      </c>
      <c r="M354" s="104">
        <v>0</v>
      </c>
      <c r="N354" s="104">
        <v>41.514716</v>
      </c>
      <c r="O354" s="104">
        <v>-80.666297299999997</v>
      </c>
      <c r="P354" s="142">
        <v>0</v>
      </c>
    </row>
    <row r="355" spans="1:16" ht="14.25" customHeight="1" x14ac:dyDescent="0.25">
      <c r="A355" s="105" t="s">
        <v>822</v>
      </c>
      <c r="B355" s="103" t="s">
        <v>823</v>
      </c>
      <c r="C355" s="136" t="s">
        <v>824</v>
      </c>
      <c r="D355" s="104" t="str">
        <f>VLOOKUP($A355,ALL!$B$5:$G$1070,4,FALSE)</f>
        <v>Mc Connelsville</v>
      </c>
      <c r="E355" s="104" t="str">
        <f>VLOOKUP($A355,ALL!$B$5:$G$1070,5,FALSE)</f>
        <v>OH</v>
      </c>
      <c r="F355" s="128" t="str">
        <f>VLOOKUP($A355,ALL!$B$5:$G$1070,6,FALSE)</f>
        <v>43756</v>
      </c>
      <c r="G355" s="120" t="s">
        <v>9</v>
      </c>
      <c r="H355" s="106">
        <v>1743</v>
      </c>
      <c r="I355" s="132" t="str">
        <f>VLOOKUP($A355,ALL!$B$5:$G$1070,3,FALSE)</f>
        <v>PO Box 509</v>
      </c>
      <c r="J355" s="140">
        <v>0</v>
      </c>
      <c r="K355" s="104">
        <v>0</v>
      </c>
      <c r="L355" s="104">
        <v>0</v>
      </c>
      <c r="M355" s="104">
        <v>0</v>
      </c>
      <c r="N355" s="104">
        <v>39.6480186</v>
      </c>
      <c r="O355" s="104">
        <v>-81.853045399999999</v>
      </c>
      <c r="P355" s="142">
        <v>0</v>
      </c>
    </row>
    <row r="356" spans="1:16" ht="14.25" customHeight="1" x14ac:dyDescent="0.25">
      <c r="A356" s="105" t="s">
        <v>862</v>
      </c>
      <c r="B356" s="103" t="s">
        <v>863</v>
      </c>
      <c r="C356" s="136" t="s">
        <v>218</v>
      </c>
      <c r="D356" s="104" t="str">
        <f>VLOOKUP($A356,ALL!$B$5:$G$1070,4,FALSE)</f>
        <v>Mount Gilead</v>
      </c>
      <c r="E356" s="104" t="str">
        <f>VLOOKUP($A356,ALL!$B$5:$G$1070,5,FALSE)</f>
        <v>OH</v>
      </c>
      <c r="F356" s="128" t="str">
        <f>VLOOKUP($A356,ALL!$B$5:$G$1070,6,FALSE)</f>
        <v>43338</v>
      </c>
      <c r="G356" s="120" t="s">
        <v>27</v>
      </c>
      <c r="H356" s="106">
        <v>1084</v>
      </c>
      <c r="I356" s="132" t="str">
        <f>VLOOKUP($A356,ALL!$B$5:$G$1070,3,FALSE)</f>
        <v>145 N Cherry St</v>
      </c>
      <c r="J356" s="140">
        <v>7</v>
      </c>
      <c r="K356" s="104">
        <v>7</v>
      </c>
      <c r="L356" s="104">
        <v>0</v>
      </c>
      <c r="M356" s="104">
        <v>0</v>
      </c>
      <c r="N356" s="104">
        <v>40.553131800000003</v>
      </c>
      <c r="O356" s="104">
        <v>-82.828946099999996</v>
      </c>
      <c r="P356" s="142">
        <v>0</v>
      </c>
    </row>
    <row r="357" spans="1:16" ht="14.25" customHeight="1" x14ac:dyDescent="0.25">
      <c r="A357" s="105" t="s">
        <v>522</v>
      </c>
      <c r="B357" s="103" t="s">
        <v>523</v>
      </c>
      <c r="C357" s="136" t="s">
        <v>512</v>
      </c>
      <c r="D357" s="104" t="str">
        <f>VLOOKUP($A357,ALL!$B$5:$G$1070,4,FALSE)</f>
        <v>Mount Vernon</v>
      </c>
      <c r="E357" s="104" t="str">
        <f>VLOOKUP($A357,ALL!$B$5:$G$1070,5,FALSE)</f>
        <v>OH</v>
      </c>
      <c r="F357" s="128" t="str">
        <f>VLOOKUP($A357,ALL!$B$5:$G$1070,6,FALSE)</f>
        <v>43050</v>
      </c>
      <c r="G357" s="120" t="s">
        <v>9</v>
      </c>
      <c r="H357" s="106">
        <v>3649</v>
      </c>
      <c r="I357" s="132" t="str">
        <f>VLOOKUP($A357,ALL!$B$5:$G$1070,3,FALSE)</f>
        <v>300 Newark Rd</v>
      </c>
      <c r="J357" s="140">
        <v>0</v>
      </c>
      <c r="K357" s="104">
        <v>0</v>
      </c>
      <c r="L357" s="104">
        <v>0</v>
      </c>
      <c r="M357" s="104">
        <v>0</v>
      </c>
      <c r="N357" s="104">
        <v>40.378425100000001</v>
      </c>
      <c r="O357" s="104">
        <v>-82.482433200000003</v>
      </c>
      <c r="P357" s="142">
        <v>0</v>
      </c>
    </row>
    <row r="358" spans="1:16" ht="14.25" customHeight="1" x14ac:dyDescent="0.25">
      <c r="A358" s="105" t="s">
        <v>449</v>
      </c>
      <c r="B358" s="103" t="s">
        <v>450</v>
      </c>
      <c r="C358" s="136" t="s">
        <v>429</v>
      </c>
      <c r="D358" s="104" t="str">
        <f>VLOOKUP($A358,ALL!$B$5:$G$1070,4,FALSE)</f>
        <v>Cincinnati</v>
      </c>
      <c r="E358" s="104" t="str">
        <f>VLOOKUP($A358,ALL!$B$5:$G$1070,5,FALSE)</f>
        <v>OH</v>
      </c>
      <c r="F358" s="128" t="str">
        <f>VLOOKUP($A358,ALL!$B$5:$G$1070,6,FALSE)</f>
        <v>45231</v>
      </c>
      <c r="G358" s="120" t="s">
        <v>27</v>
      </c>
      <c r="H358" s="106">
        <v>3047</v>
      </c>
      <c r="I358" s="132" t="str">
        <f>VLOOKUP($A358,ALL!$B$5:$G$1070,3,FALSE)</f>
        <v>7615 Harrison Ave</v>
      </c>
      <c r="J358" s="140">
        <v>0</v>
      </c>
      <c r="K358" s="104">
        <v>0</v>
      </c>
      <c r="L358" s="104">
        <v>1</v>
      </c>
      <c r="M358" s="104">
        <v>1</v>
      </c>
      <c r="N358" s="104">
        <v>39.2170177</v>
      </c>
      <c r="O358" s="104">
        <v>-84.691646199999994</v>
      </c>
      <c r="P358" s="142">
        <v>0</v>
      </c>
    </row>
    <row r="359" spans="1:16" ht="14.25" customHeight="1" x14ac:dyDescent="0.25">
      <c r="A359" s="105" t="s">
        <v>969</v>
      </c>
      <c r="B359" s="103" t="s">
        <v>970</v>
      </c>
      <c r="C359" s="136" t="s">
        <v>962</v>
      </c>
      <c r="D359" s="104" t="str">
        <f>VLOOKUP($A359,ALL!$B$5:$G$1070,4,FALSE)</f>
        <v>Napoleon</v>
      </c>
      <c r="E359" s="104" t="str">
        <f>VLOOKUP($A359,ALL!$B$5:$G$1070,5,FALSE)</f>
        <v>OH</v>
      </c>
      <c r="F359" s="128" t="str">
        <f>VLOOKUP($A359,ALL!$B$5:$G$1070,6,FALSE)</f>
        <v>43545</v>
      </c>
      <c r="G359" s="120" t="s">
        <v>9</v>
      </c>
      <c r="H359" s="106">
        <v>1884</v>
      </c>
      <c r="I359" s="132" t="str">
        <f>VLOOKUP($A359,ALL!$B$5:$G$1070,3,FALSE)</f>
        <v>701 Briarheath Ave Ste 108</v>
      </c>
      <c r="J359" s="140">
        <v>0</v>
      </c>
      <c r="K359" s="104">
        <v>2</v>
      </c>
      <c r="L359" s="104">
        <v>0</v>
      </c>
      <c r="M359" s="104">
        <v>1</v>
      </c>
      <c r="N359" s="104">
        <v>41.390458299999999</v>
      </c>
      <c r="O359" s="104">
        <v>-84.147466600000001</v>
      </c>
      <c r="P359" s="142">
        <v>0</v>
      </c>
    </row>
    <row r="360" spans="1:16" ht="14.25" customHeight="1" x14ac:dyDescent="0.25">
      <c r="A360" s="105" t="s">
        <v>1019</v>
      </c>
      <c r="B360" s="103" t="s">
        <v>1020</v>
      </c>
      <c r="C360" s="136" t="s">
        <v>1016</v>
      </c>
      <c r="D360" s="104" t="str">
        <f>VLOOKUP($A360,ALL!$B$5:$G$1070,4,FALSE)</f>
        <v>New Paris</v>
      </c>
      <c r="E360" s="104" t="str">
        <f>VLOOKUP($A360,ALL!$B$5:$G$1070,5,FALSE)</f>
        <v>OH</v>
      </c>
      <c r="F360" s="128" t="str">
        <f>VLOOKUP($A360,ALL!$B$5:$G$1070,6,FALSE)</f>
        <v>45347</v>
      </c>
      <c r="G360" s="120" t="s">
        <v>9</v>
      </c>
      <c r="H360" s="106">
        <v>943</v>
      </c>
      <c r="I360" s="132" t="str">
        <f>VLOOKUP($A360,ALL!$B$5:$G$1070,3,FALSE)</f>
        <v>6940 Oxford Gettysburg Rd</v>
      </c>
      <c r="J360" s="140">
        <v>0</v>
      </c>
      <c r="K360" s="104">
        <v>4</v>
      </c>
      <c r="L360" s="104">
        <v>0</v>
      </c>
      <c r="M360" s="104">
        <v>3</v>
      </c>
      <c r="N360" s="104">
        <v>39.837676999999999</v>
      </c>
      <c r="O360" s="104">
        <v>-84.720742000000001</v>
      </c>
      <c r="P360" s="142">
        <v>0</v>
      </c>
    </row>
    <row r="361" spans="1:16" ht="14.25" customHeight="1" x14ac:dyDescent="0.25">
      <c r="A361" s="105" t="s">
        <v>52</v>
      </c>
      <c r="B361" s="103" t="s">
        <v>53</v>
      </c>
      <c r="C361" s="136" t="s">
        <v>42</v>
      </c>
      <c r="D361" s="104" t="str">
        <f>VLOOKUP($A361,ALL!$B$5:$G$1070,4,FALSE)</f>
        <v>Nelsonville</v>
      </c>
      <c r="E361" s="104" t="str">
        <f>VLOOKUP($A361,ALL!$B$5:$G$1070,5,FALSE)</f>
        <v>OH</v>
      </c>
      <c r="F361" s="128" t="str">
        <f>VLOOKUP($A361,ALL!$B$5:$G$1070,6,FALSE)</f>
        <v>45764</v>
      </c>
      <c r="G361" s="120" t="s">
        <v>6</v>
      </c>
      <c r="H361" s="106">
        <v>1151</v>
      </c>
      <c r="I361" s="132" t="str">
        <f>VLOOKUP($A361,ALL!$B$5:$G$1070,3,FALSE)</f>
        <v>2 Buckeye Dr</v>
      </c>
      <c r="J361" s="140">
        <v>2</v>
      </c>
      <c r="K361" s="104">
        <v>2</v>
      </c>
      <c r="L361" s="104">
        <v>0</v>
      </c>
      <c r="M361" s="104">
        <v>3</v>
      </c>
      <c r="N361" s="104">
        <v>39.462573499999998</v>
      </c>
      <c r="O361" s="104">
        <v>-82.189111400000002</v>
      </c>
      <c r="P361" s="142">
        <v>0</v>
      </c>
    </row>
    <row r="362" spans="1:16" ht="14.25" customHeight="1" x14ac:dyDescent="0.25">
      <c r="A362" s="105" t="s">
        <v>249</v>
      </c>
      <c r="B362" s="103" t="s">
        <v>250</v>
      </c>
      <c r="C362" s="136" t="s">
        <v>208</v>
      </c>
      <c r="D362" s="104" t="str">
        <f>VLOOKUP($A362,ALL!$B$5:$G$1070,4,FALSE)</f>
        <v>New Albany</v>
      </c>
      <c r="E362" s="104" t="str">
        <f>VLOOKUP($A362,ALL!$B$5:$G$1070,5,FALSE)</f>
        <v>OH</v>
      </c>
      <c r="F362" s="128" t="str">
        <f>VLOOKUP($A362,ALL!$B$5:$G$1070,6,FALSE)</f>
        <v>43054</v>
      </c>
      <c r="G362" s="120" t="s">
        <v>9</v>
      </c>
      <c r="H362" s="106">
        <v>4945</v>
      </c>
      <c r="I362" s="132" t="str">
        <f>VLOOKUP($A362,ALL!$B$5:$G$1070,3,FALSE)</f>
        <v>55 N High St</v>
      </c>
      <c r="J362" s="140">
        <v>1</v>
      </c>
      <c r="K362" s="104">
        <v>6</v>
      </c>
      <c r="L362" s="104">
        <v>0</v>
      </c>
      <c r="M362" s="104">
        <v>1</v>
      </c>
      <c r="N362" s="104">
        <v>40.084621800000001</v>
      </c>
      <c r="O362" s="104">
        <v>-82.809102999999993</v>
      </c>
      <c r="P362" s="142">
        <v>0</v>
      </c>
    </row>
    <row r="363" spans="1:16" ht="14.25" customHeight="1" x14ac:dyDescent="0.25">
      <c r="A363" s="105" t="s">
        <v>1077</v>
      </c>
      <c r="B363" s="103" t="s">
        <v>1078</v>
      </c>
      <c r="C363" s="136" t="s">
        <v>1067</v>
      </c>
      <c r="D363" s="104" t="str">
        <f>VLOOKUP($A363,ALL!$B$5:$G$1070,4,FALSE)</f>
        <v>New Boston</v>
      </c>
      <c r="E363" s="104" t="str">
        <f>VLOOKUP($A363,ALL!$B$5:$G$1070,5,FALSE)</f>
        <v>OH</v>
      </c>
      <c r="F363" s="128" t="str">
        <f>VLOOKUP($A363,ALL!$B$5:$G$1070,6,FALSE)</f>
        <v>45662</v>
      </c>
      <c r="G363" s="120" t="s">
        <v>6</v>
      </c>
      <c r="H363" s="106">
        <v>416</v>
      </c>
      <c r="I363" s="132" t="str">
        <f>VLOOKUP($A363,ALL!$B$5:$G$1070,3,FALSE)</f>
        <v>#1 Glenwood Tiger Trail</v>
      </c>
      <c r="J363" s="140">
        <v>0</v>
      </c>
      <c r="K363" s="104">
        <v>0</v>
      </c>
      <c r="L363" s="104">
        <v>0</v>
      </c>
      <c r="M363" s="104">
        <v>0</v>
      </c>
      <c r="N363" s="104">
        <v>38.760243799999998</v>
      </c>
      <c r="O363" s="104">
        <v>-82.929675900000007</v>
      </c>
      <c r="P363" s="142">
        <v>0</v>
      </c>
    </row>
    <row r="364" spans="1:16" ht="14.25" customHeight="1" x14ac:dyDescent="0.25">
      <c r="A364" s="105" t="s">
        <v>64</v>
      </c>
      <c r="B364" s="103" t="s">
        <v>65</v>
      </c>
      <c r="C364" s="136" t="s">
        <v>63</v>
      </c>
      <c r="D364" s="104" t="str">
        <f>VLOOKUP($A364,ALL!$B$5:$G$1070,4,FALSE)</f>
        <v>New Bremen</v>
      </c>
      <c r="E364" s="104" t="str">
        <f>VLOOKUP($A364,ALL!$B$5:$G$1070,5,FALSE)</f>
        <v>OH</v>
      </c>
      <c r="F364" s="128" t="str">
        <f>VLOOKUP($A364,ALL!$B$5:$G$1070,6,FALSE)</f>
        <v>45869</v>
      </c>
      <c r="G364" s="120" t="s">
        <v>9</v>
      </c>
      <c r="H364" s="106">
        <v>746</v>
      </c>
      <c r="I364" s="132" t="str">
        <f>VLOOKUP($A364,ALL!$B$5:$G$1070,3,FALSE)</f>
        <v>901 E Monroe St</v>
      </c>
      <c r="J364" s="140">
        <v>0</v>
      </c>
      <c r="K364" s="104">
        <v>0</v>
      </c>
      <c r="L364" s="104">
        <v>0</v>
      </c>
      <c r="M364" s="104">
        <v>1</v>
      </c>
      <c r="N364" s="104">
        <v>40.436949200000001</v>
      </c>
      <c r="O364" s="104">
        <v>-84.367150899999999</v>
      </c>
      <c r="P364" s="142">
        <v>0</v>
      </c>
    </row>
    <row r="365" spans="1:16" ht="14.25" customHeight="1" x14ac:dyDescent="0.25">
      <c r="A365" s="105" t="s">
        <v>66</v>
      </c>
      <c r="B365" s="103" t="s">
        <v>67</v>
      </c>
      <c r="C365" s="136" t="s">
        <v>63</v>
      </c>
      <c r="D365" s="104" t="str">
        <f>VLOOKUP($A365,ALL!$B$5:$G$1070,4,FALSE)</f>
        <v>New Knoxville</v>
      </c>
      <c r="E365" s="104" t="str">
        <f>VLOOKUP($A365,ALL!$B$5:$G$1070,5,FALSE)</f>
        <v>OH</v>
      </c>
      <c r="F365" s="128" t="str">
        <f>VLOOKUP($A365,ALL!$B$5:$G$1070,6,FALSE)</f>
        <v>45871</v>
      </c>
      <c r="G365" s="120" t="s">
        <v>9</v>
      </c>
      <c r="H365" s="106">
        <v>366</v>
      </c>
      <c r="I365" s="132" t="str">
        <f>VLOOKUP($A365,ALL!$B$5:$G$1070,3,FALSE)</f>
        <v>345 S Main St</v>
      </c>
      <c r="J365" s="140">
        <v>0</v>
      </c>
      <c r="K365" s="104">
        <v>0</v>
      </c>
      <c r="L365" s="104">
        <v>0</v>
      </c>
      <c r="M365" s="104">
        <v>0</v>
      </c>
      <c r="N365" s="104">
        <v>40.491285499999996</v>
      </c>
      <c r="O365" s="104">
        <v>-84.317552199999994</v>
      </c>
      <c r="P365" s="142">
        <v>0</v>
      </c>
    </row>
    <row r="366" spans="1:16" ht="14.25" customHeight="1" x14ac:dyDescent="0.25">
      <c r="A366" s="105" t="s">
        <v>788</v>
      </c>
      <c r="B366" s="103" t="s">
        <v>789</v>
      </c>
      <c r="C366" s="136" t="s">
        <v>773</v>
      </c>
      <c r="D366" s="104" t="str">
        <f>VLOOKUP($A366,ALL!$B$5:$G$1070,4,FALSE)</f>
        <v>New Lebanon</v>
      </c>
      <c r="E366" s="104" t="str">
        <f>VLOOKUP($A366,ALL!$B$5:$G$1070,5,FALSE)</f>
        <v>OH</v>
      </c>
      <c r="F366" s="128" t="str">
        <f>VLOOKUP($A366,ALL!$B$5:$G$1070,6,FALSE)</f>
        <v>45345</v>
      </c>
      <c r="G366" s="120" t="s">
        <v>9</v>
      </c>
      <c r="H366" s="106">
        <v>1100</v>
      </c>
      <c r="I366" s="132" t="str">
        <f>VLOOKUP($A366,ALL!$B$5:$G$1070,3,FALSE)</f>
        <v>320 S Fuls Rd</v>
      </c>
      <c r="J366" s="140">
        <v>2</v>
      </c>
      <c r="K366" s="104">
        <v>2</v>
      </c>
      <c r="L366" s="104">
        <v>0</v>
      </c>
      <c r="M366" s="104">
        <v>0</v>
      </c>
      <c r="N366" s="104">
        <v>39.740417100000002</v>
      </c>
      <c r="O366" s="104">
        <v>-84.403710399999994</v>
      </c>
      <c r="P366" s="142">
        <v>0</v>
      </c>
    </row>
    <row r="367" spans="1:16" ht="14.25" customHeight="1" x14ac:dyDescent="0.25">
      <c r="A367" s="105" t="s">
        <v>825</v>
      </c>
      <c r="B367" s="103" t="s">
        <v>826</v>
      </c>
      <c r="C367" s="136" t="s">
        <v>58</v>
      </c>
      <c r="D367" s="104" t="str">
        <f>VLOOKUP($A367,ALL!$B$5:$G$1070,4,FALSE)</f>
        <v>New Lexington</v>
      </c>
      <c r="E367" s="104" t="str">
        <f>VLOOKUP($A367,ALL!$B$5:$G$1070,5,FALSE)</f>
        <v>OH</v>
      </c>
      <c r="F367" s="128" t="str">
        <f>VLOOKUP($A367,ALL!$B$5:$G$1070,6,FALSE)</f>
        <v>43764</v>
      </c>
      <c r="G367" s="120" t="s">
        <v>6</v>
      </c>
      <c r="H367" s="106">
        <v>1673</v>
      </c>
      <c r="I367" s="132" t="str">
        <f>VLOOKUP($A367,ALL!$B$5:$G$1070,3,FALSE)</f>
        <v>PO Box 630</v>
      </c>
      <c r="J367" s="140">
        <v>0</v>
      </c>
      <c r="K367" s="104">
        <v>0</v>
      </c>
      <c r="L367" s="104">
        <v>0</v>
      </c>
      <c r="M367" s="104">
        <v>0</v>
      </c>
      <c r="N367" s="104">
        <v>39.713957800000003</v>
      </c>
      <c r="O367" s="104">
        <v>-82.208480399999999</v>
      </c>
      <c r="P367" s="142">
        <v>0</v>
      </c>
    </row>
    <row r="368" spans="1:16" ht="14.25" customHeight="1" x14ac:dyDescent="0.25">
      <c r="A368" s="105" t="s">
        <v>915</v>
      </c>
      <c r="B368" s="103" t="s">
        <v>916</v>
      </c>
      <c r="C368" s="136" t="s">
        <v>890</v>
      </c>
      <c r="D368" s="104" t="str">
        <f>VLOOKUP($A368,ALL!$B$5:$G$1070,4,FALSE)</f>
        <v>New London</v>
      </c>
      <c r="E368" s="104" t="str">
        <f>VLOOKUP($A368,ALL!$B$5:$G$1070,5,FALSE)</f>
        <v>OH</v>
      </c>
      <c r="F368" s="128" t="str">
        <f>VLOOKUP($A368,ALL!$B$5:$G$1070,6,FALSE)</f>
        <v>44851</v>
      </c>
      <c r="G368" s="120" t="s">
        <v>9</v>
      </c>
      <c r="H368" s="106">
        <v>862</v>
      </c>
      <c r="I368" s="132" t="str">
        <f>VLOOKUP($A368,ALL!$B$5:$G$1070,3,FALSE)</f>
        <v>2 Wildcat Dr</v>
      </c>
      <c r="J368" s="140">
        <v>0</v>
      </c>
      <c r="K368" s="104">
        <v>0</v>
      </c>
      <c r="L368" s="104">
        <v>0</v>
      </c>
      <c r="M368" s="104">
        <v>0</v>
      </c>
      <c r="N368" s="104">
        <v>41.074919299999998</v>
      </c>
      <c r="O368" s="104">
        <v>-82.390228399999998</v>
      </c>
      <c r="P368" s="142">
        <v>0</v>
      </c>
    </row>
    <row r="369" spans="1:16" ht="14.25" customHeight="1" x14ac:dyDescent="0.25">
      <c r="A369" s="105" t="s">
        <v>100</v>
      </c>
      <c r="B369" s="103" t="s">
        <v>101</v>
      </c>
      <c r="C369" s="136" t="s">
        <v>87</v>
      </c>
      <c r="D369" s="104" t="str">
        <f>VLOOKUP($A369,ALL!$B$5:$G$1070,4,FALSE)</f>
        <v>Hamilton</v>
      </c>
      <c r="E369" s="104" t="str">
        <f>VLOOKUP($A369,ALL!$B$5:$G$1070,5,FALSE)</f>
        <v>OH</v>
      </c>
      <c r="F369" s="128" t="str">
        <f>VLOOKUP($A369,ALL!$B$5:$G$1070,6,FALSE)</f>
        <v>45011</v>
      </c>
      <c r="G369" s="120" t="s">
        <v>27</v>
      </c>
      <c r="H369" s="106">
        <v>670</v>
      </c>
      <c r="I369" s="132" t="str">
        <f>VLOOKUP($A369,ALL!$B$5:$G$1070,3,FALSE)</f>
        <v>600 Seven Mile Ave</v>
      </c>
      <c r="J369" s="140">
        <v>5</v>
      </c>
      <c r="K369" s="104">
        <v>5</v>
      </c>
      <c r="L369" s="104">
        <v>2</v>
      </c>
      <c r="M369" s="104">
        <v>2</v>
      </c>
      <c r="N369" s="104">
        <v>39.439330099999999</v>
      </c>
      <c r="O369" s="104">
        <v>-84.536710600000006</v>
      </c>
      <c r="P369" s="142">
        <v>0</v>
      </c>
    </row>
    <row r="370" spans="1:16" ht="14.25" customHeight="1" x14ac:dyDescent="0.25">
      <c r="A370" s="105" t="s">
        <v>194</v>
      </c>
      <c r="B370" s="103" t="s">
        <v>195</v>
      </c>
      <c r="C370" s="136" t="s">
        <v>180</v>
      </c>
      <c r="D370" s="104" t="str">
        <f>VLOOKUP($A370,ALL!$B$5:$G$1070,4,FALSE)</f>
        <v>New Philadelphia</v>
      </c>
      <c r="E370" s="104" t="str">
        <f>VLOOKUP($A370,ALL!$B$5:$G$1070,5,FALSE)</f>
        <v>OH</v>
      </c>
      <c r="F370" s="128" t="str">
        <f>VLOOKUP($A370,ALL!$B$5:$G$1070,6,FALSE)</f>
        <v>44663</v>
      </c>
      <c r="G370" s="120" t="s">
        <v>9</v>
      </c>
      <c r="H370" s="106">
        <v>3107</v>
      </c>
      <c r="I370" s="132" t="str">
        <f>VLOOKUP($A370,ALL!$B$5:$G$1070,3,FALSE)</f>
        <v>248 Front Ave SW</v>
      </c>
      <c r="J370" s="140">
        <v>1</v>
      </c>
      <c r="K370" s="104">
        <v>1</v>
      </c>
      <c r="L370" s="104">
        <v>0</v>
      </c>
      <c r="M370" s="104">
        <v>0</v>
      </c>
      <c r="N370" s="104">
        <v>40.488176899999999</v>
      </c>
      <c r="O370" s="104">
        <v>-81.450257899999997</v>
      </c>
      <c r="P370" s="142">
        <v>0</v>
      </c>
    </row>
    <row r="371" spans="1:16" ht="14.25" customHeight="1" x14ac:dyDescent="0.25">
      <c r="A371" s="105" t="s">
        <v>134</v>
      </c>
      <c r="B371" s="103" t="s">
        <v>135</v>
      </c>
      <c r="C371" s="136" t="s">
        <v>123</v>
      </c>
      <c r="D371" s="104" t="str">
        <f>VLOOKUP($A371,ALL!$B$5:$G$1070,4,FALSE)</f>
        <v>New Richmond</v>
      </c>
      <c r="E371" s="104" t="str">
        <f>VLOOKUP($A371,ALL!$B$5:$G$1070,5,FALSE)</f>
        <v>OH</v>
      </c>
      <c r="F371" s="128" t="str">
        <f>VLOOKUP($A371,ALL!$B$5:$G$1070,6,FALSE)</f>
        <v>45157</v>
      </c>
      <c r="G371" s="120" t="s">
        <v>9</v>
      </c>
      <c r="H371" s="106">
        <v>2065</v>
      </c>
      <c r="I371" s="132" t="str">
        <f>VLOOKUP($A371,ALL!$B$5:$G$1070,3,FALSE)</f>
        <v>212 Market St Fl 3RD</v>
      </c>
      <c r="J371" s="140">
        <v>1</v>
      </c>
      <c r="K371" s="104">
        <v>1</v>
      </c>
      <c r="L371" s="104">
        <v>0</v>
      </c>
      <c r="M371" s="104">
        <v>1</v>
      </c>
      <c r="N371" s="104">
        <v>38.9524689</v>
      </c>
      <c r="O371" s="104">
        <v>-84.2812847</v>
      </c>
      <c r="P371" s="142">
        <v>0</v>
      </c>
    </row>
    <row r="372" spans="1:16" ht="14.25" customHeight="1" x14ac:dyDescent="0.25">
      <c r="A372" s="105" t="s">
        <v>864</v>
      </c>
      <c r="B372" s="103" t="s">
        <v>865</v>
      </c>
      <c r="C372" s="136" t="s">
        <v>854</v>
      </c>
      <c r="D372" s="104" t="str">
        <f>VLOOKUP($A372,ALL!$B$5:$G$1070,4,FALSE)</f>
        <v>New Riegel</v>
      </c>
      <c r="E372" s="104" t="str">
        <f>VLOOKUP($A372,ALL!$B$5:$G$1070,5,FALSE)</f>
        <v>OH</v>
      </c>
      <c r="F372" s="128" t="str">
        <f>VLOOKUP($A372,ALL!$B$5:$G$1070,6,FALSE)</f>
        <v>44853</v>
      </c>
      <c r="G372" s="120" t="s">
        <v>9</v>
      </c>
      <c r="H372" s="106">
        <v>416</v>
      </c>
      <c r="I372" s="132" t="str">
        <f>VLOOKUP($A372,ALL!$B$5:$G$1070,3,FALSE)</f>
        <v>44 N Perry St</v>
      </c>
      <c r="J372" s="140">
        <v>0</v>
      </c>
      <c r="K372" s="104">
        <v>0</v>
      </c>
      <c r="L372" s="104">
        <v>0</v>
      </c>
      <c r="M372" s="104">
        <v>0</v>
      </c>
      <c r="N372" s="104">
        <v>41.0548815</v>
      </c>
      <c r="O372" s="104">
        <v>-83.319694699999999</v>
      </c>
      <c r="P372" s="142">
        <v>0</v>
      </c>
    </row>
    <row r="373" spans="1:16" ht="14.25" customHeight="1" x14ac:dyDescent="0.25">
      <c r="A373" s="105" t="s">
        <v>569</v>
      </c>
      <c r="B373" s="103" t="s">
        <v>570</v>
      </c>
      <c r="C373" s="136" t="s">
        <v>243</v>
      </c>
      <c r="D373" s="104" t="str">
        <f>VLOOKUP($A373,ALL!$B$5:$G$1070,4,FALSE)</f>
        <v>Newark</v>
      </c>
      <c r="E373" s="104" t="str">
        <f>VLOOKUP($A373,ALL!$B$5:$G$1070,5,FALSE)</f>
        <v>OH</v>
      </c>
      <c r="F373" s="128" t="str">
        <f>VLOOKUP($A373,ALL!$B$5:$G$1070,6,FALSE)</f>
        <v>43055</v>
      </c>
      <c r="G373" s="120" t="s">
        <v>9</v>
      </c>
      <c r="H373" s="106">
        <v>6493</v>
      </c>
      <c r="I373" s="132" t="str">
        <f>VLOOKUP($A373,ALL!$B$5:$G$1070,3,FALSE)</f>
        <v>621 Mount Vernon Rd</v>
      </c>
      <c r="J373" s="140">
        <v>2</v>
      </c>
      <c r="K373" s="104">
        <v>7</v>
      </c>
      <c r="L373" s="104">
        <v>0</v>
      </c>
      <c r="M373" s="104">
        <v>0</v>
      </c>
      <c r="N373" s="104">
        <v>40.0745529</v>
      </c>
      <c r="O373" s="104">
        <v>-82.414581900000002</v>
      </c>
      <c r="P373" s="142">
        <v>0</v>
      </c>
    </row>
    <row r="374" spans="1:16" ht="14.25" customHeight="1" x14ac:dyDescent="0.25">
      <c r="A374" s="105" t="s">
        <v>827</v>
      </c>
      <c r="B374" s="103" t="s">
        <v>828</v>
      </c>
      <c r="C374" s="136" t="s">
        <v>180</v>
      </c>
      <c r="D374" s="104" t="str">
        <f>VLOOKUP($A374,ALL!$B$5:$G$1070,4,FALSE)</f>
        <v>Newcomerstown</v>
      </c>
      <c r="E374" s="104" t="str">
        <f>VLOOKUP($A374,ALL!$B$5:$G$1070,5,FALSE)</f>
        <v>OH</v>
      </c>
      <c r="F374" s="128" t="str">
        <f>VLOOKUP($A374,ALL!$B$5:$G$1070,6,FALSE)</f>
        <v>43832</v>
      </c>
      <c r="G374" s="120" t="s">
        <v>6</v>
      </c>
      <c r="H374" s="106">
        <v>916</v>
      </c>
      <c r="I374" s="132" t="str">
        <f>VLOOKUP($A374,ALL!$B$5:$G$1070,3,FALSE)</f>
        <v>702 S River St</v>
      </c>
      <c r="J374" s="140">
        <v>1</v>
      </c>
      <c r="K374" s="104">
        <v>1</v>
      </c>
      <c r="L374" s="104">
        <v>0</v>
      </c>
      <c r="M374" s="104">
        <v>0</v>
      </c>
      <c r="N374" s="104">
        <v>40.264676600000001</v>
      </c>
      <c r="O374" s="104">
        <v>-81.609993599999996</v>
      </c>
      <c r="P374" s="142">
        <v>0</v>
      </c>
    </row>
    <row r="375" spans="1:16" ht="14.25" customHeight="1" x14ac:dyDescent="0.25">
      <c r="A375" s="105" t="s">
        <v>1258</v>
      </c>
      <c r="B375" s="103" t="s">
        <v>1259</v>
      </c>
      <c r="C375" s="136" t="s">
        <v>1229</v>
      </c>
      <c r="D375" s="104" t="str">
        <f>VLOOKUP($A375,ALL!$B$5:$G$1070,4,FALSE)</f>
        <v>Newton Falls</v>
      </c>
      <c r="E375" s="104" t="str">
        <f>VLOOKUP($A375,ALL!$B$5:$G$1070,5,FALSE)</f>
        <v>OH</v>
      </c>
      <c r="F375" s="128" t="str">
        <f>VLOOKUP($A375,ALL!$B$5:$G$1070,6,FALSE)</f>
        <v>44444</v>
      </c>
      <c r="G375" s="120" t="s">
        <v>6</v>
      </c>
      <c r="H375" s="106">
        <v>937</v>
      </c>
      <c r="I375" s="132" t="str">
        <f>VLOOKUP($A375,ALL!$B$5:$G$1070,3,FALSE)</f>
        <v>909 1/2 Milton Blvd</v>
      </c>
      <c r="J375" s="140">
        <v>0</v>
      </c>
      <c r="K375" s="104">
        <v>0</v>
      </c>
      <c r="L375" s="104">
        <v>0</v>
      </c>
      <c r="M375" s="104">
        <v>1</v>
      </c>
      <c r="N375" s="104">
        <v>41.173751000000003</v>
      </c>
      <c r="O375" s="104">
        <v>-80.955708000000001</v>
      </c>
      <c r="P375" s="142">
        <v>0</v>
      </c>
    </row>
    <row r="376" spans="1:16" ht="14.25" customHeight="1" x14ac:dyDescent="0.25">
      <c r="A376" s="105" t="s">
        <v>706</v>
      </c>
      <c r="B376" s="103" t="s">
        <v>707</v>
      </c>
      <c r="C376" s="136" t="s">
        <v>697</v>
      </c>
      <c r="D376" s="104" t="str">
        <f>VLOOKUP($A376,ALL!$B$5:$G$1070,4,FALSE)</f>
        <v>Pleasant Hill</v>
      </c>
      <c r="E376" s="104" t="str">
        <f>VLOOKUP($A376,ALL!$B$5:$G$1070,5,FALSE)</f>
        <v>OH</v>
      </c>
      <c r="F376" s="128" t="str">
        <f>VLOOKUP($A376,ALL!$B$5:$G$1070,6,FALSE)</f>
        <v>45359</v>
      </c>
      <c r="G376" s="120" t="s">
        <v>9</v>
      </c>
      <c r="H376" s="106">
        <v>574</v>
      </c>
      <c r="I376" s="132" t="str">
        <f>VLOOKUP($A376,ALL!$B$5:$G$1070,3,FALSE)</f>
        <v>PO Box 803</v>
      </c>
      <c r="J376" s="140">
        <v>1</v>
      </c>
      <c r="K376" s="104">
        <v>2</v>
      </c>
      <c r="L376" s="104">
        <v>0</v>
      </c>
      <c r="M376" s="104">
        <v>0</v>
      </c>
      <c r="N376" s="104">
        <v>40.053137200000002</v>
      </c>
      <c r="O376" s="104">
        <v>-84.344454299999995</v>
      </c>
      <c r="P376" s="142">
        <v>0</v>
      </c>
    </row>
    <row r="377" spans="1:16" ht="14.25" customHeight="1" x14ac:dyDescent="0.25">
      <c r="A377" s="105" t="s">
        <v>1260</v>
      </c>
      <c r="B377" s="103" t="s">
        <v>1261</v>
      </c>
      <c r="C377" s="136" t="s">
        <v>1229</v>
      </c>
      <c r="D377" s="104" t="str">
        <f>VLOOKUP($A377,ALL!$B$5:$G$1070,4,FALSE)</f>
        <v>Niles</v>
      </c>
      <c r="E377" s="104" t="str">
        <f>VLOOKUP($A377,ALL!$B$5:$G$1070,5,FALSE)</f>
        <v>OH</v>
      </c>
      <c r="F377" s="128" t="str">
        <f>VLOOKUP($A377,ALL!$B$5:$G$1070,6,FALSE)</f>
        <v>44446</v>
      </c>
      <c r="G377" s="120" t="s">
        <v>6</v>
      </c>
      <c r="H377" s="106">
        <v>2144</v>
      </c>
      <c r="I377" s="132" t="str">
        <f>VLOOKUP($A377,ALL!$B$5:$G$1070,3,FALSE)</f>
        <v>309 N Rhodes Ave</v>
      </c>
      <c r="J377" s="140">
        <v>0</v>
      </c>
      <c r="K377" s="104">
        <v>0</v>
      </c>
      <c r="L377" s="104">
        <v>1</v>
      </c>
      <c r="M377" s="104">
        <v>1</v>
      </c>
      <c r="N377" s="104">
        <v>41.185946600000001</v>
      </c>
      <c r="O377" s="104">
        <v>-80.734867100000002</v>
      </c>
      <c r="P377" s="142">
        <v>0</v>
      </c>
    </row>
    <row r="378" spans="1:16" ht="14.25" customHeight="1" x14ac:dyDescent="0.25">
      <c r="A378" s="105" t="s">
        <v>996</v>
      </c>
      <c r="B378" s="103" t="s">
        <v>997</v>
      </c>
      <c r="C378" s="136" t="s">
        <v>806</v>
      </c>
      <c r="D378" s="104" t="str">
        <f>VLOOKUP($A378,ALL!$B$5:$G$1070,4,FALSE)</f>
        <v>Sarahsville</v>
      </c>
      <c r="E378" s="104" t="str">
        <f>VLOOKUP($A378,ALL!$B$5:$G$1070,5,FALSE)</f>
        <v>OH</v>
      </c>
      <c r="F378" s="128" t="str">
        <f>VLOOKUP($A378,ALL!$B$5:$G$1070,6,FALSE)</f>
        <v>43779</v>
      </c>
      <c r="G378" s="120" t="s">
        <v>9</v>
      </c>
      <c r="H378" s="106">
        <v>887</v>
      </c>
      <c r="I378" s="132" t="str">
        <f>VLOOKUP($A378,ALL!$B$5:$G$1070,3,FALSE)</f>
        <v>20977 Zep Rd E</v>
      </c>
      <c r="J378" s="140">
        <v>0</v>
      </c>
      <c r="K378" s="104">
        <v>1</v>
      </c>
      <c r="L378" s="104">
        <v>0</v>
      </c>
      <c r="M378" s="104">
        <v>0</v>
      </c>
      <c r="N378" s="104">
        <v>39.806622900000001</v>
      </c>
      <c r="O378" s="104">
        <v>-81.445566600000006</v>
      </c>
      <c r="P378" s="142">
        <v>0</v>
      </c>
    </row>
    <row r="379" spans="1:16" ht="14.25" customHeight="1" x14ac:dyDescent="0.25">
      <c r="A379" s="105" t="s">
        <v>1181</v>
      </c>
      <c r="B379" s="103" t="s">
        <v>1182</v>
      </c>
      <c r="C379" s="136" t="s">
        <v>269</v>
      </c>
      <c r="D379" s="104" t="str">
        <f>VLOOKUP($A379,ALL!$B$5:$G$1070,4,FALSE)</f>
        <v>Northfield</v>
      </c>
      <c r="E379" s="104" t="str">
        <f>VLOOKUP($A379,ALL!$B$5:$G$1070,5,FALSE)</f>
        <v>OH</v>
      </c>
      <c r="F379" s="128" t="str">
        <f>VLOOKUP($A379,ALL!$B$5:$G$1070,6,FALSE)</f>
        <v>44067</v>
      </c>
      <c r="G379" s="122" t="s">
        <v>6</v>
      </c>
      <c r="H379" s="106">
        <v>3529</v>
      </c>
      <c r="I379" s="132" t="str">
        <f>VLOOKUP($A379,ALL!$B$5:$G$1070,3,FALSE)</f>
        <v>9370 Olde Eight Rd</v>
      </c>
      <c r="J379" s="140">
        <v>1</v>
      </c>
      <c r="K379" s="104">
        <v>4</v>
      </c>
      <c r="L379" s="104">
        <v>0</v>
      </c>
      <c r="M379" s="104">
        <v>3</v>
      </c>
      <c r="N379" s="104">
        <v>41.315173000000001</v>
      </c>
      <c r="O379" s="104">
        <v>-81.540603000000004</v>
      </c>
      <c r="P379" s="142">
        <v>0</v>
      </c>
    </row>
    <row r="380" spans="1:16" ht="14.25" customHeight="1" x14ac:dyDescent="0.25">
      <c r="A380" s="105" t="s">
        <v>1304</v>
      </c>
      <c r="B380" s="103" t="s">
        <v>1305</v>
      </c>
      <c r="C380" s="136" t="s">
        <v>535</v>
      </c>
      <c r="D380" s="104" t="str">
        <f>VLOOKUP($A380,ALL!$B$5:$G$1070,4,FALSE)</f>
        <v>North Baltimore</v>
      </c>
      <c r="E380" s="104" t="str">
        <f>VLOOKUP($A380,ALL!$B$5:$G$1070,5,FALSE)</f>
        <v>OH</v>
      </c>
      <c r="F380" s="128" t="str">
        <f>VLOOKUP($A380,ALL!$B$5:$G$1070,6,FALSE)</f>
        <v>45872</v>
      </c>
      <c r="G380" s="120" t="s">
        <v>6</v>
      </c>
      <c r="H380" s="106">
        <v>596</v>
      </c>
      <c r="I380" s="132" t="str">
        <f>VLOOKUP($A380,ALL!$B$5:$G$1070,3,FALSE)</f>
        <v>201 S Main St</v>
      </c>
      <c r="J380" s="140">
        <v>0</v>
      </c>
      <c r="K380" s="104">
        <v>0</v>
      </c>
      <c r="L380" s="104">
        <v>0</v>
      </c>
      <c r="M380" s="104">
        <v>0</v>
      </c>
      <c r="N380" s="104">
        <v>41.179099600000001</v>
      </c>
      <c r="O380" s="104">
        <v>-83.678078099999993</v>
      </c>
      <c r="P380" s="142">
        <v>0</v>
      </c>
    </row>
    <row r="381" spans="1:16" ht="14.25" customHeight="1" x14ac:dyDescent="0.25">
      <c r="A381" s="105" t="s">
        <v>1151</v>
      </c>
      <c r="B381" s="103" t="s">
        <v>1152</v>
      </c>
      <c r="C381" s="136" t="s">
        <v>1122</v>
      </c>
      <c r="D381" s="104" t="str">
        <f>VLOOKUP($A381,ALL!$B$5:$G$1070,4,FALSE)</f>
        <v>North Canton</v>
      </c>
      <c r="E381" s="104" t="str">
        <f>VLOOKUP($A381,ALL!$B$5:$G$1070,5,FALSE)</f>
        <v>OH</v>
      </c>
      <c r="F381" s="128" t="str">
        <f>VLOOKUP($A381,ALL!$B$5:$G$1070,6,FALSE)</f>
        <v>44720</v>
      </c>
      <c r="G381" s="120" t="s">
        <v>9</v>
      </c>
      <c r="H381" s="106">
        <v>4248</v>
      </c>
      <c r="I381" s="132" t="str">
        <f>VLOOKUP($A381,ALL!$B$5:$G$1070,3,FALSE)</f>
        <v>525 7th St NE</v>
      </c>
      <c r="J381" s="140">
        <v>1</v>
      </c>
      <c r="K381" s="104">
        <v>5</v>
      </c>
      <c r="L381" s="104">
        <v>1</v>
      </c>
      <c r="M381" s="104">
        <v>1</v>
      </c>
      <c r="N381" s="104">
        <v>40.885398299999999</v>
      </c>
      <c r="O381" s="104">
        <v>-81.395098200000007</v>
      </c>
      <c r="P381" s="142">
        <v>0</v>
      </c>
    </row>
    <row r="382" spans="1:16" ht="14.25" customHeight="1" x14ac:dyDescent="0.25">
      <c r="A382" s="105" t="s">
        <v>971</v>
      </c>
      <c r="B382" s="103" t="s">
        <v>972</v>
      </c>
      <c r="C382" s="136" t="s">
        <v>945</v>
      </c>
      <c r="D382" s="104" t="str">
        <f>VLOOKUP($A382,ALL!$B$5:$G$1070,4,FALSE)</f>
        <v>Pioneer</v>
      </c>
      <c r="E382" s="104" t="str">
        <f>VLOOKUP($A382,ALL!$B$5:$G$1070,5,FALSE)</f>
        <v>OH</v>
      </c>
      <c r="F382" s="128" t="str">
        <f>VLOOKUP($A382,ALL!$B$5:$G$1070,6,FALSE)</f>
        <v>43554</v>
      </c>
      <c r="G382" s="120" t="s">
        <v>9</v>
      </c>
      <c r="H382" s="106">
        <v>603</v>
      </c>
      <c r="I382" s="132" t="str">
        <f>VLOOKUP($A382,ALL!$B$5:$G$1070,3,FALSE)</f>
        <v>400 E Baubice St</v>
      </c>
      <c r="J382" s="140">
        <v>0</v>
      </c>
      <c r="K382" s="104">
        <v>0</v>
      </c>
      <c r="L382" s="104">
        <v>0</v>
      </c>
      <c r="M382" s="104">
        <v>0</v>
      </c>
      <c r="N382" s="104">
        <v>41.679513999999998</v>
      </c>
      <c r="O382" s="104">
        <v>-84.548401200000001</v>
      </c>
      <c r="P382" s="142">
        <v>0</v>
      </c>
    </row>
    <row r="383" spans="1:16" ht="14.25" customHeight="1" x14ac:dyDescent="0.25">
      <c r="A383" s="105" t="s">
        <v>451</v>
      </c>
      <c r="B383" s="103" t="s">
        <v>452</v>
      </c>
      <c r="C383" s="136" t="s">
        <v>429</v>
      </c>
      <c r="D383" s="104" t="str">
        <f>VLOOKUP($A383,ALL!$B$5:$G$1070,4,FALSE)</f>
        <v>Cincinnati</v>
      </c>
      <c r="E383" s="104" t="str">
        <f>VLOOKUP($A383,ALL!$B$5:$G$1070,5,FALSE)</f>
        <v>OH</v>
      </c>
      <c r="F383" s="128" t="str">
        <f>VLOOKUP($A383,ALL!$B$5:$G$1070,6,FALSE)</f>
        <v>45239</v>
      </c>
      <c r="G383" s="120" t="s">
        <v>6</v>
      </c>
      <c r="H383" s="106">
        <v>1433</v>
      </c>
      <c r="I383" s="132" t="str">
        <f>VLOOKUP($A383,ALL!$B$5:$G$1070,3,FALSE)</f>
        <v>1731 Goodman Ave</v>
      </c>
      <c r="J383" s="140">
        <v>0</v>
      </c>
      <c r="K383" s="104">
        <v>0</v>
      </c>
      <c r="L383" s="104">
        <v>0</v>
      </c>
      <c r="M383" s="104">
        <v>0</v>
      </c>
      <c r="N383" s="104">
        <v>39.216030799999999</v>
      </c>
      <c r="O383" s="104">
        <v>-84.553179499999999</v>
      </c>
      <c r="P383" s="142">
        <v>0</v>
      </c>
    </row>
    <row r="384" spans="1:16" ht="14.25" customHeight="1" x14ac:dyDescent="0.25">
      <c r="A384" s="105" t="s">
        <v>571</v>
      </c>
      <c r="B384" s="103" t="s">
        <v>572</v>
      </c>
      <c r="C384" s="136" t="s">
        <v>243</v>
      </c>
      <c r="D384" s="104" t="str">
        <f>VLOOKUP($A384,ALL!$B$5:$G$1070,4,FALSE)</f>
        <v>Utica</v>
      </c>
      <c r="E384" s="104" t="str">
        <f>VLOOKUP($A384,ALL!$B$5:$G$1070,5,FALSE)</f>
        <v>OH</v>
      </c>
      <c r="F384" s="128" t="str">
        <f>VLOOKUP($A384,ALL!$B$5:$G$1070,6,FALSE)</f>
        <v>43080</v>
      </c>
      <c r="G384" s="120" t="s">
        <v>9</v>
      </c>
      <c r="H384" s="106">
        <v>1509</v>
      </c>
      <c r="I384" s="132" t="str">
        <f>VLOOKUP($A384,ALL!$B$5:$G$1070,3,FALSE)</f>
        <v>PO Box 497</v>
      </c>
      <c r="J384" s="140">
        <v>1</v>
      </c>
      <c r="K384" s="104">
        <v>1</v>
      </c>
      <c r="L384" s="104">
        <v>0</v>
      </c>
      <c r="M384" s="104">
        <v>0</v>
      </c>
      <c r="N384" s="104">
        <v>40.234231299999998</v>
      </c>
      <c r="O384" s="104">
        <v>-82.4512699</v>
      </c>
      <c r="P384" s="142">
        <v>0</v>
      </c>
    </row>
    <row r="385" spans="1:16" ht="14.25" customHeight="1" x14ac:dyDescent="0.25">
      <c r="A385" s="105" t="s">
        <v>328</v>
      </c>
      <c r="B385" s="103" t="s">
        <v>329</v>
      </c>
      <c r="C385" s="136" t="s">
        <v>277</v>
      </c>
      <c r="D385" s="104" t="str">
        <f>VLOOKUP($A385,ALL!$B$5:$G$1070,4,FALSE)</f>
        <v>North Olmsted</v>
      </c>
      <c r="E385" s="104" t="str">
        <f>VLOOKUP($A385,ALL!$B$5:$G$1070,5,FALSE)</f>
        <v>OH</v>
      </c>
      <c r="F385" s="128" t="str">
        <f>VLOOKUP($A385,ALL!$B$5:$G$1070,6,FALSE)</f>
        <v>44070</v>
      </c>
      <c r="G385" s="120" t="s">
        <v>6</v>
      </c>
      <c r="H385" s="106">
        <v>3685</v>
      </c>
      <c r="I385" s="132" t="str">
        <f>VLOOKUP($A385,ALL!$B$5:$G$1070,3,FALSE)</f>
        <v>27425 Butternut Ridge Rd</v>
      </c>
      <c r="J385" s="140">
        <v>0</v>
      </c>
      <c r="K385" s="104">
        <v>0</v>
      </c>
      <c r="L385" s="104">
        <v>0</v>
      </c>
      <c r="M385" s="104">
        <v>0</v>
      </c>
      <c r="N385" s="104">
        <v>41.411597399999998</v>
      </c>
      <c r="O385" s="104">
        <v>-81.925645599999996</v>
      </c>
      <c r="P385" s="142">
        <v>0</v>
      </c>
    </row>
    <row r="386" spans="1:16" ht="14.25" customHeight="1" x14ac:dyDescent="0.25">
      <c r="A386" s="105" t="s">
        <v>596</v>
      </c>
      <c r="B386" s="103" t="s">
        <v>597</v>
      </c>
      <c r="C386" s="136" t="s">
        <v>577</v>
      </c>
      <c r="D386" s="104" t="str">
        <f>VLOOKUP($A386,ALL!$B$5:$G$1070,4,FALSE)</f>
        <v>North Ridgeville</v>
      </c>
      <c r="E386" s="104" t="str">
        <f>VLOOKUP($A386,ALL!$B$5:$G$1070,5,FALSE)</f>
        <v>OH</v>
      </c>
      <c r="F386" s="128" t="str">
        <f>VLOOKUP($A386,ALL!$B$5:$G$1070,6,FALSE)</f>
        <v>44039</v>
      </c>
      <c r="G386" s="120" t="s">
        <v>6</v>
      </c>
      <c r="H386" s="106">
        <v>4436</v>
      </c>
      <c r="I386" s="132" t="str">
        <f>VLOOKUP($A386,ALL!$B$5:$G$1070,3,FALSE)</f>
        <v>5490 Mills Creek Ln</v>
      </c>
      <c r="J386" s="140">
        <v>11</v>
      </c>
      <c r="K386" s="104">
        <v>11</v>
      </c>
      <c r="L386" s="104">
        <v>0</v>
      </c>
      <c r="M386" s="104">
        <v>0</v>
      </c>
      <c r="N386" s="104">
        <v>41.407174300000001</v>
      </c>
      <c r="O386" s="104">
        <v>-81.982883099999995</v>
      </c>
      <c r="P386" s="142">
        <v>0</v>
      </c>
    </row>
    <row r="387" spans="1:16" ht="14.25" customHeight="1" x14ac:dyDescent="0.25">
      <c r="A387" s="105" t="s">
        <v>330</v>
      </c>
      <c r="B387" s="103" t="s">
        <v>331</v>
      </c>
      <c r="C387" s="136" t="s">
        <v>277</v>
      </c>
      <c r="D387" s="104" t="str">
        <f>VLOOKUP($A387,ALL!$B$5:$G$1070,4,FALSE)</f>
        <v>North Royalton</v>
      </c>
      <c r="E387" s="104" t="str">
        <f>VLOOKUP($A387,ALL!$B$5:$G$1070,5,FALSE)</f>
        <v>OH</v>
      </c>
      <c r="F387" s="128" t="str">
        <f>VLOOKUP($A387,ALL!$B$5:$G$1070,6,FALSE)</f>
        <v>44133</v>
      </c>
      <c r="G387" s="120" t="s">
        <v>6</v>
      </c>
      <c r="H387" s="106">
        <v>4000</v>
      </c>
      <c r="I387" s="132" t="str">
        <f>VLOOKUP($A387,ALL!$B$5:$G$1070,3,FALSE)</f>
        <v>6579 Royalton Rd</v>
      </c>
      <c r="J387" s="140">
        <v>0</v>
      </c>
      <c r="K387" s="104">
        <v>0</v>
      </c>
      <c r="L387" s="104">
        <v>0</v>
      </c>
      <c r="M387" s="104">
        <v>2</v>
      </c>
      <c r="N387" s="104">
        <v>41.311885599999997</v>
      </c>
      <c r="O387" s="104">
        <v>-81.731180100000003</v>
      </c>
      <c r="P387" s="142">
        <v>0</v>
      </c>
    </row>
    <row r="388" spans="1:16" ht="14.25" customHeight="1" x14ac:dyDescent="0.25">
      <c r="A388" s="105" t="s">
        <v>866</v>
      </c>
      <c r="B388" s="103" t="s">
        <v>867</v>
      </c>
      <c r="C388" s="136" t="s">
        <v>230</v>
      </c>
      <c r="D388" s="104" t="str">
        <f>VLOOKUP($A388,ALL!$B$5:$G$1070,4,FALSE)</f>
        <v>Richwood</v>
      </c>
      <c r="E388" s="104" t="str">
        <f>VLOOKUP($A388,ALL!$B$5:$G$1070,5,FALSE)</f>
        <v>OH</v>
      </c>
      <c r="F388" s="128" t="str">
        <f>VLOOKUP($A388,ALL!$B$5:$G$1070,6,FALSE)</f>
        <v>43344</v>
      </c>
      <c r="G388" s="120" t="s">
        <v>9</v>
      </c>
      <c r="H388" s="106">
        <v>1486</v>
      </c>
      <c r="I388" s="132" t="str">
        <f>VLOOKUP($A388,ALL!$B$5:$G$1070,3,FALSE)</f>
        <v>12920 State Route 739</v>
      </c>
      <c r="J388" s="140">
        <v>0</v>
      </c>
      <c r="K388" s="104">
        <v>0</v>
      </c>
      <c r="L388" s="104">
        <v>0</v>
      </c>
      <c r="M388" s="104">
        <v>0</v>
      </c>
      <c r="N388" s="104">
        <v>40.483324600000003</v>
      </c>
      <c r="O388" s="104">
        <v>-83.315094299999998</v>
      </c>
      <c r="P388" s="142">
        <v>0</v>
      </c>
    </row>
    <row r="389" spans="1:16" ht="14.25" customHeight="1" x14ac:dyDescent="0.25">
      <c r="A389" s="105" t="s">
        <v>111</v>
      </c>
      <c r="B389" s="103" t="s">
        <v>112</v>
      </c>
      <c r="C389" s="136" t="s">
        <v>108</v>
      </c>
      <c r="D389" s="104" t="str">
        <f>VLOOKUP($A389,ALL!$B$5:$G$1070,4,FALSE)</f>
        <v>Springfield</v>
      </c>
      <c r="E389" s="104" t="str">
        <f>VLOOKUP($A389,ALL!$B$5:$G$1070,5,FALSE)</f>
        <v>OH</v>
      </c>
      <c r="F389" s="128" t="str">
        <f>VLOOKUP($A389,ALL!$B$5:$G$1070,6,FALSE)</f>
        <v>45502</v>
      </c>
      <c r="G389" s="120" t="s">
        <v>6</v>
      </c>
      <c r="H389" s="106">
        <v>3094</v>
      </c>
      <c r="I389" s="132" t="str">
        <f>VLOOKUP($A389,ALL!$B$5:$G$1070,3,FALSE)</f>
        <v>1414 Bowman Rd</v>
      </c>
      <c r="J389" s="140">
        <v>19</v>
      </c>
      <c r="K389" s="104">
        <v>5</v>
      </c>
      <c r="L389" s="104">
        <v>1</v>
      </c>
      <c r="M389" s="104">
        <v>4</v>
      </c>
      <c r="N389" s="104">
        <v>39.941057200000003</v>
      </c>
      <c r="O389" s="104">
        <v>-83.6804956</v>
      </c>
      <c r="P389" s="142">
        <v>0</v>
      </c>
    </row>
    <row r="390" spans="1:16" ht="14.25" customHeight="1" x14ac:dyDescent="0.25">
      <c r="A390" s="105" t="s">
        <v>973</v>
      </c>
      <c r="B390" s="103" t="s">
        <v>974</v>
      </c>
      <c r="C390" s="136" t="s">
        <v>942</v>
      </c>
      <c r="D390" s="104" t="str">
        <f>VLOOKUP($A390,ALL!$B$5:$G$1070,4,FALSE)</f>
        <v>Defiance</v>
      </c>
      <c r="E390" s="104" t="str">
        <f>VLOOKUP($A390,ALL!$B$5:$G$1070,5,FALSE)</f>
        <v>OH</v>
      </c>
      <c r="F390" s="128" t="str">
        <f>VLOOKUP($A390,ALL!$B$5:$G$1070,6,FALSE)</f>
        <v>43512</v>
      </c>
      <c r="G390" s="120" t="s">
        <v>9</v>
      </c>
      <c r="H390" s="106">
        <v>1041</v>
      </c>
      <c r="I390" s="132" t="str">
        <f>VLOOKUP($A390,ALL!$B$5:$G$1070,3,FALSE)</f>
        <v>5921 Domersville Rd</v>
      </c>
      <c r="J390" s="140">
        <v>0</v>
      </c>
      <c r="K390" s="104">
        <v>0</v>
      </c>
      <c r="L390" s="104">
        <v>0</v>
      </c>
      <c r="M390" s="104">
        <v>0</v>
      </c>
      <c r="N390" s="104">
        <v>41.356895999999999</v>
      </c>
      <c r="O390" s="104">
        <v>-84.322582999999995</v>
      </c>
      <c r="P390" s="142">
        <v>0</v>
      </c>
    </row>
    <row r="391" spans="1:16" ht="14.25" customHeight="1" x14ac:dyDescent="0.25">
      <c r="A391" s="105" t="s">
        <v>829</v>
      </c>
      <c r="B391" s="103" t="s">
        <v>830</v>
      </c>
      <c r="C391" s="136" t="s">
        <v>58</v>
      </c>
      <c r="D391" s="104" t="str">
        <f>VLOOKUP($A391,ALL!$B$5:$G$1070,4,FALSE)</f>
        <v>Thornville</v>
      </c>
      <c r="E391" s="104" t="str">
        <f>VLOOKUP($A391,ALL!$B$5:$G$1070,5,FALSE)</f>
        <v>OH</v>
      </c>
      <c r="F391" s="128" t="str">
        <f>VLOOKUP($A391,ALL!$B$5:$G$1070,6,FALSE)</f>
        <v>43076</v>
      </c>
      <c r="G391" s="120" t="s">
        <v>9</v>
      </c>
      <c r="H391" s="106">
        <v>2194</v>
      </c>
      <c r="I391" s="132" t="str">
        <f>VLOOKUP($A391,ALL!$B$5:$G$1070,3,FALSE)</f>
        <v>8700 Sheridan Dr</v>
      </c>
      <c r="J391" s="140">
        <v>1</v>
      </c>
      <c r="K391" s="104">
        <v>1</v>
      </c>
      <c r="L391" s="104">
        <v>0</v>
      </c>
      <c r="M391" s="104">
        <v>0</v>
      </c>
      <c r="N391" s="104">
        <v>39.821895699999999</v>
      </c>
      <c r="O391" s="104">
        <v>-82.377637500000006</v>
      </c>
      <c r="P391" s="142">
        <v>0</v>
      </c>
    </row>
    <row r="392" spans="1:16" ht="14.25" customHeight="1" x14ac:dyDescent="0.25">
      <c r="A392" s="105" t="s">
        <v>790</v>
      </c>
      <c r="B392" s="103" t="s">
        <v>791</v>
      </c>
      <c r="C392" s="136" t="s">
        <v>773</v>
      </c>
      <c r="D392" s="104" t="str">
        <f>VLOOKUP($A392,ALL!$B$5:$G$1070,4,FALSE)</f>
        <v>Englewood</v>
      </c>
      <c r="E392" s="104" t="str">
        <f>VLOOKUP($A392,ALL!$B$5:$G$1070,5,FALSE)</f>
        <v>OH</v>
      </c>
      <c r="F392" s="128" t="str">
        <f>VLOOKUP($A392,ALL!$B$5:$G$1070,6,FALSE)</f>
        <v>45322</v>
      </c>
      <c r="G392" s="120" t="s">
        <v>6</v>
      </c>
      <c r="H392" s="106">
        <v>4900</v>
      </c>
      <c r="I392" s="132" t="str">
        <f>VLOOKUP($A392,ALL!$B$5:$G$1070,3,FALSE)</f>
        <v>4001 Old Salem Rd</v>
      </c>
      <c r="J392" s="140">
        <v>0</v>
      </c>
      <c r="K392" s="104">
        <v>0</v>
      </c>
      <c r="L392" s="104">
        <v>0</v>
      </c>
      <c r="M392" s="104">
        <v>3</v>
      </c>
      <c r="N392" s="104">
        <v>39.847969300000003</v>
      </c>
      <c r="O392" s="104">
        <v>-84.292707300000004</v>
      </c>
      <c r="P392" s="142">
        <v>0</v>
      </c>
    </row>
    <row r="393" spans="1:16" ht="14.25" customHeight="1" x14ac:dyDescent="0.25">
      <c r="A393" s="105" t="s">
        <v>731</v>
      </c>
      <c r="B393" s="103" t="s">
        <v>732</v>
      </c>
      <c r="C393" s="136" t="s">
        <v>218</v>
      </c>
      <c r="D393" s="104" t="str">
        <f>VLOOKUP($A393,ALL!$B$5:$G$1070,4,FALSE)</f>
        <v>Galion</v>
      </c>
      <c r="E393" s="104" t="str">
        <f>VLOOKUP($A393,ALL!$B$5:$G$1070,5,FALSE)</f>
        <v>OH</v>
      </c>
      <c r="F393" s="128" t="str">
        <f>VLOOKUP($A393,ALL!$B$5:$G$1070,6,FALSE)</f>
        <v>44833</v>
      </c>
      <c r="G393" s="120" t="s">
        <v>9</v>
      </c>
      <c r="H393" s="106">
        <v>1040</v>
      </c>
      <c r="I393" s="132" t="str">
        <f>VLOOKUP($A393,ALL!$B$5:$G$1070,3,FALSE)</f>
        <v>5247 County Road 29</v>
      </c>
      <c r="J393" s="140">
        <v>0</v>
      </c>
      <c r="K393" s="104">
        <v>0</v>
      </c>
      <c r="L393" s="104">
        <v>0</v>
      </c>
      <c r="M393" s="104">
        <v>0</v>
      </c>
      <c r="N393" s="104">
        <v>40.639140900000001</v>
      </c>
      <c r="O393" s="104">
        <v>-82.756272300000006</v>
      </c>
      <c r="P393" s="142">
        <v>0</v>
      </c>
    </row>
    <row r="394" spans="1:16" ht="14.25" customHeight="1" x14ac:dyDescent="0.25">
      <c r="A394" s="105" t="s">
        <v>251</v>
      </c>
      <c r="B394" s="103" t="s">
        <v>252</v>
      </c>
      <c r="C394" s="136" t="s">
        <v>243</v>
      </c>
      <c r="D394" s="104" t="str">
        <f>VLOOKUP($A394,ALL!$B$5:$G$1070,4,FALSE)</f>
        <v>Johnstown</v>
      </c>
      <c r="E394" s="104" t="str">
        <f>VLOOKUP($A394,ALL!$B$5:$G$1070,5,FALSE)</f>
        <v>OH</v>
      </c>
      <c r="F394" s="128" t="str">
        <f>VLOOKUP($A394,ALL!$B$5:$G$1070,6,FALSE)</f>
        <v>43031</v>
      </c>
      <c r="G394" s="120" t="s">
        <v>6</v>
      </c>
      <c r="H394" s="106">
        <v>1092</v>
      </c>
      <c r="I394" s="132" t="str">
        <f>VLOOKUP($A394,ALL!$B$5:$G$1070,3,FALSE)</f>
        <v>6066 Johnstown Utica Rd</v>
      </c>
      <c r="J394" s="140">
        <v>0</v>
      </c>
      <c r="K394" s="104">
        <v>0</v>
      </c>
      <c r="L394" s="104">
        <v>0</v>
      </c>
      <c r="M394" s="104">
        <v>0</v>
      </c>
      <c r="N394" s="104">
        <v>40.188906899999999</v>
      </c>
      <c r="O394" s="104">
        <v>-82.609183200000004</v>
      </c>
      <c r="P394" s="142">
        <v>0</v>
      </c>
    </row>
    <row r="395" spans="1:16" ht="14.25" customHeight="1" x14ac:dyDescent="0.25">
      <c r="A395" s="105" t="s">
        <v>792</v>
      </c>
      <c r="B395" s="103" t="s">
        <v>793</v>
      </c>
      <c r="C395" s="136" t="s">
        <v>773</v>
      </c>
      <c r="D395" s="104" t="str">
        <f>VLOOKUP($A395,ALL!$B$5:$G$1070,4,FALSE)</f>
        <v>Dayton</v>
      </c>
      <c r="E395" s="104" t="str">
        <f>VLOOKUP($A395,ALL!$B$5:$G$1070,5,FALSE)</f>
        <v>OH</v>
      </c>
      <c r="F395" s="128" t="str">
        <f>VLOOKUP($A395,ALL!$B$5:$G$1070,6,FALSE)</f>
        <v>45414</v>
      </c>
      <c r="G395" s="120" t="s">
        <v>27</v>
      </c>
      <c r="H395" s="106">
        <v>1609</v>
      </c>
      <c r="I395" s="132" t="str">
        <f>VLOOKUP($A395,ALL!$B$5:$G$1070,3,FALSE)</f>
        <v>2011 Timber Ln</v>
      </c>
      <c r="J395" s="140">
        <v>0</v>
      </c>
      <c r="K395" s="104">
        <v>0</v>
      </c>
      <c r="L395" s="104">
        <v>0</v>
      </c>
      <c r="M395" s="104">
        <v>0</v>
      </c>
      <c r="N395" s="104">
        <v>39.813479800000003</v>
      </c>
      <c r="O395" s="104">
        <v>-84.196128599999994</v>
      </c>
      <c r="P395" s="142">
        <v>0</v>
      </c>
    </row>
    <row r="396" spans="1:16" ht="14.25" customHeight="1" x14ac:dyDescent="0.25">
      <c r="A396" s="105" t="s">
        <v>453</v>
      </c>
      <c r="B396" s="103" t="s">
        <v>454</v>
      </c>
      <c r="C396" s="136" t="s">
        <v>429</v>
      </c>
      <c r="D396" s="104" t="str">
        <f>VLOOKUP($A396,ALL!$B$5:$G$1070,4,FALSE)</f>
        <v>Cincinnati</v>
      </c>
      <c r="E396" s="104" t="str">
        <f>VLOOKUP($A396,ALL!$B$5:$G$1070,5,FALSE)</f>
        <v>OH</v>
      </c>
      <c r="F396" s="128" t="str">
        <f>VLOOKUP($A396,ALL!$B$5:$G$1070,6,FALSE)</f>
        <v>45239</v>
      </c>
      <c r="G396" s="120" t="s">
        <v>9</v>
      </c>
      <c r="H396" s="106">
        <v>8358</v>
      </c>
      <c r="I396" s="132" t="str">
        <f>VLOOKUP($A396,ALL!$B$5:$G$1070,3,FALSE)</f>
        <v>3240 Banning Rd</v>
      </c>
      <c r="J396" s="140">
        <v>6</v>
      </c>
      <c r="K396" s="104">
        <v>14</v>
      </c>
      <c r="L396" s="104">
        <v>3</v>
      </c>
      <c r="M396" s="104">
        <v>15</v>
      </c>
      <c r="N396" s="104">
        <v>39.214739199999997</v>
      </c>
      <c r="O396" s="104">
        <v>-84.588348600000003</v>
      </c>
      <c r="P396" s="142">
        <v>0</v>
      </c>
    </row>
    <row r="397" spans="1:16" ht="14.25" customHeight="1" x14ac:dyDescent="0.25">
      <c r="A397" s="105" t="s">
        <v>1079</v>
      </c>
      <c r="B397" s="103" t="s">
        <v>1080</v>
      </c>
      <c r="C397" s="136" t="s">
        <v>1067</v>
      </c>
      <c r="D397" s="104" t="str">
        <f>VLOOKUP($A397,ALL!$B$5:$G$1070,4,FALSE)</f>
        <v>Mc Dermott</v>
      </c>
      <c r="E397" s="104" t="str">
        <f>VLOOKUP($A397,ALL!$B$5:$G$1070,5,FALSE)</f>
        <v>OH</v>
      </c>
      <c r="F397" s="128" t="str">
        <f>VLOOKUP($A397,ALL!$B$5:$G$1070,6,FALSE)</f>
        <v>45652</v>
      </c>
      <c r="G397" s="120" t="s">
        <v>6</v>
      </c>
      <c r="H397" s="106">
        <v>1300</v>
      </c>
      <c r="I397" s="132" t="str">
        <f>VLOOKUP($A397,ALL!$B$5:$G$1070,3,FALSE)</f>
        <v>800 Mohawk Dr</v>
      </c>
      <c r="J397" s="140">
        <v>0</v>
      </c>
      <c r="K397" s="104">
        <v>2</v>
      </c>
      <c r="L397" s="104">
        <v>0</v>
      </c>
      <c r="M397" s="104">
        <v>0</v>
      </c>
      <c r="N397" s="104">
        <v>38.878676400000003</v>
      </c>
      <c r="O397" s="104">
        <v>-83.082594799999995</v>
      </c>
      <c r="P397" s="142">
        <v>0</v>
      </c>
    </row>
    <row r="398" spans="1:16" ht="14.25" customHeight="1" x14ac:dyDescent="0.25">
      <c r="A398" s="105" t="s">
        <v>1153</v>
      </c>
      <c r="B398" s="103" t="s">
        <v>1154</v>
      </c>
      <c r="C398" s="136" t="s">
        <v>1122</v>
      </c>
      <c r="D398" s="104" t="str">
        <f>VLOOKUP($A398,ALL!$B$5:$G$1070,4,FALSE)</f>
        <v>Canal Fulton</v>
      </c>
      <c r="E398" s="104" t="str">
        <f>VLOOKUP($A398,ALL!$B$5:$G$1070,5,FALSE)</f>
        <v>OH</v>
      </c>
      <c r="F398" s="128" t="str">
        <f>VLOOKUP($A398,ALL!$B$5:$G$1070,6,FALSE)</f>
        <v>44614</v>
      </c>
      <c r="G398" s="120" t="s">
        <v>9</v>
      </c>
      <c r="H398" s="106">
        <v>1780</v>
      </c>
      <c r="I398" s="132" t="str">
        <f>VLOOKUP($A398,ALL!$B$5:$G$1070,3,FALSE)</f>
        <v>2309 Locust St S</v>
      </c>
      <c r="J398" s="140">
        <v>1</v>
      </c>
      <c r="K398" s="104">
        <v>3</v>
      </c>
      <c r="L398" s="104">
        <v>0</v>
      </c>
      <c r="M398" s="104">
        <v>1</v>
      </c>
      <c r="N398" s="104">
        <v>40.881555800000001</v>
      </c>
      <c r="O398" s="104">
        <v>-81.568640200000004</v>
      </c>
      <c r="P398" s="142">
        <v>0</v>
      </c>
    </row>
    <row r="399" spans="1:16" ht="14.25" customHeight="1" x14ac:dyDescent="0.25">
      <c r="A399" s="105" t="s">
        <v>113</v>
      </c>
      <c r="B399" s="103" t="s">
        <v>114</v>
      </c>
      <c r="C399" s="136" t="s">
        <v>108</v>
      </c>
      <c r="D399" s="104" t="str">
        <f>VLOOKUP($A399,ALL!$B$5:$G$1070,4,FALSE)</f>
        <v>Springfield</v>
      </c>
      <c r="E399" s="104" t="str">
        <f>VLOOKUP($A399,ALL!$B$5:$G$1070,5,FALSE)</f>
        <v>OH</v>
      </c>
      <c r="F399" s="128" t="str">
        <f>VLOOKUP($A399,ALL!$B$5:$G$1070,6,FALSE)</f>
        <v>45502</v>
      </c>
      <c r="G399" s="120" t="s">
        <v>9</v>
      </c>
      <c r="H399" s="106">
        <v>1572</v>
      </c>
      <c r="I399" s="132" t="str">
        <f>VLOOKUP($A399,ALL!$B$5:$G$1070,3,FALSE)</f>
        <v>5610 Troy Rd</v>
      </c>
      <c r="J399" s="140">
        <v>0</v>
      </c>
      <c r="K399" s="104">
        <v>2</v>
      </c>
      <c r="L399" s="104">
        <v>0</v>
      </c>
      <c r="M399" s="104">
        <v>0</v>
      </c>
      <c r="N399" s="104">
        <v>39.990059000000002</v>
      </c>
      <c r="O399" s="104">
        <v>-83.908997999999997</v>
      </c>
      <c r="P399" s="142">
        <v>0</v>
      </c>
    </row>
    <row r="400" spans="1:16" ht="14.25" customHeight="1" x14ac:dyDescent="0.25">
      <c r="A400" s="105" t="s">
        <v>1211</v>
      </c>
      <c r="B400" s="103" t="s">
        <v>1212</v>
      </c>
      <c r="C400" s="136" t="s">
        <v>1134</v>
      </c>
      <c r="D400" s="104" t="str">
        <f>VLOOKUP($A400,ALL!$B$5:$G$1070,4,FALSE)</f>
        <v>West Salem</v>
      </c>
      <c r="E400" s="104" t="str">
        <f>VLOOKUP($A400,ALL!$B$5:$G$1070,5,FALSE)</f>
        <v>OH</v>
      </c>
      <c r="F400" s="128" t="str">
        <f>VLOOKUP($A400,ALL!$B$5:$G$1070,6,FALSE)</f>
        <v>44287</v>
      </c>
      <c r="G400" s="120" t="s">
        <v>6</v>
      </c>
      <c r="H400" s="106">
        <v>1318</v>
      </c>
      <c r="I400" s="132" t="str">
        <f>VLOOKUP($A400,ALL!$B$5:$G$1070,3,FALSE)</f>
        <v>7571 N Elyria Rd</v>
      </c>
      <c r="J400" s="140">
        <v>0</v>
      </c>
      <c r="K400" s="104">
        <v>1</v>
      </c>
      <c r="L400" s="104">
        <v>0</v>
      </c>
      <c r="M400" s="104">
        <v>0</v>
      </c>
      <c r="N400" s="104">
        <v>40.892051100000003</v>
      </c>
      <c r="O400" s="104">
        <v>-82.106748800000005</v>
      </c>
      <c r="P400" s="142">
        <v>0</v>
      </c>
    </row>
    <row r="401" spans="1:16" ht="14.25" customHeight="1" x14ac:dyDescent="0.25">
      <c r="A401" s="105" t="s">
        <v>1306</v>
      </c>
      <c r="B401" s="103" t="s">
        <v>1307</v>
      </c>
      <c r="C401" s="136" t="s">
        <v>535</v>
      </c>
      <c r="D401" s="104" t="str">
        <f>VLOOKUP($A401,ALL!$B$5:$G$1070,4,FALSE)</f>
        <v>Northwood</v>
      </c>
      <c r="E401" s="104" t="str">
        <f>VLOOKUP($A401,ALL!$B$5:$G$1070,5,FALSE)</f>
        <v>OH</v>
      </c>
      <c r="F401" s="128" t="str">
        <f>VLOOKUP($A401,ALL!$B$5:$G$1070,6,FALSE)</f>
        <v>43619</v>
      </c>
      <c r="G401" s="120" t="s">
        <v>6</v>
      </c>
      <c r="H401" s="106">
        <v>870</v>
      </c>
      <c r="I401" s="132" t="str">
        <f>VLOOKUP($A401,ALL!$B$5:$G$1070,3,FALSE)</f>
        <v>500 Lemoyne Rd</v>
      </c>
      <c r="J401" s="140">
        <v>0</v>
      </c>
      <c r="K401" s="104">
        <v>0</v>
      </c>
      <c r="L401" s="104">
        <v>0</v>
      </c>
      <c r="M401" s="104">
        <v>0</v>
      </c>
      <c r="N401" s="104">
        <v>41.607740999999997</v>
      </c>
      <c r="O401" s="104">
        <v>-83.474840999999998</v>
      </c>
      <c r="P401" s="142">
        <v>0</v>
      </c>
    </row>
    <row r="402" spans="1:16" ht="14.25" customHeight="1" x14ac:dyDescent="0.25">
      <c r="A402" s="105" t="s">
        <v>1183</v>
      </c>
      <c r="B402" s="103" t="s">
        <v>1184</v>
      </c>
      <c r="C402" s="136" t="s">
        <v>269</v>
      </c>
      <c r="D402" s="104" t="str">
        <f>VLOOKUP($A402,ALL!$B$5:$G$1070,4,FALSE)</f>
        <v>Norton</v>
      </c>
      <c r="E402" s="104" t="str">
        <f>VLOOKUP($A402,ALL!$B$5:$G$1070,5,FALSE)</f>
        <v>OH</v>
      </c>
      <c r="F402" s="128" t="str">
        <f>VLOOKUP($A402,ALL!$B$5:$G$1070,6,FALSE)</f>
        <v>44203</v>
      </c>
      <c r="G402" s="121" t="s">
        <v>6</v>
      </c>
      <c r="H402" s="106">
        <v>2442</v>
      </c>
      <c r="I402" s="132" t="str">
        <f>VLOOKUP($A402,ALL!$B$5:$G$1070,3,FALSE)</f>
        <v>4128 Cleveland Massillon Rd</v>
      </c>
      <c r="J402" s="140">
        <v>0</v>
      </c>
      <c r="K402" s="104">
        <v>0</v>
      </c>
      <c r="L402" s="104">
        <v>1</v>
      </c>
      <c r="M402" s="104">
        <v>2</v>
      </c>
      <c r="N402" s="104">
        <v>41.027656</v>
      </c>
      <c r="O402" s="104">
        <v>-81.640917000000002</v>
      </c>
      <c r="P402" s="142">
        <v>0</v>
      </c>
    </row>
    <row r="403" spans="1:16" ht="14.25" customHeight="1" x14ac:dyDescent="0.25">
      <c r="A403" s="105" t="s">
        <v>917</v>
      </c>
      <c r="B403" s="103" t="s">
        <v>918</v>
      </c>
      <c r="C403" s="136" t="s">
        <v>890</v>
      </c>
      <c r="D403" s="104" t="str">
        <f>VLOOKUP($A403,ALL!$B$5:$G$1070,4,FALSE)</f>
        <v>Norwalk</v>
      </c>
      <c r="E403" s="104" t="str">
        <f>VLOOKUP($A403,ALL!$B$5:$G$1070,5,FALSE)</f>
        <v>OH</v>
      </c>
      <c r="F403" s="128" t="str">
        <f>VLOOKUP($A403,ALL!$B$5:$G$1070,6,FALSE)</f>
        <v>44857</v>
      </c>
      <c r="G403" s="120" t="s">
        <v>9</v>
      </c>
      <c r="H403" s="106">
        <v>2652</v>
      </c>
      <c r="I403" s="132" t="str">
        <f>VLOOKUP($A403,ALL!$B$5:$G$1070,3,FALSE)</f>
        <v>134 Benedict Ave</v>
      </c>
      <c r="J403" s="140">
        <v>3</v>
      </c>
      <c r="K403" s="104">
        <v>3</v>
      </c>
      <c r="L403" s="104">
        <v>0</v>
      </c>
      <c r="M403" s="104">
        <v>1</v>
      </c>
      <c r="N403" s="104">
        <v>41.236263000000001</v>
      </c>
      <c r="O403" s="104">
        <v>-82.611493899999999</v>
      </c>
      <c r="P403" s="142">
        <v>0</v>
      </c>
    </row>
    <row r="404" spans="1:16" ht="14.25" customHeight="1" x14ac:dyDescent="0.25">
      <c r="A404" s="105" t="s">
        <v>1213</v>
      </c>
      <c r="B404" s="103" t="s">
        <v>1214</v>
      </c>
      <c r="C404" s="136" t="s">
        <v>1134</v>
      </c>
      <c r="D404" s="104" t="str">
        <f>VLOOKUP($A404,ALL!$B$5:$G$1070,4,FALSE)</f>
        <v>Creston</v>
      </c>
      <c r="E404" s="104" t="str">
        <f>VLOOKUP($A404,ALL!$B$5:$G$1070,5,FALSE)</f>
        <v>OH</v>
      </c>
      <c r="F404" s="128" t="str">
        <f>VLOOKUP($A404,ALL!$B$5:$G$1070,6,FALSE)</f>
        <v>44217</v>
      </c>
      <c r="G404" s="120" t="s">
        <v>9</v>
      </c>
      <c r="H404" s="106">
        <v>1380</v>
      </c>
      <c r="I404" s="132" t="str">
        <f>VLOOKUP($A404,ALL!$B$5:$G$1070,3,FALSE)</f>
        <v>350 S Main St</v>
      </c>
      <c r="J404" s="140">
        <v>0</v>
      </c>
      <c r="K404" s="104">
        <v>0</v>
      </c>
      <c r="L404" s="104">
        <v>0</v>
      </c>
      <c r="M404" s="104">
        <v>1</v>
      </c>
      <c r="N404" s="104">
        <v>40.965294</v>
      </c>
      <c r="O404" s="104">
        <v>-81.9029819</v>
      </c>
      <c r="P404" s="142">
        <v>0</v>
      </c>
    </row>
    <row r="405" spans="1:16" ht="14.25" customHeight="1" x14ac:dyDescent="0.25">
      <c r="A405" s="105" t="s">
        <v>455</v>
      </c>
      <c r="B405" s="103" t="s">
        <v>456</v>
      </c>
      <c r="C405" s="136" t="s">
        <v>429</v>
      </c>
      <c r="D405" s="104" t="str">
        <f>VLOOKUP($A405,ALL!$B$5:$G$1070,4,FALSE)</f>
        <v>Norwood</v>
      </c>
      <c r="E405" s="104" t="str">
        <f>VLOOKUP($A405,ALL!$B$5:$G$1070,5,FALSE)</f>
        <v>OH</v>
      </c>
      <c r="F405" s="128" t="str">
        <f>VLOOKUP($A405,ALL!$B$5:$G$1070,6,FALSE)</f>
        <v>45212</v>
      </c>
      <c r="G405" s="120" t="s">
        <v>9</v>
      </c>
      <c r="H405" s="106">
        <v>1821</v>
      </c>
      <c r="I405" s="132" t="str">
        <f>VLOOKUP($A405,ALL!$B$5:$G$1070,3,FALSE)</f>
        <v>2132 Williams Ave</v>
      </c>
      <c r="J405" s="140">
        <v>0</v>
      </c>
      <c r="K405" s="104">
        <v>0</v>
      </c>
      <c r="L405" s="104">
        <v>0</v>
      </c>
      <c r="M405" s="104">
        <v>1</v>
      </c>
      <c r="N405" s="104">
        <v>39.152391000000001</v>
      </c>
      <c r="O405" s="104">
        <v>-84.459762100000006</v>
      </c>
      <c r="P405" s="142">
        <v>0</v>
      </c>
    </row>
    <row r="406" spans="1:16" ht="14.25" customHeight="1" x14ac:dyDescent="0.25">
      <c r="A406" s="105" t="s">
        <v>1081</v>
      </c>
      <c r="B406" s="103" t="s">
        <v>1082</v>
      </c>
      <c r="C406" s="136" t="s">
        <v>406</v>
      </c>
      <c r="D406" s="104" t="str">
        <f>VLOOKUP($A406,ALL!$B$5:$G$1070,4,FALSE)</f>
        <v>Oak Hill</v>
      </c>
      <c r="E406" s="104" t="str">
        <f>VLOOKUP($A406,ALL!$B$5:$G$1070,5,FALSE)</f>
        <v>OH</v>
      </c>
      <c r="F406" s="128" t="str">
        <f>VLOOKUP($A406,ALL!$B$5:$G$1070,6,FALSE)</f>
        <v>45656</v>
      </c>
      <c r="G406" s="120" t="s">
        <v>9</v>
      </c>
      <c r="H406" s="106">
        <v>1137</v>
      </c>
      <c r="I406" s="132" t="str">
        <f>VLOOKUP($A406,ALL!$B$5:$G$1070,3,FALSE)</f>
        <v>205 Western Ave</v>
      </c>
      <c r="J406" s="140">
        <v>0</v>
      </c>
      <c r="K406" s="104">
        <v>2</v>
      </c>
      <c r="L406" s="104">
        <v>1</v>
      </c>
      <c r="M406" s="104">
        <v>1</v>
      </c>
      <c r="N406" s="104">
        <v>38.897591300000002</v>
      </c>
      <c r="O406" s="104">
        <v>-82.575978599999999</v>
      </c>
      <c r="P406" s="142">
        <v>0</v>
      </c>
    </row>
    <row r="407" spans="1:16" ht="14.25" customHeight="1" x14ac:dyDescent="0.25">
      <c r="A407" s="105" t="s">
        <v>457</v>
      </c>
      <c r="B407" s="103" t="s">
        <v>458</v>
      </c>
      <c r="C407" s="136" t="s">
        <v>429</v>
      </c>
      <c r="D407" s="104" t="str">
        <f>VLOOKUP($A407,ALL!$B$5:$G$1070,4,FALSE)</f>
        <v>Cincinnati</v>
      </c>
      <c r="E407" s="104" t="str">
        <f>VLOOKUP($A407,ALL!$B$5:$G$1070,5,FALSE)</f>
        <v>OH</v>
      </c>
      <c r="F407" s="128" t="str">
        <f>VLOOKUP($A407,ALL!$B$5:$G$1070,6,FALSE)</f>
        <v>45233</v>
      </c>
      <c r="G407" s="120" t="s">
        <v>6</v>
      </c>
      <c r="H407" s="106">
        <v>7454</v>
      </c>
      <c r="I407" s="132" t="str">
        <f>VLOOKUP($A407,ALL!$B$5:$G$1070,3,FALSE)</f>
        <v>6325 Rapid Run Rd</v>
      </c>
      <c r="J407" s="140">
        <v>0</v>
      </c>
      <c r="K407" s="104">
        <v>14</v>
      </c>
      <c r="L407" s="104">
        <v>6</v>
      </c>
      <c r="M407" s="104">
        <v>16</v>
      </c>
      <c r="N407" s="104">
        <v>39.111221999999998</v>
      </c>
      <c r="O407" s="104">
        <v>-84.660618999999997</v>
      </c>
      <c r="P407" s="142">
        <v>0</v>
      </c>
    </row>
    <row r="408" spans="1:16" ht="14.25" customHeight="1" x14ac:dyDescent="0.25">
      <c r="A408" s="105" t="s">
        <v>794</v>
      </c>
      <c r="B408" s="103" t="s">
        <v>795</v>
      </c>
      <c r="C408" s="136" t="s">
        <v>773</v>
      </c>
      <c r="D408" s="104" t="str">
        <f>VLOOKUP($A408,ALL!$B$5:$G$1070,4,FALSE)</f>
        <v>Dayton</v>
      </c>
      <c r="E408" s="104" t="str">
        <f>VLOOKUP($A408,ALL!$B$5:$G$1070,5,FALSE)</f>
        <v>OH</v>
      </c>
      <c r="F408" s="128" t="str">
        <f>VLOOKUP($A408,ALL!$B$5:$G$1070,6,FALSE)</f>
        <v>45409</v>
      </c>
      <c r="G408" s="120" t="s">
        <v>9</v>
      </c>
      <c r="H408" s="106">
        <v>2075</v>
      </c>
      <c r="I408" s="132" t="str">
        <f>VLOOKUP($A408,ALL!$B$5:$G$1070,3,FALSE)</f>
        <v>20 Rubicon Rd</v>
      </c>
      <c r="J408" s="140">
        <v>0</v>
      </c>
      <c r="K408" s="104">
        <v>2</v>
      </c>
      <c r="L408" s="104">
        <v>1</v>
      </c>
      <c r="M408" s="104">
        <v>1</v>
      </c>
      <c r="N408" s="104">
        <v>39.732849799999997</v>
      </c>
      <c r="O408" s="104">
        <v>-84.181471200000004</v>
      </c>
      <c r="P408" s="142">
        <v>0</v>
      </c>
    </row>
    <row r="409" spans="1:16" ht="14.25" customHeight="1" x14ac:dyDescent="0.25">
      <c r="A409" s="105" t="s">
        <v>598</v>
      </c>
      <c r="B409" s="103" t="s">
        <v>599</v>
      </c>
      <c r="C409" s="136" t="s">
        <v>577</v>
      </c>
      <c r="D409" s="104" t="str">
        <f>VLOOKUP($A409,ALL!$B$5:$G$1070,4,FALSE)</f>
        <v>Oberlin</v>
      </c>
      <c r="E409" s="104" t="str">
        <f>VLOOKUP($A409,ALL!$B$5:$G$1070,5,FALSE)</f>
        <v>OH</v>
      </c>
      <c r="F409" s="128" t="str">
        <f>VLOOKUP($A409,ALL!$B$5:$G$1070,6,FALSE)</f>
        <v>44074</v>
      </c>
      <c r="G409" s="120" t="s">
        <v>27</v>
      </c>
      <c r="H409" s="106">
        <v>960</v>
      </c>
      <c r="I409" s="132" t="str">
        <f>VLOOKUP($A409,ALL!$B$5:$G$1070,3,FALSE)</f>
        <v>153 N Main St</v>
      </c>
      <c r="J409" s="140">
        <v>0</v>
      </c>
      <c r="K409" s="104">
        <v>0</v>
      </c>
      <c r="L409" s="104">
        <v>0</v>
      </c>
      <c r="M409" s="104">
        <v>0</v>
      </c>
      <c r="N409" s="104">
        <v>41.2958778</v>
      </c>
      <c r="O409" s="104">
        <v>-82.216473500000006</v>
      </c>
      <c r="P409" s="142">
        <v>0</v>
      </c>
    </row>
    <row r="410" spans="1:16" ht="14.25" customHeight="1" x14ac:dyDescent="0.25">
      <c r="A410" s="105" t="s">
        <v>868</v>
      </c>
      <c r="B410" s="103" t="s">
        <v>869</v>
      </c>
      <c r="C410" s="136" t="s">
        <v>854</v>
      </c>
      <c r="D410" s="104" t="str">
        <f>VLOOKUP($A410,ALL!$B$5:$G$1070,4,FALSE)</f>
        <v>Old Fort</v>
      </c>
      <c r="E410" s="104" t="str">
        <f>VLOOKUP($A410,ALL!$B$5:$G$1070,5,FALSE)</f>
        <v>OH</v>
      </c>
      <c r="F410" s="128" t="str">
        <f>VLOOKUP($A410,ALL!$B$5:$G$1070,6,FALSE)</f>
        <v>44861</v>
      </c>
      <c r="G410" s="120" t="s">
        <v>9</v>
      </c>
      <c r="H410" s="106">
        <v>596</v>
      </c>
      <c r="I410" s="132" t="str">
        <f>VLOOKUP($A410,ALL!$B$5:$G$1070,3,FALSE)</f>
        <v>PO Box 64</v>
      </c>
      <c r="J410" s="140">
        <v>0</v>
      </c>
      <c r="K410" s="104">
        <v>0</v>
      </c>
      <c r="L410" s="104">
        <v>0</v>
      </c>
      <c r="M410" s="104">
        <v>0</v>
      </c>
      <c r="N410" s="104">
        <v>41.240821699999998</v>
      </c>
      <c r="O410" s="104">
        <v>-83.149728999999994</v>
      </c>
      <c r="P410" s="142">
        <v>0</v>
      </c>
    </row>
    <row r="411" spans="1:16" ht="14.25" customHeight="1" x14ac:dyDescent="0.25">
      <c r="A411" s="105" t="s">
        <v>253</v>
      </c>
      <c r="B411" s="103" t="s">
        <v>254</v>
      </c>
      <c r="C411" s="136" t="s">
        <v>211</v>
      </c>
      <c r="D411" s="104" t="str">
        <f>VLOOKUP($A411,ALL!$B$5:$G$1070,4,FALSE)</f>
        <v>Lewis Center</v>
      </c>
      <c r="E411" s="104" t="str">
        <f>VLOOKUP($A411,ALL!$B$5:$G$1070,5,FALSE)</f>
        <v>OH</v>
      </c>
      <c r="F411" s="128" t="str">
        <f>VLOOKUP($A411,ALL!$B$5:$G$1070,6,FALSE)</f>
        <v>43035</v>
      </c>
      <c r="G411" s="120" t="s">
        <v>6</v>
      </c>
      <c r="H411" s="106">
        <v>21299</v>
      </c>
      <c r="I411" s="132" t="str">
        <f>VLOOKUP($A411,ALL!$B$5:$G$1070,3,FALSE)</f>
        <v>814 Shanahan Rd Ste 100</v>
      </c>
      <c r="J411" s="140">
        <v>13</v>
      </c>
      <c r="K411" s="104">
        <v>62</v>
      </c>
      <c r="L411" s="104">
        <v>9</v>
      </c>
      <c r="M411" s="104">
        <v>22</v>
      </c>
      <c r="N411" s="104">
        <v>40.212482799999997</v>
      </c>
      <c r="O411" s="104">
        <v>-83.022327899999993</v>
      </c>
      <c r="P411" s="142">
        <v>0</v>
      </c>
    </row>
    <row r="412" spans="1:16" ht="14.25" customHeight="1" x14ac:dyDescent="0.25">
      <c r="A412" s="105" t="s">
        <v>332</v>
      </c>
      <c r="B412" s="103" t="s">
        <v>333</v>
      </c>
      <c r="C412" s="136" t="s">
        <v>277</v>
      </c>
      <c r="D412" s="104" t="str">
        <f>VLOOKUP($A412,ALL!$B$5:$G$1070,4,FALSE)</f>
        <v>Olmsted Falls</v>
      </c>
      <c r="E412" s="104" t="str">
        <f>VLOOKUP($A412,ALL!$B$5:$G$1070,5,FALSE)</f>
        <v>OH</v>
      </c>
      <c r="F412" s="128" t="str">
        <f>VLOOKUP($A412,ALL!$B$5:$G$1070,6,FALSE)</f>
        <v>44138</v>
      </c>
      <c r="G412" s="120" t="s">
        <v>6</v>
      </c>
      <c r="H412" s="106">
        <v>3507</v>
      </c>
      <c r="I412" s="132" t="str">
        <f>VLOOKUP($A412,ALL!$B$5:$G$1070,3,FALSE)</f>
        <v>PO Box 38010</v>
      </c>
      <c r="J412" s="140">
        <v>1</v>
      </c>
      <c r="K412" s="104">
        <v>3</v>
      </c>
      <c r="L412" s="104">
        <v>0</v>
      </c>
      <c r="M412" s="104">
        <v>1</v>
      </c>
      <c r="N412" s="104">
        <v>41.375048999999997</v>
      </c>
      <c r="O412" s="104">
        <v>-81.908193699999998</v>
      </c>
      <c r="P412" s="142">
        <v>0</v>
      </c>
    </row>
    <row r="413" spans="1:16" ht="14.25" customHeight="1" x14ac:dyDescent="0.25">
      <c r="A413" s="105" t="s">
        <v>870</v>
      </c>
      <c r="B413" s="103" t="s">
        <v>871</v>
      </c>
      <c r="C413" s="136" t="s">
        <v>515</v>
      </c>
      <c r="D413" s="104" t="str">
        <f>VLOOKUP($A413,ALL!$B$5:$G$1070,4,FALSE)</f>
        <v>Mansfield</v>
      </c>
      <c r="E413" s="104" t="str">
        <f>VLOOKUP($A413,ALL!$B$5:$G$1070,5,FALSE)</f>
        <v>OH</v>
      </c>
      <c r="F413" s="128" t="str">
        <f>VLOOKUP($A413,ALL!$B$5:$G$1070,6,FALSE)</f>
        <v>44906</v>
      </c>
      <c r="G413" s="120" t="s">
        <v>9</v>
      </c>
      <c r="H413" s="106">
        <v>1959</v>
      </c>
      <c r="I413" s="132" t="str">
        <f>VLOOKUP($A413,ALL!$B$5:$G$1070,3,FALSE)</f>
        <v>457 Shelby Ontario Rd</v>
      </c>
      <c r="J413" s="140">
        <v>0</v>
      </c>
      <c r="K413" s="104">
        <v>0</v>
      </c>
      <c r="L413" s="104">
        <v>0</v>
      </c>
      <c r="M413" s="104">
        <v>2</v>
      </c>
      <c r="N413" s="104">
        <v>40.763997400000001</v>
      </c>
      <c r="O413" s="104">
        <v>-82.645802599999996</v>
      </c>
      <c r="P413" s="142">
        <v>0</v>
      </c>
    </row>
    <row r="414" spans="1:16" ht="14.25" customHeight="1" x14ac:dyDescent="0.25">
      <c r="A414" s="105" t="s">
        <v>334</v>
      </c>
      <c r="B414" s="103" t="s">
        <v>335</v>
      </c>
      <c r="C414" s="136" t="s">
        <v>277</v>
      </c>
      <c r="D414" s="104" t="str">
        <f>VLOOKUP($A414,ALL!$B$5:$G$1070,4,FALSE)</f>
        <v>Cleveland</v>
      </c>
      <c r="E414" s="104" t="str">
        <f>VLOOKUP($A414,ALL!$B$5:$G$1070,5,FALSE)</f>
        <v>OH</v>
      </c>
      <c r="F414" s="128" t="str">
        <f>VLOOKUP($A414,ALL!$B$5:$G$1070,6,FALSE)</f>
        <v>44124</v>
      </c>
      <c r="G414" s="120" t="s">
        <v>27</v>
      </c>
      <c r="H414" s="106">
        <v>1997</v>
      </c>
      <c r="I414" s="132" t="str">
        <f>VLOOKUP($A414,ALL!$B$5:$G$1070,3,FALSE)</f>
        <v>32000 Chagrin Blvd</v>
      </c>
      <c r="J414" s="140">
        <v>0</v>
      </c>
      <c r="K414" s="104">
        <v>0</v>
      </c>
      <c r="L414" s="104">
        <v>0</v>
      </c>
      <c r="M414" s="104">
        <v>0</v>
      </c>
      <c r="N414" s="104">
        <v>41.454568999999999</v>
      </c>
      <c r="O414" s="104">
        <v>-81.446538000000004</v>
      </c>
      <c r="P414" s="142">
        <v>0</v>
      </c>
    </row>
    <row r="415" spans="1:16" ht="14.25" customHeight="1" x14ac:dyDescent="0.25">
      <c r="A415" s="105" t="s">
        <v>529</v>
      </c>
      <c r="B415" s="103" t="s">
        <v>530</v>
      </c>
      <c r="C415" s="136" t="s">
        <v>526</v>
      </c>
      <c r="D415" s="104" t="str">
        <f>VLOOKUP($A415,ALL!$B$5:$G$1070,4,FALSE)</f>
        <v>Oregon</v>
      </c>
      <c r="E415" s="104" t="str">
        <f>VLOOKUP($A415,ALL!$B$5:$G$1070,5,FALSE)</f>
        <v>OH</v>
      </c>
      <c r="F415" s="128" t="str">
        <f>VLOOKUP($A415,ALL!$B$5:$G$1070,6,FALSE)</f>
        <v>43616</v>
      </c>
      <c r="G415" s="120" t="s">
        <v>6</v>
      </c>
      <c r="H415" s="106">
        <v>3510</v>
      </c>
      <c r="I415" s="132" t="str">
        <f>VLOOKUP($A415,ALL!$B$5:$G$1070,3,FALSE)</f>
        <v>5721 Seaman St</v>
      </c>
      <c r="J415" s="140">
        <v>3</v>
      </c>
      <c r="K415" s="104">
        <v>5</v>
      </c>
      <c r="L415" s="104">
        <v>0</v>
      </c>
      <c r="M415" s="104">
        <v>1</v>
      </c>
      <c r="N415" s="104">
        <v>41.652999199999996</v>
      </c>
      <c r="O415" s="104">
        <v>-83.410774799999999</v>
      </c>
      <c r="P415" s="142">
        <v>0</v>
      </c>
    </row>
    <row r="416" spans="1:16" ht="14.25" customHeight="1" x14ac:dyDescent="0.25">
      <c r="A416" s="105" t="s">
        <v>1215</v>
      </c>
      <c r="B416" s="103" t="s">
        <v>1216</v>
      </c>
      <c r="C416" s="136" t="s">
        <v>1134</v>
      </c>
      <c r="D416" s="104" t="str">
        <f>VLOOKUP($A416,ALL!$B$5:$G$1070,4,FALSE)</f>
        <v>Orrville</v>
      </c>
      <c r="E416" s="104" t="str">
        <f>VLOOKUP($A416,ALL!$B$5:$G$1070,5,FALSE)</f>
        <v>OH</v>
      </c>
      <c r="F416" s="128" t="str">
        <f>VLOOKUP($A416,ALL!$B$5:$G$1070,6,FALSE)</f>
        <v>44667</v>
      </c>
      <c r="G416" s="120" t="s">
        <v>9</v>
      </c>
      <c r="H416" s="106">
        <v>1622</v>
      </c>
      <c r="I416" s="132" t="str">
        <f>VLOOKUP($A416,ALL!$B$5:$G$1070,3,FALSE)</f>
        <v>815 N Ella St</v>
      </c>
      <c r="J416" s="140">
        <v>1</v>
      </c>
      <c r="K416" s="104">
        <v>3</v>
      </c>
      <c r="L416" s="104">
        <v>0</v>
      </c>
      <c r="M416" s="104">
        <v>0</v>
      </c>
      <c r="N416" s="104">
        <v>40.848752699999999</v>
      </c>
      <c r="O416" s="104">
        <v>-81.769608000000005</v>
      </c>
      <c r="P416" s="142">
        <v>0</v>
      </c>
    </row>
    <row r="417" spans="1:16" ht="14.25" customHeight="1" x14ac:dyDescent="0.25">
      <c r="A417" s="105" t="s">
        <v>1155</v>
      </c>
      <c r="B417" s="103" t="s">
        <v>1156</v>
      </c>
      <c r="C417" s="136" t="s">
        <v>1122</v>
      </c>
      <c r="D417" s="104" t="str">
        <f>VLOOKUP($A417,ALL!$B$5:$G$1070,4,FALSE)</f>
        <v>East Canton</v>
      </c>
      <c r="E417" s="104" t="str">
        <f>VLOOKUP($A417,ALL!$B$5:$G$1070,5,FALSE)</f>
        <v>OH</v>
      </c>
      <c r="F417" s="128" t="str">
        <f>VLOOKUP($A417,ALL!$B$5:$G$1070,6,FALSE)</f>
        <v>44730</v>
      </c>
      <c r="G417" s="120" t="s">
        <v>9</v>
      </c>
      <c r="H417" s="106">
        <v>862</v>
      </c>
      <c r="I417" s="132" t="str">
        <f>VLOOKUP($A417,ALL!$B$5:$G$1070,3,FALSE)</f>
        <v>310 Browning Ct N</v>
      </c>
      <c r="J417" s="140">
        <v>0</v>
      </c>
      <c r="K417" s="104">
        <v>0</v>
      </c>
      <c r="L417" s="104">
        <v>0</v>
      </c>
      <c r="M417" s="104">
        <v>1</v>
      </c>
      <c r="N417" s="104">
        <v>40.789343500000001</v>
      </c>
      <c r="O417" s="104">
        <v>-81.279175800000004</v>
      </c>
      <c r="P417" s="142">
        <v>0</v>
      </c>
    </row>
    <row r="418" spans="1:16" ht="14.25" customHeight="1" x14ac:dyDescent="0.25">
      <c r="A418" s="105" t="s">
        <v>1308</v>
      </c>
      <c r="B418" s="103" t="s">
        <v>1309</v>
      </c>
      <c r="C418" s="136" t="s">
        <v>535</v>
      </c>
      <c r="D418" s="104" t="str">
        <f>VLOOKUP($A418,ALL!$B$5:$G$1070,4,FALSE)</f>
        <v>Tontogany</v>
      </c>
      <c r="E418" s="104" t="str">
        <f>VLOOKUP($A418,ALL!$B$5:$G$1070,5,FALSE)</f>
        <v>OH</v>
      </c>
      <c r="F418" s="128" t="str">
        <f>VLOOKUP($A418,ALL!$B$5:$G$1070,6,FALSE)</f>
        <v>43565</v>
      </c>
      <c r="G418" s="120" t="s">
        <v>9</v>
      </c>
      <c r="H418" s="106">
        <v>1551</v>
      </c>
      <c r="I418" s="132" t="str">
        <f>VLOOKUP($A418,ALL!$B$5:$G$1070,3,FALSE)</f>
        <v>PO Box 290</v>
      </c>
      <c r="J418" s="140">
        <v>0</v>
      </c>
      <c r="K418" s="104">
        <v>1</v>
      </c>
      <c r="L418" s="104">
        <v>0</v>
      </c>
      <c r="M418" s="104">
        <v>5</v>
      </c>
      <c r="N418" s="104">
        <v>41.416055499999999</v>
      </c>
      <c r="O418" s="104">
        <v>-83.740685900000003</v>
      </c>
      <c r="P418" s="142">
        <v>0</v>
      </c>
    </row>
    <row r="419" spans="1:16" ht="14.25" customHeight="1" x14ac:dyDescent="0.25">
      <c r="A419" s="105" t="s">
        <v>531</v>
      </c>
      <c r="B419" s="103" t="s">
        <v>532</v>
      </c>
      <c r="C419" s="136" t="s">
        <v>526</v>
      </c>
      <c r="D419" s="104" t="str">
        <f>VLOOKUP($A419,ALL!$B$5:$G$1070,4,FALSE)</f>
        <v>Toledo</v>
      </c>
      <c r="E419" s="104" t="str">
        <f>VLOOKUP($A419,ALL!$B$5:$G$1070,5,FALSE)</f>
        <v>OH</v>
      </c>
      <c r="F419" s="128" t="str">
        <f>VLOOKUP($A419,ALL!$B$5:$G$1070,6,FALSE)</f>
        <v>43606</v>
      </c>
      <c r="G419" s="124" t="s">
        <v>9</v>
      </c>
      <c r="H419" s="106">
        <v>1011</v>
      </c>
      <c r="I419" s="132" t="str">
        <f>VLOOKUP($A419,ALL!$B$5:$G$1070,3,FALSE)</f>
        <v>3600 Indian Rd</v>
      </c>
      <c r="J419" s="140">
        <v>0</v>
      </c>
      <c r="K419" s="104">
        <v>0</v>
      </c>
      <c r="L419" s="104">
        <v>0</v>
      </c>
      <c r="M419" s="104">
        <v>0</v>
      </c>
      <c r="N419" s="104">
        <v>41.666398700000002</v>
      </c>
      <c r="O419" s="104">
        <v>-83.629415600000002</v>
      </c>
      <c r="P419" s="142">
        <v>0</v>
      </c>
    </row>
    <row r="420" spans="1:16" ht="14.25" customHeight="1" x14ac:dyDescent="0.25">
      <c r="A420" s="105" t="s">
        <v>1040</v>
      </c>
      <c r="B420" s="103" t="s">
        <v>1041</v>
      </c>
      <c r="C420" s="136" t="s">
        <v>1029</v>
      </c>
      <c r="D420" s="104" t="str">
        <f>VLOOKUP($A420,ALL!$B$5:$G$1070,4,FALSE)</f>
        <v>Ottawa</v>
      </c>
      <c r="E420" s="104" t="str">
        <f>VLOOKUP($A420,ALL!$B$5:$G$1070,5,FALSE)</f>
        <v>OH</v>
      </c>
      <c r="F420" s="128" t="str">
        <f>VLOOKUP($A420,ALL!$B$5:$G$1070,6,FALSE)</f>
        <v>45875</v>
      </c>
      <c r="G420" s="120" t="s">
        <v>9</v>
      </c>
      <c r="H420" s="106">
        <v>1477</v>
      </c>
      <c r="I420" s="132" t="str">
        <f>VLOOKUP($A420,ALL!$B$5:$G$1070,3,FALSE)</f>
        <v>630 Glendale Ave</v>
      </c>
      <c r="J420" s="140">
        <v>3</v>
      </c>
      <c r="K420" s="104">
        <v>8</v>
      </c>
      <c r="L420" s="104">
        <v>2</v>
      </c>
      <c r="M420" s="104">
        <v>2</v>
      </c>
      <c r="N420" s="104">
        <v>41.030014199999997</v>
      </c>
      <c r="O420" s="104">
        <v>-84.046478199999996</v>
      </c>
      <c r="P420" s="142">
        <v>0</v>
      </c>
    </row>
    <row r="421" spans="1:16" ht="14.25" customHeight="1" x14ac:dyDescent="0.25">
      <c r="A421" s="105" t="s">
        <v>1042</v>
      </c>
      <c r="B421" s="103" t="s">
        <v>1043</v>
      </c>
      <c r="C421" s="136" t="s">
        <v>1029</v>
      </c>
      <c r="D421" s="104" t="str">
        <f>VLOOKUP($A421,ALL!$B$5:$G$1070,4,FALSE)</f>
        <v>Ottoville</v>
      </c>
      <c r="E421" s="104" t="str">
        <f>VLOOKUP($A421,ALL!$B$5:$G$1070,5,FALSE)</f>
        <v>OH</v>
      </c>
      <c r="F421" s="128" t="str">
        <f>VLOOKUP($A421,ALL!$B$5:$G$1070,6,FALSE)</f>
        <v>45876</v>
      </c>
      <c r="G421" s="120" t="s">
        <v>9</v>
      </c>
      <c r="H421" s="106">
        <v>460</v>
      </c>
      <c r="I421" s="132" t="str">
        <f>VLOOKUP($A421,ALL!$B$5:$G$1070,3,FALSE)</f>
        <v>PO Box 248</v>
      </c>
      <c r="J421" s="140">
        <v>0</v>
      </c>
      <c r="K421" s="104">
        <v>2</v>
      </c>
      <c r="L421" s="104">
        <v>0</v>
      </c>
      <c r="M421" s="104">
        <v>0</v>
      </c>
      <c r="N421" s="104">
        <v>40.9322722</v>
      </c>
      <c r="O421" s="104">
        <v>-84.338838300000006</v>
      </c>
      <c r="P421" s="142">
        <v>0</v>
      </c>
    </row>
    <row r="422" spans="1:16" ht="14.25" customHeight="1" x14ac:dyDescent="0.25">
      <c r="A422" s="105" t="s">
        <v>374</v>
      </c>
      <c r="B422" s="103" t="s">
        <v>375</v>
      </c>
      <c r="C422" s="136" t="s">
        <v>319</v>
      </c>
      <c r="D422" s="104" t="str">
        <f>VLOOKUP($A422,ALL!$B$5:$G$1070,4,FALSE)</f>
        <v>Painesville</v>
      </c>
      <c r="E422" s="104" t="str">
        <f>VLOOKUP($A422,ALL!$B$5:$G$1070,5,FALSE)</f>
        <v>OH</v>
      </c>
      <c r="F422" s="128" t="str">
        <f>VLOOKUP($A422,ALL!$B$5:$G$1070,6,FALSE)</f>
        <v>44077</v>
      </c>
      <c r="G422" s="120" t="s">
        <v>9</v>
      </c>
      <c r="H422" s="106">
        <v>2827</v>
      </c>
      <c r="I422" s="132" t="str">
        <f>VLOOKUP($A422,ALL!$B$5:$G$1070,3,FALSE)</f>
        <v>58 Jefferson St</v>
      </c>
      <c r="J422" s="140">
        <v>0</v>
      </c>
      <c r="K422" s="104">
        <v>2</v>
      </c>
      <c r="L422" s="104">
        <v>0</v>
      </c>
      <c r="M422" s="104">
        <v>1</v>
      </c>
      <c r="N422" s="104">
        <v>41.722588600000002</v>
      </c>
      <c r="O422" s="104">
        <v>-81.250366400000004</v>
      </c>
      <c r="P422" s="142">
        <v>0</v>
      </c>
    </row>
    <row r="423" spans="1:16" ht="14.25" customHeight="1" x14ac:dyDescent="0.25">
      <c r="A423" s="105" t="s">
        <v>1083</v>
      </c>
      <c r="B423" s="103" t="s">
        <v>1084</v>
      </c>
      <c r="C423" s="136" t="s">
        <v>221</v>
      </c>
      <c r="D423" s="104" t="str">
        <f>VLOOKUP($A423,ALL!$B$5:$G$1070,4,FALSE)</f>
        <v>Bainbridge</v>
      </c>
      <c r="E423" s="104" t="str">
        <f>VLOOKUP($A423,ALL!$B$5:$G$1070,5,FALSE)</f>
        <v>OH</v>
      </c>
      <c r="F423" s="128" t="str">
        <f>VLOOKUP($A423,ALL!$B$5:$G$1070,6,FALSE)</f>
        <v>45612</v>
      </c>
      <c r="G423" s="120" t="s">
        <v>9</v>
      </c>
      <c r="H423" s="106">
        <v>821</v>
      </c>
      <c r="I423" s="132" t="str">
        <f>VLOOKUP($A423,ALL!$B$5:$G$1070,3,FALSE)</f>
        <v>7454 Us Highway 50 W</v>
      </c>
      <c r="J423" s="140">
        <v>0</v>
      </c>
      <c r="K423" s="104">
        <v>1</v>
      </c>
      <c r="L423" s="104">
        <v>0</v>
      </c>
      <c r="M423" s="104">
        <v>2</v>
      </c>
      <c r="N423" s="104">
        <v>39.244021099999998</v>
      </c>
      <c r="O423" s="104">
        <v>-83.215768999999995</v>
      </c>
      <c r="P423" s="142">
        <v>0</v>
      </c>
    </row>
    <row r="424" spans="1:16" ht="14.25" customHeight="1" x14ac:dyDescent="0.25">
      <c r="A424" s="105" t="s">
        <v>1044</v>
      </c>
      <c r="B424" s="103" t="s">
        <v>1045</v>
      </c>
      <c r="C424" s="136" t="s">
        <v>1029</v>
      </c>
      <c r="D424" s="104" t="str">
        <f>VLOOKUP($A424,ALL!$B$5:$G$1070,4,FALSE)</f>
        <v>Pandora</v>
      </c>
      <c r="E424" s="104" t="str">
        <f>VLOOKUP($A424,ALL!$B$5:$G$1070,5,FALSE)</f>
        <v>OH</v>
      </c>
      <c r="F424" s="128" t="str">
        <f>VLOOKUP($A424,ALL!$B$5:$G$1070,6,FALSE)</f>
        <v>45877</v>
      </c>
      <c r="G424" s="120" t="s">
        <v>9</v>
      </c>
      <c r="H424" s="106">
        <v>512</v>
      </c>
      <c r="I424" s="132" t="str">
        <f>VLOOKUP($A424,ALL!$B$5:$G$1070,3,FALSE)</f>
        <v>410 Rocket Ridge</v>
      </c>
      <c r="J424" s="140">
        <v>0</v>
      </c>
      <c r="K424" s="104">
        <v>0</v>
      </c>
      <c r="L424" s="104">
        <v>0</v>
      </c>
      <c r="M424" s="104">
        <v>1</v>
      </c>
      <c r="N424" s="104">
        <v>40.953339999999997</v>
      </c>
      <c r="O424" s="104">
        <v>-83.971305999999998</v>
      </c>
      <c r="P424" s="142">
        <v>0</v>
      </c>
    </row>
    <row r="425" spans="1:16" ht="14.25" customHeight="1" x14ac:dyDescent="0.25">
      <c r="A425" s="105" t="s">
        <v>689</v>
      </c>
      <c r="B425" s="103" t="s">
        <v>690</v>
      </c>
      <c r="C425" s="136" t="s">
        <v>682</v>
      </c>
      <c r="D425" s="104" t="str">
        <f>VLOOKUP($A425,ALL!$B$5:$G$1070,4,FALSE)</f>
        <v>Rockford</v>
      </c>
      <c r="E425" s="104" t="str">
        <f>VLOOKUP($A425,ALL!$B$5:$G$1070,5,FALSE)</f>
        <v>OH</v>
      </c>
      <c r="F425" s="128" t="str">
        <f>VLOOKUP($A425,ALL!$B$5:$G$1070,6,FALSE)</f>
        <v>45882</v>
      </c>
      <c r="G425" s="120" t="s">
        <v>9</v>
      </c>
      <c r="H425" s="106">
        <v>1045</v>
      </c>
      <c r="I425" s="132" t="str">
        <f>VLOOKUP($A425,ALL!$B$5:$G$1070,3,FALSE)</f>
        <v>400 Buckeye St</v>
      </c>
      <c r="J425" s="140">
        <v>0</v>
      </c>
      <c r="K425" s="104">
        <v>0</v>
      </c>
      <c r="L425" s="104">
        <v>0</v>
      </c>
      <c r="M425" s="104">
        <v>2</v>
      </c>
      <c r="N425" s="104">
        <v>40.6826735</v>
      </c>
      <c r="O425" s="104">
        <v>-84.650752699999998</v>
      </c>
      <c r="P425" s="142">
        <v>0</v>
      </c>
    </row>
    <row r="426" spans="1:16" ht="14.25" customHeight="1" x14ac:dyDescent="0.25">
      <c r="A426" s="105" t="s">
        <v>336</v>
      </c>
      <c r="B426" s="103" t="s">
        <v>337</v>
      </c>
      <c r="C426" s="136" t="s">
        <v>277</v>
      </c>
      <c r="D426" s="104" t="str">
        <f>VLOOKUP($A426,ALL!$B$5:$G$1070,4,FALSE)</f>
        <v>Parma</v>
      </c>
      <c r="E426" s="104" t="str">
        <f>VLOOKUP($A426,ALL!$B$5:$G$1070,5,FALSE)</f>
        <v>OH</v>
      </c>
      <c r="F426" s="128" t="str">
        <f>VLOOKUP($A426,ALL!$B$5:$G$1070,6,FALSE)</f>
        <v>44134</v>
      </c>
      <c r="G426" s="120" t="s">
        <v>6</v>
      </c>
      <c r="H426" s="106">
        <v>9652</v>
      </c>
      <c r="I426" s="132" t="str">
        <f>VLOOKUP($A426,ALL!$B$5:$G$1070,3,FALSE)</f>
        <v>5311 Longwood Avenue</v>
      </c>
      <c r="J426" s="140">
        <v>0</v>
      </c>
      <c r="K426" s="104">
        <v>0</v>
      </c>
      <c r="L426" s="104">
        <v>2</v>
      </c>
      <c r="M426" s="104">
        <v>2</v>
      </c>
      <c r="N426" s="104">
        <v>41.393828499999998</v>
      </c>
      <c r="O426" s="104">
        <v>-81.721553599999993</v>
      </c>
      <c r="P426" s="142">
        <v>0</v>
      </c>
    </row>
    <row r="427" spans="1:16" ht="14.25" customHeight="1" x14ac:dyDescent="0.25">
      <c r="A427" s="105" t="s">
        <v>975</v>
      </c>
      <c r="B427" s="103" t="s">
        <v>976</v>
      </c>
      <c r="C427" s="136" t="s">
        <v>962</v>
      </c>
      <c r="D427" s="104" t="str">
        <f>VLOOKUP($A427,ALL!$B$5:$G$1070,4,FALSE)</f>
        <v>Hamler</v>
      </c>
      <c r="E427" s="104" t="str">
        <f>VLOOKUP($A427,ALL!$B$5:$G$1070,5,FALSE)</f>
        <v>OH</v>
      </c>
      <c r="F427" s="128" t="str">
        <f>VLOOKUP($A427,ALL!$B$5:$G$1070,6,FALSE)</f>
        <v>43524</v>
      </c>
      <c r="G427" s="120" t="s">
        <v>9</v>
      </c>
      <c r="H427" s="106">
        <v>807</v>
      </c>
      <c r="I427" s="132" t="str">
        <f>VLOOKUP($A427,ALL!$B$5:$G$1070,3,FALSE)</f>
        <v>6900 State Route 18</v>
      </c>
      <c r="J427" s="140">
        <v>0</v>
      </c>
      <c r="K427" s="104">
        <v>0</v>
      </c>
      <c r="L427" s="104">
        <v>0</v>
      </c>
      <c r="M427" s="104">
        <v>0</v>
      </c>
      <c r="N427" s="104">
        <v>41.225990000000003</v>
      </c>
      <c r="O427" s="104">
        <v>-83.996083799999994</v>
      </c>
      <c r="P427" s="142">
        <v>0</v>
      </c>
    </row>
    <row r="428" spans="1:16" ht="14.25" customHeight="1" x14ac:dyDescent="0.25">
      <c r="A428" s="105" t="s">
        <v>1290</v>
      </c>
      <c r="B428" s="103" t="s">
        <v>1291</v>
      </c>
      <c r="C428" s="136" t="s">
        <v>1284</v>
      </c>
      <c r="D428" s="104" t="str">
        <f>VLOOKUP($A428,ALL!$B$5:$G$1070,4,FALSE)</f>
        <v>Paulding</v>
      </c>
      <c r="E428" s="104" t="str">
        <f>VLOOKUP($A428,ALL!$B$5:$G$1070,5,FALSE)</f>
        <v>OH</v>
      </c>
      <c r="F428" s="128" t="str">
        <f>VLOOKUP($A428,ALL!$B$5:$G$1070,6,FALSE)</f>
        <v>45879</v>
      </c>
      <c r="G428" s="120" t="s">
        <v>9</v>
      </c>
      <c r="H428" s="106">
        <v>1353</v>
      </c>
      <c r="I428" s="132" t="str">
        <f>VLOOKUP($A428,ALL!$B$5:$G$1070,3,FALSE)</f>
        <v>405 N Water St</v>
      </c>
      <c r="J428" s="140">
        <v>0</v>
      </c>
      <c r="K428" s="104">
        <v>0</v>
      </c>
      <c r="L428" s="104">
        <v>0</v>
      </c>
      <c r="M428" s="104">
        <v>1</v>
      </c>
      <c r="N428" s="104">
        <v>41.140634300000002</v>
      </c>
      <c r="O428" s="104">
        <v>-84.577570699999995</v>
      </c>
      <c r="P428" s="142">
        <v>0</v>
      </c>
    </row>
    <row r="429" spans="1:16" ht="14.25" customHeight="1" x14ac:dyDescent="0.25">
      <c r="A429" s="105" t="s">
        <v>919</v>
      </c>
      <c r="B429" s="103" t="s">
        <v>920</v>
      </c>
      <c r="C429" s="136" t="s">
        <v>900</v>
      </c>
      <c r="D429" s="104" t="str">
        <f>VLOOKUP($A429,ALL!$B$5:$G$1070,4,FALSE)</f>
        <v>Sandusky</v>
      </c>
      <c r="E429" s="104" t="str">
        <f>VLOOKUP($A429,ALL!$B$5:$G$1070,5,FALSE)</f>
        <v>OH</v>
      </c>
      <c r="F429" s="128" t="str">
        <f>VLOOKUP($A429,ALL!$B$5:$G$1070,6,FALSE)</f>
        <v>44870</v>
      </c>
      <c r="G429" s="120" t="s">
        <v>9</v>
      </c>
      <c r="H429" s="106">
        <v>1824</v>
      </c>
      <c r="I429" s="132" t="str">
        <f>VLOOKUP($A429,ALL!$B$5:$G$1070,3,FALSE)</f>
        <v>3714 Campbell St Ste B</v>
      </c>
      <c r="J429" s="140">
        <v>0</v>
      </c>
      <c r="K429" s="104">
        <v>0</v>
      </c>
      <c r="L429" s="104">
        <v>0</v>
      </c>
      <c r="M429" s="104">
        <v>2</v>
      </c>
      <c r="N429" s="104">
        <v>41.412915300000002</v>
      </c>
      <c r="O429" s="104">
        <v>-82.702184399999993</v>
      </c>
      <c r="P429" s="142">
        <v>0</v>
      </c>
    </row>
    <row r="430" spans="1:16" ht="14.25" customHeight="1" x14ac:dyDescent="0.25">
      <c r="A430" s="105" t="s">
        <v>18</v>
      </c>
      <c r="B430" s="103" t="s">
        <v>19</v>
      </c>
      <c r="C430" s="136" t="s">
        <v>5</v>
      </c>
      <c r="D430" s="104" t="str">
        <f>VLOOKUP($A430,ALL!$B$5:$G$1070,4,FALSE)</f>
        <v>Lima</v>
      </c>
      <c r="E430" s="104" t="str">
        <f>VLOOKUP($A430,ALL!$B$5:$G$1070,5,FALSE)</f>
        <v>OH</v>
      </c>
      <c r="F430" s="128" t="str">
        <f>VLOOKUP($A430,ALL!$B$5:$G$1070,6,FALSE)</f>
        <v>45806</v>
      </c>
      <c r="G430" s="120" t="s">
        <v>9</v>
      </c>
      <c r="H430" s="106">
        <v>668</v>
      </c>
      <c r="I430" s="132" t="str">
        <f>VLOOKUP($A430,ALL!$B$5:$G$1070,3,FALSE)</f>
        <v>2770 E Breese Rd</v>
      </c>
      <c r="J430" s="140">
        <v>1</v>
      </c>
      <c r="K430" s="104">
        <v>1</v>
      </c>
      <c r="L430" s="104">
        <v>1</v>
      </c>
      <c r="M430" s="104">
        <v>1</v>
      </c>
      <c r="N430" s="104">
        <v>40.6869619</v>
      </c>
      <c r="O430" s="104">
        <v>-84.054109999999994</v>
      </c>
      <c r="P430" s="142">
        <v>0</v>
      </c>
    </row>
    <row r="431" spans="1:16" ht="14.25" customHeight="1" x14ac:dyDescent="0.25">
      <c r="A431" s="105" t="s">
        <v>376</v>
      </c>
      <c r="B431" s="103" t="s">
        <v>377</v>
      </c>
      <c r="C431" s="136" t="s">
        <v>319</v>
      </c>
      <c r="D431" s="104" t="str">
        <f>VLOOKUP($A431,ALL!$B$5:$G$1070,4,FALSE)</f>
        <v>Perry</v>
      </c>
      <c r="E431" s="104" t="str">
        <f>VLOOKUP($A431,ALL!$B$5:$G$1070,5,FALSE)</f>
        <v>OH</v>
      </c>
      <c r="F431" s="128" t="str">
        <f>VLOOKUP($A431,ALL!$B$5:$G$1070,6,FALSE)</f>
        <v>44081</v>
      </c>
      <c r="G431" s="120" t="s">
        <v>6</v>
      </c>
      <c r="H431" s="106">
        <v>1560</v>
      </c>
      <c r="I431" s="132" t="str">
        <f>VLOOKUP($A431,ALL!$B$5:$G$1070,3,FALSE)</f>
        <v>4325 Manchester Ave</v>
      </c>
      <c r="J431" s="140">
        <v>0</v>
      </c>
      <c r="K431" s="104">
        <v>3</v>
      </c>
      <c r="L431" s="104">
        <v>0</v>
      </c>
      <c r="M431" s="104">
        <v>3</v>
      </c>
      <c r="N431" s="104">
        <v>41.769811699999998</v>
      </c>
      <c r="O431" s="104">
        <v>-81.133278300000001</v>
      </c>
      <c r="P431" s="142">
        <v>0</v>
      </c>
    </row>
    <row r="432" spans="1:16" ht="14.25" customHeight="1" x14ac:dyDescent="0.25">
      <c r="A432" s="105" t="s">
        <v>1157</v>
      </c>
      <c r="B432" s="103" t="s">
        <v>1158</v>
      </c>
      <c r="C432" s="136" t="s">
        <v>1122</v>
      </c>
      <c r="D432" s="104" t="str">
        <f>VLOOKUP($A432,ALL!$B$5:$G$1070,4,FALSE)</f>
        <v>Massillon</v>
      </c>
      <c r="E432" s="104" t="str">
        <f>VLOOKUP($A432,ALL!$B$5:$G$1070,5,FALSE)</f>
        <v>OH</v>
      </c>
      <c r="F432" s="128" t="str">
        <f>VLOOKUP($A432,ALL!$B$5:$G$1070,6,FALSE)</f>
        <v>44646</v>
      </c>
      <c r="G432" s="120" t="s">
        <v>9</v>
      </c>
      <c r="H432" s="106">
        <v>4473</v>
      </c>
      <c r="I432" s="132" t="str">
        <f>VLOOKUP($A432,ALL!$B$5:$G$1070,3,FALSE)</f>
        <v>4201 13th St SW</v>
      </c>
      <c r="J432" s="140">
        <v>0</v>
      </c>
      <c r="K432" s="104">
        <v>11</v>
      </c>
      <c r="L432" s="104">
        <v>0</v>
      </c>
      <c r="M432" s="104">
        <v>5</v>
      </c>
      <c r="N432" s="104">
        <v>40.789897000000003</v>
      </c>
      <c r="O432" s="104">
        <v>-81.464433</v>
      </c>
      <c r="P432" s="142">
        <v>0</v>
      </c>
    </row>
    <row r="433" spans="1:16" ht="14.25" customHeight="1" x14ac:dyDescent="0.25">
      <c r="A433" s="105" t="s">
        <v>533</v>
      </c>
      <c r="B433" s="103" t="s">
        <v>534</v>
      </c>
      <c r="C433" s="136" t="s">
        <v>535</v>
      </c>
      <c r="D433" s="104" t="str">
        <f>VLOOKUP($A433,ALL!$B$5:$G$1070,4,FALSE)</f>
        <v>Perrysburg</v>
      </c>
      <c r="E433" s="104" t="str">
        <f>VLOOKUP($A433,ALL!$B$5:$G$1070,5,FALSE)</f>
        <v>OH</v>
      </c>
      <c r="F433" s="128" t="str">
        <f>VLOOKUP($A433,ALL!$B$5:$G$1070,6,FALSE)</f>
        <v>43551</v>
      </c>
      <c r="G433" s="120" t="s">
        <v>6</v>
      </c>
      <c r="H433" s="106">
        <v>5341</v>
      </c>
      <c r="I433" s="132" t="str">
        <f>VLOOKUP($A433,ALL!$B$5:$G$1070,3,FALSE)</f>
        <v>140 E Indiana Ave</v>
      </c>
      <c r="J433" s="140">
        <v>1</v>
      </c>
      <c r="K433" s="104">
        <v>2</v>
      </c>
      <c r="L433" s="104">
        <v>0</v>
      </c>
      <c r="M433" s="104">
        <v>1</v>
      </c>
      <c r="N433" s="104">
        <v>41.557160000000003</v>
      </c>
      <c r="O433" s="104">
        <v>-83.62621</v>
      </c>
      <c r="P433" s="142">
        <v>0</v>
      </c>
    </row>
    <row r="434" spans="1:16" ht="14.25" customHeight="1" x14ac:dyDescent="0.25">
      <c r="A434" s="105" t="s">
        <v>977</v>
      </c>
      <c r="B434" s="103" t="s">
        <v>978</v>
      </c>
      <c r="C434" s="136" t="s">
        <v>939</v>
      </c>
      <c r="D434" s="104" t="str">
        <f>VLOOKUP($A434,ALL!$B$5:$G$1070,4,FALSE)</f>
        <v>Pettisville</v>
      </c>
      <c r="E434" s="104" t="str">
        <f>VLOOKUP($A434,ALL!$B$5:$G$1070,5,FALSE)</f>
        <v>OH</v>
      </c>
      <c r="F434" s="128" t="str">
        <f>VLOOKUP($A434,ALL!$B$5:$G$1070,6,FALSE)</f>
        <v>43553</v>
      </c>
      <c r="G434" s="120" t="s">
        <v>9</v>
      </c>
      <c r="H434" s="106">
        <v>531</v>
      </c>
      <c r="I434" s="132" t="str">
        <f>VLOOKUP($A434,ALL!$B$5:$G$1070,3,FALSE)</f>
        <v>Box 53001</v>
      </c>
      <c r="J434" s="140">
        <v>1</v>
      </c>
      <c r="K434" s="104">
        <v>2</v>
      </c>
      <c r="L434" s="104">
        <v>0</v>
      </c>
      <c r="M434" s="104">
        <v>0</v>
      </c>
      <c r="N434" s="104">
        <v>41.530754999999999</v>
      </c>
      <c r="O434" s="104">
        <v>-84.229336700000005</v>
      </c>
      <c r="P434" s="142">
        <v>0</v>
      </c>
    </row>
    <row r="435" spans="1:16" ht="14.25" customHeight="1" x14ac:dyDescent="0.25">
      <c r="A435" s="105" t="s">
        <v>395</v>
      </c>
      <c r="B435" s="103" t="s">
        <v>396</v>
      </c>
      <c r="C435" s="136" t="s">
        <v>384</v>
      </c>
      <c r="D435" s="104" t="str">
        <f>VLOOKUP($A435,ALL!$B$5:$G$1070,4,FALSE)</f>
        <v>Pickerington</v>
      </c>
      <c r="E435" s="104" t="str">
        <f>VLOOKUP($A435,ALL!$B$5:$G$1070,5,FALSE)</f>
        <v>OH</v>
      </c>
      <c r="F435" s="128" t="str">
        <f>VLOOKUP($A435,ALL!$B$5:$G$1070,6,FALSE)</f>
        <v>43147</v>
      </c>
      <c r="G435" s="120" t="s">
        <v>6</v>
      </c>
      <c r="H435" s="106">
        <v>10486</v>
      </c>
      <c r="I435" s="132" t="str">
        <f>VLOOKUP($A435,ALL!$B$5:$G$1070,3,FALSE)</f>
        <v>90 East St.</v>
      </c>
      <c r="J435" s="140">
        <v>2</v>
      </c>
      <c r="K435" s="104">
        <v>14</v>
      </c>
      <c r="L435" s="104">
        <v>2</v>
      </c>
      <c r="M435" s="104">
        <v>4</v>
      </c>
      <c r="N435" s="104">
        <v>39.885747100000003</v>
      </c>
      <c r="O435" s="104">
        <v>-82.750568099999995</v>
      </c>
      <c r="P435" s="142">
        <v>0</v>
      </c>
    </row>
    <row r="436" spans="1:16" ht="14.25" customHeight="1" x14ac:dyDescent="0.25">
      <c r="A436" s="105" t="s">
        <v>979</v>
      </c>
      <c r="B436" s="103" t="s">
        <v>980</v>
      </c>
      <c r="C436" s="136" t="s">
        <v>939</v>
      </c>
      <c r="D436" s="104" t="str">
        <f>VLOOKUP($A436,ALL!$B$5:$G$1070,4,FALSE)</f>
        <v>Delta</v>
      </c>
      <c r="E436" s="104" t="str">
        <f>VLOOKUP($A436,ALL!$B$5:$G$1070,5,FALSE)</f>
        <v>OH</v>
      </c>
      <c r="F436" s="128" t="str">
        <f>VLOOKUP($A436,ALL!$B$5:$G$1070,6,FALSE)</f>
        <v>43515</v>
      </c>
      <c r="G436" s="120" t="s">
        <v>9</v>
      </c>
      <c r="H436" s="106">
        <v>1185</v>
      </c>
      <c r="I436" s="132" t="str">
        <f>VLOOKUP($A436,ALL!$B$5:$G$1070,3,FALSE)</f>
        <v>504 Fernwood St</v>
      </c>
      <c r="J436" s="140">
        <v>0</v>
      </c>
      <c r="K436" s="104">
        <v>3</v>
      </c>
      <c r="L436" s="104">
        <v>0</v>
      </c>
      <c r="M436" s="104">
        <v>0</v>
      </c>
      <c r="N436" s="104">
        <v>41.577243099999997</v>
      </c>
      <c r="O436" s="104">
        <v>-84.002509399999994</v>
      </c>
      <c r="P436" s="142">
        <v>0</v>
      </c>
    </row>
    <row r="437" spans="1:16" ht="14.25" customHeight="1" x14ac:dyDescent="0.25">
      <c r="A437" s="105" t="s">
        <v>708</v>
      </c>
      <c r="B437" s="103" t="s">
        <v>709</v>
      </c>
      <c r="C437" s="136" t="s">
        <v>697</v>
      </c>
      <c r="D437" s="104" t="str">
        <f>VLOOKUP($A437,ALL!$B$5:$G$1070,4,FALSE)</f>
        <v>Piqua</v>
      </c>
      <c r="E437" s="104" t="str">
        <f>VLOOKUP($A437,ALL!$B$5:$G$1070,5,FALSE)</f>
        <v>OH</v>
      </c>
      <c r="F437" s="128" t="str">
        <f>VLOOKUP($A437,ALL!$B$5:$G$1070,6,FALSE)</f>
        <v>45356</v>
      </c>
      <c r="G437" s="120" t="s">
        <v>9</v>
      </c>
      <c r="H437" s="106">
        <v>3112</v>
      </c>
      <c r="I437" s="132" t="str">
        <f>VLOOKUP($A437,ALL!$B$5:$G$1070,3,FALSE)</f>
        <v>719 E Ash St</v>
      </c>
      <c r="J437" s="140">
        <v>3</v>
      </c>
      <c r="K437" s="104">
        <v>12</v>
      </c>
      <c r="L437" s="104">
        <v>1</v>
      </c>
      <c r="M437" s="104">
        <v>4</v>
      </c>
      <c r="N437" s="104">
        <v>40.149405899999998</v>
      </c>
      <c r="O437" s="104">
        <v>-84.229855499999999</v>
      </c>
      <c r="P437" s="142">
        <v>0</v>
      </c>
    </row>
    <row r="438" spans="1:16" ht="14.25" customHeight="1" x14ac:dyDescent="0.25">
      <c r="A438" s="105" t="s">
        <v>1159</v>
      </c>
      <c r="B438" s="103" t="s">
        <v>1160</v>
      </c>
      <c r="C438" s="136" t="s">
        <v>1122</v>
      </c>
      <c r="D438" s="104" t="str">
        <f>VLOOKUP($A438,ALL!$B$5:$G$1070,4,FALSE)</f>
        <v>Canton</v>
      </c>
      <c r="E438" s="104" t="str">
        <f>VLOOKUP($A438,ALL!$B$5:$G$1070,5,FALSE)</f>
        <v>OH</v>
      </c>
      <c r="F438" s="128" t="str">
        <f>VLOOKUP($A438,ALL!$B$5:$G$1070,6,FALSE)</f>
        <v>44709</v>
      </c>
      <c r="G438" s="120" t="s">
        <v>9</v>
      </c>
      <c r="H438" s="106">
        <v>6103</v>
      </c>
      <c r="I438" s="132" t="str">
        <f>VLOOKUP($A438,ALL!$B$5:$G$1070,3,FALSE)</f>
        <v>901 44th St NW</v>
      </c>
      <c r="J438" s="140">
        <v>0</v>
      </c>
      <c r="K438" s="104">
        <v>10</v>
      </c>
      <c r="L438" s="104">
        <v>0</v>
      </c>
      <c r="M438" s="104">
        <v>4</v>
      </c>
      <c r="N438" s="104">
        <v>40.847793000000003</v>
      </c>
      <c r="O438" s="104">
        <v>-81.381641000000002</v>
      </c>
      <c r="P438" s="142">
        <v>0</v>
      </c>
    </row>
    <row r="439" spans="1:16" ht="14.25" customHeight="1" x14ac:dyDescent="0.25">
      <c r="A439" s="105" t="s">
        <v>872</v>
      </c>
      <c r="B439" s="103" t="s">
        <v>873</v>
      </c>
      <c r="C439" s="136" t="s">
        <v>246</v>
      </c>
      <c r="D439" s="104" t="str">
        <f>VLOOKUP($A439,ALL!$B$5:$G$1070,4,FALSE)</f>
        <v>Marion</v>
      </c>
      <c r="E439" s="104" t="str">
        <f>VLOOKUP($A439,ALL!$B$5:$G$1070,5,FALSE)</f>
        <v>OH</v>
      </c>
      <c r="F439" s="128" t="str">
        <f>VLOOKUP($A439,ALL!$B$5:$G$1070,6,FALSE)</f>
        <v>43302</v>
      </c>
      <c r="G439" s="120" t="s">
        <v>6</v>
      </c>
      <c r="H439" s="106">
        <v>1289</v>
      </c>
      <c r="I439" s="132" t="str">
        <f>VLOOKUP($A439,ALL!$B$5:$G$1070,3,FALSE)</f>
        <v>1107 Owens Rd W</v>
      </c>
      <c r="J439" s="140">
        <v>2</v>
      </c>
      <c r="K439" s="104">
        <v>3</v>
      </c>
      <c r="L439" s="104">
        <v>0</v>
      </c>
      <c r="M439" s="104">
        <v>0</v>
      </c>
      <c r="N439" s="104">
        <v>40.520176300000003</v>
      </c>
      <c r="O439" s="104">
        <v>-83.138101199999994</v>
      </c>
      <c r="P439" s="142">
        <v>0</v>
      </c>
    </row>
    <row r="440" spans="1:16" ht="14.25" customHeight="1" x14ac:dyDescent="0.25">
      <c r="A440" s="105" t="s">
        <v>733</v>
      </c>
      <c r="B440" s="103" t="s">
        <v>734</v>
      </c>
      <c r="C440" s="136" t="s">
        <v>515</v>
      </c>
      <c r="D440" s="104" t="str">
        <f>VLOOKUP($A440,ALL!$B$5:$G$1070,4,FALSE)</f>
        <v>Plymouth</v>
      </c>
      <c r="E440" s="104" t="str">
        <f>VLOOKUP($A440,ALL!$B$5:$G$1070,5,FALSE)</f>
        <v>OH</v>
      </c>
      <c r="F440" s="128" t="str">
        <f>VLOOKUP($A440,ALL!$B$5:$G$1070,6,FALSE)</f>
        <v>44865</v>
      </c>
      <c r="G440" s="120" t="s">
        <v>9</v>
      </c>
      <c r="H440" s="106">
        <v>677</v>
      </c>
      <c r="I440" s="132" t="str">
        <f>VLOOKUP($A440,ALL!$B$5:$G$1070,3,FALSE)</f>
        <v>365 Sandusky St</v>
      </c>
      <c r="J440" s="140">
        <v>0</v>
      </c>
      <c r="K440" s="104">
        <v>0</v>
      </c>
      <c r="L440" s="104">
        <v>0</v>
      </c>
      <c r="M440" s="104">
        <v>0</v>
      </c>
      <c r="N440" s="104">
        <v>41.005032100000001</v>
      </c>
      <c r="O440" s="104">
        <v>-82.670224000000005</v>
      </c>
      <c r="P440" s="142">
        <v>0</v>
      </c>
    </row>
    <row r="441" spans="1:16" ht="14.25" customHeight="1" x14ac:dyDescent="0.25">
      <c r="A441" s="105" t="s">
        <v>643</v>
      </c>
      <c r="B441" s="103" t="s">
        <v>644</v>
      </c>
      <c r="C441" s="136" t="s">
        <v>626</v>
      </c>
      <c r="D441" s="104" t="str">
        <f>VLOOKUP($A441,ALL!$B$5:$G$1070,4,FALSE)</f>
        <v>Poland</v>
      </c>
      <c r="E441" s="104" t="str">
        <f>VLOOKUP($A441,ALL!$B$5:$G$1070,5,FALSE)</f>
        <v>OH</v>
      </c>
      <c r="F441" s="128" t="str">
        <f>VLOOKUP($A441,ALL!$B$5:$G$1070,6,FALSE)</f>
        <v>44514</v>
      </c>
      <c r="G441" s="120" t="s">
        <v>9</v>
      </c>
      <c r="H441" s="106">
        <v>1767</v>
      </c>
      <c r="I441" s="132" t="str">
        <f>VLOOKUP($A441,ALL!$B$5:$G$1070,3,FALSE)</f>
        <v>3199 Dobbins Rd</v>
      </c>
      <c r="J441" s="140">
        <v>0</v>
      </c>
      <c r="K441" s="104">
        <v>2</v>
      </c>
      <c r="L441" s="104">
        <v>0</v>
      </c>
      <c r="M441" s="104">
        <v>1</v>
      </c>
      <c r="N441" s="104">
        <v>41.003496900000002</v>
      </c>
      <c r="O441" s="104">
        <v>-80.5917508</v>
      </c>
      <c r="P441" s="142">
        <v>0</v>
      </c>
    </row>
    <row r="442" spans="1:16" ht="14.25" customHeight="1" x14ac:dyDescent="0.25">
      <c r="A442" s="105" t="s">
        <v>921</v>
      </c>
      <c r="B442" s="103" t="s">
        <v>922</v>
      </c>
      <c r="C442" s="136" t="s">
        <v>893</v>
      </c>
      <c r="D442" s="104" t="str">
        <f>VLOOKUP($A442,ALL!$B$5:$G$1070,4,FALSE)</f>
        <v>Port Clinton</v>
      </c>
      <c r="E442" s="104" t="str">
        <f>VLOOKUP($A442,ALL!$B$5:$G$1070,5,FALSE)</f>
        <v>OH</v>
      </c>
      <c r="F442" s="128" t="str">
        <f>VLOOKUP($A442,ALL!$B$5:$G$1070,6,FALSE)</f>
        <v>43452</v>
      </c>
      <c r="G442" s="120" t="s">
        <v>6</v>
      </c>
      <c r="H442" s="106">
        <v>1607</v>
      </c>
      <c r="I442" s="132" t="str">
        <f>VLOOKUP($A442,ALL!$B$5:$G$1070,3,FALSE)</f>
        <v>811 Jefferson St</v>
      </c>
      <c r="J442" s="140">
        <v>1</v>
      </c>
      <c r="K442" s="104">
        <v>1</v>
      </c>
      <c r="L442" s="104">
        <v>1</v>
      </c>
      <c r="M442" s="104">
        <v>1</v>
      </c>
      <c r="N442" s="104">
        <v>41.504597099999998</v>
      </c>
      <c r="O442" s="104">
        <v>-82.937657700000003</v>
      </c>
      <c r="P442" s="142">
        <v>0</v>
      </c>
    </row>
    <row r="443" spans="1:16" ht="14.25" customHeight="1" x14ac:dyDescent="0.25">
      <c r="A443" s="105" t="s">
        <v>1085</v>
      </c>
      <c r="B443" s="103" t="s">
        <v>1086</v>
      </c>
      <c r="C443" s="136" t="s">
        <v>1067</v>
      </c>
      <c r="D443" s="104" t="str">
        <f>VLOOKUP($A443,ALL!$B$5:$G$1070,4,FALSE)</f>
        <v>Portsmouth</v>
      </c>
      <c r="E443" s="104" t="str">
        <f>VLOOKUP($A443,ALL!$B$5:$G$1070,5,FALSE)</f>
        <v>OH</v>
      </c>
      <c r="F443" s="128" t="str">
        <f>VLOOKUP($A443,ALL!$B$5:$G$1070,6,FALSE)</f>
        <v>45662</v>
      </c>
      <c r="G443" s="120" t="s">
        <v>6</v>
      </c>
      <c r="H443" s="106">
        <v>1654</v>
      </c>
      <c r="I443" s="132" t="str">
        <f>VLOOKUP($A443,ALL!$B$5:$G$1070,3,FALSE)</f>
        <v>724 Findlay St</v>
      </c>
      <c r="J443" s="140">
        <v>0</v>
      </c>
      <c r="K443" s="104">
        <v>0</v>
      </c>
      <c r="L443" s="104">
        <v>0</v>
      </c>
      <c r="M443" s="104">
        <v>0</v>
      </c>
      <c r="N443" s="104">
        <v>38.736051699999997</v>
      </c>
      <c r="O443" s="104">
        <v>-82.992698799999999</v>
      </c>
      <c r="P443" s="142">
        <v>0</v>
      </c>
    </row>
    <row r="444" spans="1:16" ht="14.25" customHeight="1" x14ac:dyDescent="0.25">
      <c r="A444" s="105" t="s">
        <v>1021</v>
      </c>
      <c r="B444" s="103" t="s">
        <v>1022</v>
      </c>
      <c r="C444" s="136" t="s">
        <v>1016</v>
      </c>
      <c r="D444" s="104" t="str">
        <f>VLOOKUP($A444,ALL!$B$5:$G$1070,4,FALSE)</f>
        <v>Camden</v>
      </c>
      <c r="E444" s="104" t="str">
        <f>VLOOKUP($A444,ALL!$B$5:$G$1070,5,FALSE)</f>
        <v>OH</v>
      </c>
      <c r="F444" s="128" t="str">
        <f>VLOOKUP($A444,ALL!$B$5:$G$1070,6,FALSE)</f>
        <v>45311</v>
      </c>
      <c r="G444" s="120" t="s">
        <v>9</v>
      </c>
      <c r="H444" s="106">
        <v>1378</v>
      </c>
      <c r="I444" s="132" t="str">
        <f>VLOOKUP($A444,ALL!$B$5:$G$1070,3,FALSE)</f>
        <v>124 Bloomfield St</v>
      </c>
      <c r="J444" s="140">
        <v>0</v>
      </c>
      <c r="K444" s="104">
        <v>1</v>
      </c>
      <c r="L444" s="104">
        <v>0</v>
      </c>
      <c r="M444" s="104">
        <v>1</v>
      </c>
      <c r="N444" s="104">
        <v>39.632046000000003</v>
      </c>
      <c r="O444" s="104">
        <v>-84.649314000000004</v>
      </c>
      <c r="P444" s="142">
        <v>0</v>
      </c>
    </row>
    <row r="445" spans="1:16" ht="14.25" customHeight="1" x14ac:dyDescent="0.25">
      <c r="A445" s="105" t="s">
        <v>459</v>
      </c>
      <c r="B445" s="103" t="s">
        <v>460</v>
      </c>
      <c r="C445" s="136" t="s">
        <v>429</v>
      </c>
      <c r="D445" s="104" t="str">
        <f>VLOOKUP($A445,ALL!$B$5:$G$1070,4,FALSE)</f>
        <v>Cincinnati</v>
      </c>
      <c r="E445" s="104" t="str">
        <f>VLOOKUP($A445,ALL!$B$5:$G$1070,5,FALSE)</f>
        <v>OH</v>
      </c>
      <c r="F445" s="128" t="str">
        <f>VLOOKUP($A445,ALL!$B$5:$G$1070,6,FALSE)</f>
        <v>45241</v>
      </c>
      <c r="G445" s="120" t="s">
        <v>6</v>
      </c>
      <c r="H445" s="106">
        <v>5908</v>
      </c>
      <c r="I445" s="132" t="str">
        <f>VLOOKUP($A445,ALL!$B$5:$G$1070,3,FALSE)</f>
        <v>3900 Cottingham Dr</v>
      </c>
      <c r="J445" s="140">
        <v>0</v>
      </c>
      <c r="K445" s="104">
        <v>2</v>
      </c>
      <c r="L445" s="104">
        <v>0</v>
      </c>
      <c r="M445" s="104">
        <v>1</v>
      </c>
      <c r="N445" s="104">
        <v>39.296217800000001</v>
      </c>
      <c r="O445" s="104">
        <v>-84.400029900000007</v>
      </c>
      <c r="P445" s="142">
        <v>0</v>
      </c>
    </row>
    <row r="446" spans="1:16" ht="14.25" customHeight="1" x14ac:dyDescent="0.25">
      <c r="A446" s="105" t="s">
        <v>923</v>
      </c>
      <c r="B446" s="103" t="s">
        <v>924</v>
      </c>
      <c r="C446" s="136" t="s">
        <v>893</v>
      </c>
      <c r="D446" s="104" t="str">
        <f>VLOOKUP($A446,ALL!$B$5:$G$1070,4,FALSE)</f>
        <v>Put-in-Bay</v>
      </c>
      <c r="E446" s="104" t="str">
        <f>VLOOKUP($A446,ALL!$B$5:$G$1070,5,FALSE)</f>
        <v>OH</v>
      </c>
      <c r="F446" s="128" t="str">
        <f>VLOOKUP($A446,ALL!$B$5:$G$1070,6,FALSE)</f>
        <v>43456</v>
      </c>
      <c r="G446" s="120" t="s">
        <v>9</v>
      </c>
      <c r="H446" s="106">
        <v>65</v>
      </c>
      <c r="I446" s="132" t="str">
        <f>VLOOKUP($A446,ALL!$B$5:$G$1070,3,FALSE)</f>
        <v>PO Box 659</v>
      </c>
      <c r="J446" s="140">
        <v>0</v>
      </c>
      <c r="K446" s="104">
        <v>0</v>
      </c>
      <c r="L446" s="104">
        <v>0</v>
      </c>
      <c r="M446" s="104">
        <v>0</v>
      </c>
      <c r="N446" s="104">
        <v>41.654215800000003</v>
      </c>
      <c r="O446" s="104">
        <v>-82.820742899999999</v>
      </c>
      <c r="P446" s="142">
        <v>0</v>
      </c>
    </row>
    <row r="447" spans="1:16" ht="14.25" customHeight="1" x14ac:dyDescent="0.25">
      <c r="A447" s="105" t="s">
        <v>38</v>
      </c>
      <c r="B447" s="103" t="s">
        <v>39</v>
      </c>
      <c r="C447" s="136" t="s">
        <v>26</v>
      </c>
      <c r="D447" s="104" t="str">
        <f>VLOOKUP($A447,ALL!$B$5:$G$1070,4,FALSE)</f>
        <v>Andover</v>
      </c>
      <c r="E447" s="104" t="str">
        <f>VLOOKUP($A447,ALL!$B$5:$G$1070,5,FALSE)</f>
        <v>OH</v>
      </c>
      <c r="F447" s="128" t="str">
        <f>VLOOKUP($A447,ALL!$B$5:$G$1070,6,FALSE)</f>
        <v>44003</v>
      </c>
      <c r="G447" s="120" t="s">
        <v>9</v>
      </c>
      <c r="H447" s="106">
        <v>1126</v>
      </c>
      <c r="I447" s="132" t="str">
        <f>VLOOKUP($A447,ALL!$B$5:$G$1070,3,FALSE)</f>
        <v>PO Box 1180</v>
      </c>
      <c r="J447" s="140">
        <v>0</v>
      </c>
      <c r="K447" s="104">
        <v>1</v>
      </c>
      <c r="L447" s="104">
        <v>0</v>
      </c>
      <c r="M447" s="104">
        <v>0</v>
      </c>
      <c r="N447" s="104">
        <v>41.606721100000001</v>
      </c>
      <c r="O447" s="104">
        <v>-80.572295999999994</v>
      </c>
      <c r="P447" s="142">
        <v>0</v>
      </c>
    </row>
    <row r="448" spans="1:16" ht="14.25" customHeight="1" x14ac:dyDescent="0.25">
      <c r="A448" s="105" t="s">
        <v>338</v>
      </c>
      <c r="B448" s="103" t="s">
        <v>339</v>
      </c>
      <c r="C448" s="136" t="s">
        <v>272</v>
      </c>
      <c r="D448" s="104" t="str">
        <f>VLOOKUP($A448,ALL!$B$5:$G$1070,4,FALSE)</f>
        <v>Ravenna</v>
      </c>
      <c r="E448" s="104" t="str">
        <f>VLOOKUP($A448,ALL!$B$5:$G$1070,5,FALSE)</f>
        <v>OH</v>
      </c>
      <c r="F448" s="128" t="str">
        <f>VLOOKUP($A448,ALL!$B$5:$G$1070,6,FALSE)</f>
        <v>44266</v>
      </c>
      <c r="G448" s="120" t="s">
        <v>9</v>
      </c>
      <c r="H448" s="106">
        <v>2221</v>
      </c>
      <c r="I448" s="132" t="str">
        <f>VLOOKUP($A448,ALL!$B$5:$G$1070,3,FALSE)</f>
        <v>507 E Main St</v>
      </c>
      <c r="J448" s="140">
        <v>0</v>
      </c>
      <c r="K448" s="104">
        <v>0</v>
      </c>
      <c r="L448" s="104">
        <v>0</v>
      </c>
      <c r="M448" s="104">
        <v>0</v>
      </c>
      <c r="N448" s="104">
        <v>41.1578053</v>
      </c>
      <c r="O448" s="104">
        <v>-81.236450399999995</v>
      </c>
      <c r="P448" s="142">
        <v>0</v>
      </c>
    </row>
    <row r="449" spans="1:16" ht="14.25" customHeight="1" x14ac:dyDescent="0.25">
      <c r="A449" s="105" t="s">
        <v>461</v>
      </c>
      <c r="B449" s="103" t="s">
        <v>462</v>
      </c>
      <c r="C449" s="136" t="s">
        <v>429</v>
      </c>
      <c r="D449" s="104" t="str">
        <f>VLOOKUP($A449,ALL!$B$5:$G$1070,4,FALSE)</f>
        <v>Reading</v>
      </c>
      <c r="E449" s="104" t="str">
        <f>VLOOKUP($A449,ALL!$B$5:$G$1070,5,FALSE)</f>
        <v>OH</v>
      </c>
      <c r="F449" s="128" t="str">
        <f>VLOOKUP($A449,ALL!$B$5:$G$1070,6,FALSE)</f>
        <v>45215</v>
      </c>
      <c r="G449" s="120" t="s">
        <v>6</v>
      </c>
      <c r="H449" s="106">
        <v>1598</v>
      </c>
      <c r="I449" s="132" t="str">
        <f>VLOOKUP($A449,ALL!$B$5:$G$1070,3,FALSE)</f>
        <v>1301 Bonnell St</v>
      </c>
      <c r="J449" s="140">
        <v>0</v>
      </c>
      <c r="K449" s="104">
        <v>1</v>
      </c>
      <c r="L449" s="104">
        <v>0</v>
      </c>
      <c r="M449" s="104">
        <v>0</v>
      </c>
      <c r="N449" s="104">
        <v>39.227432399999998</v>
      </c>
      <c r="O449" s="104">
        <v>-84.442156999999995</v>
      </c>
      <c r="P449" s="142">
        <v>0</v>
      </c>
    </row>
    <row r="450" spans="1:16" ht="14.25" customHeight="1" x14ac:dyDescent="0.25">
      <c r="A450" s="105" t="s">
        <v>340</v>
      </c>
      <c r="B450" s="103" t="s">
        <v>341</v>
      </c>
      <c r="C450" s="136" t="s">
        <v>269</v>
      </c>
      <c r="D450" s="104" t="str">
        <f>VLOOKUP($A450,ALL!$B$5:$G$1070,4,FALSE)</f>
        <v>Bath</v>
      </c>
      <c r="E450" s="104" t="str">
        <f>VLOOKUP($A450,ALL!$B$5:$G$1070,5,FALSE)</f>
        <v>OH</v>
      </c>
      <c r="F450" s="128" t="str">
        <f>VLOOKUP($A450,ALL!$B$5:$G$1070,6,FALSE)</f>
        <v>44210</v>
      </c>
      <c r="G450" s="120" t="s">
        <v>9</v>
      </c>
      <c r="H450" s="106">
        <v>2711</v>
      </c>
      <c r="I450" s="132" t="str">
        <f>VLOOKUP($A450,ALL!$B$5:$G$1070,3,FALSE)</f>
        <v>PO Box 340</v>
      </c>
      <c r="J450" s="140">
        <v>0</v>
      </c>
      <c r="K450" s="104">
        <v>0</v>
      </c>
      <c r="L450" s="104">
        <v>0</v>
      </c>
      <c r="M450" s="104">
        <v>0</v>
      </c>
      <c r="N450" s="104">
        <v>41.1889763</v>
      </c>
      <c r="O450" s="104">
        <v>-81.636425000000003</v>
      </c>
      <c r="P450" s="142">
        <v>0</v>
      </c>
    </row>
    <row r="451" spans="1:16" ht="14.25" customHeight="1" x14ac:dyDescent="0.25">
      <c r="A451" s="105" t="s">
        <v>255</v>
      </c>
      <c r="B451" s="103" t="s">
        <v>256</v>
      </c>
      <c r="C451" s="136" t="s">
        <v>208</v>
      </c>
      <c r="D451" s="104" t="str">
        <f>VLOOKUP($A451,ALL!$B$5:$G$1070,4,FALSE)</f>
        <v>Reynoldsburg</v>
      </c>
      <c r="E451" s="104" t="str">
        <f>VLOOKUP($A451,ALL!$B$5:$G$1070,5,FALSE)</f>
        <v>OH</v>
      </c>
      <c r="F451" s="128" t="str">
        <f>VLOOKUP($A451,ALL!$B$5:$G$1070,6,FALSE)</f>
        <v>43068</v>
      </c>
      <c r="G451" s="120" t="s">
        <v>27</v>
      </c>
      <c r="H451" s="106">
        <v>7238</v>
      </c>
      <c r="I451" s="132" t="str">
        <f>VLOOKUP($A451,ALL!$B$5:$G$1070,3,FALSE)</f>
        <v>7244 E Main St</v>
      </c>
      <c r="J451" s="140">
        <v>0</v>
      </c>
      <c r="K451" s="104">
        <v>0</v>
      </c>
      <c r="L451" s="104">
        <v>0</v>
      </c>
      <c r="M451" s="104">
        <v>0</v>
      </c>
      <c r="N451" s="104">
        <v>39.955623899999999</v>
      </c>
      <c r="O451" s="104">
        <v>-82.804556099999999</v>
      </c>
      <c r="P451" s="142">
        <v>0</v>
      </c>
    </row>
    <row r="452" spans="1:16" ht="14.25" customHeight="1" x14ac:dyDescent="0.25">
      <c r="A452" s="105" t="s">
        <v>342</v>
      </c>
      <c r="B452" s="103" t="s">
        <v>343</v>
      </c>
      <c r="C452" s="136" t="s">
        <v>277</v>
      </c>
      <c r="D452" s="104" t="str">
        <f>VLOOKUP($A452,ALL!$B$5:$G$1070,4,FALSE)</f>
        <v>Richmond Heights</v>
      </c>
      <c r="E452" s="104" t="str">
        <f>VLOOKUP($A452,ALL!$B$5:$G$1070,5,FALSE)</f>
        <v>OH</v>
      </c>
      <c r="F452" s="128" t="str">
        <f>VLOOKUP($A452,ALL!$B$5:$G$1070,6,FALSE)</f>
        <v>44143</v>
      </c>
      <c r="G452" s="120" t="s">
        <v>27</v>
      </c>
      <c r="H452" s="106">
        <v>712</v>
      </c>
      <c r="I452" s="132" t="str">
        <f>VLOOKUP($A452,ALL!$B$5:$G$1070,3,FALSE)</f>
        <v>447 Richmond Rd</v>
      </c>
      <c r="J452" s="140">
        <v>0</v>
      </c>
      <c r="K452" s="104">
        <v>0</v>
      </c>
      <c r="L452" s="104">
        <v>0</v>
      </c>
      <c r="M452" s="104">
        <v>1</v>
      </c>
      <c r="N452" s="104">
        <v>41.556356600000001</v>
      </c>
      <c r="O452" s="104">
        <v>-81.492426899999998</v>
      </c>
      <c r="P452" s="142">
        <v>0</v>
      </c>
    </row>
    <row r="453" spans="1:16" ht="14.25" customHeight="1" x14ac:dyDescent="0.25">
      <c r="A453" s="105" t="s">
        <v>874</v>
      </c>
      <c r="B453" s="103" t="s">
        <v>875</v>
      </c>
      <c r="C453" s="136" t="s">
        <v>246</v>
      </c>
      <c r="D453" s="104" t="str">
        <f>VLOOKUP($A453,ALL!$B$5:$G$1070,4,FALSE)</f>
        <v>Morral</v>
      </c>
      <c r="E453" s="104" t="str">
        <f>VLOOKUP($A453,ALL!$B$5:$G$1070,5,FALSE)</f>
        <v>OH</v>
      </c>
      <c r="F453" s="128" t="str">
        <f>VLOOKUP($A453,ALL!$B$5:$G$1070,6,FALSE)</f>
        <v>43337</v>
      </c>
      <c r="G453" s="120" t="s">
        <v>9</v>
      </c>
      <c r="H453" s="106">
        <v>624</v>
      </c>
      <c r="I453" s="132" t="str">
        <f>VLOOKUP($A453,ALL!$B$5:$G$1070,3,FALSE)</f>
        <v>3103 Hillman Ford Rd</v>
      </c>
      <c r="J453" s="140">
        <v>0</v>
      </c>
      <c r="K453" s="104">
        <v>0</v>
      </c>
      <c r="L453" s="104">
        <v>0</v>
      </c>
      <c r="M453" s="104">
        <v>0</v>
      </c>
      <c r="N453" s="104">
        <v>40.647549699999999</v>
      </c>
      <c r="O453" s="104">
        <v>-83.173329600000002</v>
      </c>
      <c r="P453" s="142">
        <v>0</v>
      </c>
    </row>
    <row r="454" spans="1:16" ht="14.25" customHeight="1" x14ac:dyDescent="0.25">
      <c r="A454" s="105" t="s">
        <v>761</v>
      </c>
      <c r="B454" s="103" t="s">
        <v>762</v>
      </c>
      <c r="C454" s="136" t="s">
        <v>490</v>
      </c>
      <c r="D454" s="104" t="str">
        <f>VLOOKUP($A454,ALL!$B$5:$G$1070,4,FALSE)</f>
        <v>Ridgeway</v>
      </c>
      <c r="E454" s="104" t="str">
        <f>VLOOKUP($A454,ALL!$B$5:$G$1070,5,FALSE)</f>
        <v>OH</v>
      </c>
      <c r="F454" s="128" t="str">
        <f>VLOOKUP($A454,ALL!$B$5:$G$1070,6,FALSE)</f>
        <v>43345</v>
      </c>
      <c r="G454" s="120" t="s">
        <v>9</v>
      </c>
      <c r="H454" s="106">
        <v>518</v>
      </c>
      <c r="I454" s="132" t="str">
        <f>VLOOKUP($A454,ALL!$B$5:$G$1070,3,FALSE)</f>
        <v>PO Box 86</v>
      </c>
      <c r="J454" s="140">
        <v>0</v>
      </c>
      <c r="K454" s="104">
        <v>0</v>
      </c>
      <c r="L454" s="104">
        <v>0</v>
      </c>
      <c r="M454" s="104">
        <v>0</v>
      </c>
      <c r="N454" s="104">
        <v>40.515137799999998</v>
      </c>
      <c r="O454" s="104">
        <v>-83.572749900000005</v>
      </c>
      <c r="P454" s="142">
        <v>0</v>
      </c>
    </row>
    <row r="455" spans="1:16" ht="14.25" customHeight="1" x14ac:dyDescent="0.25">
      <c r="A455" s="105" t="s">
        <v>831</v>
      </c>
      <c r="B455" s="103" t="s">
        <v>832</v>
      </c>
      <c r="C455" s="136" t="s">
        <v>809</v>
      </c>
      <c r="D455" s="104" t="str">
        <f>VLOOKUP($A455,ALL!$B$5:$G$1070,4,FALSE)</f>
        <v>West Lafayette</v>
      </c>
      <c r="E455" s="104" t="str">
        <f>VLOOKUP($A455,ALL!$B$5:$G$1070,5,FALSE)</f>
        <v>OH</v>
      </c>
      <c r="F455" s="128" t="str">
        <f>VLOOKUP($A455,ALL!$B$5:$G$1070,6,FALSE)</f>
        <v>43845</v>
      </c>
      <c r="G455" s="120" t="s">
        <v>9</v>
      </c>
      <c r="H455" s="106">
        <v>1245</v>
      </c>
      <c r="I455" s="132" t="str">
        <f>VLOOKUP($A455,ALL!$B$5:$G$1070,3,FALSE)</f>
        <v>301 S Oak St</v>
      </c>
      <c r="J455" s="140">
        <v>0</v>
      </c>
      <c r="K455" s="104">
        <v>0</v>
      </c>
      <c r="L455" s="104">
        <v>0</v>
      </c>
      <c r="M455" s="104">
        <v>0</v>
      </c>
      <c r="N455" s="104">
        <v>40.273403500000001</v>
      </c>
      <c r="O455" s="104">
        <v>-81.753567599999997</v>
      </c>
      <c r="P455" s="142">
        <v>0</v>
      </c>
    </row>
    <row r="456" spans="1:16" ht="14.25" customHeight="1" x14ac:dyDescent="0.25">
      <c r="A456" s="105" t="s">
        <v>81</v>
      </c>
      <c r="B456" s="103" t="s">
        <v>82</v>
      </c>
      <c r="C456" s="136" t="s">
        <v>76</v>
      </c>
      <c r="D456" s="104" t="str">
        <f>VLOOKUP($A456,ALL!$B$5:$G$1070,4,FALSE)</f>
        <v>Ripley</v>
      </c>
      <c r="E456" s="104" t="str">
        <f>VLOOKUP($A456,ALL!$B$5:$G$1070,5,FALSE)</f>
        <v>OH</v>
      </c>
      <c r="F456" s="128" t="str">
        <f>VLOOKUP($A456,ALL!$B$5:$G$1070,6,FALSE)</f>
        <v>45167</v>
      </c>
      <c r="G456" s="120" t="s">
        <v>9</v>
      </c>
      <c r="H456" s="106">
        <v>727</v>
      </c>
      <c r="I456" s="132" t="str">
        <f>VLOOKUP($A456,ALL!$B$5:$G$1070,3,FALSE)</f>
        <v>PO Box 85</v>
      </c>
      <c r="J456" s="140">
        <v>0</v>
      </c>
      <c r="K456" s="104">
        <v>0</v>
      </c>
      <c r="L456" s="104">
        <v>0</v>
      </c>
      <c r="M456" s="104">
        <v>0</v>
      </c>
      <c r="N456" s="104">
        <v>38.7456277</v>
      </c>
      <c r="O456" s="104">
        <v>-83.844924500000005</v>
      </c>
      <c r="P456" s="142">
        <v>0</v>
      </c>
    </row>
    <row r="457" spans="1:16" ht="14.25" customHeight="1" x14ac:dyDescent="0.25">
      <c r="A457" s="105" t="s">
        <v>1217</v>
      </c>
      <c r="B457" s="103" t="s">
        <v>1218</v>
      </c>
      <c r="C457" s="136" t="s">
        <v>1134</v>
      </c>
      <c r="D457" s="104" t="str">
        <f>VLOOKUP($A457,ALL!$B$5:$G$1070,4,FALSE)</f>
        <v>Rittman</v>
      </c>
      <c r="E457" s="104" t="str">
        <f>VLOOKUP($A457,ALL!$B$5:$G$1070,5,FALSE)</f>
        <v>OH</v>
      </c>
      <c r="F457" s="128" t="str">
        <f>VLOOKUP($A457,ALL!$B$5:$G$1070,6,FALSE)</f>
        <v>44270</v>
      </c>
      <c r="G457" s="120" t="s">
        <v>9</v>
      </c>
      <c r="H457" s="106">
        <v>925</v>
      </c>
      <c r="I457" s="132" t="str">
        <f>VLOOKUP($A457,ALL!$B$5:$G$1070,3,FALSE)</f>
        <v>100 Saurer St</v>
      </c>
      <c r="J457" s="140">
        <v>1</v>
      </c>
      <c r="K457" s="104">
        <v>2</v>
      </c>
      <c r="L457" s="104">
        <v>0</v>
      </c>
      <c r="M457" s="104">
        <v>0</v>
      </c>
      <c r="N457" s="104">
        <v>40.975830000000002</v>
      </c>
      <c r="O457" s="104">
        <v>-81.798006000000001</v>
      </c>
      <c r="P457" s="142">
        <v>0</v>
      </c>
    </row>
    <row r="458" spans="1:16" ht="14.25" customHeight="1" x14ac:dyDescent="0.25">
      <c r="A458" s="105" t="s">
        <v>876</v>
      </c>
      <c r="B458" s="103" t="s">
        <v>877</v>
      </c>
      <c r="C458" s="136" t="s">
        <v>246</v>
      </c>
      <c r="D458" s="104" t="str">
        <f>VLOOKUP($A458,ALL!$B$5:$G$1070,4,FALSE)</f>
        <v>Caledonia</v>
      </c>
      <c r="E458" s="104" t="str">
        <f>VLOOKUP($A458,ALL!$B$5:$G$1070,5,FALSE)</f>
        <v>OH</v>
      </c>
      <c r="F458" s="128" t="str">
        <f>VLOOKUP($A458,ALL!$B$5:$G$1070,6,FALSE)</f>
        <v>43314</v>
      </c>
      <c r="G458" s="120" t="s">
        <v>6</v>
      </c>
      <c r="H458" s="106">
        <v>1934</v>
      </c>
      <c r="I458" s="132" t="str">
        <f>VLOOKUP($A458,ALL!$B$5:$G$1070,3,FALSE)</f>
        <v>197 Brockelsby Road</v>
      </c>
      <c r="J458" s="140">
        <v>0</v>
      </c>
      <c r="K458" s="104">
        <v>3</v>
      </c>
      <c r="L458" s="104">
        <v>0</v>
      </c>
      <c r="M458" s="104">
        <v>0</v>
      </c>
      <c r="N458" s="104">
        <v>40.584679000000001</v>
      </c>
      <c r="O458" s="104">
        <v>-83.014801000000006</v>
      </c>
      <c r="P458" s="142">
        <v>0</v>
      </c>
    </row>
    <row r="459" spans="1:16" ht="14.25" customHeight="1" x14ac:dyDescent="0.25">
      <c r="A459" s="105" t="s">
        <v>833</v>
      </c>
      <c r="B459" s="103" t="s">
        <v>834</v>
      </c>
      <c r="C459" s="136" t="s">
        <v>809</v>
      </c>
      <c r="D459" s="104" t="str">
        <f>VLOOKUP($A459,ALL!$B$5:$G$1070,4,FALSE)</f>
        <v>Warsaw</v>
      </c>
      <c r="E459" s="104" t="str">
        <f>VLOOKUP($A459,ALL!$B$5:$G$1070,5,FALSE)</f>
        <v>OH</v>
      </c>
      <c r="F459" s="128" t="str">
        <f>VLOOKUP($A459,ALL!$B$5:$G$1070,6,FALSE)</f>
        <v>43844</v>
      </c>
      <c r="G459" s="120" t="s">
        <v>6</v>
      </c>
      <c r="H459" s="106">
        <v>1880</v>
      </c>
      <c r="I459" s="132" t="str">
        <f>VLOOKUP($A459,ALL!$B$5:$G$1070,3,FALSE)</f>
        <v>26496 State Route 60</v>
      </c>
      <c r="J459" s="140">
        <v>0</v>
      </c>
      <c r="K459" s="104">
        <v>0</v>
      </c>
      <c r="L459" s="104">
        <v>0</v>
      </c>
      <c r="M459" s="104">
        <v>0</v>
      </c>
      <c r="N459" s="104">
        <v>40.339593999999998</v>
      </c>
      <c r="O459" s="104">
        <v>-81.956300999999996</v>
      </c>
      <c r="P459" s="142">
        <v>0</v>
      </c>
    </row>
    <row r="460" spans="1:16" ht="14.25" customHeight="1" x14ac:dyDescent="0.25">
      <c r="A460" s="105" t="s">
        <v>488</v>
      </c>
      <c r="B460" s="103" t="s">
        <v>489</v>
      </c>
      <c r="C460" s="136" t="s">
        <v>490</v>
      </c>
      <c r="D460" s="104" t="str">
        <f>VLOOKUP($A460,ALL!$B$5:$G$1070,4,FALSE)</f>
        <v>Mt Blanchard</v>
      </c>
      <c r="E460" s="104" t="str">
        <f>VLOOKUP($A460,ALL!$B$5:$G$1070,5,FALSE)</f>
        <v>OH</v>
      </c>
      <c r="F460" s="128" t="str">
        <f>VLOOKUP($A460,ALL!$B$5:$G$1070,6,FALSE)</f>
        <v>45867</v>
      </c>
      <c r="G460" s="120" t="s">
        <v>6</v>
      </c>
      <c r="H460" s="106">
        <v>1028</v>
      </c>
      <c r="I460" s="132" t="str">
        <f>VLOOKUP($A460,ALL!$B$5:$G$1070,3,FALSE)</f>
        <v>20613 State Route 37</v>
      </c>
      <c r="J460" s="140">
        <v>0</v>
      </c>
      <c r="K460" s="104">
        <v>0</v>
      </c>
      <c r="L460" s="104">
        <v>0</v>
      </c>
      <c r="M460" s="104">
        <v>0</v>
      </c>
      <c r="N460" s="104">
        <v>40.868960000000001</v>
      </c>
      <c r="O460" s="104">
        <v>-83.517611000000002</v>
      </c>
      <c r="P460" s="142">
        <v>0</v>
      </c>
    </row>
    <row r="461" spans="1:16" ht="14.25" customHeight="1" x14ac:dyDescent="0.25">
      <c r="A461" s="105" t="s">
        <v>378</v>
      </c>
      <c r="B461" s="103" t="s">
        <v>379</v>
      </c>
      <c r="C461" s="136" t="s">
        <v>319</v>
      </c>
      <c r="D461" s="104" t="str">
        <f>VLOOKUP($A461,ALL!$B$5:$G$1070,4,FALSE)</f>
        <v>Painesville</v>
      </c>
      <c r="E461" s="104" t="str">
        <f>VLOOKUP($A461,ALL!$B$5:$G$1070,5,FALSE)</f>
        <v>OH</v>
      </c>
      <c r="F461" s="128" t="str">
        <f>VLOOKUP($A461,ALL!$B$5:$G$1070,6,FALSE)</f>
        <v>44077</v>
      </c>
      <c r="G461" s="120" t="s">
        <v>9</v>
      </c>
      <c r="H461" s="106">
        <v>4200</v>
      </c>
      <c r="I461" s="132" t="str">
        <f>VLOOKUP($A461,ALL!$B$5:$G$1070,3,FALSE)</f>
        <v>585 Riverside Dr</v>
      </c>
      <c r="J461" s="140">
        <v>0</v>
      </c>
      <c r="K461" s="104">
        <v>0</v>
      </c>
      <c r="L461" s="104">
        <v>0</v>
      </c>
      <c r="M461" s="104">
        <v>0</v>
      </c>
      <c r="N461" s="104">
        <v>41.713846699999998</v>
      </c>
      <c r="O461" s="104">
        <v>-81.217458199999996</v>
      </c>
      <c r="P461" s="142">
        <v>0</v>
      </c>
    </row>
    <row r="462" spans="1:16" ht="14.25" customHeight="1" x14ac:dyDescent="0.25">
      <c r="A462" s="105" t="s">
        <v>763</v>
      </c>
      <c r="B462" s="103" t="s">
        <v>764</v>
      </c>
      <c r="C462" s="136" t="s">
        <v>742</v>
      </c>
      <c r="D462" s="104" t="str">
        <f>VLOOKUP($A462,ALL!$B$5:$G$1070,4,FALSE)</f>
        <v>De Graff</v>
      </c>
      <c r="E462" s="104" t="str">
        <f>VLOOKUP($A462,ALL!$B$5:$G$1070,5,FALSE)</f>
        <v>OH</v>
      </c>
      <c r="F462" s="128" t="str">
        <f>VLOOKUP($A462,ALL!$B$5:$G$1070,6,FALSE)</f>
        <v>43318</v>
      </c>
      <c r="G462" s="120" t="s">
        <v>9</v>
      </c>
      <c r="H462" s="106">
        <v>572</v>
      </c>
      <c r="I462" s="132" t="str">
        <f>VLOOKUP($A462,ALL!$B$5:$G$1070,3,FALSE)</f>
        <v>2096 County Road 24 S</v>
      </c>
      <c r="J462" s="140">
        <v>0</v>
      </c>
      <c r="K462" s="104">
        <v>1</v>
      </c>
      <c r="L462" s="104">
        <v>0</v>
      </c>
      <c r="M462" s="104">
        <v>0</v>
      </c>
      <c r="N462" s="104">
        <v>40.315438200000003</v>
      </c>
      <c r="O462" s="104">
        <v>-83.923235899999995</v>
      </c>
      <c r="P462" s="142">
        <v>0</v>
      </c>
    </row>
    <row r="463" spans="1:16" ht="14.25" customHeight="1" x14ac:dyDescent="0.25">
      <c r="A463" s="105" t="s">
        <v>553</v>
      </c>
      <c r="B463" s="103" t="s">
        <v>554</v>
      </c>
      <c r="C463" s="136" t="s">
        <v>546</v>
      </c>
      <c r="D463" s="104" t="str">
        <f>VLOOKUP($A463,ALL!$B$5:$G$1070,4,FALSE)</f>
        <v>Ironton</v>
      </c>
      <c r="E463" s="104" t="str">
        <f>VLOOKUP($A463,ALL!$B$5:$G$1070,5,FALSE)</f>
        <v>OH</v>
      </c>
      <c r="F463" s="128" t="str">
        <f>VLOOKUP($A463,ALL!$B$5:$G$1070,6,FALSE)</f>
        <v>45638</v>
      </c>
      <c r="G463" s="120" t="s">
        <v>9</v>
      </c>
      <c r="H463" s="106">
        <v>1405</v>
      </c>
      <c r="I463" s="132" t="str">
        <f>VLOOKUP($A463,ALL!$B$5:$G$1070,3,FALSE)</f>
        <v>2325A Co. Rd. 26</v>
      </c>
      <c r="J463" s="140">
        <v>1</v>
      </c>
      <c r="K463" s="104">
        <v>3</v>
      </c>
      <c r="L463" s="104">
        <v>0</v>
      </c>
      <c r="M463" s="104">
        <v>1</v>
      </c>
      <c r="N463" s="104">
        <v>38.613740100000001</v>
      </c>
      <c r="O463" s="104">
        <v>-82.660746399999994</v>
      </c>
      <c r="P463" s="142">
        <v>0</v>
      </c>
    </row>
    <row r="464" spans="1:16" ht="14.25" customHeight="1" x14ac:dyDescent="0.25">
      <c r="A464" s="105" t="s">
        <v>344</v>
      </c>
      <c r="B464" s="103" t="s">
        <v>345</v>
      </c>
      <c r="C464" s="136" t="s">
        <v>277</v>
      </c>
      <c r="D464" s="104" t="str">
        <f>VLOOKUP($A464,ALL!$B$5:$G$1070,4,FALSE)</f>
        <v>Rocky River</v>
      </c>
      <c r="E464" s="104" t="str">
        <f>VLOOKUP($A464,ALL!$B$5:$G$1070,5,FALSE)</f>
        <v>OH</v>
      </c>
      <c r="F464" s="128" t="str">
        <f>VLOOKUP($A464,ALL!$B$5:$G$1070,6,FALSE)</f>
        <v>44116</v>
      </c>
      <c r="G464" s="120" t="s">
        <v>27</v>
      </c>
      <c r="H464" s="106">
        <v>2684</v>
      </c>
      <c r="I464" s="132" t="str">
        <f>VLOOKUP($A464,ALL!$B$5:$G$1070,3,FALSE)</f>
        <v>1101 Morewood Pkwy</v>
      </c>
      <c r="J464" s="140">
        <v>0</v>
      </c>
      <c r="K464" s="104">
        <v>0</v>
      </c>
      <c r="L464" s="104">
        <v>0</v>
      </c>
      <c r="M464" s="104">
        <v>2</v>
      </c>
      <c r="N464" s="104">
        <v>41.478024599999998</v>
      </c>
      <c r="O464" s="104">
        <v>-81.846470299999993</v>
      </c>
      <c r="P464" s="142">
        <v>0</v>
      </c>
    </row>
    <row r="465" spans="1:16" ht="14.25" customHeight="1" x14ac:dyDescent="0.25">
      <c r="A465" s="105" t="s">
        <v>196</v>
      </c>
      <c r="B465" s="103" t="s">
        <v>197</v>
      </c>
      <c r="C465" s="136" t="s">
        <v>177</v>
      </c>
      <c r="D465" s="104" t="str">
        <f>VLOOKUP($A465,ALL!$B$5:$G$1070,4,FALSE)</f>
        <v>Cambridge</v>
      </c>
      <c r="E465" s="104" t="str">
        <f>VLOOKUP($A465,ALL!$B$5:$G$1070,5,FALSE)</f>
        <v>OH</v>
      </c>
      <c r="F465" s="128" t="str">
        <f>VLOOKUP($A465,ALL!$B$5:$G$1070,6,FALSE)</f>
        <v>43723</v>
      </c>
      <c r="G465" s="120" t="s">
        <v>6</v>
      </c>
      <c r="H465" s="106">
        <v>1486</v>
      </c>
      <c r="I465" s="132" t="str">
        <f>VLOOKUP($A465,ALL!$B$5:$G$1070,3,FALSE)</f>
        <v>PO Box 38</v>
      </c>
      <c r="J465" s="140">
        <v>0</v>
      </c>
      <c r="K465" s="104">
        <v>3</v>
      </c>
      <c r="L465" s="104">
        <v>0</v>
      </c>
      <c r="M465" s="104">
        <v>10</v>
      </c>
      <c r="N465" s="104">
        <v>40.031182999999999</v>
      </c>
      <c r="O465" s="104">
        <v>-81.588456100000002</v>
      </c>
      <c r="P465" s="142">
        <v>0</v>
      </c>
    </row>
    <row r="466" spans="1:16" ht="14.25" customHeight="1" x14ac:dyDescent="0.25">
      <c r="A466" s="105" t="s">
        <v>645</v>
      </c>
      <c r="B466" s="103" t="s">
        <v>646</v>
      </c>
      <c r="C466" s="136" t="s">
        <v>272</v>
      </c>
      <c r="D466" s="104" t="str">
        <f>VLOOKUP($A466,ALL!$B$5:$G$1070,4,FALSE)</f>
        <v>Rootstown</v>
      </c>
      <c r="E466" s="104" t="str">
        <f>VLOOKUP($A466,ALL!$B$5:$G$1070,5,FALSE)</f>
        <v>OH</v>
      </c>
      <c r="F466" s="128" t="str">
        <f>VLOOKUP($A466,ALL!$B$5:$G$1070,6,FALSE)</f>
        <v>44272</v>
      </c>
      <c r="G466" s="120" t="s">
        <v>9</v>
      </c>
      <c r="H466" s="106">
        <v>1075</v>
      </c>
      <c r="I466" s="132" t="str">
        <f>VLOOKUP($A466,ALL!$B$5:$G$1070,3,FALSE)</f>
        <v>4140 State Route 44</v>
      </c>
      <c r="J466" s="140">
        <v>0</v>
      </c>
      <c r="K466" s="104">
        <v>2</v>
      </c>
      <c r="L466" s="104">
        <v>0</v>
      </c>
      <c r="M466" s="104">
        <v>2</v>
      </c>
      <c r="N466" s="104">
        <v>41.103524200000003</v>
      </c>
      <c r="O466" s="104">
        <v>-81.241385300000005</v>
      </c>
      <c r="P466" s="142">
        <v>0</v>
      </c>
    </row>
    <row r="467" spans="1:16" ht="14.25" customHeight="1" x14ac:dyDescent="0.25">
      <c r="A467" s="105" t="s">
        <v>102</v>
      </c>
      <c r="B467" s="103" t="s">
        <v>103</v>
      </c>
      <c r="C467" s="136" t="s">
        <v>87</v>
      </c>
      <c r="D467" s="104" t="str">
        <f>VLOOKUP($A467,ALL!$B$5:$G$1070,4,FALSE)</f>
        <v>Hamilton</v>
      </c>
      <c r="E467" s="104" t="str">
        <f>VLOOKUP($A467,ALL!$B$5:$G$1070,5,FALSE)</f>
        <v>OH</v>
      </c>
      <c r="F467" s="128" t="str">
        <f>VLOOKUP($A467,ALL!$B$5:$G$1070,6,FALSE)</f>
        <v>45013</v>
      </c>
      <c r="G467" s="120" t="s">
        <v>9</v>
      </c>
      <c r="H467" s="106">
        <v>2577</v>
      </c>
      <c r="I467" s="132" t="str">
        <f>VLOOKUP($A467,ALL!$B$5:$G$1070,3,FALSE)</f>
        <v>3371 Hamilton Cleves Rd</v>
      </c>
      <c r="J467" s="140">
        <v>2</v>
      </c>
      <c r="K467" s="104">
        <v>4</v>
      </c>
      <c r="L467" s="104">
        <v>0</v>
      </c>
      <c r="M467" s="104">
        <v>1</v>
      </c>
      <c r="N467" s="104">
        <v>39.334155000000003</v>
      </c>
      <c r="O467" s="104">
        <v>-84.631698999999998</v>
      </c>
      <c r="P467" s="142">
        <v>0</v>
      </c>
    </row>
    <row r="468" spans="1:16" ht="14.25" customHeight="1" x14ac:dyDescent="0.25">
      <c r="A468" s="105" t="s">
        <v>536</v>
      </c>
      <c r="B468" s="103" t="s">
        <v>537</v>
      </c>
      <c r="C468" s="136" t="s">
        <v>535</v>
      </c>
      <c r="D468" s="104" t="str">
        <f>VLOOKUP($A468,ALL!$B$5:$G$1070,4,FALSE)</f>
        <v>Rossford</v>
      </c>
      <c r="E468" s="104" t="str">
        <f>VLOOKUP($A468,ALL!$B$5:$G$1070,5,FALSE)</f>
        <v>OH</v>
      </c>
      <c r="F468" s="128" t="str">
        <f>VLOOKUP($A468,ALL!$B$5:$G$1070,6,FALSE)</f>
        <v>43460</v>
      </c>
      <c r="G468" s="120" t="s">
        <v>6</v>
      </c>
      <c r="H468" s="106">
        <v>1570</v>
      </c>
      <c r="I468" s="132" t="str">
        <f>VLOOKUP($A468,ALL!$B$5:$G$1070,3,FALSE)</f>
        <v>401 Glenwood Rd</v>
      </c>
      <c r="J468" s="140">
        <v>0</v>
      </c>
      <c r="K468" s="104">
        <v>0</v>
      </c>
      <c r="L468" s="104">
        <v>0</v>
      </c>
      <c r="M468" s="104">
        <v>0</v>
      </c>
      <c r="N468" s="104">
        <v>41.604065800000001</v>
      </c>
      <c r="O468" s="104">
        <v>-83.556850100000005</v>
      </c>
      <c r="P468" s="142">
        <v>0</v>
      </c>
    </row>
    <row r="469" spans="1:16" ht="14.25" customHeight="1" x14ac:dyDescent="0.25">
      <c r="A469" s="105" t="s">
        <v>765</v>
      </c>
      <c r="B469" s="103" t="s">
        <v>766</v>
      </c>
      <c r="C469" s="136" t="s">
        <v>739</v>
      </c>
      <c r="D469" s="104" t="str">
        <f>VLOOKUP($A469,ALL!$B$5:$G$1070,4,FALSE)</f>
        <v>Russia</v>
      </c>
      <c r="E469" s="104" t="str">
        <f>VLOOKUP($A469,ALL!$B$5:$G$1070,5,FALSE)</f>
        <v>OH</v>
      </c>
      <c r="F469" s="128" t="str">
        <f>VLOOKUP($A469,ALL!$B$5:$G$1070,6,FALSE)</f>
        <v>45363</v>
      </c>
      <c r="G469" s="120" t="s">
        <v>9</v>
      </c>
      <c r="H469" s="106">
        <v>396</v>
      </c>
      <c r="I469" s="132" t="str">
        <f>VLOOKUP($A469,ALL!$B$5:$G$1070,3,FALSE)</f>
        <v>100 School St</v>
      </c>
      <c r="J469" s="140">
        <v>0</v>
      </c>
      <c r="K469" s="104">
        <v>4</v>
      </c>
      <c r="L469" s="104">
        <v>0</v>
      </c>
      <c r="M469" s="104">
        <v>1</v>
      </c>
      <c r="N469" s="104">
        <v>40.229406500000003</v>
      </c>
      <c r="O469" s="104">
        <v>-84.406227400000006</v>
      </c>
      <c r="P469" s="142">
        <v>0</v>
      </c>
    </row>
    <row r="470" spans="1:16" ht="14.25" customHeight="1" x14ac:dyDescent="0.25">
      <c r="A470" s="105" t="s">
        <v>149</v>
      </c>
      <c r="B470" s="103" t="s">
        <v>150</v>
      </c>
      <c r="C470" s="136" t="s">
        <v>142</v>
      </c>
      <c r="D470" s="104" t="str">
        <f>VLOOKUP($A470,ALL!$B$5:$G$1070,4,FALSE)</f>
        <v>Salem</v>
      </c>
      <c r="E470" s="104" t="str">
        <f>VLOOKUP($A470,ALL!$B$5:$G$1070,5,FALSE)</f>
        <v>OH</v>
      </c>
      <c r="F470" s="128" t="str">
        <f>VLOOKUP($A470,ALL!$B$5:$G$1070,6,FALSE)</f>
        <v>44460</v>
      </c>
      <c r="G470" s="120" t="s">
        <v>9</v>
      </c>
      <c r="H470" s="106">
        <v>1962</v>
      </c>
      <c r="I470" s="132" t="str">
        <f>VLOOKUP($A470,ALL!$B$5:$G$1070,3,FALSE)</f>
        <v>1226 E State St</v>
      </c>
      <c r="J470" s="140">
        <v>0</v>
      </c>
      <c r="K470" s="104">
        <v>0</v>
      </c>
      <c r="L470" s="104">
        <v>0</v>
      </c>
      <c r="M470" s="104">
        <v>0</v>
      </c>
      <c r="N470" s="104">
        <v>40.9017731</v>
      </c>
      <c r="O470" s="104">
        <v>-80.843746999999993</v>
      </c>
      <c r="P470" s="142">
        <v>0</v>
      </c>
    </row>
    <row r="471" spans="1:16" ht="14.25" customHeight="1" x14ac:dyDescent="0.25">
      <c r="A471" s="105" t="s">
        <v>925</v>
      </c>
      <c r="B471" s="103" t="s">
        <v>926</v>
      </c>
      <c r="C471" s="136" t="s">
        <v>900</v>
      </c>
      <c r="D471" s="104" t="str">
        <f>VLOOKUP($A471,ALL!$B$5:$G$1070,4,FALSE)</f>
        <v>Sandusky</v>
      </c>
      <c r="E471" s="104" t="str">
        <f>VLOOKUP($A471,ALL!$B$5:$G$1070,5,FALSE)</f>
        <v>OH</v>
      </c>
      <c r="F471" s="128" t="str">
        <f>VLOOKUP($A471,ALL!$B$5:$G$1070,6,FALSE)</f>
        <v>44870</v>
      </c>
      <c r="G471" s="120" t="s">
        <v>27</v>
      </c>
      <c r="H471" s="106">
        <v>3209</v>
      </c>
      <c r="I471" s="132" t="str">
        <f>VLOOKUP($A471,ALL!$B$5:$G$1070,3,FALSE)</f>
        <v>407 Decatur St</v>
      </c>
      <c r="J471" s="140">
        <v>0</v>
      </c>
      <c r="K471" s="104">
        <v>1</v>
      </c>
      <c r="L471" s="104">
        <v>0</v>
      </c>
      <c r="M471" s="104">
        <v>1</v>
      </c>
      <c r="N471" s="104">
        <v>41.452335099999999</v>
      </c>
      <c r="O471" s="104">
        <v>-82.713511400000002</v>
      </c>
      <c r="P471" s="142">
        <v>0</v>
      </c>
    </row>
    <row r="472" spans="1:16" ht="14.25" customHeight="1" x14ac:dyDescent="0.25">
      <c r="A472" s="105" t="s">
        <v>1161</v>
      </c>
      <c r="B472" s="103" t="s">
        <v>1162</v>
      </c>
      <c r="C472" s="136" t="s">
        <v>1122</v>
      </c>
      <c r="D472" s="104" t="str">
        <f>VLOOKUP($A472,ALL!$B$5:$G$1070,4,FALSE)</f>
        <v>Magnolia</v>
      </c>
      <c r="E472" s="104" t="str">
        <f>VLOOKUP($A472,ALL!$B$5:$G$1070,5,FALSE)</f>
        <v>OH</v>
      </c>
      <c r="F472" s="128" t="str">
        <f>VLOOKUP($A472,ALL!$B$5:$G$1070,6,FALSE)</f>
        <v>44643</v>
      </c>
      <c r="G472" s="120" t="s">
        <v>9</v>
      </c>
      <c r="H472" s="106">
        <v>1281</v>
      </c>
      <c r="I472" s="132" t="str">
        <f>VLOOKUP($A472,ALL!$B$5:$G$1070,3,FALSE)</f>
        <v>5362 State Route 183 NE</v>
      </c>
      <c r="J472" s="140">
        <v>0</v>
      </c>
      <c r="K472" s="104">
        <v>0</v>
      </c>
      <c r="L472" s="104">
        <v>0</v>
      </c>
      <c r="M472" s="104">
        <v>0</v>
      </c>
      <c r="N472" s="104">
        <v>40.637909000000001</v>
      </c>
      <c r="O472" s="104">
        <v>-81.349425299999993</v>
      </c>
      <c r="P472" s="142">
        <v>0</v>
      </c>
    </row>
    <row r="473" spans="1:16" ht="14.25" customHeight="1" x14ac:dyDescent="0.25">
      <c r="A473" s="105" t="s">
        <v>1053</v>
      </c>
      <c r="B473" s="103" t="s">
        <v>1054</v>
      </c>
      <c r="C473" s="136" t="s">
        <v>1050</v>
      </c>
      <c r="D473" s="104" t="str">
        <f>VLOOKUP($A473,ALL!$B$5:$G$1070,4,FALSE)</f>
        <v>Piketon</v>
      </c>
      <c r="E473" s="104" t="str">
        <f>VLOOKUP($A473,ALL!$B$5:$G$1070,5,FALSE)</f>
        <v>OH</v>
      </c>
      <c r="F473" s="128" t="str">
        <f>VLOOKUP($A473,ALL!$B$5:$G$1070,6,FALSE)</f>
        <v>45661</v>
      </c>
      <c r="G473" s="120" t="s">
        <v>6</v>
      </c>
      <c r="H473" s="106">
        <v>1169</v>
      </c>
      <c r="I473" s="132" t="str">
        <f>VLOOKUP($A473,ALL!$B$5:$G$1070,3,FALSE)</f>
        <v>PO Box 600</v>
      </c>
      <c r="J473" s="140">
        <v>0</v>
      </c>
      <c r="K473" s="104">
        <v>3</v>
      </c>
      <c r="L473" s="104">
        <v>0</v>
      </c>
      <c r="M473" s="104">
        <v>6</v>
      </c>
      <c r="N473" s="104">
        <v>39.068125199999997</v>
      </c>
      <c r="O473" s="104">
        <v>-83.014344300000005</v>
      </c>
      <c r="P473" s="142">
        <v>0</v>
      </c>
    </row>
    <row r="474" spans="1:16" ht="14.25" customHeight="1" x14ac:dyDescent="0.25">
      <c r="A474" s="105" t="s">
        <v>647</v>
      </c>
      <c r="B474" s="103" t="s">
        <v>648</v>
      </c>
      <c r="C474" s="136" t="s">
        <v>626</v>
      </c>
      <c r="D474" s="104" t="str">
        <f>VLOOKUP($A474,ALL!$B$5:$G$1070,4,FALSE)</f>
        <v>Sebring</v>
      </c>
      <c r="E474" s="104" t="str">
        <f>VLOOKUP($A474,ALL!$B$5:$G$1070,5,FALSE)</f>
        <v>OH</v>
      </c>
      <c r="F474" s="128" t="str">
        <f>VLOOKUP($A474,ALL!$B$5:$G$1070,6,FALSE)</f>
        <v>44672</v>
      </c>
      <c r="G474" s="120" t="s">
        <v>9</v>
      </c>
      <c r="H474" s="106">
        <v>376</v>
      </c>
      <c r="I474" s="132" t="str">
        <f>VLOOKUP($A474,ALL!$B$5:$G$1070,3,FALSE)</f>
        <v>510 N 14th St</v>
      </c>
      <c r="J474" s="140">
        <v>0</v>
      </c>
      <c r="K474" s="104">
        <v>0</v>
      </c>
      <c r="L474" s="104">
        <v>0</v>
      </c>
      <c r="M474" s="104">
        <v>0</v>
      </c>
      <c r="N474" s="104">
        <v>40.926064099999998</v>
      </c>
      <c r="O474" s="104">
        <v>-81.016650299999995</v>
      </c>
      <c r="P474" s="142">
        <v>0</v>
      </c>
    </row>
    <row r="475" spans="1:16" ht="14.25" customHeight="1" x14ac:dyDescent="0.25">
      <c r="A475" s="105" t="s">
        <v>878</v>
      </c>
      <c r="B475" s="103" t="s">
        <v>879</v>
      </c>
      <c r="C475" s="136" t="s">
        <v>854</v>
      </c>
      <c r="D475" s="104" t="str">
        <f>VLOOKUP($A475,ALL!$B$5:$G$1070,4,FALSE)</f>
        <v>Attica</v>
      </c>
      <c r="E475" s="104" t="str">
        <f>VLOOKUP($A475,ALL!$B$5:$G$1070,5,FALSE)</f>
        <v>OH</v>
      </c>
      <c r="F475" s="128" t="str">
        <f>VLOOKUP($A475,ALL!$B$5:$G$1070,6,FALSE)</f>
        <v>44807</v>
      </c>
      <c r="G475" s="120" t="s">
        <v>9</v>
      </c>
      <c r="H475" s="106">
        <v>826</v>
      </c>
      <c r="I475" s="132" t="str">
        <f>VLOOKUP($A475,ALL!$B$5:$G$1070,3,FALSE)</f>
        <v>13343 E US Highway 224</v>
      </c>
      <c r="J475" s="140">
        <v>0</v>
      </c>
      <c r="K475" s="104">
        <v>0</v>
      </c>
      <c r="L475" s="104">
        <v>0</v>
      </c>
      <c r="M475" s="104">
        <v>0</v>
      </c>
      <c r="N475" s="104">
        <v>41.078761900000003</v>
      </c>
      <c r="O475" s="104">
        <v>-82.915361899999994</v>
      </c>
      <c r="P475" s="142">
        <v>0</v>
      </c>
    </row>
    <row r="476" spans="1:16" ht="14.25" customHeight="1" x14ac:dyDescent="0.25">
      <c r="A476" s="105" t="s">
        <v>198</v>
      </c>
      <c r="B476" s="103" t="s">
        <v>199</v>
      </c>
      <c r="C476" s="136" t="s">
        <v>170</v>
      </c>
      <c r="D476" s="104" t="str">
        <f>VLOOKUP($A476,ALL!$B$5:$G$1070,4,FALSE)</f>
        <v>Shadyside</v>
      </c>
      <c r="E476" s="104" t="str">
        <f>VLOOKUP($A476,ALL!$B$5:$G$1070,5,FALSE)</f>
        <v>OH</v>
      </c>
      <c r="F476" s="128" t="str">
        <f>VLOOKUP($A476,ALL!$B$5:$G$1070,6,FALSE)</f>
        <v>43947</v>
      </c>
      <c r="G476" s="120" t="s">
        <v>9</v>
      </c>
      <c r="H476" s="106">
        <v>743</v>
      </c>
      <c r="I476" s="132" t="str">
        <f>VLOOKUP($A476,ALL!$B$5:$G$1070,3,FALSE)</f>
        <v>3890 Lincoln Ave</v>
      </c>
      <c r="J476" s="140">
        <v>0</v>
      </c>
      <c r="K476" s="104">
        <v>1</v>
      </c>
      <c r="L476" s="104">
        <v>0</v>
      </c>
      <c r="M476" s="104">
        <v>0</v>
      </c>
      <c r="N476" s="104">
        <v>39.971228400000001</v>
      </c>
      <c r="O476" s="104">
        <v>-80.746125399999997</v>
      </c>
      <c r="P476" s="142">
        <v>0</v>
      </c>
    </row>
    <row r="477" spans="1:16" ht="14.25" customHeight="1" x14ac:dyDescent="0.25">
      <c r="A477" s="105" t="s">
        <v>346</v>
      </c>
      <c r="B477" s="103" t="s">
        <v>347</v>
      </c>
      <c r="C477" s="136" t="s">
        <v>277</v>
      </c>
      <c r="D477" s="104" t="str">
        <f>VLOOKUP($A477,ALL!$B$5:$G$1070,4,FALSE)</f>
        <v>Shaker Heights</v>
      </c>
      <c r="E477" s="104" t="str">
        <f>VLOOKUP($A477,ALL!$B$5:$G$1070,5,FALSE)</f>
        <v>OH</v>
      </c>
      <c r="F477" s="128" t="str">
        <f>VLOOKUP($A477,ALL!$B$5:$G$1070,6,FALSE)</f>
        <v>44120</v>
      </c>
      <c r="G477" s="120" t="s">
        <v>6</v>
      </c>
      <c r="H477" s="106">
        <v>4868</v>
      </c>
      <c r="I477" s="132" t="str">
        <f>VLOOKUP($A477,ALL!$B$5:$G$1070,3,FALSE)</f>
        <v>15600 Parkland Dr</v>
      </c>
      <c r="J477" s="140">
        <v>0</v>
      </c>
      <c r="K477" s="104">
        <v>0</v>
      </c>
      <c r="L477" s="104">
        <v>2</v>
      </c>
      <c r="M477" s="104">
        <v>2</v>
      </c>
      <c r="N477" s="104">
        <v>41.476114699999997</v>
      </c>
      <c r="O477" s="104">
        <v>-81.571533200000005</v>
      </c>
      <c r="P477" s="142">
        <v>0</v>
      </c>
    </row>
    <row r="478" spans="1:16" ht="14.25" customHeight="1" x14ac:dyDescent="0.25">
      <c r="A478" s="105" t="s">
        <v>20</v>
      </c>
      <c r="B478" s="103" t="s">
        <v>21</v>
      </c>
      <c r="C478" s="136" t="s">
        <v>5</v>
      </c>
      <c r="D478" s="104" t="str">
        <f>VLOOKUP($A478,ALL!$B$5:$G$1070,4,FALSE)</f>
        <v>Lima</v>
      </c>
      <c r="E478" s="104" t="str">
        <f>VLOOKUP($A478,ALL!$B$5:$G$1070,5,FALSE)</f>
        <v>OH</v>
      </c>
      <c r="F478" s="128" t="str">
        <f>VLOOKUP($A478,ALL!$B$5:$G$1070,6,FALSE)</f>
        <v>45806</v>
      </c>
      <c r="G478" s="120" t="s">
        <v>9</v>
      </c>
      <c r="H478" s="106">
        <v>2324</v>
      </c>
      <c r="I478" s="132" t="str">
        <f>VLOOKUP($A478,ALL!$B$5:$G$1070,3,FALSE)</f>
        <v>3255 Zurmehly Rd</v>
      </c>
      <c r="J478" s="140">
        <v>2</v>
      </c>
      <c r="K478" s="104">
        <v>3</v>
      </c>
      <c r="L478" s="104">
        <v>1</v>
      </c>
      <c r="M478" s="104">
        <v>1</v>
      </c>
      <c r="N478" s="104">
        <v>40.692051599999999</v>
      </c>
      <c r="O478" s="104">
        <v>-84.163956900000002</v>
      </c>
      <c r="P478" s="142">
        <v>0</v>
      </c>
    </row>
    <row r="479" spans="1:16" ht="14.25" customHeight="1" x14ac:dyDescent="0.25">
      <c r="A479" s="105" t="s">
        <v>600</v>
      </c>
      <c r="B479" s="103" t="s">
        <v>601</v>
      </c>
      <c r="C479" s="136" t="s">
        <v>577</v>
      </c>
      <c r="D479" s="104" t="str">
        <f>VLOOKUP($A479,ALL!$B$5:$G$1070,4,FALSE)</f>
        <v>Sheffield Village</v>
      </c>
      <c r="E479" s="104" t="str">
        <f>VLOOKUP($A479,ALL!$B$5:$G$1070,5,FALSE)</f>
        <v>OH</v>
      </c>
      <c r="F479" s="128" t="str">
        <f>VLOOKUP($A479,ALL!$B$5:$G$1070,6,FALSE)</f>
        <v>44054</v>
      </c>
      <c r="G479" s="120" t="s">
        <v>9</v>
      </c>
      <c r="H479" s="106">
        <v>1639</v>
      </c>
      <c r="I479" s="132" t="str">
        <f>VLOOKUP($A479,ALL!$B$5:$G$1070,3,FALSE)</f>
        <v>1824 Harris Rd</v>
      </c>
      <c r="J479" s="140">
        <v>0</v>
      </c>
      <c r="K479" s="104">
        <v>0</v>
      </c>
      <c r="L479" s="104">
        <v>0</v>
      </c>
      <c r="M479" s="104">
        <v>0</v>
      </c>
      <c r="N479" s="104">
        <v>41.466268900000003</v>
      </c>
      <c r="O479" s="104">
        <v>-82.095478099999994</v>
      </c>
      <c r="P479" s="142">
        <v>0</v>
      </c>
    </row>
    <row r="480" spans="1:16" ht="14.25" customHeight="1" x14ac:dyDescent="0.25">
      <c r="A480" s="105" t="s">
        <v>880</v>
      </c>
      <c r="B480" s="103" t="s">
        <v>881</v>
      </c>
      <c r="C480" s="136" t="s">
        <v>515</v>
      </c>
      <c r="D480" s="104" t="str">
        <f>VLOOKUP($A480,ALL!$B$5:$G$1070,4,FALSE)</f>
        <v>Shelby</v>
      </c>
      <c r="E480" s="104" t="str">
        <f>VLOOKUP($A480,ALL!$B$5:$G$1070,5,FALSE)</f>
        <v>OH</v>
      </c>
      <c r="F480" s="128" t="str">
        <f>VLOOKUP($A480,ALL!$B$5:$G$1070,6,FALSE)</f>
        <v>44875</v>
      </c>
      <c r="G480" s="120" t="s">
        <v>9</v>
      </c>
      <c r="H480" s="106">
        <v>1905</v>
      </c>
      <c r="I480" s="132" t="str">
        <f>VLOOKUP($A480,ALL!$B$5:$G$1070,3,FALSE)</f>
        <v>25 High School Ave</v>
      </c>
      <c r="J480" s="140">
        <v>0</v>
      </c>
      <c r="K480" s="104">
        <v>0</v>
      </c>
      <c r="L480" s="104">
        <v>0</v>
      </c>
      <c r="M480" s="104">
        <v>0</v>
      </c>
      <c r="N480" s="104">
        <v>40.880016099999999</v>
      </c>
      <c r="O480" s="104">
        <v>-82.658851100000007</v>
      </c>
      <c r="P480" s="142">
        <v>0</v>
      </c>
    </row>
    <row r="481" spans="1:16" ht="14.25" customHeight="1" x14ac:dyDescent="0.25">
      <c r="A481" s="105" t="s">
        <v>767</v>
      </c>
      <c r="B481" s="103" t="s">
        <v>768</v>
      </c>
      <c r="C481" s="136" t="s">
        <v>739</v>
      </c>
      <c r="D481" s="104" t="str">
        <f>VLOOKUP($A481,ALL!$B$5:$G$1070,4,FALSE)</f>
        <v>Sidney</v>
      </c>
      <c r="E481" s="104" t="str">
        <f>VLOOKUP($A481,ALL!$B$5:$G$1070,5,FALSE)</f>
        <v>OH</v>
      </c>
      <c r="F481" s="128" t="str">
        <f>VLOOKUP($A481,ALL!$B$5:$G$1070,6,FALSE)</f>
        <v>45365</v>
      </c>
      <c r="G481" s="120" t="s">
        <v>9</v>
      </c>
      <c r="H481" s="106">
        <v>3325</v>
      </c>
      <c r="I481" s="132" t="str">
        <f>VLOOKUP($A481,ALL!$B$5:$G$1070,3,FALSE)</f>
        <v>750 S 4th Ave</v>
      </c>
      <c r="J481" s="140">
        <v>0</v>
      </c>
      <c r="K481" s="104">
        <v>3</v>
      </c>
      <c r="L481" s="104">
        <v>0</v>
      </c>
      <c r="M481" s="104">
        <v>5</v>
      </c>
      <c r="N481" s="104">
        <v>40.277806599999998</v>
      </c>
      <c r="O481" s="104">
        <v>-84.177183600000006</v>
      </c>
      <c r="P481" s="142">
        <v>0</v>
      </c>
    </row>
    <row r="482" spans="1:16" ht="14.25" customHeight="1" x14ac:dyDescent="0.25">
      <c r="A482" s="105" t="s">
        <v>348</v>
      </c>
      <c r="B482" s="103" t="s">
        <v>349</v>
      </c>
      <c r="C482" s="136" t="s">
        <v>277</v>
      </c>
      <c r="D482" s="104" t="str">
        <f>VLOOKUP($A482,ALL!$B$5:$G$1070,4,FALSE)</f>
        <v>Solon</v>
      </c>
      <c r="E482" s="104" t="str">
        <f>VLOOKUP($A482,ALL!$B$5:$G$1070,5,FALSE)</f>
        <v>OH</v>
      </c>
      <c r="F482" s="128" t="str">
        <f>VLOOKUP($A482,ALL!$B$5:$G$1070,6,FALSE)</f>
        <v>44139</v>
      </c>
      <c r="G482" s="120" t="s">
        <v>6</v>
      </c>
      <c r="H482" s="106">
        <v>4602</v>
      </c>
      <c r="I482" s="132" t="str">
        <f>VLOOKUP($A482,ALL!$B$5:$G$1070,3,FALSE)</f>
        <v>33800 Inwood Dr</v>
      </c>
      <c r="J482" s="140">
        <v>0</v>
      </c>
      <c r="K482" s="104">
        <v>0</v>
      </c>
      <c r="L482" s="104">
        <v>0</v>
      </c>
      <c r="M482" s="104">
        <v>1</v>
      </c>
      <c r="N482" s="104">
        <v>41.378015300000001</v>
      </c>
      <c r="O482" s="104">
        <v>-81.4389927</v>
      </c>
      <c r="P482" s="142">
        <v>0</v>
      </c>
    </row>
    <row r="483" spans="1:16" ht="14.25" customHeight="1" x14ac:dyDescent="0.25">
      <c r="A483" s="105" t="s">
        <v>927</v>
      </c>
      <c r="B483" s="103" t="s">
        <v>928</v>
      </c>
      <c r="C483" s="136" t="s">
        <v>890</v>
      </c>
      <c r="D483" s="104" t="str">
        <f>VLOOKUP($A483,ALL!$B$5:$G$1070,4,FALSE)</f>
        <v>Greenwich</v>
      </c>
      <c r="E483" s="104" t="str">
        <f>VLOOKUP($A483,ALL!$B$5:$G$1070,5,FALSE)</f>
        <v>OH</v>
      </c>
      <c r="F483" s="128" t="str">
        <f>VLOOKUP($A483,ALL!$B$5:$G$1070,6,FALSE)</f>
        <v>44837</v>
      </c>
      <c r="G483" s="120" t="s">
        <v>6</v>
      </c>
      <c r="H483" s="106">
        <v>736</v>
      </c>
      <c r="I483" s="132" t="str">
        <f>VLOOKUP($A483,ALL!$B$5:$G$1070,3,FALSE)</f>
        <v>3305 Greenwich Angling Rd</v>
      </c>
      <c r="J483" s="140">
        <v>0</v>
      </c>
      <c r="K483" s="104">
        <v>0</v>
      </c>
      <c r="L483" s="104">
        <v>0</v>
      </c>
      <c r="M483" s="104">
        <v>0</v>
      </c>
      <c r="N483" s="104">
        <v>41.049686999999999</v>
      </c>
      <c r="O483" s="104">
        <v>-82.519318999999996</v>
      </c>
      <c r="P483" s="142">
        <v>0</v>
      </c>
    </row>
    <row r="484" spans="1:16" ht="14.25" customHeight="1" x14ac:dyDescent="0.25">
      <c r="A484" s="105" t="s">
        <v>350</v>
      </c>
      <c r="B484" s="103" t="s">
        <v>351</v>
      </c>
      <c r="C484" s="136" t="s">
        <v>277</v>
      </c>
      <c r="D484" s="104" t="str">
        <f>VLOOKUP($A484,ALL!$B$5:$G$1070,4,FALSE)</f>
        <v>Lyndhurst</v>
      </c>
      <c r="E484" s="104" t="str">
        <f>VLOOKUP($A484,ALL!$B$5:$G$1070,5,FALSE)</f>
        <v>OH</v>
      </c>
      <c r="F484" s="128" t="str">
        <f>VLOOKUP($A484,ALL!$B$5:$G$1070,6,FALSE)</f>
        <v>44124</v>
      </c>
      <c r="G484" s="120" t="s">
        <v>27</v>
      </c>
      <c r="H484" s="106">
        <v>3278</v>
      </c>
      <c r="I484" s="132" t="str">
        <f>VLOOKUP($A484,ALL!$B$5:$G$1070,3,FALSE)</f>
        <v>5044 Mayfield Rd</v>
      </c>
      <c r="J484" s="140">
        <v>0</v>
      </c>
      <c r="K484" s="104">
        <v>0</v>
      </c>
      <c r="L484" s="104">
        <v>1</v>
      </c>
      <c r="M484" s="104">
        <v>1</v>
      </c>
      <c r="N484" s="104">
        <v>41.519131700000003</v>
      </c>
      <c r="O484" s="104">
        <v>-81.497918799999994</v>
      </c>
      <c r="P484" s="142">
        <v>0</v>
      </c>
    </row>
    <row r="485" spans="1:16" ht="14.25" customHeight="1" x14ac:dyDescent="0.25">
      <c r="A485" s="105" t="s">
        <v>555</v>
      </c>
      <c r="B485" s="103" t="s">
        <v>556</v>
      </c>
      <c r="C485" s="136" t="s">
        <v>546</v>
      </c>
      <c r="D485" s="104" t="str">
        <f>VLOOKUP($A485,ALL!$B$5:$G$1070,4,FALSE)</f>
        <v>South Point</v>
      </c>
      <c r="E485" s="104" t="str">
        <f>VLOOKUP($A485,ALL!$B$5:$G$1070,5,FALSE)</f>
        <v>OH</v>
      </c>
      <c r="F485" s="128" t="str">
        <f>VLOOKUP($A485,ALL!$B$5:$G$1070,6,FALSE)</f>
        <v>45680</v>
      </c>
      <c r="G485" s="120" t="s">
        <v>6</v>
      </c>
      <c r="H485" s="106">
        <v>1430</v>
      </c>
      <c r="I485" s="132" t="str">
        <f>VLOOKUP($A485,ALL!$B$5:$G$1070,3,FALSE)</f>
        <v>302 High St</v>
      </c>
      <c r="J485" s="140">
        <v>6</v>
      </c>
      <c r="K485" s="104">
        <v>9</v>
      </c>
      <c r="L485" s="104">
        <v>0</v>
      </c>
      <c r="M485" s="104">
        <v>2</v>
      </c>
      <c r="N485" s="104">
        <v>38.423545300000001</v>
      </c>
      <c r="O485" s="104">
        <v>-82.583241299999997</v>
      </c>
      <c r="P485" s="142">
        <v>0</v>
      </c>
    </row>
    <row r="486" spans="1:16" ht="14.25" customHeight="1" x14ac:dyDescent="0.25">
      <c r="A486" s="105" t="s">
        <v>649</v>
      </c>
      <c r="B486" s="103" t="s">
        <v>650</v>
      </c>
      <c r="C486" s="136" t="s">
        <v>626</v>
      </c>
      <c r="D486" s="104" t="str">
        <f>VLOOKUP($A486,ALL!$B$5:$G$1070,4,FALSE)</f>
        <v>Canfield</v>
      </c>
      <c r="E486" s="104" t="str">
        <f>VLOOKUP($A486,ALL!$B$5:$G$1070,5,FALSE)</f>
        <v>OH</v>
      </c>
      <c r="F486" s="128" t="str">
        <f>VLOOKUP($A486,ALL!$B$5:$G$1070,6,FALSE)</f>
        <v>44406</v>
      </c>
      <c r="G486" s="120" t="s">
        <v>9</v>
      </c>
      <c r="H486" s="106">
        <v>1201</v>
      </c>
      <c r="I486" s="132" t="str">
        <f>VLOOKUP($A486,ALL!$B$5:$G$1070,3,FALSE)</f>
        <v>11300 Columbiana Canfield Rd S</v>
      </c>
      <c r="J486" s="140">
        <v>0</v>
      </c>
      <c r="K486" s="104">
        <v>0</v>
      </c>
      <c r="L486" s="104">
        <v>0</v>
      </c>
      <c r="M486" s="104">
        <v>0</v>
      </c>
      <c r="N486" s="104">
        <v>40.954386300000003</v>
      </c>
      <c r="O486" s="104">
        <v>-80.743440899999996</v>
      </c>
      <c r="P486" s="142">
        <v>0</v>
      </c>
    </row>
    <row r="487" spans="1:16" ht="14.25" customHeight="1" x14ac:dyDescent="0.25">
      <c r="A487" s="105" t="s">
        <v>651</v>
      </c>
      <c r="B487" s="103" t="s">
        <v>652</v>
      </c>
      <c r="C487" s="136" t="s">
        <v>272</v>
      </c>
      <c r="D487" s="104" t="str">
        <f>VLOOKUP($A487,ALL!$B$5:$G$1070,4,FALSE)</f>
        <v>Ravenna</v>
      </c>
      <c r="E487" s="104" t="str">
        <f>VLOOKUP($A487,ALL!$B$5:$G$1070,5,FALSE)</f>
        <v>OH</v>
      </c>
      <c r="F487" s="128" t="str">
        <f>VLOOKUP($A487,ALL!$B$5:$G$1070,6,FALSE)</f>
        <v>44266</v>
      </c>
      <c r="G487" s="120" t="s">
        <v>6</v>
      </c>
      <c r="H487" s="106">
        <v>1453</v>
      </c>
      <c r="I487" s="132" t="str">
        <f>VLOOKUP($A487,ALL!$B$5:$G$1070,3,FALSE)</f>
        <v>8245 Tallmadge Rd</v>
      </c>
      <c r="J487" s="140">
        <v>0</v>
      </c>
      <c r="K487" s="104">
        <v>2</v>
      </c>
      <c r="L487" s="104">
        <v>0</v>
      </c>
      <c r="M487" s="104">
        <v>1</v>
      </c>
      <c r="N487" s="104">
        <v>41.099430300000002</v>
      </c>
      <c r="O487" s="104">
        <v>-81.094112600000003</v>
      </c>
      <c r="P487" s="142">
        <v>0</v>
      </c>
    </row>
    <row r="488" spans="1:16" ht="14.25" customHeight="1" x14ac:dyDescent="0.25">
      <c r="A488" s="105" t="s">
        <v>1219</v>
      </c>
      <c r="B488" s="103" t="s">
        <v>1220</v>
      </c>
      <c r="C488" s="136" t="s">
        <v>1134</v>
      </c>
      <c r="D488" s="104" t="str">
        <f>VLOOKUP($A488,ALL!$B$5:$G$1070,4,FALSE)</f>
        <v>Apple Creek</v>
      </c>
      <c r="E488" s="104" t="str">
        <f>VLOOKUP($A488,ALL!$B$5:$G$1070,5,FALSE)</f>
        <v>OH</v>
      </c>
      <c r="F488" s="128" t="str">
        <f>VLOOKUP($A488,ALL!$B$5:$G$1070,6,FALSE)</f>
        <v>44606</v>
      </c>
      <c r="G488" s="120" t="s">
        <v>9</v>
      </c>
      <c r="H488" s="106">
        <v>1321</v>
      </c>
      <c r="I488" s="132" t="str">
        <f>VLOOKUP($A488,ALL!$B$5:$G$1070,3,FALSE)</f>
        <v>9048 Dover Rd</v>
      </c>
      <c r="J488" s="140">
        <v>0</v>
      </c>
      <c r="K488" s="104">
        <v>0</v>
      </c>
      <c r="L488" s="104">
        <v>0</v>
      </c>
      <c r="M488" s="104">
        <v>0</v>
      </c>
      <c r="N488" s="104">
        <v>40.736637000000002</v>
      </c>
      <c r="O488" s="104">
        <v>-81.811953000000003</v>
      </c>
      <c r="P488" s="142">
        <v>0</v>
      </c>
    </row>
    <row r="489" spans="1:16" ht="14.25" customHeight="1" x14ac:dyDescent="0.25">
      <c r="A489" s="105" t="s">
        <v>115</v>
      </c>
      <c r="B489" s="103" t="s">
        <v>116</v>
      </c>
      <c r="C489" s="136" t="s">
        <v>108</v>
      </c>
      <c r="D489" s="104" t="str">
        <f>VLOOKUP($A489,ALL!$B$5:$G$1070,4,FALSE)</f>
        <v>South Charleston</v>
      </c>
      <c r="E489" s="104" t="str">
        <f>VLOOKUP($A489,ALL!$B$5:$G$1070,5,FALSE)</f>
        <v>OH</v>
      </c>
      <c r="F489" s="128" t="str">
        <f>VLOOKUP($A489,ALL!$B$5:$G$1070,6,FALSE)</f>
        <v>45368</v>
      </c>
      <c r="G489" s="120" t="s">
        <v>9</v>
      </c>
      <c r="H489" s="106">
        <v>733</v>
      </c>
      <c r="I489" s="132" t="str">
        <f>VLOOKUP($A489,ALL!$B$5:$G$1070,3,FALSE)</f>
        <v>226 Clifton Rd</v>
      </c>
      <c r="J489" s="140">
        <v>0</v>
      </c>
      <c r="K489" s="104">
        <v>0</v>
      </c>
      <c r="L489" s="104">
        <v>0</v>
      </c>
      <c r="M489" s="104">
        <v>0</v>
      </c>
      <c r="N489" s="104">
        <v>39.827107599999998</v>
      </c>
      <c r="O489" s="104">
        <v>-83.639596600000004</v>
      </c>
      <c r="P489" s="142">
        <v>0</v>
      </c>
    </row>
    <row r="490" spans="1:16" ht="14.25" customHeight="1" x14ac:dyDescent="0.25">
      <c r="A490" s="105" t="s">
        <v>1055</v>
      </c>
      <c r="B490" s="103" t="s">
        <v>1056</v>
      </c>
      <c r="C490" s="136" t="s">
        <v>221</v>
      </c>
      <c r="D490" s="104" t="str">
        <f>VLOOKUP($A490,ALL!$B$5:$G$1070,4,FALSE)</f>
        <v>Chillicothe</v>
      </c>
      <c r="E490" s="104" t="str">
        <f>VLOOKUP($A490,ALL!$B$5:$G$1070,5,FALSE)</f>
        <v>OH</v>
      </c>
      <c r="F490" s="128" t="str">
        <f>VLOOKUP($A490,ALL!$B$5:$G$1070,6,FALSE)</f>
        <v>45601</v>
      </c>
      <c r="G490" s="120" t="s">
        <v>9</v>
      </c>
      <c r="H490" s="106">
        <v>970</v>
      </c>
      <c r="I490" s="132" t="str">
        <f>VLOOKUP($A490,ALL!$B$5:$G$1070,3,FALSE)</f>
        <v>2003 Lancaster Rd</v>
      </c>
      <c r="J490" s="140">
        <v>3</v>
      </c>
      <c r="K490" s="104">
        <v>3</v>
      </c>
      <c r="L490" s="104">
        <v>1</v>
      </c>
      <c r="M490" s="104">
        <v>1</v>
      </c>
      <c r="N490" s="104">
        <v>39.282336000000001</v>
      </c>
      <c r="O490" s="104">
        <v>-82.871418300000002</v>
      </c>
      <c r="P490" s="142">
        <v>0</v>
      </c>
    </row>
    <row r="491" spans="1:16" ht="14.25" customHeight="1" x14ac:dyDescent="0.25">
      <c r="A491" s="105" t="s">
        <v>504</v>
      </c>
      <c r="B491" s="103" t="s">
        <v>505</v>
      </c>
      <c r="C491" s="136" t="s">
        <v>142</v>
      </c>
      <c r="D491" s="104" t="str">
        <f>VLOOKUP($A491,ALL!$B$5:$G$1070,4,FALSE)</f>
        <v>Salineville</v>
      </c>
      <c r="E491" s="104" t="str">
        <f>VLOOKUP($A491,ALL!$B$5:$G$1070,5,FALSE)</f>
        <v>OH</v>
      </c>
      <c r="F491" s="128" t="str">
        <f>VLOOKUP($A491,ALL!$B$5:$G$1070,6,FALSE)</f>
        <v>43945</v>
      </c>
      <c r="G491" s="120" t="s">
        <v>6</v>
      </c>
      <c r="H491" s="106">
        <v>801</v>
      </c>
      <c r="I491" s="132" t="str">
        <f>VLOOKUP($A491,ALL!$B$5:$G$1070,3,FALSE)</f>
        <v>38095 State Route 39</v>
      </c>
      <c r="J491" s="140">
        <v>0</v>
      </c>
      <c r="K491" s="104">
        <v>0</v>
      </c>
      <c r="L491" s="104">
        <v>0</v>
      </c>
      <c r="M491" s="104">
        <v>0</v>
      </c>
      <c r="N491" s="104">
        <v>40.636496899999997</v>
      </c>
      <c r="O491" s="104">
        <v>-80.782113600000002</v>
      </c>
      <c r="P491" s="142">
        <v>0</v>
      </c>
    </row>
    <row r="492" spans="1:16" ht="14.25" customHeight="1" x14ac:dyDescent="0.25">
      <c r="A492" s="105" t="s">
        <v>54</v>
      </c>
      <c r="B492" s="103" t="s">
        <v>55</v>
      </c>
      <c r="C492" s="136" t="s">
        <v>47</v>
      </c>
      <c r="D492" s="104" t="str">
        <f>VLOOKUP($A492,ALL!$B$5:$G$1070,4,FALSE)</f>
        <v>Racine</v>
      </c>
      <c r="E492" s="104" t="str">
        <f>VLOOKUP($A492,ALL!$B$5:$G$1070,5,FALSE)</f>
        <v>OH</v>
      </c>
      <c r="F492" s="128" t="str">
        <f>VLOOKUP($A492,ALL!$B$5:$G$1070,6,FALSE)</f>
        <v>45771</v>
      </c>
      <c r="G492" s="120" t="s">
        <v>9</v>
      </c>
      <c r="H492" s="106">
        <v>726</v>
      </c>
      <c r="I492" s="132" t="str">
        <f>VLOOKUP($A492,ALL!$B$5:$G$1070,3,FALSE)</f>
        <v>920 Elm St</v>
      </c>
      <c r="J492" s="140">
        <v>1</v>
      </c>
      <c r="K492" s="104">
        <v>2</v>
      </c>
      <c r="L492" s="104">
        <v>0</v>
      </c>
      <c r="M492" s="104">
        <v>1</v>
      </c>
      <c r="N492" s="104">
        <v>38.970277000000003</v>
      </c>
      <c r="O492" s="104">
        <v>-81.906883399999998</v>
      </c>
      <c r="P492" s="142">
        <v>0</v>
      </c>
    </row>
    <row r="493" spans="1:16" ht="14.25" customHeight="1" x14ac:dyDescent="0.25">
      <c r="A493" s="105" t="s">
        <v>56</v>
      </c>
      <c r="B493" s="103" t="s">
        <v>57</v>
      </c>
      <c r="C493" s="136" t="s">
        <v>58</v>
      </c>
      <c r="D493" s="104" t="str">
        <f>VLOOKUP($A493,ALL!$B$5:$G$1070,4,FALSE)</f>
        <v>Corning</v>
      </c>
      <c r="E493" s="104" t="str">
        <f>VLOOKUP($A493,ALL!$B$5:$G$1070,5,FALSE)</f>
        <v>OH</v>
      </c>
      <c r="F493" s="128" t="str">
        <f>VLOOKUP($A493,ALL!$B$5:$G$1070,6,FALSE)</f>
        <v>43730</v>
      </c>
      <c r="G493" s="120" t="s">
        <v>9</v>
      </c>
      <c r="H493" s="106">
        <v>633</v>
      </c>
      <c r="I493" s="132" t="str">
        <f>VLOOKUP($A493,ALL!$B$5:$G$1070,3,FALSE)</f>
        <v>10397 State Route 155 SE # 1</v>
      </c>
      <c r="J493" s="140">
        <v>0</v>
      </c>
      <c r="K493" s="104">
        <v>0</v>
      </c>
      <c r="L493" s="104">
        <v>0</v>
      </c>
      <c r="M493" s="104">
        <v>1</v>
      </c>
      <c r="N493" s="104">
        <v>39.590890299999998</v>
      </c>
      <c r="O493" s="104">
        <v>-82.142719099999994</v>
      </c>
      <c r="P493" s="142">
        <v>0</v>
      </c>
    </row>
    <row r="494" spans="1:16" ht="14.25" customHeight="1" x14ac:dyDescent="0.25">
      <c r="A494" s="105" t="s">
        <v>1262</v>
      </c>
      <c r="B494" s="103" t="s">
        <v>1263</v>
      </c>
      <c r="C494" s="136" t="s">
        <v>1229</v>
      </c>
      <c r="D494" s="104" t="str">
        <f>VLOOKUP($A494,ALL!$B$5:$G$1070,4,FALSE)</f>
        <v>Southington</v>
      </c>
      <c r="E494" s="104" t="str">
        <f>VLOOKUP($A494,ALL!$B$5:$G$1070,5,FALSE)</f>
        <v>OH</v>
      </c>
      <c r="F494" s="128" t="str">
        <f>VLOOKUP($A494,ALL!$B$5:$G$1070,6,FALSE)</f>
        <v>44470</v>
      </c>
      <c r="G494" s="120" t="s">
        <v>9</v>
      </c>
      <c r="H494" s="106">
        <v>492</v>
      </c>
      <c r="I494" s="132" t="str">
        <f>VLOOKUP($A494,ALL!$B$5:$G$1070,3,FALSE)</f>
        <v>2482 State Route 534</v>
      </c>
      <c r="J494" s="140">
        <v>0</v>
      </c>
      <c r="K494" s="104">
        <v>0</v>
      </c>
      <c r="L494" s="104">
        <v>0</v>
      </c>
      <c r="M494" s="104">
        <v>1</v>
      </c>
      <c r="N494" s="104">
        <v>41.284012199999999</v>
      </c>
      <c r="O494" s="104">
        <v>-80.959647799999999</v>
      </c>
      <c r="P494" s="142">
        <v>0</v>
      </c>
    </row>
    <row r="495" spans="1:16" ht="14.25" customHeight="1" x14ac:dyDescent="0.25">
      <c r="A495" s="105" t="s">
        <v>573</v>
      </c>
      <c r="B495" s="103" t="s">
        <v>574</v>
      </c>
      <c r="C495" s="136" t="s">
        <v>243</v>
      </c>
      <c r="D495" s="104" t="str">
        <f>VLOOKUP($A495,ALL!$B$5:$G$1070,4,FALSE)</f>
        <v>Pataskala</v>
      </c>
      <c r="E495" s="104" t="str">
        <f>VLOOKUP($A495,ALL!$B$5:$G$1070,5,FALSE)</f>
        <v>OH</v>
      </c>
      <c r="F495" s="128" t="str">
        <f>VLOOKUP($A495,ALL!$B$5:$G$1070,6,FALSE)</f>
        <v>43062</v>
      </c>
      <c r="G495" s="120" t="s">
        <v>9</v>
      </c>
      <c r="H495" s="106">
        <v>4327</v>
      </c>
      <c r="I495" s="132" t="str">
        <f>VLOOKUP($A495,ALL!$B$5:$G$1070,3,FALSE)</f>
        <v>927-A South Street</v>
      </c>
      <c r="J495" s="140">
        <v>1</v>
      </c>
      <c r="K495" s="104">
        <v>2</v>
      </c>
      <c r="L495" s="104">
        <v>0</v>
      </c>
      <c r="M495" s="104">
        <v>0</v>
      </c>
      <c r="N495" s="104">
        <v>39.956042099999998</v>
      </c>
      <c r="O495" s="104">
        <v>-82.681336299999998</v>
      </c>
      <c r="P495" s="142">
        <v>0</v>
      </c>
    </row>
    <row r="496" spans="1:16" ht="14.25" customHeight="1" x14ac:dyDescent="0.25">
      <c r="A496" s="105" t="s">
        <v>463</v>
      </c>
      <c r="B496" s="103" t="s">
        <v>464</v>
      </c>
      <c r="C496" s="136" t="s">
        <v>429</v>
      </c>
      <c r="D496" s="104" t="str">
        <f>VLOOKUP($A496,ALL!$B$5:$G$1070,4,FALSE)</f>
        <v>Harrison</v>
      </c>
      <c r="E496" s="104" t="str">
        <f>VLOOKUP($A496,ALL!$B$5:$G$1070,5,FALSE)</f>
        <v>OH</v>
      </c>
      <c r="F496" s="128" t="str">
        <f>VLOOKUP($A496,ALL!$B$5:$G$1070,6,FALSE)</f>
        <v>45030</v>
      </c>
      <c r="G496" s="120" t="s">
        <v>9</v>
      </c>
      <c r="H496" s="106">
        <v>3680</v>
      </c>
      <c r="I496" s="132" t="str">
        <f>VLOOKUP($A496,ALL!$B$5:$G$1070,3,FALSE)</f>
        <v>230 S Elm St</v>
      </c>
      <c r="J496" s="140">
        <v>3</v>
      </c>
      <c r="K496" s="104">
        <v>11</v>
      </c>
      <c r="L496" s="104">
        <v>0</v>
      </c>
      <c r="M496" s="104">
        <v>1</v>
      </c>
      <c r="N496" s="104">
        <v>39.260116400000001</v>
      </c>
      <c r="O496" s="104">
        <v>-84.812143899999995</v>
      </c>
      <c r="P496" s="142">
        <v>0</v>
      </c>
    </row>
    <row r="497" spans="1:16" ht="14.25" customHeight="1" x14ac:dyDescent="0.25">
      <c r="A497" s="105" t="s">
        <v>257</v>
      </c>
      <c r="B497" s="103" t="s">
        <v>258</v>
      </c>
      <c r="C497" s="136" t="s">
        <v>208</v>
      </c>
      <c r="D497" s="104" t="str">
        <f>VLOOKUP($A497,ALL!$B$5:$G$1070,4,FALSE)</f>
        <v>Grove City</v>
      </c>
      <c r="E497" s="104" t="str">
        <f>VLOOKUP($A497,ALL!$B$5:$G$1070,5,FALSE)</f>
        <v>OH</v>
      </c>
      <c r="F497" s="128" t="str">
        <f>VLOOKUP($A497,ALL!$B$5:$G$1070,6,FALSE)</f>
        <v>43123</v>
      </c>
      <c r="G497" s="120" t="s">
        <v>6</v>
      </c>
      <c r="H497" s="106">
        <v>22620</v>
      </c>
      <c r="I497" s="132" t="str">
        <f>VLOOKUP($A497,ALL!$B$5:$G$1070,3,FALSE)</f>
        <v>3805 Marlane Dr</v>
      </c>
      <c r="J497" s="140">
        <v>18</v>
      </c>
      <c r="K497" s="104">
        <v>53</v>
      </c>
      <c r="L497" s="104">
        <v>1</v>
      </c>
      <c r="M497" s="104">
        <v>10</v>
      </c>
      <c r="N497" s="104">
        <v>39.884353099999998</v>
      </c>
      <c r="O497" s="104">
        <v>-83.0478004</v>
      </c>
      <c r="P497" s="142">
        <v>0</v>
      </c>
    </row>
    <row r="498" spans="1:16" ht="14.25" customHeight="1" x14ac:dyDescent="0.25">
      <c r="A498" s="105" t="s">
        <v>22</v>
      </c>
      <c r="B498" s="103" t="s">
        <v>23</v>
      </c>
      <c r="C498" s="136" t="s">
        <v>5</v>
      </c>
      <c r="D498" s="104" t="str">
        <f>VLOOKUP($A498,ALL!$B$5:$G$1070,4,FALSE)</f>
        <v>Spencerville</v>
      </c>
      <c r="E498" s="104" t="str">
        <f>VLOOKUP($A498,ALL!$B$5:$G$1070,5,FALSE)</f>
        <v>OH</v>
      </c>
      <c r="F498" s="128" t="str">
        <f>VLOOKUP($A498,ALL!$B$5:$G$1070,6,FALSE)</f>
        <v>45887</v>
      </c>
      <c r="G498" s="120" t="s">
        <v>6</v>
      </c>
      <c r="H498" s="106">
        <v>947</v>
      </c>
      <c r="I498" s="132" t="str">
        <f>VLOOKUP($A498,ALL!$B$5:$G$1070,3,FALSE)</f>
        <v>600 School St</v>
      </c>
      <c r="J498" s="140">
        <v>2</v>
      </c>
      <c r="K498" s="104">
        <v>2</v>
      </c>
      <c r="L498" s="104">
        <v>1</v>
      </c>
      <c r="M498" s="104">
        <v>2</v>
      </c>
      <c r="N498" s="104">
        <v>40.704326999999999</v>
      </c>
      <c r="O498" s="104">
        <v>-84.345045999999996</v>
      </c>
      <c r="P498" s="142">
        <v>0</v>
      </c>
    </row>
    <row r="499" spans="1:16" ht="14.25" customHeight="1" x14ac:dyDescent="0.25">
      <c r="A499" s="105" t="s">
        <v>1278</v>
      </c>
      <c r="B499" s="103" t="s">
        <v>1279</v>
      </c>
      <c r="C499" s="136" t="s">
        <v>448</v>
      </c>
      <c r="D499" s="104" t="str">
        <f>VLOOKUP($A499,ALL!$B$5:$G$1070,4,FALSE)</f>
        <v>Springboro</v>
      </c>
      <c r="E499" s="104" t="str">
        <f>VLOOKUP($A499,ALL!$B$5:$G$1070,5,FALSE)</f>
        <v>OH</v>
      </c>
      <c r="F499" s="128" t="str">
        <f>VLOOKUP($A499,ALL!$B$5:$G$1070,6,FALSE)</f>
        <v>45066</v>
      </c>
      <c r="G499" s="120" t="s">
        <v>9</v>
      </c>
      <c r="H499" s="106">
        <v>5838</v>
      </c>
      <c r="I499" s="132" t="str">
        <f>VLOOKUP($A499,ALL!$B$5:$G$1070,3,FALSE)</f>
        <v>1685 S Main St</v>
      </c>
      <c r="J499" s="140">
        <v>0</v>
      </c>
      <c r="K499" s="104">
        <v>19</v>
      </c>
      <c r="L499" s="104">
        <v>1</v>
      </c>
      <c r="M499" s="104">
        <v>5</v>
      </c>
      <c r="N499" s="104">
        <v>39.537052299999999</v>
      </c>
      <c r="O499" s="104">
        <v>-84.238703299999997</v>
      </c>
      <c r="P499" s="142">
        <v>0</v>
      </c>
    </row>
    <row r="500" spans="1:16" ht="14.25" customHeight="1" x14ac:dyDescent="0.25">
      <c r="A500" s="105" t="s">
        <v>117</v>
      </c>
      <c r="B500" s="103" t="s">
        <v>118</v>
      </c>
      <c r="C500" s="136" t="s">
        <v>108</v>
      </c>
      <c r="D500" s="104" t="str">
        <f>VLOOKUP($A500,ALL!$B$5:$G$1070,4,FALSE)</f>
        <v>Springfield</v>
      </c>
      <c r="E500" s="104" t="str">
        <f>VLOOKUP($A500,ALL!$B$5:$G$1070,5,FALSE)</f>
        <v>OH</v>
      </c>
      <c r="F500" s="128" t="str">
        <f>VLOOKUP($A500,ALL!$B$5:$G$1070,6,FALSE)</f>
        <v>45506</v>
      </c>
      <c r="G500" s="120" t="s">
        <v>9</v>
      </c>
      <c r="H500" s="106">
        <v>7639</v>
      </c>
      <c r="I500" s="132" t="str">
        <f>VLOOKUP($A500,ALL!$B$5:$G$1070,3,FALSE)</f>
        <v>1500 W Jefferson St</v>
      </c>
      <c r="J500" s="140">
        <v>0</v>
      </c>
      <c r="K500" s="104">
        <v>3</v>
      </c>
      <c r="L500" s="104">
        <v>0</v>
      </c>
      <c r="M500" s="104">
        <v>2</v>
      </c>
      <c r="N500" s="104">
        <v>39.923607799999999</v>
      </c>
      <c r="O500" s="104">
        <v>-83.834817000000001</v>
      </c>
      <c r="P500" s="142">
        <v>0</v>
      </c>
    </row>
    <row r="501" spans="1:16" ht="14.25" customHeight="1" x14ac:dyDescent="0.25">
      <c r="A501" s="105" t="s">
        <v>538</v>
      </c>
      <c r="B501" s="103" t="s">
        <v>539</v>
      </c>
      <c r="C501" s="136" t="s">
        <v>526</v>
      </c>
      <c r="D501" s="104" t="str">
        <f>VLOOKUP($A501,ALL!$B$5:$G$1070,4,FALSE)</f>
        <v>Holland</v>
      </c>
      <c r="E501" s="104" t="str">
        <f>VLOOKUP($A501,ALL!$B$5:$G$1070,5,FALSE)</f>
        <v>OH</v>
      </c>
      <c r="F501" s="128" t="str">
        <f>VLOOKUP($A501,ALL!$B$5:$G$1070,6,FALSE)</f>
        <v>43528</v>
      </c>
      <c r="G501" s="120" t="s">
        <v>6</v>
      </c>
      <c r="H501" s="106">
        <v>3557</v>
      </c>
      <c r="I501" s="132" t="str">
        <f>VLOOKUP($A501,ALL!$B$5:$G$1070,3,FALSE)</f>
        <v>6900 Hall St</v>
      </c>
      <c r="J501" s="140">
        <v>0</v>
      </c>
      <c r="K501" s="104">
        <v>1</v>
      </c>
      <c r="L501" s="104">
        <v>2</v>
      </c>
      <c r="M501" s="104">
        <v>2</v>
      </c>
      <c r="N501" s="104">
        <v>41.617278599999999</v>
      </c>
      <c r="O501" s="104">
        <v>-83.706047699999999</v>
      </c>
      <c r="P501" s="142">
        <v>0</v>
      </c>
    </row>
    <row r="502" spans="1:16" ht="14.25" customHeight="1" x14ac:dyDescent="0.25">
      <c r="A502" s="105" t="s">
        <v>653</v>
      </c>
      <c r="B502" s="103" t="s">
        <v>654</v>
      </c>
      <c r="C502" s="136" t="s">
        <v>626</v>
      </c>
      <c r="D502" s="104" t="str">
        <f>VLOOKUP($A502,ALL!$B$5:$G$1070,4,FALSE)</f>
        <v>New Middletown</v>
      </c>
      <c r="E502" s="104" t="str">
        <f>VLOOKUP($A502,ALL!$B$5:$G$1070,5,FALSE)</f>
        <v>OH</v>
      </c>
      <c r="F502" s="128" t="str">
        <f>VLOOKUP($A502,ALL!$B$5:$G$1070,6,FALSE)</f>
        <v>44442</v>
      </c>
      <c r="G502" s="120" t="s">
        <v>9</v>
      </c>
      <c r="H502" s="106">
        <v>947</v>
      </c>
      <c r="I502" s="132" t="str">
        <f>VLOOKUP($A502,ALL!$B$5:$G$1070,3,FALSE)</f>
        <v>PO Box 549</v>
      </c>
      <c r="J502" s="140">
        <v>0</v>
      </c>
      <c r="K502" s="104">
        <v>0</v>
      </c>
      <c r="L502" s="104">
        <v>0</v>
      </c>
      <c r="M502" s="104">
        <v>0</v>
      </c>
      <c r="N502" s="104">
        <v>40.9550962</v>
      </c>
      <c r="O502" s="104">
        <v>-80.547983700000003</v>
      </c>
      <c r="P502" s="142">
        <v>0</v>
      </c>
    </row>
    <row r="503" spans="1:16" ht="14.25" customHeight="1" x14ac:dyDescent="0.25">
      <c r="A503" s="105" t="s">
        <v>1185</v>
      </c>
      <c r="B503" s="103" t="s">
        <v>1186</v>
      </c>
      <c r="C503" s="136" t="s">
        <v>269</v>
      </c>
      <c r="D503" s="104" t="str">
        <f>VLOOKUP($A503,ALL!$B$5:$G$1070,4,FALSE)</f>
        <v>Akron</v>
      </c>
      <c r="E503" s="104" t="str">
        <f>VLOOKUP($A503,ALL!$B$5:$G$1070,5,FALSE)</f>
        <v>OH</v>
      </c>
      <c r="F503" s="128" t="str">
        <f>VLOOKUP($A503,ALL!$B$5:$G$1070,6,FALSE)</f>
        <v>44312</v>
      </c>
      <c r="G503" s="121" t="s">
        <v>9</v>
      </c>
      <c r="H503" s="106">
        <v>2122</v>
      </c>
      <c r="I503" s="132" t="str">
        <f>VLOOKUP($A503,ALL!$B$5:$G$1070,3,FALSE)</f>
        <v>2410 Massillon Rd</v>
      </c>
      <c r="J503" s="140">
        <v>0</v>
      </c>
      <c r="K503" s="104">
        <v>0</v>
      </c>
      <c r="L503" s="104">
        <v>0</v>
      </c>
      <c r="M503" s="104">
        <v>2</v>
      </c>
      <c r="N503" s="104">
        <v>40.996219000000004</v>
      </c>
      <c r="O503" s="104">
        <v>-81.462679399999999</v>
      </c>
      <c r="P503" s="142">
        <v>0</v>
      </c>
    </row>
    <row r="504" spans="1:16" ht="14.25" customHeight="1" x14ac:dyDescent="0.25">
      <c r="A504" s="105" t="s">
        <v>465</v>
      </c>
      <c r="B504" s="103" t="s">
        <v>466</v>
      </c>
      <c r="C504" s="136" t="s">
        <v>429</v>
      </c>
      <c r="D504" s="104" t="str">
        <f>VLOOKUP($A504,ALL!$B$5:$G$1070,4,FALSE)</f>
        <v>Saint Bernard</v>
      </c>
      <c r="E504" s="104" t="str">
        <f>VLOOKUP($A504,ALL!$B$5:$G$1070,5,FALSE)</f>
        <v>OH</v>
      </c>
      <c r="F504" s="128" t="str">
        <f>VLOOKUP($A504,ALL!$B$5:$G$1070,6,FALSE)</f>
        <v>45217</v>
      </c>
      <c r="G504" s="120" t="s">
        <v>9</v>
      </c>
      <c r="H504" s="106">
        <v>878</v>
      </c>
      <c r="I504" s="132" t="str">
        <f>VLOOKUP($A504,ALL!$B$5:$G$1070,3,FALSE)</f>
        <v>105 Washington Ave</v>
      </c>
      <c r="J504" s="140">
        <v>0</v>
      </c>
      <c r="K504" s="104">
        <v>0</v>
      </c>
      <c r="L504" s="104">
        <v>0</v>
      </c>
      <c r="M504" s="104">
        <v>0</v>
      </c>
      <c r="N504" s="104">
        <v>39.1672309</v>
      </c>
      <c r="O504" s="104">
        <v>-84.496834100000001</v>
      </c>
      <c r="P504" s="142">
        <v>0</v>
      </c>
    </row>
    <row r="505" spans="1:16" ht="14.25" customHeight="1" x14ac:dyDescent="0.25">
      <c r="A505" s="105" t="s">
        <v>200</v>
      </c>
      <c r="B505" s="103" t="s">
        <v>201</v>
      </c>
      <c r="C505" s="136" t="s">
        <v>170</v>
      </c>
      <c r="D505" s="104" t="str">
        <f>VLOOKUP($A505,ALL!$B$5:$G$1070,4,FALSE)</f>
        <v>Saint Clairsville</v>
      </c>
      <c r="E505" s="104" t="str">
        <f>VLOOKUP($A505,ALL!$B$5:$G$1070,5,FALSE)</f>
        <v>OH</v>
      </c>
      <c r="F505" s="128" t="str">
        <f>VLOOKUP($A505,ALL!$B$5:$G$1070,6,FALSE)</f>
        <v>43950</v>
      </c>
      <c r="G505" s="120" t="s">
        <v>9</v>
      </c>
      <c r="H505" s="106">
        <v>1667</v>
      </c>
      <c r="I505" s="132" t="str">
        <f>VLOOKUP($A505,ALL!$B$5:$G$1070,3,FALSE)</f>
        <v>108 Woodrow Ave</v>
      </c>
      <c r="J505" s="140">
        <v>0</v>
      </c>
      <c r="K505" s="104">
        <v>0</v>
      </c>
      <c r="L505" s="104">
        <v>0</v>
      </c>
      <c r="M505" s="104">
        <v>0</v>
      </c>
      <c r="N505" s="104">
        <v>40.078684099999997</v>
      </c>
      <c r="O505" s="104">
        <v>-80.902734699999996</v>
      </c>
      <c r="P505" s="142">
        <v>0</v>
      </c>
    </row>
    <row r="506" spans="1:16" ht="14.25" customHeight="1" x14ac:dyDescent="0.25">
      <c r="A506" s="105" t="s">
        <v>691</v>
      </c>
      <c r="B506" s="103" t="s">
        <v>692</v>
      </c>
      <c r="C506" s="136" t="s">
        <v>682</v>
      </c>
      <c r="D506" s="104" t="str">
        <f>VLOOKUP($A506,ALL!$B$5:$G$1070,4,FALSE)</f>
        <v>Saint Henry</v>
      </c>
      <c r="E506" s="104" t="str">
        <f>VLOOKUP($A506,ALL!$B$5:$G$1070,5,FALSE)</f>
        <v>OH</v>
      </c>
      <c r="F506" s="128" t="str">
        <f>VLOOKUP($A506,ALL!$B$5:$G$1070,6,FALSE)</f>
        <v>45883</v>
      </c>
      <c r="G506" s="120" t="s">
        <v>9</v>
      </c>
      <c r="H506" s="106">
        <v>972</v>
      </c>
      <c r="I506" s="132" t="str">
        <f>VLOOKUP($A506,ALL!$B$5:$G$1070,3,FALSE)</f>
        <v>391 E Columbus St</v>
      </c>
      <c r="J506" s="140">
        <v>2</v>
      </c>
      <c r="K506" s="104">
        <v>12</v>
      </c>
      <c r="L506" s="104">
        <v>2</v>
      </c>
      <c r="M506" s="104">
        <v>7</v>
      </c>
      <c r="N506" s="104">
        <v>40.416197400000001</v>
      </c>
      <c r="O506" s="104">
        <v>-84.635813200000001</v>
      </c>
      <c r="P506" s="142">
        <v>0</v>
      </c>
    </row>
    <row r="507" spans="1:16" ht="14.25" customHeight="1" x14ac:dyDescent="0.25">
      <c r="A507" s="105" t="s">
        <v>68</v>
      </c>
      <c r="B507" s="103" t="s">
        <v>69</v>
      </c>
      <c r="C507" s="136" t="s">
        <v>63</v>
      </c>
      <c r="D507" s="104" t="str">
        <f>VLOOKUP($A507,ALL!$B$5:$G$1070,4,FALSE)</f>
        <v>Saint Marys</v>
      </c>
      <c r="E507" s="104" t="str">
        <f>VLOOKUP($A507,ALL!$B$5:$G$1070,5,FALSE)</f>
        <v>OH</v>
      </c>
      <c r="F507" s="128" t="str">
        <f>VLOOKUP($A507,ALL!$B$5:$G$1070,6,FALSE)</f>
        <v>45885</v>
      </c>
      <c r="G507" s="120" t="s">
        <v>9</v>
      </c>
      <c r="H507" s="106">
        <v>1966</v>
      </c>
      <c r="I507" s="132" t="str">
        <f>VLOOKUP($A507,ALL!$B$5:$G$1070,3,FALSE)</f>
        <v>100 W Spring St</v>
      </c>
      <c r="J507" s="140">
        <v>3</v>
      </c>
      <c r="K507" s="104">
        <v>10</v>
      </c>
      <c r="L507" s="104">
        <v>2</v>
      </c>
      <c r="M507" s="104">
        <v>4</v>
      </c>
      <c r="N507" s="104">
        <v>40.543105799999999</v>
      </c>
      <c r="O507" s="104">
        <v>-84.388277099999996</v>
      </c>
      <c r="P507" s="142">
        <v>0</v>
      </c>
    </row>
    <row r="508" spans="1:16" ht="14.25" customHeight="1" x14ac:dyDescent="0.25">
      <c r="A508" s="105" t="s">
        <v>506</v>
      </c>
      <c r="B508" s="103" t="s">
        <v>507</v>
      </c>
      <c r="C508" s="136" t="s">
        <v>497</v>
      </c>
      <c r="D508" s="104" t="str">
        <f>VLOOKUP($A508,ALL!$B$5:$G$1070,4,FALSE)</f>
        <v>Steubenville</v>
      </c>
      <c r="E508" s="104" t="str">
        <f>VLOOKUP($A508,ALL!$B$5:$G$1070,5,FALSE)</f>
        <v>OH</v>
      </c>
      <c r="F508" s="128" t="str">
        <f>VLOOKUP($A508,ALL!$B$5:$G$1070,6,FALSE)</f>
        <v>43952</v>
      </c>
      <c r="G508" s="120" t="s">
        <v>9</v>
      </c>
      <c r="H508" s="106">
        <v>2637</v>
      </c>
      <c r="I508" s="132" t="str">
        <f>VLOOKUP($A508,ALL!$B$5:$G$1070,3,FALSE)</f>
        <v>PO Box 189</v>
      </c>
      <c r="J508" s="140">
        <v>0</v>
      </c>
      <c r="K508" s="104">
        <v>0</v>
      </c>
      <c r="L508" s="104">
        <v>0</v>
      </c>
      <c r="M508" s="104">
        <v>0</v>
      </c>
      <c r="N508" s="104">
        <v>40.369790500000001</v>
      </c>
      <c r="O508" s="104">
        <v>-80.633963800000004</v>
      </c>
      <c r="P508" s="142">
        <v>0</v>
      </c>
    </row>
    <row r="509" spans="1:16" ht="14.25" customHeight="1" x14ac:dyDescent="0.25">
      <c r="A509" s="105" t="s">
        <v>1187</v>
      </c>
      <c r="B509" s="103" t="s">
        <v>1188</v>
      </c>
      <c r="C509" s="136" t="s">
        <v>269</v>
      </c>
      <c r="D509" s="104" t="str">
        <f>VLOOKUP($A509,ALL!$B$5:$G$1070,4,FALSE)</f>
        <v>Stow</v>
      </c>
      <c r="E509" s="104" t="str">
        <f>VLOOKUP($A509,ALL!$B$5:$G$1070,5,FALSE)</f>
        <v>OH</v>
      </c>
      <c r="F509" s="128" t="str">
        <f>VLOOKUP($A509,ALL!$B$5:$G$1070,6,FALSE)</f>
        <v>44224</v>
      </c>
      <c r="G509" s="122" t="s">
        <v>6</v>
      </c>
      <c r="H509" s="106">
        <v>5304</v>
      </c>
      <c r="I509" s="132" t="str">
        <f>VLOOKUP($A509,ALL!$B$5:$G$1070,3,FALSE)</f>
        <v>4350 Allen Rd</v>
      </c>
      <c r="J509" s="140">
        <v>0</v>
      </c>
      <c r="K509" s="104">
        <v>1</v>
      </c>
      <c r="L509" s="104">
        <v>1</v>
      </c>
      <c r="M509" s="104">
        <v>11</v>
      </c>
      <c r="N509" s="104">
        <v>41.186739799999998</v>
      </c>
      <c r="O509" s="104">
        <v>-81.474367000000001</v>
      </c>
      <c r="P509" s="142">
        <v>0</v>
      </c>
    </row>
    <row r="510" spans="1:16" ht="14.25" customHeight="1" x14ac:dyDescent="0.25">
      <c r="A510" s="105" t="s">
        <v>1163</v>
      </c>
      <c r="B510" s="103" t="s">
        <v>1164</v>
      </c>
      <c r="C510" s="136" t="s">
        <v>180</v>
      </c>
      <c r="D510" s="104" t="str">
        <f>VLOOKUP($A510,ALL!$B$5:$G$1070,4,FALSE)</f>
        <v>Strasburg</v>
      </c>
      <c r="E510" s="104" t="str">
        <f>VLOOKUP($A510,ALL!$B$5:$G$1070,5,FALSE)</f>
        <v>OH</v>
      </c>
      <c r="F510" s="128" t="str">
        <f>VLOOKUP($A510,ALL!$B$5:$G$1070,6,FALSE)</f>
        <v>44680</v>
      </c>
      <c r="G510" s="120" t="s">
        <v>9</v>
      </c>
      <c r="H510" s="106">
        <v>542</v>
      </c>
      <c r="I510" s="132" t="str">
        <f>VLOOKUP($A510,ALL!$B$5:$G$1070,3,FALSE)</f>
        <v>140 N Bodmer Ave</v>
      </c>
      <c r="J510" s="140">
        <v>1</v>
      </c>
      <c r="K510" s="104">
        <v>1</v>
      </c>
      <c r="L510" s="104">
        <v>0</v>
      </c>
      <c r="M510" s="104">
        <v>0</v>
      </c>
      <c r="N510" s="104">
        <v>40.5975909</v>
      </c>
      <c r="O510" s="104">
        <v>-81.532243899999997</v>
      </c>
      <c r="P510" s="142">
        <v>0</v>
      </c>
    </row>
    <row r="511" spans="1:16" ht="14.25" customHeight="1" x14ac:dyDescent="0.25">
      <c r="A511" s="105" t="s">
        <v>352</v>
      </c>
      <c r="B511" s="103" t="s">
        <v>353</v>
      </c>
      <c r="C511" s="136" t="s">
        <v>272</v>
      </c>
      <c r="D511" s="104" t="str">
        <f>VLOOKUP($A511,ALL!$B$5:$G$1070,4,FALSE)</f>
        <v>Streetsboro</v>
      </c>
      <c r="E511" s="104" t="str">
        <f>VLOOKUP($A511,ALL!$B$5:$G$1070,5,FALSE)</f>
        <v>OH</v>
      </c>
      <c r="F511" s="128" t="str">
        <f>VLOOKUP($A511,ALL!$B$5:$G$1070,6,FALSE)</f>
        <v>44241</v>
      </c>
      <c r="G511" s="120" t="s">
        <v>9</v>
      </c>
      <c r="H511" s="106">
        <v>2151</v>
      </c>
      <c r="I511" s="132" t="str">
        <f>VLOOKUP($A511,ALL!$B$5:$G$1070,3,FALSE)</f>
        <v>9000 Kirby Ln</v>
      </c>
      <c r="J511" s="140">
        <v>1</v>
      </c>
      <c r="K511" s="104">
        <v>1</v>
      </c>
      <c r="L511" s="104">
        <v>0</v>
      </c>
      <c r="M511" s="104">
        <v>0</v>
      </c>
      <c r="N511" s="104">
        <v>41.236392199999997</v>
      </c>
      <c r="O511" s="104">
        <v>-81.321419000000006</v>
      </c>
      <c r="P511" s="142">
        <v>0</v>
      </c>
    </row>
    <row r="512" spans="1:16" ht="14.25" customHeight="1" x14ac:dyDescent="0.25">
      <c r="A512" s="105" t="s">
        <v>354</v>
      </c>
      <c r="B512" s="103" t="s">
        <v>355</v>
      </c>
      <c r="C512" s="136" t="s">
        <v>277</v>
      </c>
      <c r="D512" s="104" t="str">
        <f>VLOOKUP($A512,ALL!$B$5:$G$1070,4,FALSE)</f>
        <v>Strongsville</v>
      </c>
      <c r="E512" s="104" t="str">
        <f>VLOOKUP($A512,ALL!$B$5:$G$1070,5,FALSE)</f>
        <v>OH</v>
      </c>
      <c r="F512" s="128" t="str">
        <f>VLOOKUP($A512,ALL!$B$5:$G$1070,6,FALSE)</f>
        <v>44136</v>
      </c>
      <c r="G512" s="120" t="s">
        <v>6</v>
      </c>
      <c r="H512" s="106">
        <v>5385</v>
      </c>
      <c r="I512" s="132" t="str">
        <f>VLOOKUP($A512,ALL!$B$5:$G$1070,3,FALSE)</f>
        <v>13200 Pearl Rd</v>
      </c>
      <c r="J512" s="140">
        <v>3</v>
      </c>
      <c r="K512" s="104">
        <v>3</v>
      </c>
      <c r="L512" s="104">
        <v>0</v>
      </c>
      <c r="M512" s="104">
        <v>1</v>
      </c>
      <c r="N512" s="104">
        <v>41.317604299999999</v>
      </c>
      <c r="O512" s="104">
        <v>-81.835964399999995</v>
      </c>
      <c r="P512" s="142">
        <v>0</v>
      </c>
    </row>
    <row r="513" spans="1:16" ht="14.25" customHeight="1" x14ac:dyDescent="0.25">
      <c r="A513" s="105" t="s">
        <v>655</v>
      </c>
      <c r="B513" s="103" t="s">
        <v>656</v>
      </c>
      <c r="C513" s="136" t="s">
        <v>626</v>
      </c>
      <c r="D513" s="104" t="str">
        <f>VLOOKUP($A513,ALL!$B$5:$G$1070,4,FALSE)</f>
        <v>Struthers</v>
      </c>
      <c r="E513" s="104" t="str">
        <f>VLOOKUP($A513,ALL!$B$5:$G$1070,5,FALSE)</f>
        <v>OH</v>
      </c>
      <c r="F513" s="128" t="str">
        <f>VLOOKUP($A513,ALL!$B$5:$G$1070,6,FALSE)</f>
        <v>44471</v>
      </c>
      <c r="G513" s="120" t="s">
        <v>9</v>
      </c>
      <c r="H513" s="106">
        <v>1710</v>
      </c>
      <c r="I513" s="132" t="str">
        <f>VLOOKUP($A513,ALL!$B$5:$G$1070,3,FALSE)</f>
        <v>99 Euclid Ave</v>
      </c>
      <c r="J513" s="140">
        <v>0</v>
      </c>
      <c r="K513" s="104">
        <v>1</v>
      </c>
      <c r="L513" s="104">
        <v>0</v>
      </c>
      <c r="M513" s="104">
        <v>0</v>
      </c>
      <c r="N513" s="104">
        <v>41.053474700000002</v>
      </c>
      <c r="O513" s="104">
        <v>-80.598062400000003</v>
      </c>
      <c r="P513" s="142">
        <v>0</v>
      </c>
    </row>
    <row r="514" spans="1:16" ht="14.25" customHeight="1" x14ac:dyDescent="0.25">
      <c r="A514" s="105" t="s">
        <v>981</v>
      </c>
      <c r="B514" s="103" t="s">
        <v>982</v>
      </c>
      <c r="C514" s="136" t="s">
        <v>945</v>
      </c>
      <c r="D514" s="104" t="str">
        <f>VLOOKUP($A514,ALL!$B$5:$G$1070,4,FALSE)</f>
        <v>Stryker</v>
      </c>
      <c r="E514" s="104" t="str">
        <f>VLOOKUP($A514,ALL!$B$5:$G$1070,5,FALSE)</f>
        <v>OH</v>
      </c>
      <c r="F514" s="128" t="str">
        <f>VLOOKUP($A514,ALL!$B$5:$G$1070,6,FALSE)</f>
        <v>43557</v>
      </c>
      <c r="G514" s="120" t="s">
        <v>9</v>
      </c>
      <c r="H514" s="106">
        <v>406</v>
      </c>
      <c r="I514" s="132" t="str">
        <f>VLOOKUP($A514,ALL!$B$5:$G$1070,3,FALSE)</f>
        <v>400 S Defiance St</v>
      </c>
      <c r="J514" s="140">
        <v>0</v>
      </c>
      <c r="K514" s="104">
        <v>0</v>
      </c>
      <c r="L514" s="104">
        <v>0</v>
      </c>
      <c r="M514" s="104">
        <v>0</v>
      </c>
      <c r="N514" s="104">
        <v>41.500859599999998</v>
      </c>
      <c r="O514" s="104">
        <v>-84.415379000000001</v>
      </c>
      <c r="P514" s="142">
        <v>0</v>
      </c>
    </row>
    <row r="515" spans="1:16" ht="14.25" customHeight="1" x14ac:dyDescent="0.25">
      <c r="A515" s="105" t="s">
        <v>983</v>
      </c>
      <c r="B515" s="103" t="s">
        <v>984</v>
      </c>
      <c r="C515" s="136" t="s">
        <v>939</v>
      </c>
      <c r="D515" s="104" t="str">
        <f>VLOOKUP($A515,ALL!$B$5:$G$1070,4,FALSE)</f>
        <v>Swanton</v>
      </c>
      <c r="E515" s="104" t="str">
        <f>VLOOKUP($A515,ALL!$B$5:$G$1070,5,FALSE)</f>
        <v>OH</v>
      </c>
      <c r="F515" s="128" t="str">
        <f>VLOOKUP($A515,ALL!$B$5:$G$1070,6,FALSE)</f>
        <v>43558</v>
      </c>
      <c r="G515" s="120" t="s">
        <v>9</v>
      </c>
      <c r="H515" s="106">
        <v>1110</v>
      </c>
      <c r="I515" s="132" t="str">
        <f>VLOOKUP($A515,ALL!$B$5:$G$1070,3,FALSE)</f>
        <v>108 N Main St</v>
      </c>
      <c r="J515" s="140">
        <v>2</v>
      </c>
      <c r="K515" s="104">
        <v>2</v>
      </c>
      <c r="L515" s="104">
        <v>0</v>
      </c>
      <c r="M515" s="104">
        <v>1</v>
      </c>
      <c r="N515" s="104">
        <v>41.589303000000001</v>
      </c>
      <c r="O515" s="104">
        <v>-83.890906200000003</v>
      </c>
      <c r="P515" s="142">
        <v>0</v>
      </c>
    </row>
    <row r="516" spans="1:16" ht="14.25" customHeight="1" x14ac:dyDescent="0.25">
      <c r="A516" s="105" t="s">
        <v>998</v>
      </c>
      <c r="B516" s="103" t="s">
        <v>999</v>
      </c>
      <c r="C516" s="136" t="s">
        <v>1000</v>
      </c>
      <c r="D516" s="104" t="str">
        <f>VLOOKUP($A516,ALL!$B$5:$G$1070,4,FALSE)</f>
        <v>Woodsfield</v>
      </c>
      <c r="E516" s="104" t="str">
        <f>VLOOKUP($A516,ALL!$B$5:$G$1070,5,FALSE)</f>
        <v>OH</v>
      </c>
      <c r="F516" s="128" t="str">
        <f>VLOOKUP($A516,ALL!$B$5:$G$1070,6,FALSE)</f>
        <v>43793</v>
      </c>
      <c r="G516" s="120" t="s">
        <v>9</v>
      </c>
      <c r="H516" s="106">
        <v>2024</v>
      </c>
      <c r="I516" s="132" t="str">
        <f>VLOOKUP($A516,ALL!$B$5:$G$1070,3,FALSE)</f>
        <v>304 Mill St</v>
      </c>
      <c r="J516" s="140">
        <v>2</v>
      </c>
      <c r="K516" s="104">
        <v>2</v>
      </c>
      <c r="L516" s="104">
        <v>0</v>
      </c>
      <c r="M516" s="104">
        <v>1</v>
      </c>
      <c r="N516" s="104">
        <v>39.758140400000002</v>
      </c>
      <c r="O516" s="104">
        <v>-81.115008799999998</v>
      </c>
      <c r="P516" s="142">
        <v>0</v>
      </c>
    </row>
    <row r="517" spans="1:16" ht="14.25" customHeight="1" x14ac:dyDescent="0.25">
      <c r="A517" s="105" t="s">
        <v>467</v>
      </c>
      <c r="B517" s="103" t="s">
        <v>468</v>
      </c>
      <c r="C517" s="136" t="s">
        <v>429</v>
      </c>
      <c r="D517" s="104" t="str">
        <f>VLOOKUP($A517,ALL!$B$5:$G$1070,4,FALSE)</f>
        <v>Blue Ash</v>
      </c>
      <c r="E517" s="104" t="str">
        <f>VLOOKUP($A517,ALL!$B$5:$G$1070,5,FALSE)</f>
        <v>OH</v>
      </c>
      <c r="F517" s="128" t="str">
        <f>VLOOKUP($A517,ALL!$B$5:$G$1070,6,FALSE)</f>
        <v>45242</v>
      </c>
      <c r="G517" s="120" t="s">
        <v>9</v>
      </c>
      <c r="H517" s="106">
        <v>5467</v>
      </c>
      <c r="I517" s="132" t="str">
        <f>VLOOKUP($A517,ALL!$B$5:$G$1070,3,FALSE)</f>
        <v>5959 Hagewa Dr</v>
      </c>
      <c r="J517" s="140">
        <v>0</v>
      </c>
      <c r="K517" s="104">
        <v>3</v>
      </c>
      <c r="L517" s="104">
        <v>0</v>
      </c>
      <c r="M517" s="104">
        <v>2</v>
      </c>
      <c r="N517" s="104">
        <v>39.241022000000001</v>
      </c>
      <c r="O517" s="104">
        <v>-84.370490099999998</v>
      </c>
      <c r="P517" s="142">
        <v>0</v>
      </c>
    </row>
    <row r="518" spans="1:16" ht="14.25" customHeight="1" x14ac:dyDescent="0.25">
      <c r="A518" s="105" t="s">
        <v>540</v>
      </c>
      <c r="B518" s="103" t="s">
        <v>541</v>
      </c>
      <c r="C518" s="136" t="s">
        <v>526</v>
      </c>
      <c r="D518" s="104" t="str">
        <f>VLOOKUP($A518,ALL!$B$5:$G$1070,4,FALSE)</f>
        <v>Sylvania</v>
      </c>
      <c r="E518" s="104" t="str">
        <f>VLOOKUP($A518,ALL!$B$5:$G$1070,5,FALSE)</f>
        <v>OH</v>
      </c>
      <c r="F518" s="128" t="str">
        <f>VLOOKUP($A518,ALL!$B$5:$G$1070,6,FALSE)</f>
        <v>43560</v>
      </c>
      <c r="G518" s="124" t="s">
        <v>6</v>
      </c>
      <c r="H518" s="106">
        <v>7777</v>
      </c>
      <c r="I518" s="132" t="str">
        <f>VLOOKUP($A518,ALL!$B$5:$G$1070,3,FALSE)</f>
        <v>4747 N Holland Sylvania Rd</v>
      </c>
      <c r="J518" s="140">
        <v>3</v>
      </c>
      <c r="K518" s="104">
        <v>8</v>
      </c>
      <c r="L518" s="104">
        <v>2</v>
      </c>
      <c r="M518" s="104">
        <v>5</v>
      </c>
      <c r="N518" s="104">
        <v>41.701740399999998</v>
      </c>
      <c r="O518" s="104">
        <v>-83.694711900000001</v>
      </c>
      <c r="P518" s="142">
        <v>0</v>
      </c>
    </row>
    <row r="519" spans="1:16" ht="14.25" customHeight="1" x14ac:dyDescent="0.25">
      <c r="A519" s="105" t="s">
        <v>557</v>
      </c>
      <c r="B519" s="103" t="s">
        <v>558</v>
      </c>
      <c r="C519" s="136" t="s">
        <v>546</v>
      </c>
      <c r="D519" s="104" t="str">
        <f>VLOOKUP($A519,ALL!$B$5:$G$1070,4,FALSE)</f>
        <v>Willow Wood</v>
      </c>
      <c r="E519" s="104" t="str">
        <f>VLOOKUP($A519,ALL!$B$5:$G$1070,5,FALSE)</f>
        <v>OH</v>
      </c>
      <c r="F519" s="128" t="str">
        <f>VLOOKUP($A519,ALL!$B$5:$G$1070,6,FALSE)</f>
        <v>45696</v>
      </c>
      <c r="G519" s="120" t="s">
        <v>9</v>
      </c>
      <c r="H519" s="106">
        <v>787</v>
      </c>
      <c r="I519" s="132" t="str">
        <f>VLOOKUP($A519,ALL!$B$5:$G$1070,3,FALSE)</f>
        <v>14778 State Route 141</v>
      </c>
      <c r="J519" s="140">
        <v>0</v>
      </c>
      <c r="K519" s="104">
        <v>0</v>
      </c>
      <c r="L519" s="104">
        <v>0</v>
      </c>
      <c r="M519" s="104">
        <v>0</v>
      </c>
      <c r="N519" s="104">
        <v>38.6071016</v>
      </c>
      <c r="O519" s="104">
        <v>-82.486557199999993</v>
      </c>
      <c r="P519" s="142">
        <v>0</v>
      </c>
    </row>
    <row r="520" spans="1:16" ht="14.25" customHeight="1" x14ac:dyDescent="0.25">
      <c r="A520" s="105" t="s">
        <v>104</v>
      </c>
      <c r="B520" s="103" t="s">
        <v>105</v>
      </c>
      <c r="C520" s="136" t="s">
        <v>87</v>
      </c>
      <c r="D520" s="104" t="str">
        <f>VLOOKUP($A520,ALL!$B$5:$G$1070,4,FALSE)</f>
        <v>Oxford</v>
      </c>
      <c r="E520" s="104" t="str">
        <f>VLOOKUP($A520,ALL!$B$5:$G$1070,5,FALSE)</f>
        <v>OH</v>
      </c>
      <c r="F520" s="128" t="str">
        <f>VLOOKUP($A520,ALL!$B$5:$G$1070,6,FALSE)</f>
        <v>45056</v>
      </c>
      <c r="G520" s="120" t="s">
        <v>27</v>
      </c>
      <c r="H520" s="106">
        <v>2876</v>
      </c>
      <c r="I520" s="132" t="str">
        <f>VLOOKUP($A520,ALL!$B$5:$G$1070,3,FALSE)</f>
        <v>131 W Chestnut St</v>
      </c>
      <c r="J520" s="140">
        <v>4</v>
      </c>
      <c r="K520" s="104">
        <v>5</v>
      </c>
      <c r="L520" s="104">
        <v>1</v>
      </c>
      <c r="M520" s="104">
        <v>3</v>
      </c>
      <c r="N520" s="104">
        <v>39.500355900000002</v>
      </c>
      <c r="O520" s="104">
        <v>-84.745722299999997</v>
      </c>
      <c r="P520" s="142">
        <v>0</v>
      </c>
    </row>
    <row r="521" spans="1:16" ht="14.25" customHeight="1" x14ac:dyDescent="0.25">
      <c r="A521" s="105" t="s">
        <v>1189</v>
      </c>
      <c r="B521" s="103" t="s">
        <v>1190</v>
      </c>
      <c r="C521" s="136" t="s">
        <v>269</v>
      </c>
      <c r="D521" s="104" t="str">
        <f>VLOOKUP($A521,ALL!$B$5:$G$1070,4,FALSE)</f>
        <v>Tallmadge</v>
      </c>
      <c r="E521" s="104" t="str">
        <f>VLOOKUP($A521,ALL!$B$5:$G$1070,5,FALSE)</f>
        <v>OH</v>
      </c>
      <c r="F521" s="128" t="str">
        <f>VLOOKUP($A521,ALL!$B$5:$G$1070,6,FALSE)</f>
        <v>44278</v>
      </c>
      <c r="G521" s="122" t="s">
        <v>6</v>
      </c>
      <c r="H521" s="106">
        <v>2417</v>
      </c>
      <c r="I521" s="132" t="str">
        <f>VLOOKUP($A521,ALL!$B$5:$G$1070,3,FALSE)</f>
        <v>486 East Ave</v>
      </c>
      <c r="J521" s="140">
        <v>0</v>
      </c>
      <c r="K521" s="104">
        <v>0</v>
      </c>
      <c r="L521" s="104">
        <v>0</v>
      </c>
      <c r="M521" s="104">
        <v>2</v>
      </c>
      <c r="N521" s="104">
        <v>41.098287800000001</v>
      </c>
      <c r="O521" s="104">
        <v>-81.422288100000003</v>
      </c>
      <c r="P521" s="142">
        <v>0</v>
      </c>
    </row>
    <row r="522" spans="1:16" ht="14.25" customHeight="1" x14ac:dyDescent="0.25">
      <c r="A522" s="105" t="s">
        <v>1010</v>
      </c>
      <c r="B522" s="103" t="s">
        <v>1011</v>
      </c>
      <c r="C522" s="136" t="s">
        <v>1007</v>
      </c>
      <c r="D522" s="104" t="str">
        <f>VLOOKUP($A522,ALL!$B$5:$G$1070,4,FALSE)</f>
        <v>Ashville</v>
      </c>
      <c r="E522" s="104" t="str">
        <f>VLOOKUP($A522,ALL!$B$5:$G$1070,5,FALSE)</f>
        <v>OH</v>
      </c>
      <c r="F522" s="128" t="str">
        <f>VLOOKUP($A522,ALL!$B$5:$G$1070,6,FALSE)</f>
        <v>43103</v>
      </c>
      <c r="G522" s="120" t="s">
        <v>9</v>
      </c>
      <c r="H522" s="106">
        <v>4126</v>
      </c>
      <c r="I522" s="132" t="str">
        <f>VLOOKUP($A522,ALL!$B$5:$G$1070,3,FALSE)</f>
        <v>385 Viking Way</v>
      </c>
      <c r="J522" s="140">
        <v>0</v>
      </c>
      <c r="K522" s="104">
        <v>2</v>
      </c>
      <c r="L522" s="104">
        <v>1</v>
      </c>
      <c r="M522" s="104">
        <v>3</v>
      </c>
      <c r="N522" s="104">
        <v>39.721897400000003</v>
      </c>
      <c r="O522" s="104">
        <v>-82.944738700000002</v>
      </c>
      <c r="P522" s="142">
        <v>0</v>
      </c>
    </row>
    <row r="523" spans="1:16" ht="14.25" customHeight="1" x14ac:dyDescent="0.25">
      <c r="A523" s="105" t="s">
        <v>119</v>
      </c>
      <c r="B523" s="103" t="s">
        <v>120</v>
      </c>
      <c r="C523" s="136" t="s">
        <v>108</v>
      </c>
      <c r="D523" s="104" t="str">
        <f>VLOOKUP($A523,ALL!$B$5:$G$1070,4,FALSE)</f>
        <v>New Carlisle</v>
      </c>
      <c r="E523" s="104" t="str">
        <f>VLOOKUP($A523,ALL!$B$5:$G$1070,5,FALSE)</f>
        <v>OH</v>
      </c>
      <c r="F523" s="128" t="str">
        <f>VLOOKUP($A523,ALL!$B$5:$G$1070,6,FALSE)</f>
        <v>45344</v>
      </c>
      <c r="G523" s="120" t="s">
        <v>27</v>
      </c>
      <c r="H523" s="106">
        <v>2810</v>
      </c>
      <c r="I523" s="132" t="str">
        <f>VLOOKUP($A523,ALL!$B$5:$G$1070,3,FALSE)</f>
        <v>9760 W National Rd</v>
      </c>
      <c r="J523" s="140">
        <v>0</v>
      </c>
      <c r="K523" s="104">
        <v>1</v>
      </c>
      <c r="L523" s="104">
        <v>0</v>
      </c>
      <c r="M523" s="104">
        <v>0</v>
      </c>
      <c r="N523" s="104">
        <v>39.916856000000003</v>
      </c>
      <c r="O523" s="104">
        <v>-83.997416999999999</v>
      </c>
      <c r="P523" s="142">
        <v>0</v>
      </c>
    </row>
    <row r="524" spans="1:16" ht="14.25" customHeight="1" x14ac:dyDescent="0.25">
      <c r="A524" s="105" t="s">
        <v>469</v>
      </c>
      <c r="B524" s="103" t="s">
        <v>470</v>
      </c>
      <c r="C524" s="136" t="s">
        <v>429</v>
      </c>
      <c r="D524" s="104" t="str">
        <f>VLOOKUP($A524,ALL!$B$5:$G$1070,4,FALSE)</f>
        <v>Cleves</v>
      </c>
      <c r="E524" s="104" t="str">
        <f>VLOOKUP($A524,ALL!$B$5:$G$1070,5,FALSE)</f>
        <v>OH</v>
      </c>
      <c r="F524" s="128" t="str">
        <f>VLOOKUP($A524,ALL!$B$5:$G$1070,6,FALSE)</f>
        <v>45002</v>
      </c>
      <c r="G524" s="120" t="s">
        <v>6</v>
      </c>
      <c r="H524" s="106">
        <v>2184</v>
      </c>
      <c r="I524" s="132" t="str">
        <f>VLOOKUP($A524,ALL!$B$5:$G$1070,3,FALSE)</f>
        <v>401 N Miami Ave</v>
      </c>
      <c r="J524" s="140">
        <v>0</v>
      </c>
      <c r="K524" s="104">
        <v>4</v>
      </c>
      <c r="L524" s="104">
        <v>0</v>
      </c>
      <c r="M524" s="104">
        <v>3</v>
      </c>
      <c r="N524" s="104">
        <v>39.166685700000002</v>
      </c>
      <c r="O524" s="104">
        <v>-84.749592300000003</v>
      </c>
      <c r="P524" s="142">
        <v>0</v>
      </c>
    </row>
    <row r="525" spans="1:16" ht="14.25" customHeight="1" x14ac:dyDescent="0.25">
      <c r="A525" s="105" t="s">
        <v>882</v>
      </c>
      <c r="B525" s="103" t="s">
        <v>883</v>
      </c>
      <c r="C525" s="136" t="s">
        <v>854</v>
      </c>
      <c r="D525" s="104" t="str">
        <f>VLOOKUP($A525,ALL!$B$5:$G$1070,4,FALSE)</f>
        <v>Tiffin</v>
      </c>
      <c r="E525" s="104" t="str">
        <f>VLOOKUP($A525,ALL!$B$5:$G$1070,5,FALSE)</f>
        <v>OH</v>
      </c>
      <c r="F525" s="128" t="str">
        <f>VLOOKUP($A525,ALL!$B$5:$G$1070,6,FALSE)</f>
        <v>44883</v>
      </c>
      <c r="G525" s="120" t="s">
        <v>9</v>
      </c>
      <c r="H525" s="106">
        <v>2542</v>
      </c>
      <c r="I525" s="132" t="str">
        <f>VLOOKUP($A525,ALL!$B$5:$G$1070,3,FALSE)</f>
        <v>244 S Monroe St</v>
      </c>
      <c r="J525" s="140">
        <v>0</v>
      </c>
      <c r="K525" s="104">
        <v>0</v>
      </c>
      <c r="L525" s="104">
        <v>1</v>
      </c>
      <c r="M525" s="104">
        <v>2</v>
      </c>
      <c r="N525" s="104">
        <v>41.109695799999997</v>
      </c>
      <c r="O525" s="104">
        <v>-83.177837699999998</v>
      </c>
      <c r="P525" s="142">
        <v>0</v>
      </c>
    </row>
    <row r="526" spans="1:16" ht="14.25" customHeight="1" x14ac:dyDescent="0.25">
      <c r="A526" s="105" t="s">
        <v>710</v>
      </c>
      <c r="B526" s="103" t="s">
        <v>711</v>
      </c>
      <c r="C526" s="136" t="s">
        <v>697</v>
      </c>
      <c r="D526" s="104" t="str">
        <f>VLOOKUP($A526,ALL!$B$5:$G$1070,4,FALSE)</f>
        <v>Tipp City</v>
      </c>
      <c r="E526" s="104" t="str">
        <f>VLOOKUP($A526,ALL!$B$5:$G$1070,5,FALSE)</f>
        <v>OH</v>
      </c>
      <c r="F526" s="128" t="str">
        <f>VLOOKUP($A526,ALL!$B$5:$G$1070,6,FALSE)</f>
        <v>45371</v>
      </c>
      <c r="G526" s="120" t="s">
        <v>9</v>
      </c>
      <c r="H526" s="106">
        <v>2505</v>
      </c>
      <c r="I526" s="132" t="str">
        <f>VLOOKUP($A526,ALL!$B$5:$G$1070,3,FALSE)</f>
        <v>90 S Tippecanoe Dr</v>
      </c>
      <c r="J526" s="140">
        <v>3</v>
      </c>
      <c r="K526" s="104">
        <v>9</v>
      </c>
      <c r="L526" s="104">
        <v>0</v>
      </c>
      <c r="M526" s="104">
        <v>1</v>
      </c>
      <c r="N526" s="104">
        <v>39.958485400000001</v>
      </c>
      <c r="O526" s="104">
        <v>-84.184263400000006</v>
      </c>
      <c r="P526" s="142">
        <v>0</v>
      </c>
    </row>
    <row r="527" spans="1:16" ht="14.25" customHeight="1" x14ac:dyDescent="0.25">
      <c r="A527" s="105" t="s">
        <v>1310</v>
      </c>
      <c r="B527" s="103" t="s">
        <v>1311</v>
      </c>
      <c r="C527" s="136" t="s">
        <v>526</v>
      </c>
      <c r="D527" s="104" t="str">
        <f>VLOOKUP($A527,ALL!$B$5:$G$1070,4,FALSE)</f>
        <v>Toledo</v>
      </c>
      <c r="E527" s="104" t="str">
        <f>VLOOKUP($A527,ALL!$B$5:$G$1070,5,FALSE)</f>
        <v>OH</v>
      </c>
      <c r="F527" s="128" t="str">
        <f>VLOOKUP($A527,ALL!$B$5:$G$1070,6,FALSE)</f>
        <v>43608</v>
      </c>
      <c r="G527" s="120" t="s">
        <v>27</v>
      </c>
      <c r="H527" s="106">
        <v>22842</v>
      </c>
      <c r="I527" s="132" t="str">
        <f>VLOOKUP($A527,ALL!$B$5:$G$1070,3,FALSE)</f>
        <v>420 E Manhattan Blvd</v>
      </c>
      <c r="J527" s="140">
        <v>0</v>
      </c>
      <c r="K527" s="104">
        <v>0</v>
      </c>
      <c r="L527" s="104">
        <v>6</v>
      </c>
      <c r="M527" s="104">
        <v>19</v>
      </c>
      <c r="N527" s="104">
        <v>41.685751199999999</v>
      </c>
      <c r="O527" s="104">
        <v>-83.535378300000005</v>
      </c>
      <c r="P527" s="142">
        <v>0</v>
      </c>
    </row>
    <row r="528" spans="1:16" ht="14.25" customHeight="1" x14ac:dyDescent="0.25">
      <c r="A528" s="105" t="s">
        <v>508</v>
      </c>
      <c r="B528" s="103" t="s">
        <v>509</v>
      </c>
      <c r="C528" s="136" t="s">
        <v>497</v>
      </c>
      <c r="D528" s="104" t="str">
        <f>VLOOKUP($A528,ALL!$B$5:$G$1070,4,FALSE)</f>
        <v>Toronto</v>
      </c>
      <c r="E528" s="104" t="str">
        <f>VLOOKUP($A528,ALL!$B$5:$G$1070,5,FALSE)</f>
        <v>OH</v>
      </c>
      <c r="F528" s="128" t="str">
        <f>VLOOKUP($A528,ALL!$B$5:$G$1070,6,FALSE)</f>
        <v>43964</v>
      </c>
      <c r="G528" s="120" t="s">
        <v>9</v>
      </c>
      <c r="H528" s="106">
        <v>889</v>
      </c>
      <c r="I528" s="132" t="str">
        <f>VLOOKUP($A528,ALL!$B$5:$G$1070,3,FALSE)</f>
        <v>1307 Dennis Way</v>
      </c>
      <c r="J528" s="140">
        <v>0</v>
      </c>
      <c r="K528" s="104">
        <v>0</v>
      </c>
      <c r="L528" s="104">
        <v>0</v>
      </c>
      <c r="M528" s="104">
        <v>0</v>
      </c>
      <c r="N528" s="104">
        <v>40.453335099999997</v>
      </c>
      <c r="O528" s="104">
        <v>-80.612760199999997</v>
      </c>
      <c r="P528" s="142">
        <v>0</v>
      </c>
    </row>
    <row r="529" spans="1:16" ht="14.25" customHeight="1" x14ac:dyDescent="0.25">
      <c r="A529" s="105" t="s">
        <v>618</v>
      </c>
      <c r="B529" s="103" t="s">
        <v>619</v>
      </c>
      <c r="C529" s="136" t="s">
        <v>606</v>
      </c>
      <c r="D529" s="104" t="str">
        <f>VLOOKUP($A529,ALL!$B$5:$G$1070,4,FALSE)</f>
        <v>North Lewisburg</v>
      </c>
      <c r="E529" s="104" t="str">
        <f>VLOOKUP($A529,ALL!$B$5:$G$1070,5,FALSE)</f>
        <v>OH</v>
      </c>
      <c r="F529" s="128" t="str">
        <f>VLOOKUP($A529,ALL!$B$5:$G$1070,6,FALSE)</f>
        <v>43060</v>
      </c>
      <c r="G529" s="120" t="s">
        <v>9</v>
      </c>
      <c r="H529" s="106">
        <v>778</v>
      </c>
      <c r="I529" s="132" t="str">
        <f>VLOOKUP($A529,ALL!$B$5:$G$1070,3,FALSE)</f>
        <v>7920 Brush Lake Rd</v>
      </c>
      <c r="J529" s="140">
        <v>0</v>
      </c>
      <c r="K529" s="104">
        <v>0</v>
      </c>
      <c r="L529" s="104">
        <v>0</v>
      </c>
      <c r="M529" s="104">
        <v>0</v>
      </c>
      <c r="N529" s="104">
        <v>40.179774199999997</v>
      </c>
      <c r="O529" s="104">
        <v>-83.589351500000006</v>
      </c>
      <c r="P529" s="142">
        <v>0</v>
      </c>
    </row>
    <row r="530" spans="1:16" ht="14.25" customHeight="1" x14ac:dyDescent="0.25">
      <c r="A530" s="105" t="s">
        <v>1023</v>
      </c>
      <c r="B530" s="103" t="s">
        <v>1024</v>
      </c>
      <c r="C530" s="136" t="s">
        <v>1016</v>
      </c>
      <c r="D530" s="104" t="str">
        <f>VLOOKUP($A530,ALL!$B$5:$G$1070,4,FALSE)</f>
        <v>Lewisburg</v>
      </c>
      <c r="E530" s="104" t="str">
        <f>VLOOKUP($A530,ALL!$B$5:$G$1070,5,FALSE)</f>
        <v>OH</v>
      </c>
      <c r="F530" s="128" t="str">
        <f>VLOOKUP($A530,ALL!$B$5:$G$1070,6,FALSE)</f>
        <v>45338</v>
      </c>
      <c r="G530" s="120" t="s">
        <v>9</v>
      </c>
      <c r="H530" s="106">
        <v>740</v>
      </c>
      <c r="I530" s="132" t="str">
        <f>VLOOKUP($A530,ALL!$B$5:$G$1070,3,FALSE)</f>
        <v>PO Box 40</v>
      </c>
      <c r="J530" s="140">
        <v>0</v>
      </c>
      <c r="K530" s="104">
        <v>0</v>
      </c>
      <c r="L530" s="104">
        <v>0</v>
      </c>
      <c r="M530" s="104">
        <v>4</v>
      </c>
      <c r="N530" s="104">
        <v>39.846162900000003</v>
      </c>
      <c r="O530" s="104">
        <v>-84.5396736</v>
      </c>
      <c r="P530" s="142">
        <v>0</v>
      </c>
    </row>
    <row r="531" spans="1:16" ht="14.25" customHeight="1" x14ac:dyDescent="0.25">
      <c r="A531" s="105" t="s">
        <v>59</v>
      </c>
      <c r="B531" s="103" t="s">
        <v>60</v>
      </c>
      <c r="C531" s="136" t="s">
        <v>42</v>
      </c>
      <c r="D531" s="104" t="str">
        <f>VLOOKUP($A531,ALL!$B$5:$G$1070,4,FALSE)</f>
        <v>Glouster</v>
      </c>
      <c r="E531" s="104" t="str">
        <f>VLOOKUP($A531,ALL!$B$5:$G$1070,5,FALSE)</f>
        <v>OH</v>
      </c>
      <c r="F531" s="128" t="str">
        <f>VLOOKUP($A531,ALL!$B$5:$G$1070,6,FALSE)</f>
        <v>45732</v>
      </c>
      <c r="G531" s="120" t="s">
        <v>6</v>
      </c>
      <c r="H531" s="106">
        <v>761</v>
      </c>
      <c r="I531" s="132" t="str">
        <f>VLOOKUP($A531,ALL!$B$5:$G$1070,3,FALSE)</f>
        <v>1 Tomcat Dr</v>
      </c>
      <c r="J531" s="140">
        <v>0</v>
      </c>
      <c r="K531" s="104">
        <v>0</v>
      </c>
      <c r="L531" s="104">
        <v>0</v>
      </c>
      <c r="M531" s="104">
        <v>0</v>
      </c>
      <c r="N531" s="104">
        <v>39.498603000000003</v>
      </c>
      <c r="O531" s="104">
        <v>-82.088078899999999</v>
      </c>
      <c r="P531" s="142">
        <v>0</v>
      </c>
    </row>
    <row r="532" spans="1:16" ht="14.25" customHeight="1" x14ac:dyDescent="0.25">
      <c r="A532" s="105" t="s">
        <v>835</v>
      </c>
      <c r="B532" s="103" t="s">
        <v>836</v>
      </c>
      <c r="C532" s="136" t="s">
        <v>814</v>
      </c>
      <c r="D532" s="104" t="str">
        <f>VLOOKUP($A532,ALL!$B$5:$G$1070,4,FALSE)</f>
        <v>Dresden</v>
      </c>
      <c r="E532" s="104" t="str">
        <f>VLOOKUP($A532,ALL!$B$5:$G$1070,5,FALSE)</f>
        <v>OH</v>
      </c>
      <c r="F532" s="128" t="str">
        <f>VLOOKUP($A532,ALL!$B$5:$G$1070,6,FALSE)</f>
        <v>43821</v>
      </c>
      <c r="G532" s="120" t="s">
        <v>9</v>
      </c>
      <c r="H532" s="106">
        <v>3004</v>
      </c>
      <c r="I532" s="132" t="str">
        <f>VLOOKUP($A532,ALL!$B$5:$G$1070,3,FALSE)</f>
        <v>36 E Muskingum Ave</v>
      </c>
      <c r="J532" s="140">
        <v>0</v>
      </c>
      <c r="K532" s="104">
        <v>4</v>
      </c>
      <c r="L532" s="104">
        <v>0</v>
      </c>
      <c r="M532" s="104">
        <v>0</v>
      </c>
      <c r="N532" s="104">
        <v>40.119849199999997</v>
      </c>
      <c r="O532" s="104">
        <v>-82.006033599999995</v>
      </c>
      <c r="P532" s="142">
        <v>0</v>
      </c>
    </row>
    <row r="533" spans="1:16" ht="14.25" customHeight="1" x14ac:dyDescent="0.25">
      <c r="A533" s="105" t="s">
        <v>166</v>
      </c>
      <c r="B533" s="103" t="s">
        <v>167</v>
      </c>
      <c r="C533" s="136" t="s">
        <v>157</v>
      </c>
      <c r="D533" s="104" t="str">
        <f>VLOOKUP($A533,ALL!$B$5:$G$1070,4,FALSE)</f>
        <v>New Madison</v>
      </c>
      <c r="E533" s="104" t="str">
        <f>VLOOKUP($A533,ALL!$B$5:$G$1070,5,FALSE)</f>
        <v>OH</v>
      </c>
      <c r="F533" s="128" t="str">
        <f>VLOOKUP($A533,ALL!$B$5:$G$1070,6,FALSE)</f>
        <v>45346</v>
      </c>
      <c r="G533" s="120" t="s">
        <v>9</v>
      </c>
      <c r="H533" s="106">
        <v>819</v>
      </c>
      <c r="I533" s="132" t="str">
        <f>VLOOKUP($A533,ALL!$B$5:$G$1070,3,FALSE)</f>
        <v>315 S Main St</v>
      </c>
      <c r="J533" s="140">
        <v>0</v>
      </c>
      <c r="K533" s="104">
        <v>0</v>
      </c>
      <c r="L533" s="104">
        <v>0</v>
      </c>
      <c r="M533" s="104">
        <v>0</v>
      </c>
      <c r="N533" s="104">
        <v>39.964531700000002</v>
      </c>
      <c r="O533" s="104">
        <v>-84.710819999999998</v>
      </c>
      <c r="P533" s="142">
        <v>0</v>
      </c>
    </row>
    <row r="534" spans="1:16" ht="14.25" customHeight="1" x14ac:dyDescent="0.25">
      <c r="A534" s="105" t="s">
        <v>1221</v>
      </c>
      <c r="B534" s="103" t="s">
        <v>1222</v>
      </c>
      <c r="C534" s="136" t="s">
        <v>1134</v>
      </c>
      <c r="D534" s="104" t="str">
        <f>VLOOKUP($A534,ALL!$B$5:$G$1070,4,FALSE)</f>
        <v>Wooster</v>
      </c>
      <c r="E534" s="104" t="str">
        <f>VLOOKUP($A534,ALL!$B$5:$G$1070,5,FALSE)</f>
        <v>OH</v>
      </c>
      <c r="F534" s="128" t="str">
        <f>VLOOKUP($A534,ALL!$B$5:$G$1070,6,FALSE)</f>
        <v>44691</v>
      </c>
      <c r="G534" s="120" t="s">
        <v>9</v>
      </c>
      <c r="H534" s="106">
        <v>1531</v>
      </c>
      <c r="I534" s="132" t="str">
        <f>VLOOKUP($A534,ALL!$B$5:$G$1070,3,FALSE)</f>
        <v>3205 Shreve Rd</v>
      </c>
      <c r="J534" s="140">
        <v>2</v>
      </c>
      <c r="K534" s="104">
        <v>3</v>
      </c>
      <c r="L534" s="104">
        <v>0</v>
      </c>
      <c r="M534" s="104">
        <v>2</v>
      </c>
      <c r="N534" s="104">
        <v>40.761249800000002</v>
      </c>
      <c r="O534" s="104">
        <v>-81.978707900000003</v>
      </c>
      <c r="P534" s="142">
        <v>0</v>
      </c>
    </row>
    <row r="535" spans="1:16" ht="14.25" customHeight="1" x14ac:dyDescent="0.25">
      <c r="A535" s="105" t="s">
        <v>796</v>
      </c>
      <c r="B535" s="103" t="s">
        <v>797</v>
      </c>
      <c r="C535" s="136" t="s">
        <v>773</v>
      </c>
      <c r="D535" s="104" t="str">
        <f>VLOOKUP($A535,ALL!$B$5:$G$1070,4,FALSE)</f>
        <v>Trotwood</v>
      </c>
      <c r="E535" s="104" t="str">
        <f>VLOOKUP($A535,ALL!$B$5:$G$1070,5,FALSE)</f>
        <v>OH</v>
      </c>
      <c r="F535" s="128" t="str">
        <f>VLOOKUP($A535,ALL!$B$5:$G$1070,6,FALSE)</f>
        <v>45426</v>
      </c>
      <c r="G535" s="120" t="s">
        <v>27</v>
      </c>
      <c r="H535" s="106">
        <v>2595</v>
      </c>
      <c r="I535" s="132" t="str">
        <f>VLOOKUP($A535,ALL!$B$5:$G$1070,3,FALSE)</f>
        <v>3594 N Snyder Rd</v>
      </c>
      <c r="J535" s="140">
        <v>0</v>
      </c>
      <c r="K535" s="104">
        <v>0</v>
      </c>
      <c r="L535" s="104">
        <v>0</v>
      </c>
      <c r="M535" s="104">
        <v>0</v>
      </c>
      <c r="N535" s="104">
        <v>39.799681999999997</v>
      </c>
      <c r="O535" s="104">
        <v>-84.327771600000005</v>
      </c>
      <c r="P535" s="142">
        <v>0</v>
      </c>
    </row>
    <row r="536" spans="1:16" ht="14.25" customHeight="1" x14ac:dyDescent="0.25">
      <c r="A536" s="105" t="s">
        <v>712</v>
      </c>
      <c r="B536" s="103" t="s">
        <v>713</v>
      </c>
      <c r="C536" s="136" t="s">
        <v>697</v>
      </c>
      <c r="D536" s="104" t="str">
        <f>VLOOKUP($A536,ALL!$B$5:$G$1070,4,FALSE)</f>
        <v>Troy</v>
      </c>
      <c r="E536" s="104" t="str">
        <f>VLOOKUP($A536,ALL!$B$5:$G$1070,5,FALSE)</f>
        <v>OH</v>
      </c>
      <c r="F536" s="128" t="str">
        <f>VLOOKUP($A536,ALL!$B$5:$G$1070,6,FALSE)</f>
        <v>45373</v>
      </c>
      <c r="G536" s="120" t="s">
        <v>9</v>
      </c>
      <c r="H536" s="106">
        <v>4052</v>
      </c>
      <c r="I536" s="132" t="str">
        <f>VLOOKUP($A536,ALL!$B$5:$G$1070,3,FALSE)</f>
        <v>500 N Market St</v>
      </c>
      <c r="J536" s="140">
        <v>4</v>
      </c>
      <c r="K536" s="104">
        <v>11</v>
      </c>
      <c r="L536" s="104">
        <v>1</v>
      </c>
      <c r="M536" s="104">
        <v>6</v>
      </c>
      <c r="N536" s="104">
        <v>40.044516299999998</v>
      </c>
      <c r="O536" s="104">
        <v>-84.199777699999999</v>
      </c>
      <c r="P536" s="142">
        <v>0</v>
      </c>
    </row>
    <row r="537" spans="1:16" ht="14.25" customHeight="1" x14ac:dyDescent="0.25">
      <c r="A537" s="105" t="s">
        <v>202</v>
      </c>
      <c r="B537" s="103" t="s">
        <v>203</v>
      </c>
      <c r="C537" s="136" t="s">
        <v>180</v>
      </c>
      <c r="D537" s="104" t="str">
        <f>VLOOKUP($A537,ALL!$B$5:$G$1070,4,FALSE)</f>
        <v>Zoarville</v>
      </c>
      <c r="E537" s="104" t="str">
        <f>VLOOKUP($A537,ALL!$B$5:$G$1070,5,FALSE)</f>
        <v>OH</v>
      </c>
      <c r="F537" s="128" t="str">
        <f>VLOOKUP($A537,ALL!$B$5:$G$1070,6,FALSE)</f>
        <v>44656</v>
      </c>
      <c r="G537" s="120" t="s">
        <v>9</v>
      </c>
      <c r="H537" s="106">
        <v>1304</v>
      </c>
      <c r="I537" s="132" t="str">
        <f>VLOOKUP($A537,ALL!$B$5:$G$1070,3,FALSE)</f>
        <v>2637 Tuscarawas Valley Rd NE</v>
      </c>
      <c r="J537" s="140">
        <v>0</v>
      </c>
      <c r="K537" s="104">
        <v>1</v>
      </c>
      <c r="L537" s="104">
        <v>0</v>
      </c>
      <c r="M537" s="104">
        <v>0</v>
      </c>
      <c r="N537" s="104">
        <v>40.5995451</v>
      </c>
      <c r="O537" s="104">
        <v>-81.403138999999996</v>
      </c>
      <c r="P537" s="142">
        <v>0</v>
      </c>
    </row>
    <row r="538" spans="1:16" ht="14.25" customHeight="1" x14ac:dyDescent="0.25">
      <c r="A538" s="105" t="s">
        <v>1165</v>
      </c>
      <c r="B538" s="103" t="s">
        <v>1166</v>
      </c>
      <c r="C538" s="136" t="s">
        <v>1122</v>
      </c>
      <c r="D538" s="104" t="str">
        <f>VLOOKUP($A538,ALL!$B$5:$G$1070,4,FALSE)</f>
        <v>Massillon</v>
      </c>
      <c r="E538" s="104" t="str">
        <f>VLOOKUP($A538,ALL!$B$5:$G$1070,5,FALSE)</f>
        <v>OH</v>
      </c>
      <c r="F538" s="128" t="str">
        <f>VLOOKUP($A538,ALL!$B$5:$G$1070,6,FALSE)</f>
        <v>44647</v>
      </c>
      <c r="G538" s="120" t="s">
        <v>9</v>
      </c>
      <c r="H538" s="106">
        <v>1265</v>
      </c>
      <c r="I538" s="132" t="str">
        <f>VLOOKUP($A538,ALL!$B$5:$G$1070,3,FALSE)</f>
        <v>1835 Manchester Ave NW</v>
      </c>
      <c r="J538" s="140">
        <v>0</v>
      </c>
      <c r="K538" s="104">
        <v>0</v>
      </c>
      <c r="L538" s="104">
        <v>0</v>
      </c>
      <c r="M538" s="104">
        <v>0</v>
      </c>
      <c r="N538" s="104">
        <v>40.807949299999997</v>
      </c>
      <c r="O538" s="104">
        <v>-81.601823800000005</v>
      </c>
      <c r="P538" s="142">
        <v>0</v>
      </c>
    </row>
    <row r="539" spans="1:16" ht="14.25" customHeight="1" x14ac:dyDescent="0.25">
      <c r="A539" s="105" t="s">
        <v>1025</v>
      </c>
      <c r="B539" s="103" t="s">
        <v>1026</v>
      </c>
      <c r="C539" s="136" t="s">
        <v>1016</v>
      </c>
      <c r="D539" s="104" t="str">
        <f>VLOOKUP($A539,ALL!$B$5:$G$1070,4,FALSE)</f>
        <v>West Alexandria</v>
      </c>
      <c r="E539" s="104" t="str">
        <f>VLOOKUP($A539,ALL!$B$5:$G$1070,5,FALSE)</f>
        <v>OH</v>
      </c>
      <c r="F539" s="128" t="str">
        <f>VLOOKUP($A539,ALL!$B$5:$G$1070,6,FALSE)</f>
        <v>45381</v>
      </c>
      <c r="G539" s="120" t="s">
        <v>9</v>
      </c>
      <c r="H539" s="106">
        <v>779</v>
      </c>
      <c r="I539" s="132" t="str">
        <f>VLOOKUP($A539,ALL!$B$5:$G$1070,3,FALSE)</f>
        <v>100 Education Dr</v>
      </c>
      <c r="J539" s="140">
        <v>0</v>
      </c>
      <c r="K539" s="104">
        <v>0</v>
      </c>
      <c r="L539" s="104">
        <v>0</v>
      </c>
      <c r="M539" s="104">
        <v>0</v>
      </c>
      <c r="N539" s="104">
        <v>39.746799000000003</v>
      </c>
      <c r="O539" s="104">
        <v>-84.536471300000002</v>
      </c>
      <c r="P539" s="142">
        <v>0</v>
      </c>
    </row>
    <row r="540" spans="1:16" ht="14.25" customHeight="1" x14ac:dyDescent="0.25">
      <c r="A540" s="105" t="s">
        <v>356</v>
      </c>
      <c r="B540" s="103" t="s">
        <v>357</v>
      </c>
      <c r="C540" s="136" t="s">
        <v>269</v>
      </c>
      <c r="D540" s="104" t="str">
        <f>VLOOKUP($A540,ALL!$B$5:$G$1070,4,FALSE)</f>
        <v>Twinsburg</v>
      </c>
      <c r="E540" s="104" t="str">
        <f>VLOOKUP($A540,ALL!$B$5:$G$1070,5,FALSE)</f>
        <v>OH</v>
      </c>
      <c r="F540" s="128" t="str">
        <f>VLOOKUP($A540,ALL!$B$5:$G$1070,6,FALSE)</f>
        <v>44087</v>
      </c>
      <c r="G540" s="120" t="s">
        <v>6</v>
      </c>
      <c r="H540" s="106">
        <v>4140</v>
      </c>
      <c r="I540" s="132" t="str">
        <f>VLOOKUP($A540,ALL!$B$5:$G$1070,3,FALSE)</f>
        <v>11136 Ravenna Rd</v>
      </c>
      <c r="J540" s="140">
        <v>0</v>
      </c>
      <c r="K540" s="104">
        <v>3</v>
      </c>
      <c r="L540" s="104">
        <v>0</v>
      </c>
      <c r="M540" s="104">
        <v>1</v>
      </c>
      <c r="N540" s="104">
        <v>41.316580399999999</v>
      </c>
      <c r="O540" s="104">
        <v>-81.442276199999995</v>
      </c>
      <c r="P540" s="142">
        <v>0</v>
      </c>
    </row>
    <row r="541" spans="1:16" ht="14.25" customHeight="1" x14ac:dyDescent="0.25">
      <c r="A541" s="105" t="s">
        <v>204</v>
      </c>
      <c r="B541" s="103" t="s">
        <v>205</v>
      </c>
      <c r="C541" s="136" t="s">
        <v>170</v>
      </c>
      <c r="D541" s="104" t="str">
        <f>VLOOKUP($A541,ALL!$B$5:$G$1070,4,FALSE)</f>
        <v>Belmont</v>
      </c>
      <c r="E541" s="104" t="str">
        <f>VLOOKUP($A541,ALL!$B$5:$G$1070,5,FALSE)</f>
        <v>OH</v>
      </c>
      <c r="F541" s="128" t="str">
        <f>VLOOKUP($A541,ALL!$B$5:$G$1070,6,FALSE)</f>
        <v>43718</v>
      </c>
      <c r="G541" s="120" t="s">
        <v>6</v>
      </c>
      <c r="H541" s="106">
        <v>1429</v>
      </c>
      <c r="I541" s="132" t="str">
        <f>VLOOKUP($A541,ALL!$B$5:$G$1070,3,FALSE)</f>
        <v>66779 Belmont Morristown Rd</v>
      </c>
      <c r="J541" s="140">
        <v>0</v>
      </c>
      <c r="K541" s="104">
        <v>0</v>
      </c>
      <c r="L541" s="104">
        <v>0</v>
      </c>
      <c r="M541" s="104">
        <v>1</v>
      </c>
      <c r="N541" s="104">
        <v>40.063367200000002</v>
      </c>
      <c r="O541" s="104">
        <v>-81.053729200000006</v>
      </c>
      <c r="P541" s="142">
        <v>0</v>
      </c>
    </row>
    <row r="542" spans="1:16" ht="14.25" customHeight="1" x14ac:dyDescent="0.25">
      <c r="A542" s="105" t="s">
        <v>1057</v>
      </c>
      <c r="B542" s="103" t="s">
        <v>1058</v>
      </c>
      <c r="C542" s="136" t="s">
        <v>221</v>
      </c>
      <c r="D542" s="104" t="str">
        <f>VLOOKUP($A542,ALL!$B$5:$G$1070,4,FALSE)</f>
        <v>Chillicothe</v>
      </c>
      <c r="E542" s="104" t="str">
        <f>VLOOKUP($A542,ALL!$B$5:$G$1070,5,FALSE)</f>
        <v>OH</v>
      </c>
      <c r="F542" s="128" t="str">
        <f>VLOOKUP($A542,ALL!$B$5:$G$1070,6,FALSE)</f>
        <v>45601</v>
      </c>
      <c r="G542" s="120" t="s">
        <v>9</v>
      </c>
      <c r="H542" s="106">
        <v>2103</v>
      </c>
      <c r="I542" s="132" t="str">
        <f>VLOOKUP($A542,ALL!$B$5:$G$1070,3,FALSE)</f>
        <v>1565 Egypt Pike</v>
      </c>
      <c r="J542" s="140">
        <v>0</v>
      </c>
      <c r="K542" s="104">
        <v>1</v>
      </c>
      <c r="L542" s="104">
        <v>3</v>
      </c>
      <c r="M542" s="104">
        <v>8</v>
      </c>
      <c r="N542" s="104">
        <v>39.368082700000002</v>
      </c>
      <c r="O542" s="104">
        <v>-83.020003599999995</v>
      </c>
      <c r="P542" s="142">
        <v>0</v>
      </c>
    </row>
    <row r="543" spans="1:16" ht="14.25" customHeight="1" x14ac:dyDescent="0.25">
      <c r="A543" s="105" t="s">
        <v>151</v>
      </c>
      <c r="B543" s="103" t="s">
        <v>152</v>
      </c>
      <c r="C543" s="136" t="s">
        <v>142</v>
      </c>
      <c r="D543" s="104" t="str">
        <f>VLOOKUP($A543,ALL!$B$5:$G$1070,4,FALSE)</f>
        <v>Hanoverton</v>
      </c>
      <c r="E543" s="104" t="str">
        <f>VLOOKUP($A543,ALL!$B$5:$G$1070,5,FALSE)</f>
        <v>OH</v>
      </c>
      <c r="F543" s="128" t="str">
        <f>VLOOKUP($A543,ALL!$B$5:$G$1070,6,FALSE)</f>
        <v>44423</v>
      </c>
      <c r="G543" s="120" t="s">
        <v>9</v>
      </c>
      <c r="H543" s="106">
        <v>1154</v>
      </c>
      <c r="I543" s="132" t="str">
        <f>VLOOKUP($A543,ALL!$B$5:$G$1070,3,FALSE)</f>
        <v>8143 State Route 9</v>
      </c>
      <c r="J543" s="140">
        <v>0</v>
      </c>
      <c r="K543" s="104">
        <v>0</v>
      </c>
      <c r="L543" s="104">
        <v>0</v>
      </c>
      <c r="M543" s="104">
        <v>0</v>
      </c>
      <c r="N543" s="104">
        <v>40.783522699999999</v>
      </c>
      <c r="O543" s="104">
        <v>-80.929414100000002</v>
      </c>
      <c r="P543" s="142">
        <v>0</v>
      </c>
    </row>
    <row r="544" spans="1:16" ht="14.25" customHeight="1" x14ac:dyDescent="0.25">
      <c r="A544" s="105" t="s">
        <v>259</v>
      </c>
      <c r="B544" s="103" t="s">
        <v>260</v>
      </c>
      <c r="C544" s="136" t="s">
        <v>208</v>
      </c>
      <c r="D544" s="104" t="str">
        <f>VLOOKUP($A544,ALL!$B$5:$G$1070,4,FALSE)</f>
        <v>Upper Arlington</v>
      </c>
      <c r="E544" s="104" t="str">
        <f>VLOOKUP($A544,ALL!$B$5:$G$1070,5,FALSE)</f>
        <v>OH</v>
      </c>
      <c r="F544" s="128" t="str">
        <f>VLOOKUP($A544,ALL!$B$5:$G$1070,6,FALSE)</f>
        <v>43221</v>
      </c>
      <c r="G544" s="120" t="s">
        <v>6</v>
      </c>
      <c r="H544" s="106">
        <v>5945</v>
      </c>
      <c r="I544" s="132" t="str">
        <f>VLOOKUP($A544,ALL!$B$5:$G$1070,3,FALSE)</f>
        <v>1950 N Mallway Dr</v>
      </c>
      <c r="J544" s="140">
        <v>2</v>
      </c>
      <c r="K544" s="104">
        <v>6</v>
      </c>
      <c r="L544" s="104">
        <v>0</v>
      </c>
      <c r="M544" s="104">
        <v>2</v>
      </c>
      <c r="N544" s="104">
        <v>39.999588500000002</v>
      </c>
      <c r="O544" s="104">
        <v>-83.061264499999993</v>
      </c>
      <c r="P544" s="142">
        <v>0</v>
      </c>
    </row>
    <row r="545" spans="1:16" ht="14.25" customHeight="1" x14ac:dyDescent="0.25">
      <c r="A545" s="105" t="s">
        <v>884</v>
      </c>
      <c r="B545" s="103" t="s">
        <v>885</v>
      </c>
      <c r="C545" s="136" t="s">
        <v>847</v>
      </c>
      <c r="D545" s="104" t="str">
        <f>VLOOKUP($A545,ALL!$B$5:$G$1070,4,FALSE)</f>
        <v>Upper Sandusky</v>
      </c>
      <c r="E545" s="104" t="str">
        <f>VLOOKUP($A545,ALL!$B$5:$G$1070,5,FALSE)</f>
        <v>OH</v>
      </c>
      <c r="F545" s="128" t="str">
        <f>VLOOKUP($A545,ALL!$B$5:$G$1070,6,FALSE)</f>
        <v>43351</v>
      </c>
      <c r="G545" s="120" t="s">
        <v>9</v>
      </c>
      <c r="H545" s="106">
        <v>1563</v>
      </c>
      <c r="I545" s="132" t="str">
        <f>VLOOKUP($A545,ALL!$B$5:$G$1070,3,FALSE)</f>
        <v>800 N Sandusky Ave</v>
      </c>
      <c r="J545" s="140">
        <v>0</v>
      </c>
      <c r="K545" s="104">
        <v>0</v>
      </c>
      <c r="L545" s="104">
        <v>0</v>
      </c>
      <c r="M545" s="104">
        <v>0</v>
      </c>
      <c r="N545" s="104">
        <v>40.841256600000001</v>
      </c>
      <c r="O545" s="104">
        <v>-83.285351899999995</v>
      </c>
      <c r="P545" s="142">
        <v>0</v>
      </c>
    </row>
    <row r="546" spans="1:16" ht="14.25" customHeight="1" x14ac:dyDescent="0.25">
      <c r="A546" s="105" t="s">
        <v>769</v>
      </c>
      <c r="B546" s="103" t="s">
        <v>770</v>
      </c>
      <c r="C546" s="136" t="s">
        <v>490</v>
      </c>
      <c r="D546" s="104" t="str">
        <f>VLOOKUP($A546,ALL!$B$5:$G$1070,4,FALSE)</f>
        <v>McGuffey</v>
      </c>
      <c r="E546" s="104" t="str">
        <f>VLOOKUP($A546,ALL!$B$5:$G$1070,5,FALSE)</f>
        <v>OH</v>
      </c>
      <c r="F546" s="128" t="str">
        <f>VLOOKUP($A546,ALL!$B$5:$G$1070,6,FALSE)</f>
        <v>45859</v>
      </c>
      <c r="G546" s="120" t="s">
        <v>9</v>
      </c>
      <c r="H546" s="106">
        <v>398</v>
      </c>
      <c r="I546" s="132" t="str">
        <f>VLOOKUP($A546,ALL!$B$5:$G$1070,3,FALSE)</f>
        <v>PO Box 305</v>
      </c>
      <c r="J546" s="140">
        <v>2</v>
      </c>
      <c r="K546" s="104">
        <v>2</v>
      </c>
      <c r="L546" s="104">
        <v>0</v>
      </c>
      <c r="M546" s="104">
        <v>0</v>
      </c>
      <c r="N546" s="104">
        <v>40.692830000000001</v>
      </c>
      <c r="O546" s="104">
        <v>-83.785490899999999</v>
      </c>
      <c r="P546" s="142">
        <v>0</v>
      </c>
    </row>
    <row r="547" spans="1:16" ht="14.25" customHeight="1" x14ac:dyDescent="0.25">
      <c r="A547" s="105" t="s">
        <v>620</v>
      </c>
      <c r="B547" s="103" t="s">
        <v>621</v>
      </c>
      <c r="C547" s="136" t="s">
        <v>606</v>
      </c>
      <c r="D547" s="104" t="str">
        <f>VLOOKUP($A547,ALL!$B$5:$G$1070,4,FALSE)</f>
        <v>Urbana</v>
      </c>
      <c r="E547" s="104" t="str">
        <f>VLOOKUP($A547,ALL!$B$5:$G$1070,5,FALSE)</f>
        <v>OH</v>
      </c>
      <c r="F547" s="128" t="str">
        <f>VLOOKUP($A547,ALL!$B$5:$G$1070,6,FALSE)</f>
        <v>43078</v>
      </c>
      <c r="G547" s="120" t="s">
        <v>9</v>
      </c>
      <c r="H547" s="106">
        <v>1903</v>
      </c>
      <c r="I547" s="132" t="str">
        <f>VLOOKUP($A547,ALL!$B$5:$G$1070,3,FALSE)</f>
        <v>711 Wood St</v>
      </c>
      <c r="J547" s="140">
        <v>0</v>
      </c>
      <c r="K547" s="104">
        <v>0</v>
      </c>
      <c r="L547" s="104">
        <v>0</v>
      </c>
      <c r="M547" s="104">
        <v>2</v>
      </c>
      <c r="N547" s="104">
        <v>40.114654799999997</v>
      </c>
      <c r="O547" s="104">
        <v>-83.744295899999997</v>
      </c>
      <c r="P547" s="142">
        <v>0</v>
      </c>
    </row>
    <row r="548" spans="1:16" ht="14.25" customHeight="1" x14ac:dyDescent="0.25">
      <c r="A548" s="105" t="s">
        <v>1087</v>
      </c>
      <c r="B548" s="103" t="s">
        <v>1088</v>
      </c>
      <c r="C548" s="136" t="s">
        <v>1067</v>
      </c>
      <c r="D548" s="104" t="str">
        <f>VLOOKUP($A548,ALL!$B$5:$G$1070,4,FALSE)</f>
        <v>Lucasville</v>
      </c>
      <c r="E548" s="104" t="str">
        <f>VLOOKUP($A548,ALL!$B$5:$G$1070,5,FALSE)</f>
        <v>OH</v>
      </c>
      <c r="F548" s="128" t="str">
        <f>VLOOKUP($A548,ALL!$B$5:$G$1070,6,FALSE)</f>
        <v>45648</v>
      </c>
      <c r="G548" s="120" t="s">
        <v>6</v>
      </c>
      <c r="H548" s="106">
        <v>1053</v>
      </c>
      <c r="I548" s="132" t="str">
        <f>VLOOKUP($A548,ALL!$B$5:$G$1070,3,FALSE)</f>
        <v>1821 State Route 728</v>
      </c>
      <c r="J548" s="140">
        <v>1</v>
      </c>
      <c r="K548" s="104">
        <v>2</v>
      </c>
      <c r="L548" s="104">
        <v>0</v>
      </c>
      <c r="M548" s="104">
        <v>1</v>
      </c>
      <c r="N548" s="104">
        <v>38.880677499999997</v>
      </c>
      <c r="O548" s="104">
        <v>-82.976099599999998</v>
      </c>
      <c r="P548" s="142">
        <v>0</v>
      </c>
    </row>
    <row r="549" spans="1:16" ht="14.25" customHeight="1" x14ac:dyDescent="0.25">
      <c r="A549" s="105" t="s">
        <v>798</v>
      </c>
      <c r="B549" s="103" t="s">
        <v>799</v>
      </c>
      <c r="C549" s="136" t="s">
        <v>773</v>
      </c>
      <c r="D549" s="104" t="str">
        <f>VLOOKUP($A549,ALL!$B$5:$G$1070,4,FALSE)</f>
        <v>Germantown</v>
      </c>
      <c r="E549" s="104" t="str">
        <f>VLOOKUP($A549,ALL!$B$5:$G$1070,5,FALSE)</f>
        <v>OH</v>
      </c>
      <c r="F549" s="128" t="str">
        <f>VLOOKUP($A549,ALL!$B$5:$G$1070,6,FALSE)</f>
        <v>45327</v>
      </c>
      <c r="G549" s="120" t="s">
        <v>6</v>
      </c>
      <c r="H549" s="106">
        <v>1804</v>
      </c>
      <c r="I549" s="132" t="str">
        <f>VLOOKUP($A549,ALL!$B$5:$G$1070,3,FALSE)</f>
        <v>59 Peffley St</v>
      </c>
      <c r="J549" s="140">
        <v>0</v>
      </c>
      <c r="K549" s="104">
        <v>0</v>
      </c>
      <c r="L549" s="104">
        <v>0</v>
      </c>
      <c r="M549" s="104">
        <v>0</v>
      </c>
      <c r="N549" s="104">
        <v>39.6306704</v>
      </c>
      <c r="O549" s="104">
        <v>-84.372101200000003</v>
      </c>
      <c r="P549" s="142">
        <v>0</v>
      </c>
    </row>
    <row r="550" spans="1:16" ht="14.25" customHeight="1" x14ac:dyDescent="0.25">
      <c r="A550" s="105" t="s">
        <v>491</v>
      </c>
      <c r="B550" s="103" t="s">
        <v>492</v>
      </c>
      <c r="C550" s="136" t="s">
        <v>477</v>
      </c>
      <c r="D550" s="104" t="str">
        <f>VLOOKUP($A550,ALL!$B$5:$G$1070,4,FALSE)</f>
        <v>Van Buren</v>
      </c>
      <c r="E550" s="104" t="str">
        <f>VLOOKUP($A550,ALL!$B$5:$G$1070,5,FALSE)</f>
        <v>OH</v>
      </c>
      <c r="F550" s="128" t="str">
        <f>VLOOKUP($A550,ALL!$B$5:$G$1070,6,FALSE)</f>
        <v>45889</v>
      </c>
      <c r="G550" s="120" t="s">
        <v>6</v>
      </c>
      <c r="H550" s="106">
        <v>1049</v>
      </c>
      <c r="I550" s="132" t="str">
        <f>VLOOKUP($A550,ALL!$B$5:$G$1070,3,FALSE)</f>
        <v>217 S Main St</v>
      </c>
      <c r="J550" s="140">
        <v>0</v>
      </c>
      <c r="K550" s="104">
        <v>0</v>
      </c>
      <c r="L550" s="104">
        <v>0</v>
      </c>
      <c r="M550" s="104">
        <v>0</v>
      </c>
      <c r="N550" s="104">
        <v>41.135300200000003</v>
      </c>
      <c r="O550" s="104">
        <v>-83.647976600000007</v>
      </c>
      <c r="P550" s="142">
        <v>0</v>
      </c>
    </row>
    <row r="551" spans="1:16" ht="14.25" customHeight="1" x14ac:dyDescent="0.25">
      <c r="A551" s="105" t="s">
        <v>1292</v>
      </c>
      <c r="B551" s="103" t="s">
        <v>1293</v>
      </c>
      <c r="C551" s="136" t="s">
        <v>1287</v>
      </c>
      <c r="D551" s="104" t="str">
        <f>VLOOKUP($A551,ALL!$B$5:$G$1070,4,FALSE)</f>
        <v>Van Wert</v>
      </c>
      <c r="E551" s="104" t="str">
        <f>VLOOKUP($A551,ALL!$B$5:$G$1070,5,FALSE)</f>
        <v>OH</v>
      </c>
      <c r="F551" s="128" t="str">
        <f>VLOOKUP($A551,ALL!$B$5:$G$1070,6,FALSE)</f>
        <v>45891</v>
      </c>
      <c r="G551" s="120" t="s">
        <v>9</v>
      </c>
      <c r="H551" s="106">
        <v>2054</v>
      </c>
      <c r="I551" s="132" t="str">
        <f>VLOOKUP($A551,ALL!$B$5:$G$1070,3,FALSE)</f>
        <v>205 W Crawford St</v>
      </c>
      <c r="J551" s="140">
        <v>0</v>
      </c>
      <c r="K551" s="104">
        <v>2</v>
      </c>
      <c r="L551" s="104">
        <v>0</v>
      </c>
      <c r="M551" s="104">
        <v>1</v>
      </c>
      <c r="N551" s="104">
        <v>40.867941700000003</v>
      </c>
      <c r="O551" s="104">
        <v>-84.584608700000004</v>
      </c>
      <c r="P551" s="142">
        <v>0</v>
      </c>
    </row>
    <row r="552" spans="1:16" ht="14.25" customHeight="1" x14ac:dyDescent="0.25">
      <c r="A552" s="105" t="s">
        <v>800</v>
      </c>
      <c r="B552" s="103" t="s">
        <v>801</v>
      </c>
      <c r="C552" s="136" t="s">
        <v>773</v>
      </c>
      <c r="D552" s="104" t="str">
        <f>VLOOKUP($A552,ALL!$B$5:$G$1070,4,FALSE)</f>
        <v>Vandalia</v>
      </c>
      <c r="E552" s="104" t="str">
        <f>VLOOKUP($A552,ALL!$B$5:$G$1070,5,FALSE)</f>
        <v>OH</v>
      </c>
      <c r="F552" s="128" t="str">
        <f>VLOOKUP($A552,ALL!$B$5:$G$1070,6,FALSE)</f>
        <v>45377</v>
      </c>
      <c r="G552" s="120" t="s">
        <v>9</v>
      </c>
      <c r="H552" s="106">
        <v>2849</v>
      </c>
      <c r="I552" s="132" t="str">
        <f>VLOOKUP($A552,ALL!$B$5:$G$1070,3,FALSE)</f>
        <v>306 S Dixie Dr</v>
      </c>
      <c r="J552" s="140">
        <v>2</v>
      </c>
      <c r="K552" s="104">
        <v>2</v>
      </c>
      <c r="L552" s="104">
        <v>0</v>
      </c>
      <c r="M552" s="104">
        <v>0</v>
      </c>
      <c r="N552" s="104">
        <v>39.888035899999998</v>
      </c>
      <c r="O552" s="104">
        <v>-84.197788299999999</v>
      </c>
      <c r="P552" s="142">
        <v>0</v>
      </c>
    </row>
    <row r="553" spans="1:16" ht="14.25" customHeight="1" x14ac:dyDescent="0.25">
      <c r="A553" s="105" t="s">
        <v>493</v>
      </c>
      <c r="B553" s="103" t="s">
        <v>494</v>
      </c>
      <c r="C553" s="136" t="s">
        <v>477</v>
      </c>
      <c r="D553" s="104" t="str">
        <f>VLOOKUP($A553,ALL!$B$5:$G$1070,4,FALSE)</f>
        <v>Vanlue</v>
      </c>
      <c r="E553" s="104" t="str">
        <f>VLOOKUP($A553,ALL!$B$5:$G$1070,5,FALSE)</f>
        <v>OH</v>
      </c>
      <c r="F553" s="128" t="str">
        <f>VLOOKUP($A553,ALL!$B$5:$G$1070,6,FALSE)</f>
        <v>45890</v>
      </c>
      <c r="G553" s="120" t="s">
        <v>6</v>
      </c>
      <c r="H553" s="106">
        <v>172</v>
      </c>
      <c r="I553" s="132" t="str">
        <f>VLOOKUP($A553,ALL!$B$5:$G$1070,3,FALSE)</f>
        <v>PO Box 250</v>
      </c>
      <c r="J553" s="140">
        <v>0</v>
      </c>
      <c r="K553" s="104">
        <v>0</v>
      </c>
      <c r="L553" s="104">
        <v>0</v>
      </c>
      <c r="M553" s="104">
        <v>0</v>
      </c>
      <c r="N553" s="104">
        <v>40.975332299999998</v>
      </c>
      <c r="O553" s="104">
        <v>-83.4790931</v>
      </c>
      <c r="P553" s="142">
        <v>0</v>
      </c>
    </row>
    <row r="554" spans="1:16" ht="14.25" customHeight="1" x14ac:dyDescent="0.25">
      <c r="A554" s="105" t="s">
        <v>929</v>
      </c>
      <c r="B554" s="103" t="s">
        <v>930</v>
      </c>
      <c r="C554" s="136" t="s">
        <v>900</v>
      </c>
      <c r="D554" s="104" t="str">
        <f>VLOOKUP($A554,ALL!$B$5:$G$1070,4,FALSE)</f>
        <v>Vermilion</v>
      </c>
      <c r="E554" s="104" t="str">
        <f>VLOOKUP($A554,ALL!$B$5:$G$1070,5,FALSE)</f>
        <v>OH</v>
      </c>
      <c r="F554" s="128" t="str">
        <f>VLOOKUP($A554,ALL!$B$5:$G$1070,6,FALSE)</f>
        <v>44089</v>
      </c>
      <c r="G554" s="120" t="s">
        <v>27</v>
      </c>
      <c r="H554" s="106">
        <v>1765</v>
      </c>
      <c r="I554" s="132" t="str">
        <f>VLOOKUP($A554,ALL!$B$5:$G$1070,3,FALSE)</f>
        <v>1250 Sanford St</v>
      </c>
      <c r="J554" s="140">
        <v>0</v>
      </c>
      <c r="K554" s="104">
        <v>0</v>
      </c>
      <c r="L554" s="104">
        <v>0</v>
      </c>
      <c r="M554" s="104">
        <v>0</v>
      </c>
      <c r="N554" s="104">
        <v>41.411354699999997</v>
      </c>
      <c r="O554" s="104">
        <v>-82.357733999999994</v>
      </c>
      <c r="P554" s="142">
        <v>0</v>
      </c>
    </row>
    <row r="555" spans="1:16" ht="14.25" customHeight="1" x14ac:dyDescent="0.25">
      <c r="A555" s="105" t="s">
        <v>693</v>
      </c>
      <c r="B555" s="103" t="s">
        <v>694</v>
      </c>
      <c r="C555" s="136" t="s">
        <v>157</v>
      </c>
      <c r="D555" s="104" t="str">
        <f>VLOOKUP($A555,ALL!$B$5:$G$1070,4,FALSE)</f>
        <v>Versailles</v>
      </c>
      <c r="E555" s="104" t="str">
        <f>VLOOKUP($A555,ALL!$B$5:$G$1070,5,FALSE)</f>
        <v>OH</v>
      </c>
      <c r="F555" s="128" t="str">
        <f>VLOOKUP($A555,ALL!$B$5:$G$1070,6,FALSE)</f>
        <v>45380</v>
      </c>
      <c r="G555" s="120" t="s">
        <v>9</v>
      </c>
      <c r="H555" s="106">
        <v>1312</v>
      </c>
      <c r="I555" s="132" t="str">
        <f>VLOOKUP($A555,ALL!$B$5:$G$1070,3,FALSE)</f>
        <v>PO Box 313</v>
      </c>
      <c r="J555" s="140">
        <v>0</v>
      </c>
      <c r="K555" s="104">
        <v>1</v>
      </c>
      <c r="L555" s="104">
        <v>1</v>
      </c>
      <c r="M555" s="104">
        <v>3</v>
      </c>
      <c r="N555" s="104">
        <v>40.217561199999999</v>
      </c>
      <c r="O555" s="104">
        <v>-84.483903100000006</v>
      </c>
      <c r="P555" s="142">
        <v>0</v>
      </c>
    </row>
    <row r="556" spans="1:16" ht="14.25" customHeight="1" x14ac:dyDescent="0.25">
      <c r="A556" s="105" t="s">
        <v>407</v>
      </c>
      <c r="B556" s="103" t="s">
        <v>408</v>
      </c>
      <c r="C556" s="136" t="s">
        <v>409</v>
      </c>
      <c r="D556" s="104" t="str">
        <f>VLOOKUP($A556,ALL!$B$5:$G$1070,4,FALSE)</f>
        <v>Mc Arthur</v>
      </c>
      <c r="E556" s="104" t="str">
        <f>VLOOKUP($A556,ALL!$B$5:$G$1070,5,FALSE)</f>
        <v>OH</v>
      </c>
      <c r="F556" s="128" t="str">
        <f>VLOOKUP($A556,ALL!$B$5:$G$1070,6,FALSE)</f>
        <v>45651</v>
      </c>
      <c r="G556" s="120" t="s">
        <v>9</v>
      </c>
      <c r="H556" s="106">
        <v>1897</v>
      </c>
      <c r="I556" s="132" t="str">
        <f>VLOOKUP($A556,ALL!$B$5:$G$1070,3,FALSE)</f>
        <v>307 W High St</v>
      </c>
      <c r="J556" s="140">
        <v>1</v>
      </c>
      <c r="K556" s="104">
        <v>1</v>
      </c>
      <c r="L556" s="104">
        <v>0</v>
      </c>
      <c r="M556" s="104">
        <v>2</v>
      </c>
      <c r="N556" s="104">
        <v>39.2488934</v>
      </c>
      <c r="O556" s="104">
        <v>-82.482226600000004</v>
      </c>
      <c r="P556" s="142">
        <v>0</v>
      </c>
    </row>
    <row r="557" spans="1:16" ht="14.25" customHeight="1" x14ac:dyDescent="0.25">
      <c r="A557" s="105" t="s">
        <v>678</v>
      </c>
      <c r="B557" s="103" t="s">
        <v>679</v>
      </c>
      <c r="C557" s="136" t="s">
        <v>667</v>
      </c>
      <c r="D557" s="104" t="str">
        <f>VLOOKUP($A557,ALL!$B$5:$G$1070,4,FALSE)</f>
        <v>Wadsworth</v>
      </c>
      <c r="E557" s="104" t="str">
        <f>VLOOKUP($A557,ALL!$B$5:$G$1070,5,FALSE)</f>
        <v>OH</v>
      </c>
      <c r="F557" s="128" t="str">
        <f>VLOOKUP($A557,ALL!$B$5:$G$1070,6,FALSE)</f>
        <v>44281</v>
      </c>
      <c r="G557" s="120" t="s">
        <v>9</v>
      </c>
      <c r="H557" s="106">
        <v>4560</v>
      </c>
      <c r="I557" s="132" t="str">
        <f>VLOOKUP($A557,ALL!$B$5:$G$1070,3,FALSE)</f>
        <v>524 Broad St</v>
      </c>
      <c r="J557" s="140">
        <v>2</v>
      </c>
      <c r="K557" s="104">
        <v>5</v>
      </c>
      <c r="L557" s="104">
        <v>0</v>
      </c>
      <c r="M557" s="104">
        <v>1</v>
      </c>
      <c r="N557" s="104">
        <v>41.02628</v>
      </c>
      <c r="O557" s="104">
        <v>-81.714382700000002</v>
      </c>
      <c r="P557" s="142">
        <v>0</v>
      </c>
    </row>
    <row r="558" spans="1:16" ht="14.25" customHeight="1" x14ac:dyDescent="0.25">
      <c r="A558" s="105" t="s">
        <v>397</v>
      </c>
      <c r="B558" s="103" t="s">
        <v>398</v>
      </c>
      <c r="C558" s="136" t="s">
        <v>384</v>
      </c>
      <c r="D558" s="104" t="str">
        <f>VLOOKUP($A558,ALL!$B$5:$G$1070,4,FALSE)</f>
        <v>Millersport</v>
      </c>
      <c r="E558" s="104" t="str">
        <f>VLOOKUP($A558,ALL!$B$5:$G$1070,5,FALSE)</f>
        <v>OH</v>
      </c>
      <c r="F558" s="128" t="str">
        <f>VLOOKUP($A558,ALL!$B$5:$G$1070,6,FALSE)</f>
        <v>43046</v>
      </c>
      <c r="G558" s="120" t="s">
        <v>6</v>
      </c>
      <c r="H558" s="106">
        <v>478</v>
      </c>
      <c r="I558" s="132" t="str">
        <f>VLOOKUP($A558,ALL!$B$5:$G$1070,3,FALSE)</f>
        <v>11850 Lancaster St</v>
      </c>
      <c r="J558" s="140">
        <v>2</v>
      </c>
      <c r="K558" s="104">
        <v>2</v>
      </c>
      <c r="L558" s="104">
        <v>0</v>
      </c>
      <c r="M558" s="104">
        <v>0</v>
      </c>
      <c r="N558" s="104">
        <v>39.894486499999999</v>
      </c>
      <c r="O558" s="104">
        <v>-82.532632199999995</v>
      </c>
      <c r="P558" s="142">
        <v>0</v>
      </c>
    </row>
    <row r="559" spans="1:16" ht="14.25" customHeight="1" x14ac:dyDescent="0.25">
      <c r="A559" s="105" t="s">
        <v>70</v>
      </c>
      <c r="B559" s="103" t="s">
        <v>71</v>
      </c>
      <c r="C559" s="136" t="s">
        <v>63</v>
      </c>
      <c r="D559" s="104" t="str">
        <f>VLOOKUP($A559,ALL!$B$5:$G$1070,4,FALSE)</f>
        <v>Wapakoneta</v>
      </c>
      <c r="E559" s="104" t="str">
        <f>VLOOKUP($A559,ALL!$B$5:$G$1070,5,FALSE)</f>
        <v>OH</v>
      </c>
      <c r="F559" s="128" t="str">
        <f>VLOOKUP($A559,ALL!$B$5:$G$1070,6,FALSE)</f>
        <v>45895</v>
      </c>
      <c r="G559" s="120" t="s">
        <v>6</v>
      </c>
      <c r="H559" s="106">
        <v>3008</v>
      </c>
      <c r="I559" s="132" t="str">
        <f>VLOOKUP($A559,ALL!$B$5:$G$1070,3,FALSE)</f>
        <v>1102 Gardenia Dr</v>
      </c>
      <c r="J559" s="140">
        <v>2</v>
      </c>
      <c r="K559" s="104">
        <v>7</v>
      </c>
      <c r="L559" s="104">
        <v>2</v>
      </c>
      <c r="M559" s="104">
        <v>3</v>
      </c>
      <c r="N559" s="104">
        <v>40.583322500000001</v>
      </c>
      <c r="O559" s="104">
        <v>-84.207108099999999</v>
      </c>
      <c r="P559" s="142">
        <v>0</v>
      </c>
    </row>
    <row r="560" spans="1:16" ht="14.25" customHeight="1" x14ac:dyDescent="0.25">
      <c r="A560" s="105" t="s">
        <v>1264</v>
      </c>
      <c r="B560" s="103" t="s">
        <v>1265</v>
      </c>
      <c r="C560" s="136" t="s">
        <v>1229</v>
      </c>
      <c r="D560" s="104" t="str">
        <f>VLOOKUP($A560,ALL!$B$5:$G$1070,4,FALSE)</f>
        <v>Warren</v>
      </c>
      <c r="E560" s="104" t="str">
        <f>VLOOKUP($A560,ALL!$B$5:$G$1070,5,FALSE)</f>
        <v>OH</v>
      </c>
      <c r="F560" s="128" t="str">
        <f>VLOOKUP($A560,ALL!$B$5:$G$1070,6,FALSE)</f>
        <v>44481</v>
      </c>
      <c r="G560" s="120" t="s">
        <v>6</v>
      </c>
      <c r="H560" s="106">
        <v>4696</v>
      </c>
      <c r="I560" s="132" t="str">
        <f>VLOOKUP($A560,ALL!$B$5:$G$1070,3,FALSE)</f>
        <v>105 High Street</v>
      </c>
      <c r="J560" s="140">
        <v>0</v>
      </c>
      <c r="K560" s="104">
        <v>0</v>
      </c>
      <c r="L560" s="104">
        <v>0</v>
      </c>
      <c r="M560" s="104">
        <v>0</v>
      </c>
      <c r="N560" s="104">
        <v>41.238244100000003</v>
      </c>
      <c r="O560" s="104">
        <v>-80.817070400000006</v>
      </c>
      <c r="P560" s="142">
        <v>0</v>
      </c>
    </row>
    <row r="561" spans="1:16" ht="14.25" customHeight="1" x14ac:dyDescent="0.25">
      <c r="A561" s="105" t="s">
        <v>1001</v>
      </c>
      <c r="B561" s="103" t="s">
        <v>1002</v>
      </c>
      <c r="C561" s="136" t="s">
        <v>989</v>
      </c>
      <c r="D561" s="104" t="str">
        <f>VLOOKUP($A561,ALL!$B$5:$G$1070,4,FALSE)</f>
        <v>Vincent</v>
      </c>
      <c r="E561" s="104" t="str">
        <f>VLOOKUP($A561,ALL!$B$5:$G$1070,5,FALSE)</f>
        <v>OH</v>
      </c>
      <c r="F561" s="128" t="str">
        <f>VLOOKUP($A561,ALL!$B$5:$G$1070,6,FALSE)</f>
        <v>45784</v>
      </c>
      <c r="G561" s="120" t="s">
        <v>9</v>
      </c>
      <c r="H561" s="106">
        <v>1993</v>
      </c>
      <c r="I561" s="132" t="str">
        <f>VLOOKUP($A561,ALL!$B$5:$G$1070,3,FALSE)</f>
        <v>220 Sweetapple Rd</v>
      </c>
      <c r="J561" s="140">
        <v>0</v>
      </c>
      <c r="K561" s="104">
        <v>0</v>
      </c>
      <c r="L561" s="104">
        <v>0</v>
      </c>
      <c r="M561" s="104">
        <v>0</v>
      </c>
      <c r="N561" s="104">
        <v>39.379115900000002</v>
      </c>
      <c r="O561" s="104">
        <v>-81.665701900000002</v>
      </c>
      <c r="P561" s="142">
        <v>0</v>
      </c>
    </row>
    <row r="562" spans="1:16" ht="14.25" customHeight="1" x14ac:dyDescent="0.25">
      <c r="A562" s="105" t="s">
        <v>358</v>
      </c>
      <c r="B562" s="103" t="s">
        <v>359</v>
      </c>
      <c r="C562" s="136" t="s">
        <v>277</v>
      </c>
      <c r="D562" s="104" t="str">
        <f>VLOOKUP($A562,ALL!$B$5:$G$1070,4,FALSE)</f>
        <v>Warrensville Heights</v>
      </c>
      <c r="E562" s="104" t="str">
        <f>VLOOKUP($A562,ALL!$B$5:$G$1070,5,FALSE)</f>
        <v>OH</v>
      </c>
      <c r="F562" s="128" t="str">
        <f>VLOOKUP($A562,ALL!$B$5:$G$1070,6,FALSE)</f>
        <v>44128</v>
      </c>
      <c r="G562" s="120" t="s">
        <v>6</v>
      </c>
      <c r="H562" s="106">
        <v>1637</v>
      </c>
      <c r="I562" s="132" t="str">
        <f>VLOOKUP($A562,ALL!$B$5:$G$1070,3,FALSE)</f>
        <v>4500 Warrensville Center Rd</v>
      </c>
      <c r="J562" s="140">
        <v>0</v>
      </c>
      <c r="K562" s="104">
        <v>0</v>
      </c>
      <c r="L562" s="104">
        <v>1</v>
      </c>
      <c r="M562" s="104">
        <v>1</v>
      </c>
      <c r="N562" s="104">
        <v>41.437594199999999</v>
      </c>
      <c r="O562" s="104">
        <v>-81.536788000000001</v>
      </c>
      <c r="P562" s="142">
        <v>0</v>
      </c>
    </row>
    <row r="563" spans="1:16" ht="14.25" customHeight="1" x14ac:dyDescent="0.25">
      <c r="A563" s="105" t="s">
        <v>1116</v>
      </c>
      <c r="B563" s="103" t="s">
        <v>1117</v>
      </c>
      <c r="C563" s="136" t="s">
        <v>1115</v>
      </c>
      <c r="D563" s="104" t="str">
        <f>VLOOKUP($A563,ALL!$B$5:$G$1070,4,FALSE)</f>
        <v>Washington Court Hou</v>
      </c>
      <c r="E563" s="104" t="str">
        <f>VLOOKUP($A563,ALL!$B$5:$G$1070,5,FALSE)</f>
        <v>OH</v>
      </c>
      <c r="F563" s="128" t="str">
        <f>VLOOKUP($A563,ALL!$B$5:$G$1070,6,FALSE)</f>
        <v>43160</v>
      </c>
      <c r="G563" s="120" t="s">
        <v>6</v>
      </c>
      <c r="H563" s="106">
        <v>2116</v>
      </c>
      <c r="I563" s="132" t="str">
        <f>VLOOKUP($A563,ALL!$B$5:$G$1070,3,FALSE)</f>
        <v>306 Highland Ave</v>
      </c>
      <c r="J563" s="140">
        <v>2</v>
      </c>
      <c r="K563" s="104">
        <v>3</v>
      </c>
      <c r="L563" s="104">
        <v>4</v>
      </c>
      <c r="M563" s="104">
        <v>4</v>
      </c>
      <c r="N563" s="104">
        <v>39.530640699999999</v>
      </c>
      <c r="O563" s="104">
        <v>-83.442616000000001</v>
      </c>
      <c r="P563" s="142">
        <v>0</v>
      </c>
    </row>
    <row r="564" spans="1:16" ht="14.25" customHeight="1" x14ac:dyDescent="0.25">
      <c r="A564" s="105" t="s">
        <v>542</v>
      </c>
      <c r="B564" s="103" t="s">
        <v>543</v>
      </c>
      <c r="C564" s="136" t="s">
        <v>526</v>
      </c>
      <c r="D564" s="104" t="str">
        <f>VLOOKUP($A564,ALL!$B$5:$G$1070,4,FALSE)</f>
        <v>Toledo</v>
      </c>
      <c r="E564" s="104" t="str">
        <f>VLOOKUP($A564,ALL!$B$5:$G$1070,5,FALSE)</f>
        <v>OH</v>
      </c>
      <c r="F564" s="128" t="str">
        <f>VLOOKUP($A564,ALL!$B$5:$G$1070,6,FALSE)</f>
        <v>43606</v>
      </c>
      <c r="G564" s="120" t="s">
        <v>6</v>
      </c>
      <c r="H564" s="106">
        <v>6947</v>
      </c>
      <c r="I564" s="132" t="str">
        <f>VLOOKUP($A564,ALL!$B$5:$G$1070,3,FALSE)</f>
        <v>3505 W Lincolnshire Blvd</v>
      </c>
      <c r="J564" s="140">
        <v>0</v>
      </c>
      <c r="K564" s="104">
        <v>1</v>
      </c>
      <c r="L564" s="104">
        <v>0</v>
      </c>
      <c r="M564" s="104">
        <v>1</v>
      </c>
      <c r="N564" s="104">
        <v>41.683612799999999</v>
      </c>
      <c r="O564" s="104">
        <v>-83.632789599999995</v>
      </c>
      <c r="P564" s="142">
        <v>0</v>
      </c>
    </row>
    <row r="565" spans="1:16" ht="14.25" customHeight="1" x14ac:dyDescent="0.25">
      <c r="A565" s="105" t="s">
        <v>1089</v>
      </c>
      <c r="B565" s="103" t="s">
        <v>1090</v>
      </c>
      <c r="C565" s="136" t="s">
        <v>1067</v>
      </c>
      <c r="D565" s="104" t="str">
        <f>VLOOKUP($A565,ALL!$B$5:$G$1070,4,FALSE)</f>
        <v>West Portsmouth</v>
      </c>
      <c r="E565" s="104" t="str">
        <f>VLOOKUP($A565,ALL!$B$5:$G$1070,5,FALSE)</f>
        <v>OH</v>
      </c>
      <c r="F565" s="128" t="str">
        <f>VLOOKUP($A565,ALL!$B$5:$G$1070,6,FALSE)</f>
        <v>45663</v>
      </c>
      <c r="G565" s="120" t="s">
        <v>6</v>
      </c>
      <c r="H565" s="106">
        <v>1363</v>
      </c>
      <c r="I565" s="132" t="str">
        <f>VLOOKUP($A565,ALL!$B$5:$G$1070,3,FALSE)</f>
        <v>15332 Us Highway 52</v>
      </c>
      <c r="J565" s="140">
        <v>1</v>
      </c>
      <c r="K565" s="104">
        <v>4</v>
      </c>
      <c r="L565" s="104">
        <v>0</v>
      </c>
      <c r="M565" s="104">
        <v>0</v>
      </c>
      <c r="N565" s="104">
        <v>38.714688899999999</v>
      </c>
      <c r="O565" s="104">
        <v>-83.052102700000006</v>
      </c>
      <c r="P565" s="142">
        <v>0</v>
      </c>
    </row>
    <row r="566" spans="1:16" ht="14.25" customHeight="1" x14ac:dyDescent="0.25">
      <c r="A566" s="105" t="s">
        <v>1191</v>
      </c>
      <c r="B566" s="103" t="s">
        <v>1192</v>
      </c>
      <c r="C566" s="136" t="s">
        <v>272</v>
      </c>
      <c r="D566" s="104" t="str">
        <f>VLOOKUP($A566,ALL!$B$5:$G$1070,4,FALSE)</f>
        <v>Atwater</v>
      </c>
      <c r="E566" s="104" t="str">
        <f>VLOOKUP($A566,ALL!$B$5:$G$1070,5,FALSE)</f>
        <v>OH</v>
      </c>
      <c r="F566" s="128" t="str">
        <f>VLOOKUP($A566,ALL!$B$5:$G$1070,6,FALSE)</f>
        <v>44201</v>
      </c>
      <c r="G566" s="122" t="s">
        <v>9</v>
      </c>
      <c r="H566" s="106">
        <v>955</v>
      </c>
      <c r="I566" s="132" t="str">
        <f>VLOOKUP($A566,ALL!$B$5:$G$1070,3,FALSE)</f>
        <v>1464 Industry Rd</v>
      </c>
      <c r="J566" s="140">
        <v>0</v>
      </c>
      <c r="K566" s="104">
        <v>0</v>
      </c>
      <c r="L566" s="104">
        <v>0</v>
      </c>
      <c r="M566" s="104">
        <v>0</v>
      </c>
      <c r="N566" s="104">
        <v>41.028635600000001</v>
      </c>
      <c r="O566" s="104">
        <v>-81.1919738</v>
      </c>
      <c r="P566" s="142">
        <v>0</v>
      </c>
    </row>
    <row r="567" spans="1:16" ht="14.25" customHeight="1" x14ac:dyDescent="0.25">
      <c r="A567" s="105" t="s">
        <v>985</v>
      </c>
      <c r="B567" s="103" t="s">
        <v>986</v>
      </c>
      <c r="C567" s="136" t="s">
        <v>939</v>
      </c>
      <c r="D567" s="104" t="str">
        <f>VLOOKUP($A567,ALL!$B$5:$G$1070,4,FALSE)</f>
        <v>Wauseon</v>
      </c>
      <c r="E567" s="104" t="str">
        <f>VLOOKUP($A567,ALL!$B$5:$G$1070,5,FALSE)</f>
        <v>OH</v>
      </c>
      <c r="F567" s="128" t="str">
        <f>VLOOKUP($A567,ALL!$B$5:$G$1070,6,FALSE)</f>
        <v>43567</v>
      </c>
      <c r="G567" s="120" t="s">
        <v>9</v>
      </c>
      <c r="H567" s="106">
        <v>1789</v>
      </c>
      <c r="I567" s="132" t="str">
        <f>VLOOKUP($A567,ALL!$B$5:$G$1070,3,FALSE)</f>
        <v>126 S Fulton St</v>
      </c>
      <c r="J567" s="140">
        <v>2</v>
      </c>
      <c r="K567" s="104">
        <v>3</v>
      </c>
      <c r="L567" s="104">
        <v>0</v>
      </c>
      <c r="M567" s="104">
        <v>2</v>
      </c>
      <c r="N567" s="104">
        <v>41.547058</v>
      </c>
      <c r="O567" s="104">
        <v>-84.141262999999995</v>
      </c>
      <c r="P567" s="142">
        <v>0</v>
      </c>
    </row>
    <row r="568" spans="1:16" ht="14.25" customHeight="1" x14ac:dyDescent="0.25">
      <c r="A568" s="105" t="s">
        <v>1059</v>
      </c>
      <c r="B568" s="103" t="s">
        <v>1060</v>
      </c>
      <c r="C568" s="136" t="s">
        <v>1050</v>
      </c>
      <c r="D568" s="104" t="str">
        <f>VLOOKUP($A568,ALL!$B$5:$G$1070,4,FALSE)</f>
        <v>Waverly</v>
      </c>
      <c r="E568" s="104" t="str">
        <f>VLOOKUP($A568,ALL!$B$5:$G$1070,5,FALSE)</f>
        <v>OH</v>
      </c>
      <c r="F568" s="128" t="str">
        <f>VLOOKUP($A568,ALL!$B$5:$G$1070,6,FALSE)</f>
        <v>45690</v>
      </c>
      <c r="G568" s="120" t="s">
        <v>6</v>
      </c>
      <c r="H568" s="106">
        <v>1803</v>
      </c>
      <c r="I568" s="132" t="str">
        <f>VLOOKUP($A568,ALL!$B$5:$G$1070,3,FALSE)</f>
        <v>1 Tiger Dr</v>
      </c>
      <c r="J568" s="140">
        <v>0</v>
      </c>
      <c r="K568" s="104">
        <v>13</v>
      </c>
      <c r="L568" s="104">
        <v>0</v>
      </c>
      <c r="M568" s="104">
        <v>5</v>
      </c>
      <c r="N568" s="104">
        <v>39.131652000000003</v>
      </c>
      <c r="O568" s="104">
        <v>-82.998672799999994</v>
      </c>
      <c r="P568" s="142">
        <v>0</v>
      </c>
    </row>
    <row r="569" spans="1:16" ht="14.25" customHeight="1" x14ac:dyDescent="0.25">
      <c r="A569" s="105" t="s">
        <v>1280</v>
      </c>
      <c r="B569" s="103" t="s">
        <v>1281</v>
      </c>
      <c r="C569" s="136" t="s">
        <v>448</v>
      </c>
      <c r="D569" s="104" t="str">
        <f>VLOOKUP($A569,ALL!$B$5:$G$1070,4,FALSE)</f>
        <v>Waynesville</v>
      </c>
      <c r="E569" s="104" t="str">
        <f>VLOOKUP($A569,ALL!$B$5:$G$1070,5,FALSE)</f>
        <v>OH</v>
      </c>
      <c r="F569" s="128" t="str">
        <f>VLOOKUP($A569,ALL!$B$5:$G$1070,6,FALSE)</f>
        <v>45068</v>
      </c>
      <c r="G569" s="120" t="s">
        <v>9</v>
      </c>
      <c r="H569" s="106">
        <v>1388</v>
      </c>
      <c r="I569" s="132" t="str">
        <f>VLOOKUP($A569,ALL!$B$5:$G$1070,3,FALSE)</f>
        <v>659 Dayton Rd</v>
      </c>
      <c r="J569" s="140">
        <v>1</v>
      </c>
      <c r="K569" s="104">
        <v>2</v>
      </c>
      <c r="L569" s="104">
        <v>0</v>
      </c>
      <c r="M569" s="104">
        <v>0</v>
      </c>
      <c r="N569" s="104">
        <v>39.535002200000001</v>
      </c>
      <c r="O569" s="104">
        <v>-84.095345499999993</v>
      </c>
      <c r="P569" s="142">
        <v>0</v>
      </c>
    </row>
    <row r="570" spans="1:16" ht="14.25" customHeight="1" x14ac:dyDescent="0.25">
      <c r="A570" s="105" t="s">
        <v>1294</v>
      </c>
      <c r="B570" s="103" t="s">
        <v>1295</v>
      </c>
      <c r="C570" s="136" t="s">
        <v>1284</v>
      </c>
      <c r="D570" s="104" t="str">
        <f>VLOOKUP($A570,ALL!$B$5:$G$1070,4,FALSE)</f>
        <v>Haviland</v>
      </c>
      <c r="E570" s="104" t="str">
        <f>VLOOKUP($A570,ALL!$B$5:$G$1070,5,FALSE)</f>
        <v>OH</v>
      </c>
      <c r="F570" s="128" t="str">
        <f>VLOOKUP($A570,ALL!$B$5:$G$1070,6,FALSE)</f>
        <v>45851</v>
      </c>
      <c r="G570" s="120" t="s">
        <v>9</v>
      </c>
      <c r="H570" s="106">
        <v>899</v>
      </c>
      <c r="I570" s="132" t="str">
        <f>VLOOKUP($A570,ALL!$B$5:$G$1070,3,FALSE)</f>
        <v>4915 US Route 127</v>
      </c>
      <c r="J570" s="140">
        <v>0</v>
      </c>
      <c r="K570" s="104">
        <v>1</v>
      </c>
      <c r="L570" s="104">
        <v>0</v>
      </c>
      <c r="M570" s="104">
        <v>0</v>
      </c>
      <c r="N570" s="104">
        <v>41.046844</v>
      </c>
      <c r="O570" s="104">
        <v>-84.573127999999997</v>
      </c>
      <c r="P570" s="142">
        <v>0</v>
      </c>
    </row>
    <row r="571" spans="1:16" ht="14.25" customHeight="1" x14ac:dyDescent="0.25">
      <c r="A571" s="105" t="s">
        <v>72</v>
      </c>
      <c r="B571" s="103" t="s">
        <v>73</v>
      </c>
      <c r="C571" s="136" t="s">
        <v>63</v>
      </c>
      <c r="D571" s="104" t="str">
        <f>VLOOKUP($A571,ALL!$B$5:$G$1070,4,FALSE)</f>
        <v>Waynesfield</v>
      </c>
      <c r="E571" s="104" t="str">
        <f>VLOOKUP($A571,ALL!$B$5:$G$1070,5,FALSE)</f>
        <v>OH</v>
      </c>
      <c r="F571" s="128" t="str">
        <f>VLOOKUP($A571,ALL!$B$5:$G$1070,6,FALSE)</f>
        <v>45896</v>
      </c>
      <c r="G571" s="120" t="s">
        <v>6</v>
      </c>
      <c r="H571" s="106">
        <v>494</v>
      </c>
      <c r="I571" s="132" t="str">
        <f>VLOOKUP($A571,ALL!$B$5:$G$1070,3,FALSE)</f>
        <v>500 N Westminster St</v>
      </c>
      <c r="J571" s="140">
        <v>0</v>
      </c>
      <c r="K571" s="104">
        <v>2</v>
      </c>
      <c r="L571" s="104">
        <v>0</v>
      </c>
      <c r="M571" s="104">
        <v>0</v>
      </c>
      <c r="N571" s="104">
        <v>40.605010700000001</v>
      </c>
      <c r="O571" s="104">
        <v>-83.971119000000002</v>
      </c>
      <c r="P571" s="142">
        <v>0</v>
      </c>
    </row>
    <row r="572" spans="1:16" ht="14.25" customHeight="1" x14ac:dyDescent="0.25">
      <c r="A572" s="105" t="s">
        <v>1266</v>
      </c>
      <c r="B572" s="103" t="s">
        <v>1267</v>
      </c>
      <c r="C572" s="136" t="s">
        <v>1229</v>
      </c>
      <c r="D572" s="104" t="str">
        <f>VLOOKUP($A572,ALL!$B$5:$G$1070,4,FALSE)</f>
        <v>Mineral Ridge</v>
      </c>
      <c r="E572" s="104" t="str">
        <f>VLOOKUP($A572,ALL!$B$5:$G$1070,5,FALSE)</f>
        <v>OH</v>
      </c>
      <c r="F572" s="128" t="str">
        <f>VLOOKUP($A572,ALL!$B$5:$G$1070,6,FALSE)</f>
        <v>44440</v>
      </c>
      <c r="G572" s="120" t="s">
        <v>9</v>
      </c>
      <c r="H572" s="106">
        <v>969</v>
      </c>
      <c r="I572" s="132" t="str">
        <f>VLOOKUP($A572,ALL!$B$5:$G$1070,3,FALSE)</f>
        <v>1334 Seaborn St</v>
      </c>
      <c r="J572" s="140">
        <v>0</v>
      </c>
      <c r="K572" s="104">
        <v>0</v>
      </c>
      <c r="L572" s="104">
        <v>0</v>
      </c>
      <c r="M572" s="104">
        <v>0</v>
      </c>
      <c r="N572" s="104">
        <v>41.144737800000001</v>
      </c>
      <c r="O572" s="104">
        <v>-80.771840499999996</v>
      </c>
      <c r="P572" s="142">
        <v>0</v>
      </c>
    </row>
    <row r="573" spans="1:16" ht="14.25" customHeight="1" x14ac:dyDescent="0.25">
      <c r="A573" s="105" t="s">
        <v>602</v>
      </c>
      <c r="B573" s="103" t="s">
        <v>603</v>
      </c>
      <c r="C573" s="136" t="s">
        <v>577</v>
      </c>
      <c r="D573" s="104" t="str">
        <f>VLOOKUP($A573,ALL!$B$5:$G$1070,4,FALSE)</f>
        <v>Wellington</v>
      </c>
      <c r="E573" s="104" t="str">
        <f>VLOOKUP($A573,ALL!$B$5:$G$1070,5,FALSE)</f>
        <v>OH</v>
      </c>
      <c r="F573" s="128" t="str">
        <f>VLOOKUP($A573,ALL!$B$5:$G$1070,6,FALSE)</f>
        <v>44090</v>
      </c>
      <c r="G573" s="120" t="s">
        <v>6</v>
      </c>
      <c r="H573" s="106">
        <v>962</v>
      </c>
      <c r="I573" s="132" t="str">
        <f>VLOOKUP($A573,ALL!$B$5:$G$1070,3,FALSE)</f>
        <v>201 S Main St</v>
      </c>
      <c r="J573" s="140">
        <v>0</v>
      </c>
      <c r="K573" s="104">
        <v>1</v>
      </c>
      <c r="L573" s="104">
        <v>0</v>
      </c>
      <c r="M573" s="104">
        <v>0</v>
      </c>
      <c r="N573" s="104">
        <v>41.165107999999996</v>
      </c>
      <c r="O573" s="104">
        <v>-82.216813200000004</v>
      </c>
      <c r="P573" s="142">
        <v>0</v>
      </c>
    </row>
    <row r="574" spans="1:16" ht="14.25" customHeight="1" x14ac:dyDescent="0.25">
      <c r="A574" s="105" t="s">
        <v>410</v>
      </c>
      <c r="B574" s="103" t="s">
        <v>411</v>
      </c>
      <c r="C574" s="136" t="s">
        <v>406</v>
      </c>
      <c r="D574" s="104" t="str">
        <f>VLOOKUP($A574,ALL!$B$5:$G$1070,4,FALSE)</f>
        <v>Wellston</v>
      </c>
      <c r="E574" s="104" t="str">
        <f>VLOOKUP($A574,ALL!$B$5:$G$1070,5,FALSE)</f>
        <v>OH</v>
      </c>
      <c r="F574" s="128" t="str">
        <f>VLOOKUP($A574,ALL!$B$5:$G$1070,6,FALSE)</f>
        <v>45692</v>
      </c>
      <c r="G574" s="120" t="s">
        <v>9</v>
      </c>
      <c r="H574" s="106">
        <v>1273</v>
      </c>
      <c r="I574" s="132" t="str">
        <f>VLOOKUP($A574,ALL!$B$5:$G$1070,3,FALSE)</f>
        <v>1 E Broadway St</v>
      </c>
      <c r="J574" s="140">
        <v>3</v>
      </c>
      <c r="K574" s="104">
        <v>5</v>
      </c>
      <c r="L574" s="104">
        <v>0</v>
      </c>
      <c r="M574" s="104">
        <v>0</v>
      </c>
      <c r="N574" s="104">
        <v>39.123874800000003</v>
      </c>
      <c r="O574" s="104">
        <v>-82.535028600000004</v>
      </c>
      <c r="P574" s="142">
        <v>0</v>
      </c>
    </row>
    <row r="575" spans="1:16" ht="14.25" customHeight="1" x14ac:dyDescent="0.25">
      <c r="A575" s="105" t="s">
        <v>153</v>
      </c>
      <c r="B575" s="103" t="s">
        <v>154</v>
      </c>
      <c r="C575" s="136" t="s">
        <v>142</v>
      </c>
      <c r="D575" s="104" t="str">
        <f>VLOOKUP($A575,ALL!$B$5:$G$1070,4,FALSE)</f>
        <v>Wellsville</v>
      </c>
      <c r="E575" s="104" t="str">
        <f>VLOOKUP($A575,ALL!$B$5:$G$1070,5,FALSE)</f>
        <v>OH</v>
      </c>
      <c r="F575" s="128" t="str">
        <f>VLOOKUP($A575,ALL!$B$5:$G$1070,6,FALSE)</f>
        <v>43968</v>
      </c>
      <c r="G575" s="120" t="s">
        <v>9</v>
      </c>
      <c r="H575" s="106">
        <v>693</v>
      </c>
      <c r="I575" s="132" t="str">
        <f>VLOOKUP($A575,ALL!$B$5:$G$1070,3,FALSE)</f>
        <v>929 Center St</v>
      </c>
      <c r="J575" s="140">
        <v>0</v>
      </c>
      <c r="K575" s="104">
        <v>0</v>
      </c>
      <c r="L575" s="104">
        <v>0</v>
      </c>
      <c r="M575" s="104">
        <v>0</v>
      </c>
      <c r="N575" s="104">
        <v>40.604078800000003</v>
      </c>
      <c r="O575" s="104">
        <v>-80.648732699999996</v>
      </c>
      <c r="P575" s="142">
        <v>0</v>
      </c>
    </row>
    <row r="576" spans="1:16" ht="14.25" customHeight="1" x14ac:dyDescent="0.25">
      <c r="A576" s="105" t="s">
        <v>657</v>
      </c>
      <c r="B576" s="103" t="s">
        <v>658</v>
      </c>
      <c r="C576" s="136" t="s">
        <v>626</v>
      </c>
      <c r="D576" s="104" t="str">
        <f>VLOOKUP($A576,ALL!$B$5:$G$1070,4,FALSE)</f>
        <v>Beloit</v>
      </c>
      <c r="E576" s="104" t="str">
        <f>VLOOKUP($A576,ALL!$B$5:$G$1070,5,FALSE)</f>
        <v>OH</v>
      </c>
      <c r="F576" s="128" t="str">
        <f>VLOOKUP($A576,ALL!$B$5:$G$1070,6,FALSE)</f>
        <v>44609</v>
      </c>
      <c r="G576" s="120" t="s">
        <v>9</v>
      </c>
      <c r="H576" s="106">
        <v>1879</v>
      </c>
      <c r="I576" s="132" t="str">
        <f>VLOOKUP($A576,ALL!$B$5:$G$1070,3,FALSE)</f>
        <v>14277 S Main St</v>
      </c>
      <c r="J576" s="140">
        <v>3</v>
      </c>
      <c r="K576" s="104">
        <v>3</v>
      </c>
      <c r="L576" s="104">
        <v>0</v>
      </c>
      <c r="M576" s="104">
        <v>0</v>
      </c>
      <c r="N576" s="104">
        <v>40.9115799</v>
      </c>
      <c r="O576" s="104">
        <v>-80.992459999999994</v>
      </c>
      <c r="P576" s="142">
        <v>0</v>
      </c>
    </row>
    <row r="577" spans="1:16" ht="14.25" customHeight="1" x14ac:dyDescent="0.25">
      <c r="A577" s="105" t="s">
        <v>802</v>
      </c>
      <c r="B577" s="103" t="s">
        <v>803</v>
      </c>
      <c r="C577" s="136" t="s">
        <v>773</v>
      </c>
      <c r="D577" s="104" t="str">
        <f>VLOOKUP($A577,ALL!$B$5:$G$1070,4,FALSE)</f>
        <v>West Carrollton</v>
      </c>
      <c r="E577" s="104" t="str">
        <f>VLOOKUP($A577,ALL!$B$5:$G$1070,5,FALSE)</f>
        <v>OH</v>
      </c>
      <c r="F577" s="128" t="str">
        <f>VLOOKUP($A577,ALL!$B$5:$G$1070,6,FALSE)</f>
        <v>45449</v>
      </c>
      <c r="G577" s="120" t="s">
        <v>27</v>
      </c>
      <c r="H577" s="106">
        <v>3506</v>
      </c>
      <c r="I577" s="132" t="str">
        <f>VLOOKUP($A577,ALL!$B$5:$G$1070,3,FALSE)</f>
        <v>430 E Pease Ave</v>
      </c>
      <c r="J577" s="140">
        <v>0</v>
      </c>
      <c r="K577" s="104">
        <v>0</v>
      </c>
      <c r="L577" s="104">
        <v>0</v>
      </c>
      <c r="M577" s="104">
        <v>2</v>
      </c>
      <c r="N577" s="104">
        <v>39.676048199999997</v>
      </c>
      <c r="O577" s="104">
        <v>-84.247059500000006</v>
      </c>
      <c r="P577" s="142">
        <v>0</v>
      </c>
    </row>
    <row r="578" spans="1:16" ht="14.25" customHeight="1" x14ac:dyDescent="0.25">
      <c r="A578" s="105" t="s">
        <v>136</v>
      </c>
      <c r="B578" s="103" t="s">
        <v>137</v>
      </c>
      <c r="C578" s="136" t="s">
        <v>123</v>
      </c>
      <c r="D578" s="104" t="str">
        <f>VLOOKUP($A578,ALL!$B$5:$G$1070,4,FALSE)</f>
        <v>Cincinnati</v>
      </c>
      <c r="E578" s="104" t="str">
        <f>VLOOKUP($A578,ALL!$B$5:$G$1070,5,FALSE)</f>
        <v>OH</v>
      </c>
      <c r="F578" s="128" t="str">
        <f>VLOOKUP($A578,ALL!$B$5:$G$1070,6,FALSE)</f>
        <v>45245</v>
      </c>
      <c r="G578" s="120" t="s">
        <v>9</v>
      </c>
      <c r="H578" s="106">
        <v>8071</v>
      </c>
      <c r="I578" s="132" t="str">
        <f>VLOOKUP($A578,ALL!$B$5:$G$1070,3,FALSE)</f>
        <v>4350 Aicholtz Rd</v>
      </c>
      <c r="J578" s="140">
        <v>5</v>
      </c>
      <c r="K578" s="104">
        <v>16</v>
      </c>
      <c r="L578" s="104">
        <v>1</v>
      </c>
      <c r="M578" s="104">
        <v>2</v>
      </c>
      <c r="N578" s="104">
        <v>39.091130900000003</v>
      </c>
      <c r="O578" s="104">
        <v>-84.273895199999998</v>
      </c>
      <c r="P578" s="142">
        <v>0</v>
      </c>
    </row>
    <row r="579" spans="1:16" ht="14.25" customHeight="1" x14ac:dyDescent="0.25">
      <c r="A579" s="105" t="s">
        <v>380</v>
      </c>
      <c r="B579" s="103" t="s">
        <v>381</v>
      </c>
      <c r="C579" s="136" t="s">
        <v>292</v>
      </c>
      <c r="D579" s="104" t="str">
        <f>VLOOKUP($A579,ALL!$B$5:$G$1070,4,FALSE)</f>
        <v>Chesterland</v>
      </c>
      <c r="E579" s="104" t="str">
        <f>VLOOKUP($A579,ALL!$B$5:$G$1070,5,FALSE)</f>
        <v>OH</v>
      </c>
      <c r="F579" s="128" t="str">
        <f>VLOOKUP($A579,ALL!$B$5:$G$1070,6,FALSE)</f>
        <v>44026</v>
      </c>
      <c r="G579" s="120" t="s">
        <v>9</v>
      </c>
      <c r="H579" s="106">
        <v>1826</v>
      </c>
      <c r="I579" s="132" t="str">
        <f>VLOOKUP($A579,ALL!$B$5:$G$1070,3,FALSE)</f>
        <v>8615 Cedar Rd</v>
      </c>
      <c r="J579" s="140">
        <v>0</v>
      </c>
      <c r="K579" s="104">
        <v>0</v>
      </c>
      <c r="L579" s="104">
        <v>0</v>
      </c>
      <c r="M579" s="104">
        <v>0</v>
      </c>
      <c r="N579" s="104">
        <v>41.507198299999999</v>
      </c>
      <c r="O579" s="104">
        <v>-81.339416499999999</v>
      </c>
      <c r="P579" s="142">
        <v>0</v>
      </c>
    </row>
    <row r="580" spans="1:16" ht="14.25" customHeight="1" x14ac:dyDescent="0.25">
      <c r="A580" s="105" t="s">
        <v>1223</v>
      </c>
      <c r="B580" s="103" t="s">
        <v>1224</v>
      </c>
      <c r="C580" s="136" t="s">
        <v>1202</v>
      </c>
      <c r="D580" s="104" t="str">
        <f>VLOOKUP($A580,ALL!$B$5:$G$1070,4,FALSE)</f>
        <v>Millersburg</v>
      </c>
      <c r="E580" s="104" t="str">
        <f>VLOOKUP($A580,ALL!$B$5:$G$1070,5,FALSE)</f>
        <v>OH</v>
      </c>
      <c r="F580" s="128" t="str">
        <f>VLOOKUP($A580,ALL!$B$5:$G$1070,6,FALSE)</f>
        <v>44654</v>
      </c>
      <c r="G580" s="120" t="s">
        <v>9</v>
      </c>
      <c r="H580" s="106">
        <v>1976</v>
      </c>
      <c r="I580" s="132" t="str">
        <f>VLOOKUP($A580,ALL!$B$5:$G$1070,3,FALSE)</f>
        <v>28 W Jackson St</v>
      </c>
      <c r="J580" s="140">
        <v>0</v>
      </c>
      <c r="K580" s="104">
        <v>3</v>
      </c>
      <c r="L580" s="104">
        <v>0</v>
      </c>
      <c r="M580" s="104">
        <v>2</v>
      </c>
      <c r="N580" s="104">
        <v>40.5544704</v>
      </c>
      <c r="O580" s="104">
        <v>-81.917736199999993</v>
      </c>
      <c r="P580" s="142">
        <v>0</v>
      </c>
    </row>
    <row r="581" spans="1:16" ht="14.25" customHeight="1" x14ac:dyDescent="0.25">
      <c r="A581" s="105" t="s">
        <v>622</v>
      </c>
      <c r="B581" s="103" t="s">
        <v>623</v>
      </c>
      <c r="C581" s="136" t="s">
        <v>606</v>
      </c>
      <c r="D581" s="104" t="str">
        <f>VLOOKUP($A581,ALL!$B$5:$G$1070,4,FALSE)</f>
        <v>West Liberty</v>
      </c>
      <c r="E581" s="104" t="str">
        <f>VLOOKUP($A581,ALL!$B$5:$G$1070,5,FALSE)</f>
        <v>OH</v>
      </c>
      <c r="F581" s="128" t="str">
        <f>VLOOKUP($A581,ALL!$B$5:$G$1070,6,FALSE)</f>
        <v>43357</v>
      </c>
      <c r="G581" s="120" t="s">
        <v>9</v>
      </c>
      <c r="H581" s="106">
        <v>1198</v>
      </c>
      <c r="I581" s="132" t="str">
        <f>VLOOKUP($A581,ALL!$B$5:$G$1070,3,FALSE)</f>
        <v>7208 US Highway 68 N</v>
      </c>
      <c r="J581" s="140">
        <v>1</v>
      </c>
      <c r="K581" s="104">
        <v>1</v>
      </c>
      <c r="L581" s="104">
        <v>0</v>
      </c>
      <c r="M581" s="104">
        <v>1</v>
      </c>
      <c r="N581" s="104">
        <v>40.215980000000002</v>
      </c>
      <c r="O581" s="104">
        <v>-83.754572999999993</v>
      </c>
      <c r="P581" s="142">
        <v>0</v>
      </c>
    </row>
    <row r="582" spans="1:16" ht="14.25" customHeight="1" x14ac:dyDescent="0.25">
      <c r="A582" s="105" t="s">
        <v>837</v>
      </c>
      <c r="B582" s="103" t="s">
        <v>838</v>
      </c>
      <c r="C582" s="136" t="s">
        <v>814</v>
      </c>
      <c r="D582" s="104" t="str">
        <f>VLOOKUP($A582,ALL!$B$5:$G$1070,4,FALSE)</f>
        <v>Zanesville</v>
      </c>
      <c r="E582" s="104" t="str">
        <f>VLOOKUP($A582,ALL!$B$5:$G$1070,5,FALSE)</f>
        <v>OH</v>
      </c>
      <c r="F582" s="128" t="str">
        <f>VLOOKUP($A582,ALL!$B$5:$G$1070,6,FALSE)</f>
        <v>43701</v>
      </c>
      <c r="G582" s="120" t="s">
        <v>9</v>
      </c>
      <c r="H582" s="106">
        <v>1427</v>
      </c>
      <c r="I582" s="132" t="str">
        <f>VLOOKUP($A582,ALL!$B$5:$G$1070,3,FALSE)</f>
        <v>4880 West Pike</v>
      </c>
      <c r="J582" s="140">
        <v>0</v>
      </c>
      <c r="K582" s="104">
        <v>1</v>
      </c>
      <c r="L582" s="104">
        <v>0</v>
      </c>
      <c r="M582" s="104">
        <v>0</v>
      </c>
      <c r="N582" s="104">
        <v>39.953546500000002</v>
      </c>
      <c r="O582" s="104">
        <v>-82.087331800000001</v>
      </c>
      <c r="P582" s="142">
        <v>0</v>
      </c>
    </row>
    <row r="583" spans="1:16" ht="14.25" customHeight="1" x14ac:dyDescent="0.25">
      <c r="A583" s="105" t="s">
        <v>83</v>
      </c>
      <c r="B583" s="103" t="s">
        <v>84</v>
      </c>
      <c r="C583" s="136" t="s">
        <v>76</v>
      </c>
      <c r="D583" s="104" t="str">
        <f>VLOOKUP($A583,ALL!$B$5:$G$1070,4,FALSE)</f>
        <v>Mount Orab</v>
      </c>
      <c r="E583" s="104" t="str">
        <f>VLOOKUP($A583,ALL!$B$5:$G$1070,5,FALSE)</f>
        <v>OH</v>
      </c>
      <c r="F583" s="128" t="str">
        <f>VLOOKUP($A583,ALL!$B$5:$G$1070,6,FALSE)</f>
        <v>45154</v>
      </c>
      <c r="G583" s="120" t="s">
        <v>9</v>
      </c>
      <c r="H583" s="106">
        <v>2728</v>
      </c>
      <c r="I583" s="132" t="str">
        <f>VLOOKUP($A583,ALL!$B$5:$G$1070,3,FALSE)</f>
        <v>524 W Main St</v>
      </c>
      <c r="J583" s="140">
        <v>0</v>
      </c>
      <c r="K583" s="104">
        <v>1</v>
      </c>
      <c r="L583" s="104">
        <v>0</v>
      </c>
      <c r="M583" s="104">
        <v>3</v>
      </c>
      <c r="N583" s="104">
        <v>39.032854200000003</v>
      </c>
      <c r="O583" s="104">
        <v>-83.942633999999998</v>
      </c>
      <c r="P583" s="142">
        <v>0</v>
      </c>
    </row>
    <row r="584" spans="1:16" ht="14.25" customHeight="1" x14ac:dyDescent="0.25">
      <c r="A584" s="105" t="s">
        <v>1061</v>
      </c>
      <c r="B584" s="103" t="s">
        <v>1062</v>
      </c>
      <c r="C584" s="136" t="s">
        <v>1050</v>
      </c>
      <c r="D584" s="104" t="str">
        <f>VLOOKUP($A584,ALL!$B$5:$G$1070,4,FALSE)</f>
        <v>Latham</v>
      </c>
      <c r="E584" s="104" t="str">
        <f>VLOOKUP($A584,ALL!$B$5:$G$1070,5,FALSE)</f>
        <v>OH</v>
      </c>
      <c r="F584" s="128" t="str">
        <f>VLOOKUP($A584,ALL!$B$5:$G$1070,6,FALSE)</f>
        <v>45646</v>
      </c>
      <c r="G584" s="120" t="s">
        <v>9</v>
      </c>
      <c r="H584" s="106">
        <v>718</v>
      </c>
      <c r="I584" s="132" t="str">
        <f>VLOOKUP($A584,ALL!$B$5:$G$1070,3,FALSE)</f>
        <v>PO Box 130</v>
      </c>
      <c r="J584" s="140">
        <v>0</v>
      </c>
      <c r="K584" s="104">
        <v>0</v>
      </c>
      <c r="L584" s="104">
        <v>0</v>
      </c>
      <c r="M584" s="104">
        <v>0</v>
      </c>
      <c r="N584" s="104">
        <v>39.098957499999997</v>
      </c>
      <c r="O584" s="104">
        <v>-83.246575300000003</v>
      </c>
      <c r="P584" s="142">
        <v>0</v>
      </c>
    </row>
    <row r="585" spans="1:16" ht="14.25" customHeight="1" x14ac:dyDescent="0.25">
      <c r="A585" s="105" t="s">
        <v>931</v>
      </c>
      <c r="B585" s="103" t="s">
        <v>932</v>
      </c>
      <c r="C585" s="136" t="s">
        <v>890</v>
      </c>
      <c r="D585" s="104" t="str">
        <f>VLOOKUP($A585,ALL!$B$5:$G$1070,4,FALSE)</f>
        <v>Collins</v>
      </c>
      <c r="E585" s="104" t="str">
        <f>VLOOKUP($A585,ALL!$B$5:$G$1070,5,FALSE)</f>
        <v>OH</v>
      </c>
      <c r="F585" s="128" t="str">
        <f>VLOOKUP($A585,ALL!$B$5:$G$1070,6,FALSE)</f>
        <v>44826</v>
      </c>
      <c r="G585" s="120" t="s">
        <v>6</v>
      </c>
      <c r="H585" s="106">
        <v>975</v>
      </c>
      <c r="I585" s="132" t="str">
        <f>VLOOKUP($A585,ALL!$B$5:$G$1070,3,FALSE)</f>
        <v>3765 US Rt 20</v>
      </c>
      <c r="J585" s="140">
        <v>1</v>
      </c>
      <c r="K585" s="104">
        <v>1</v>
      </c>
      <c r="L585" s="104">
        <v>0</v>
      </c>
      <c r="M585" s="104">
        <v>0</v>
      </c>
      <c r="N585" s="104">
        <v>41.243777999999999</v>
      </c>
      <c r="O585" s="104">
        <v>-82.456444000000005</v>
      </c>
      <c r="P585" s="142">
        <v>0</v>
      </c>
    </row>
    <row r="586" spans="1:16" ht="14.25" customHeight="1" x14ac:dyDescent="0.25">
      <c r="A586" s="105" t="s">
        <v>659</v>
      </c>
      <c r="B586" s="103" t="s">
        <v>660</v>
      </c>
      <c r="C586" s="136" t="s">
        <v>626</v>
      </c>
      <c r="D586" s="104" t="str">
        <f>VLOOKUP($A586,ALL!$B$5:$G$1070,4,FALSE)</f>
        <v>Berlin Center</v>
      </c>
      <c r="E586" s="104" t="str">
        <f>VLOOKUP($A586,ALL!$B$5:$G$1070,5,FALSE)</f>
        <v>OH</v>
      </c>
      <c r="F586" s="128" t="str">
        <f>VLOOKUP($A586,ALL!$B$5:$G$1070,6,FALSE)</f>
        <v>44401</v>
      </c>
      <c r="G586" s="120" t="s">
        <v>9</v>
      </c>
      <c r="H586" s="106">
        <v>643</v>
      </c>
      <c r="I586" s="132" t="str">
        <f>VLOOKUP($A586,ALL!$B$5:$G$1070,3,FALSE)</f>
        <v>13850 W Akron Canfield Rd</v>
      </c>
      <c r="J586" s="140">
        <v>0</v>
      </c>
      <c r="K586" s="104">
        <v>1</v>
      </c>
      <c r="L586" s="104">
        <v>0</v>
      </c>
      <c r="M586" s="104">
        <v>0</v>
      </c>
      <c r="N586" s="104">
        <v>41.025483199999996</v>
      </c>
      <c r="O586" s="104">
        <v>-80.913062100000005</v>
      </c>
      <c r="P586" s="142">
        <v>0</v>
      </c>
    </row>
    <row r="587" spans="1:16" ht="14.25" customHeight="1" x14ac:dyDescent="0.25">
      <c r="A587" s="105" t="s">
        <v>261</v>
      </c>
      <c r="B587" s="103" t="s">
        <v>262</v>
      </c>
      <c r="C587" s="136" t="s">
        <v>208</v>
      </c>
      <c r="D587" s="104" t="str">
        <f>VLOOKUP($A587,ALL!$B$5:$G$1070,4,FALSE)</f>
        <v>Westerville</v>
      </c>
      <c r="E587" s="104" t="str">
        <f>VLOOKUP($A587,ALL!$B$5:$G$1070,5,FALSE)</f>
        <v>OH</v>
      </c>
      <c r="F587" s="128" t="str">
        <f>VLOOKUP($A587,ALL!$B$5:$G$1070,6,FALSE)</f>
        <v>43081</v>
      </c>
      <c r="G587" s="120" t="s">
        <v>6</v>
      </c>
      <c r="H587" s="106">
        <v>14704</v>
      </c>
      <c r="I587" s="132" t="str">
        <f>VLOOKUP($A587,ALL!$B$5:$G$1070,3,FALSE)</f>
        <v>936 Eastwind Dr Ste 200</v>
      </c>
      <c r="J587" s="140">
        <v>4</v>
      </c>
      <c r="K587" s="104">
        <v>11</v>
      </c>
      <c r="L587" s="104">
        <v>1</v>
      </c>
      <c r="M587" s="104">
        <v>8</v>
      </c>
      <c r="N587" s="104">
        <v>40.101641299999997</v>
      </c>
      <c r="O587" s="104">
        <v>-82.917127199999996</v>
      </c>
      <c r="P587" s="142">
        <v>0</v>
      </c>
    </row>
    <row r="588" spans="1:16" ht="14.25" customHeight="1" x14ac:dyDescent="0.25">
      <c r="A588" s="105" t="s">
        <v>1012</v>
      </c>
      <c r="B588" s="103" t="s">
        <v>1013</v>
      </c>
      <c r="C588" s="136" t="s">
        <v>1007</v>
      </c>
      <c r="D588" s="104" t="str">
        <f>VLOOKUP($A588,ALL!$B$5:$G$1070,4,FALSE)</f>
        <v>Williamsport</v>
      </c>
      <c r="E588" s="104" t="str">
        <f>VLOOKUP($A588,ALL!$B$5:$G$1070,5,FALSE)</f>
        <v>OH</v>
      </c>
      <c r="F588" s="128" t="str">
        <f>VLOOKUP($A588,ALL!$B$5:$G$1070,6,FALSE)</f>
        <v>43164</v>
      </c>
      <c r="G588" s="120" t="s">
        <v>9</v>
      </c>
      <c r="H588" s="106">
        <v>1371</v>
      </c>
      <c r="I588" s="132" t="str">
        <f>VLOOKUP($A588,ALL!$B$5:$G$1070,3,FALSE)</f>
        <v>19463 Pherson Pike</v>
      </c>
      <c r="J588" s="140">
        <v>1</v>
      </c>
      <c r="K588" s="104">
        <v>1</v>
      </c>
      <c r="L588" s="104">
        <v>0</v>
      </c>
      <c r="M588" s="104">
        <v>1</v>
      </c>
      <c r="N588" s="104">
        <v>39.655180999999999</v>
      </c>
      <c r="O588" s="104">
        <v>-83.122777400000004</v>
      </c>
      <c r="P588" s="142">
        <v>0</v>
      </c>
    </row>
    <row r="589" spans="1:16" ht="14.25" customHeight="1" x14ac:dyDescent="0.25">
      <c r="A589" s="105" t="s">
        <v>360</v>
      </c>
      <c r="B589" s="103" t="s">
        <v>361</v>
      </c>
      <c r="C589" s="136" t="s">
        <v>277</v>
      </c>
      <c r="D589" s="104" t="str">
        <f>VLOOKUP($A589,ALL!$B$5:$G$1070,4,FALSE)</f>
        <v>Westlake</v>
      </c>
      <c r="E589" s="104" t="str">
        <f>VLOOKUP($A589,ALL!$B$5:$G$1070,5,FALSE)</f>
        <v>OH</v>
      </c>
      <c r="F589" s="128" t="str">
        <f>VLOOKUP($A589,ALL!$B$5:$G$1070,6,FALSE)</f>
        <v>44145</v>
      </c>
      <c r="G589" s="120" t="s">
        <v>6</v>
      </c>
      <c r="H589" s="106">
        <v>3401</v>
      </c>
      <c r="I589" s="132" t="str">
        <f>VLOOKUP($A589,ALL!$B$5:$G$1070,3,FALSE)</f>
        <v>27200 Hilliard Blvd</v>
      </c>
      <c r="J589" s="140">
        <v>0</v>
      </c>
      <c r="K589" s="104">
        <v>3</v>
      </c>
      <c r="L589" s="104">
        <v>0</v>
      </c>
      <c r="M589" s="104">
        <v>1</v>
      </c>
      <c r="N589" s="104">
        <v>41.460091900000002</v>
      </c>
      <c r="O589" s="104">
        <v>-81.922319999999999</v>
      </c>
      <c r="P589" s="142">
        <v>0</v>
      </c>
    </row>
    <row r="590" spans="1:16" ht="14.25" customHeight="1" x14ac:dyDescent="0.25">
      <c r="A590" s="105" t="s">
        <v>1091</v>
      </c>
      <c r="B590" s="103" t="s">
        <v>1092</v>
      </c>
      <c r="C590" s="136" t="s">
        <v>1067</v>
      </c>
      <c r="D590" s="104" t="str">
        <f>VLOOKUP($A590,ALL!$B$5:$G$1070,4,FALSE)</f>
        <v>Wheelersburg</v>
      </c>
      <c r="E590" s="104" t="str">
        <f>VLOOKUP($A590,ALL!$B$5:$G$1070,5,FALSE)</f>
        <v>OH</v>
      </c>
      <c r="F590" s="128" t="str">
        <f>VLOOKUP($A590,ALL!$B$5:$G$1070,6,FALSE)</f>
        <v>45694</v>
      </c>
      <c r="G590" s="120" t="s">
        <v>6</v>
      </c>
      <c r="H590" s="106">
        <v>1592</v>
      </c>
      <c r="I590" s="132" t="str">
        <f>VLOOKUP($A590,ALL!$B$5:$G$1070,3,FALSE)</f>
        <v>PO Box 340</v>
      </c>
      <c r="J590" s="140">
        <v>0</v>
      </c>
      <c r="K590" s="104">
        <v>1</v>
      </c>
      <c r="L590" s="104">
        <v>0</v>
      </c>
      <c r="M590" s="104">
        <v>1</v>
      </c>
      <c r="N590" s="104">
        <v>38.730354900000002</v>
      </c>
      <c r="O590" s="104">
        <v>-82.855447699999999</v>
      </c>
      <c r="P590" s="142">
        <v>0</v>
      </c>
    </row>
    <row r="591" spans="1:16" ht="14.25" customHeight="1" x14ac:dyDescent="0.25">
      <c r="A591" s="105" t="s">
        <v>263</v>
      </c>
      <c r="B591" s="103" t="s">
        <v>264</v>
      </c>
      <c r="C591" s="136" t="s">
        <v>208</v>
      </c>
      <c r="D591" s="104" t="str">
        <f>VLOOKUP($A591,ALL!$B$5:$G$1070,4,FALSE)</f>
        <v>Whitehall</v>
      </c>
      <c r="E591" s="104" t="str">
        <f>VLOOKUP($A591,ALL!$B$5:$G$1070,5,FALSE)</f>
        <v>OH</v>
      </c>
      <c r="F591" s="128" t="str">
        <f>VLOOKUP($A591,ALL!$B$5:$G$1070,6,FALSE)</f>
        <v>43213</v>
      </c>
      <c r="G591" s="120" t="s">
        <v>6</v>
      </c>
      <c r="H591" s="106">
        <v>3427</v>
      </c>
      <c r="I591" s="132" t="str">
        <f>VLOOKUP($A591,ALL!$B$5:$G$1070,3,FALSE)</f>
        <v>625 S Yearling Rd</v>
      </c>
      <c r="J591" s="140">
        <v>3</v>
      </c>
      <c r="K591" s="104">
        <v>7</v>
      </c>
      <c r="L591" s="104">
        <v>0</v>
      </c>
      <c r="M591" s="104">
        <v>0</v>
      </c>
      <c r="N591" s="104">
        <v>39.961271400000001</v>
      </c>
      <c r="O591" s="104">
        <v>-82.886584299999996</v>
      </c>
      <c r="P591" s="142">
        <v>0</v>
      </c>
    </row>
    <row r="592" spans="1:16" ht="14.25" customHeight="1" x14ac:dyDescent="0.25">
      <c r="A592" s="105" t="s">
        <v>362</v>
      </c>
      <c r="B592" s="103" t="s">
        <v>363</v>
      </c>
      <c r="C592" s="136" t="s">
        <v>319</v>
      </c>
      <c r="D592" s="104" t="str">
        <f>VLOOKUP($A592,ALL!$B$5:$G$1070,4,FALSE)</f>
        <v>Wickliffe</v>
      </c>
      <c r="E592" s="104" t="str">
        <f>VLOOKUP($A592,ALL!$B$5:$G$1070,5,FALSE)</f>
        <v>OH</v>
      </c>
      <c r="F592" s="128" t="str">
        <f>VLOOKUP($A592,ALL!$B$5:$G$1070,6,FALSE)</f>
        <v>44092</v>
      </c>
      <c r="G592" s="120" t="s">
        <v>27</v>
      </c>
      <c r="H592" s="106">
        <v>1331</v>
      </c>
      <c r="I592" s="132" t="str">
        <f>VLOOKUP($A592,ALL!$B$5:$G$1070,3,FALSE)</f>
        <v>2221 Rockefeller Rd</v>
      </c>
      <c r="J592" s="140">
        <v>0</v>
      </c>
      <c r="K592" s="104">
        <v>0</v>
      </c>
      <c r="L592" s="104">
        <v>0</v>
      </c>
      <c r="M592" s="104">
        <v>0</v>
      </c>
      <c r="N592" s="104">
        <v>41.599562400000003</v>
      </c>
      <c r="O592" s="104">
        <v>-81.4608238</v>
      </c>
      <c r="P592" s="142">
        <v>0</v>
      </c>
    </row>
    <row r="593" spans="1:16" ht="14.25" customHeight="1" x14ac:dyDescent="0.25">
      <c r="A593" s="105" t="s">
        <v>933</v>
      </c>
      <c r="B593" s="103" t="s">
        <v>934</v>
      </c>
      <c r="C593" s="136" t="s">
        <v>890</v>
      </c>
      <c r="D593" s="104" t="str">
        <f>VLOOKUP($A593,ALL!$B$5:$G$1070,4,FALSE)</f>
        <v>Willard</v>
      </c>
      <c r="E593" s="104" t="str">
        <f>VLOOKUP($A593,ALL!$B$5:$G$1070,5,FALSE)</f>
        <v>OH</v>
      </c>
      <c r="F593" s="128" t="str">
        <f>VLOOKUP($A593,ALL!$B$5:$G$1070,6,FALSE)</f>
        <v>44890</v>
      </c>
      <c r="G593" s="120" t="s">
        <v>6</v>
      </c>
      <c r="H593" s="106">
        <v>1418</v>
      </c>
      <c r="I593" s="132" t="str">
        <f>VLOOKUP($A593,ALL!$B$5:$G$1070,3,FALSE)</f>
        <v>110 S Myrtle Ave</v>
      </c>
      <c r="J593" s="140">
        <v>0</v>
      </c>
      <c r="K593" s="104">
        <v>2</v>
      </c>
      <c r="L593" s="104">
        <v>0</v>
      </c>
      <c r="M593" s="104">
        <v>0</v>
      </c>
      <c r="N593" s="104">
        <v>41.056823899999998</v>
      </c>
      <c r="O593" s="104">
        <v>-82.726227600000001</v>
      </c>
      <c r="P593" s="142">
        <v>0</v>
      </c>
    </row>
    <row r="594" spans="1:16" ht="14.25" customHeight="1" x14ac:dyDescent="0.25">
      <c r="A594" s="105" t="s">
        <v>138</v>
      </c>
      <c r="B594" s="103" t="s">
        <v>139</v>
      </c>
      <c r="C594" s="136" t="s">
        <v>123</v>
      </c>
      <c r="D594" s="104" t="str">
        <f>VLOOKUP($A594,ALL!$B$5:$G$1070,4,FALSE)</f>
        <v>Williamsburg</v>
      </c>
      <c r="E594" s="104" t="str">
        <f>VLOOKUP($A594,ALL!$B$5:$G$1070,5,FALSE)</f>
        <v>OH</v>
      </c>
      <c r="F594" s="128" t="str">
        <f>VLOOKUP($A594,ALL!$B$5:$G$1070,6,FALSE)</f>
        <v>45176</v>
      </c>
      <c r="G594" s="120" t="s">
        <v>9</v>
      </c>
      <c r="H594" s="106">
        <v>962</v>
      </c>
      <c r="I594" s="132" t="str">
        <f>VLOOKUP($A594,ALL!$B$5:$G$1070,3,FALSE)</f>
        <v>549A W Main St</v>
      </c>
      <c r="J594" s="140">
        <v>0</v>
      </c>
      <c r="K594" s="104">
        <v>1</v>
      </c>
      <c r="L594" s="104">
        <v>0</v>
      </c>
      <c r="M594" s="104">
        <v>1</v>
      </c>
      <c r="N594" s="104">
        <v>39.055556099999997</v>
      </c>
      <c r="O594" s="104">
        <v>-84.057377700000004</v>
      </c>
      <c r="P594" s="142">
        <v>0</v>
      </c>
    </row>
    <row r="595" spans="1:16" ht="14.25" customHeight="1" x14ac:dyDescent="0.25">
      <c r="A595" s="105" t="s">
        <v>364</v>
      </c>
      <c r="B595" s="103" t="s">
        <v>365</v>
      </c>
      <c r="C595" s="136" t="s">
        <v>319</v>
      </c>
      <c r="D595" s="104" t="str">
        <f>VLOOKUP($A595,ALL!$B$5:$G$1070,4,FALSE)</f>
        <v>Willoughby</v>
      </c>
      <c r="E595" s="104" t="str">
        <f>VLOOKUP($A595,ALL!$B$5:$G$1070,5,FALSE)</f>
        <v>OH</v>
      </c>
      <c r="F595" s="128" t="str">
        <f>VLOOKUP($A595,ALL!$B$5:$G$1070,6,FALSE)</f>
        <v>44094</v>
      </c>
      <c r="G595" s="120" t="s">
        <v>27</v>
      </c>
      <c r="H595" s="106">
        <v>7465</v>
      </c>
      <c r="I595" s="132" t="str">
        <f>VLOOKUP($A595,ALL!$B$5:$G$1070,3,FALSE)</f>
        <v>37047 Ridge Rd</v>
      </c>
      <c r="J595" s="140">
        <v>1</v>
      </c>
      <c r="K595" s="104">
        <v>3</v>
      </c>
      <c r="L595" s="104">
        <v>0</v>
      </c>
      <c r="M595" s="104">
        <v>1</v>
      </c>
      <c r="N595" s="104">
        <v>41.623623100000003</v>
      </c>
      <c r="O595" s="104">
        <v>-81.425022499999997</v>
      </c>
      <c r="P595" s="142">
        <v>0</v>
      </c>
    </row>
    <row r="596" spans="1:16" ht="14.25" customHeight="1" x14ac:dyDescent="0.25">
      <c r="A596" s="105" t="s">
        <v>1118</v>
      </c>
      <c r="B596" s="103" t="s">
        <v>1119</v>
      </c>
      <c r="C596" s="136" t="s">
        <v>1097</v>
      </c>
      <c r="D596" s="104" t="str">
        <f>VLOOKUP($A596,ALL!$B$5:$G$1070,4,FALSE)</f>
        <v>Wilmington</v>
      </c>
      <c r="E596" s="104" t="str">
        <f>VLOOKUP($A596,ALL!$B$5:$G$1070,5,FALSE)</f>
        <v>OH</v>
      </c>
      <c r="F596" s="128" t="str">
        <f>VLOOKUP($A596,ALL!$B$5:$G$1070,6,FALSE)</f>
        <v>45177</v>
      </c>
      <c r="G596" s="120" t="s">
        <v>6</v>
      </c>
      <c r="H596" s="106">
        <v>2540</v>
      </c>
      <c r="I596" s="132" t="str">
        <f>VLOOKUP($A596,ALL!$B$5:$G$1070,3,FALSE)</f>
        <v>341 S Nelson Ave</v>
      </c>
      <c r="J596" s="140">
        <v>0</v>
      </c>
      <c r="K596" s="104">
        <v>0</v>
      </c>
      <c r="L596" s="104">
        <v>0</v>
      </c>
      <c r="M596" s="104">
        <v>0</v>
      </c>
      <c r="N596" s="104">
        <v>39.4405942</v>
      </c>
      <c r="O596" s="104">
        <v>-83.852313600000002</v>
      </c>
      <c r="P596" s="142">
        <v>0</v>
      </c>
    </row>
    <row r="597" spans="1:16" ht="14.25" customHeight="1" x14ac:dyDescent="0.25">
      <c r="A597" s="105" t="s">
        <v>661</v>
      </c>
      <c r="B597" s="103" t="s">
        <v>662</v>
      </c>
      <c r="C597" s="136" t="s">
        <v>272</v>
      </c>
      <c r="D597" s="104" t="str">
        <f>VLOOKUP($A597,ALL!$B$5:$G$1070,4,FALSE)</f>
        <v>Windham</v>
      </c>
      <c r="E597" s="104" t="str">
        <f>VLOOKUP($A597,ALL!$B$5:$G$1070,5,FALSE)</f>
        <v>OH</v>
      </c>
      <c r="F597" s="128" t="str">
        <f>VLOOKUP($A597,ALL!$B$5:$G$1070,6,FALSE)</f>
        <v>44288</v>
      </c>
      <c r="G597" s="120" t="s">
        <v>9</v>
      </c>
      <c r="H597" s="106">
        <v>483</v>
      </c>
      <c r="I597" s="132" t="str">
        <f>VLOOKUP($A597,ALL!$B$5:$G$1070,3,FALSE)</f>
        <v>9530 Bauer Ave</v>
      </c>
      <c r="J597" s="140">
        <v>0</v>
      </c>
      <c r="K597" s="104">
        <v>0</v>
      </c>
      <c r="L597" s="104">
        <v>0</v>
      </c>
      <c r="M597" s="104">
        <v>0</v>
      </c>
      <c r="N597" s="104">
        <v>41.233005800000001</v>
      </c>
      <c r="O597" s="104">
        <v>-81.047691799999996</v>
      </c>
      <c r="P597" s="142">
        <v>0</v>
      </c>
    </row>
    <row r="598" spans="1:16" ht="14.25" customHeight="1" x14ac:dyDescent="0.25">
      <c r="A598" s="105" t="s">
        <v>471</v>
      </c>
      <c r="B598" s="103" t="s">
        <v>472</v>
      </c>
      <c r="C598" s="136" t="s">
        <v>429</v>
      </c>
      <c r="D598" s="104" t="str">
        <f>VLOOKUP($A598,ALL!$B$5:$G$1070,4,FALSE)</f>
        <v>Cincinnati</v>
      </c>
      <c r="E598" s="104" t="str">
        <f>VLOOKUP($A598,ALL!$B$5:$G$1070,5,FALSE)</f>
        <v>OH</v>
      </c>
      <c r="F598" s="128" t="str">
        <f>VLOOKUP($A598,ALL!$B$5:$G$1070,6,FALSE)</f>
        <v>45240</v>
      </c>
      <c r="G598" s="120" t="s">
        <v>27</v>
      </c>
      <c r="H598" s="106">
        <v>3839</v>
      </c>
      <c r="I598" s="132" t="str">
        <f>VLOOKUP($A598,ALL!$B$5:$G$1070,3,FALSE)</f>
        <v>1215 W Kemper Rd</v>
      </c>
      <c r="J598" s="140">
        <v>0</v>
      </c>
      <c r="K598" s="104">
        <v>0</v>
      </c>
      <c r="L598" s="104">
        <v>3</v>
      </c>
      <c r="M598" s="104">
        <v>3</v>
      </c>
      <c r="N598" s="104">
        <v>39.288294299999997</v>
      </c>
      <c r="O598" s="104">
        <v>-84.525747499999994</v>
      </c>
      <c r="P598" s="142">
        <v>0</v>
      </c>
    </row>
    <row r="599" spans="1:16" ht="14.25" customHeight="1" x14ac:dyDescent="0.25">
      <c r="A599" s="105" t="s">
        <v>1003</v>
      </c>
      <c r="B599" s="103" t="s">
        <v>1004</v>
      </c>
      <c r="C599" s="136" t="s">
        <v>989</v>
      </c>
      <c r="D599" s="104" t="str">
        <f>VLOOKUP($A599,ALL!$B$5:$G$1070,4,FALSE)</f>
        <v>Waterford</v>
      </c>
      <c r="E599" s="104" t="str">
        <f>VLOOKUP($A599,ALL!$B$5:$G$1070,5,FALSE)</f>
        <v>OH</v>
      </c>
      <c r="F599" s="128" t="str">
        <f>VLOOKUP($A599,ALL!$B$5:$G$1070,6,FALSE)</f>
        <v>45786</v>
      </c>
      <c r="G599" s="120" t="s">
        <v>9</v>
      </c>
      <c r="H599" s="106">
        <v>595</v>
      </c>
      <c r="I599" s="132" t="str">
        <f>VLOOKUP($A599,ALL!$B$5:$G$1070,3,FALSE)</f>
        <v>PO Box 67</v>
      </c>
      <c r="J599" s="140">
        <v>0</v>
      </c>
      <c r="K599" s="104">
        <v>0</v>
      </c>
      <c r="L599" s="104">
        <v>0</v>
      </c>
      <c r="M599" s="104">
        <v>0</v>
      </c>
      <c r="N599" s="104">
        <v>39.5425161</v>
      </c>
      <c r="O599" s="104">
        <v>-81.640682699999999</v>
      </c>
      <c r="P599" s="142">
        <v>0</v>
      </c>
    </row>
    <row r="600" spans="1:16" ht="14.25" customHeight="1" x14ac:dyDescent="0.25">
      <c r="A600" s="105" t="s">
        <v>935</v>
      </c>
      <c r="B600" s="103" t="s">
        <v>936</v>
      </c>
      <c r="C600" s="136" t="s">
        <v>857</v>
      </c>
      <c r="D600" s="104" t="str">
        <f>VLOOKUP($A600,ALL!$B$5:$G$1070,4,FALSE)</f>
        <v>Elmore</v>
      </c>
      <c r="E600" s="104" t="str">
        <f>VLOOKUP($A600,ALL!$B$5:$G$1070,5,FALSE)</f>
        <v>OH</v>
      </c>
      <c r="F600" s="128" t="str">
        <f>VLOOKUP($A600,ALL!$B$5:$G$1070,6,FALSE)</f>
        <v>43416</v>
      </c>
      <c r="G600" s="120" t="s">
        <v>6</v>
      </c>
      <c r="H600" s="106">
        <v>943</v>
      </c>
      <c r="I600" s="132" t="str">
        <f>VLOOKUP($A600,ALL!$B$5:$G$1070,3,FALSE)</f>
        <v>349 Rice St</v>
      </c>
      <c r="J600" s="140">
        <v>1</v>
      </c>
      <c r="K600" s="104">
        <v>1</v>
      </c>
      <c r="L600" s="104">
        <v>0</v>
      </c>
      <c r="M600" s="104">
        <v>0</v>
      </c>
      <c r="N600" s="104">
        <v>41.475529999999999</v>
      </c>
      <c r="O600" s="104">
        <v>-83.295608999999999</v>
      </c>
      <c r="P600" s="142">
        <v>0</v>
      </c>
    </row>
    <row r="601" spans="1:16" ht="14.25" customHeight="1" x14ac:dyDescent="0.25">
      <c r="A601" s="105" t="s">
        <v>1193</v>
      </c>
      <c r="B601" s="103" t="s">
        <v>1194</v>
      </c>
      <c r="C601" s="136" t="s">
        <v>269</v>
      </c>
      <c r="D601" s="104" t="str">
        <f>VLOOKUP($A601,ALL!$B$5:$G$1070,4,FALSE)</f>
        <v>Peninsula</v>
      </c>
      <c r="E601" s="104" t="str">
        <f>VLOOKUP($A601,ALL!$B$5:$G$1070,5,FALSE)</f>
        <v>OH</v>
      </c>
      <c r="F601" s="128" t="str">
        <f>VLOOKUP($A601,ALL!$B$5:$G$1070,6,FALSE)</f>
        <v>44264</v>
      </c>
      <c r="G601" s="122" t="s">
        <v>6</v>
      </c>
      <c r="H601" s="106">
        <v>1868</v>
      </c>
      <c r="I601" s="132" t="str">
        <f>VLOOKUP($A601,ALL!$B$5:$G$1070,3,FALSE)</f>
        <v>4411 Quick Rd</v>
      </c>
      <c r="J601" s="140">
        <v>1</v>
      </c>
      <c r="K601" s="104">
        <v>2</v>
      </c>
      <c r="L601" s="104">
        <v>0</v>
      </c>
      <c r="M601" s="104">
        <v>0</v>
      </c>
      <c r="N601" s="104">
        <v>41.1914297</v>
      </c>
      <c r="O601" s="104">
        <v>-81.509107799999995</v>
      </c>
      <c r="P601" s="142">
        <v>0</v>
      </c>
    </row>
    <row r="602" spans="1:16" ht="14.25" customHeight="1" x14ac:dyDescent="0.25">
      <c r="A602" s="105" t="s">
        <v>1225</v>
      </c>
      <c r="B602" s="103" t="s">
        <v>1226</v>
      </c>
      <c r="C602" s="136" t="s">
        <v>1134</v>
      </c>
      <c r="D602" s="104" t="str">
        <f>VLOOKUP($A602,ALL!$B$5:$G$1070,4,FALSE)</f>
        <v>Wooster</v>
      </c>
      <c r="E602" s="104" t="str">
        <f>VLOOKUP($A602,ALL!$B$5:$G$1070,5,FALSE)</f>
        <v>OH</v>
      </c>
      <c r="F602" s="128" t="str">
        <f>VLOOKUP($A602,ALL!$B$5:$G$1070,6,FALSE)</f>
        <v>44691</v>
      </c>
      <c r="G602" s="120" t="s">
        <v>6</v>
      </c>
      <c r="H602" s="106">
        <v>3398</v>
      </c>
      <c r="I602" s="132" t="str">
        <f>VLOOKUP($A602,ALL!$B$5:$G$1070,3,FALSE)</f>
        <v>144 N Market St</v>
      </c>
      <c r="J602" s="140">
        <v>0</v>
      </c>
      <c r="K602" s="104">
        <v>5</v>
      </c>
      <c r="L602" s="104">
        <v>0</v>
      </c>
      <c r="M602" s="104">
        <v>1</v>
      </c>
      <c r="N602" s="104">
        <v>40.799126800000003</v>
      </c>
      <c r="O602" s="104">
        <v>-81.940539400000006</v>
      </c>
      <c r="P602" s="142">
        <v>0</v>
      </c>
    </row>
    <row r="603" spans="1:16" ht="14.25" customHeight="1" x14ac:dyDescent="0.25">
      <c r="A603" s="105" t="s">
        <v>265</v>
      </c>
      <c r="B603" s="103" t="s">
        <v>266</v>
      </c>
      <c r="C603" s="136" t="s">
        <v>208</v>
      </c>
      <c r="D603" s="104" t="str">
        <f>VLOOKUP($A603,ALL!$B$5:$G$1070,4,FALSE)</f>
        <v>Worthington</v>
      </c>
      <c r="E603" s="104" t="str">
        <f>VLOOKUP($A603,ALL!$B$5:$G$1070,5,FALSE)</f>
        <v>OH</v>
      </c>
      <c r="F603" s="128" t="str">
        <f>VLOOKUP($A603,ALL!$B$5:$G$1070,6,FALSE)</f>
        <v>43085</v>
      </c>
      <c r="G603" s="120" t="s">
        <v>6</v>
      </c>
      <c r="H603" s="106">
        <v>10362</v>
      </c>
      <c r="I603" s="132" t="str">
        <f>VLOOKUP($A603,ALL!$B$5:$G$1070,3,FALSE)</f>
        <v>200 E Wilson Bridge Rd</v>
      </c>
      <c r="J603" s="140">
        <v>4</v>
      </c>
      <c r="K603" s="104">
        <v>5</v>
      </c>
      <c r="L603" s="104">
        <v>2</v>
      </c>
      <c r="M603" s="104">
        <v>5</v>
      </c>
      <c r="N603" s="104">
        <v>40.1107254</v>
      </c>
      <c r="O603" s="104">
        <v>-83.008860600000006</v>
      </c>
      <c r="P603" s="142">
        <v>0</v>
      </c>
    </row>
    <row r="604" spans="1:16" ht="14.25" customHeight="1" x14ac:dyDescent="0.25">
      <c r="A604" s="105" t="s">
        <v>886</v>
      </c>
      <c r="B604" s="103" t="s">
        <v>887</v>
      </c>
      <c r="C604" s="136" t="s">
        <v>716</v>
      </c>
      <c r="D604" s="104" t="str">
        <f>VLOOKUP($A604,ALL!$B$5:$G$1070,4,FALSE)</f>
        <v>Bucyrus</v>
      </c>
      <c r="E604" s="104" t="str">
        <f>VLOOKUP($A604,ALL!$B$5:$G$1070,5,FALSE)</f>
        <v>OH</v>
      </c>
      <c r="F604" s="128" t="str">
        <f>VLOOKUP($A604,ALL!$B$5:$G$1070,6,FALSE)</f>
        <v>44820</v>
      </c>
      <c r="G604" s="120" t="s">
        <v>9</v>
      </c>
      <c r="H604" s="106">
        <v>1103</v>
      </c>
      <c r="I604" s="132" t="str">
        <f>VLOOKUP($A604,ALL!$B$5:$G$1070,3,FALSE)</f>
        <v>3288 Holmes Center Rd</v>
      </c>
      <c r="J604" s="140">
        <v>0</v>
      </c>
      <c r="K604" s="104">
        <v>0</v>
      </c>
      <c r="L604" s="104">
        <v>0</v>
      </c>
      <c r="M604" s="104">
        <v>1</v>
      </c>
      <c r="N604" s="104">
        <v>40.822909799999998</v>
      </c>
      <c r="O604" s="104">
        <v>-83.018010399999994</v>
      </c>
      <c r="P604" s="142">
        <v>0</v>
      </c>
    </row>
    <row r="605" spans="1:16" ht="14.25" customHeight="1" x14ac:dyDescent="0.25">
      <c r="A605" s="105" t="s">
        <v>473</v>
      </c>
      <c r="B605" s="103" t="s">
        <v>474</v>
      </c>
      <c r="C605" s="136" t="s">
        <v>429</v>
      </c>
      <c r="D605" s="104" t="str">
        <f>VLOOKUP($A605,ALL!$B$5:$G$1070,4,FALSE)</f>
        <v>Wyoming</v>
      </c>
      <c r="E605" s="104" t="str">
        <f>VLOOKUP($A605,ALL!$B$5:$G$1070,5,FALSE)</f>
        <v>OH</v>
      </c>
      <c r="F605" s="128" t="str">
        <f>VLOOKUP($A605,ALL!$B$5:$G$1070,6,FALSE)</f>
        <v>45215</v>
      </c>
      <c r="G605" s="120" t="s">
        <v>6</v>
      </c>
      <c r="H605" s="106">
        <v>1949</v>
      </c>
      <c r="I605" s="132" t="str">
        <f>VLOOKUP($A605,ALL!$B$5:$G$1070,3,FALSE)</f>
        <v>420 Springfield Pike</v>
      </c>
      <c r="J605" s="140">
        <v>0</v>
      </c>
      <c r="K605" s="104">
        <v>0</v>
      </c>
      <c r="L605" s="104">
        <v>0</v>
      </c>
      <c r="M605" s="104">
        <v>1</v>
      </c>
      <c r="N605" s="104">
        <v>39.2261618</v>
      </c>
      <c r="O605" s="104">
        <v>-84.472184999999996</v>
      </c>
      <c r="P605" s="142">
        <v>0</v>
      </c>
    </row>
    <row r="606" spans="1:16" ht="14.25" customHeight="1" x14ac:dyDescent="0.25">
      <c r="A606" s="105" t="s">
        <v>423</v>
      </c>
      <c r="B606" s="103" t="s">
        <v>424</v>
      </c>
      <c r="C606" s="136" t="s">
        <v>414</v>
      </c>
      <c r="D606" s="104" t="str">
        <f>VLOOKUP($A606,ALL!$B$5:$G$1070,4,FALSE)</f>
        <v>Xenia</v>
      </c>
      <c r="E606" s="104" t="str">
        <f>VLOOKUP($A606,ALL!$B$5:$G$1070,5,FALSE)</f>
        <v>OH</v>
      </c>
      <c r="F606" s="128" t="str">
        <f>VLOOKUP($A606,ALL!$B$5:$G$1070,6,FALSE)</f>
        <v>45385</v>
      </c>
      <c r="G606" s="120" t="s">
        <v>9</v>
      </c>
      <c r="H606" s="106">
        <v>4035</v>
      </c>
      <c r="I606" s="132" t="str">
        <f>VLOOKUP($A606,ALL!$B$5:$G$1070,3,FALSE)</f>
        <v>819 Colorado Dr</v>
      </c>
      <c r="J606" s="140">
        <v>1</v>
      </c>
      <c r="K606" s="104">
        <v>2</v>
      </c>
      <c r="L606" s="104">
        <v>0</v>
      </c>
      <c r="M606" s="104">
        <v>1</v>
      </c>
      <c r="N606" s="104">
        <v>39.680468699999999</v>
      </c>
      <c r="O606" s="104">
        <v>-83.949783300000007</v>
      </c>
      <c r="P606" s="142">
        <v>0</v>
      </c>
    </row>
    <row r="607" spans="1:16" ht="14.25" customHeight="1" x14ac:dyDescent="0.25">
      <c r="A607" s="105" t="s">
        <v>425</v>
      </c>
      <c r="B607" s="103" t="s">
        <v>426</v>
      </c>
      <c r="C607" s="136" t="s">
        <v>414</v>
      </c>
      <c r="D607" s="104" t="str">
        <f>VLOOKUP($A607,ALL!$B$5:$G$1070,4,FALSE)</f>
        <v>Yellow Springs</v>
      </c>
      <c r="E607" s="104" t="str">
        <f>VLOOKUP($A607,ALL!$B$5:$G$1070,5,FALSE)</f>
        <v>OH</v>
      </c>
      <c r="F607" s="128" t="str">
        <f>VLOOKUP($A607,ALL!$B$5:$G$1070,6,FALSE)</f>
        <v>45387</v>
      </c>
      <c r="G607" s="120" t="s">
        <v>27</v>
      </c>
      <c r="H607" s="106">
        <v>657</v>
      </c>
      <c r="I607" s="132" t="str">
        <f>VLOOKUP($A607,ALL!$B$5:$G$1070,3,FALSE)</f>
        <v>201 S Walnut St</v>
      </c>
      <c r="J607" s="140">
        <v>0</v>
      </c>
      <c r="K607" s="104">
        <v>0</v>
      </c>
      <c r="L607" s="104">
        <v>0</v>
      </c>
      <c r="M607" s="104">
        <v>0</v>
      </c>
      <c r="N607" s="104">
        <v>39.805166300000003</v>
      </c>
      <c r="O607" s="104">
        <v>-83.890016200000005</v>
      </c>
      <c r="P607" s="142">
        <v>0</v>
      </c>
    </row>
    <row r="608" spans="1:16" ht="14.25" customHeight="1" x14ac:dyDescent="0.25">
      <c r="A608" s="105" t="s">
        <v>663</v>
      </c>
      <c r="B608" s="103" t="s">
        <v>664</v>
      </c>
      <c r="C608" s="136" t="s">
        <v>626</v>
      </c>
      <c r="D608" s="104" t="str">
        <f>VLOOKUP($A608,ALL!$B$5:$G$1070,4,FALSE)</f>
        <v>Youngstown</v>
      </c>
      <c r="E608" s="104" t="str">
        <f>VLOOKUP($A608,ALL!$B$5:$G$1070,5,FALSE)</f>
        <v>OH</v>
      </c>
      <c r="F608" s="128" t="str">
        <f>VLOOKUP($A608,ALL!$B$5:$G$1070,6,FALSE)</f>
        <v>44501</v>
      </c>
      <c r="G608" s="120" t="s">
        <v>27</v>
      </c>
      <c r="H608" s="106">
        <v>5194</v>
      </c>
      <c r="I608" s="132" t="str">
        <f>VLOOKUP($A608,ALL!$B$5:$G$1070,3,FALSE)</f>
        <v>PO Box 550</v>
      </c>
      <c r="J608" s="140">
        <v>0</v>
      </c>
      <c r="K608" s="104">
        <v>0</v>
      </c>
      <c r="L608" s="104">
        <v>0</v>
      </c>
      <c r="M608" s="104">
        <v>0</v>
      </c>
      <c r="N608" s="104">
        <v>41.098249899999999</v>
      </c>
      <c r="O608" s="104">
        <v>-80.647236500000005</v>
      </c>
      <c r="P608" s="142">
        <v>0</v>
      </c>
    </row>
    <row r="609" spans="1:16" ht="14.25" customHeight="1" x14ac:dyDescent="0.25">
      <c r="A609" s="105" t="s">
        <v>1063</v>
      </c>
      <c r="B609" s="103" t="s">
        <v>1064</v>
      </c>
      <c r="C609" s="136" t="s">
        <v>221</v>
      </c>
      <c r="D609" s="104" t="str">
        <f>VLOOKUP($A609,ALL!$B$5:$G$1070,4,FALSE)</f>
        <v>Chillicothe</v>
      </c>
      <c r="E609" s="104" t="str">
        <f>VLOOKUP($A609,ALL!$B$5:$G$1070,5,FALSE)</f>
        <v>OH</v>
      </c>
      <c r="F609" s="128" t="str">
        <f>VLOOKUP($A609,ALL!$B$5:$G$1070,6,FALSE)</f>
        <v>45601</v>
      </c>
      <c r="G609" s="120" t="s">
        <v>9</v>
      </c>
      <c r="H609" s="106">
        <v>1254</v>
      </c>
      <c r="I609" s="132" t="str">
        <f>VLOOKUP($A609,ALL!$B$5:$G$1070,3,FALSE)</f>
        <v>946 State Route 180</v>
      </c>
      <c r="J609" s="140">
        <v>1</v>
      </c>
      <c r="K609" s="104">
        <v>1</v>
      </c>
      <c r="L609" s="104">
        <v>1</v>
      </c>
      <c r="M609" s="104">
        <v>3</v>
      </c>
      <c r="N609" s="104">
        <v>39.427748200000003</v>
      </c>
      <c r="O609" s="104">
        <v>-82.937551400000004</v>
      </c>
      <c r="P609" s="142">
        <v>0</v>
      </c>
    </row>
    <row r="610" spans="1:16" ht="14.25" customHeight="1" thickBot="1" x14ac:dyDescent="0.3">
      <c r="A610" s="107" t="s">
        <v>839</v>
      </c>
      <c r="B610" s="108" t="s">
        <v>840</v>
      </c>
      <c r="C610" s="137" t="s">
        <v>814</v>
      </c>
      <c r="D610" s="109" t="str">
        <f>VLOOKUP($A610,ALL!$B$5:$G$1070,4,FALSE)</f>
        <v>Zanesville</v>
      </c>
      <c r="E610" s="109" t="str">
        <f>VLOOKUP($A610,ALL!$B$5:$G$1070,5,FALSE)</f>
        <v>OH</v>
      </c>
      <c r="F610" s="129" t="str">
        <f>VLOOKUP($A610,ALL!$B$5:$G$1070,6,FALSE)</f>
        <v>43701</v>
      </c>
      <c r="G610" s="125" t="s">
        <v>6</v>
      </c>
      <c r="H610" s="110">
        <v>3115</v>
      </c>
      <c r="I610" s="133" t="str">
        <f>VLOOKUP($A610,ALL!$B$5:$G$1070,3,FALSE)</f>
        <v>160 N 4th St</v>
      </c>
      <c r="J610" s="140">
        <v>1</v>
      </c>
      <c r="K610" s="104">
        <v>2</v>
      </c>
      <c r="L610" s="104">
        <v>0</v>
      </c>
      <c r="M610" s="104">
        <v>0</v>
      </c>
      <c r="N610" s="104">
        <v>39.943353899999998</v>
      </c>
      <c r="O610" s="104">
        <v>-82.007247399999997</v>
      </c>
      <c r="P610" s="142">
        <v>0</v>
      </c>
    </row>
    <row r="611" spans="1:16" ht="14.25" customHeight="1" x14ac:dyDescent="0.25">
      <c r="G611" s="2"/>
      <c r="H611" s="4"/>
    </row>
    <row r="612" spans="1:16" ht="14.25" customHeight="1" x14ac:dyDescent="0.25">
      <c r="G612" s="2"/>
      <c r="H612" s="4"/>
    </row>
    <row r="613" spans="1:16" ht="14.25" customHeight="1" x14ac:dyDescent="0.25">
      <c r="G613" s="2"/>
      <c r="H613" s="4"/>
    </row>
    <row r="614" spans="1:16" ht="14.25" customHeight="1" x14ac:dyDescent="0.25">
      <c r="G614" s="2"/>
      <c r="H614" s="4"/>
    </row>
    <row r="615" spans="1:16" ht="14.25" customHeight="1" x14ac:dyDescent="0.25">
      <c r="G615" s="2"/>
      <c r="H615" s="4"/>
    </row>
    <row r="616" spans="1:16" ht="14.25" customHeight="1" x14ac:dyDescent="0.25">
      <c r="G616" s="2"/>
      <c r="H616" s="4"/>
    </row>
    <row r="617" spans="1:16" ht="14.25" customHeight="1" x14ac:dyDescent="0.25">
      <c r="G617" s="2"/>
      <c r="H617" s="4"/>
    </row>
    <row r="618" spans="1:16" ht="14.25" customHeight="1" x14ac:dyDescent="0.25">
      <c r="G618" s="2"/>
      <c r="H618" s="4"/>
    </row>
    <row r="619" spans="1:16" ht="14.25" customHeight="1" x14ac:dyDescent="0.25">
      <c r="G619" s="2"/>
      <c r="H619" s="4"/>
    </row>
    <row r="620" spans="1:16" ht="14.25" customHeight="1" x14ac:dyDescent="0.25">
      <c r="G620" s="2"/>
      <c r="H620" s="4"/>
    </row>
    <row r="621" spans="1:16" ht="14.25" customHeight="1" x14ac:dyDescent="0.25">
      <c r="G621" s="2"/>
      <c r="H621" s="4"/>
    </row>
    <row r="622" spans="1:16" ht="14.25" customHeight="1" x14ac:dyDescent="0.25">
      <c r="G622" s="2"/>
      <c r="H622" s="4"/>
    </row>
    <row r="623" spans="1:16" ht="14.25" customHeight="1" x14ac:dyDescent="0.25">
      <c r="G623" s="2"/>
      <c r="H623" s="4"/>
    </row>
    <row r="624" spans="1:16" ht="14.25" customHeight="1" x14ac:dyDescent="0.25">
      <c r="G624" s="2"/>
      <c r="H624" s="4"/>
    </row>
    <row r="625" spans="7:8" ht="14.25" customHeight="1" x14ac:dyDescent="0.25">
      <c r="G625" s="2"/>
      <c r="H625" s="4"/>
    </row>
    <row r="626" spans="7:8" ht="14.25" customHeight="1" x14ac:dyDescent="0.25">
      <c r="G626" s="2"/>
      <c r="H626" s="4"/>
    </row>
    <row r="627" spans="7:8" ht="14.25" customHeight="1" x14ac:dyDescent="0.25">
      <c r="G627" s="2"/>
      <c r="H627" s="4"/>
    </row>
    <row r="628" spans="7:8" ht="14.25" customHeight="1" x14ac:dyDescent="0.25">
      <c r="G628" s="2"/>
      <c r="H628" s="4"/>
    </row>
    <row r="629" spans="7:8" ht="14.25" customHeight="1" x14ac:dyDescent="0.25">
      <c r="G629" s="2"/>
      <c r="H629" s="4"/>
    </row>
    <row r="630" spans="7:8" ht="14.25" customHeight="1" x14ac:dyDescent="0.25">
      <c r="G630" s="2"/>
      <c r="H630" s="4"/>
    </row>
    <row r="631" spans="7:8" ht="14.25" customHeight="1" x14ac:dyDescent="0.25">
      <c r="G631" s="2"/>
      <c r="H631" s="4"/>
    </row>
    <row r="632" spans="7:8" ht="14.25" customHeight="1" x14ac:dyDescent="0.25">
      <c r="G632" s="2"/>
      <c r="H632" s="4"/>
    </row>
    <row r="633" spans="7:8" ht="14.25" customHeight="1" x14ac:dyDescent="0.25">
      <c r="G633" s="2"/>
      <c r="H633" s="4"/>
    </row>
    <row r="634" spans="7:8" ht="14.25" customHeight="1" x14ac:dyDescent="0.25">
      <c r="G634" s="2"/>
      <c r="H634" s="4"/>
    </row>
    <row r="635" spans="7:8" ht="14.25" customHeight="1" x14ac:dyDescent="0.25">
      <c r="G635" s="2"/>
      <c r="H635" s="4"/>
    </row>
    <row r="636" spans="7:8" ht="14.25" customHeight="1" x14ac:dyDescent="0.25">
      <c r="G636" s="2"/>
      <c r="H636" s="4"/>
    </row>
    <row r="637" spans="7:8" ht="14.25" customHeight="1" x14ac:dyDescent="0.25">
      <c r="G637" s="2"/>
      <c r="H637" s="4"/>
    </row>
    <row r="638" spans="7:8" ht="14.25" customHeight="1" x14ac:dyDescent="0.25">
      <c r="G638" s="2"/>
      <c r="H638" s="4"/>
    </row>
    <row r="639" spans="7:8" ht="14.25" customHeight="1" x14ac:dyDescent="0.25">
      <c r="G639" s="2"/>
      <c r="H639" s="4"/>
    </row>
    <row r="640" spans="7:8" ht="14.25" customHeight="1" x14ac:dyDescent="0.25">
      <c r="G640" s="2"/>
      <c r="H640" s="4"/>
    </row>
    <row r="641" spans="7:8" ht="14.25" customHeight="1" x14ac:dyDescent="0.25">
      <c r="G641" s="2"/>
      <c r="H641" s="4"/>
    </row>
    <row r="642" spans="7:8" ht="14.25" customHeight="1" x14ac:dyDescent="0.25">
      <c r="G642" s="2"/>
      <c r="H642" s="4"/>
    </row>
    <row r="643" spans="7:8" ht="14.25" customHeight="1" x14ac:dyDescent="0.25">
      <c r="G643" s="2"/>
      <c r="H643" s="4"/>
    </row>
    <row r="644" spans="7:8" ht="14.25" customHeight="1" x14ac:dyDescent="0.25">
      <c r="G644" s="2"/>
      <c r="H644" s="4"/>
    </row>
    <row r="645" spans="7:8" ht="14.25" customHeight="1" x14ac:dyDescent="0.25">
      <c r="G645" s="2"/>
      <c r="H645" s="4"/>
    </row>
    <row r="646" spans="7:8" ht="14.25" customHeight="1" x14ac:dyDescent="0.25">
      <c r="G646" s="2"/>
      <c r="H646" s="4"/>
    </row>
    <row r="647" spans="7:8" ht="14.25" customHeight="1" x14ac:dyDescent="0.25">
      <c r="G647" s="2"/>
      <c r="H647" s="4"/>
    </row>
    <row r="648" spans="7:8" ht="14.25" customHeight="1" x14ac:dyDescent="0.25">
      <c r="G648" s="2"/>
      <c r="H648" s="4"/>
    </row>
    <row r="649" spans="7:8" ht="14.25" customHeight="1" x14ac:dyDescent="0.25">
      <c r="G649" s="2"/>
      <c r="H649" s="4"/>
    </row>
    <row r="650" spans="7:8" ht="14.25" customHeight="1" x14ac:dyDescent="0.25">
      <c r="G650" s="2"/>
      <c r="H650" s="4"/>
    </row>
    <row r="651" spans="7:8" ht="14.25" customHeight="1" x14ac:dyDescent="0.25">
      <c r="G651" s="2"/>
      <c r="H651" s="4"/>
    </row>
    <row r="652" spans="7:8" ht="14.25" customHeight="1" x14ac:dyDescent="0.25">
      <c r="G652" s="2"/>
      <c r="H652" s="4"/>
    </row>
    <row r="653" spans="7:8" ht="14.25" customHeight="1" x14ac:dyDescent="0.25">
      <c r="G653" s="2"/>
      <c r="H653" s="4"/>
    </row>
    <row r="654" spans="7:8" ht="14.25" customHeight="1" x14ac:dyDescent="0.25">
      <c r="G654" s="2"/>
      <c r="H654" s="4"/>
    </row>
    <row r="655" spans="7:8" ht="14.25" customHeight="1" x14ac:dyDescent="0.25">
      <c r="G655" s="2"/>
      <c r="H655" s="4"/>
    </row>
    <row r="656" spans="7:8" ht="14.25" customHeight="1" x14ac:dyDescent="0.25">
      <c r="G656" s="2"/>
      <c r="H656" s="4"/>
    </row>
    <row r="657" spans="7:8" ht="14.25" customHeight="1" x14ac:dyDescent="0.25">
      <c r="G657" s="2"/>
      <c r="H657" s="4"/>
    </row>
    <row r="658" spans="7:8" ht="14.25" customHeight="1" x14ac:dyDescent="0.25">
      <c r="G658" s="2"/>
      <c r="H658" s="4"/>
    </row>
    <row r="659" spans="7:8" ht="14.25" customHeight="1" x14ac:dyDescent="0.25">
      <c r="G659" s="2"/>
      <c r="H659" s="4"/>
    </row>
    <row r="660" spans="7:8" ht="14.25" customHeight="1" x14ac:dyDescent="0.25">
      <c r="G660" s="2"/>
      <c r="H660" s="4"/>
    </row>
    <row r="661" spans="7:8" ht="14.25" customHeight="1" x14ac:dyDescent="0.25">
      <c r="G661" s="2"/>
      <c r="H661" s="4"/>
    </row>
    <row r="662" spans="7:8" ht="14.25" customHeight="1" x14ac:dyDescent="0.25">
      <c r="G662" s="2"/>
      <c r="H662" s="4"/>
    </row>
    <row r="663" spans="7:8" ht="14.25" customHeight="1" x14ac:dyDescent="0.25">
      <c r="G663" s="2"/>
      <c r="H663" s="4"/>
    </row>
    <row r="664" spans="7:8" ht="14.25" customHeight="1" x14ac:dyDescent="0.25">
      <c r="G664" s="2"/>
      <c r="H664" s="4"/>
    </row>
    <row r="665" spans="7:8" ht="14.25" customHeight="1" x14ac:dyDescent="0.25">
      <c r="G665" s="2"/>
      <c r="H665" s="4"/>
    </row>
    <row r="666" spans="7:8" ht="14.25" customHeight="1" x14ac:dyDescent="0.25">
      <c r="G666" s="2"/>
      <c r="H666" s="4"/>
    </row>
    <row r="667" spans="7:8" ht="14.25" customHeight="1" x14ac:dyDescent="0.25">
      <c r="G667" s="2"/>
      <c r="H667" s="4"/>
    </row>
    <row r="668" spans="7:8" ht="14.25" customHeight="1" x14ac:dyDescent="0.25">
      <c r="G668" s="2"/>
      <c r="H668" s="4"/>
    </row>
    <row r="669" spans="7:8" ht="14.25" customHeight="1" x14ac:dyDescent="0.25">
      <c r="G669" s="2"/>
      <c r="H669" s="4"/>
    </row>
    <row r="670" spans="7:8" ht="14.25" customHeight="1" x14ac:dyDescent="0.25">
      <c r="G670" s="2"/>
      <c r="H670" s="4"/>
    </row>
    <row r="671" spans="7:8" ht="14.25" customHeight="1" x14ac:dyDescent="0.25">
      <c r="G671" s="2"/>
      <c r="H671" s="4"/>
    </row>
    <row r="672" spans="7:8" ht="14.25" customHeight="1" x14ac:dyDescent="0.25">
      <c r="G672" s="2"/>
      <c r="H672" s="4"/>
    </row>
    <row r="673" spans="7:8" ht="14.25" customHeight="1" x14ac:dyDescent="0.25">
      <c r="G673" s="2"/>
      <c r="H673" s="4"/>
    </row>
    <row r="674" spans="7:8" ht="14.25" customHeight="1" x14ac:dyDescent="0.25">
      <c r="G674" s="2"/>
      <c r="H674" s="4"/>
    </row>
    <row r="675" spans="7:8" ht="14.25" customHeight="1" x14ac:dyDescent="0.25">
      <c r="G675" s="2"/>
      <c r="H675" s="4"/>
    </row>
    <row r="676" spans="7:8" ht="14.25" customHeight="1" x14ac:dyDescent="0.25">
      <c r="G676" s="2"/>
      <c r="H676" s="4"/>
    </row>
    <row r="677" spans="7:8" ht="14.25" customHeight="1" x14ac:dyDescent="0.25">
      <c r="G677" s="2"/>
      <c r="H677" s="4"/>
    </row>
    <row r="678" spans="7:8" ht="14.25" customHeight="1" x14ac:dyDescent="0.25">
      <c r="G678" s="2"/>
      <c r="H678" s="4"/>
    </row>
    <row r="679" spans="7:8" ht="14.25" customHeight="1" x14ac:dyDescent="0.25">
      <c r="G679" s="2"/>
      <c r="H679" s="4"/>
    </row>
    <row r="680" spans="7:8" ht="14.25" customHeight="1" x14ac:dyDescent="0.25">
      <c r="G680" s="2"/>
      <c r="H680" s="4"/>
    </row>
    <row r="681" spans="7:8" ht="14.25" customHeight="1" x14ac:dyDescent="0.25">
      <c r="G681" s="2"/>
      <c r="H681" s="4"/>
    </row>
    <row r="682" spans="7:8" ht="14.25" customHeight="1" x14ac:dyDescent="0.25">
      <c r="G682" s="2"/>
      <c r="H682" s="4"/>
    </row>
    <row r="683" spans="7:8" ht="14.25" customHeight="1" x14ac:dyDescent="0.25">
      <c r="G683" s="2"/>
      <c r="H683" s="4"/>
    </row>
    <row r="684" spans="7:8" ht="14.25" customHeight="1" x14ac:dyDescent="0.25">
      <c r="G684" s="2"/>
      <c r="H684" s="4"/>
    </row>
    <row r="685" spans="7:8" ht="14.25" customHeight="1" x14ac:dyDescent="0.25">
      <c r="G685" s="2"/>
      <c r="H685" s="4"/>
    </row>
    <row r="686" spans="7:8" ht="14.25" customHeight="1" x14ac:dyDescent="0.25">
      <c r="G686" s="2"/>
      <c r="H686" s="4"/>
    </row>
    <row r="687" spans="7:8" ht="14.25" customHeight="1" x14ac:dyDescent="0.25">
      <c r="G687" s="2"/>
      <c r="H687" s="4"/>
    </row>
    <row r="688" spans="7:8" ht="14.25" customHeight="1" x14ac:dyDescent="0.25">
      <c r="G688" s="2"/>
      <c r="H688" s="4"/>
    </row>
    <row r="689" spans="7:8" ht="14.25" customHeight="1" x14ac:dyDescent="0.25">
      <c r="G689" s="2"/>
      <c r="H689" s="4"/>
    </row>
    <row r="690" spans="7:8" ht="14.25" customHeight="1" x14ac:dyDescent="0.25">
      <c r="G690" s="2"/>
      <c r="H690" s="4"/>
    </row>
    <row r="691" spans="7:8" ht="14.25" customHeight="1" x14ac:dyDescent="0.25">
      <c r="G691" s="2"/>
      <c r="H691" s="4"/>
    </row>
    <row r="692" spans="7:8" ht="14.25" customHeight="1" x14ac:dyDescent="0.25">
      <c r="G692" s="2"/>
      <c r="H692" s="4"/>
    </row>
    <row r="693" spans="7:8" ht="14.25" customHeight="1" x14ac:dyDescent="0.25">
      <c r="G693" s="2"/>
      <c r="H693" s="4"/>
    </row>
    <row r="694" spans="7:8" ht="14.25" customHeight="1" x14ac:dyDescent="0.25">
      <c r="G694" s="2"/>
      <c r="H694" s="4"/>
    </row>
    <row r="695" spans="7:8" ht="14.25" customHeight="1" x14ac:dyDescent="0.25">
      <c r="G695" s="2"/>
      <c r="H695" s="4"/>
    </row>
    <row r="696" spans="7:8" ht="14.25" customHeight="1" x14ac:dyDescent="0.25">
      <c r="G696" s="2"/>
      <c r="H696" s="4"/>
    </row>
    <row r="697" spans="7:8" ht="14.25" customHeight="1" x14ac:dyDescent="0.25">
      <c r="G697" s="2"/>
      <c r="H697" s="4"/>
    </row>
    <row r="698" spans="7:8" ht="14.25" customHeight="1" x14ac:dyDescent="0.25">
      <c r="G698" s="2"/>
      <c r="H698" s="4"/>
    </row>
    <row r="699" spans="7:8" ht="14.25" customHeight="1" x14ac:dyDescent="0.25">
      <c r="G699" s="2"/>
      <c r="H699" s="4"/>
    </row>
    <row r="700" spans="7:8" ht="14.25" customHeight="1" x14ac:dyDescent="0.25">
      <c r="G700" s="2"/>
      <c r="H700" s="4"/>
    </row>
    <row r="701" spans="7:8" ht="14.25" customHeight="1" x14ac:dyDescent="0.25">
      <c r="G701" s="2"/>
      <c r="H701" s="4"/>
    </row>
    <row r="702" spans="7:8" ht="14.25" customHeight="1" x14ac:dyDescent="0.25">
      <c r="G702" s="2"/>
      <c r="H702" s="4"/>
    </row>
    <row r="703" spans="7:8" ht="14.25" customHeight="1" x14ac:dyDescent="0.25">
      <c r="G703" s="2"/>
      <c r="H703" s="4"/>
    </row>
    <row r="704" spans="7:8" ht="14.25" customHeight="1" x14ac:dyDescent="0.25">
      <c r="G704" s="2"/>
      <c r="H704" s="4"/>
    </row>
    <row r="705" spans="7:8" ht="14.25" customHeight="1" x14ac:dyDescent="0.25">
      <c r="G705" s="2"/>
      <c r="H705" s="4"/>
    </row>
    <row r="706" spans="7:8" ht="14.25" customHeight="1" x14ac:dyDescent="0.25">
      <c r="G706" s="2"/>
      <c r="H706" s="4"/>
    </row>
    <row r="707" spans="7:8" ht="14.25" customHeight="1" x14ac:dyDescent="0.25">
      <c r="G707" s="2"/>
      <c r="H707" s="4"/>
    </row>
    <row r="708" spans="7:8" ht="14.25" customHeight="1" x14ac:dyDescent="0.25">
      <c r="G708" s="2"/>
      <c r="H708" s="4"/>
    </row>
    <row r="709" spans="7:8" ht="14.25" customHeight="1" x14ac:dyDescent="0.25">
      <c r="G709" s="2"/>
      <c r="H709" s="4"/>
    </row>
    <row r="710" spans="7:8" ht="14.25" customHeight="1" x14ac:dyDescent="0.25">
      <c r="G710" s="2"/>
      <c r="H710" s="4"/>
    </row>
    <row r="711" spans="7:8" ht="14.25" customHeight="1" x14ac:dyDescent="0.25">
      <c r="G711" s="2"/>
      <c r="H711" s="4"/>
    </row>
    <row r="712" spans="7:8" ht="14.25" customHeight="1" x14ac:dyDescent="0.25">
      <c r="G712" s="2"/>
      <c r="H712" s="4"/>
    </row>
    <row r="713" spans="7:8" ht="14.25" customHeight="1" x14ac:dyDescent="0.25">
      <c r="G713" s="2"/>
      <c r="H713" s="4"/>
    </row>
    <row r="714" spans="7:8" ht="14.25" customHeight="1" x14ac:dyDescent="0.25">
      <c r="G714" s="2"/>
      <c r="H714" s="4"/>
    </row>
    <row r="715" spans="7:8" ht="14.25" customHeight="1" x14ac:dyDescent="0.25">
      <c r="G715" s="2"/>
      <c r="H715" s="4"/>
    </row>
    <row r="716" spans="7:8" ht="14.25" customHeight="1" x14ac:dyDescent="0.25">
      <c r="G716" s="2"/>
      <c r="H716" s="4"/>
    </row>
    <row r="717" spans="7:8" ht="14.25" customHeight="1" x14ac:dyDescent="0.25">
      <c r="G717" s="2"/>
      <c r="H717" s="4"/>
    </row>
    <row r="718" spans="7:8" ht="14.25" customHeight="1" x14ac:dyDescent="0.25">
      <c r="G718" s="2"/>
      <c r="H718" s="4"/>
    </row>
    <row r="719" spans="7:8" ht="14.25" customHeight="1" x14ac:dyDescent="0.25">
      <c r="G719" s="2"/>
      <c r="H719" s="4"/>
    </row>
    <row r="720" spans="7:8" ht="14.25" customHeight="1" x14ac:dyDescent="0.25">
      <c r="G720" s="2"/>
      <c r="H720" s="4"/>
    </row>
    <row r="721" spans="7:8" ht="14.25" customHeight="1" x14ac:dyDescent="0.25">
      <c r="G721" s="2"/>
      <c r="H721" s="4"/>
    </row>
    <row r="722" spans="7:8" ht="14.25" customHeight="1" x14ac:dyDescent="0.25">
      <c r="G722" s="2"/>
      <c r="H722" s="4"/>
    </row>
    <row r="723" spans="7:8" ht="14.25" customHeight="1" x14ac:dyDescent="0.25">
      <c r="G723" s="2"/>
      <c r="H723" s="4"/>
    </row>
    <row r="724" spans="7:8" ht="14.25" customHeight="1" x14ac:dyDescent="0.25">
      <c r="G724" s="2"/>
      <c r="H724" s="4"/>
    </row>
    <row r="725" spans="7:8" ht="14.25" customHeight="1" x14ac:dyDescent="0.25">
      <c r="G725" s="2"/>
      <c r="H725" s="4"/>
    </row>
    <row r="726" spans="7:8" ht="14.25" customHeight="1" x14ac:dyDescent="0.25">
      <c r="G726" s="2"/>
      <c r="H726" s="4"/>
    </row>
    <row r="727" spans="7:8" ht="14.25" customHeight="1" x14ac:dyDescent="0.25">
      <c r="G727" s="2"/>
      <c r="H727" s="4"/>
    </row>
    <row r="728" spans="7:8" ht="14.25" customHeight="1" x14ac:dyDescent="0.25">
      <c r="G728" s="2"/>
      <c r="H728" s="4"/>
    </row>
    <row r="729" spans="7:8" ht="14.25" customHeight="1" x14ac:dyDescent="0.25">
      <c r="G729" s="2"/>
      <c r="H729" s="4"/>
    </row>
    <row r="730" spans="7:8" ht="14.25" customHeight="1" x14ac:dyDescent="0.25">
      <c r="G730" s="2"/>
      <c r="H730" s="4"/>
    </row>
    <row r="731" spans="7:8" ht="14.25" customHeight="1" x14ac:dyDescent="0.25">
      <c r="G731" s="2"/>
      <c r="H731" s="4"/>
    </row>
    <row r="732" spans="7:8" ht="14.25" customHeight="1" x14ac:dyDescent="0.25">
      <c r="G732" s="2"/>
      <c r="H732" s="4"/>
    </row>
    <row r="733" spans="7:8" ht="14.25" customHeight="1" x14ac:dyDescent="0.25">
      <c r="G733" s="2"/>
      <c r="H733" s="4"/>
    </row>
    <row r="734" spans="7:8" ht="14.25" customHeight="1" x14ac:dyDescent="0.25">
      <c r="G734" s="2"/>
      <c r="H734" s="4"/>
    </row>
    <row r="735" spans="7:8" ht="14.25" customHeight="1" x14ac:dyDescent="0.25">
      <c r="G735" s="2"/>
      <c r="H735" s="4"/>
    </row>
    <row r="736" spans="7:8" ht="14.25" customHeight="1" x14ac:dyDescent="0.25">
      <c r="G736" s="2"/>
      <c r="H736" s="4"/>
    </row>
    <row r="737" spans="7:8" ht="14.25" customHeight="1" x14ac:dyDescent="0.25">
      <c r="G737" s="2"/>
      <c r="H737" s="4"/>
    </row>
    <row r="738" spans="7:8" ht="14.25" customHeight="1" x14ac:dyDescent="0.25">
      <c r="G738" s="2"/>
      <c r="H738" s="4"/>
    </row>
    <row r="739" spans="7:8" ht="14.25" customHeight="1" x14ac:dyDescent="0.25">
      <c r="G739" s="2"/>
      <c r="H739" s="4"/>
    </row>
    <row r="740" spans="7:8" ht="14.25" customHeight="1" x14ac:dyDescent="0.25">
      <c r="G740" s="2"/>
      <c r="H740" s="4"/>
    </row>
    <row r="741" spans="7:8" ht="14.25" customHeight="1" x14ac:dyDescent="0.25">
      <c r="G741" s="2"/>
      <c r="H741" s="4"/>
    </row>
    <row r="742" spans="7:8" ht="14.25" customHeight="1" x14ac:dyDescent="0.25">
      <c r="G742" s="2"/>
      <c r="H742" s="4"/>
    </row>
    <row r="743" spans="7:8" ht="14.25" customHeight="1" x14ac:dyDescent="0.25">
      <c r="G743" s="2"/>
      <c r="H743" s="4"/>
    </row>
    <row r="744" spans="7:8" ht="14.25" customHeight="1" x14ac:dyDescent="0.25">
      <c r="G744" s="2"/>
      <c r="H744" s="4"/>
    </row>
    <row r="745" spans="7:8" ht="14.25" customHeight="1" x14ac:dyDescent="0.25">
      <c r="G745" s="2"/>
      <c r="H745" s="4"/>
    </row>
    <row r="746" spans="7:8" ht="14.25" customHeight="1" x14ac:dyDescent="0.25">
      <c r="G746" s="2"/>
      <c r="H746" s="4"/>
    </row>
    <row r="747" spans="7:8" ht="14.25" customHeight="1" x14ac:dyDescent="0.25">
      <c r="G747" s="2"/>
      <c r="H747" s="4"/>
    </row>
    <row r="748" spans="7:8" ht="14.25" customHeight="1" x14ac:dyDescent="0.25">
      <c r="G748" s="2"/>
      <c r="H748" s="4"/>
    </row>
    <row r="749" spans="7:8" ht="14.25" customHeight="1" x14ac:dyDescent="0.25">
      <c r="G749" s="2"/>
      <c r="H749" s="4"/>
    </row>
    <row r="750" spans="7:8" ht="14.25" customHeight="1" x14ac:dyDescent="0.25">
      <c r="G750" s="2"/>
      <c r="H750" s="4"/>
    </row>
    <row r="751" spans="7:8" ht="14.25" customHeight="1" x14ac:dyDescent="0.25">
      <c r="G751" s="2"/>
      <c r="H751" s="4"/>
    </row>
    <row r="752" spans="7:8" ht="14.25" customHeight="1" x14ac:dyDescent="0.25">
      <c r="G752" s="2"/>
      <c r="H752" s="4"/>
    </row>
    <row r="753" spans="7:8" ht="14.25" customHeight="1" x14ac:dyDescent="0.25">
      <c r="G753" s="2"/>
      <c r="H753" s="4"/>
    </row>
    <row r="754" spans="7:8" ht="14.25" customHeight="1" x14ac:dyDescent="0.25">
      <c r="G754" s="2"/>
      <c r="H754" s="4"/>
    </row>
    <row r="755" spans="7:8" ht="14.25" customHeight="1" x14ac:dyDescent="0.25">
      <c r="G755" s="2"/>
      <c r="H755" s="4"/>
    </row>
    <row r="756" spans="7:8" ht="14.25" customHeight="1" x14ac:dyDescent="0.25">
      <c r="G756" s="2"/>
      <c r="H756" s="4"/>
    </row>
    <row r="757" spans="7:8" ht="14.25" customHeight="1" x14ac:dyDescent="0.25">
      <c r="G757" s="2"/>
      <c r="H757" s="4"/>
    </row>
    <row r="758" spans="7:8" ht="14.25" customHeight="1" x14ac:dyDescent="0.25">
      <c r="G758" s="2"/>
      <c r="H758" s="4"/>
    </row>
    <row r="759" spans="7:8" ht="14.25" customHeight="1" x14ac:dyDescent="0.25">
      <c r="G759" s="2"/>
      <c r="H759" s="4"/>
    </row>
    <row r="760" spans="7:8" ht="14.25" customHeight="1" x14ac:dyDescent="0.25">
      <c r="G760" s="2"/>
      <c r="H760" s="4"/>
    </row>
    <row r="761" spans="7:8" ht="14.25" customHeight="1" x14ac:dyDescent="0.25">
      <c r="G761" s="2"/>
      <c r="H761" s="4"/>
    </row>
    <row r="762" spans="7:8" ht="14.25" customHeight="1" x14ac:dyDescent="0.25">
      <c r="G762" s="2"/>
      <c r="H762" s="4"/>
    </row>
    <row r="763" spans="7:8" ht="14.25" customHeight="1" x14ac:dyDescent="0.25">
      <c r="G763" s="2"/>
      <c r="H763" s="4"/>
    </row>
    <row r="764" spans="7:8" ht="14.25" customHeight="1" x14ac:dyDescent="0.25">
      <c r="G764" s="2"/>
      <c r="H764" s="4"/>
    </row>
    <row r="765" spans="7:8" ht="14.25" customHeight="1" x14ac:dyDescent="0.25">
      <c r="G765" s="2"/>
      <c r="H765" s="4"/>
    </row>
    <row r="766" spans="7:8" ht="14.25" customHeight="1" x14ac:dyDescent="0.25">
      <c r="G766" s="2"/>
      <c r="H766" s="4"/>
    </row>
    <row r="767" spans="7:8" ht="14.25" customHeight="1" x14ac:dyDescent="0.25">
      <c r="G767" s="2"/>
      <c r="H767" s="4"/>
    </row>
    <row r="768" spans="7:8" ht="14.25" customHeight="1" x14ac:dyDescent="0.25">
      <c r="G768" s="2"/>
      <c r="H768" s="4"/>
    </row>
    <row r="769" spans="7:8" ht="14.25" customHeight="1" x14ac:dyDescent="0.25">
      <c r="G769" s="2"/>
      <c r="H769" s="4"/>
    </row>
    <row r="770" spans="7:8" ht="14.25" customHeight="1" x14ac:dyDescent="0.25">
      <c r="G770" s="2"/>
      <c r="H770" s="4"/>
    </row>
    <row r="771" spans="7:8" ht="14.25" customHeight="1" x14ac:dyDescent="0.25">
      <c r="G771" s="2"/>
      <c r="H771" s="4"/>
    </row>
    <row r="772" spans="7:8" ht="14.25" customHeight="1" x14ac:dyDescent="0.25">
      <c r="G772" s="2"/>
      <c r="H772" s="4"/>
    </row>
    <row r="773" spans="7:8" ht="14.25" customHeight="1" x14ac:dyDescent="0.25">
      <c r="G773" s="2"/>
      <c r="H773" s="4"/>
    </row>
    <row r="774" spans="7:8" ht="14.25" customHeight="1" x14ac:dyDescent="0.25">
      <c r="G774" s="2"/>
      <c r="H774" s="4"/>
    </row>
    <row r="775" spans="7:8" ht="14.25" customHeight="1" x14ac:dyDescent="0.25">
      <c r="G775" s="2"/>
      <c r="H775" s="4"/>
    </row>
    <row r="776" spans="7:8" ht="14.25" customHeight="1" x14ac:dyDescent="0.25">
      <c r="G776" s="2"/>
      <c r="H776" s="4"/>
    </row>
    <row r="777" spans="7:8" ht="14.25" customHeight="1" x14ac:dyDescent="0.25">
      <c r="G777" s="2"/>
      <c r="H777" s="4"/>
    </row>
    <row r="778" spans="7:8" ht="14.25" customHeight="1" x14ac:dyDescent="0.25">
      <c r="G778" s="2"/>
      <c r="H778" s="4"/>
    </row>
    <row r="779" spans="7:8" ht="14.25" customHeight="1" x14ac:dyDescent="0.25">
      <c r="G779" s="2"/>
      <c r="H779" s="4"/>
    </row>
    <row r="780" spans="7:8" ht="14.25" customHeight="1" x14ac:dyDescent="0.25">
      <c r="G780" s="2"/>
      <c r="H780" s="4"/>
    </row>
    <row r="781" spans="7:8" ht="14.25" customHeight="1" x14ac:dyDescent="0.25">
      <c r="G781" s="2"/>
      <c r="H781" s="4"/>
    </row>
    <row r="782" spans="7:8" ht="14.25" customHeight="1" x14ac:dyDescent="0.25">
      <c r="G782" s="2"/>
      <c r="H782" s="4"/>
    </row>
    <row r="783" spans="7:8" ht="14.25" customHeight="1" x14ac:dyDescent="0.25">
      <c r="G783" s="2"/>
      <c r="H783" s="4"/>
    </row>
    <row r="784" spans="7:8" ht="14.25" customHeight="1" x14ac:dyDescent="0.25">
      <c r="G784" s="2"/>
      <c r="H784" s="4"/>
    </row>
    <row r="785" spans="7:8" ht="14.25" customHeight="1" x14ac:dyDescent="0.25">
      <c r="G785" s="2"/>
      <c r="H785" s="4"/>
    </row>
    <row r="786" spans="7:8" ht="14.25" customHeight="1" x14ac:dyDescent="0.25">
      <c r="G786" s="2"/>
      <c r="H786" s="4"/>
    </row>
    <row r="787" spans="7:8" ht="14.25" customHeight="1" x14ac:dyDescent="0.25">
      <c r="G787" s="2"/>
      <c r="H787" s="4"/>
    </row>
    <row r="788" spans="7:8" ht="14.25" customHeight="1" x14ac:dyDescent="0.25">
      <c r="G788" s="2"/>
      <c r="H788" s="4"/>
    </row>
    <row r="789" spans="7:8" ht="14.25" customHeight="1" x14ac:dyDescent="0.25">
      <c r="G789" s="2"/>
      <c r="H789" s="4"/>
    </row>
    <row r="790" spans="7:8" ht="14.25" customHeight="1" x14ac:dyDescent="0.25">
      <c r="G790" s="2"/>
      <c r="H790" s="4"/>
    </row>
    <row r="791" spans="7:8" ht="14.25" customHeight="1" x14ac:dyDescent="0.25">
      <c r="G791" s="2"/>
      <c r="H791" s="4"/>
    </row>
    <row r="792" spans="7:8" ht="14.25" customHeight="1" x14ac:dyDescent="0.25">
      <c r="G792" s="2"/>
      <c r="H792" s="4"/>
    </row>
    <row r="793" spans="7:8" ht="14.25" customHeight="1" x14ac:dyDescent="0.25">
      <c r="G793" s="2"/>
      <c r="H793" s="4"/>
    </row>
    <row r="794" spans="7:8" ht="14.25" customHeight="1" x14ac:dyDescent="0.25">
      <c r="G794" s="2"/>
      <c r="H794" s="4"/>
    </row>
    <row r="795" spans="7:8" ht="14.25" customHeight="1" x14ac:dyDescent="0.25">
      <c r="G795" s="2"/>
      <c r="H795" s="4"/>
    </row>
    <row r="796" spans="7:8" ht="14.25" customHeight="1" x14ac:dyDescent="0.25">
      <c r="G796" s="2"/>
      <c r="H796" s="4"/>
    </row>
    <row r="797" spans="7:8" ht="14.25" customHeight="1" x14ac:dyDescent="0.25">
      <c r="G797" s="2"/>
      <c r="H797" s="4"/>
    </row>
    <row r="798" spans="7:8" ht="14.25" customHeight="1" x14ac:dyDescent="0.25">
      <c r="G798" s="2"/>
      <c r="H798" s="4"/>
    </row>
    <row r="799" spans="7:8" ht="14.25" customHeight="1" x14ac:dyDescent="0.25">
      <c r="G799" s="2"/>
      <c r="H799" s="4"/>
    </row>
    <row r="800" spans="7:8" ht="14.25" customHeight="1" x14ac:dyDescent="0.25">
      <c r="G800" s="2"/>
      <c r="H800" s="4"/>
    </row>
    <row r="801" spans="7:8" ht="14.25" customHeight="1" x14ac:dyDescent="0.25">
      <c r="G801" s="2"/>
      <c r="H801" s="4"/>
    </row>
    <row r="802" spans="7:8" ht="14.25" customHeight="1" x14ac:dyDescent="0.25">
      <c r="G802" s="2"/>
      <c r="H802" s="4"/>
    </row>
    <row r="803" spans="7:8" ht="14.25" customHeight="1" x14ac:dyDescent="0.25">
      <c r="G803" s="2"/>
      <c r="H803" s="4"/>
    </row>
    <row r="804" spans="7:8" ht="14.25" customHeight="1" x14ac:dyDescent="0.25">
      <c r="G804" s="2"/>
      <c r="H804" s="4"/>
    </row>
    <row r="805" spans="7:8" ht="14.25" customHeight="1" x14ac:dyDescent="0.25">
      <c r="G805" s="2"/>
      <c r="H805" s="4"/>
    </row>
    <row r="806" spans="7:8" ht="14.25" customHeight="1" x14ac:dyDescent="0.25">
      <c r="G806" s="2"/>
      <c r="H806" s="4"/>
    </row>
    <row r="807" spans="7:8" ht="14.25" customHeight="1" x14ac:dyDescent="0.25">
      <c r="G807" s="2"/>
      <c r="H807" s="4"/>
    </row>
    <row r="808" spans="7:8" ht="14.25" customHeight="1" x14ac:dyDescent="0.25">
      <c r="G808" s="2"/>
      <c r="H808" s="4"/>
    </row>
    <row r="809" spans="7:8" ht="14.25" customHeight="1" x14ac:dyDescent="0.25">
      <c r="G809" s="2"/>
      <c r="H809" s="4"/>
    </row>
    <row r="810" spans="7:8" ht="14.25" customHeight="1" x14ac:dyDescent="0.25">
      <c r="G810" s="2"/>
      <c r="H810" s="4"/>
    </row>
    <row r="811" spans="7:8" ht="14.25" customHeight="1" x14ac:dyDescent="0.25">
      <c r="G811" s="2"/>
      <c r="H811" s="4"/>
    </row>
    <row r="812" spans="7:8" ht="14.25" customHeight="1" x14ac:dyDescent="0.25">
      <c r="G812" s="2"/>
      <c r="H812" s="4"/>
    </row>
    <row r="813" spans="7:8" ht="14.25" customHeight="1" x14ac:dyDescent="0.25">
      <c r="G813" s="2"/>
      <c r="H813" s="4"/>
    </row>
    <row r="814" spans="7:8" ht="14.25" customHeight="1" x14ac:dyDescent="0.25">
      <c r="G814" s="2"/>
      <c r="H814" s="4"/>
    </row>
    <row r="815" spans="7:8" ht="14.25" customHeight="1" x14ac:dyDescent="0.25">
      <c r="G815" s="2"/>
      <c r="H815" s="4"/>
    </row>
    <row r="816" spans="7:8" ht="14.25" customHeight="1" x14ac:dyDescent="0.25">
      <c r="G816" s="2"/>
      <c r="H816" s="4"/>
    </row>
    <row r="817" spans="7:8" ht="14.25" customHeight="1" x14ac:dyDescent="0.25">
      <c r="G817" s="2"/>
      <c r="H817" s="4"/>
    </row>
    <row r="818" spans="7:8" ht="14.25" customHeight="1" x14ac:dyDescent="0.25">
      <c r="G818" s="2"/>
      <c r="H818" s="4"/>
    </row>
    <row r="819" spans="7:8" ht="14.25" customHeight="1" x14ac:dyDescent="0.25">
      <c r="G819" s="2"/>
      <c r="H819" s="4"/>
    </row>
    <row r="820" spans="7:8" ht="14.25" customHeight="1" x14ac:dyDescent="0.25">
      <c r="G820" s="2"/>
      <c r="H820" s="4"/>
    </row>
    <row r="821" spans="7:8" ht="14.25" customHeight="1" x14ac:dyDescent="0.25">
      <c r="G821" s="2"/>
      <c r="H821" s="4"/>
    </row>
    <row r="822" spans="7:8" ht="14.25" customHeight="1" x14ac:dyDescent="0.25">
      <c r="G822" s="2"/>
      <c r="H822" s="4"/>
    </row>
    <row r="823" spans="7:8" ht="14.25" customHeight="1" x14ac:dyDescent="0.25">
      <c r="G823" s="2"/>
      <c r="H823" s="4"/>
    </row>
    <row r="824" spans="7:8" ht="14.25" customHeight="1" x14ac:dyDescent="0.25">
      <c r="G824" s="2"/>
      <c r="H824" s="4"/>
    </row>
    <row r="825" spans="7:8" ht="14.25" customHeight="1" x14ac:dyDescent="0.25">
      <c r="G825" s="2"/>
      <c r="H825" s="4"/>
    </row>
    <row r="826" spans="7:8" ht="14.25" customHeight="1" x14ac:dyDescent="0.25">
      <c r="G826" s="2"/>
      <c r="H826" s="4"/>
    </row>
    <row r="827" spans="7:8" ht="14.25" customHeight="1" x14ac:dyDescent="0.25">
      <c r="G827" s="2"/>
      <c r="H827" s="4"/>
    </row>
    <row r="828" spans="7:8" ht="14.25" customHeight="1" x14ac:dyDescent="0.25">
      <c r="G828" s="2"/>
      <c r="H828" s="4"/>
    </row>
    <row r="829" spans="7:8" ht="14.25" customHeight="1" x14ac:dyDescent="0.25">
      <c r="G829" s="2"/>
      <c r="H829" s="4"/>
    </row>
    <row r="830" spans="7:8" ht="14.25" customHeight="1" x14ac:dyDescent="0.25">
      <c r="G830" s="2"/>
      <c r="H830" s="4"/>
    </row>
    <row r="831" spans="7:8" ht="14.25" customHeight="1" x14ac:dyDescent="0.25">
      <c r="G831" s="2"/>
      <c r="H831" s="4"/>
    </row>
    <row r="832" spans="7:8" ht="14.25" customHeight="1" x14ac:dyDescent="0.25">
      <c r="G832" s="2"/>
      <c r="H832" s="4"/>
    </row>
    <row r="833" spans="7:8" ht="14.25" customHeight="1" x14ac:dyDescent="0.25">
      <c r="G833" s="2"/>
      <c r="H833" s="4"/>
    </row>
    <row r="834" spans="7:8" ht="14.25" customHeight="1" x14ac:dyDescent="0.25">
      <c r="G834" s="2"/>
      <c r="H834" s="4"/>
    </row>
    <row r="835" spans="7:8" ht="14.25" customHeight="1" x14ac:dyDescent="0.25">
      <c r="G835" s="2"/>
      <c r="H835" s="4"/>
    </row>
    <row r="836" spans="7:8" ht="14.25" customHeight="1" x14ac:dyDescent="0.25">
      <c r="G836" s="2"/>
      <c r="H836" s="4"/>
    </row>
    <row r="837" spans="7:8" ht="14.25" customHeight="1" x14ac:dyDescent="0.25">
      <c r="G837" s="2"/>
      <c r="H837" s="4"/>
    </row>
    <row r="838" spans="7:8" ht="14.25" customHeight="1" x14ac:dyDescent="0.25">
      <c r="G838" s="2"/>
      <c r="H838" s="4"/>
    </row>
    <row r="839" spans="7:8" ht="14.25" customHeight="1" x14ac:dyDescent="0.25">
      <c r="G839" s="2"/>
      <c r="H839" s="4"/>
    </row>
    <row r="840" spans="7:8" ht="14.25" customHeight="1" x14ac:dyDescent="0.25">
      <c r="G840" s="2"/>
      <c r="H840" s="4"/>
    </row>
    <row r="841" spans="7:8" ht="14.25" customHeight="1" x14ac:dyDescent="0.25">
      <c r="G841" s="2"/>
      <c r="H841" s="4"/>
    </row>
    <row r="842" spans="7:8" ht="14.25" customHeight="1" x14ac:dyDescent="0.25">
      <c r="G842" s="2"/>
      <c r="H842" s="4"/>
    </row>
    <row r="843" spans="7:8" ht="14.25" customHeight="1" x14ac:dyDescent="0.25">
      <c r="G843" s="2"/>
      <c r="H843" s="4"/>
    </row>
    <row r="844" spans="7:8" ht="14.25" customHeight="1" x14ac:dyDescent="0.25">
      <c r="G844" s="2"/>
      <c r="H844" s="4"/>
    </row>
    <row r="845" spans="7:8" ht="14.25" customHeight="1" x14ac:dyDescent="0.25">
      <c r="G845" s="2"/>
      <c r="H845" s="4"/>
    </row>
    <row r="846" spans="7:8" ht="14.25" customHeight="1" x14ac:dyDescent="0.25">
      <c r="G846" s="2"/>
      <c r="H846" s="4"/>
    </row>
    <row r="847" spans="7:8" ht="14.25" customHeight="1" x14ac:dyDescent="0.25">
      <c r="G847" s="2"/>
      <c r="H847" s="4"/>
    </row>
    <row r="848" spans="7:8" ht="14.25" customHeight="1" x14ac:dyDescent="0.25">
      <c r="G848" s="2"/>
      <c r="H848" s="4"/>
    </row>
    <row r="849" spans="7:8" ht="14.25" customHeight="1" x14ac:dyDescent="0.25">
      <c r="G849" s="2"/>
      <c r="H849" s="4"/>
    </row>
    <row r="850" spans="7:8" ht="14.25" customHeight="1" x14ac:dyDescent="0.25">
      <c r="G850" s="2"/>
      <c r="H850" s="4"/>
    </row>
    <row r="851" spans="7:8" ht="14.25" customHeight="1" x14ac:dyDescent="0.25">
      <c r="G851" s="2"/>
      <c r="H851" s="4"/>
    </row>
    <row r="852" spans="7:8" ht="14.25" customHeight="1" x14ac:dyDescent="0.25">
      <c r="G852" s="2"/>
      <c r="H852" s="4"/>
    </row>
    <row r="853" spans="7:8" ht="14.25" customHeight="1" x14ac:dyDescent="0.25">
      <c r="G853" s="2"/>
      <c r="H853" s="4"/>
    </row>
    <row r="854" spans="7:8" ht="14.25" customHeight="1" x14ac:dyDescent="0.25">
      <c r="G854" s="2"/>
      <c r="H854" s="4"/>
    </row>
    <row r="855" spans="7:8" ht="14.25" customHeight="1" x14ac:dyDescent="0.25">
      <c r="G855" s="2"/>
      <c r="H855" s="4"/>
    </row>
    <row r="856" spans="7:8" ht="14.25" customHeight="1" x14ac:dyDescent="0.25">
      <c r="G856" s="2"/>
      <c r="H856" s="4"/>
    </row>
    <row r="857" spans="7:8" ht="14.25" customHeight="1" x14ac:dyDescent="0.25">
      <c r="G857" s="2"/>
      <c r="H857" s="4"/>
    </row>
    <row r="858" spans="7:8" ht="14.25" customHeight="1" x14ac:dyDescent="0.25">
      <c r="G858" s="2"/>
      <c r="H858" s="4"/>
    </row>
    <row r="859" spans="7:8" ht="14.25" customHeight="1" x14ac:dyDescent="0.25">
      <c r="G859" s="2"/>
      <c r="H859" s="4"/>
    </row>
    <row r="860" spans="7:8" ht="14.25" customHeight="1" x14ac:dyDescent="0.25">
      <c r="G860" s="2"/>
      <c r="H860" s="4"/>
    </row>
    <row r="861" spans="7:8" ht="14.25" customHeight="1" x14ac:dyDescent="0.25">
      <c r="G861" s="2"/>
      <c r="H861" s="4"/>
    </row>
    <row r="862" spans="7:8" ht="14.25" customHeight="1" x14ac:dyDescent="0.25">
      <c r="G862" s="2"/>
      <c r="H862" s="4"/>
    </row>
    <row r="863" spans="7:8" ht="14.25" customHeight="1" x14ac:dyDescent="0.25">
      <c r="G863" s="2"/>
      <c r="H863" s="4"/>
    </row>
    <row r="864" spans="7:8" ht="14.25" customHeight="1" x14ac:dyDescent="0.25">
      <c r="G864" s="2"/>
      <c r="H864" s="4"/>
    </row>
    <row r="865" spans="7:8" ht="14.25" customHeight="1" x14ac:dyDescent="0.25">
      <c r="G865" s="2"/>
      <c r="H865" s="4"/>
    </row>
    <row r="866" spans="7:8" ht="14.25" customHeight="1" x14ac:dyDescent="0.25">
      <c r="G866" s="2"/>
      <c r="H866" s="4"/>
    </row>
    <row r="867" spans="7:8" ht="14.25" customHeight="1" x14ac:dyDescent="0.25">
      <c r="G867" s="2"/>
      <c r="H867" s="4"/>
    </row>
    <row r="868" spans="7:8" ht="14.25" customHeight="1" x14ac:dyDescent="0.25">
      <c r="G868" s="2"/>
      <c r="H868" s="4"/>
    </row>
    <row r="869" spans="7:8" ht="14.25" customHeight="1" x14ac:dyDescent="0.25">
      <c r="G869" s="2"/>
      <c r="H869" s="4"/>
    </row>
    <row r="870" spans="7:8" ht="14.25" customHeight="1" x14ac:dyDescent="0.25">
      <c r="G870" s="2"/>
      <c r="H870" s="4"/>
    </row>
    <row r="871" spans="7:8" ht="14.25" customHeight="1" x14ac:dyDescent="0.25">
      <c r="G871" s="2"/>
      <c r="H871" s="4"/>
    </row>
    <row r="872" spans="7:8" ht="14.25" customHeight="1" x14ac:dyDescent="0.25">
      <c r="G872" s="2"/>
      <c r="H872" s="4"/>
    </row>
    <row r="873" spans="7:8" ht="14.25" customHeight="1" x14ac:dyDescent="0.25">
      <c r="G873" s="2"/>
      <c r="H873" s="4"/>
    </row>
    <row r="874" spans="7:8" ht="14.25" customHeight="1" x14ac:dyDescent="0.25">
      <c r="G874" s="2"/>
      <c r="H874" s="4"/>
    </row>
    <row r="875" spans="7:8" ht="14.25" customHeight="1" x14ac:dyDescent="0.25">
      <c r="G875" s="2"/>
      <c r="H875" s="4"/>
    </row>
    <row r="876" spans="7:8" ht="14.25" customHeight="1" x14ac:dyDescent="0.25">
      <c r="G876" s="2"/>
      <c r="H876" s="4"/>
    </row>
    <row r="877" spans="7:8" ht="14.25" customHeight="1" x14ac:dyDescent="0.25">
      <c r="G877" s="2"/>
      <c r="H877" s="4"/>
    </row>
    <row r="878" spans="7:8" ht="14.25" customHeight="1" x14ac:dyDescent="0.25">
      <c r="G878" s="2"/>
      <c r="H878" s="4"/>
    </row>
    <row r="879" spans="7:8" ht="14.25" customHeight="1" x14ac:dyDescent="0.25">
      <c r="G879" s="2"/>
      <c r="H879" s="4"/>
    </row>
    <row r="880" spans="7:8" ht="14.25" customHeight="1" x14ac:dyDescent="0.25">
      <c r="G880" s="2"/>
      <c r="H880" s="4"/>
    </row>
    <row r="881" spans="7:8" ht="14.25" customHeight="1" x14ac:dyDescent="0.25">
      <c r="G881" s="2"/>
      <c r="H881" s="4"/>
    </row>
    <row r="882" spans="7:8" ht="14.25" customHeight="1" x14ac:dyDescent="0.25">
      <c r="G882" s="2"/>
      <c r="H882" s="4"/>
    </row>
    <row r="883" spans="7:8" ht="14.25" customHeight="1" x14ac:dyDescent="0.25">
      <c r="G883" s="2"/>
      <c r="H883" s="4"/>
    </row>
    <row r="884" spans="7:8" ht="14.25" customHeight="1" x14ac:dyDescent="0.25">
      <c r="G884" s="2"/>
      <c r="H884" s="4"/>
    </row>
    <row r="885" spans="7:8" ht="14.25" customHeight="1" x14ac:dyDescent="0.25">
      <c r="G885" s="2"/>
      <c r="H885" s="4"/>
    </row>
    <row r="886" spans="7:8" ht="14.25" customHeight="1" x14ac:dyDescent="0.25">
      <c r="G886" s="2"/>
      <c r="H886" s="4"/>
    </row>
    <row r="887" spans="7:8" ht="14.25" customHeight="1" x14ac:dyDescent="0.25">
      <c r="G887" s="2"/>
      <c r="H887" s="4"/>
    </row>
    <row r="888" spans="7:8" ht="14.25" customHeight="1" x14ac:dyDescent="0.25">
      <c r="G888" s="2"/>
      <c r="H888" s="4"/>
    </row>
    <row r="889" spans="7:8" ht="14.25" customHeight="1" x14ac:dyDescent="0.25">
      <c r="G889" s="2"/>
      <c r="H889" s="4"/>
    </row>
    <row r="890" spans="7:8" ht="14.25" customHeight="1" x14ac:dyDescent="0.25">
      <c r="G890" s="2"/>
      <c r="H890" s="4"/>
    </row>
    <row r="891" spans="7:8" ht="14.25" customHeight="1" x14ac:dyDescent="0.25">
      <c r="G891" s="2"/>
      <c r="H891" s="4"/>
    </row>
    <row r="892" spans="7:8" ht="14.25" customHeight="1" x14ac:dyDescent="0.25">
      <c r="G892" s="2"/>
      <c r="H892" s="4"/>
    </row>
    <row r="893" spans="7:8" ht="14.25" customHeight="1" x14ac:dyDescent="0.25">
      <c r="G893" s="2"/>
      <c r="H893" s="4"/>
    </row>
    <row r="894" spans="7:8" ht="14.25" customHeight="1" x14ac:dyDescent="0.25">
      <c r="G894" s="2"/>
      <c r="H894" s="4"/>
    </row>
    <row r="895" spans="7:8" ht="14.25" customHeight="1" x14ac:dyDescent="0.25">
      <c r="G895" s="2"/>
      <c r="H895" s="4"/>
    </row>
    <row r="896" spans="7:8" ht="14.25" customHeight="1" x14ac:dyDescent="0.25">
      <c r="G896" s="2"/>
      <c r="H896" s="4"/>
    </row>
    <row r="897" spans="7:8" ht="14.25" customHeight="1" x14ac:dyDescent="0.25">
      <c r="G897" s="2"/>
      <c r="H897" s="4"/>
    </row>
    <row r="898" spans="7:8" ht="14.25" customHeight="1" x14ac:dyDescent="0.25">
      <c r="G898" s="2"/>
      <c r="H898" s="4"/>
    </row>
    <row r="899" spans="7:8" ht="14.25" customHeight="1" x14ac:dyDescent="0.25">
      <c r="G899" s="2"/>
      <c r="H899" s="4"/>
    </row>
    <row r="900" spans="7:8" ht="14.25" customHeight="1" x14ac:dyDescent="0.25">
      <c r="G900" s="2"/>
      <c r="H900" s="4"/>
    </row>
    <row r="901" spans="7:8" ht="14.25" customHeight="1" x14ac:dyDescent="0.25">
      <c r="G901" s="2"/>
      <c r="H901" s="4"/>
    </row>
    <row r="902" spans="7:8" ht="14.25" customHeight="1" x14ac:dyDescent="0.25">
      <c r="G902" s="2"/>
      <c r="H902" s="4"/>
    </row>
    <row r="903" spans="7:8" ht="14.25" customHeight="1" x14ac:dyDescent="0.25">
      <c r="G903" s="2"/>
      <c r="H903" s="4"/>
    </row>
    <row r="904" spans="7:8" ht="14.25" customHeight="1" x14ac:dyDescent="0.25">
      <c r="G904" s="2"/>
      <c r="H904" s="4"/>
    </row>
    <row r="905" spans="7:8" ht="14.25" customHeight="1" x14ac:dyDescent="0.25">
      <c r="G905" s="2"/>
      <c r="H905" s="4"/>
    </row>
    <row r="906" spans="7:8" ht="14.25" customHeight="1" x14ac:dyDescent="0.25">
      <c r="G906" s="2"/>
      <c r="H906" s="4"/>
    </row>
    <row r="907" spans="7:8" ht="14.25" customHeight="1" x14ac:dyDescent="0.25">
      <c r="G907" s="2"/>
      <c r="H907" s="4"/>
    </row>
    <row r="908" spans="7:8" ht="14.25" customHeight="1" x14ac:dyDescent="0.25">
      <c r="G908" s="2"/>
      <c r="H908" s="4"/>
    </row>
    <row r="909" spans="7:8" ht="14.25" customHeight="1" x14ac:dyDescent="0.25">
      <c r="G909" s="2"/>
      <c r="H909" s="4"/>
    </row>
    <row r="910" spans="7:8" ht="14.25" customHeight="1" x14ac:dyDescent="0.25">
      <c r="G910" s="2"/>
      <c r="H910" s="4"/>
    </row>
    <row r="911" spans="7:8" ht="14.25" customHeight="1" x14ac:dyDescent="0.25">
      <c r="G911" s="2"/>
      <c r="H911" s="4"/>
    </row>
    <row r="912" spans="7:8" ht="14.25" customHeight="1" x14ac:dyDescent="0.25">
      <c r="G912" s="2"/>
      <c r="H912" s="4"/>
    </row>
    <row r="913" spans="7:8" ht="14.25" customHeight="1" x14ac:dyDescent="0.25">
      <c r="G913" s="2"/>
      <c r="H913" s="4"/>
    </row>
    <row r="914" spans="7:8" ht="14.25" customHeight="1" x14ac:dyDescent="0.25">
      <c r="G914" s="2"/>
      <c r="H914" s="4"/>
    </row>
    <row r="915" spans="7:8" ht="14.25" customHeight="1" x14ac:dyDescent="0.25">
      <c r="G915" s="2"/>
      <c r="H915" s="4"/>
    </row>
    <row r="916" spans="7:8" ht="14.25" customHeight="1" x14ac:dyDescent="0.25">
      <c r="G916" s="2"/>
      <c r="H916" s="4"/>
    </row>
    <row r="917" spans="7:8" ht="14.25" customHeight="1" x14ac:dyDescent="0.25">
      <c r="G917" s="2"/>
      <c r="H917" s="4"/>
    </row>
    <row r="918" spans="7:8" ht="14.25" customHeight="1" x14ac:dyDescent="0.25">
      <c r="G918" s="2"/>
      <c r="H918" s="4"/>
    </row>
    <row r="919" spans="7:8" ht="14.25" customHeight="1" x14ac:dyDescent="0.25">
      <c r="G919" s="2"/>
      <c r="H919" s="4"/>
    </row>
    <row r="920" spans="7:8" ht="14.25" customHeight="1" x14ac:dyDescent="0.25">
      <c r="G920" s="2"/>
      <c r="H920" s="4"/>
    </row>
    <row r="921" spans="7:8" ht="14.25" customHeight="1" x14ac:dyDescent="0.25">
      <c r="G921" s="2"/>
      <c r="H921" s="4"/>
    </row>
    <row r="922" spans="7:8" ht="14.25" customHeight="1" x14ac:dyDescent="0.25">
      <c r="G922" s="2"/>
      <c r="H922" s="4"/>
    </row>
    <row r="923" spans="7:8" ht="14.25" customHeight="1" x14ac:dyDescent="0.25">
      <c r="G923" s="2"/>
      <c r="H923" s="4"/>
    </row>
    <row r="924" spans="7:8" ht="14.25" customHeight="1" x14ac:dyDescent="0.25">
      <c r="G924" s="2"/>
      <c r="H924" s="4"/>
    </row>
    <row r="925" spans="7:8" ht="14.25" customHeight="1" x14ac:dyDescent="0.25">
      <c r="G925" s="2"/>
      <c r="H925" s="4"/>
    </row>
    <row r="926" spans="7:8" ht="14.25" customHeight="1" x14ac:dyDescent="0.25">
      <c r="G926" s="2"/>
      <c r="H926" s="4"/>
    </row>
    <row r="927" spans="7:8" ht="14.25" customHeight="1" x14ac:dyDescent="0.25">
      <c r="G927" s="2"/>
      <c r="H927" s="4"/>
    </row>
    <row r="928" spans="7:8" ht="14.25" customHeight="1" x14ac:dyDescent="0.25">
      <c r="G928" s="2"/>
      <c r="H928" s="4"/>
    </row>
    <row r="929" spans="7:8" ht="14.25" customHeight="1" x14ac:dyDescent="0.25">
      <c r="G929" s="2"/>
      <c r="H929" s="4"/>
    </row>
    <row r="930" spans="7:8" ht="14.25" customHeight="1" x14ac:dyDescent="0.25">
      <c r="G930" s="2"/>
      <c r="H930" s="4"/>
    </row>
    <row r="931" spans="7:8" ht="14.25" customHeight="1" x14ac:dyDescent="0.25">
      <c r="G931" s="2"/>
      <c r="H931" s="4"/>
    </row>
    <row r="932" spans="7:8" ht="14.25" customHeight="1" x14ac:dyDescent="0.25">
      <c r="G932" s="2"/>
      <c r="H932" s="4"/>
    </row>
    <row r="933" spans="7:8" ht="14.25" customHeight="1" x14ac:dyDescent="0.25">
      <c r="G933" s="2"/>
      <c r="H933" s="4"/>
    </row>
    <row r="934" spans="7:8" ht="14.25" customHeight="1" x14ac:dyDescent="0.25">
      <c r="G934" s="2"/>
      <c r="H934" s="4"/>
    </row>
    <row r="935" spans="7:8" ht="14.25" customHeight="1" x14ac:dyDescent="0.25">
      <c r="G935" s="2"/>
      <c r="H935" s="4"/>
    </row>
    <row r="936" spans="7:8" ht="14.25" customHeight="1" x14ac:dyDescent="0.25">
      <c r="G936" s="2"/>
      <c r="H936" s="4"/>
    </row>
    <row r="937" spans="7:8" ht="14.25" customHeight="1" x14ac:dyDescent="0.25">
      <c r="G937" s="2"/>
      <c r="H937" s="4"/>
    </row>
    <row r="938" spans="7:8" ht="14.25" customHeight="1" x14ac:dyDescent="0.25">
      <c r="G938" s="2"/>
      <c r="H938" s="4"/>
    </row>
    <row r="939" spans="7:8" ht="14.25" customHeight="1" x14ac:dyDescent="0.25">
      <c r="G939" s="2"/>
      <c r="H939" s="4"/>
    </row>
    <row r="940" spans="7:8" ht="14.25" customHeight="1" x14ac:dyDescent="0.25">
      <c r="G940" s="2"/>
      <c r="H940" s="4"/>
    </row>
    <row r="941" spans="7:8" ht="14.25" customHeight="1" x14ac:dyDescent="0.25">
      <c r="G941" s="2"/>
      <c r="H941" s="4"/>
    </row>
    <row r="942" spans="7:8" ht="14.25" customHeight="1" x14ac:dyDescent="0.25">
      <c r="G942" s="2"/>
      <c r="H942" s="4"/>
    </row>
    <row r="943" spans="7:8" ht="14.25" customHeight="1" x14ac:dyDescent="0.25">
      <c r="G943" s="2"/>
      <c r="H943" s="4"/>
    </row>
    <row r="944" spans="7:8" ht="14.25" customHeight="1" x14ac:dyDescent="0.25">
      <c r="G944" s="2"/>
      <c r="H944" s="4"/>
    </row>
    <row r="945" spans="7:8" ht="14.25" customHeight="1" x14ac:dyDescent="0.25">
      <c r="G945" s="2"/>
      <c r="H945" s="4"/>
    </row>
    <row r="946" spans="7:8" ht="14.25" customHeight="1" x14ac:dyDescent="0.25">
      <c r="G946" s="2"/>
      <c r="H946" s="4"/>
    </row>
    <row r="947" spans="7:8" ht="14.25" customHeight="1" x14ac:dyDescent="0.25">
      <c r="G947" s="2"/>
      <c r="H947" s="4"/>
    </row>
    <row r="948" spans="7:8" ht="14.25" customHeight="1" x14ac:dyDescent="0.25">
      <c r="G948" s="2"/>
      <c r="H948" s="4"/>
    </row>
    <row r="949" spans="7:8" ht="14.25" customHeight="1" x14ac:dyDescent="0.25">
      <c r="G949" s="2"/>
      <c r="H949" s="4"/>
    </row>
    <row r="950" spans="7:8" ht="14.25" customHeight="1" x14ac:dyDescent="0.25">
      <c r="G950" s="2"/>
      <c r="H950" s="4"/>
    </row>
    <row r="951" spans="7:8" ht="14.25" customHeight="1" x14ac:dyDescent="0.25">
      <c r="G951" s="2"/>
      <c r="H951" s="4"/>
    </row>
    <row r="952" spans="7:8" ht="14.25" customHeight="1" x14ac:dyDescent="0.25">
      <c r="G952" s="2"/>
      <c r="H952" s="4"/>
    </row>
    <row r="953" spans="7:8" ht="14.25" customHeight="1" x14ac:dyDescent="0.25">
      <c r="G953" s="2"/>
      <c r="H953" s="4"/>
    </row>
    <row r="954" spans="7:8" ht="14.25" customHeight="1" x14ac:dyDescent="0.25">
      <c r="G954" s="2"/>
      <c r="H954" s="4"/>
    </row>
    <row r="955" spans="7:8" ht="14.25" customHeight="1" x14ac:dyDescent="0.25">
      <c r="G955" s="2"/>
      <c r="H955" s="4"/>
    </row>
    <row r="956" spans="7:8" ht="14.25" customHeight="1" x14ac:dyDescent="0.25">
      <c r="G956" s="2"/>
      <c r="H956" s="4"/>
    </row>
    <row r="957" spans="7:8" ht="14.25" customHeight="1" x14ac:dyDescent="0.25">
      <c r="G957" s="2"/>
      <c r="H957" s="4"/>
    </row>
    <row r="958" spans="7:8" ht="14.25" customHeight="1" x14ac:dyDescent="0.25">
      <c r="G958" s="2"/>
      <c r="H958" s="4"/>
    </row>
    <row r="959" spans="7:8" ht="14.25" customHeight="1" x14ac:dyDescent="0.25">
      <c r="G959" s="2"/>
      <c r="H959" s="4"/>
    </row>
    <row r="960" spans="7:8" ht="14.25" customHeight="1" x14ac:dyDescent="0.25">
      <c r="G960" s="2"/>
      <c r="H960" s="4"/>
    </row>
    <row r="961" spans="7:8" ht="14.25" customHeight="1" x14ac:dyDescent="0.25">
      <c r="G961" s="2"/>
      <c r="H961" s="4"/>
    </row>
    <row r="962" spans="7:8" ht="14.25" customHeight="1" x14ac:dyDescent="0.25">
      <c r="G962" s="2"/>
      <c r="H962" s="4"/>
    </row>
    <row r="963" spans="7:8" ht="14.25" customHeight="1" x14ac:dyDescent="0.25">
      <c r="G963" s="2"/>
      <c r="H963" s="4"/>
    </row>
    <row r="964" spans="7:8" ht="14.25" customHeight="1" x14ac:dyDescent="0.25">
      <c r="G964" s="2"/>
      <c r="H964" s="4"/>
    </row>
    <row r="965" spans="7:8" ht="14.25" customHeight="1" x14ac:dyDescent="0.25">
      <c r="G965" s="2"/>
      <c r="H965" s="4"/>
    </row>
    <row r="966" spans="7:8" ht="14.25" customHeight="1" x14ac:dyDescent="0.25">
      <c r="G966" s="2"/>
      <c r="H966" s="4"/>
    </row>
    <row r="967" spans="7:8" ht="14.25" customHeight="1" x14ac:dyDescent="0.25">
      <c r="G967" s="2"/>
      <c r="H967" s="4"/>
    </row>
    <row r="968" spans="7:8" ht="14.25" customHeight="1" x14ac:dyDescent="0.25">
      <c r="G968" s="2"/>
      <c r="H968" s="4"/>
    </row>
    <row r="969" spans="7:8" ht="14.25" customHeight="1" x14ac:dyDescent="0.25">
      <c r="G969" s="2"/>
      <c r="H969" s="4"/>
    </row>
    <row r="970" spans="7:8" ht="14.25" customHeight="1" x14ac:dyDescent="0.25">
      <c r="G970" s="2"/>
      <c r="H970" s="4"/>
    </row>
    <row r="971" spans="7:8" ht="14.25" customHeight="1" x14ac:dyDescent="0.25">
      <c r="G971" s="2"/>
      <c r="H971" s="4"/>
    </row>
    <row r="972" spans="7:8" ht="14.25" customHeight="1" x14ac:dyDescent="0.25">
      <c r="G972" s="2"/>
      <c r="H972" s="4"/>
    </row>
    <row r="973" spans="7:8" ht="14.25" customHeight="1" x14ac:dyDescent="0.25">
      <c r="G973" s="2"/>
      <c r="H973" s="4"/>
    </row>
    <row r="974" spans="7:8" ht="14.25" customHeight="1" x14ac:dyDescent="0.25">
      <c r="G974" s="2"/>
      <c r="H974" s="4"/>
    </row>
    <row r="975" spans="7:8" ht="14.25" customHeight="1" x14ac:dyDescent="0.25">
      <c r="G975" s="2"/>
      <c r="H975" s="4"/>
    </row>
    <row r="976" spans="7:8" ht="14.25" customHeight="1" x14ac:dyDescent="0.25">
      <c r="G976" s="2"/>
      <c r="H976" s="4"/>
    </row>
    <row r="977" spans="7:8" ht="14.25" customHeight="1" x14ac:dyDescent="0.25">
      <c r="G977" s="2"/>
      <c r="H977" s="4"/>
    </row>
    <row r="978" spans="7:8" ht="14.25" customHeight="1" x14ac:dyDescent="0.25">
      <c r="G978" s="2"/>
      <c r="H978" s="4"/>
    </row>
    <row r="979" spans="7:8" ht="14.25" customHeight="1" x14ac:dyDescent="0.25">
      <c r="G979" s="2"/>
      <c r="H979" s="4"/>
    </row>
    <row r="980" spans="7:8" ht="14.25" customHeight="1" x14ac:dyDescent="0.25">
      <c r="G980" s="2"/>
      <c r="H980" s="4"/>
    </row>
    <row r="981" spans="7:8" ht="14.25" customHeight="1" x14ac:dyDescent="0.25">
      <c r="G981" s="2"/>
      <c r="H981" s="4"/>
    </row>
    <row r="982" spans="7:8" ht="14.25" customHeight="1" x14ac:dyDescent="0.25">
      <c r="G982" s="2"/>
      <c r="H982" s="4"/>
    </row>
    <row r="983" spans="7:8" ht="14.25" customHeight="1" x14ac:dyDescent="0.25">
      <c r="G983" s="2"/>
      <c r="H983" s="4"/>
    </row>
    <row r="984" spans="7:8" ht="14.25" customHeight="1" x14ac:dyDescent="0.25">
      <c r="G984" s="2"/>
      <c r="H984" s="4"/>
    </row>
    <row r="985" spans="7:8" ht="14.25" customHeight="1" x14ac:dyDescent="0.25">
      <c r="G985" s="2"/>
      <c r="H985" s="4"/>
    </row>
    <row r="986" spans="7:8" ht="14.25" customHeight="1" x14ac:dyDescent="0.25">
      <c r="G986" s="2"/>
      <c r="H986" s="4"/>
    </row>
    <row r="987" spans="7:8" ht="14.25" customHeight="1" x14ac:dyDescent="0.25">
      <c r="G987" s="2"/>
    </row>
    <row r="988" spans="7:8" ht="14.25" customHeight="1" x14ac:dyDescent="0.25">
      <c r="G988" s="2"/>
    </row>
    <row r="989" spans="7:8" ht="14.25" customHeight="1" x14ac:dyDescent="0.25">
      <c r="G989" s="2"/>
    </row>
    <row r="990" spans="7:8" ht="14.25" customHeight="1" x14ac:dyDescent="0.25">
      <c r="G990" s="2"/>
    </row>
    <row r="991" spans="7:8" ht="14.25" customHeight="1" x14ac:dyDescent="0.25">
      <c r="G991" s="2"/>
    </row>
    <row r="992" spans="7:8" ht="14.25" customHeight="1" x14ac:dyDescent="0.25">
      <c r="G992" s="2"/>
    </row>
    <row r="993" spans="7:7" ht="14.25" customHeight="1" x14ac:dyDescent="0.25">
      <c r="G993" s="2"/>
    </row>
    <row r="994" spans="7:7" ht="14.25" customHeight="1" x14ac:dyDescent="0.25">
      <c r="G994" s="2"/>
    </row>
    <row r="995" spans="7:7" ht="14.25" customHeight="1" x14ac:dyDescent="0.25">
      <c r="G995" s="2"/>
    </row>
    <row r="996" spans="7:7" ht="14.25" customHeight="1" x14ac:dyDescent="0.25">
      <c r="G996" s="2"/>
    </row>
    <row r="997" spans="7:7" ht="14.25" customHeight="1" x14ac:dyDescent="0.25">
      <c r="G997" s="2"/>
    </row>
    <row r="998" spans="7:7" ht="14.25" customHeight="1" x14ac:dyDescent="0.25">
      <c r="G998" s="2"/>
    </row>
    <row r="999" spans="7:7" ht="14.25" customHeight="1" x14ac:dyDescent="0.25">
      <c r="G999" s="2"/>
    </row>
    <row r="1000" spans="7:7" ht="14.25" customHeight="1" x14ac:dyDescent="0.25">
      <c r="G1000" s="2"/>
    </row>
  </sheetData>
  <sortState xmlns:xlrd2="http://schemas.microsoft.com/office/spreadsheetml/2017/richdata2" ref="A2:B1000">
    <sortCondition ref="B2:B1000"/>
  </sortState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FDE52-0489-4F31-8461-8EE33EF80F3B}">
  <dimension ref="A1:AI1070"/>
  <sheetViews>
    <sheetView workbookViewId="0">
      <selection activeCell="G9" sqref="G9"/>
    </sheetView>
  </sheetViews>
  <sheetFormatPr defaultRowHeight="14.25" x14ac:dyDescent="0.2"/>
  <sheetData>
    <row r="1" spans="1:35" x14ac:dyDescent="0.2">
      <c r="A1" s="6" t="s">
        <v>1319</v>
      </c>
      <c r="B1" s="7"/>
      <c r="C1" s="8"/>
      <c r="D1" s="8"/>
      <c r="E1" s="8"/>
      <c r="F1" s="9"/>
      <c r="G1" s="8"/>
      <c r="H1" s="9"/>
      <c r="I1" s="8"/>
      <c r="J1" s="10"/>
      <c r="K1" s="8"/>
      <c r="L1" s="8"/>
      <c r="M1" s="11"/>
      <c r="N1" s="8"/>
      <c r="O1" s="12"/>
      <c r="P1" s="8"/>
      <c r="Q1" s="9"/>
      <c r="R1" s="9"/>
      <c r="S1" s="8"/>
      <c r="T1" s="13"/>
      <c r="U1" s="14"/>
      <c r="V1" s="14"/>
      <c r="W1" s="14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8" x14ac:dyDescent="0.25">
      <c r="A2" s="15" t="s">
        <v>1320</v>
      </c>
      <c r="B2" s="7"/>
      <c r="C2" s="8"/>
      <c r="D2" s="8"/>
      <c r="E2" s="8"/>
      <c r="F2" s="9"/>
      <c r="G2" s="8"/>
      <c r="H2" s="9"/>
      <c r="I2" s="8"/>
      <c r="J2" s="10"/>
      <c r="K2" s="8"/>
      <c r="L2" s="8"/>
      <c r="M2" s="11"/>
      <c r="N2" s="8"/>
      <c r="O2" s="12"/>
      <c r="P2" s="16"/>
      <c r="Q2" s="9"/>
      <c r="R2" s="9"/>
      <c r="S2" s="16"/>
      <c r="T2" s="13"/>
      <c r="U2" s="14"/>
      <c r="V2" s="14"/>
      <c r="W2" s="14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thickBot="1" x14ac:dyDescent="0.25">
      <c r="A3" s="17" t="s">
        <v>1321</v>
      </c>
      <c r="B3" s="18" t="s">
        <v>1322</v>
      </c>
      <c r="C3" s="19" t="s">
        <v>1323</v>
      </c>
      <c r="D3" s="19" t="s">
        <v>1324</v>
      </c>
      <c r="E3" s="19" t="s">
        <v>1316</v>
      </c>
      <c r="F3" s="20" t="s">
        <v>1318</v>
      </c>
      <c r="G3" s="21" t="s">
        <v>1325</v>
      </c>
      <c r="H3" s="20" t="s">
        <v>1326</v>
      </c>
      <c r="I3" s="19" t="s">
        <v>1327</v>
      </c>
      <c r="J3" s="22" t="s">
        <v>1328</v>
      </c>
      <c r="K3" s="23" t="s">
        <v>1329</v>
      </c>
      <c r="L3" s="24" t="s">
        <v>1330</v>
      </c>
      <c r="M3" s="25" t="s">
        <v>1331</v>
      </c>
      <c r="N3" s="26" t="s">
        <v>1332</v>
      </c>
      <c r="O3" s="27" t="s">
        <v>1333</v>
      </c>
      <c r="P3" s="28" t="s">
        <v>1334</v>
      </c>
      <c r="Q3" s="29" t="s">
        <v>1335</v>
      </c>
      <c r="R3" s="30" t="s">
        <v>1336</v>
      </c>
      <c r="S3" s="31" t="s">
        <v>1337</v>
      </c>
      <c r="T3" s="32" t="s">
        <v>1338</v>
      </c>
      <c r="U3" s="33" t="s">
        <v>1339</v>
      </c>
      <c r="V3" s="33" t="s">
        <v>1340</v>
      </c>
      <c r="W3" s="34" t="s">
        <v>1341</v>
      </c>
      <c r="X3" s="35" t="s">
        <v>1342</v>
      </c>
      <c r="Y3" s="36" t="s">
        <v>1343</v>
      </c>
      <c r="Z3" s="36" t="s">
        <v>1344</v>
      </c>
      <c r="AA3" s="37" t="s">
        <v>1345</v>
      </c>
      <c r="AB3" s="38" t="s">
        <v>1346</v>
      </c>
      <c r="AC3" s="35" t="s">
        <v>1347</v>
      </c>
      <c r="AD3" s="36" t="s">
        <v>1348</v>
      </c>
      <c r="AE3" s="37" t="s">
        <v>1349</v>
      </c>
      <c r="AF3" s="39" t="s">
        <v>1350</v>
      </c>
      <c r="AG3" s="35" t="s">
        <v>1351</v>
      </c>
      <c r="AH3" s="40" t="s">
        <v>1352</v>
      </c>
      <c r="AI3" s="41" t="s">
        <v>1353</v>
      </c>
    </row>
    <row r="4" spans="1:35" ht="15" thickBot="1" x14ac:dyDescent="0.25">
      <c r="A4" s="42">
        <v>1</v>
      </c>
      <c r="B4" s="42">
        <v>2</v>
      </c>
      <c r="C4" s="43">
        <v>3</v>
      </c>
      <c r="D4" s="44">
        <v>4</v>
      </c>
      <c r="E4" s="44">
        <v>5</v>
      </c>
      <c r="F4" s="45"/>
      <c r="G4" s="46">
        <v>6</v>
      </c>
      <c r="H4" s="47"/>
      <c r="I4" s="48">
        <v>7</v>
      </c>
      <c r="J4" s="49">
        <v>8</v>
      </c>
      <c r="K4" s="44">
        <v>9</v>
      </c>
      <c r="L4" s="50">
        <v>10</v>
      </c>
      <c r="M4" s="43">
        <v>11</v>
      </c>
      <c r="N4" s="48">
        <v>12</v>
      </c>
      <c r="O4" s="49">
        <v>13</v>
      </c>
      <c r="P4" s="43">
        <v>14</v>
      </c>
      <c r="Q4" s="47" t="s">
        <v>1354</v>
      </c>
      <c r="R4" s="51" t="s">
        <v>1355</v>
      </c>
      <c r="S4" s="52">
        <v>15</v>
      </c>
      <c r="T4" s="53">
        <v>16</v>
      </c>
      <c r="U4" s="54">
        <v>17</v>
      </c>
      <c r="V4" s="54">
        <v>18</v>
      </c>
      <c r="W4" s="55">
        <v>19</v>
      </c>
      <c r="X4" s="52" t="s">
        <v>1356</v>
      </c>
      <c r="Y4" s="42" t="s">
        <v>1356</v>
      </c>
      <c r="Z4" s="42" t="s">
        <v>1356</v>
      </c>
      <c r="AA4" s="42" t="s">
        <v>1356</v>
      </c>
      <c r="AB4" s="42">
        <v>20</v>
      </c>
      <c r="AC4" s="52" t="s">
        <v>1356</v>
      </c>
      <c r="AD4" s="42" t="s">
        <v>1356</v>
      </c>
      <c r="AE4" s="42" t="s">
        <v>1356</v>
      </c>
      <c r="AF4" s="42">
        <v>21</v>
      </c>
      <c r="AG4" s="52" t="s">
        <v>1356</v>
      </c>
      <c r="AH4" s="56">
        <v>22</v>
      </c>
      <c r="AI4" s="57">
        <v>23</v>
      </c>
    </row>
    <row r="5" spans="1:35" x14ac:dyDescent="0.2">
      <c r="A5" s="58" t="s">
        <v>1357</v>
      </c>
      <c r="B5" s="59" t="s">
        <v>1358</v>
      </c>
      <c r="C5" s="60" t="s">
        <v>1359</v>
      </c>
      <c r="D5" s="61" t="s">
        <v>1360</v>
      </c>
      <c r="E5" s="61" t="s">
        <v>1361</v>
      </c>
      <c r="F5" s="59" t="s">
        <v>1362</v>
      </c>
      <c r="G5" s="62" t="s">
        <v>1363</v>
      </c>
      <c r="H5" s="63" t="s">
        <v>1364</v>
      </c>
      <c r="I5" s="64">
        <v>6143380767</v>
      </c>
      <c r="J5" s="65" t="s">
        <v>1365</v>
      </c>
      <c r="K5" s="66" t="s">
        <v>1366</v>
      </c>
      <c r="L5" s="67"/>
      <c r="M5" s="68">
        <v>461.960248100988</v>
      </c>
      <c r="N5" s="69"/>
      <c r="O5" s="70" t="s">
        <v>1367</v>
      </c>
      <c r="P5" s="66" t="s">
        <v>1366</v>
      </c>
      <c r="Q5" s="71"/>
      <c r="R5" s="69"/>
      <c r="S5" s="72" t="s">
        <v>1366</v>
      </c>
      <c r="T5" s="73">
        <v>3189.96</v>
      </c>
      <c r="U5" s="74"/>
      <c r="V5" s="74"/>
      <c r="W5" s="75"/>
      <c r="X5" s="60">
        <f t="shared" ref="X5:X68" si="0">IF(OR(K5="YES",TRIM(L5)="YES"),1,0)</f>
        <v>0</v>
      </c>
      <c r="Y5" s="61">
        <f t="shared" ref="Y5:Y68" si="1">IF(OR(AND(ISNUMBER(M5),AND(M5&gt;0,M5&lt;600)),AND(ISNUMBER(M5),AND(M5&gt;0,N5="YES"))),1,0)</f>
        <v>1</v>
      </c>
      <c r="Z5" s="61">
        <f t="shared" ref="Z5:Z68" si="2">IF(AND(OR(K5="YES",TRIM(L5)="YES"),(X5=0)),"Trouble",0)</f>
        <v>0</v>
      </c>
      <c r="AA5" s="61">
        <f t="shared" ref="AA5:AA68" si="3">IF(AND(OR(AND(ISNUMBER(M5),AND(M5&gt;0,M5&lt;600)),AND(ISNUMBER(M5),AND(M5&gt;0,N5="YES"))),(Y5=0)),"Trouble",0)</f>
        <v>0</v>
      </c>
      <c r="AB5" s="76" t="str">
        <f t="shared" ref="AB5:AB68" si="4">IF(AND(X5=1,Y5=1),"SRSA","-")</f>
        <v>-</v>
      </c>
      <c r="AC5" s="60">
        <f t="shared" ref="AC5:AC68" si="5">IF(S5="YES",1,0)</f>
        <v>0</v>
      </c>
      <c r="AD5" s="61">
        <f t="shared" ref="AD5:AD68" si="6">IF(OR(AND(ISNUMBER(Q5),Q5&gt;=20), (AND(ISNUMBER(Q5) = FALSE, AND(ISNUMBER(O5), O5&gt;=20)))),1,0)</f>
        <v>0</v>
      </c>
      <c r="AE5" s="61">
        <f t="shared" ref="AE5:AE68" si="7">IF(AND(AC5=1,AD5=1),"Initial",0)</f>
        <v>0</v>
      </c>
      <c r="AF5" s="76" t="str">
        <f t="shared" ref="AF5:AF68" si="8">IF(AND(AND(AE5="Initial",AG5=0),AND(ISNUMBER(M5),M5&gt;0)),"RLIS","-")</f>
        <v>-</v>
      </c>
      <c r="AG5" s="60">
        <f t="shared" ref="AG5:AG68" si="9">IF(AND(AB5="SRSA",AE5="Initial"),"SRSA",0)</f>
        <v>0</v>
      </c>
      <c r="AH5" s="77" t="s">
        <v>1368</v>
      </c>
      <c r="AI5" s="78" t="s">
        <v>1369</v>
      </c>
    </row>
    <row r="6" spans="1:35" x14ac:dyDescent="0.2">
      <c r="A6" s="79" t="s">
        <v>1370</v>
      </c>
      <c r="B6" s="80" t="s">
        <v>1371</v>
      </c>
      <c r="C6" s="81" t="s">
        <v>1372</v>
      </c>
      <c r="D6" s="82" t="s">
        <v>1373</v>
      </c>
      <c r="E6" s="82" t="s">
        <v>1361</v>
      </c>
      <c r="F6" s="80" t="s">
        <v>1362</v>
      </c>
      <c r="G6" s="83" t="s">
        <v>1374</v>
      </c>
      <c r="H6" s="84" t="s">
        <v>1375</v>
      </c>
      <c r="I6" s="85">
        <v>6144918502</v>
      </c>
      <c r="J6" s="86" t="s">
        <v>1365</v>
      </c>
      <c r="K6" s="87" t="s">
        <v>1366</v>
      </c>
      <c r="L6" s="88"/>
      <c r="M6" s="89">
        <v>135.79666770334043</v>
      </c>
      <c r="N6" s="90"/>
      <c r="O6" s="91" t="s">
        <v>1367</v>
      </c>
      <c r="P6" s="87" t="s">
        <v>1366</v>
      </c>
      <c r="Q6" s="92"/>
      <c r="R6" s="90"/>
      <c r="S6" s="93" t="s">
        <v>1366</v>
      </c>
      <c r="T6" s="94">
        <v>905.5</v>
      </c>
      <c r="U6" s="95"/>
      <c r="V6" s="95"/>
      <c r="W6" s="96"/>
      <c r="X6" s="81">
        <f t="shared" si="0"/>
        <v>0</v>
      </c>
      <c r="Y6" s="82">
        <f t="shared" si="1"/>
        <v>1</v>
      </c>
      <c r="Z6" s="82">
        <f t="shared" si="2"/>
        <v>0</v>
      </c>
      <c r="AA6" s="82">
        <f t="shared" si="3"/>
        <v>0</v>
      </c>
      <c r="AB6" s="97" t="str">
        <f t="shared" si="4"/>
        <v>-</v>
      </c>
      <c r="AC6" s="81">
        <f t="shared" si="5"/>
        <v>0</v>
      </c>
      <c r="AD6" s="82">
        <f t="shared" si="6"/>
        <v>0</v>
      </c>
      <c r="AE6" s="82">
        <f t="shared" si="7"/>
        <v>0</v>
      </c>
      <c r="AF6" s="97" t="str">
        <f t="shared" si="8"/>
        <v>-</v>
      </c>
      <c r="AG6" s="81">
        <f t="shared" si="9"/>
        <v>0</v>
      </c>
      <c r="AH6" s="98" t="s">
        <v>1368</v>
      </c>
      <c r="AI6" s="99" t="s">
        <v>1369</v>
      </c>
    </row>
    <row r="7" spans="1:35" x14ac:dyDescent="0.2">
      <c r="A7" s="79" t="s">
        <v>1376</v>
      </c>
      <c r="B7" s="80" t="s">
        <v>1377</v>
      </c>
      <c r="C7" s="81" t="s">
        <v>1378</v>
      </c>
      <c r="D7" s="82" t="s">
        <v>1379</v>
      </c>
      <c r="E7" s="82" t="s">
        <v>1380</v>
      </c>
      <c r="F7" s="80" t="s">
        <v>1362</v>
      </c>
      <c r="G7" s="83" t="s">
        <v>1381</v>
      </c>
      <c r="H7" s="84" t="s">
        <v>1382</v>
      </c>
      <c r="I7" s="85">
        <v>3307449070</v>
      </c>
      <c r="J7" s="86" t="s">
        <v>1383</v>
      </c>
      <c r="K7" s="87" t="s">
        <v>1366</v>
      </c>
      <c r="L7" s="88"/>
      <c r="M7" s="89">
        <v>89.11046075689768</v>
      </c>
      <c r="N7" s="90"/>
      <c r="O7" s="91" t="s">
        <v>1367</v>
      </c>
      <c r="P7" s="87" t="s">
        <v>1366</v>
      </c>
      <c r="Q7" s="92"/>
      <c r="R7" s="90"/>
      <c r="S7" s="93" t="s">
        <v>1366</v>
      </c>
      <c r="T7" s="94">
        <v>833.15</v>
      </c>
      <c r="U7" s="95"/>
      <c r="V7" s="95"/>
      <c r="W7" s="96"/>
      <c r="X7" s="81">
        <f t="shared" si="0"/>
        <v>0</v>
      </c>
      <c r="Y7" s="82">
        <f t="shared" si="1"/>
        <v>1</v>
      </c>
      <c r="Z7" s="82">
        <f t="shared" si="2"/>
        <v>0</v>
      </c>
      <c r="AA7" s="82">
        <f t="shared" si="3"/>
        <v>0</v>
      </c>
      <c r="AB7" s="97" t="str">
        <f t="shared" si="4"/>
        <v>-</v>
      </c>
      <c r="AC7" s="81">
        <f t="shared" si="5"/>
        <v>0</v>
      </c>
      <c r="AD7" s="82">
        <f t="shared" si="6"/>
        <v>0</v>
      </c>
      <c r="AE7" s="82">
        <f t="shared" si="7"/>
        <v>0</v>
      </c>
      <c r="AF7" s="97" t="str">
        <f t="shared" si="8"/>
        <v>-</v>
      </c>
      <c r="AG7" s="81">
        <f t="shared" si="9"/>
        <v>0</v>
      </c>
      <c r="AH7" s="98" t="s">
        <v>1368</v>
      </c>
      <c r="AI7" s="99" t="s">
        <v>1369</v>
      </c>
    </row>
    <row r="8" spans="1:35" x14ac:dyDescent="0.2">
      <c r="A8" s="79" t="s">
        <v>1384</v>
      </c>
      <c r="B8" s="80" t="s">
        <v>1385</v>
      </c>
      <c r="C8" s="81" t="s">
        <v>1386</v>
      </c>
      <c r="D8" s="82" t="s">
        <v>1387</v>
      </c>
      <c r="E8" s="82" t="s">
        <v>577</v>
      </c>
      <c r="F8" s="80" t="s">
        <v>1362</v>
      </c>
      <c r="G8" s="83" t="s">
        <v>1388</v>
      </c>
      <c r="H8" s="84" t="s">
        <v>1389</v>
      </c>
      <c r="I8" s="85">
        <v>4402440156</v>
      </c>
      <c r="J8" s="86" t="s">
        <v>1390</v>
      </c>
      <c r="K8" s="87" t="s">
        <v>1366</v>
      </c>
      <c r="L8" s="88"/>
      <c r="M8" s="89">
        <v>195.06654630579675</v>
      </c>
      <c r="N8" s="90"/>
      <c r="O8" s="91" t="s">
        <v>1367</v>
      </c>
      <c r="P8" s="87" t="s">
        <v>1366</v>
      </c>
      <c r="Q8" s="92"/>
      <c r="R8" s="90"/>
      <c r="S8" s="93" t="s">
        <v>1366</v>
      </c>
      <c r="T8" s="94">
        <v>2635</v>
      </c>
      <c r="U8" s="95"/>
      <c r="V8" s="95"/>
      <c r="W8" s="96"/>
      <c r="X8" s="81">
        <f t="shared" si="0"/>
        <v>0</v>
      </c>
      <c r="Y8" s="82">
        <f t="shared" si="1"/>
        <v>1</v>
      </c>
      <c r="Z8" s="82">
        <f t="shared" si="2"/>
        <v>0</v>
      </c>
      <c r="AA8" s="82">
        <f t="shared" si="3"/>
        <v>0</v>
      </c>
      <c r="AB8" s="97" t="str">
        <f t="shared" si="4"/>
        <v>-</v>
      </c>
      <c r="AC8" s="81">
        <f t="shared" si="5"/>
        <v>0</v>
      </c>
      <c r="AD8" s="82">
        <f t="shared" si="6"/>
        <v>0</v>
      </c>
      <c r="AE8" s="82">
        <f t="shared" si="7"/>
        <v>0</v>
      </c>
      <c r="AF8" s="97" t="str">
        <f t="shared" si="8"/>
        <v>-</v>
      </c>
      <c r="AG8" s="81">
        <f t="shared" si="9"/>
        <v>0</v>
      </c>
      <c r="AH8" s="98" t="s">
        <v>1368</v>
      </c>
      <c r="AI8" s="99" t="s">
        <v>1369</v>
      </c>
    </row>
    <row r="9" spans="1:35" x14ac:dyDescent="0.2">
      <c r="A9" s="79" t="s">
        <v>1391</v>
      </c>
      <c r="B9" s="80" t="s">
        <v>1392</v>
      </c>
      <c r="C9" s="81" t="s">
        <v>1393</v>
      </c>
      <c r="D9" s="82" t="s">
        <v>1394</v>
      </c>
      <c r="E9" s="82" t="s">
        <v>1395</v>
      </c>
      <c r="F9" s="80" t="s">
        <v>1362</v>
      </c>
      <c r="G9" s="83" t="s">
        <v>1396</v>
      </c>
      <c r="H9" s="84" t="s">
        <v>1397</v>
      </c>
      <c r="I9" s="85">
        <v>8776446338</v>
      </c>
      <c r="J9" s="86" t="s">
        <v>1365</v>
      </c>
      <c r="K9" s="87" t="s">
        <v>1366</v>
      </c>
      <c r="L9" s="88"/>
      <c r="M9" s="89">
        <v>112.9555626311613</v>
      </c>
      <c r="N9" s="90"/>
      <c r="O9" s="91" t="s">
        <v>1367</v>
      </c>
      <c r="P9" s="87" t="s">
        <v>1366</v>
      </c>
      <c r="Q9" s="92"/>
      <c r="R9" s="90"/>
      <c r="S9" s="93" t="s">
        <v>1366</v>
      </c>
      <c r="T9" s="94">
        <v>784.52</v>
      </c>
      <c r="U9" s="95"/>
      <c r="V9" s="95"/>
      <c r="W9" s="96"/>
      <c r="X9" s="81">
        <f t="shared" si="0"/>
        <v>0</v>
      </c>
      <c r="Y9" s="82">
        <f t="shared" si="1"/>
        <v>1</v>
      </c>
      <c r="Z9" s="82">
        <f t="shared" si="2"/>
        <v>0</v>
      </c>
      <c r="AA9" s="82">
        <f t="shared" si="3"/>
        <v>0</v>
      </c>
      <c r="AB9" s="97" t="str">
        <f t="shared" si="4"/>
        <v>-</v>
      </c>
      <c r="AC9" s="81">
        <f t="shared" si="5"/>
        <v>0</v>
      </c>
      <c r="AD9" s="82">
        <f t="shared" si="6"/>
        <v>0</v>
      </c>
      <c r="AE9" s="82">
        <f t="shared" si="7"/>
        <v>0</v>
      </c>
      <c r="AF9" s="97" t="str">
        <f t="shared" si="8"/>
        <v>-</v>
      </c>
      <c r="AG9" s="81">
        <f t="shared" si="9"/>
        <v>0</v>
      </c>
      <c r="AH9" s="98" t="s">
        <v>1368</v>
      </c>
      <c r="AI9" s="99" t="s">
        <v>1369</v>
      </c>
    </row>
    <row r="10" spans="1:35" x14ac:dyDescent="0.2">
      <c r="A10" s="79" t="s">
        <v>1398</v>
      </c>
      <c r="B10" s="80" t="s">
        <v>1399</v>
      </c>
      <c r="C10" s="81" t="s">
        <v>1400</v>
      </c>
      <c r="D10" s="82" t="s">
        <v>1401</v>
      </c>
      <c r="E10" s="82" t="s">
        <v>1402</v>
      </c>
      <c r="F10" s="80" t="s">
        <v>1362</v>
      </c>
      <c r="G10" s="83" t="s">
        <v>1403</v>
      </c>
      <c r="H10" s="84" t="s">
        <v>1404</v>
      </c>
      <c r="I10" s="85">
        <v>5132464102</v>
      </c>
      <c r="J10" s="86" t="s">
        <v>1365</v>
      </c>
      <c r="K10" s="87" t="s">
        <v>1366</v>
      </c>
      <c r="L10" s="88"/>
      <c r="M10" s="89">
        <v>229.25198377087113</v>
      </c>
      <c r="N10" s="90"/>
      <c r="O10" s="91" t="s">
        <v>1367</v>
      </c>
      <c r="P10" s="87" t="s">
        <v>1366</v>
      </c>
      <c r="Q10" s="92"/>
      <c r="R10" s="90"/>
      <c r="S10" s="93" t="s">
        <v>1366</v>
      </c>
      <c r="T10" s="94">
        <v>1493.6299999999999</v>
      </c>
      <c r="U10" s="95"/>
      <c r="V10" s="95"/>
      <c r="W10" s="96"/>
      <c r="X10" s="81">
        <f t="shared" si="0"/>
        <v>0</v>
      </c>
      <c r="Y10" s="82">
        <f t="shared" si="1"/>
        <v>1</v>
      </c>
      <c r="Z10" s="82">
        <f t="shared" si="2"/>
        <v>0</v>
      </c>
      <c r="AA10" s="82">
        <f t="shared" si="3"/>
        <v>0</v>
      </c>
      <c r="AB10" s="97" t="str">
        <f t="shared" si="4"/>
        <v>-</v>
      </c>
      <c r="AC10" s="81">
        <f t="shared" si="5"/>
        <v>0</v>
      </c>
      <c r="AD10" s="82">
        <f t="shared" si="6"/>
        <v>0</v>
      </c>
      <c r="AE10" s="82">
        <f t="shared" si="7"/>
        <v>0</v>
      </c>
      <c r="AF10" s="97" t="str">
        <f t="shared" si="8"/>
        <v>-</v>
      </c>
      <c r="AG10" s="81">
        <f t="shared" si="9"/>
        <v>0</v>
      </c>
      <c r="AH10" s="98" t="s">
        <v>1368</v>
      </c>
      <c r="AI10" s="99" t="s">
        <v>1369</v>
      </c>
    </row>
    <row r="11" spans="1:35" x14ac:dyDescent="0.2">
      <c r="A11" s="79" t="s">
        <v>1405</v>
      </c>
      <c r="B11" s="80" t="s">
        <v>1406</v>
      </c>
      <c r="C11" s="81" t="s">
        <v>1407</v>
      </c>
      <c r="D11" s="82" t="s">
        <v>1408</v>
      </c>
      <c r="E11" s="82" t="s">
        <v>1395</v>
      </c>
      <c r="F11" s="80" t="s">
        <v>1362</v>
      </c>
      <c r="G11" s="83" t="s">
        <v>1409</v>
      </c>
      <c r="H11" s="84" t="s">
        <v>1410</v>
      </c>
      <c r="I11" s="85">
        <v>4192438559</v>
      </c>
      <c r="J11" s="86" t="s">
        <v>1365</v>
      </c>
      <c r="K11" s="87" t="s">
        <v>1366</v>
      </c>
      <c r="L11" s="88"/>
      <c r="M11" s="89">
        <v>208.88002836627746</v>
      </c>
      <c r="N11" s="90"/>
      <c r="O11" s="91" t="s">
        <v>1367</v>
      </c>
      <c r="P11" s="87" t="s">
        <v>1366</v>
      </c>
      <c r="Q11" s="92"/>
      <c r="R11" s="90"/>
      <c r="S11" s="93" t="s">
        <v>1366</v>
      </c>
      <c r="T11" s="94">
        <v>2075.8000000000002</v>
      </c>
      <c r="U11" s="95"/>
      <c r="V11" s="95"/>
      <c r="W11" s="96"/>
      <c r="X11" s="81">
        <f t="shared" si="0"/>
        <v>0</v>
      </c>
      <c r="Y11" s="82">
        <f t="shared" si="1"/>
        <v>1</v>
      </c>
      <c r="Z11" s="82">
        <f t="shared" si="2"/>
        <v>0</v>
      </c>
      <c r="AA11" s="82">
        <f t="shared" si="3"/>
        <v>0</v>
      </c>
      <c r="AB11" s="97" t="str">
        <f t="shared" si="4"/>
        <v>-</v>
      </c>
      <c r="AC11" s="81">
        <f t="shared" si="5"/>
        <v>0</v>
      </c>
      <c r="AD11" s="82">
        <f t="shared" si="6"/>
        <v>0</v>
      </c>
      <c r="AE11" s="82">
        <f t="shared" si="7"/>
        <v>0</v>
      </c>
      <c r="AF11" s="97" t="str">
        <f t="shared" si="8"/>
        <v>-</v>
      </c>
      <c r="AG11" s="81">
        <f t="shared" si="9"/>
        <v>0</v>
      </c>
      <c r="AH11" s="98" t="s">
        <v>1368</v>
      </c>
      <c r="AI11" s="99" t="s">
        <v>1369</v>
      </c>
    </row>
    <row r="12" spans="1:35" x14ac:dyDescent="0.2">
      <c r="A12" s="79" t="s">
        <v>1411</v>
      </c>
      <c r="B12" s="80" t="s">
        <v>735</v>
      </c>
      <c r="C12" s="81" t="s">
        <v>736</v>
      </c>
      <c r="D12" s="82" t="s">
        <v>1412</v>
      </c>
      <c r="E12" s="82" t="s">
        <v>1413</v>
      </c>
      <c r="F12" s="80" t="s">
        <v>1362</v>
      </c>
      <c r="G12" s="83" t="s">
        <v>1414</v>
      </c>
      <c r="H12" s="84" t="s">
        <v>1415</v>
      </c>
      <c r="I12" s="85">
        <v>4196346421</v>
      </c>
      <c r="J12" s="86" t="s">
        <v>1416</v>
      </c>
      <c r="K12" s="87" t="s">
        <v>1366</v>
      </c>
      <c r="L12" s="88"/>
      <c r="M12" s="89">
        <v>886.18541420278018</v>
      </c>
      <c r="N12" s="90"/>
      <c r="O12" s="91">
        <v>14.837400000000001</v>
      </c>
      <c r="P12" s="87" t="s">
        <v>1366</v>
      </c>
      <c r="Q12" s="92"/>
      <c r="R12" s="90"/>
      <c r="S12" s="93" t="s">
        <v>1417</v>
      </c>
      <c r="T12" s="94">
        <v>36032.910000000003</v>
      </c>
      <c r="U12" s="95"/>
      <c r="V12" s="95"/>
      <c r="W12" s="96"/>
      <c r="X12" s="81">
        <f t="shared" si="0"/>
        <v>0</v>
      </c>
      <c r="Y12" s="82">
        <f t="shared" si="1"/>
        <v>0</v>
      </c>
      <c r="Z12" s="82">
        <f t="shared" si="2"/>
        <v>0</v>
      </c>
      <c r="AA12" s="82">
        <f t="shared" si="3"/>
        <v>0</v>
      </c>
      <c r="AB12" s="97" t="str">
        <f t="shared" si="4"/>
        <v>-</v>
      </c>
      <c r="AC12" s="81">
        <f t="shared" si="5"/>
        <v>1</v>
      </c>
      <c r="AD12" s="82">
        <f t="shared" si="6"/>
        <v>0</v>
      </c>
      <c r="AE12" s="82">
        <f t="shared" si="7"/>
        <v>0</v>
      </c>
      <c r="AF12" s="97" t="str">
        <f t="shared" si="8"/>
        <v>-</v>
      </c>
      <c r="AG12" s="81">
        <f t="shared" si="9"/>
        <v>0</v>
      </c>
      <c r="AH12" s="98" t="s">
        <v>1368</v>
      </c>
      <c r="AI12" s="99" t="s">
        <v>1418</v>
      </c>
    </row>
    <row r="13" spans="1:35" x14ac:dyDescent="0.2">
      <c r="A13" s="79" t="s">
        <v>1419</v>
      </c>
      <c r="B13" s="80" t="s">
        <v>1093</v>
      </c>
      <c r="C13" s="81" t="s">
        <v>1094</v>
      </c>
      <c r="D13" s="82" t="s">
        <v>1420</v>
      </c>
      <c r="E13" s="82" t="s">
        <v>1421</v>
      </c>
      <c r="F13" s="80" t="s">
        <v>1362</v>
      </c>
      <c r="G13" s="83" t="s">
        <v>1422</v>
      </c>
      <c r="H13" s="84" t="s">
        <v>1423</v>
      </c>
      <c r="I13" s="85">
        <v>9375445586</v>
      </c>
      <c r="J13" s="86" t="s">
        <v>1424</v>
      </c>
      <c r="K13" s="87" t="s">
        <v>1417</v>
      </c>
      <c r="L13" s="88"/>
      <c r="M13" s="89">
        <v>4110.6144688634149</v>
      </c>
      <c r="N13" s="90"/>
      <c r="O13" s="91">
        <v>30.425899999999999</v>
      </c>
      <c r="P13" s="87" t="s">
        <v>1417</v>
      </c>
      <c r="Q13" s="92"/>
      <c r="R13" s="90"/>
      <c r="S13" s="93" t="s">
        <v>1417</v>
      </c>
      <c r="T13" s="94">
        <v>281349.00000000006</v>
      </c>
      <c r="U13" s="95"/>
      <c r="V13" s="95"/>
      <c r="W13" s="96"/>
      <c r="X13" s="81">
        <f t="shared" si="0"/>
        <v>1</v>
      </c>
      <c r="Y13" s="82">
        <f t="shared" si="1"/>
        <v>0</v>
      </c>
      <c r="Z13" s="82">
        <f t="shared" si="2"/>
        <v>0</v>
      </c>
      <c r="AA13" s="82">
        <f t="shared" si="3"/>
        <v>0</v>
      </c>
      <c r="AB13" s="97" t="str">
        <f t="shared" si="4"/>
        <v>-</v>
      </c>
      <c r="AC13" s="81">
        <f t="shared" si="5"/>
        <v>1</v>
      </c>
      <c r="AD13" s="82">
        <f t="shared" si="6"/>
        <v>1</v>
      </c>
      <c r="AE13" s="82" t="str">
        <f t="shared" si="7"/>
        <v>Initial</v>
      </c>
      <c r="AF13" s="97" t="str">
        <f t="shared" si="8"/>
        <v>RLIS</v>
      </c>
      <c r="AG13" s="81">
        <f t="shared" si="9"/>
        <v>0</v>
      </c>
      <c r="AH13" s="98" t="s">
        <v>1368</v>
      </c>
      <c r="AI13" s="99" t="s">
        <v>1418</v>
      </c>
    </row>
    <row r="14" spans="1:35" x14ac:dyDescent="0.2">
      <c r="A14" s="79" t="s">
        <v>1425</v>
      </c>
      <c r="B14" s="80" t="s">
        <v>1046</v>
      </c>
      <c r="C14" s="81" t="s">
        <v>1047</v>
      </c>
      <c r="D14" s="82" t="s">
        <v>1426</v>
      </c>
      <c r="E14" s="82" t="s">
        <v>1427</v>
      </c>
      <c r="F14" s="80" t="s">
        <v>1362</v>
      </c>
      <c r="G14" s="83" t="s">
        <v>1428</v>
      </c>
      <c r="H14" s="84" t="s">
        <v>1429</v>
      </c>
      <c r="I14" s="85">
        <v>7409984633</v>
      </c>
      <c r="J14" s="86" t="s">
        <v>1424</v>
      </c>
      <c r="K14" s="87" t="s">
        <v>1417</v>
      </c>
      <c r="L14" s="88"/>
      <c r="M14" s="89">
        <v>1415.6151449562442</v>
      </c>
      <c r="N14" s="90"/>
      <c r="O14" s="91">
        <v>17.671299999999999</v>
      </c>
      <c r="P14" s="87" t="s">
        <v>1366</v>
      </c>
      <c r="Q14" s="92"/>
      <c r="R14" s="90"/>
      <c r="S14" s="93" t="s">
        <v>1417</v>
      </c>
      <c r="T14" s="94">
        <v>72586.67</v>
      </c>
      <c r="U14" s="95"/>
      <c r="V14" s="95"/>
      <c r="W14" s="96"/>
      <c r="X14" s="81">
        <f t="shared" si="0"/>
        <v>1</v>
      </c>
      <c r="Y14" s="82">
        <f t="shared" si="1"/>
        <v>0</v>
      </c>
      <c r="Z14" s="82">
        <f t="shared" si="2"/>
        <v>0</v>
      </c>
      <c r="AA14" s="82">
        <f t="shared" si="3"/>
        <v>0</v>
      </c>
      <c r="AB14" s="97" t="str">
        <f t="shared" si="4"/>
        <v>-</v>
      </c>
      <c r="AC14" s="81">
        <f t="shared" si="5"/>
        <v>1</v>
      </c>
      <c r="AD14" s="82">
        <f t="shared" si="6"/>
        <v>0</v>
      </c>
      <c r="AE14" s="82">
        <f t="shared" si="7"/>
        <v>0</v>
      </c>
      <c r="AF14" s="97" t="str">
        <f t="shared" si="8"/>
        <v>-</v>
      </c>
      <c r="AG14" s="81">
        <f t="shared" si="9"/>
        <v>0</v>
      </c>
      <c r="AH14" s="98" t="s">
        <v>1368</v>
      </c>
      <c r="AI14" s="99" t="s">
        <v>1418</v>
      </c>
    </row>
    <row r="15" spans="1:35" x14ac:dyDescent="0.2">
      <c r="A15" s="79" t="s">
        <v>1430</v>
      </c>
      <c r="B15" s="80" t="s">
        <v>267</v>
      </c>
      <c r="C15" s="81" t="s">
        <v>268</v>
      </c>
      <c r="D15" s="82" t="s">
        <v>1431</v>
      </c>
      <c r="E15" s="82" t="s">
        <v>1432</v>
      </c>
      <c r="F15" s="80" t="s">
        <v>1362</v>
      </c>
      <c r="G15" s="83" t="s">
        <v>1433</v>
      </c>
      <c r="H15" s="84" t="s">
        <v>1434</v>
      </c>
      <c r="I15" s="85">
        <v>3307611661</v>
      </c>
      <c r="J15" s="86" t="s">
        <v>1383</v>
      </c>
      <c r="K15" s="87" t="s">
        <v>1366</v>
      </c>
      <c r="L15" s="88"/>
      <c r="M15" s="89">
        <v>22206.243553454013</v>
      </c>
      <c r="N15" s="90"/>
      <c r="O15" s="91">
        <v>33.305900000000001</v>
      </c>
      <c r="P15" s="87" t="s">
        <v>1417</v>
      </c>
      <c r="Q15" s="92"/>
      <c r="R15" s="90"/>
      <c r="S15" s="93" t="s">
        <v>1366</v>
      </c>
      <c r="T15" s="94">
        <v>2273879.85</v>
      </c>
      <c r="U15" s="95"/>
      <c r="V15" s="95"/>
      <c r="W15" s="96"/>
      <c r="X15" s="81">
        <f t="shared" si="0"/>
        <v>0</v>
      </c>
      <c r="Y15" s="82">
        <f t="shared" si="1"/>
        <v>0</v>
      </c>
      <c r="Z15" s="82">
        <f t="shared" si="2"/>
        <v>0</v>
      </c>
      <c r="AA15" s="82">
        <f t="shared" si="3"/>
        <v>0</v>
      </c>
      <c r="AB15" s="97" t="str">
        <f t="shared" si="4"/>
        <v>-</v>
      </c>
      <c r="AC15" s="81">
        <f t="shared" si="5"/>
        <v>0</v>
      </c>
      <c r="AD15" s="82">
        <f t="shared" si="6"/>
        <v>1</v>
      </c>
      <c r="AE15" s="82">
        <f t="shared" si="7"/>
        <v>0</v>
      </c>
      <c r="AF15" s="97" t="str">
        <f t="shared" si="8"/>
        <v>-</v>
      </c>
      <c r="AG15" s="81">
        <f t="shared" si="9"/>
        <v>0</v>
      </c>
      <c r="AH15" s="98" t="s">
        <v>1368</v>
      </c>
      <c r="AI15" s="99" t="s">
        <v>1418</v>
      </c>
    </row>
    <row r="16" spans="1:35" x14ac:dyDescent="0.2">
      <c r="A16" s="79" t="s">
        <v>1435</v>
      </c>
      <c r="B16" s="80" t="s">
        <v>1436</v>
      </c>
      <c r="C16" s="81" t="s">
        <v>1437</v>
      </c>
      <c r="D16" s="82" t="s">
        <v>1438</v>
      </c>
      <c r="E16" s="82" t="s">
        <v>1432</v>
      </c>
      <c r="F16" s="80" t="s">
        <v>1362</v>
      </c>
      <c r="G16" s="83" t="s">
        <v>1433</v>
      </c>
      <c r="H16" s="84" t="s">
        <v>1439</v>
      </c>
      <c r="I16" s="85">
        <v>3302372232</v>
      </c>
      <c r="J16" s="86" t="s">
        <v>1383</v>
      </c>
      <c r="K16" s="87" t="s">
        <v>1366</v>
      </c>
      <c r="L16" s="88"/>
      <c r="M16" s="89">
        <v>505.02177526709397</v>
      </c>
      <c r="N16" s="90"/>
      <c r="O16" s="91" t="s">
        <v>1367</v>
      </c>
      <c r="P16" s="87" t="s">
        <v>1366</v>
      </c>
      <c r="Q16" s="92"/>
      <c r="R16" s="90"/>
      <c r="S16" s="93" t="s">
        <v>1366</v>
      </c>
      <c r="T16" s="94">
        <v>3907.53</v>
      </c>
      <c r="U16" s="95"/>
      <c r="V16" s="95"/>
      <c r="W16" s="96"/>
      <c r="X16" s="81">
        <f t="shared" si="0"/>
        <v>0</v>
      </c>
      <c r="Y16" s="82">
        <f t="shared" si="1"/>
        <v>1</v>
      </c>
      <c r="Z16" s="82">
        <f t="shared" si="2"/>
        <v>0</v>
      </c>
      <c r="AA16" s="82">
        <f t="shared" si="3"/>
        <v>0</v>
      </c>
      <c r="AB16" s="97" t="str">
        <f t="shared" si="4"/>
        <v>-</v>
      </c>
      <c r="AC16" s="81">
        <f t="shared" si="5"/>
        <v>0</v>
      </c>
      <c r="AD16" s="82">
        <f t="shared" si="6"/>
        <v>0</v>
      </c>
      <c r="AE16" s="82">
        <f t="shared" si="7"/>
        <v>0</v>
      </c>
      <c r="AF16" s="97" t="str">
        <f t="shared" si="8"/>
        <v>-</v>
      </c>
      <c r="AG16" s="81">
        <f t="shared" si="9"/>
        <v>0</v>
      </c>
      <c r="AH16" s="98" t="s">
        <v>1368</v>
      </c>
      <c r="AI16" s="99" t="s">
        <v>1369</v>
      </c>
    </row>
    <row r="17" spans="1:35" x14ac:dyDescent="0.2">
      <c r="A17" s="79" t="s">
        <v>1440</v>
      </c>
      <c r="B17" s="80" t="s">
        <v>1441</v>
      </c>
      <c r="C17" s="81" t="s">
        <v>1442</v>
      </c>
      <c r="D17" s="82" t="s">
        <v>1443</v>
      </c>
      <c r="E17" s="82" t="s">
        <v>1432</v>
      </c>
      <c r="F17" s="80" t="s">
        <v>1362</v>
      </c>
      <c r="G17" s="83" t="s">
        <v>1444</v>
      </c>
      <c r="H17" s="84" t="s">
        <v>1445</v>
      </c>
      <c r="I17" s="85">
        <v>3306125621</v>
      </c>
      <c r="J17" s="86" t="s">
        <v>1383</v>
      </c>
      <c r="K17" s="87" t="s">
        <v>1366</v>
      </c>
      <c r="L17" s="88"/>
      <c r="M17" s="89">
        <v>367.22342745226189</v>
      </c>
      <c r="N17" s="90"/>
      <c r="O17" s="91" t="s">
        <v>1367</v>
      </c>
      <c r="P17" s="87" t="s">
        <v>1366</v>
      </c>
      <c r="Q17" s="92"/>
      <c r="R17" s="90"/>
      <c r="S17" s="93" t="s">
        <v>1366</v>
      </c>
      <c r="T17" s="94">
        <v>2524.54</v>
      </c>
      <c r="U17" s="95"/>
      <c r="V17" s="95"/>
      <c r="W17" s="96"/>
      <c r="X17" s="81">
        <f t="shared" si="0"/>
        <v>0</v>
      </c>
      <c r="Y17" s="82">
        <f t="shared" si="1"/>
        <v>1</v>
      </c>
      <c r="Z17" s="82">
        <f t="shared" si="2"/>
        <v>0</v>
      </c>
      <c r="AA17" s="82">
        <f t="shared" si="3"/>
        <v>0</v>
      </c>
      <c r="AB17" s="97" t="str">
        <f t="shared" si="4"/>
        <v>-</v>
      </c>
      <c r="AC17" s="81">
        <f t="shared" si="5"/>
        <v>0</v>
      </c>
      <c r="AD17" s="82">
        <f t="shared" si="6"/>
        <v>0</v>
      </c>
      <c r="AE17" s="82">
        <f t="shared" si="7"/>
        <v>0</v>
      </c>
      <c r="AF17" s="97" t="str">
        <f t="shared" si="8"/>
        <v>-</v>
      </c>
      <c r="AG17" s="81">
        <f t="shared" si="9"/>
        <v>0</v>
      </c>
      <c r="AH17" s="98" t="s">
        <v>1368</v>
      </c>
      <c r="AI17" s="99" t="s">
        <v>1369</v>
      </c>
    </row>
    <row r="18" spans="1:35" x14ac:dyDescent="0.2">
      <c r="A18" s="79" t="s">
        <v>1446</v>
      </c>
      <c r="B18" s="80" t="s">
        <v>1447</v>
      </c>
      <c r="C18" s="81" t="s">
        <v>1448</v>
      </c>
      <c r="D18" s="82" t="s">
        <v>1449</v>
      </c>
      <c r="E18" s="82" t="s">
        <v>1432</v>
      </c>
      <c r="F18" s="80" t="s">
        <v>1362</v>
      </c>
      <c r="G18" s="83" t="s">
        <v>1450</v>
      </c>
      <c r="H18" s="84" t="s">
        <v>1451</v>
      </c>
      <c r="I18" s="85">
        <v>3303746704</v>
      </c>
      <c r="J18" s="86" t="s">
        <v>1383</v>
      </c>
      <c r="K18" s="87" t="s">
        <v>1366</v>
      </c>
      <c r="L18" s="88"/>
      <c r="M18" s="89">
        <v>151.96167016934723</v>
      </c>
      <c r="N18" s="90"/>
      <c r="O18" s="91" t="s">
        <v>1367</v>
      </c>
      <c r="P18" s="87" t="s">
        <v>1366</v>
      </c>
      <c r="Q18" s="92"/>
      <c r="R18" s="90"/>
      <c r="S18" s="93" t="s">
        <v>1366</v>
      </c>
      <c r="T18" s="94">
        <v>1100.9100000000001</v>
      </c>
      <c r="U18" s="95"/>
      <c r="V18" s="95"/>
      <c r="W18" s="96"/>
      <c r="X18" s="81">
        <f t="shared" si="0"/>
        <v>0</v>
      </c>
      <c r="Y18" s="82">
        <f t="shared" si="1"/>
        <v>1</v>
      </c>
      <c r="Z18" s="82">
        <f t="shared" si="2"/>
        <v>0</v>
      </c>
      <c r="AA18" s="82">
        <f t="shared" si="3"/>
        <v>0</v>
      </c>
      <c r="AB18" s="97" t="str">
        <f t="shared" si="4"/>
        <v>-</v>
      </c>
      <c r="AC18" s="81">
        <f t="shared" si="5"/>
        <v>0</v>
      </c>
      <c r="AD18" s="82">
        <f t="shared" si="6"/>
        <v>0</v>
      </c>
      <c r="AE18" s="82">
        <f t="shared" si="7"/>
        <v>0</v>
      </c>
      <c r="AF18" s="97" t="str">
        <f t="shared" si="8"/>
        <v>-</v>
      </c>
      <c r="AG18" s="81">
        <f t="shared" si="9"/>
        <v>0</v>
      </c>
      <c r="AH18" s="98" t="s">
        <v>1368</v>
      </c>
      <c r="AI18" s="99" t="s">
        <v>1369</v>
      </c>
    </row>
    <row r="19" spans="1:35" x14ac:dyDescent="0.2">
      <c r="A19" s="79" t="s">
        <v>1452</v>
      </c>
      <c r="B19" s="80" t="s">
        <v>1453</v>
      </c>
      <c r="C19" s="81" t="s">
        <v>1454</v>
      </c>
      <c r="D19" s="82" t="s">
        <v>1455</v>
      </c>
      <c r="E19" s="82" t="s">
        <v>1456</v>
      </c>
      <c r="F19" s="80" t="s">
        <v>1362</v>
      </c>
      <c r="G19" s="83" t="s">
        <v>1457</v>
      </c>
      <c r="H19" s="84" t="s">
        <v>1458</v>
      </c>
      <c r="I19" s="85">
        <v>8776446338</v>
      </c>
      <c r="J19" s="86"/>
      <c r="K19" s="87"/>
      <c r="L19" s="88"/>
      <c r="M19" s="89">
        <v>83.994176813128632</v>
      </c>
      <c r="N19" s="90"/>
      <c r="O19" s="91" t="s">
        <v>1367</v>
      </c>
      <c r="P19" s="87" t="s">
        <v>1366</v>
      </c>
      <c r="Q19" s="92"/>
      <c r="R19" s="90"/>
      <c r="S19" s="93"/>
      <c r="T19" s="94">
        <v>0</v>
      </c>
      <c r="U19" s="95"/>
      <c r="V19" s="95"/>
      <c r="W19" s="96"/>
      <c r="X19" s="81">
        <f t="shared" si="0"/>
        <v>0</v>
      </c>
      <c r="Y19" s="82">
        <f t="shared" si="1"/>
        <v>1</v>
      </c>
      <c r="Z19" s="82">
        <f t="shared" si="2"/>
        <v>0</v>
      </c>
      <c r="AA19" s="82">
        <f t="shared" si="3"/>
        <v>0</v>
      </c>
      <c r="AB19" s="97" t="str">
        <f t="shared" si="4"/>
        <v>-</v>
      </c>
      <c r="AC19" s="81">
        <f t="shared" si="5"/>
        <v>0</v>
      </c>
      <c r="AD19" s="82">
        <f t="shared" si="6"/>
        <v>0</v>
      </c>
      <c r="AE19" s="82">
        <f t="shared" si="7"/>
        <v>0</v>
      </c>
      <c r="AF19" s="97" t="str">
        <f t="shared" si="8"/>
        <v>-</v>
      </c>
      <c r="AG19" s="81">
        <f t="shared" si="9"/>
        <v>0</v>
      </c>
      <c r="AH19" s="98" t="s">
        <v>1368</v>
      </c>
      <c r="AI19" s="99" t="s">
        <v>1369</v>
      </c>
    </row>
    <row r="20" spans="1:35" x14ac:dyDescent="0.2">
      <c r="A20" s="79" t="s">
        <v>1459</v>
      </c>
      <c r="B20" s="80" t="s">
        <v>1460</v>
      </c>
      <c r="C20" s="81" t="s">
        <v>1461</v>
      </c>
      <c r="D20" s="82" t="s">
        <v>1462</v>
      </c>
      <c r="E20" s="82" t="s">
        <v>1463</v>
      </c>
      <c r="F20" s="80" t="s">
        <v>1362</v>
      </c>
      <c r="G20" s="83" t="s">
        <v>1464</v>
      </c>
      <c r="H20" s="84" t="s">
        <v>1465</v>
      </c>
      <c r="I20" s="85">
        <v>8776446338</v>
      </c>
      <c r="J20" s="86" t="s">
        <v>1390</v>
      </c>
      <c r="K20" s="87" t="s">
        <v>1366</v>
      </c>
      <c r="L20" s="88"/>
      <c r="M20" s="89">
        <v>233.82461364819929</v>
      </c>
      <c r="N20" s="90"/>
      <c r="O20" s="91" t="s">
        <v>1367</v>
      </c>
      <c r="P20" s="87" t="s">
        <v>1366</v>
      </c>
      <c r="Q20" s="92"/>
      <c r="R20" s="90"/>
      <c r="S20" s="93" t="s">
        <v>1366</v>
      </c>
      <c r="T20" s="94">
        <v>199.75</v>
      </c>
      <c r="U20" s="95"/>
      <c r="V20" s="95"/>
      <c r="W20" s="96"/>
      <c r="X20" s="81">
        <f t="shared" si="0"/>
        <v>0</v>
      </c>
      <c r="Y20" s="82">
        <f t="shared" si="1"/>
        <v>1</v>
      </c>
      <c r="Z20" s="82">
        <f t="shared" si="2"/>
        <v>0</v>
      </c>
      <c r="AA20" s="82">
        <f t="shared" si="3"/>
        <v>0</v>
      </c>
      <c r="AB20" s="97" t="str">
        <f t="shared" si="4"/>
        <v>-</v>
      </c>
      <c r="AC20" s="81">
        <f t="shared" si="5"/>
        <v>0</v>
      </c>
      <c r="AD20" s="82">
        <f t="shared" si="6"/>
        <v>0</v>
      </c>
      <c r="AE20" s="82">
        <f t="shared" si="7"/>
        <v>0</v>
      </c>
      <c r="AF20" s="97" t="str">
        <f t="shared" si="8"/>
        <v>-</v>
      </c>
      <c r="AG20" s="81">
        <f t="shared" si="9"/>
        <v>0</v>
      </c>
      <c r="AH20" s="98" t="s">
        <v>1368</v>
      </c>
      <c r="AI20" s="99" t="s">
        <v>1369</v>
      </c>
    </row>
    <row r="21" spans="1:35" x14ac:dyDescent="0.2">
      <c r="A21" s="79" t="s">
        <v>1466</v>
      </c>
      <c r="B21" s="80" t="s">
        <v>40</v>
      </c>
      <c r="C21" s="81" t="s">
        <v>41</v>
      </c>
      <c r="D21" s="82" t="s">
        <v>1467</v>
      </c>
      <c r="E21" s="82" t="s">
        <v>1468</v>
      </c>
      <c r="F21" s="80" t="s">
        <v>1362</v>
      </c>
      <c r="G21" s="83" t="s">
        <v>1469</v>
      </c>
      <c r="H21" s="84" t="s">
        <v>1470</v>
      </c>
      <c r="I21" s="85">
        <v>7406988831</v>
      </c>
      <c r="J21" s="86" t="s">
        <v>1424</v>
      </c>
      <c r="K21" s="87" t="s">
        <v>1417</v>
      </c>
      <c r="L21" s="88"/>
      <c r="M21" s="89">
        <v>1601.2857320621645</v>
      </c>
      <c r="N21" s="90"/>
      <c r="O21" s="91">
        <v>22.355599999999999</v>
      </c>
      <c r="P21" s="87" t="s">
        <v>1417</v>
      </c>
      <c r="Q21" s="92"/>
      <c r="R21" s="90"/>
      <c r="S21" s="93" t="s">
        <v>1417</v>
      </c>
      <c r="T21" s="94">
        <v>88923.930000000008</v>
      </c>
      <c r="U21" s="95"/>
      <c r="V21" s="95"/>
      <c r="W21" s="96"/>
      <c r="X21" s="81">
        <f t="shared" si="0"/>
        <v>1</v>
      </c>
      <c r="Y21" s="82">
        <f t="shared" si="1"/>
        <v>0</v>
      </c>
      <c r="Z21" s="82">
        <f t="shared" si="2"/>
        <v>0</v>
      </c>
      <c r="AA21" s="82">
        <f t="shared" si="3"/>
        <v>0</v>
      </c>
      <c r="AB21" s="97" t="str">
        <f t="shared" si="4"/>
        <v>-</v>
      </c>
      <c r="AC21" s="81">
        <f t="shared" si="5"/>
        <v>1</v>
      </c>
      <c r="AD21" s="82">
        <f t="shared" si="6"/>
        <v>1</v>
      </c>
      <c r="AE21" s="82" t="str">
        <f t="shared" si="7"/>
        <v>Initial</v>
      </c>
      <c r="AF21" s="97" t="str">
        <f t="shared" si="8"/>
        <v>RLIS</v>
      </c>
      <c r="AG21" s="81">
        <f t="shared" si="9"/>
        <v>0</v>
      </c>
      <c r="AH21" s="98" t="s">
        <v>1368</v>
      </c>
      <c r="AI21" s="99" t="s">
        <v>1418</v>
      </c>
    </row>
    <row r="22" spans="1:35" x14ac:dyDescent="0.2">
      <c r="A22" s="79" t="s">
        <v>1471</v>
      </c>
      <c r="B22" s="80" t="s">
        <v>3</v>
      </c>
      <c r="C22" s="81" t="s">
        <v>4</v>
      </c>
      <c r="D22" s="82" t="s">
        <v>1472</v>
      </c>
      <c r="E22" s="82" t="s">
        <v>1473</v>
      </c>
      <c r="F22" s="80" t="s">
        <v>1362</v>
      </c>
      <c r="G22" s="83" t="s">
        <v>1474</v>
      </c>
      <c r="H22" s="84" t="s">
        <v>1475</v>
      </c>
      <c r="I22" s="85">
        <v>4196483333</v>
      </c>
      <c r="J22" s="86" t="s">
        <v>1476</v>
      </c>
      <c r="K22" s="87" t="s">
        <v>1417</v>
      </c>
      <c r="L22" s="88"/>
      <c r="M22" s="89">
        <v>1141.7315725927738</v>
      </c>
      <c r="N22" s="90"/>
      <c r="O22" s="91">
        <v>13.8993</v>
      </c>
      <c r="P22" s="87" t="s">
        <v>1366</v>
      </c>
      <c r="Q22" s="92"/>
      <c r="R22" s="90"/>
      <c r="S22" s="93" t="s">
        <v>1417</v>
      </c>
      <c r="T22" s="94">
        <v>22671.469999999998</v>
      </c>
      <c r="U22" s="95"/>
      <c r="V22" s="95"/>
      <c r="W22" s="96"/>
      <c r="X22" s="81">
        <f t="shared" si="0"/>
        <v>1</v>
      </c>
      <c r="Y22" s="82">
        <f t="shared" si="1"/>
        <v>0</v>
      </c>
      <c r="Z22" s="82">
        <f t="shared" si="2"/>
        <v>0</v>
      </c>
      <c r="AA22" s="82">
        <f t="shared" si="3"/>
        <v>0</v>
      </c>
      <c r="AB22" s="97" t="str">
        <f t="shared" si="4"/>
        <v>-</v>
      </c>
      <c r="AC22" s="81">
        <f t="shared" si="5"/>
        <v>1</v>
      </c>
      <c r="AD22" s="82">
        <f t="shared" si="6"/>
        <v>0</v>
      </c>
      <c r="AE22" s="82">
        <f t="shared" si="7"/>
        <v>0</v>
      </c>
      <c r="AF22" s="97" t="str">
        <f t="shared" si="8"/>
        <v>-</v>
      </c>
      <c r="AG22" s="81">
        <f t="shared" si="9"/>
        <v>0</v>
      </c>
      <c r="AH22" s="98" t="s">
        <v>1368</v>
      </c>
      <c r="AI22" s="99" t="s">
        <v>1418</v>
      </c>
    </row>
    <row r="23" spans="1:35" x14ac:dyDescent="0.2">
      <c r="A23" s="79" t="s">
        <v>1477</v>
      </c>
      <c r="B23" s="80" t="s">
        <v>1478</v>
      </c>
      <c r="C23" s="81" t="s">
        <v>1479</v>
      </c>
      <c r="D23" s="82" t="s">
        <v>1480</v>
      </c>
      <c r="E23" s="82" t="s">
        <v>1402</v>
      </c>
      <c r="F23" s="80" t="s">
        <v>1362</v>
      </c>
      <c r="G23" s="83" t="s">
        <v>1481</v>
      </c>
      <c r="H23" s="84" t="s">
        <v>1482</v>
      </c>
      <c r="I23" s="85">
        <v>5137515555</v>
      </c>
      <c r="J23" s="86" t="s">
        <v>1365</v>
      </c>
      <c r="K23" s="87" t="s">
        <v>1366</v>
      </c>
      <c r="L23" s="88"/>
      <c r="M23" s="89">
        <v>569.09892652950907</v>
      </c>
      <c r="N23" s="90"/>
      <c r="O23" s="91" t="s">
        <v>1367</v>
      </c>
      <c r="P23" s="87" t="s">
        <v>1366</v>
      </c>
      <c r="Q23" s="92"/>
      <c r="R23" s="90"/>
      <c r="S23" s="93" t="s">
        <v>1366</v>
      </c>
      <c r="T23" s="94">
        <v>4049.88</v>
      </c>
      <c r="U23" s="95"/>
      <c r="V23" s="95"/>
      <c r="W23" s="96"/>
      <c r="X23" s="81">
        <f t="shared" si="0"/>
        <v>0</v>
      </c>
      <c r="Y23" s="82">
        <f t="shared" si="1"/>
        <v>1</v>
      </c>
      <c r="Z23" s="82">
        <f t="shared" si="2"/>
        <v>0</v>
      </c>
      <c r="AA23" s="82">
        <f t="shared" si="3"/>
        <v>0</v>
      </c>
      <c r="AB23" s="97" t="str">
        <f t="shared" si="4"/>
        <v>-</v>
      </c>
      <c r="AC23" s="81">
        <f t="shared" si="5"/>
        <v>0</v>
      </c>
      <c r="AD23" s="82">
        <f t="shared" si="6"/>
        <v>0</v>
      </c>
      <c r="AE23" s="82">
        <f t="shared" si="7"/>
        <v>0</v>
      </c>
      <c r="AF23" s="97" t="str">
        <f t="shared" si="8"/>
        <v>-</v>
      </c>
      <c r="AG23" s="81">
        <f t="shared" si="9"/>
        <v>0</v>
      </c>
      <c r="AH23" s="98" t="s">
        <v>1368</v>
      </c>
      <c r="AI23" s="99" t="s">
        <v>1369</v>
      </c>
    </row>
    <row r="24" spans="1:35" x14ac:dyDescent="0.2">
      <c r="A24" s="79" t="s">
        <v>1483</v>
      </c>
      <c r="B24" s="80" t="s">
        <v>1120</v>
      </c>
      <c r="C24" s="81" t="s">
        <v>1121</v>
      </c>
      <c r="D24" s="82" t="s">
        <v>1484</v>
      </c>
      <c r="E24" s="82" t="s">
        <v>1485</v>
      </c>
      <c r="F24" s="80" t="s">
        <v>1362</v>
      </c>
      <c r="G24" s="83" t="s">
        <v>1486</v>
      </c>
      <c r="H24" s="84" t="s">
        <v>1487</v>
      </c>
      <c r="I24" s="85">
        <v>3308212100</v>
      </c>
      <c r="J24" s="86" t="s">
        <v>1488</v>
      </c>
      <c r="K24" s="87" t="s">
        <v>1366</v>
      </c>
      <c r="L24" s="88"/>
      <c r="M24" s="89">
        <v>3284.2886892206507</v>
      </c>
      <c r="N24" s="90"/>
      <c r="O24" s="91">
        <v>31.286300000000001</v>
      </c>
      <c r="P24" s="87" t="s">
        <v>1417</v>
      </c>
      <c r="Q24" s="92"/>
      <c r="R24" s="90"/>
      <c r="S24" s="93" t="s">
        <v>1366</v>
      </c>
      <c r="T24" s="94">
        <v>208774.57</v>
      </c>
      <c r="U24" s="95"/>
      <c r="V24" s="95"/>
      <c r="W24" s="96"/>
      <c r="X24" s="81">
        <f t="shared" si="0"/>
        <v>0</v>
      </c>
      <c r="Y24" s="82">
        <f t="shared" si="1"/>
        <v>0</v>
      </c>
      <c r="Z24" s="82">
        <f t="shared" si="2"/>
        <v>0</v>
      </c>
      <c r="AA24" s="82">
        <f t="shared" si="3"/>
        <v>0</v>
      </c>
      <c r="AB24" s="97" t="str">
        <f t="shared" si="4"/>
        <v>-</v>
      </c>
      <c r="AC24" s="81">
        <f t="shared" si="5"/>
        <v>0</v>
      </c>
      <c r="AD24" s="82">
        <f t="shared" si="6"/>
        <v>1</v>
      </c>
      <c r="AE24" s="82">
        <f t="shared" si="7"/>
        <v>0</v>
      </c>
      <c r="AF24" s="97" t="str">
        <f t="shared" si="8"/>
        <v>-</v>
      </c>
      <c r="AG24" s="81">
        <f t="shared" si="9"/>
        <v>0</v>
      </c>
      <c r="AH24" s="98" t="s">
        <v>1368</v>
      </c>
      <c r="AI24" s="99" t="s">
        <v>1418</v>
      </c>
    </row>
    <row r="25" spans="1:35" x14ac:dyDescent="0.2">
      <c r="A25" s="79" t="s">
        <v>1489</v>
      </c>
      <c r="B25" s="80" t="s">
        <v>1490</v>
      </c>
      <c r="C25" s="81" t="s">
        <v>1491</v>
      </c>
      <c r="D25" s="82" t="s">
        <v>1492</v>
      </c>
      <c r="E25" s="82" t="s">
        <v>1395</v>
      </c>
      <c r="F25" s="80" t="s">
        <v>1362</v>
      </c>
      <c r="G25" s="83" t="s">
        <v>1493</v>
      </c>
      <c r="H25" s="84" t="s">
        <v>1494</v>
      </c>
      <c r="I25" s="85">
        <v>3302538680</v>
      </c>
      <c r="J25" s="86" t="s">
        <v>1365</v>
      </c>
      <c r="K25" s="87" t="s">
        <v>1366</v>
      </c>
      <c r="L25" s="88"/>
      <c r="M25" s="89">
        <v>2016.4562821880941</v>
      </c>
      <c r="N25" s="90"/>
      <c r="O25" s="91" t="s">
        <v>1367</v>
      </c>
      <c r="P25" s="87" t="s">
        <v>1366</v>
      </c>
      <c r="Q25" s="92"/>
      <c r="R25" s="90"/>
      <c r="S25" s="93" t="s">
        <v>1366</v>
      </c>
      <c r="T25" s="94">
        <v>13167.94</v>
      </c>
      <c r="U25" s="95"/>
      <c r="V25" s="95"/>
      <c r="W25" s="96"/>
      <c r="X25" s="81">
        <f t="shared" si="0"/>
        <v>0</v>
      </c>
      <c r="Y25" s="82">
        <f t="shared" si="1"/>
        <v>0</v>
      </c>
      <c r="Z25" s="82">
        <f t="shared" si="2"/>
        <v>0</v>
      </c>
      <c r="AA25" s="82">
        <f t="shared" si="3"/>
        <v>0</v>
      </c>
      <c r="AB25" s="97" t="str">
        <f t="shared" si="4"/>
        <v>-</v>
      </c>
      <c r="AC25" s="81">
        <f t="shared" si="5"/>
        <v>0</v>
      </c>
      <c r="AD25" s="82">
        <f t="shared" si="6"/>
        <v>0</v>
      </c>
      <c r="AE25" s="82">
        <f t="shared" si="7"/>
        <v>0</v>
      </c>
      <c r="AF25" s="97" t="str">
        <f t="shared" si="8"/>
        <v>-</v>
      </c>
      <c r="AG25" s="81">
        <f t="shared" si="9"/>
        <v>0</v>
      </c>
      <c r="AH25" s="98" t="s">
        <v>1368</v>
      </c>
      <c r="AI25" s="99" t="s">
        <v>1369</v>
      </c>
    </row>
    <row r="26" spans="1:35" x14ac:dyDescent="0.2">
      <c r="A26" s="79" t="s">
        <v>1495</v>
      </c>
      <c r="B26" s="80" t="s">
        <v>382</v>
      </c>
      <c r="C26" s="81" t="s">
        <v>383</v>
      </c>
      <c r="D26" s="82" t="s">
        <v>1496</v>
      </c>
      <c r="E26" s="82" t="s">
        <v>1497</v>
      </c>
      <c r="F26" s="80" t="s">
        <v>1362</v>
      </c>
      <c r="G26" s="83" t="s">
        <v>1498</v>
      </c>
      <c r="H26" s="84" t="s">
        <v>1499</v>
      </c>
      <c r="I26" s="85">
        <v>7409697250</v>
      </c>
      <c r="J26" s="86" t="s">
        <v>1476</v>
      </c>
      <c r="K26" s="87" t="s">
        <v>1417</v>
      </c>
      <c r="L26" s="88"/>
      <c r="M26" s="89">
        <v>1587.4391597194508</v>
      </c>
      <c r="N26" s="90"/>
      <c r="O26" s="91">
        <v>11.894</v>
      </c>
      <c r="P26" s="87" t="s">
        <v>1366</v>
      </c>
      <c r="Q26" s="92"/>
      <c r="R26" s="90"/>
      <c r="S26" s="93" t="s">
        <v>1417</v>
      </c>
      <c r="T26" s="94">
        <v>54356.1</v>
      </c>
      <c r="U26" s="95"/>
      <c r="V26" s="95"/>
      <c r="W26" s="96"/>
      <c r="X26" s="81">
        <f t="shared" si="0"/>
        <v>1</v>
      </c>
      <c r="Y26" s="82">
        <f t="shared" si="1"/>
        <v>0</v>
      </c>
      <c r="Z26" s="82">
        <f t="shared" si="2"/>
        <v>0</v>
      </c>
      <c r="AA26" s="82">
        <f t="shared" si="3"/>
        <v>0</v>
      </c>
      <c r="AB26" s="97" t="str">
        <f t="shared" si="4"/>
        <v>-</v>
      </c>
      <c r="AC26" s="81">
        <f t="shared" si="5"/>
        <v>1</v>
      </c>
      <c r="AD26" s="82">
        <f t="shared" si="6"/>
        <v>0</v>
      </c>
      <c r="AE26" s="82">
        <f t="shared" si="7"/>
        <v>0</v>
      </c>
      <c r="AF26" s="97" t="str">
        <f t="shared" si="8"/>
        <v>-</v>
      </c>
      <c r="AG26" s="81">
        <f t="shared" si="9"/>
        <v>0</v>
      </c>
      <c r="AH26" s="98" t="s">
        <v>1368</v>
      </c>
      <c r="AI26" s="99" t="s">
        <v>1418</v>
      </c>
    </row>
    <row r="27" spans="1:35" x14ac:dyDescent="0.2">
      <c r="A27" s="79" t="s">
        <v>1500</v>
      </c>
      <c r="B27" s="80" t="s">
        <v>575</v>
      </c>
      <c r="C27" s="81" t="s">
        <v>576</v>
      </c>
      <c r="D27" s="82" t="s">
        <v>1501</v>
      </c>
      <c r="E27" s="82" t="s">
        <v>1502</v>
      </c>
      <c r="F27" s="80" t="s">
        <v>1362</v>
      </c>
      <c r="G27" s="83" t="s">
        <v>1503</v>
      </c>
      <c r="H27" s="84" t="s">
        <v>1504</v>
      </c>
      <c r="I27" s="85">
        <v>4409884406</v>
      </c>
      <c r="J27" s="86" t="s">
        <v>1390</v>
      </c>
      <c r="K27" s="87" t="s">
        <v>1366</v>
      </c>
      <c r="L27" s="88"/>
      <c r="M27" s="89">
        <v>3700.9025575268925</v>
      </c>
      <c r="N27" s="90"/>
      <c r="O27" s="91">
        <v>11.01</v>
      </c>
      <c r="P27" s="87" t="s">
        <v>1366</v>
      </c>
      <c r="Q27" s="92"/>
      <c r="R27" s="90"/>
      <c r="S27" s="93" t="s">
        <v>1366</v>
      </c>
      <c r="T27" s="94">
        <v>78401.63</v>
      </c>
      <c r="U27" s="95"/>
      <c r="V27" s="95"/>
      <c r="W27" s="96"/>
      <c r="X27" s="81">
        <f t="shared" si="0"/>
        <v>0</v>
      </c>
      <c r="Y27" s="82">
        <f t="shared" si="1"/>
        <v>0</v>
      </c>
      <c r="Z27" s="82">
        <f t="shared" si="2"/>
        <v>0</v>
      </c>
      <c r="AA27" s="82">
        <f t="shared" si="3"/>
        <v>0</v>
      </c>
      <c r="AB27" s="97" t="str">
        <f t="shared" si="4"/>
        <v>-</v>
      </c>
      <c r="AC27" s="81">
        <f t="shared" si="5"/>
        <v>0</v>
      </c>
      <c r="AD27" s="82">
        <f t="shared" si="6"/>
        <v>0</v>
      </c>
      <c r="AE27" s="82">
        <f t="shared" si="7"/>
        <v>0</v>
      </c>
      <c r="AF27" s="97" t="str">
        <f t="shared" si="8"/>
        <v>-</v>
      </c>
      <c r="AG27" s="81">
        <f t="shared" si="9"/>
        <v>0</v>
      </c>
      <c r="AH27" s="98" t="s">
        <v>1368</v>
      </c>
      <c r="AI27" s="99" t="s">
        <v>1418</v>
      </c>
    </row>
    <row r="28" spans="1:35" x14ac:dyDescent="0.2">
      <c r="A28" s="79" t="s">
        <v>1505</v>
      </c>
      <c r="B28" s="80" t="s">
        <v>737</v>
      </c>
      <c r="C28" s="81" t="s">
        <v>738</v>
      </c>
      <c r="D28" s="82" t="s">
        <v>1506</v>
      </c>
      <c r="E28" s="82" t="s">
        <v>1507</v>
      </c>
      <c r="F28" s="80" t="s">
        <v>1362</v>
      </c>
      <c r="G28" s="83" t="s">
        <v>1508</v>
      </c>
      <c r="H28" s="84" t="s">
        <v>1509</v>
      </c>
      <c r="I28" s="85">
        <v>9373942011</v>
      </c>
      <c r="J28" s="86" t="s">
        <v>1424</v>
      </c>
      <c r="K28" s="87" t="s">
        <v>1417</v>
      </c>
      <c r="L28" s="88"/>
      <c r="M28" s="89">
        <v>1260.6943576601702</v>
      </c>
      <c r="N28" s="90"/>
      <c r="O28" s="91">
        <v>5.5377000000000001</v>
      </c>
      <c r="P28" s="87" t="s">
        <v>1366</v>
      </c>
      <c r="Q28" s="92"/>
      <c r="R28" s="90"/>
      <c r="S28" s="93" t="s">
        <v>1417</v>
      </c>
      <c r="T28" s="94">
        <v>30856.01</v>
      </c>
      <c r="U28" s="95"/>
      <c r="V28" s="95"/>
      <c r="W28" s="96"/>
      <c r="X28" s="81">
        <f t="shared" si="0"/>
        <v>1</v>
      </c>
      <c r="Y28" s="82">
        <f t="shared" si="1"/>
        <v>0</v>
      </c>
      <c r="Z28" s="82">
        <f t="shared" si="2"/>
        <v>0</v>
      </c>
      <c r="AA28" s="82">
        <f t="shared" si="3"/>
        <v>0</v>
      </c>
      <c r="AB28" s="97" t="str">
        <f t="shared" si="4"/>
        <v>-</v>
      </c>
      <c r="AC28" s="81">
        <f t="shared" si="5"/>
        <v>1</v>
      </c>
      <c r="AD28" s="82">
        <f t="shared" si="6"/>
        <v>0</v>
      </c>
      <c r="AE28" s="82">
        <f t="shared" si="7"/>
        <v>0</v>
      </c>
      <c r="AF28" s="97" t="str">
        <f t="shared" si="8"/>
        <v>-</v>
      </c>
      <c r="AG28" s="81">
        <f t="shared" si="9"/>
        <v>0</v>
      </c>
      <c r="AH28" s="98" t="s">
        <v>1368</v>
      </c>
      <c r="AI28" s="99" t="s">
        <v>1418</v>
      </c>
    </row>
    <row r="29" spans="1:35" x14ac:dyDescent="0.2">
      <c r="A29" s="79" t="s">
        <v>1510</v>
      </c>
      <c r="B29" s="80" t="s">
        <v>155</v>
      </c>
      <c r="C29" s="81" t="s">
        <v>156</v>
      </c>
      <c r="D29" s="82" t="s">
        <v>1511</v>
      </c>
      <c r="E29" s="82" t="s">
        <v>1512</v>
      </c>
      <c r="F29" s="80" t="s">
        <v>1362</v>
      </c>
      <c r="G29" s="83" t="s">
        <v>1513</v>
      </c>
      <c r="H29" s="84" t="s">
        <v>1514</v>
      </c>
      <c r="I29" s="85">
        <v>9373374000</v>
      </c>
      <c r="J29" s="86" t="s">
        <v>1424</v>
      </c>
      <c r="K29" s="87" t="s">
        <v>1417</v>
      </c>
      <c r="L29" s="88"/>
      <c r="M29" s="89">
        <v>773</v>
      </c>
      <c r="N29" s="90"/>
      <c r="O29" s="91">
        <v>17.6752</v>
      </c>
      <c r="P29" s="87" t="s">
        <v>1366</v>
      </c>
      <c r="Q29" s="92"/>
      <c r="R29" s="90"/>
      <c r="S29" s="93" t="s">
        <v>1417</v>
      </c>
      <c r="T29" s="94">
        <v>20317.650000000001</v>
      </c>
      <c r="U29" s="95"/>
      <c r="V29" s="95"/>
      <c r="W29" s="96"/>
      <c r="X29" s="81">
        <f t="shared" si="0"/>
        <v>1</v>
      </c>
      <c r="Y29" s="82">
        <f t="shared" si="1"/>
        <v>0</v>
      </c>
      <c r="Z29" s="82">
        <f t="shared" si="2"/>
        <v>0</v>
      </c>
      <c r="AA29" s="82">
        <f t="shared" si="3"/>
        <v>0</v>
      </c>
      <c r="AB29" s="97" t="str">
        <f t="shared" si="4"/>
        <v>-</v>
      </c>
      <c r="AC29" s="81">
        <f t="shared" si="5"/>
        <v>1</v>
      </c>
      <c r="AD29" s="82">
        <f t="shared" si="6"/>
        <v>0</v>
      </c>
      <c r="AE29" s="82">
        <f t="shared" si="7"/>
        <v>0</v>
      </c>
      <c r="AF29" s="97" t="str">
        <f t="shared" si="8"/>
        <v>-</v>
      </c>
      <c r="AG29" s="81">
        <f t="shared" si="9"/>
        <v>0</v>
      </c>
      <c r="AH29" s="98" t="s">
        <v>1368</v>
      </c>
      <c r="AI29" s="99" t="s">
        <v>1418</v>
      </c>
    </row>
    <row r="30" spans="1:35" x14ac:dyDescent="0.2">
      <c r="A30" s="79" t="s">
        <v>1515</v>
      </c>
      <c r="B30" s="80" t="s">
        <v>524</v>
      </c>
      <c r="C30" s="81" t="s">
        <v>525</v>
      </c>
      <c r="D30" s="82" t="s">
        <v>1516</v>
      </c>
      <c r="E30" s="82" t="s">
        <v>1517</v>
      </c>
      <c r="F30" s="80" t="s">
        <v>1362</v>
      </c>
      <c r="G30" s="83" t="s">
        <v>1518</v>
      </c>
      <c r="H30" s="84" t="s">
        <v>1519</v>
      </c>
      <c r="I30" s="85">
        <v>4198775377</v>
      </c>
      <c r="J30" s="86" t="s">
        <v>1390</v>
      </c>
      <c r="K30" s="87" t="s">
        <v>1366</v>
      </c>
      <c r="L30" s="88"/>
      <c r="M30" s="89">
        <v>4808.3394891481566</v>
      </c>
      <c r="N30" s="90"/>
      <c r="O30" s="91">
        <v>7.0995999999999997</v>
      </c>
      <c r="P30" s="87" t="s">
        <v>1366</v>
      </c>
      <c r="Q30" s="92"/>
      <c r="R30" s="90"/>
      <c r="S30" s="93" t="s">
        <v>1366</v>
      </c>
      <c r="T30" s="94">
        <v>71036.06</v>
      </c>
      <c r="U30" s="95"/>
      <c r="V30" s="95"/>
      <c r="W30" s="96"/>
      <c r="X30" s="81">
        <f t="shared" si="0"/>
        <v>0</v>
      </c>
      <c r="Y30" s="82">
        <f t="shared" si="1"/>
        <v>0</v>
      </c>
      <c r="Z30" s="82">
        <f t="shared" si="2"/>
        <v>0</v>
      </c>
      <c r="AA30" s="82">
        <f t="shared" si="3"/>
        <v>0</v>
      </c>
      <c r="AB30" s="97" t="str">
        <f t="shared" si="4"/>
        <v>-</v>
      </c>
      <c r="AC30" s="81">
        <f t="shared" si="5"/>
        <v>0</v>
      </c>
      <c r="AD30" s="82">
        <f t="shared" si="6"/>
        <v>0</v>
      </c>
      <c r="AE30" s="82">
        <f t="shared" si="7"/>
        <v>0</v>
      </c>
      <c r="AF30" s="97" t="str">
        <f t="shared" si="8"/>
        <v>-</v>
      </c>
      <c r="AG30" s="81">
        <f t="shared" si="9"/>
        <v>0</v>
      </c>
      <c r="AH30" s="98" t="s">
        <v>1368</v>
      </c>
      <c r="AI30" s="99" t="s">
        <v>1418</v>
      </c>
    </row>
    <row r="31" spans="1:35" x14ac:dyDescent="0.2">
      <c r="A31" s="79" t="s">
        <v>1520</v>
      </c>
      <c r="B31" s="80" t="s">
        <v>1282</v>
      </c>
      <c r="C31" s="81" t="s">
        <v>1283</v>
      </c>
      <c r="D31" s="82" t="s">
        <v>1521</v>
      </c>
      <c r="E31" s="82" t="s">
        <v>1522</v>
      </c>
      <c r="F31" s="80" t="s">
        <v>1362</v>
      </c>
      <c r="G31" s="83" t="s">
        <v>1523</v>
      </c>
      <c r="H31" s="84" t="s">
        <v>1397</v>
      </c>
      <c r="I31" s="85">
        <v>4192585421</v>
      </c>
      <c r="J31" s="86" t="s">
        <v>1424</v>
      </c>
      <c r="K31" s="87" t="s">
        <v>1417</v>
      </c>
      <c r="L31" s="88"/>
      <c r="M31" s="89">
        <v>691</v>
      </c>
      <c r="N31" s="90"/>
      <c r="O31" s="91">
        <v>14.058</v>
      </c>
      <c r="P31" s="87" t="s">
        <v>1366</v>
      </c>
      <c r="Q31" s="92"/>
      <c r="R31" s="90"/>
      <c r="S31" s="93" t="s">
        <v>1417</v>
      </c>
      <c r="T31" s="94">
        <v>20306.89</v>
      </c>
      <c r="U31" s="95"/>
      <c r="V31" s="95"/>
      <c r="W31" s="96"/>
      <c r="X31" s="81">
        <f t="shared" si="0"/>
        <v>1</v>
      </c>
      <c r="Y31" s="82">
        <f t="shared" si="1"/>
        <v>0</v>
      </c>
      <c r="Z31" s="82">
        <f t="shared" si="2"/>
        <v>0</v>
      </c>
      <c r="AA31" s="82">
        <f t="shared" si="3"/>
        <v>0</v>
      </c>
      <c r="AB31" s="97" t="str">
        <f t="shared" si="4"/>
        <v>-</v>
      </c>
      <c r="AC31" s="81">
        <f t="shared" si="5"/>
        <v>1</v>
      </c>
      <c r="AD31" s="82">
        <f t="shared" si="6"/>
        <v>0</v>
      </c>
      <c r="AE31" s="82">
        <f t="shared" si="7"/>
        <v>0</v>
      </c>
      <c r="AF31" s="97" t="str">
        <f t="shared" si="8"/>
        <v>-</v>
      </c>
      <c r="AG31" s="81">
        <f t="shared" si="9"/>
        <v>0</v>
      </c>
      <c r="AH31" s="98" t="s">
        <v>1368</v>
      </c>
      <c r="AI31" s="99" t="s">
        <v>1418</v>
      </c>
    </row>
    <row r="32" spans="1:35" x14ac:dyDescent="0.2">
      <c r="A32" s="79" t="s">
        <v>1524</v>
      </c>
      <c r="B32" s="80" t="s">
        <v>1525</v>
      </c>
      <c r="C32" s="81" t="s">
        <v>1526</v>
      </c>
      <c r="D32" s="82" t="s">
        <v>1527</v>
      </c>
      <c r="E32" s="82" t="s">
        <v>1528</v>
      </c>
      <c r="F32" s="80" t="s">
        <v>1362</v>
      </c>
      <c r="G32" s="83" t="s">
        <v>1529</v>
      </c>
      <c r="H32" s="84" t="s">
        <v>1530</v>
      </c>
      <c r="I32" s="85">
        <v>2164511725</v>
      </c>
      <c r="J32" s="86" t="s">
        <v>1390</v>
      </c>
      <c r="K32" s="87" t="s">
        <v>1366</v>
      </c>
      <c r="L32" s="88"/>
      <c r="M32" s="89">
        <v>614.68628521579399</v>
      </c>
      <c r="N32" s="90"/>
      <c r="O32" s="91" t="s">
        <v>1367</v>
      </c>
      <c r="P32" s="87" t="s">
        <v>1366</v>
      </c>
      <c r="Q32" s="92"/>
      <c r="R32" s="90"/>
      <c r="S32" s="93" t="s">
        <v>1366</v>
      </c>
      <c r="T32" s="94">
        <v>5956.64</v>
      </c>
      <c r="U32" s="95"/>
      <c r="V32" s="95"/>
      <c r="W32" s="96"/>
      <c r="X32" s="81">
        <f t="shared" si="0"/>
        <v>0</v>
      </c>
      <c r="Y32" s="82">
        <f t="shared" si="1"/>
        <v>0</v>
      </c>
      <c r="Z32" s="82">
        <f t="shared" si="2"/>
        <v>0</v>
      </c>
      <c r="AA32" s="82">
        <f t="shared" si="3"/>
        <v>0</v>
      </c>
      <c r="AB32" s="97" t="str">
        <f t="shared" si="4"/>
        <v>-</v>
      </c>
      <c r="AC32" s="81">
        <f t="shared" si="5"/>
        <v>0</v>
      </c>
      <c r="AD32" s="82">
        <f t="shared" si="6"/>
        <v>0</v>
      </c>
      <c r="AE32" s="82">
        <f t="shared" si="7"/>
        <v>0</v>
      </c>
      <c r="AF32" s="97" t="str">
        <f t="shared" si="8"/>
        <v>-</v>
      </c>
      <c r="AG32" s="81">
        <f t="shared" si="9"/>
        <v>0</v>
      </c>
      <c r="AH32" s="98" t="s">
        <v>1368</v>
      </c>
      <c r="AI32" s="99" t="s">
        <v>1369</v>
      </c>
    </row>
    <row r="33" spans="1:35" x14ac:dyDescent="0.2">
      <c r="A33" s="79" t="s">
        <v>1531</v>
      </c>
      <c r="B33" s="80" t="s">
        <v>1532</v>
      </c>
      <c r="C33" s="81" t="s">
        <v>1533</v>
      </c>
      <c r="D33" s="82" t="s">
        <v>1534</v>
      </c>
      <c r="E33" s="82" t="s">
        <v>1535</v>
      </c>
      <c r="F33" s="80" t="s">
        <v>1362</v>
      </c>
      <c r="G33" s="83" t="s">
        <v>1536</v>
      </c>
      <c r="H33" s="84" t="s">
        <v>1537</v>
      </c>
      <c r="I33" s="85">
        <v>4199982910</v>
      </c>
      <c r="J33" s="86" t="s">
        <v>1488</v>
      </c>
      <c r="K33" s="87" t="s">
        <v>1366</v>
      </c>
      <c r="L33" s="88"/>
      <c r="M33" s="100">
        <v>1644.066756568644</v>
      </c>
      <c r="N33" s="90"/>
      <c r="O33" s="91" t="s">
        <v>1367</v>
      </c>
      <c r="P33" s="87" t="s">
        <v>1366</v>
      </c>
      <c r="Q33" s="92"/>
      <c r="R33" s="90"/>
      <c r="S33" s="93" t="s">
        <v>1366</v>
      </c>
      <c r="T33" s="94">
        <v>1784</v>
      </c>
      <c r="U33" s="95"/>
      <c r="V33" s="95"/>
      <c r="W33" s="96"/>
      <c r="X33" s="81">
        <f t="shared" si="0"/>
        <v>0</v>
      </c>
      <c r="Y33" s="82">
        <f t="shared" si="1"/>
        <v>0</v>
      </c>
      <c r="Z33" s="82">
        <f t="shared" si="2"/>
        <v>0</v>
      </c>
      <c r="AA33" s="82">
        <f t="shared" si="3"/>
        <v>0</v>
      </c>
      <c r="AB33" s="97" t="str">
        <f t="shared" si="4"/>
        <v>-</v>
      </c>
      <c r="AC33" s="81">
        <f t="shared" si="5"/>
        <v>0</v>
      </c>
      <c r="AD33" s="82">
        <f t="shared" si="6"/>
        <v>0</v>
      </c>
      <c r="AE33" s="82">
        <f t="shared" si="7"/>
        <v>0</v>
      </c>
      <c r="AF33" s="97" t="str">
        <f t="shared" si="8"/>
        <v>-</v>
      </c>
      <c r="AG33" s="81">
        <f t="shared" si="9"/>
        <v>0</v>
      </c>
      <c r="AH33" s="98" t="s">
        <v>1368</v>
      </c>
      <c r="AI33" s="99" t="s">
        <v>1538</v>
      </c>
    </row>
    <row r="34" spans="1:35" x14ac:dyDescent="0.2">
      <c r="A34" s="79" t="s">
        <v>1539</v>
      </c>
      <c r="B34" s="80" t="s">
        <v>475</v>
      </c>
      <c r="C34" s="81" t="s">
        <v>476</v>
      </c>
      <c r="D34" s="82" t="s">
        <v>1540</v>
      </c>
      <c r="E34" s="82" t="s">
        <v>1541</v>
      </c>
      <c r="F34" s="80" t="s">
        <v>1362</v>
      </c>
      <c r="G34" s="83" t="s">
        <v>1542</v>
      </c>
      <c r="H34" s="84" t="s">
        <v>1543</v>
      </c>
      <c r="I34" s="85">
        <v>4198946431</v>
      </c>
      <c r="J34" s="86" t="s">
        <v>1424</v>
      </c>
      <c r="K34" s="87" t="s">
        <v>1417</v>
      </c>
      <c r="L34" s="88"/>
      <c r="M34" s="89">
        <v>563</v>
      </c>
      <c r="N34" s="90"/>
      <c r="O34" s="91">
        <v>10.1633</v>
      </c>
      <c r="P34" s="87" t="s">
        <v>1366</v>
      </c>
      <c r="Q34" s="92"/>
      <c r="R34" s="90"/>
      <c r="S34" s="93" t="s">
        <v>1417</v>
      </c>
      <c r="T34" s="94">
        <v>19553.820000000003</v>
      </c>
      <c r="U34" s="95"/>
      <c r="V34" s="95"/>
      <c r="W34" s="96"/>
      <c r="X34" s="81">
        <f t="shared" si="0"/>
        <v>1</v>
      </c>
      <c r="Y34" s="82">
        <f t="shared" si="1"/>
        <v>1</v>
      </c>
      <c r="Z34" s="82">
        <f t="shared" si="2"/>
        <v>0</v>
      </c>
      <c r="AA34" s="82">
        <f t="shared" si="3"/>
        <v>0</v>
      </c>
      <c r="AB34" s="97" t="str">
        <f t="shared" si="4"/>
        <v>SRSA</v>
      </c>
      <c r="AC34" s="81">
        <f t="shared" si="5"/>
        <v>1</v>
      </c>
      <c r="AD34" s="82">
        <f t="shared" si="6"/>
        <v>0</v>
      </c>
      <c r="AE34" s="82">
        <f t="shared" si="7"/>
        <v>0</v>
      </c>
      <c r="AF34" s="97" t="str">
        <f t="shared" si="8"/>
        <v>-</v>
      </c>
      <c r="AG34" s="81">
        <f t="shared" si="9"/>
        <v>0</v>
      </c>
      <c r="AH34" s="98" t="s">
        <v>1368</v>
      </c>
      <c r="AI34" s="99" t="s">
        <v>1418</v>
      </c>
    </row>
    <row r="35" spans="1:35" x14ac:dyDescent="0.2">
      <c r="A35" s="79" t="s">
        <v>1544</v>
      </c>
      <c r="B35" s="80" t="s">
        <v>158</v>
      </c>
      <c r="C35" s="81" t="s">
        <v>159</v>
      </c>
      <c r="D35" s="82" t="s">
        <v>1545</v>
      </c>
      <c r="E35" s="82" t="s">
        <v>1546</v>
      </c>
      <c r="F35" s="80" t="s">
        <v>1362</v>
      </c>
      <c r="G35" s="83" t="s">
        <v>1547</v>
      </c>
      <c r="H35" s="84" t="s">
        <v>1548</v>
      </c>
      <c r="I35" s="85">
        <v>9376925174</v>
      </c>
      <c r="J35" s="86" t="s">
        <v>1424</v>
      </c>
      <c r="K35" s="87" t="s">
        <v>1417</v>
      </c>
      <c r="L35" s="88"/>
      <c r="M35" s="89">
        <v>1066.130604237941</v>
      </c>
      <c r="N35" s="90"/>
      <c r="O35" s="91">
        <v>13.0677</v>
      </c>
      <c r="P35" s="87" t="s">
        <v>1366</v>
      </c>
      <c r="Q35" s="92"/>
      <c r="R35" s="90"/>
      <c r="S35" s="93" t="s">
        <v>1417</v>
      </c>
      <c r="T35" s="94">
        <v>27491.03</v>
      </c>
      <c r="U35" s="95"/>
      <c r="V35" s="95"/>
      <c r="W35" s="96"/>
      <c r="X35" s="81">
        <f t="shared" si="0"/>
        <v>1</v>
      </c>
      <c r="Y35" s="82">
        <f t="shared" si="1"/>
        <v>0</v>
      </c>
      <c r="Z35" s="82">
        <f t="shared" si="2"/>
        <v>0</v>
      </c>
      <c r="AA35" s="82">
        <f t="shared" si="3"/>
        <v>0</v>
      </c>
      <c r="AB35" s="97" t="str">
        <f t="shared" si="4"/>
        <v>-</v>
      </c>
      <c r="AC35" s="81">
        <f t="shared" si="5"/>
        <v>1</v>
      </c>
      <c r="AD35" s="82">
        <f t="shared" si="6"/>
        <v>0</v>
      </c>
      <c r="AE35" s="82">
        <f t="shared" si="7"/>
        <v>0</v>
      </c>
      <c r="AF35" s="97" t="str">
        <f t="shared" si="8"/>
        <v>-</v>
      </c>
      <c r="AG35" s="81">
        <f t="shared" si="9"/>
        <v>0</v>
      </c>
      <c r="AH35" s="98" t="s">
        <v>1368</v>
      </c>
      <c r="AI35" s="99" t="s">
        <v>1418</v>
      </c>
    </row>
    <row r="36" spans="1:35" x14ac:dyDescent="0.2">
      <c r="A36" s="79" t="s">
        <v>1549</v>
      </c>
      <c r="B36" s="80" t="s">
        <v>937</v>
      </c>
      <c r="C36" s="81" t="s">
        <v>938</v>
      </c>
      <c r="D36" s="82" t="s">
        <v>1550</v>
      </c>
      <c r="E36" s="82" t="s">
        <v>1551</v>
      </c>
      <c r="F36" s="80" t="s">
        <v>1362</v>
      </c>
      <c r="G36" s="83" t="s">
        <v>1552</v>
      </c>
      <c r="H36" s="84" t="s">
        <v>1553</v>
      </c>
      <c r="I36" s="85">
        <v>4194462728</v>
      </c>
      <c r="J36" s="86" t="s">
        <v>1390</v>
      </c>
      <c r="K36" s="87" t="s">
        <v>1366</v>
      </c>
      <c r="L36" s="88"/>
      <c r="M36" s="89">
        <v>1236.2152084948982</v>
      </c>
      <c r="N36" s="90"/>
      <c r="O36" s="91">
        <v>12.717599999999999</v>
      </c>
      <c r="P36" s="87" t="s">
        <v>1366</v>
      </c>
      <c r="Q36" s="92"/>
      <c r="R36" s="90"/>
      <c r="S36" s="93" t="s">
        <v>1366</v>
      </c>
      <c r="T36" s="94">
        <v>27519.94</v>
      </c>
      <c r="U36" s="95"/>
      <c r="V36" s="95"/>
      <c r="W36" s="96"/>
      <c r="X36" s="81">
        <f t="shared" si="0"/>
        <v>0</v>
      </c>
      <c r="Y36" s="82">
        <f t="shared" si="1"/>
        <v>0</v>
      </c>
      <c r="Z36" s="82">
        <f t="shared" si="2"/>
        <v>0</v>
      </c>
      <c r="AA36" s="82">
        <f t="shared" si="3"/>
        <v>0</v>
      </c>
      <c r="AB36" s="97" t="str">
        <f t="shared" si="4"/>
        <v>-</v>
      </c>
      <c r="AC36" s="81">
        <f t="shared" si="5"/>
        <v>0</v>
      </c>
      <c r="AD36" s="82">
        <f t="shared" si="6"/>
        <v>0</v>
      </c>
      <c r="AE36" s="82">
        <f t="shared" si="7"/>
        <v>0</v>
      </c>
      <c r="AF36" s="97" t="str">
        <f t="shared" si="8"/>
        <v>-</v>
      </c>
      <c r="AG36" s="81">
        <f t="shared" si="9"/>
        <v>0</v>
      </c>
      <c r="AH36" s="98" t="s">
        <v>1368</v>
      </c>
      <c r="AI36" s="99" t="s">
        <v>1418</v>
      </c>
    </row>
    <row r="37" spans="1:35" x14ac:dyDescent="0.2">
      <c r="A37" s="79" t="s">
        <v>1554</v>
      </c>
      <c r="B37" s="80" t="s">
        <v>478</v>
      </c>
      <c r="C37" s="81" t="s">
        <v>479</v>
      </c>
      <c r="D37" s="82" t="s">
        <v>1555</v>
      </c>
      <c r="E37" s="82" t="s">
        <v>1556</v>
      </c>
      <c r="F37" s="80" t="s">
        <v>1362</v>
      </c>
      <c r="G37" s="83" t="s">
        <v>1557</v>
      </c>
      <c r="H37" s="84" t="s">
        <v>1558</v>
      </c>
      <c r="I37" s="85">
        <v>4193655121</v>
      </c>
      <c r="J37" s="86" t="s">
        <v>1424</v>
      </c>
      <c r="K37" s="87" t="s">
        <v>1417</v>
      </c>
      <c r="L37" s="88"/>
      <c r="M37" s="89">
        <v>568.04397489159589</v>
      </c>
      <c r="N37" s="90"/>
      <c r="O37" s="91">
        <v>7.6219999999999999</v>
      </c>
      <c r="P37" s="87" t="s">
        <v>1366</v>
      </c>
      <c r="Q37" s="92"/>
      <c r="R37" s="90"/>
      <c r="S37" s="93" t="s">
        <v>1417</v>
      </c>
      <c r="T37" s="94">
        <v>16039.39</v>
      </c>
      <c r="U37" s="95"/>
      <c r="V37" s="95"/>
      <c r="W37" s="96"/>
      <c r="X37" s="81">
        <f t="shared" si="0"/>
        <v>1</v>
      </c>
      <c r="Y37" s="82">
        <f t="shared" si="1"/>
        <v>1</v>
      </c>
      <c r="Z37" s="82">
        <f t="shared" si="2"/>
        <v>0</v>
      </c>
      <c r="AA37" s="82">
        <f t="shared" si="3"/>
        <v>0</v>
      </c>
      <c r="AB37" s="97" t="str">
        <f t="shared" si="4"/>
        <v>SRSA</v>
      </c>
      <c r="AC37" s="81">
        <f t="shared" si="5"/>
        <v>1</v>
      </c>
      <c r="AD37" s="82">
        <f t="shared" si="6"/>
        <v>0</v>
      </c>
      <c r="AE37" s="82">
        <f t="shared" si="7"/>
        <v>0</v>
      </c>
      <c r="AF37" s="97" t="str">
        <f t="shared" si="8"/>
        <v>-</v>
      </c>
      <c r="AG37" s="81">
        <f t="shared" si="9"/>
        <v>0</v>
      </c>
      <c r="AH37" s="98" t="s">
        <v>1368</v>
      </c>
      <c r="AI37" s="99" t="s">
        <v>1418</v>
      </c>
    </row>
    <row r="38" spans="1:35" x14ac:dyDescent="0.2">
      <c r="A38" s="79" t="s">
        <v>1559</v>
      </c>
      <c r="B38" s="80" t="s">
        <v>1560</v>
      </c>
      <c r="C38" s="81" t="s">
        <v>1561</v>
      </c>
      <c r="D38" s="82" t="s">
        <v>1562</v>
      </c>
      <c r="E38" s="82" t="s">
        <v>1361</v>
      </c>
      <c r="F38" s="80" t="s">
        <v>1362</v>
      </c>
      <c r="G38" s="83" t="s">
        <v>1563</v>
      </c>
      <c r="H38" s="84" t="s">
        <v>1564</v>
      </c>
      <c r="I38" s="85">
        <v>6149869974</v>
      </c>
      <c r="J38" s="86" t="s">
        <v>1365</v>
      </c>
      <c r="K38" s="87" t="s">
        <v>1366</v>
      </c>
      <c r="L38" s="88"/>
      <c r="M38" s="89">
        <v>351.20460035769884</v>
      </c>
      <c r="N38" s="90"/>
      <c r="O38" s="91" t="s">
        <v>1367</v>
      </c>
      <c r="P38" s="87" t="s">
        <v>1366</v>
      </c>
      <c r="Q38" s="92"/>
      <c r="R38" s="90"/>
      <c r="S38" s="93" t="s">
        <v>1366</v>
      </c>
      <c r="T38" s="94">
        <v>1833.7400000000002</v>
      </c>
      <c r="U38" s="95"/>
      <c r="V38" s="95"/>
      <c r="W38" s="96"/>
      <c r="X38" s="81">
        <f t="shared" si="0"/>
        <v>0</v>
      </c>
      <c r="Y38" s="82">
        <f t="shared" si="1"/>
        <v>1</v>
      </c>
      <c r="Z38" s="82">
        <f t="shared" si="2"/>
        <v>0</v>
      </c>
      <c r="AA38" s="82">
        <f t="shared" si="3"/>
        <v>0</v>
      </c>
      <c r="AB38" s="97" t="str">
        <f t="shared" si="4"/>
        <v>-</v>
      </c>
      <c r="AC38" s="81">
        <f t="shared" si="5"/>
        <v>0</v>
      </c>
      <c r="AD38" s="82">
        <f t="shared" si="6"/>
        <v>0</v>
      </c>
      <c r="AE38" s="82">
        <f t="shared" si="7"/>
        <v>0</v>
      </c>
      <c r="AF38" s="97" t="str">
        <f t="shared" si="8"/>
        <v>-</v>
      </c>
      <c r="AG38" s="81">
        <f t="shared" si="9"/>
        <v>0</v>
      </c>
      <c r="AH38" s="98" t="s">
        <v>1368</v>
      </c>
      <c r="AI38" s="99" t="s">
        <v>1369</v>
      </c>
    </row>
    <row r="39" spans="1:35" x14ac:dyDescent="0.2">
      <c r="A39" s="79" t="s">
        <v>1565</v>
      </c>
      <c r="B39" s="80" t="s">
        <v>1195</v>
      </c>
      <c r="C39" s="81" t="s">
        <v>1196</v>
      </c>
      <c r="D39" s="82" t="s">
        <v>1566</v>
      </c>
      <c r="E39" s="82" t="s">
        <v>1197</v>
      </c>
      <c r="F39" s="80" t="s">
        <v>1362</v>
      </c>
      <c r="G39" s="83" t="s">
        <v>1567</v>
      </c>
      <c r="H39" s="84" t="s">
        <v>1568</v>
      </c>
      <c r="I39" s="85">
        <v>4192891117</v>
      </c>
      <c r="J39" s="86" t="s">
        <v>1569</v>
      </c>
      <c r="K39" s="87" t="s">
        <v>1366</v>
      </c>
      <c r="L39" s="88"/>
      <c r="M39" s="89">
        <v>3203.9961911111013</v>
      </c>
      <c r="N39" s="90"/>
      <c r="O39" s="91">
        <v>20.4267</v>
      </c>
      <c r="P39" s="87" t="s">
        <v>1417</v>
      </c>
      <c r="Q39" s="92"/>
      <c r="R39" s="90"/>
      <c r="S39" s="93" t="s">
        <v>1417</v>
      </c>
      <c r="T39" s="94">
        <v>148373.03</v>
      </c>
      <c r="U39" s="95"/>
      <c r="V39" s="95"/>
      <c r="W39" s="96"/>
      <c r="X39" s="81">
        <f t="shared" si="0"/>
        <v>0</v>
      </c>
      <c r="Y39" s="82">
        <f t="shared" si="1"/>
        <v>0</v>
      </c>
      <c r="Z39" s="82">
        <f t="shared" si="2"/>
        <v>0</v>
      </c>
      <c r="AA39" s="82">
        <f t="shared" si="3"/>
        <v>0</v>
      </c>
      <c r="AB39" s="97" t="str">
        <f t="shared" si="4"/>
        <v>-</v>
      </c>
      <c r="AC39" s="81">
        <f t="shared" si="5"/>
        <v>1</v>
      </c>
      <c r="AD39" s="82">
        <f t="shared" si="6"/>
        <v>1</v>
      </c>
      <c r="AE39" s="82" t="str">
        <f t="shared" si="7"/>
        <v>Initial</v>
      </c>
      <c r="AF39" s="97" t="str">
        <f t="shared" si="8"/>
        <v>RLIS</v>
      </c>
      <c r="AG39" s="81">
        <f t="shared" si="9"/>
        <v>0</v>
      </c>
      <c r="AH39" s="98" t="s">
        <v>1368</v>
      </c>
      <c r="AI39" s="99" t="s">
        <v>1418</v>
      </c>
    </row>
    <row r="40" spans="1:35" x14ac:dyDescent="0.2">
      <c r="A40" s="79" t="s">
        <v>1570</v>
      </c>
      <c r="B40" s="80" t="s">
        <v>1571</v>
      </c>
      <c r="C40" s="81" t="s">
        <v>1572</v>
      </c>
      <c r="D40" s="82" t="s">
        <v>1573</v>
      </c>
      <c r="E40" s="82" t="s">
        <v>1197</v>
      </c>
      <c r="F40" s="80" t="s">
        <v>1362</v>
      </c>
      <c r="G40" s="83" t="s">
        <v>1567</v>
      </c>
      <c r="H40" s="84" t="s">
        <v>1574</v>
      </c>
      <c r="I40" s="85">
        <v>4199030295</v>
      </c>
      <c r="J40" s="86" t="s">
        <v>1416</v>
      </c>
      <c r="K40" s="87" t="s">
        <v>1366</v>
      </c>
      <c r="L40" s="88"/>
      <c r="M40" s="89">
        <v>170.35817089327827</v>
      </c>
      <c r="N40" s="90"/>
      <c r="O40" s="91" t="s">
        <v>1367</v>
      </c>
      <c r="P40" s="87" t="s">
        <v>1366</v>
      </c>
      <c r="Q40" s="92"/>
      <c r="R40" s="90"/>
      <c r="S40" s="93" t="s">
        <v>1417</v>
      </c>
      <c r="T40" s="94">
        <v>958.32999999999993</v>
      </c>
      <c r="U40" s="95"/>
      <c r="V40" s="95"/>
      <c r="W40" s="96"/>
      <c r="X40" s="81">
        <f t="shared" si="0"/>
        <v>0</v>
      </c>
      <c r="Y40" s="82">
        <f t="shared" si="1"/>
        <v>1</v>
      </c>
      <c r="Z40" s="82">
        <f t="shared" si="2"/>
        <v>0</v>
      </c>
      <c r="AA40" s="82">
        <f t="shared" si="3"/>
        <v>0</v>
      </c>
      <c r="AB40" s="97" t="str">
        <f t="shared" si="4"/>
        <v>-</v>
      </c>
      <c r="AC40" s="81">
        <f t="shared" si="5"/>
        <v>1</v>
      </c>
      <c r="AD40" s="82">
        <f t="shared" si="6"/>
        <v>0</v>
      </c>
      <c r="AE40" s="82">
        <f t="shared" si="7"/>
        <v>0</v>
      </c>
      <c r="AF40" s="97" t="str">
        <f t="shared" si="8"/>
        <v>-</v>
      </c>
      <c r="AG40" s="81">
        <f t="shared" si="9"/>
        <v>0</v>
      </c>
      <c r="AH40" s="98" t="s">
        <v>1368</v>
      </c>
      <c r="AI40" s="99" t="s">
        <v>1369</v>
      </c>
    </row>
    <row r="41" spans="1:35" x14ac:dyDescent="0.2">
      <c r="A41" s="79" t="s">
        <v>1575</v>
      </c>
      <c r="B41" s="80" t="s">
        <v>1576</v>
      </c>
      <c r="C41" s="81" t="s">
        <v>1577</v>
      </c>
      <c r="D41" s="82" t="s">
        <v>1578</v>
      </c>
      <c r="E41" s="82" t="s">
        <v>1197</v>
      </c>
      <c r="F41" s="80" t="s">
        <v>1362</v>
      </c>
      <c r="G41" s="83" t="s">
        <v>1567</v>
      </c>
      <c r="H41" s="84" t="s">
        <v>1579</v>
      </c>
      <c r="I41" s="85">
        <v>4192893313</v>
      </c>
      <c r="J41" s="86" t="s">
        <v>1424</v>
      </c>
      <c r="K41" s="87" t="s">
        <v>1417</v>
      </c>
      <c r="L41" s="88"/>
      <c r="M41" s="100">
        <v>364.89967528167318</v>
      </c>
      <c r="N41" s="90"/>
      <c r="O41" s="91" t="s">
        <v>1367</v>
      </c>
      <c r="P41" s="87" t="s">
        <v>1366</v>
      </c>
      <c r="Q41" s="92"/>
      <c r="R41" s="90"/>
      <c r="S41" s="93" t="s">
        <v>1417</v>
      </c>
      <c r="T41" s="94">
        <v>936</v>
      </c>
      <c r="U41" s="95"/>
      <c r="V41" s="95"/>
      <c r="W41" s="96"/>
      <c r="X41" s="81">
        <f t="shared" si="0"/>
        <v>1</v>
      </c>
      <c r="Y41" s="82">
        <f t="shared" si="1"/>
        <v>1</v>
      </c>
      <c r="Z41" s="82">
        <f t="shared" si="2"/>
        <v>0</v>
      </c>
      <c r="AA41" s="82">
        <f t="shared" si="3"/>
        <v>0</v>
      </c>
      <c r="AB41" s="97" t="str">
        <f t="shared" si="4"/>
        <v>SRSA</v>
      </c>
      <c r="AC41" s="81">
        <f t="shared" si="5"/>
        <v>1</v>
      </c>
      <c r="AD41" s="82">
        <f t="shared" si="6"/>
        <v>0</v>
      </c>
      <c r="AE41" s="82">
        <f t="shared" si="7"/>
        <v>0</v>
      </c>
      <c r="AF41" s="97" t="str">
        <f t="shared" si="8"/>
        <v>-</v>
      </c>
      <c r="AG41" s="81">
        <f t="shared" si="9"/>
        <v>0</v>
      </c>
      <c r="AH41" s="98" t="s">
        <v>1368</v>
      </c>
      <c r="AI41" s="99" t="s">
        <v>1538</v>
      </c>
    </row>
    <row r="42" spans="1:35" x14ac:dyDescent="0.2">
      <c r="A42" s="79" t="s">
        <v>1580</v>
      </c>
      <c r="B42" s="80" t="s">
        <v>24</v>
      </c>
      <c r="C42" s="81" t="s">
        <v>25</v>
      </c>
      <c r="D42" s="82" t="s">
        <v>1581</v>
      </c>
      <c r="E42" s="82" t="s">
        <v>26</v>
      </c>
      <c r="F42" s="80" t="s">
        <v>1362</v>
      </c>
      <c r="G42" s="83" t="s">
        <v>1582</v>
      </c>
      <c r="H42" s="84" t="s">
        <v>1583</v>
      </c>
      <c r="I42" s="85">
        <v>4409921200</v>
      </c>
      <c r="J42" s="86" t="s">
        <v>1569</v>
      </c>
      <c r="K42" s="87" t="s">
        <v>1366</v>
      </c>
      <c r="L42" s="88"/>
      <c r="M42" s="89">
        <v>3674.0995732482415</v>
      </c>
      <c r="N42" s="90"/>
      <c r="O42" s="91">
        <v>37.336599999999997</v>
      </c>
      <c r="P42" s="87" t="s">
        <v>1417</v>
      </c>
      <c r="Q42" s="92"/>
      <c r="R42" s="90"/>
      <c r="S42" s="93" t="s">
        <v>1417</v>
      </c>
      <c r="T42" s="94">
        <v>337296.27</v>
      </c>
      <c r="U42" s="95"/>
      <c r="V42" s="95"/>
      <c r="W42" s="96"/>
      <c r="X42" s="81">
        <f t="shared" si="0"/>
        <v>0</v>
      </c>
      <c r="Y42" s="82">
        <f t="shared" si="1"/>
        <v>0</v>
      </c>
      <c r="Z42" s="82">
        <f t="shared" si="2"/>
        <v>0</v>
      </c>
      <c r="AA42" s="82">
        <f t="shared" si="3"/>
        <v>0</v>
      </c>
      <c r="AB42" s="97" t="str">
        <f t="shared" si="4"/>
        <v>-</v>
      </c>
      <c r="AC42" s="81">
        <f t="shared" si="5"/>
        <v>1</v>
      </c>
      <c r="AD42" s="82">
        <f t="shared" si="6"/>
        <v>1</v>
      </c>
      <c r="AE42" s="82" t="str">
        <f t="shared" si="7"/>
        <v>Initial</v>
      </c>
      <c r="AF42" s="97" t="str">
        <f t="shared" si="8"/>
        <v>RLIS</v>
      </c>
      <c r="AG42" s="81">
        <f t="shared" si="9"/>
        <v>0</v>
      </c>
      <c r="AH42" s="98" t="s">
        <v>1368</v>
      </c>
      <c r="AI42" s="99" t="s">
        <v>1418</v>
      </c>
    </row>
    <row r="43" spans="1:35" x14ac:dyDescent="0.2">
      <c r="A43" s="79" t="s">
        <v>1584</v>
      </c>
      <c r="B43" s="80" t="s">
        <v>1585</v>
      </c>
      <c r="C43" s="81" t="s">
        <v>1586</v>
      </c>
      <c r="D43" s="82" t="s">
        <v>1587</v>
      </c>
      <c r="E43" s="82" t="s">
        <v>497</v>
      </c>
      <c r="F43" s="80" t="s">
        <v>1362</v>
      </c>
      <c r="G43" s="83" t="s">
        <v>1588</v>
      </c>
      <c r="H43" s="84" t="s">
        <v>1589</v>
      </c>
      <c r="I43" s="85">
        <v>8776446338</v>
      </c>
      <c r="J43" s="86" t="s">
        <v>1424</v>
      </c>
      <c r="K43" s="87" t="s">
        <v>1417</v>
      </c>
      <c r="L43" s="88"/>
      <c r="M43" s="100">
        <v>544.27</v>
      </c>
      <c r="N43" s="90"/>
      <c r="O43" s="91" t="s">
        <v>1367</v>
      </c>
      <c r="P43" s="87" t="s">
        <v>1366</v>
      </c>
      <c r="Q43" s="92"/>
      <c r="R43" s="90"/>
      <c r="S43" s="93" t="s">
        <v>1417</v>
      </c>
      <c r="T43" s="94">
        <v>1622</v>
      </c>
      <c r="U43" s="95"/>
      <c r="V43" s="95"/>
      <c r="W43" s="96"/>
      <c r="X43" s="81">
        <f t="shared" si="0"/>
        <v>1</v>
      </c>
      <c r="Y43" s="82">
        <f t="shared" si="1"/>
        <v>1</v>
      </c>
      <c r="Z43" s="82">
        <f t="shared" si="2"/>
        <v>0</v>
      </c>
      <c r="AA43" s="82">
        <f t="shared" si="3"/>
        <v>0</v>
      </c>
      <c r="AB43" s="97" t="str">
        <f t="shared" si="4"/>
        <v>SRSA</v>
      </c>
      <c r="AC43" s="81">
        <f t="shared" si="5"/>
        <v>1</v>
      </c>
      <c r="AD43" s="82">
        <f t="shared" si="6"/>
        <v>0</v>
      </c>
      <c r="AE43" s="82">
        <f t="shared" si="7"/>
        <v>0</v>
      </c>
      <c r="AF43" s="97" t="str">
        <f t="shared" si="8"/>
        <v>-</v>
      </c>
      <c r="AG43" s="81">
        <f t="shared" si="9"/>
        <v>0</v>
      </c>
      <c r="AH43" s="98" t="s">
        <v>1368</v>
      </c>
      <c r="AI43" s="101"/>
    </row>
    <row r="44" spans="1:35" x14ac:dyDescent="0.2">
      <c r="A44" s="79" t="s">
        <v>1590</v>
      </c>
      <c r="B44" s="80" t="s">
        <v>43</v>
      </c>
      <c r="C44" s="81" t="s">
        <v>44</v>
      </c>
      <c r="D44" s="82" t="s">
        <v>1591</v>
      </c>
      <c r="E44" s="82" t="s">
        <v>1592</v>
      </c>
      <c r="F44" s="80" t="s">
        <v>1362</v>
      </c>
      <c r="G44" s="83" t="s">
        <v>1593</v>
      </c>
      <c r="H44" s="84" t="s">
        <v>1594</v>
      </c>
      <c r="I44" s="85">
        <v>7407974544</v>
      </c>
      <c r="J44" s="86" t="s">
        <v>1569</v>
      </c>
      <c r="K44" s="87" t="s">
        <v>1366</v>
      </c>
      <c r="L44" s="88"/>
      <c r="M44" s="89">
        <v>2822.1518733570119</v>
      </c>
      <c r="N44" s="90"/>
      <c r="O44" s="91">
        <v>27.392499999999998</v>
      </c>
      <c r="P44" s="87" t="s">
        <v>1417</v>
      </c>
      <c r="Q44" s="92"/>
      <c r="R44" s="90"/>
      <c r="S44" s="93" t="s">
        <v>1417</v>
      </c>
      <c r="T44" s="94">
        <v>155682.68</v>
      </c>
      <c r="U44" s="95"/>
      <c r="V44" s="95"/>
      <c r="W44" s="96"/>
      <c r="X44" s="81">
        <f t="shared" si="0"/>
        <v>0</v>
      </c>
      <c r="Y44" s="82">
        <f t="shared" si="1"/>
        <v>0</v>
      </c>
      <c r="Z44" s="82">
        <f t="shared" si="2"/>
        <v>0</v>
      </c>
      <c r="AA44" s="82">
        <f t="shared" si="3"/>
        <v>0</v>
      </c>
      <c r="AB44" s="97" t="str">
        <f t="shared" si="4"/>
        <v>-</v>
      </c>
      <c r="AC44" s="81">
        <f t="shared" si="5"/>
        <v>1</v>
      </c>
      <c r="AD44" s="82">
        <f t="shared" si="6"/>
        <v>1</v>
      </c>
      <c r="AE44" s="82" t="str">
        <f t="shared" si="7"/>
        <v>Initial</v>
      </c>
      <c r="AF44" s="97" t="str">
        <f t="shared" si="8"/>
        <v>RLIS</v>
      </c>
      <c r="AG44" s="81">
        <f t="shared" si="9"/>
        <v>0</v>
      </c>
      <c r="AH44" s="98" t="s">
        <v>1368</v>
      </c>
      <c r="AI44" s="99" t="s">
        <v>1418</v>
      </c>
    </row>
    <row r="45" spans="1:35" x14ac:dyDescent="0.2">
      <c r="A45" s="79" t="s">
        <v>1595</v>
      </c>
      <c r="B45" s="80" t="s">
        <v>1596</v>
      </c>
      <c r="C45" s="81" t="s">
        <v>1597</v>
      </c>
      <c r="D45" s="82" t="s">
        <v>1598</v>
      </c>
      <c r="E45" s="82" t="s">
        <v>1599</v>
      </c>
      <c r="F45" s="80" t="s">
        <v>1362</v>
      </c>
      <c r="G45" s="83" t="s">
        <v>1600</v>
      </c>
      <c r="H45" s="84" t="s">
        <v>1601</v>
      </c>
      <c r="I45" s="85">
        <v>4403588006</v>
      </c>
      <c r="J45" s="86" t="s">
        <v>1476</v>
      </c>
      <c r="K45" s="87" t="s">
        <v>1417</v>
      </c>
      <c r="L45" s="88"/>
      <c r="M45" s="100">
        <v>595.43609393452346</v>
      </c>
      <c r="N45" s="90"/>
      <c r="O45" s="91" t="s">
        <v>1367</v>
      </c>
      <c r="P45" s="87" t="s">
        <v>1366</v>
      </c>
      <c r="Q45" s="92"/>
      <c r="R45" s="90"/>
      <c r="S45" s="93" t="s">
        <v>1417</v>
      </c>
      <c r="T45" s="94">
        <v>1009</v>
      </c>
      <c r="U45" s="95"/>
      <c r="V45" s="95"/>
      <c r="W45" s="96"/>
      <c r="X45" s="81">
        <f t="shared" si="0"/>
        <v>1</v>
      </c>
      <c r="Y45" s="82">
        <f t="shared" si="1"/>
        <v>1</v>
      </c>
      <c r="Z45" s="82">
        <f t="shared" si="2"/>
        <v>0</v>
      </c>
      <c r="AA45" s="82">
        <f t="shared" si="3"/>
        <v>0</v>
      </c>
      <c r="AB45" s="97" t="str">
        <f t="shared" si="4"/>
        <v>SRSA</v>
      </c>
      <c r="AC45" s="81">
        <f t="shared" si="5"/>
        <v>1</v>
      </c>
      <c r="AD45" s="82">
        <f t="shared" si="6"/>
        <v>0</v>
      </c>
      <c r="AE45" s="82">
        <f t="shared" si="7"/>
        <v>0</v>
      </c>
      <c r="AF45" s="97" t="str">
        <f t="shared" si="8"/>
        <v>-</v>
      </c>
      <c r="AG45" s="81">
        <f t="shared" si="9"/>
        <v>0</v>
      </c>
      <c r="AH45" s="98" t="s">
        <v>1368</v>
      </c>
      <c r="AI45" s="99" t="s">
        <v>1538</v>
      </c>
    </row>
    <row r="46" spans="1:35" x14ac:dyDescent="0.2">
      <c r="A46" s="79" t="s">
        <v>1602</v>
      </c>
      <c r="B46" s="80" t="s">
        <v>1603</v>
      </c>
      <c r="C46" s="81" t="s">
        <v>1604</v>
      </c>
      <c r="D46" s="82" t="s">
        <v>1605</v>
      </c>
      <c r="E46" s="82" t="s">
        <v>1535</v>
      </c>
      <c r="F46" s="80" t="s">
        <v>1362</v>
      </c>
      <c r="G46" s="83" t="s">
        <v>1606</v>
      </c>
      <c r="H46" s="84" t="s">
        <v>1607</v>
      </c>
      <c r="I46" s="85">
        <v>4197384572</v>
      </c>
      <c r="J46" s="86" t="s">
        <v>1383</v>
      </c>
      <c r="K46" s="87" t="s">
        <v>1366</v>
      </c>
      <c r="L46" s="88"/>
      <c r="M46" s="89">
        <v>121</v>
      </c>
      <c r="N46" s="90"/>
      <c r="O46" s="91" t="s">
        <v>1367</v>
      </c>
      <c r="P46" s="87" t="s">
        <v>1366</v>
      </c>
      <c r="Q46" s="92"/>
      <c r="R46" s="90"/>
      <c r="S46" s="93" t="s">
        <v>1366</v>
      </c>
      <c r="T46" s="94">
        <v>411.21</v>
      </c>
      <c r="U46" s="95"/>
      <c r="V46" s="95"/>
      <c r="W46" s="96"/>
      <c r="X46" s="81">
        <f t="shared" si="0"/>
        <v>0</v>
      </c>
      <c r="Y46" s="82">
        <f t="shared" si="1"/>
        <v>1</v>
      </c>
      <c r="Z46" s="82">
        <f t="shared" si="2"/>
        <v>0</v>
      </c>
      <c r="AA46" s="82">
        <f t="shared" si="3"/>
        <v>0</v>
      </c>
      <c r="AB46" s="97" t="str">
        <f t="shared" si="4"/>
        <v>-</v>
      </c>
      <c r="AC46" s="81">
        <f t="shared" si="5"/>
        <v>0</v>
      </c>
      <c r="AD46" s="82">
        <f t="shared" si="6"/>
        <v>0</v>
      </c>
      <c r="AE46" s="82">
        <f t="shared" si="7"/>
        <v>0</v>
      </c>
      <c r="AF46" s="97" t="str">
        <f t="shared" si="8"/>
        <v>-</v>
      </c>
      <c r="AG46" s="81">
        <f t="shared" si="9"/>
        <v>0</v>
      </c>
      <c r="AH46" s="98" t="s">
        <v>1368</v>
      </c>
      <c r="AI46" s="99" t="s">
        <v>1369</v>
      </c>
    </row>
    <row r="47" spans="1:35" x14ac:dyDescent="0.2">
      <c r="A47" s="79" t="s">
        <v>1608</v>
      </c>
      <c r="B47" s="80" t="s">
        <v>1609</v>
      </c>
      <c r="C47" s="81" t="s">
        <v>1610</v>
      </c>
      <c r="D47" s="82" t="s">
        <v>1611</v>
      </c>
      <c r="E47" s="82" t="s">
        <v>1395</v>
      </c>
      <c r="F47" s="80" t="s">
        <v>1362</v>
      </c>
      <c r="G47" s="83" t="s">
        <v>1612</v>
      </c>
      <c r="H47" s="84" t="s">
        <v>1613</v>
      </c>
      <c r="I47" s="85">
        <v>4196936841</v>
      </c>
      <c r="J47" s="86" t="s">
        <v>1365</v>
      </c>
      <c r="K47" s="87" t="s">
        <v>1366</v>
      </c>
      <c r="L47" s="88"/>
      <c r="M47" s="89">
        <v>184.47595672492477</v>
      </c>
      <c r="N47" s="90"/>
      <c r="O47" s="91" t="s">
        <v>1367</v>
      </c>
      <c r="P47" s="87" t="s">
        <v>1366</v>
      </c>
      <c r="Q47" s="92"/>
      <c r="R47" s="90"/>
      <c r="S47" s="93" t="s">
        <v>1366</v>
      </c>
      <c r="T47" s="94">
        <v>27317.439999999999</v>
      </c>
      <c r="U47" s="95"/>
      <c r="V47" s="95"/>
      <c r="W47" s="96"/>
      <c r="X47" s="81">
        <f t="shared" si="0"/>
        <v>0</v>
      </c>
      <c r="Y47" s="82">
        <f t="shared" si="1"/>
        <v>1</v>
      </c>
      <c r="Z47" s="82">
        <f t="shared" si="2"/>
        <v>0</v>
      </c>
      <c r="AA47" s="82">
        <f t="shared" si="3"/>
        <v>0</v>
      </c>
      <c r="AB47" s="97" t="str">
        <f t="shared" si="4"/>
        <v>-</v>
      </c>
      <c r="AC47" s="81">
        <f t="shared" si="5"/>
        <v>0</v>
      </c>
      <c r="AD47" s="82">
        <f t="shared" si="6"/>
        <v>0</v>
      </c>
      <c r="AE47" s="82">
        <f t="shared" si="7"/>
        <v>0</v>
      </c>
      <c r="AF47" s="97" t="str">
        <f t="shared" si="8"/>
        <v>-</v>
      </c>
      <c r="AG47" s="81">
        <f t="shared" si="9"/>
        <v>0</v>
      </c>
      <c r="AH47" s="98" t="s">
        <v>1368</v>
      </c>
      <c r="AI47" s="99" t="s">
        <v>1369</v>
      </c>
    </row>
    <row r="48" spans="1:35" x14ac:dyDescent="0.2">
      <c r="A48" s="79" t="s">
        <v>1614</v>
      </c>
      <c r="B48" s="80" t="s">
        <v>270</v>
      </c>
      <c r="C48" s="81" t="s">
        <v>271</v>
      </c>
      <c r="D48" s="82" t="s">
        <v>1615</v>
      </c>
      <c r="E48" s="82" t="s">
        <v>1616</v>
      </c>
      <c r="F48" s="80" t="s">
        <v>1362</v>
      </c>
      <c r="G48" s="83" t="s">
        <v>1617</v>
      </c>
      <c r="H48" s="84" t="s">
        <v>1618</v>
      </c>
      <c r="I48" s="85">
        <v>3305626106</v>
      </c>
      <c r="J48" s="86" t="s">
        <v>1488</v>
      </c>
      <c r="K48" s="87" t="s">
        <v>1366</v>
      </c>
      <c r="L48" s="88"/>
      <c r="M48" s="89">
        <v>2871.2638248189214</v>
      </c>
      <c r="N48" s="90"/>
      <c r="O48" s="91">
        <v>5.1780999999999997</v>
      </c>
      <c r="P48" s="87" t="s">
        <v>1366</v>
      </c>
      <c r="Q48" s="92"/>
      <c r="R48" s="90"/>
      <c r="S48" s="93" t="s">
        <v>1366</v>
      </c>
      <c r="T48" s="94">
        <v>37530.310000000005</v>
      </c>
      <c r="U48" s="95"/>
      <c r="V48" s="95"/>
      <c r="W48" s="96"/>
      <c r="X48" s="81">
        <f t="shared" si="0"/>
        <v>0</v>
      </c>
      <c r="Y48" s="82">
        <f t="shared" si="1"/>
        <v>0</v>
      </c>
      <c r="Z48" s="82">
        <f t="shared" si="2"/>
        <v>0</v>
      </c>
      <c r="AA48" s="82">
        <f t="shared" si="3"/>
        <v>0</v>
      </c>
      <c r="AB48" s="97" t="str">
        <f t="shared" si="4"/>
        <v>-</v>
      </c>
      <c r="AC48" s="81">
        <f t="shared" si="5"/>
        <v>0</v>
      </c>
      <c r="AD48" s="82">
        <f t="shared" si="6"/>
        <v>0</v>
      </c>
      <c r="AE48" s="82">
        <f t="shared" si="7"/>
        <v>0</v>
      </c>
      <c r="AF48" s="97" t="str">
        <f t="shared" si="8"/>
        <v>-</v>
      </c>
      <c r="AG48" s="81">
        <f t="shared" si="9"/>
        <v>0</v>
      </c>
      <c r="AH48" s="98" t="s">
        <v>1368</v>
      </c>
      <c r="AI48" s="99" t="s">
        <v>1418</v>
      </c>
    </row>
    <row r="49" spans="1:35" x14ac:dyDescent="0.2">
      <c r="A49" s="79" t="s">
        <v>1619</v>
      </c>
      <c r="B49" s="80" t="s">
        <v>624</v>
      </c>
      <c r="C49" s="81" t="s">
        <v>625</v>
      </c>
      <c r="D49" s="82" t="s">
        <v>1620</v>
      </c>
      <c r="E49" s="82" t="s">
        <v>1380</v>
      </c>
      <c r="F49" s="80" t="s">
        <v>1362</v>
      </c>
      <c r="G49" s="83" t="s">
        <v>1621</v>
      </c>
      <c r="H49" s="84" t="s">
        <v>1622</v>
      </c>
      <c r="I49" s="85">
        <v>3307973900</v>
      </c>
      <c r="J49" s="86" t="s">
        <v>1488</v>
      </c>
      <c r="K49" s="87" t="s">
        <v>1366</v>
      </c>
      <c r="L49" s="88"/>
      <c r="M49" s="89">
        <v>5013.0040242249734</v>
      </c>
      <c r="N49" s="90"/>
      <c r="O49" s="91">
        <v>16.113099999999999</v>
      </c>
      <c r="P49" s="87" t="s">
        <v>1366</v>
      </c>
      <c r="Q49" s="92"/>
      <c r="R49" s="90"/>
      <c r="S49" s="93" t="s">
        <v>1366</v>
      </c>
      <c r="T49" s="94">
        <v>160612.84000000003</v>
      </c>
      <c r="U49" s="95"/>
      <c r="V49" s="95"/>
      <c r="W49" s="96"/>
      <c r="X49" s="81">
        <f t="shared" si="0"/>
        <v>0</v>
      </c>
      <c r="Y49" s="82">
        <f t="shared" si="1"/>
        <v>0</v>
      </c>
      <c r="Z49" s="82">
        <f t="shared" si="2"/>
        <v>0</v>
      </c>
      <c r="AA49" s="82">
        <f t="shared" si="3"/>
        <v>0</v>
      </c>
      <c r="AB49" s="97" t="str">
        <f t="shared" si="4"/>
        <v>-</v>
      </c>
      <c r="AC49" s="81">
        <f t="shared" si="5"/>
        <v>0</v>
      </c>
      <c r="AD49" s="82">
        <f t="shared" si="6"/>
        <v>0</v>
      </c>
      <c r="AE49" s="82">
        <f t="shared" si="7"/>
        <v>0</v>
      </c>
      <c r="AF49" s="97" t="str">
        <f t="shared" si="8"/>
        <v>-</v>
      </c>
      <c r="AG49" s="81">
        <f t="shared" si="9"/>
        <v>0</v>
      </c>
      <c r="AH49" s="98" t="s">
        <v>1368</v>
      </c>
      <c r="AI49" s="99" t="s">
        <v>1418</v>
      </c>
    </row>
    <row r="50" spans="1:35" x14ac:dyDescent="0.2">
      <c r="A50" s="79" t="s">
        <v>1623</v>
      </c>
      <c r="B50" s="80" t="s">
        <v>1624</v>
      </c>
      <c r="C50" s="81" t="s">
        <v>1625</v>
      </c>
      <c r="D50" s="82" t="s">
        <v>1626</v>
      </c>
      <c r="E50" s="82" t="s">
        <v>1395</v>
      </c>
      <c r="F50" s="80" t="s">
        <v>1362</v>
      </c>
      <c r="G50" s="83" t="s">
        <v>1627</v>
      </c>
      <c r="H50" s="84" t="s">
        <v>1628</v>
      </c>
      <c r="I50" s="85">
        <v>4198974400</v>
      </c>
      <c r="J50" s="86" t="s">
        <v>1365</v>
      </c>
      <c r="K50" s="87" t="s">
        <v>1366</v>
      </c>
      <c r="L50" s="88"/>
      <c r="M50" s="89">
        <v>110.25075348009091</v>
      </c>
      <c r="N50" s="90"/>
      <c r="O50" s="91" t="s">
        <v>1367</v>
      </c>
      <c r="P50" s="87" t="s">
        <v>1366</v>
      </c>
      <c r="Q50" s="92"/>
      <c r="R50" s="90"/>
      <c r="S50" s="93" t="s">
        <v>1366</v>
      </c>
      <c r="T50" s="94">
        <v>2106.4</v>
      </c>
      <c r="U50" s="95"/>
      <c r="V50" s="95"/>
      <c r="W50" s="96"/>
      <c r="X50" s="81">
        <f t="shared" si="0"/>
        <v>0</v>
      </c>
      <c r="Y50" s="82">
        <f t="shared" si="1"/>
        <v>1</v>
      </c>
      <c r="Z50" s="82">
        <f t="shared" si="2"/>
        <v>0</v>
      </c>
      <c r="AA50" s="82">
        <f t="shared" si="3"/>
        <v>0</v>
      </c>
      <c r="AB50" s="97" t="str">
        <f t="shared" si="4"/>
        <v>-</v>
      </c>
      <c r="AC50" s="81">
        <f t="shared" si="5"/>
        <v>0</v>
      </c>
      <c r="AD50" s="82">
        <f t="shared" si="6"/>
        <v>0</v>
      </c>
      <c r="AE50" s="82">
        <f t="shared" si="7"/>
        <v>0</v>
      </c>
      <c r="AF50" s="97" t="str">
        <f t="shared" si="8"/>
        <v>-</v>
      </c>
      <c r="AG50" s="81">
        <f t="shared" si="9"/>
        <v>0</v>
      </c>
      <c r="AH50" s="98" t="s">
        <v>1368</v>
      </c>
      <c r="AI50" s="99" t="s">
        <v>1369</v>
      </c>
    </row>
    <row r="51" spans="1:35" x14ac:dyDescent="0.2">
      <c r="A51" s="79" t="s">
        <v>1629</v>
      </c>
      <c r="B51" s="80" t="s">
        <v>578</v>
      </c>
      <c r="C51" s="81" t="s">
        <v>579</v>
      </c>
      <c r="D51" s="82" t="s">
        <v>1630</v>
      </c>
      <c r="E51" s="82" t="s">
        <v>1631</v>
      </c>
      <c r="F51" s="80" t="s">
        <v>1362</v>
      </c>
      <c r="G51" s="83" t="s">
        <v>1632</v>
      </c>
      <c r="H51" s="84" t="s">
        <v>1633</v>
      </c>
      <c r="I51" s="85">
        <v>4409336210</v>
      </c>
      <c r="J51" s="86" t="s">
        <v>1390</v>
      </c>
      <c r="K51" s="87" t="s">
        <v>1366</v>
      </c>
      <c r="L51" s="88"/>
      <c r="M51" s="89">
        <v>3683.5711356565012</v>
      </c>
      <c r="N51" s="90"/>
      <c r="O51" s="91">
        <v>5.0850999999999997</v>
      </c>
      <c r="P51" s="87" t="s">
        <v>1366</v>
      </c>
      <c r="Q51" s="92"/>
      <c r="R51" s="90"/>
      <c r="S51" s="93" t="s">
        <v>1366</v>
      </c>
      <c r="T51" s="94">
        <v>58647.78</v>
      </c>
      <c r="U51" s="95"/>
      <c r="V51" s="95"/>
      <c r="W51" s="96"/>
      <c r="X51" s="81">
        <f t="shared" si="0"/>
        <v>0</v>
      </c>
      <c r="Y51" s="82">
        <f t="shared" si="1"/>
        <v>0</v>
      </c>
      <c r="Z51" s="82">
        <f t="shared" si="2"/>
        <v>0</v>
      </c>
      <c r="AA51" s="82">
        <f t="shared" si="3"/>
        <v>0</v>
      </c>
      <c r="AB51" s="97" t="str">
        <f t="shared" si="4"/>
        <v>-</v>
      </c>
      <c r="AC51" s="81">
        <f t="shared" si="5"/>
        <v>0</v>
      </c>
      <c r="AD51" s="82">
        <f t="shared" si="6"/>
        <v>0</v>
      </c>
      <c r="AE51" s="82">
        <f t="shared" si="7"/>
        <v>0</v>
      </c>
      <c r="AF51" s="97" t="str">
        <f t="shared" si="8"/>
        <v>-</v>
      </c>
      <c r="AG51" s="81">
        <f t="shared" si="9"/>
        <v>0</v>
      </c>
      <c r="AH51" s="98" t="s">
        <v>1368</v>
      </c>
      <c r="AI51" s="99" t="s">
        <v>1418</v>
      </c>
    </row>
    <row r="52" spans="1:35" x14ac:dyDescent="0.2">
      <c r="A52" s="79" t="s">
        <v>1634</v>
      </c>
      <c r="B52" s="80" t="s">
        <v>580</v>
      </c>
      <c r="C52" s="81" t="s">
        <v>581</v>
      </c>
      <c r="D52" s="82" t="s">
        <v>1635</v>
      </c>
      <c r="E52" s="82" t="s">
        <v>1636</v>
      </c>
      <c r="F52" s="80" t="s">
        <v>1362</v>
      </c>
      <c r="G52" s="83" t="s">
        <v>1637</v>
      </c>
      <c r="H52" s="84" t="s">
        <v>1638</v>
      </c>
      <c r="I52" s="85">
        <v>4409374680</v>
      </c>
      <c r="J52" s="86" t="s">
        <v>1390</v>
      </c>
      <c r="K52" s="87" t="s">
        <v>1366</v>
      </c>
      <c r="L52" s="88"/>
      <c r="M52" s="89">
        <v>4097.4400265867935</v>
      </c>
      <c r="N52" s="90"/>
      <c r="O52" s="91">
        <v>6.0004</v>
      </c>
      <c r="P52" s="87" t="s">
        <v>1366</v>
      </c>
      <c r="Q52" s="92"/>
      <c r="R52" s="90"/>
      <c r="S52" s="93" t="s">
        <v>1366</v>
      </c>
      <c r="T52" s="94">
        <v>40648.850000000006</v>
      </c>
      <c r="U52" s="95"/>
      <c r="V52" s="95"/>
      <c r="W52" s="96"/>
      <c r="X52" s="81">
        <f t="shared" si="0"/>
        <v>0</v>
      </c>
      <c r="Y52" s="82">
        <f t="shared" si="1"/>
        <v>0</v>
      </c>
      <c r="Z52" s="82">
        <f t="shared" si="2"/>
        <v>0</v>
      </c>
      <c r="AA52" s="82">
        <f t="shared" si="3"/>
        <v>0</v>
      </c>
      <c r="AB52" s="97" t="str">
        <f t="shared" si="4"/>
        <v>-</v>
      </c>
      <c r="AC52" s="81">
        <f t="shared" si="5"/>
        <v>0</v>
      </c>
      <c r="AD52" s="82">
        <f t="shared" si="6"/>
        <v>0</v>
      </c>
      <c r="AE52" s="82">
        <f t="shared" si="7"/>
        <v>0</v>
      </c>
      <c r="AF52" s="97" t="str">
        <f t="shared" si="8"/>
        <v>-</v>
      </c>
      <c r="AG52" s="81">
        <f t="shared" si="9"/>
        <v>0</v>
      </c>
      <c r="AH52" s="98" t="s">
        <v>1368</v>
      </c>
      <c r="AI52" s="99" t="s">
        <v>1418</v>
      </c>
    </row>
    <row r="53" spans="1:35" x14ac:dyDescent="0.2">
      <c r="A53" s="79" t="s">
        <v>1639</v>
      </c>
      <c r="B53" s="80" t="s">
        <v>940</v>
      </c>
      <c r="C53" s="81" t="s">
        <v>941</v>
      </c>
      <c r="D53" s="82" t="s">
        <v>1640</v>
      </c>
      <c r="E53" s="82" t="s">
        <v>942</v>
      </c>
      <c r="F53" s="80" t="s">
        <v>1362</v>
      </c>
      <c r="G53" s="83" t="s">
        <v>1641</v>
      </c>
      <c r="H53" s="84" t="s">
        <v>1642</v>
      </c>
      <c r="I53" s="85">
        <v>4193951111</v>
      </c>
      <c r="J53" s="86" t="s">
        <v>1424</v>
      </c>
      <c r="K53" s="87" t="s">
        <v>1417</v>
      </c>
      <c r="L53" s="88"/>
      <c r="M53" s="89">
        <v>917.4072920016024</v>
      </c>
      <c r="N53" s="90"/>
      <c r="O53" s="91">
        <v>10.622199999999999</v>
      </c>
      <c r="P53" s="87" t="s">
        <v>1366</v>
      </c>
      <c r="Q53" s="92"/>
      <c r="R53" s="90"/>
      <c r="S53" s="93" t="s">
        <v>1417</v>
      </c>
      <c r="T53" s="94">
        <v>24576.750000000004</v>
      </c>
      <c r="U53" s="95"/>
      <c r="V53" s="95"/>
      <c r="W53" s="96"/>
      <c r="X53" s="81">
        <f t="shared" si="0"/>
        <v>1</v>
      </c>
      <c r="Y53" s="82">
        <f t="shared" si="1"/>
        <v>0</v>
      </c>
      <c r="Z53" s="82">
        <f t="shared" si="2"/>
        <v>0</v>
      </c>
      <c r="AA53" s="82">
        <f t="shared" si="3"/>
        <v>0</v>
      </c>
      <c r="AB53" s="97" t="str">
        <f t="shared" si="4"/>
        <v>-</v>
      </c>
      <c r="AC53" s="81">
        <f t="shared" si="5"/>
        <v>1</v>
      </c>
      <c r="AD53" s="82">
        <f t="shared" si="6"/>
        <v>0</v>
      </c>
      <c r="AE53" s="82">
        <f t="shared" si="7"/>
        <v>0</v>
      </c>
      <c r="AF53" s="97" t="str">
        <f t="shared" si="8"/>
        <v>-</v>
      </c>
      <c r="AG53" s="81">
        <f t="shared" si="9"/>
        <v>0</v>
      </c>
      <c r="AH53" s="98" t="s">
        <v>1368</v>
      </c>
      <c r="AI53" s="99" t="s">
        <v>1418</v>
      </c>
    </row>
    <row r="54" spans="1:35" x14ac:dyDescent="0.2">
      <c r="A54" s="79" t="s">
        <v>1643</v>
      </c>
      <c r="B54" s="80" t="s">
        <v>273</v>
      </c>
      <c r="C54" s="81" t="s">
        <v>274</v>
      </c>
      <c r="D54" s="82" t="s">
        <v>1644</v>
      </c>
      <c r="E54" s="82" t="s">
        <v>1645</v>
      </c>
      <c r="F54" s="80" t="s">
        <v>1362</v>
      </c>
      <c r="G54" s="83" t="s">
        <v>1646</v>
      </c>
      <c r="H54" s="84" t="s">
        <v>1647</v>
      </c>
      <c r="I54" s="85">
        <v>3307531025</v>
      </c>
      <c r="J54" s="86" t="s">
        <v>1488</v>
      </c>
      <c r="K54" s="87" t="s">
        <v>1366</v>
      </c>
      <c r="L54" s="88"/>
      <c r="M54" s="89">
        <v>3926.9391413501917</v>
      </c>
      <c r="N54" s="90"/>
      <c r="O54" s="91">
        <v>25.090199999999999</v>
      </c>
      <c r="P54" s="87" t="s">
        <v>1417</v>
      </c>
      <c r="Q54" s="92"/>
      <c r="R54" s="90"/>
      <c r="S54" s="93" t="s">
        <v>1366</v>
      </c>
      <c r="T54" s="94">
        <v>269853.62000000005</v>
      </c>
      <c r="U54" s="95"/>
      <c r="V54" s="95"/>
      <c r="W54" s="96"/>
      <c r="X54" s="81">
        <f t="shared" si="0"/>
        <v>0</v>
      </c>
      <c r="Y54" s="82">
        <f t="shared" si="1"/>
        <v>0</v>
      </c>
      <c r="Z54" s="82">
        <f t="shared" si="2"/>
        <v>0</v>
      </c>
      <c r="AA54" s="82">
        <f t="shared" si="3"/>
        <v>0</v>
      </c>
      <c r="AB54" s="97" t="str">
        <f t="shared" si="4"/>
        <v>-</v>
      </c>
      <c r="AC54" s="81">
        <f t="shared" si="5"/>
        <v>0</v>
      </c>
      <c r="AD54" s="82">
        <f t="shared" si="6"/>
        <v>1</v>
      </c>
      <c r="AE54" s="82">
        <f t="shared" si="7"/>
        <v>0</v>
      </c>
      <c r="AF54" s="97" t="str">
        <f t="shared" si="8"/>
        <v>-</v>
      </c>
      <c r="AG54" s="81">
        <f t="shared" si="9"/>
        <v>0</v>
      </c>
      <c r="AH54" s="98" t="s">
        <v>1368</v>
      </c>
      <c r="AI54" s="99" t="s">
        <v>1418</v>
      </c>
    </row>
    <row r="55" spans="1:35" x14ac:dyDescent="0.2">
      <c r="A55" s="79" t="s">
        <v>1648</v>
      </c>
      <c r="B55" s="80" t="s">
        <v>168</v>
      </c>
      <c r="C55" s="81" t="s">
        <v>169</v>
      </c>
      <c r="D55" s="82" t="s">
        <v>1649</v>
      </c>
      <c r="E55" s="82" t="s">
        <v>1650</v>
      </c>
      <c r="F55" s="80" t="s">
        <v>1362</v>
      </c>
      <c r="G55" s="83" t="s">
        <v>1651</v>
      </c>
      <c r="H55" s="84" t="s">
        <v>1652</v>
      </c>
      <c r="I55" s="85">
        <v>7404253615</v>
      </c>
      <c r="J55" s="86" t="s">
        <v>1488</v>
      </c>
      <c r="K55" s="87" t="s">
        <v>1366</v>
      </c>
      <c r="L55" s="88"/>
      <c r="M55" s="89">
        <v>1388.0834615592905</v>
      </c>
      <c r="N55" s="90"/>
      <c r="O55" s="91">
        <v>17.292000000000002</v>
      </c>
      <c r="P55" s="87" t="s">
        <v>1366</v>
      </c>
      <c r="Q55" s="92"/>
      <c r="R55" s="90"/>
      <c r="S55" s="93" t="s">
        <v>1366</v>
      </c>
      <c r="T55" s="94">
        <v>77193.62000000001</v>
      </c>
      <c r="U55" s="95"/>
      <c r="V55" s="95"/>
      <c r="W55" s="96"/>
      <c r="X55" s="81">
        <f t="shared" si="0"/>
        <v>0</v>
      </c>
      <c r="Y55" s="82">
        <f t="shared" si="1"/>
        <v>0</v>
      </c>
      <c r="Z55" s="82">
        <f t="shared" si="2"/>
        <v>0</v>
      </c>
      <c r="AA55" s="82">
        <f t="shared" si="3"/>
        <v>0</v>
      </c>
      <c r="AB55" s="97" t="str">
        <f t="shared" si="4"/>
        <v>-</v>
      </c>
      <c r="AC55" s="81">
        <f t="shared" si="5"/>
        <v>0</v>
      </c>
      <c r="AD55" s="82">
        <f t="shared" si="6"/>
        <v>0</v>
      </c>
      <c r="AE55" s="82">
        <f t="shared" si="7"/>
        <v>0</v>
      </c>
      <c r="AF55" s="97" t="str">
        <f t="shared" si="8"/>
        <v>-</v>
      </c>
      <c r="AG55" s="81">
        <f t="shared" si="9"/>
        <v>0</v>
      </c>
      <c r="AH55" s="98" t="s">
        <v>1368</v>
      </c>
      <c r="AI55" s="99" t="s">
        <v>1418</v>
      </c>
    </row>
    <row r="56" spans="1:35" x14ac:dyDescent="0.2">
      <c r="A56" s="79" t="s">
        <v>1653</v>
      </c>
      <c r="B56" s="80" t="s">
        <v>121</v>
      </c>
      <c r="C56" s="81" t="s">
        <v>122</v>
      </c>
      <c r="D56" s="82" t="s">
        <v>1654</v>
      </c>
      <c r="E56" s="82" t="s">
        <v>1655</v>
      </c>
      <c r="F56" s="80" t="s">
        <v>1362</v>
      </c>
      <c r="G56" s="83" t="s">
        <v>1656</v>
      </c>
      <c r="H56" s="84" t="s">
        <v>1657</v>
      </c>
      <c r="I56" s="85">
        <v>5137322343</v>
      </c>
      <c r="J56" s="86" t="s">
        <v>1390</v>
      </c>
      <c r="K56" s="87" t="s">
        <v>1366</v>
      </c>
      <c r="L56" s="88"/>
      <c r="M56" s="89">
        <v>2928.6505612659839</v>
      </c>
      <c r="N56" s="90"/>
      <c r="O56" s="91">
        <v>20.2879</v>
      </c>
      <c r="P56" s="87" t="s">
        <v>1417</v>
      </c>
      <c r="Q56" s="92"/>
      <c r="R56" s="90"/>
      <c r="S56" s="93" t="s">
        <v>1366</v>
      </c>
      <c r="T56" s="94">
        <v>77419.010000000009</v>
      </c>
      <c r="U56" s="95"/>
      <c r="V56" s="95"/>
      <c r="W56" s="96"/>
      <c r="X56" s="81">
        <f t="shared" si="0"/>
        <v>0</v>
      </c>
      <c r="Y56" s="82">
        <f t="shared" si="1"/>
        <v>0</v>
      </c>
      <c r="Z56" s="82">
        <f t="shared" si="2"/>
        <v>0</v>
      </c>
      <c r="AA56" s="82">
        <f t="shared" si="3"/>
        <v>0</v>
      </c>
      <c r="AB56" s="97" t="str">
        <f t="shared" si="4"/>
        <v>-</v>
      </c>
      <c r="AC56" s="81">
        <f t="shared" si="5"/>
        <v>0</v>
      </c>
      <c r="AD56" s="82">
        <f t="shared" si="6"/>
        <v>1</v>
      </c>
      <c r="AE56" s="82">
        <f t="shared" si="7"/>
        <v>0</v>
      </c>
      <c r="AF56" s="97" t="str">
        <f t="shared" si="8"/>
        <v>-</v>
      </c>
      <c r="AG56" s="81">
        <f t="shared" si="9"/>
        <v>0</v>
      </c>
      <c r="AH56" s="98" t="s">
        <v>1368</v>
      </c>
      <c r="AI56" s="99" t="s">
        <v>1418</v>
      </c>
    </row>
    <row r="57" spans="1:35" x14ac:dyDescent="0.2">
      <c r="A57" s="79" t="s">
        <v>1658</v>
      </c>
      <c r="B57" s="80" t="s">
        <v>7</v>
      </c>
      <c r="C57" s="81" t="s">
        <v>8</v>
      </c>
      <c r="D57" s="82" t="s">
        <v>1659</v>
      </c>
      <c r="E57" s="82" t="s">
        <v>1535</v>
      </c>
      <c r="F57" s="80" t="s">
        <v>1362</v>
      </c>
      <c r="G57" s="83" t="s">
        <v>1660</v>
      </c>
      <c r="H57" s="84" t="s">
        <v>1661</v>
      </c>
      <c r="I57" s="85">
        <v>4192210807</v>
      </c>
      <c r="J57" s="86" t="s">
        <v>1488</v>
      </c>
      <c r="K57" s="87" t="s">
        <v>1366</v>
      </c>
      <c r="L57" s="88"/>
      <c r="M57" s="89">
        <v>1965.7473005142087</v>
      </c>
      <c r="N57" s="90"/>
      <c r="O57" s="91">
        <v>16.494299999999999</v>
      </c>
      <c r="P57" s="87" t="s">
        <v>1366</v>
      </c>
      <c r="Q57" s="92"/>
      <c r="R57" s="90"/>
      <c r="S57" s="93" t="s">
        <v>1366</v>
      </c>
      <c r="T57" s="94">
        <v>67281.119999999995</v>
      </c>
      <c r="U57" s="95"/>
      <c r="V57" s="95"/>
      <c r="W57" s="96"/>
      <c r="X57" s="81">
        <f t="shared" si="0"/>
        <v>0</v>
      </c>
      <c r="Y57" s="82">
        <f t="shared" si="1"/>
        <v>0</v>
      </c>
      <c r="Z57" s="82">
        <f t="shared" si="2"/>
        <v>0</v>
      </c>
      <c r="AA57" s="82">
        <f t="shared" si="3"/>
        <v>0</v>
      </c>
      <c r="AB57" s="97" t="str">
        <f t="shared" si="4"/>
        <v>-</v>
      </c>
      <c r="AC57" s="81">
        <f t="shared" si="5"/>
        <v>0</v>
      </c>
      <c r="AD57" s="82">
        <f t="shared" si="6"/>
        <v>0</v>
      </c>
      <c r="AE57" s="82">
        <f t="shared" si="7"/>
        <v>0</v>
      </c>
      <c r="AF57" s="97" t="str">
        <f t="shared" si="8"/>
        <v>-</v>
      </c>
      <c r="AG57" s="81">
        <f t="shared" si="9"/>
        <v>0</v>
      </c>
      <c r="AH57" s="98" t="s">
        <v>1368</v>
      </c>
      <c r="AI57" s="99" t="s">
        <v>1418</v>
      </c>
    </row>
    <row r="58" spans="1:35" x14ac:dyDescent="0.2">
      <c r="A58" s="79" t="s">
        <v>1662</v>
      </c>
      <c r="B58" s="80" t="s">
        <v>275</v>
      </c>
      <c r="C58" s="81" t="s">
        <v>276</v>
      </c>
      <c r="D58" s="82" t="s">
        <v>1663</v>
      </c>
      <c r="E58" s="82" t="s">
        <v>1664</v>
      </c>
      <c r="F58" s="80" t="s">
        <v>1362</v>
      </c>
      <c r="G58" s="83" t="s">
        <v>1665</v>
      </c>
      <c r="H58" s="84" t="s">
        <v>1666</v>
      </c>
      <c r="I58" s="85">
        <v>4406177300</v>
      </c>
      <c r="J58" s="86" t="s">
        <v>1390</v>
      </c>
      <c r="K58" s="87" t="s">
        <v>1366</v>
      </c>
      <c r="L58" s="88"/>
      <c r="M58" s="89">
        <v>2494.0172997835971</v>
      </c>
      <c r="N58" s="90"/>
      <c r="O58" s="91">
        <v>5.9135999999999997</v>
      </c>
      <c r="P58" s="87" t="s">
        <v>1366</v>
      </c>
      <c r="Q58" s="92"/>
      <c r="R58" s="90"/>
      <c r="S58" s="93" t="s">
        <v>1366</v>
      </c>
      <c r="T58" s="94">
        <v>49239.990000000005</v>
      </c>
      <c r="U58" s="95"/>
      <c r="V58" s="95"/>
      <c r="W58" s="96"/>
      <c r="X58" s="81">
        <f t="shared" si="0"/>
        <v>0</v>
      </c>
      <c r="Y58" s="82">
        <f t="shared" si="1"/>
        <v>0</v>
      </c>
      <c r="Z58" s="82">
        <f t="shared" si="2"/>
        <v>0</v>
      </c>
      <c r="AA58" s="82">
        <f t="shared" si="3"/>
        <v>0</v>
      </c>
      <c r="AB58" s="97" t="str">
        <f t="shared" si="4"/>
        <v>-</v>
      </c>
      <c r="AC58" s="81">
        <f t="shared" si="5"/>
        <v>0</v>
      </c>
      <c r="AD58" s="82">
        <f t="shared" si="6"/>
        <v>0</v>
      </c>
      <c r="AE58" s="82">
        <f t="shared" si="7"/>
        <v>0</v>
      </c>
      <c r="AF58" s="97" t="str">
        <f t="shared" si="8"/>
        <v>-</v>
      </c>
      <c r="AG58" s="81">
        <f t="shared" si="9"/>
        <v>0</v>
      </c>
      <c r="AH58" s="98" t="s">
        <v>1368</v>
      </c>
      <c r="AI58" s="99" t="s">
        <v>1418</v>
      </c>
    </row>
    <row r="59" spans="1:35" x14ac:dyDescent="0.2">
      <c r="A59" s="79" t="s">
        <v>1667</v>
      </c>
      <c r="B59" s="80" t="s">
        <v>278</v>
      </c>
      <c r="C59" s="81" t="s">
        <v>279</v>
      </c>
      <c r="D59" s="82" t="s">
        <v>1668</v>
      </c>
      <c r="E59" s="82" t="s">
        <v>1669</v>
      </c>
      <c r="F59" s="80" t="s">
        <v>1362</v>
      </c>
      <c r="G59" s="83" t="s">
        <v>1670</v>
      </c>
      <c r="H59" s="84" t="s">
        <v>1671</v>
      </c>
      <c r="I59" s="85">
        <v>2164642600</v>
      </c>
      <c r="J59" s="86" t="s">
        <v>1390</v>
      </c>
      <c r="K59" s="87" t="s">
        <v>1366</v>
      </c>
      <c r="L59" s="88"/>
      <c r="M59" s="89">
        <v>1541.4654304275848</v>
      </c>
      <c r="N59" s="90"/>
      <c r="O59" s="91">
        <v>7.6662999999999997</v>
      </c>
      <c r="P59" s="87" t="s">
        <v>1366</v>
      </c>
      <c r="Q59" s="92"/>
      <c r="R59" s="90"/>
      <c r="S59" s="93" t="s">
        <v>1366</v>
      </c>
      <c r="T59" s="94">
        <v>23888.960000000003</v>
      </c>
      <c r="U59" s="95"/>
      <c r="V59" s="95"/>
      <c r="W59" s="96"/>
      <c r="X59" s="81">
        <f t="shared" si="0"/>
        <v>0</v>
      </c>
      <c r="Y59" s="82">
        <f t="shared" si="1"/>
        <v>0</v>
      </c>
      <c r="Z59" s="82">
        <f t="shared" si="2"/>
        <v>0</v>
      </c>
      <c r="AA59" s="82">
        <f t="shared" si="3"/>
        <v>0</v>
      </c>
      <c r="AB59" s="97" t="str">
        <f t="shared" si="4"/>
        <v>-</v>
      </c>
      <c r="AC59" s="81">
        <f t="shared" si="5"/>
        <v>0</v>
      </c>
      <c r="AD59" s="82">
        <f t="shared" si="6"/>
        <v>0</v>
      </c>
      <c r="AE59" s="82">
        <f t="shared" si="7"/>
        <v>0</v>
      </c>
      <c r="AF59" s="97" t="str">
        <f t="shared" si="8"/>
        <v>-</v>
      </c>
      <c r="AG59" s="81">
        <f t="shared" si="9"/>
        <v>0</v>
      </c>
      <c r="AH59" s="98" t="s">
        <v>1368</v>
      </c>
      <c r="AI59" s="99" t="s">
        <v>1418</v>
      </c>
    </row>
    <row r="60" spans="1:35" x14ac:dyDescent="0.2">
      <c r="A60" s="79" t="s">
        <v>1672</v>
      </c>
      <c r="B60" s="80" t="s">
        <v>1673</v>
      </c>
      <c r="C60" s="81" t="s">
        <v>1674</v>
      </c>
      <c r="D60" s="82" t="s">
        <v>1675</v>
      </c>
      <c r="E60" s="82" t="s">
        <v>1676</v>
      </c>
      <c r="F60" s="80" t="s">
        <v>1362</v>
      </c>
      <c r="G60" s="83" t="s">
        <v>1677</v>
      </c>
      <c r="H60" s="84" t="s">
        <v>1678</v>
      </c>
      <c r="I60" s="85">
        <v>3303595600</v>
      </c>
      <c r="J60" s="86" t="s">
        <v>1424</v>
      </c>
      <c r="K60" s="87" t="s">
        <v>1417</v>
      </c>
      <c r="L60" s="88"/>
      <c r="M60" s="89">
        <v>77.245634920634942</v>
      </c>
      <c r="N60" s="90"/>
      <c r="O60" s="91" t="s">
        <v>1367</v>
      </c>
      <c r="P60" s="87" t="s">
        <v>1366</v>
      </c>
      <c r="Q60" s="92"/>
      <c r="R60" s="90"/>
      <c r="S60" s="93" t="s">
        <v>1417</v>
      </c>
      <c r="T60" s="94">
        <v>898.64</v>
      </c>
      <c r="U60" s="95"/>
      <c r="V60" s="95"/>
      <c r="W60" s="96"/>
      <c r="X60" s="81">
        <f t="shared" si="0"/>
        <v>1</v>
      </c>
      <c r="Y60" s="82">
        <f t="shared" si="1"/>
        <v>1</v>
      </c>
      <c r="Z60" s="82">
        <f t="shared" si="2"/>
        <v>0</v>
      </c>
      <c r="AA60" s="82">
        <f t="shared" si="3"/>
        <v>0</v>
      </c>
      <c r="AB60" s="97" t="str">
        <f t="shared" si="4"/>
        <v>SRSA</v>
      </c>
      <c r="AC60" s="81">
        <f t="shared" si="5"/>
        <v>1</v>
      </c>
      <c r="AD60" s="82">
        <f t="shared" si="6"/>
        <v>0</v>
      </c>
      <c r="AE60" s="82">
        <f t="shared" si="7"/>
        <v>0</v>
      </c>
      <c r="AF60" s="97" t="str">
        <f t="shared" si="8"/>
        <v>-</v>
      </c>
      <c r="AG60" s="81">
        <f t="shared" si="9"/>
        <v>0</v>
      </c>
      <c r="AH60" s="98" t="s">
        <v>1368</v>
      </c>
      <c r="AI60" s="99" t="s">
        <v>1369</v>
      </c>
    </row>
    <row r="61" spans="1:35" x14ac:dyDescent="0.2">
      <c r="A61" s="79" t="s">
        <v>1679</v>
      </c>
      <c r="B61" s="80" t="s">
        <v>1680</v>
      </c>
      <c r="C61" s="81" t="s">
        <v>1681</v>
      </c>
      <c r="D61" s="82" t="s">
        <v>1682</v>
      </c>
      <c r="E61" s="82" t="s">
        <v>1432</v>
      </c>
      <c r="F61" s="80" t="s">
        <v>1362</v>
      </c>
      <c r="G61" s="83" t="s">
        <v>1683</v>
      </c>
      <c r="H61" s="84" t="s">
        <v>1684</v>
      </c>
      <c r="I61" s="85">
        <v>8776446338</v>
      </c>
      <c r="J61" s="86"/>
      <c r="K61" s="87"/>
      <c r="L61" s="88"/>
      <c r="M61" s="100"/>
      <c r="N61" s="90"/>
      <c r="O61" s="91" t="s">
        <v>1367</v>
      </c>
      <c r="P61" s="87" t="s">
        <v>1366</v>
      </c>
      <c r="Q61" s="92"/>
      <c r="R61" s="90"/>
      <c r="S61" s="93"/>
      <c r="T61" s="102"/>
      <c r="U61" s="95"/>
      <c r="V61" s="95"/>
      <c r="W61" s="96"/>
      <c r="X61" s="81">
        <f t="shared" si="0"/>
        <v>0</v>
      </c>
      <c r="Y61" s="82">
        <f t="shared" si="1"/>
        <v>0</v>
      </c>
      <c r="Z61" s="82">
        <f t="shared" si="2"/>
        <v>0</v>
      </c>
      <c r="AA61" s="82">
        <f t="shared" si="3"/>
        <v>0</v>
      </c>
      <c r="AB61" s="97" t="str">
        <f t="shared" si="4"/>
        <v>-</v>
      </c>
      <c r="AC61" s="81">
        <f t="shared" si="5"/>
        <v>0</v>
      </c>
      <c r="AD61" s="82">
        <f t="shared" si="6"/>
        <v>0</v>
      </c>
      <c r="AE61" s="82">
        <f t="shared" si="7"/>
        <v>0</v>
      </c>
      <c r="AF61" s="97" t="str">
        <f t="shared" si="8"/>
        <v>-</v>
      </c>
      <c r="AG61" s="81">
        <f t="shared" si="9"/>
        <v>0</v>
      </c>
      <c r="AH61" s="98" t="s">
        <v>1685</v>
      </c>
      <c r="AI61" s="101"/>
    </row>
    <row r="62" spans="1:35" x14ac:dyDescent="0.2">
      <c r="A62" s="79" t="s">
        <v>1686</v>
      </c>
      <c r="B62" s="80" t="s">
        <v>627</v>
      </c>
      <c r="C62" s="81" t="s">
        <v>628</v>
      </c>
      <c r="D62" s="82" t="s">
        <v>1687</v>
      </c>
      <c r="E62" s="82" t="s">
        <v>1688</v>
      </c>
      <c r="F62" s="80" t="s">
        <v>1362</v>
      </c>
      <c r="G62" s="83" t="s">
        <v>1689</v>
      </c>
      <c r="H62" s="84" t="s">
        <v>1690</v>
      </c>
      <c r="I62" s="85">
        <v>3303856831</v>
      </c>
      <c r="J62" s="86" t="s">
        <v>1569</v>
      </c>
      <c r="K62" s="87" t="s">
        <v>1366</v>
      </c>
      <c r="L62" s="88"/>
      <c r="M62" s="89">
        <v>1892.0943251812603</v>
      </c>
      <c r="N62" s="90"/>
      <c r="O62" s="91">
        <v>15.158799999999999</v>
      </c>
      <c r="P62" s="87" t="s">
        <v>1366</v>
      </c>
      <c r="Q62" s="92"/>
      <c r="R62" s="90"/>
      <c r="S62" s="93" t="s">
        <v>1417</v>
      </c>
      <c r="T62" s="94">
        <v>103853.18000000001</v>
      </c>
      <c r="U62" s="95"/>
      <c r="V62" s="95"/>
      <c r="W62" s="96"/>
      <c r="X62" s="81">
        <f t="shared" si="0"/>
        <v>0</v>
      </c>
      <c r="Y62" s="82">
        <f t="shared" si="1"/>
        <v>0</v>
      </c>
      <c r="Z62" s="82">
        <f t="shared" si="2"/>
        <v>0</v>
      </c>
      <c r="AA62" s="82">
        <f t="shared" si="3"/>
        <v>0</v>
      </c>
      <c r="AB62" s="97" t="str">
        <f t="shared" si="4"/>
        <v>-</v>
      </c>
      <c r="AC62" s="81">
        <f t="shared" si="5"/>
        <v>1</v>
      </c>
      <c r="AD62" s="82">
        <f t="shared" si="6"/>
        <v>0</v>
      </c>
      <c r="AE62" s="82">
        <f t="shared" si="7"/>
        <v>0</v>
      </c>
      <c r="AF62" s="97" t="str">
        <f t="shared" si="8"/>
        <v>-</v>
      </c>
      <c r="AG62" s="81">
        <f t="shared" si="9"/>
        <v>0</v>
      </c>
      <c r="AH62" s="98" t="s">
        <v>1368</v>
      </c>
      <c r="AI62" s="99" t="s">
        <v>1418</v>
      </c>
    </row>
    <row r="63" spans="1:35" x14ac:dyDescent="0.2">
      <c r="A63" s="79" t="s">
        <v>1691</v>
      </c>
      <c r="B63" s="80" t="s">
        <v>412</v>
      </c>
      <c r="C63" s="81" t="s">
        <v>413</v>
      </c>
      <c r="D63" s="82" t="s">
        <v>1692</v>
      </c>
      <c r="E63" s="82" t="s">
        <v>1693</v>
      </c>
      <c r="F63" s="80" t="s">
        <v>1362</v>
      </c>
      <c r="G63" s="83" t="s">
        <v>1694</v>
      </c>
      <c r="H63" s="84" t="s">
        <v>1695</v>
      </c>
      <c r="I63" s="85">
        <v>9374261522</v>
      </c>
      <c r="J63" s="86" t="s">
        <v>1696</v>
      </c>
      <c r="K63" s="87" t="s">
        <v>1366</v>
      </c>
      <c r="L63" s="88"/>
      <c r="M63" s="89">
        <v>7708.5450604115695</v>
      </c>
      <c r="N63" s="90"/>
      <c r="O63" s="91">
        <v>6.5791000000000004</v>
      </c>
      <c r="P63" s="87" t="s">
        <v>1366</v>
      </c>
      <c r="Q63" s="92"/>
      <c r="R63" s="90"/>
      <c r="S63" s="93" t="s">
        <v>1366</v>
      </c>
      <c r="T63" s="94">
        <v>135092.26</v>
      </c>
      <c r="U63" s="95"/>
      <c r="V63" s="95"/>
      <c r="W63" s="96"/>
      <c r="X63" s="81">
        <f t="shared" si="0"/>
        <v>0</v>
      </c>
      <c r="Y63" s="82">
        <f t="shared" si="1"/>
        <v>0</v>
      </c>
      <c r="Z63" s="82">
        <f t="shared" si="2"/>
        <v>0</v>
      </c>
      <c r="AA63" s="82">
        <f t="shared" si="3"/>
        <v>0</v>
      </c>
      <c r="AB63" s="97" t="str">
        <f t="shared" si="4"/>
        <v>-</v>
      </c>
      <c r="AC63" s="81">
        <f t="shared" si="5"/>
        <v>0</v>
      </c>
      <c r="AD63" s="82">
        <f t="shared" si="6"/>
        <v>0</v>
      </c>
      <c r="AE63" s="82">
        <f t="shared" si="7"/>
        <v>0</v>
      </c>
      <c r="AF63" s="97" t="str">
        <f t="shared" si="8"/>
        <v>-</v>
      </c>
      <c r="AG63" s="81">
        <f t="shared" si="9"/>
        <v>0</v>
      </c>
      <c r="AH63" s="98" t="s">
        <v>1368</v>
      </c>
      <c r="AI63" s="99" t="s">
        <v>1418</v>
      </c>
    </row>
    <row r="64" spans="1:35" x14ac:dyDescent="0.2">
      <c r="A64" s="79" t="s">
        <v>1697</v>
      </c>
      <c r="B64" s="80" t="s">
        <v>280</v>
      </c>
      <c r="C64" s="81" t="s">
        <v>281</v>
      </c>
      <c r="D64" s="82" t="s">
        <v>1698</v>
      </c>
      <c r="E64" s="82" t="s">
        <v>1699</v>
      </c>
      <c r="F64" s="80" t="s">
        <v>1362</v>
      </c>
      <c r="G64" s="83" t="s">
        <v>1700</v>
      </c>
      <c r="H64" s="84" t="s">
        <v>1701</v>
      </c>
      <c r="I64" s="85">
        <v>4404391500</v>
      </c>
      <c r="J64" s="86" t="s">
        <v>1390</v>
      </c>
      <c r="K64" s="87" t="s">
        <v>1366</v>
      </c>
      <c r="L64" s="88"/>
      <c r="M64" s="89">
        <v>3649.2715750088319</v>
      </c>
      <c r="N64" s="90"/>
      <c r="O64" s="91">
        <v>24.524100000000001</v>
      </c>
      <c r="P64" s="87" t="s">
        <v>1417</v>
      </c>
      <c r="Q64" s="92"/>
      <c r="R64" s="90"/>
      <c r="S64" s="93" t="s">
        <v>1366</v>
      </c>
      <c r="T64" s="94">
        <v>119343.75</v>
      </c>
      <c r="U64" s="95"/>
      <c r="V64" s="95"/>
      <c r="W64" s="96"/>
      <c r="X64" s="81">
        <f t="shared" si="0"/>
        <v>0</v>
      </c>
      <c r="Y64" s="82">
        <f t="shared" si="1"/>
        <v>0</v>
      </c>
      <c r="Z64" s="82">
        <f t="shared" si="2"/>
        <v>0</v>
      </c>
      <c r="AA64" s="82">
        <f t="shared" si="3"/>
        <v>0</v>
      </c>
      <c r="AB64" s="97" t="str">
        <f t="shared" si="4"/>
        <v>-</v>
      </c>
      <c r="AC64" s="81">
        <f t="shared" si="5"/>
        <v>0</v>
      </c>
      <c r="AD64" s="82">
        <f t="shared" si="6"/>
        <v>1</v>
      </c>
      <c r="AE64" s="82">
        <f t="shared" si="7"/>
        <v>0</v>
      </c>
      <c r="AF64" s="97" t="str">
        <f t="shared" si="8"/>
        <v>-</v>
      </c>
      <c r="AG64" s="81">
        <f t="shared" si="9"/>
        <v>0</v>
      </c>
      <c r="AH64" s="98" t="s">
        <v>1368</v>
      </c>
      <c r="AI64" s="99" t="s">
        <v>1418</v>
      </c>
    </row>
    <row r="65" spans="1:35" x14ac:dyDescent="0.2">
      <c r="A65" s="79" t="s">
        <v>1702</v>
      </c>
      <c r="B65" s="80" t="s">
        <v>1703</v>
      </c>
      <c r="C65" s="81" t="s">
        <v>1704</v>
      </c>
      <c r="D65" s="82" t="s">
        <v>1705</v>
      </c>
      <c r="E65" s="82" t="s">
        <v>1528</v>
      </c>
      <c r="F65" s="80" t="s">
        <v>1362</v>
      </c>
      <c r="G65" s="83" t="s">
        <v>1706</v>
      </c>
      <c r="H65" s="84" t="s">
        <v>1707</v>
      </c>
      <c r="I65" s="85">
        <v>2164811500</v>
      </c>
      <c r="J65" s="86" t="s">
        <v>1365</v>
      </c>
      <c r="K65" s="87" t="s">
        <v>1366</v>
      </c>
      <c r="L65" s="88"/>
      <c r="M65" s="89">
        <v>348.10379330049017</v>
      </c>
      <c r="N65" s="90"/>
      <c r="O65" s="91" t="s">
        <v>1367</v>
      </c>
      <c r="P65" s="87" t="s">
        <v>1366</v>
      </c>
      <c r="Q65" s="92"/>
      <c r="R65" s="90"/>
      <c r="S65" s="93" t="s">
        <v>1366</v>
      </c>
      <c r="T65" s="94">
        <v>3919.7799999999997</v>
      </c>
      <c r="U65" s="95"/>
      <c r="V65" s="95"/>
      <c r="W65" s="96"/>
      <c r="X65" s="81">
        <f t="shared" si="0"/>
        <v>0</v>
      </c>
      <c r="Y65" s="82">
        <f t="shared" si="1"/>
        <v>1</v>
      </c>
      <c r="Z65" s="82">
        <f t="shared" si="2"/>
        <v>0</v>
      </c>
      <c r="AA65" s="82">
        <f t="shared" si="3"/>
        <v>0</v>
      </c>
      <c r="AB65" s="97" t="str">
        <f t="shared" si="4"/>
        <v>-</v>
      </c>
      <c r="AC65" s="81">
        <f t="shared" si="5"/>
        <v>0</v>
      </c>
      <c r="AD65" s="82">
        <f t="shared" si="6"/>
        <v>0</v>
      </c>
      <c r="AE65" s="82">
        <f t="shared" si="7"/>
        <v>0</v>
      </c>
      <c r="AF65" s="97" t="str">
        <f t="shared" si="8"/>
        <v>-</v>
      </c>
      <c r="AG65" s="81">
        <f t="shared" si="9"/>
        <v>0</v>
      </c>
      <c r="AH65" s="98" t="s">
        <v>1368</v>
      </c>
      <c r="AI65" s="99" t="s">
        <v>1369</v>
      </c>
    </row>
    <row r="66" spans="1:35" x14ac:dyDescent="0.2">
      <c r="A66" s="79" t="s">
        <v>1708</v>
      </c>
      <c r="B66" s="80" t="s">
        <v>171</v>
      </c>
      <c r="C66" s="81" t="s">
        <v>172</v>
      </c>
      <c r="D66" s="82" t="s">
        <v>1709</v>
      </c>
      <c r="E66" s="82" t="s">
        <v>1710</v>
      </c>
      <c r="F66" s="80" t="s">
        <v>1362</v>
      </c>
      <c r="G66" s="83" t="s">
        <v>1711</v>
      </c>
      <c r="H66" s="84" t="s">
        <v>1712</v>
      </c>
      <c r="I66" s="85">
        <v>7406761826</v>
      </c>
      <c r="J66" s="86" t="s">
        <v>1696</v>
      </c>
      <c r="K66" s="87" t="s">
        <v>1366</v>
      </c>
      <c r="L66" s="88"/>
      <c r="M66" s="89">
        <v>1221.4538880719851</v>
      </c>
      <c r="N66" s="90"/>
      <c r="O66" s="91">
        <v>29.126200000000001</v>
      </c>
      <c r="P66" s="87" t="s">
        <v>1417</v>
      </c>
      <c r="Q66" s="92"/>
      <c r="R66" s="90"/>
      <c r="S66" s="93" t="s">
        <v>1366</v>
      </c>
      <c r="T66" s="94">
        <v>139930.23000000001</v>
      </c>
      <c r="U66" s="95"/>
      <c r="V66" s="95"/>
      <c r="W66" s="96"/>
      <c r="X66" s="81">
        <f t="shared" si="0"/>
        <v>0</v>
      </c>
      <c r="Y66" s="82">
        <f t="shared" si="1"/>
        <v>0</v>
      </c>
      <c r="Z66" s="82">
        <f t="shared" si="2"/>
        <v>0</v>
      </c>
      <c r="AA66" s="82">
        <f t="shared" si="3"/>
        <v>0</v>
      </c>
      <c r="AB66" s="97" t="str">
        <f t="shared" si="4"/>
        <v>-</v>
      </c>
      <c r="AC66" s="81">
        <f t="shared" si="5"/>
        <v>0</v>
      </c>
      <c r="AD66" s="82">
        <f t="shared" si="6"/>
        <v>1</v>
      </c>
      <c r="AE66" s="82">
        <f t="shared" si="7"/>
        <v>0</v>
      </c>
      <c r="AF66" s="97" t="str">
        <f t="shared" si="8"/>
        <v>-</v>
      </c>
      <c r="AG66" s="81">
        <f t="shared" si="9"/>
        <v>0</v>
      </c>
      <c r="AH66" s="98" t="s">
        <v>1368</v>
      </c>
      <c r="AI66" s="99" t="s">
        <v>1418</v>
      </c>
    </row>
    <row r="67" spans="1:35" x14ac:dyDescent="0.2">
      <c r="A67" s="79" t="s">
        <v>1713</v>
      </c>
      <c r="B67" s="80" t="s">
        <v>415</v>
      </c>
      <c r="C67" s="81" t="s">
        <v>1714</v>
      </c>
      <c r="D67" s="82" t="s">
        <v>1715</v>
      </c>
      <c r="E67" s="82" t="s">
        <v>1716</v>
      </c>
      <c r="F67" s="80" t="s">
        <v>1362</v>
      </c>
      <c r="G67" s="83" t="s">
        <v>1717</v>
      </c>
      <c r="H67" s="84" t="s">
        <v>1718</v>
      </c>
      <c r="I67" s="85">
        <v>9378485001</v>
      </c>
      <c r="J67" s="86" t="s">
        <v>1696</v>
      </c>
      <c r="K67" s="87" t="s">
        <v>1366</v>
      </c>
      <c r="L67" s="88"/>
      <c r="M67" s="89">
        <v>3099.0857924884531</v>
      </c>
      <c r="N67" s="90"/>
      <c r="O67" s="91">
        <v>10.866</v>
      </c>
      <c r="P67" s="87" t="s">
        <v>1366</v>
      </c>
      <c r="Q67" s="92"/>
      <c r="R67" s="90"/>
      <c r="S67" s="93" t="s">
        <v>1366</v>
      </c>
      <c r="T67" s="94">
        <v>42060.800000000003</v>
      </c>
      <c r="U67" s="95"/>
      <c r="V67" s="95"/>
      <c r="W67" s="96"/>
      <c r="X67" s="81">
        <f t="shared" si="0"/>
        <v>0</v>
      </c>
      <c r="Y67" s="82">
        <f t="shared" si="1"/>
        <v>0</v>
      </c>
      <c r="Z67" s="82">
        <f t="shared" si="2"/>
        <v>0</v>
      </c>
      <c r="AA67" s="82">
        <f t="shared" si="3"/>
        <v>0</v>
      </c>
      <c r="AB67" s="97" t="str">
        <f t="shared" si="4"/>
        <v>-</v>
      </c>
      <c r="AC67" s="81">
        <f t="shared" si="5"/>
        <v>0</v>
      </c>
      <c r="AD67" s="82">
        <f t="shared" si="6"/>
        <v>0</v>
      </c>
      <c r="AE67" s="82">
        <f t="shared" si="7"/>
        <v>0</v>
      </c>
      <c r="AF67" s="97" t="str">
        <f t="shared" si="8"/>
        <v>-</v>
      </c>
      <c r="AG67" s="81">
        <f t="shared" si="9"/>
        <v>0</v>
      </c>
      <c r="AH67" s="98" t="s">
        <v>1368</v>
      </c>
      <c r="AI67" s="99" t="s">
        <v>1418</v>
      </c>
    </row>
    <row r="68" spans="1:35" x14ac:dyDescent="0.2">
      <c r="A68" s="79" t="s">
        <v>1719</v>
      </c>
      <c r="B68" s="80" t="s">
        <v>740</v>
      </c>
      <c r="C68" s="81" t="s">
        <v>741</v>
      </c>
      <c r="D68" s="82" t="s">
        <v>1720</v>
      </c>
      <c r="E68" s="82" t="s">
        <v>1721</v>
      </c>
      <c r="F68" s="80" t="s">
        <v>1362</v>
      </c>
      <c r="G68" s="83" t="s">
        <v>1722</v>
      </c>
      <c r="H68" s="84" t="s">
        <v>1723</v>
      </c>
      <c r="I68" s="85">
        <v>9375939060</v>
      </c>
      <c r="J68" s="86" t="s">
        <v>1416</v>
      </c>
      <c r="K68" s="87" t="s">
        <v>1366</v>
      </c>
      <c r="L68" s="88"/>
      <c r="M68" s="89">
        <v>2563.2224302511186</v>
      </c>
      <c r="N68" s="90"/>
      <c r="O68" s="91">
        <v>28.271699999999999</v>
      </c>
      <c r="P68" s="87" t="s">
        <v>1417</v>
      </c>
      <c r="Q68" s="92"/>
      <c r="R68" s="90"/>
      <c r="S68" s="93" t="s">
        <v>1417</v>
      </c>
      <c r="T68" s="94">
        <v>123945.18000000001</v>
      </c>
      <c r="U68" s="95"/>
      <c r="V68" s="95"/>
      <c r="W68" s="96"/>
      <c r="X68" s="81">
        <f t="shared" si="0"/>
        <v>0</v>
      </c>
      <c r="Y68" s="82">
        <f t="shared" si="1"/>
        <v>0</v>
      </c>
      <c r="Z68" s="82">
        <f t="shared" si="2"/>
        <v>0</v>
      </c>
      <c r="AA68" s="82">
        <f t="shared" si="3"/>
        <v>0</v>
      </c>
      <c r="AB68" s="97" t="str">
        <f t="shared" si="4"/>
        <v>-</v>
      </c>
      <c r="AC68" s="81">
        <f t="shared" si="5"/>
        <v>1</v>
      </c>
      <c r="AD68" s="82">
        <f t="shared" si="6"/>
        <v>1</v>
      </c>
      <c r="AE68" s="82" t="str">
        <f t="shared" si="7"/>
        <v>Initial</v>
      </c>
      <c r="AF68" s="97" t="str">
        <f t="shared" si="8"/>
        <v>RLIS</v>
      </c>
      <c r="AG68" s="81">
        <f t="shared" si="9"/>
        <v>0</v>
      </c>
      <c r="AH68" s="98" t="s">
        <v>1368</v>
      </c>
      <c r="AI68" s="99" t="s">
        <v>1418</v>
      </c>
    </row>
    <row r="69" spans="1:35" x14ac:dyDescent="0.2">
      <c r="A69" s="79" t="s">
        <v>1724</v>
      </c>
      <c r="B69" s="80" t="s">
        <v>888</v>
      </c>
      <c r="C69" s="81" t="s">
        <v>889</v>
      </c>
      <c r="D69" s="82" t="s">
        <v>1725</v>
      </c>
      <c r="E69" s="82" t="s">
        <v>1726</v>
      </c>
      <c r="F69" s="80" t="s">
        <v>1362</v>
      </c>
      <c r="G69" s="83" t="s">
        <v>1727</v>
      </c>
      <c r="H69" s="84" t="s">
        <v>1728</v>
      </c>
      <c r="I69" s="85">
        <v>4194845000</v>
      </c>
      <c r="J69" s="86" t="s">
        <v>1416</v>
      </c>
      <c r="K69" s="87" t="s">
        <v>1366</v>
      </c>
      <c r="L69" s="88"/>
      <c r="M69" s="89">
        <v>2119.5117342244257</v>
      </c>
      <c r="N69" s="90"/>
      <c r="O69" s="91">
        <v>15.852600000000001</v>
      </c>
      <c r="P69" s="87" t="s">
        <v>1366</v>
      </c>
      <c r="Q69" s="92"/>
      <c r="R69" s="90"/>
      <c r="S69" s="93" t="s">
        <v>1417</v>
      </c>
      <c r="T69" s="94">
        <v>85314.44</v>
      </c>
      <c r="U69" s="95"/>
      <c r="V69" s="95"/>
      <c r="W69" s="96"/>
      <c r="X69" s="81">
        <f t="shared" ref="X69:X132" si="10">IF(OR(K69="YES",TRIM(L69)="YES"),1,0)</f>
        <v>0</v>
      </c>
      <c r="Y69" s="82">
        <f t="shared" ref="Y69:Y132" si="11">IF(OR(AND(ISNUMBER(M69),AND(M69&gt;0,M69&lt;600)),AND(ISNUMBER(M69),AND(M69&gt;0,N69="YES"))),1,0)</f>
        <v>0</v>
      </c>
      <c r="Z69" s="82">
        <f t="shared" ref="Z69:Z132" si="12">IF(AND(OR(K69="YES",TRIM(L69)="YES"),(X69=0)),"Trouble",0)</f>
        <v>0</v>
      </c>
      <c r="AA69" s="82">
        <f t="shared" ref="AA69:AA132" si="13">IF(AND(OR(AND(ISNUMBER(M69),AND(M69&gt;0,M69&lt;600)),AND(ISNUMBER(M69),AND(M69&gt;0,N69="YES"))),(Y69=0)),"Trouble",0)</f>
        <v>0</v>
      </c>
      <c r="AB69" s="97" t="str">
        <f t="shared" ref="AB69:AB132" si="14">IF(AND(X69=1,Y69=1),"SRSA","-")</f>
        <v>-</v>
      </c>
      <c r="AC69" s="81">
        <f t="shared" ref="AC69:AC132" si="15">IF(S69="YES",1,0)</f>
        <v>1</v>
      </c>
      <c r="AD69" s="82">
        <f t="shared" ref="AD69:AD132" si="16">IF(OR(AND(ISNUMBER(Q69),Q69&gt;=20), (AND(ISNUMBER(Q69) = FALSE, AND(ISNUMBER(O69), O69&gt;=20)))),1,0)</f>
        <v>0</v>
      </c>
      <c r="AE69" s="82">
        <f t="shared" ref="AE69:AE132" si="17">IF(AND(AC69=1,AD69=1),"Initial",0)</f>
        <v>0</v>
      </c>
      <c r="AF69" s="97" t="str">
        <f t="shared" ref="AF69:AF132" si="18">IF(AND(AND(AE69="Initial",AG69=0),AND(ISNUMBER(M69),M69&gt;0)),"RLIS","-")</f>
        <v>-</v>
      </c>
      <c r="AG69" s="81">
        <f t="shared" ref="AG69:AG132" si="19">IF(AND(AB69="SRSA",AE69="Initial"),"SRSA",0)</f>
        <v>0</v>
      </c>
      <c r="AH69" s="98" t="s">
        <v>1368</v>
      </c>
      <c r="AI69" s="99" t="s">
        <v>1418</v>
      </c>
    </row>
    <row r="70" spans="1:35" x14ac:dyDescent="0.2">
      <c r="A70" s="79" t="s">
        <v>1729</v>
      </c>
      <c r="B70" s="80" t="s">
        <v>1730</v>
      </c>
      <c r="C70" s="81" t="s">
        <v>1731</v>
      </c>
      <c r="D70" s="82" t="s">
        <v>1732</v>
      </c>
      <c r="E70" s="82" t="s">
        <v>1733</v>
      </c>
      <c r="F70" s="80" t="s">
        <v>1362</v>
      </c>
      <c r="G70" s="83" t="s">
        <v>1734</v>
      </c>
      <c r="H70" s="84" t="s">
        <v>1735</v>
      </c>
      <c r="I70" s="85">
        <v>7406959130</v>
      </c>
      <c r="J70" s="86" t="s">
        <v>1736</v>
      </c>
      <c r="K70" s="87" t="s">
        <v>1366</v>
      </c>
      <c r="L70" s="88" t="s">
        <v>1737</v>
      </c>
      <c r="M70" s="100">
        <v>396.51</v>
      </c>
      <c r="N70" s="90"/>
      <c r="O70" s="91" t="s">
        <v>1367</v>
      </c>
      <c r="P70" s="87" t="s">
        <v>1366</v>
      </c>
      <c r="Q70" s="92"/>
      <c r="R70" s="90"/>
      <c r="S70" s="93" t="s">
        <v>1417</v>
      </c>
      <c r="T70" s="94">
        <v>1593</v>
      </c>
      <c r="U70" s="95"/>
      <c r="V70" s="95"/>
      <c r="W70" s="96"/>
      <c r="X70" s="81">
        <f t="shared" si="10"/>
        <v>1</v>
      </c>
      <c r="Y70" s="82">
        <f t="shared" si="11"/>
        <v>1</v>
      </c>
      <c r="Z70" s="82">
        <f t="shared" si="12"/>
        <v>0</v>
      </c>
      <c r="AA70" s="82">
        <f t="shared" si="13"/>
        <v>0</v>
      </c>
      <c r="AB70" s="97" t="str">
        <f t="shared" si="14"/>
        <v>SRSA</v>
      </c>
      <c r="AC70" s="81">
        <f t="shared" si="15"/>
        <v>1</v>
      </c>
      <c r="AD70" s="82">
        <f t="shared" si="16"/>
        <v>0</v>
      </c>
      <c r="AE70" s="82">
        <f t="shared" si="17"/>
        <v>0</v>
      </c>
      <c r="AF70" s="97" t="str">
        <f t="shared" si="18"/>
        <v>-</v>
      </c>
      <c r="AG70" s="81">
        <f t="shared" si="19"/>
        <v>0</v>
      </c>
      <c r="AH70" s="98" t="s">
        <v>1368</v>
      </c>
      <c r="AI70" s="99" t="s">
        <v>1538</v>
      </c>
    </row>
    <row r="71" spans="1:35" x14ac:dyDescent="0.2">
      <c r="A71" s="79" t="s">
        <v>1738</v>
      </c>
      <c r="B71" s="80" t="s">
        <v>987</v>
      </c>
      <c r="C71" s="81" t="s">
        <v>988</v>
      </c>
      <c r="D71" s="82" t="s">
        <v>1739</v>
      </c>
      <c r="E71" s="82" t="s">
        <v>1740</v>
      </c>
      <c r="F71" s="80" t="s">
        <v>1362</v>
      </c>
      <c r="G71" s="83" t="s">
        <v>1741</v>
      </c>
      <c r="H71" s="84" t="s">
        <v>1742</v>
      </c>
      <c r="I71" s="85">
        <v>7404239511</v>
      </c>
      <c r="J71" s="86" t="s">
        <v>1416</v>
      </c>
      <c r="K71" s="87" t="s">
        <v>1366</v>
      </c>
      <c r="L71" s="88" t="s">
        <v>1737</v>
      </c>
      <c r="M71" s="89">
        <v>979.23161963850123</v>
      </c>
      <c r="N71" s="90"/>
      <c r="O71" s="91">
        <v>24.764399999999998</v>
      </c>
      <c r="P71" s="87" t="s">
        <v>1417</v>
      </c>
      <c r="Q71" s="92"/>
      <c r="R71" s="90"/>
      <c r="S71" s="93" t="s">
        <v>1417</v>
      </c>
      <c r="T71" s="94">
        <v>62823.69</v>
      </c>
      <c r="U71" s="95"/>
      <c r="V71" s="95"/>
      <c r="W71" s="96"/>
      <c r="X71" s="81">
        <f t="shared" si="10"/>
        <v>1</v>
      </c>
      <c r="Y71" s="82">
        <f t="shared" si="11"/>
        <v>0</v>
      </c>
      <c r="Z71" s="82">
        <f t="shared" si="12"/>
        <v>0</v>
      </c>
      <c r="AA71" s="82">
        <f t="shared" si="13"/>
        <v>0</v>
      </c>
      <c r="AB71" s="97" t="str">
        <f t="shared" si="14"/>
        <v>-</v>
      </c>
      <c r="AC71" s="81">
        <f t="shared" si="15"/>
        <v>1</v>
      </c>
      <c r="AD71" s="82">
        <f t="shared" si="16"/>
        <v>1</v>
      </c>
      <c r="AE71" s="82" t="str">
        <f t="shared" si="17"/>
        <v>Initial</v>
      </c>
      <c r="AF71" s="97" t="str">
        <f t="shared" si="18"/>
        <v>RLIS</v>
      </c>
      <c r="AG71" s="81">
        <f t="shared" si="19"/>
        <v>0</v>
      </c>
      <c r="AH71" s="98" t="s">
        <v>1368</v>
      </c>
      <c r="AI71" s="99" t="s">
        <v>1418</v>
      </c>
    </row>
    <row r="72" spans="1:35" x14ac:dyDescent="0.2">
      <c r="A72" s="79" t="s">
        <v>1743</v>
      </c>
      <c r="B72" s="80" t="s">
        <v>743</v>
      </c>
      <c r="C72" s="81" t="s">
        <v>744</v>
      </c>
      <c r="D72" s="82" t="s">
        <v>1744</v>
      </c>
      <c r="E72" s="82" t="s">
        <v>1721</v>
      </c>
      <c r="F72" s="80" t="s">
        <v>1362</v>
      </c>
      <c r="G72" s="83" t="s">
        <v>1722</v>
      </c>
      <c r="H72" s="84" t="s">
        <v>1745</v>
      </c>
      <c r="I72" s="85">
        <v>9375939211</v>
      </c>
      <c r="J72" s="86" t="s">
        <v>1424</v>
      </c>
      <c r="K72" s="87" t="s">
        <v>1417</v>
      </c>
      <c r="L72" s="88"/>
      <c r="M72" s="89">
        <v>1735.7499088798941</v>
      </c>
      <c r="N72" s="90"/>
      <c r="O72" s="91">
        <v>14.0656</v>
      </c>
      <c r="P72" s="87" t="s">
        <v>1366</v>
      </c>
      <c r="Q72" s="92"/>
      <c r="R72" s="90"/>
      <c r="S72" s="93" t="s">
        <v>1417</v>
      </c>
      <c r="T72" s="94">
        <v>69889.790000000008</v>
      </c>
      <c r="U72" s="95"/>
      <c r="V72" s="95"/>
      <c r="W72" s="96"/>
      <c r="X72" s="81">
        <f t="shared" si="10"/>
        <v>1</v>
      </c>
      <c r="Y72" s="82">
        <f t="shared" si="11"/>
        <v>0</v>
      </c>
      <c r="Z72" s="82">
        <f t="shared" si="12"/>
        <v>0</v>
      </c>
      <c r="AA72" s="82">
        <f t="shared" si="13"/>
        <v>0</v>
      </c>
      <c r="AB72" s="97" t="str">
        <f t="shared" si="14"/>
        <v>-</v>
      </c>
      <c r="AC72" s="81">
        <f t="shared" si="15"/>
        <v>1</v>
      </c>
      <c r="AD72" s="82">
        <f t="shared" si="16"/>
        <v>0</v>
      </c>
      <c r="AE72" s="82">
        <f t="shared" si="17"/>
        <v>0</v>
      </c>
      <c r="AF72" s="97" t="str">
        <f t="shared" si="18"/>
        <v>-</v>
      </c>
      <c r="AG72" s="81">
        <f t="shared" si="19"/>
        <v>0</v>
      </c>
      <c r="AH72" s="98" t="s">
        <v>1368</v>
      </c>
      <c r="AI72" s="99" t="s">
        <v>1418</v>
      </c>
    </row>
    <row r="73" spans="1:35" x14ac:dyDescent="0.2">
      <c r="A73" s="79" t="s">
        <v>1746</v>
      </c>
      <c r="B73" s="80" t="s">
        <v>1747</v>
      </c>
      <c r="C73" s="81" t="s">
        <v>1748</v>
      </c>
      <c r="D73" s="82" t="s">
        <v>1749</v>
      </c>
      <c r="E73" s="82" t="s">
        <v>1395</v>
      </c>
      <c r="F73" s="80" t="s">
        <v>1362</v>
      </c>
      <c r="G73" s="83" t="s">
        <v>1750</v>
      </c>
      <c r="H73" s="84" t="s">
        <v>1397</v>
      </c>
      <c r="I73" s="85">
        <v>4192692247</v>
      </c>
      <c r="J73" s="86" t="s">
        <v>1365</v>
      </c>
      <c r="K73" s="87" t="s">
        <v>1366</v>
      </c>
      <c r="L73" s="88"/>
      <c r="M73" s="89">
        <v>787.42569194403427</v>
      </c>
      <c r="N73" s="90"/>
      <c r="O73" s="91" t="s">
        <v>1367</v>
      </c>
      <c r="P73" s="87" t="s">
        <v>1366</v>
      </c>
      <c r="Q73" s="92"/>
      <c r="R73" s="90"/>
      <c r="S73" s="93" t="s">
        <v>1366</v>
      </c>
      <c r="T73" s="94">
        <v>6251.1500000000005</v>
      </c>
      <c r="U73" s="95"/>
      <c r="V73" s="95"/>
      <c r="W73" s="96"/>
      <c r="X73" s="81">
        <f t="shared" si="10"/>
        <v>0</v>
      </c>
      <c r="Y73" s="82">
        <f t="shared" si="11"/>
        <v>0</v>
      </c>
      <c r="Z73" s="82">
        <f t="shared" si="12"/>
        <v>0</v>
      </c>
      <c r="AA73" s="82">
        <f t="shared" si="13"/>
        <v>0</v>
      </c>
      <c r="AB73" s="97" t="str">
        <f t="shared" si="14"/>
        <v>-</v>
      </c>
      <c r="AC73" s="81">
        <f t="shared" si="15"/>
        <v>0</v>
      </c>
      <c r="AD73" s="82">
        <f t="shared" si="16"/>
        <v>0</v>
      </c>
      <c r="AE73" s="82">
        <f t="shared" si="17"/>
        <v>0</v>
      </c>
      <c r="AF73" s="97" t="str">
        <f t="shared" si="18"/>
        <v>-</v>
      </c>
      <c r="AG73" s="81">
        <f t="shared" si="19"/>
        <v>0</v>
      </c>
      <c r="AH73" s="98" t="s">
        <v>1368</v>
      </c>
      <c r="AI73" s="99" t="s">
        <v>1369</v>
      </c>
    </row>
    <row r="74" spans="1:35" x14ac:dyDescent="0.2">
      <c r="A74" s="79" t="s">
        <v>1751</v>
      </c>
      <c r="B74" s="80" t="s">
        <v>891</v>
      </c>
      <c r="C74" s="81" t="s">
        <v>892</v>
      </c>
      <c r="D74" s="82" t="s">
        <v>1752</v>
      </c>
      <c r="E74" s="82" t="s">
        <v>1753</v>
      </c>
      <c r="F74" s="80" t="s">
        <v>1362</v>
      </c>
      <c r="G74" s="83" t="s">
        <v>1754</v>
      </c>
      <c r="H74" s="84" t="s">
        <v>1755</v>
      </c>
      <c r="I74" s="85">
        <v>4198986210</v>
      </c>
      <c r="J74" s="86" t="s">
        <v>1416</v>
      </c>
      <c r="K74" s="87" t="s">
        <v>1366</v>
      </c>
      <c r="L74" s="88"/>
      <c r="M74" s="89">
        <v>1713.1731380747067</v>
      </c>
      <c r="N74" s="90"/>
      <c r="O74" s="91">
        <v>9.4944000000000006</v>
      </c>
      <c r="P74" s="87" t="s">
        <v>1366</v>
      </c>
      <c r="Q74" s="92"/>
      <c r="R74" s="90"/>
      <c r="S74" s="93" t="s">
        <v>1417</v>
      </c>
      <c r="T74" s="94">
        <v>45849.58</v>
      </c>
      <c r="U74" s="95"/>
      <c r="V74" s="95"/>
      <c r="W74" s="96"/>
      <c r="X74" s="81">
        <f t="shared" si="10"/>
        <v>0</v>
      </c>
      <c r="Y74" s="82">
        <f t="shared" si="11"/>
        <v>0</v>
      </c>
      <c r="Z74" s="82">
        <f t="shared" si="12"/>
        <v>0</v>
      </c>
      <c r="AA74" s="82">
        <f t="shared" si="13"/>
        <v>0</v>
      </c>
      <c r="AB74" s="97" t="str">
        <f t="shared" si="14"/>
        <v>-</v>
      </c>
      <c r="AC74" s="81">
        <f t="shared" si="15"/>
        <v>1</v>
      </c>
      <c r="AD74" s="82">
        <f t="shared" si="16"/>
        <v>0</v>
      </c>
      <c r="AE74" s="82">
        <f t="shared" si="17"/>
        <v>0</v>
      </c>
      <c r="AF74" s="97" t="str">
        <f t="shared" si="18"/>
        <v>-</v>
      </c>
      <c r="AG74" s="81">
        <f t="shared" si="19"/>
        <v>0</v>
      </c>
      <c r="AH74" s="98" t="s">
        <v>1368</v>
      </c>
      <c r="AI74" s="99" t="s">
        <v>1418</v>
      </c>
    </row>
    <row r="75" spans="1:35" x14ac:dyDescent="0.2">
      <c r="A75" s="79" t="s">
        <v>1756</v>
      </c>
      <c r="B75" s="80" t="s">
        <v>282</v>
      </c>
      <c r="C75" s="81" t="s">
        <v>283</v>
      </c>
      <c r="D75" s="82" t="s">
        <v>1757</v>
      </c>
      <c r="E75" s="82" t="s">
        <v>1758</v>
      </c>
      <c r="F75" s="80" t="s">
        <v>1362</v>
      </c>
      <c r="G75" s="83" t="s">
        <v>1759</v>
      </c>
      <c r="H75" s="84" t="s">
        <v>1760</v>
      </c>
      <c r="I75" s="85">
        <v>2168988300</v>
      </c>
      <c r="J75" s="86" t="s">
        <v>1390</v>
      </c>
      <c r="K75" s="87" t="s">
        <v>1366</v>
      </c>
      <c r="L75" s="88"/>
      <c r="M75" s="89">
        <v>7194.4053162478449</v>
      </c>
      <c r="N75" s="90"/>
      <c r="O75" s="91">
        <v>14.855399999999999</v>
      </c>
      <c r="P75" s="87" t="s">
        <v>1366</v>
      </c>
      <c r="Q75" s="92"/>
      <c r="R75" s="90"/>
      <c r="S75" s="93" t="s">
        <v>1366</v>
      </c>
      <c r="T75" s="94">
        <v>147023.16</v>
      </c>
      <c r="U75" s="95"/>
      <c r="V75" s="95"/>
      <c r="W75" s="96"/>
      <c r="X75" s="81">
        <f t="shared" si="10"/>
        <v>0</v>
      </c>
      <c r="Y75" s="82">
        <f t="shared" si="11"/>
        <v>0</v>
      </c>
      <c r="Z75" s="82">
        <f t="shared" si="12"/>
        <v>0</v>
      </c>
      <c r="AA75" s="82">
        <f t="shared" si="13"/>
        <v>0</v>
      </c>
      <c r="AB75" s="97" t="str">
        <f t="shared" si="14"/>
        <v>-</v>
      </c>
      <c r="AC75" s="81">
        <f t="shared" si="15"/>
        <v>0</v>
      </c>
      <c r="AD75" s="82">
        <f t="shared" si="16"/>
        <v>0</v>
      </c>
      <c r="AE75" s="82">
        <f t="shared" si="17"/>
        <v>0</v>
      </c>
      <c r="AF75" s="97" t="str">
        <f t="shared" si="18"/>
        <v>-</v>
      </c>
      <c r="AG75" s="81">
        <f t="shared" si="19"/>
        <v>0</v>
      </c>
      <c r="AH75" s="98" t="s">
        <v>1368</v>
      </c>
      <c r="AI75" s="99" t="s">
        <v>1418</v>
      </c>
    </row>
    <row r="76" spans="1:35" x14ac:dyDescent="0.2">
      <c r="A76" s="79" t="s">
        <v>1761</v>
      </c>
      <c r="B76" s="80" t="s">
        <v>366</v>
      </c>
      <c r="C76" s="81" t="s">
        <v>367</v>
      </c>
      <c r="D76" s="82" t="s">
        <v>1762</v>
      </c>
      <c r="E76" s="82" t="s">
        <v>1763</v>
      </c>
      <c r="F76" s="80" t="s">
        <v>1362</v>
      </c>
      <c r="G76" s="83" t="s">
        <v>1764</v>
      </c>
      <c r="H76" s="84" t="s">
        <v>1765</v>
      </c>
      <c r="I76" s="85">
        <v>4408343380</v>
      </c>
      <c r="J76" s="86" t="s">
        <v>1390</v>
      </c>
      <c r="K76" s="87" t="s">
        <v>1366</v>
      </c>
      <c r="L76" s="88"/>
      <c r="M76" s="89">
        <v>873.21780308650079</v>
      </c>
      <c r="N76" s="90"/>
      <c r="O76" s="91">
        <v>12.660399999999999</v>
      </c>
      <c r="P76" s="87" t="s">
        <v>1366</v>
      </c>
      <c r="Q76" s="92"/>
      <c r="R76" s="90"/>
      <c r="S76" s="93" t="s">
        <v>1366</v>
      </c>
      <c r="T76" s="94">
        <v>39074.780000000006</v>
      </c>
      <c r="U76" s="95"/>
      <c r="V76" s="95"/>
      <c r="W76" s="96"/>
      <c r="X76" s="81">
        <f t="shared" si="10"/>
        <v>0</v>
      </c>
      <c r="Y76" s="82">
        <f t="shared" si="11"/>
        <v>0</v>
      </c>
      <c r="Z76" s="82">
        <f t="shared" si="12"/>
        <v>0</v>
      </c>
      <c r="AA76" s="82">
        <f t="shared" si="13"/>
        <v>0</v>
      </c>
      <c r="AB76" s="97" t="str">
        <f t="shared" si="14"/>
        <v>-</v>
      </c>
      <c r="AC76" s="81">
        <f t="shared" si="15"/>
        <v>0</v>
      </c>
      <c r="AD76" s="82">
        <f t="shared" si="16"/>
        <v>0</v>
      </c>
      <c r="AE76" s="82">
        <f t="shared" si="17"/>
        <v>0</v>
      </c>
      <c r="AF76" s="97" t="str">
        <f t="shared" si="18"/>
        <v>-</v>
      </c>
      <c r="AG76" s="81">
        <f t="shared" si="19"/>
        <v>0</v>
      </c>
      <c r="AH76" s="98" t="s">
        <v>1368</v>
      </c>
      <c r="AI76" s="99" t="s">
        <v>1418</v>
      </c>
    </row>
    <row r="77" spans="1:35" x14ac:dyDescent="0.2">
      <c r="A77" s="79" t="s">
        <v>1766</v>
      </c>
      <c r="B77" s="80" t="s">
        <v>385</v>
      </c>
      <c r="C77" s="81" t="s">
        <v>386</v>
      </c>
      <c r="D77" s="82" t="s">
        <v>1767</v>
      </c>
      <c r="E77" s="82" t="s">
        <v>1768</v>
      </c>
      <c r="F77" s="80" t="s">
        <v>1362</v>
      </c>
      <c r="G77" s="83" t="s">
        <v>1769</v>
      </c>
      <c r="H77" s="84" t="s">
        <v>1770</v>
      </c>
      <c r="I77" s="85">
        <v>7407468341</v>
      </c>
      <c r="J77" s="86" t="s">
        <v>1476</v>
      </c>
      <c r="K77" s="87" t="s">
        <v>1417</v>
      </c>
      <c r="L77" s="88"/>
      <c r="M77" s="89">
        <v>862</v>
      </c>
      <c r="N77" s="90"/>
      <c r="O77" s="91">
        <v>13.8178</v>
      </c>
      <c r="P77" s="87" t="s">
        <v>1366</v>
      </c>
      <c r="Q77" s="92"/>
      <c r="R77" s="90"/>
      <c r="S77" s="93" t="s">
        <v>1417</v>
      </c>
      <c r="T77" s="94">
        <v>37841.600000000006</v>
      </c>
      <c r="U77" s="95"/>
      <c r="V77" s="95"/>
      <c r="W77" s="96"/>
      <c r="X77" s="81">
        <f t="shared" si="10"/>
        <v>1</v>
      </c>
      <c r="Y77" s="82">
        <f t="shared" si="11"/>
        <v>0</v>
      </c>
      <c r="Z77" s="82">
        <f t="shared" si="12"/>
        <v>0</v>
      </c>
      <c r="AA77" s="82">
        <f t="shared" si="13"/>
        <v>0</v>
      </c>
      <c r="AB77" s="97" t="str">
        <f t="shared" si="14"/>
        <v>-</v>
      </c>
      <c r="AC77" s="81">
        <f t="shared" si="15"/>
        <v>1</v>
      </c>
      <c r="AD77" s="82">
        <f t="shared" si="16"/>
        <v>0</v>
      </c>
      <c r="AE77" s="82">
        <f t="shared" si="17"/>
        <v>0</v>
      </c>
      <c r="AF77" s="97" t="str">
        <f t="shared" si="18"/>
        <v>-</v>
      </c>
      <c r="AG77" s="81">
        <f t="shared" si="19"/>
        <v>0</v>
      </c>
      <c r="AH77" s="98" t="s">
        <v>1368</v>
      </c>
      <c r="AI77" s="99" t="s">
        <v>1418</v>
      </c>
    </row>
    <row r="78" spans="1:35" x14ac:dyDescent="0.2">
      <c r="A78" s="79" t="s">
        <v>1771</v>
      </c>
      <c r="B78" s="80" t="s">
        <v>1772</v>
      </c>
      <c r="C78" s="81" t="s">
        <v>1773</v>
      </c>
      <c r="D78" s="82" t="s">
        <v>1774</v>
      </c>
      <c r="E78" s="82" t="s">
        <v>1361</v>
      </c>
      <c r="F78" s="80" t="s">
        <v>1362</v>
      </c>
      <c r="G78" s="83" t="s">
        <v>1775</v>
      </c>
      <c r="H78" s="84" t="s">
        <v>1776</v>
      </c>
      <c r="I78" s="85">
        <v>6145649548</v>
      </c>
      <c r="J78" s="86" t="s">
        <v>1365</v>
      </c>
      <c r="K78" s="87" t="s">
        <v>1366</v>
      </c>
      <c r="L78" s="88"/>
      <c r="M78" s="89">
        <v>128.0087980371822</v>
      </c>
      <c r="N78" s="90"/>
      <c r="O78" s="91" t="s">
        <v>1367</v>
      </c>
      <c r="P78" s="87" t="s">
        <v>1366</v>
      </c>
      <c r="Q78" s="92"/>
      <c r="R78" s="90"/>
      <c r="S78" s="93" t="s">
        <v>1366</v>
      </c>
      <c r="T78" s="94">
        <v>646.33999999999992</v>
      </c>
      <c r="U78" s="95"/>
      <c r="V78" s="95"/>
      <c r="W78" s="96"/>
      <c r="X78" s="81">
        <f t="shared" si="10"/>
        <v>0</v>
      </c>
      <c r="Y78" s="82">
        <f t="shared" si="11"/>
        <v>1</v>
      </c>
      <c r="Z78" s="82">
        <f t="shared" si="12"/>
        <v>0</v>
      </c>
      <c r="AA78" s="82">
        <f t="shared" si="13"/>
        <v>0</v>
      </c>
      <c r="AB78" s="97" t="str">
        <f t="shared" si="14"/>
        <v>-</v>
      </c>
      <c r="AC78" s="81">
        <f t="shared" si="15"/>
        <v>0</v>
      </c>
      <c r="AD78" s="82">
        <f t="shared" si="16"/>
        <v>0</v>
      </c>
      <c r="AE78" s="82">
        <f t="shared" si="17"/>
        <v>0</v>
      </c>
      <c r="AF78" s="97" t="str">
        <f t="shared" si="18"/>
        <v>-</v>
      </c>
      <c r="AG78" s="81">
        <f t="shared" si="19"/>
        <v>0</v>
      </c>
      <c r="AH78" s="98" t="s">
        <v>1368</v>
      </c>
      <c r="AI78" s="99" t="s">
        <v>1369</v>
      </c>
    </row>
    <row r="79" spans="1:35" x14ac:dyDescent="0.2">
      <c r="A79" s="79" t="s">
        <v>1777</v>
      </c>
      <c r="B79" s="80" t="s">
        <v>695</v>
      </c>
      <c r="C79" s="81" t="s">
        <v>696</v>
      </c>
      <c r="D79" s="82" t="s">
        <v>1778</v>
      </c>
      <c r="E79" s="82" t="s">
        <v>1779</v>
      </c>
      <c r="F79" s="80" t="s">
        <v>1362</v>
      </c>
      <c r="G79" s="83" t="s">
        <v>1780</v>
      </c>
      <c r="H79" s="84" t="s">
        <v>1781</v>
      </c>
      <c r="I79" s="85">
        <v>9378459414</v>
      </c>
      <c r="J79" s="86" t="s">
        <v>1476</v>
      </c>
      <c r="K79" s="87" t="s">
        <v>1417</v>
      </c>
      <c r="L79" s="88"/>
      <c r="M79" s="89">
        <v>1048.4594926885795</v>
      </c>
      <c r="N79" s="90"/>
      <c r="O79" s="91">
        <v>8.6242000000000001</v>
      </c>
      <c r="P79" s="87" t="s">
        <v>1366</v>
      </c>
      <c r="Q79" s="92"/>
      <c r="R79" s="90"/>
      <c r="S79" s="93" t="s">
        <v>1417</v>
      </c>
      <c r="T79" s="94">
        <v>22379.63</v>
      </c>
      <c r="U79" s="95"/>
      <c r="V79" s="95"/>
      <c r="W79" s="96"/>
      <c r="X79" s="81">
        <f t="shared" si="10"/>
        <v>1</v>
      </c>
      <c r="Y79" s="82">
        <f t="shared" si="11"/>
        <v>0</v>
      </c>
      <c r="Z79" s="82">
        <f t="shared" si="12"/>
        <v>0</v>
      </c>
      <c r="AA79" s="82">
        <f t="shared" si="13"/>
        <v>0</v>
      </c>
      <c r="AB79" s="97" t="str">
        <f t="shared" si="14"/>
        <v>-</v>
      </c>
      <c r="AC79" s="81">
        <f t="shared" si="15"/>
        <v>1</v>
      </c>
      <c r="AD79" s="82">
        <f t="shared" si="16"/>
        <v>0</v>
      </c>
      <c r="AE79" s="82">
        <f t="shared" si="17"/>
        <v>0</v>
      </c>
      <c r="AF79" s="97" t="str">
        <f t="shared" si="18"/>
        <v>-</v>
      </c>
      <c r="AG79" s="81">
        <f t="shared" si="19"/>
        <v>0</v>
      </c>
      <c r="AH79" s="98" t="s">
        <v>1368</v>
      </c>
      <c r="AI79" s="99" t="s">
        <v>1418</v>
      </c>
    </row>
    <row r="80" spans="1:35" x14ac:dyDescent="0.2">
      <c r="A80" s="79" t="s">
        <v>1782</v>
      </c>
      <c r="B80" s="80" t="s">
        <v>124</v>
      </c>
      <c r="C80" s="81" t="s">
        <v>125</v>
      </c>
      <c r="D80" s="82" t="s">
        <v>1783</v>
      </c>
      <c r="E80" s="82" t="s">
        <v>1784</v>
      </c>
      <c r="F80" s="80" t="s">
        <v>1362</v>
      </c>
      <c r="G80" s="83" t="s">
        <v>1785</v>
      </c>
      <c r="H80" s="84" t="s">
        <v>1397</v>
      </c>
      <c r="I80" s="85">
        <v>5137342271</v>
      </c>
      <c r="J80" s="86" t="s">
        <v>1786</v>
      </c>
      <c r="K80" s="87" t="s">
        <v>1366</v>
      </c>
      <c r="L80" s="88"/>
      <c r="M80" s="89">
        <v>1716.8212764232865</v>
      </c>
      <c r="N80" s="90"/>
      <c r="O80" s="91">
        <v>16.0501</v>
      </c>
      <c r="P80" s="87" t="s">
        <v>1366</v>
      </c>
      <c r="Q80" s="92"/>
      <c r="R80" s="90"/>
      <c r="S80" s="93" t="s">
        <v>1366</v>
      </c>
      <c r="T80" s="94">
        <v>51706.200000000004</v>
      </c>
      <c r="U80" s="95"/>
      <c r="V80" s="95"/>
      <c r="W80" s="96"/>
      <c r="X80" s="81">
        <f t="shared" si="10"/>
        <v>0</v>
      </c>
      <c r="Y80" s="82">
        <f t="shared" si="11"/>
        <v>0</v>
      </c>
      <c r="Z80" s="82">
        <f t="shared" si="12"/>
        <v>0</v>
      </c>
      <c r="AA80" s="82">
        <f t="shared" si="13"/>
        <v>0</v>
      </c>
      <c r="AB80" s="97" t="str">
        <f t="shared" si="14"/>
        <v>-</v>
      </c>
      <c r="AC80" s="81">
        <f t="shared" si="15"/>
        <v>0</v>
      </c>
      <c r="AD80" s="82">
        <f t="shared" si="16"/>
        <v>0</v>
      </c>
      <c r="AE80" s="82">
        <f t="shared" si="17"/>
        <v>0</v>
      </c>
      <c r="AF80" s="97" t="str">
        <f t="shared" si="18"/>
        <v>-</v>
      </c>
      <c r="AG80" s="81">
        <f t="shared" si="19"/>
        <v>0</v>
      </c>
      <c r="AH80" s="98" t="s">
        <v>1368</v>
      </c>
      <c r="AI80" s="99" t="s">
        <v>1418</v>
      </c>
    </row>
    <row r="81" spans="1:35" x14ac:dyDescent="0.2">
      <c r="A81" s="79" t="s">
        <v>1787</v>
      </c>
      <c r="B81" s="80" t="s">
        <v>206</v>
      </c>
      <c r="C81" s="81" t="s">
        <v>207</v>
      </c>
      <c r="D81" s="82" t="s">
        <v>1788</v>
      </c>
      <c r="E81" s="82" t="s">
        <v>1789</v>
      </c>
      <c r="F81" s="80" t="s">
        <v>1362</v>
      </c>
      <c r="G81" s="83" t="s">
        <v>1790</v>
      </c>
      <c r="H81" s="84" t="s">
        <v>1791</v>
      </c>
      <c r="I81" s="85">
        <v>6142317611</v>
      </c>
      <c r="J81" s="86" t="s">
        <v>1390</v>
      </c>
      <c r="K81" s="87" t="s">
        <v>1366</v>
      </c>
      <c r="L81" s="88"/>
      <c r="M81" s="89">
        <v>2227.3970755118685</v>
      </c>
      <c r="N81" s="90"/>
      <c r="O81" s="91">
        <v>9.3262</v>
      </c>
      <c r="P81" s="87" t="s">
        <v>1366</v>
      </c>
      <c r="Q81" s="92"/>
      <c r="R81" s="90"/>
      <c r="S81" s="93" t="s">
        <v>1366</v>
      </c>
      <c r="T81" s="94">
        <v>48277.21</v>
      </c>
      <c r="U81" s="95"/>
      <c r="V81" s="95"/>
      <c r="W81" s="96"/>
      <c r="X81" s="81">
        <f t="shared" si="10"/>
        <v>0</v>
      </c>
      <c r="Y81" s="82">
        <f t="shared" si="11"/>
        <v>0</v>
      </c>
      <c r="Z81" s="82">
        <f t="shared" si="12"/>
        <v>0</v>
      </c>
      <c r="AA81" s="82">
        <f t="shared" si="13"/>
        <v>0</v>
      </c>
      <c r="AB81" s="97" t="str">
        <f t="shared" si="14"/>
        <v>-</v>
      </c>
      <c r="AC81" s="81">
        <f t="shared" si="15"/>
        <v>0</v>
      </c>
      <c r="AD81" s="82">
        <f t="shared" si="16"/>
        <v>0</v>
      </c>
      <c r="AE81" s="82">
        <f t="shared" si="17"/>
        <v>0</v>
      </c>
      <c r="AF81" s="97" t="str">
        <f t="shared" si="18"/>
        <v>-</v>
      </c>
      <c r="AG81" s="81">
        <f t="shared" si="19"/>
        <v>0</v>
      </c>
      <c r="AH81" s="98" t="s">
        <v>1368</v>
      </c>
      <c r="AI81" s="99" t="s">
        <v>1418</v>
      </c>
    </row>
    <row r="82" spans="1:35" x14ac:dyDescent="0.2">
      <c r="A82" s="79" t="s">
        <v>1792</v>
      </c>
      <c r="B82" s="80" t="s">
        <v>209</v>
      </c>
      <c r="C82" s="81" t="s">
        <v>210</v>
      </c>
      <c r="D82" s="82" t="s">
        <v>1793</v>
      </c>
      <c r="E82" s="82" t="s">
        <v>1794</v>
      </c>
      <c r="F82" s="80" t="s">
        <v>1362</v>
      </c>
      <c r="G82" s="83" t="s">
        <v>1795</v>
      </c>
      <c r="H82" s="84" t="s">
        <v>1796</v>
      </c>
      <c r="I82" s="85">
        <v>7409653010</v>
      </c>
      <c r="J82" s="86" t="s">
        <v>1786</v>
      </c>
      <c r="K82" s="87" t="s">
        <v>1366</v>
      </c>
      <c r="L82" s="88"/>
      <c r="M82" s="89">
        <v>3584.4521733096194</v>
      </c>
      <c r="N82" s="90"/>
      <c r="O82" s="91">
        <v>6.8098000000000001</v>
      </c>
      <c r="P82" s="87" t="s">
        <v>1366</v>
      </c>
      <c r="Q82" s="92"/>
      <c r="R82" s="90"/>
      <c r="S82" s="93" t="s">
        <v>1366</v>
      </c>
      <c r="T82" s="94">
        <v>68743.839999999997</v>
      </c>
      <c r="U82" s="95"/>
      <c r="V82" s="95"/>
      <c r="W82" s="96"/>
      <c r="X82" s="81">
        <f t="shared" si="10"/>
        <v>0</v>
      </c>
      <c r="Y82" s="82">
        <f t="shared" si="11"/>
        <v>0</v>
      </c>
      <c r="Z82" s="82">
        <f t="shared" si="12"/>
        <v>0</v>
      </c>
      <c r="AA82" s="82">
        <f t="shared" si="13"/>
        <v>0</v>
      </c>
      <c r="AB82" s="97" t="str">
        <f t="shared" si="14"/>
        <v>-</v>
      </c>
      <c r="AC82" s="81">
        <f t="shared" si="15"/>
        <v>0</v>
      </c>
      <c r="AD82" s="82">
        <f t="shared" si="16"/>
        <v>0</v>
      </c>
      <c r="AE82" s="82">
        <f t="shared" si="17"/>
        <v>0</v>
      </c>
      <c r="AF82" s="97" t="str">
        <f t="shared" si="18"/>
        <v>-</v>
      </c>
      <c r="AG82" s="81">
        <f t="shared" si="19"/>
        <v>0</v>
      </c>
      <c r="AH82" s="98" t="s">
        <v>1368</v>
      </c>
      <c r="AI82" s="99" t="s">
        <v>1418</v>
      </c>
    </row>
    <row r="83" spans="1:35" x14ac:dyDescent="0.2">
      <c r="A83" s="79" t="s">
        <v>1797</v>
      </c>
      <c r="B83" s="80" t="s">
        <v>1798</v>
      </c>
      <c r="C83" s="81" t="s">
        <v>1799</v>
      </c>
      <c r="D83" s="82" t="s">
        <v>1800</v>
      </c>
      <c r="E83" s="82" t="s">
        <v>1801</v>
      </c>
      <c r="F83" s="80" t="s">
        <v>1362</v>
      </c>
      <c r="G83" s="83" t="s">
        <v>1802</v>
      </c>
      <c r="H83" s="84" t="s">
        <v>1803</v>
      </c>
      <c r="I83" s="85">
        <v>8776446338</v>
      </c>
      <c r="J83" s="86" t="s">
        <v>1488</v>
      </c>
      <c r="K83" s="87" t="s">
        <v>1366</v>
      </c>
      <c r="L83" s="88"/>
      <c r="M83" s="89">
        <v>237.41052730849984</v>
      </c>
      <c r="N83" s="90"/>
      <c r="O83" s="91" t="s">
        <v>1367</v>
      </c>
      <c r="P83" s="87" t="s">
        <v>1366</v>
      </c>
      <c r="Q83" s="92"/>
      <c r="R83" s="90"/>
      <c r="S83" s="93" t="s">
        <v>1366</v>
      </c>
      <c r="T83" s="94">
        <v>150.44999999999999</v>
      </c>
      <c r="U83" s="95"/>
      <c r="V83" s="95"/>
      <c r="W83" s="96"/>
      <c r="X83" s="81">
        <f t="shared" si="10"/>
        <v>0</v>
      </c>
      <c r="Y83" s="82">
        <f t="shared" si="11"/>
        <v>1</v>
      </c>
      <c r="Z83" s="82">
        <f t="shared" si="12"/>
        <v>0</v>
      </c>
      <c r="AA83" s="82">
        <f t="shared" si="13"/>
        <v>0</v>
      </c>
      <c r="AB83" s="97" t="str">
        <f t="shared" si="14"/>
        <v>-</v>
      </c>
      <c r="AC83" s="81">
        <f t="shared" si="15"/>
        <v>0</v>
      </c>
      <c r="AD83" s="82">
        <f t="shared" si="16"/>
        <v>0</v>
      </c>
      <c r="AE83" s="82">
        <f t="shared" si="17"/>
        <v>0</v>
      </c>
      <c r="AF83" s="97" t="str">
        <f t="shared" si="18"/>
        <v>-</v>
      </c>
      <c r="AG83" s="81">
        <f t="shared" si="19"/>
        <v>0</v>
      </c>
      <c r="AH83" s="98" t="s">
        <v>1368</v>
      </c>
      <c r="AI83" s="99" t="s">
        <v>1418</v>
      </c>
    </row>
    <row r="84" spans="1:35" x14ac:dyDescent="0.2">
      <c r="A84" s="79" t="s">
        <v>1804</v>
      </c>
      <c r="B84" s="80" t="s">
        <v>665</v>
      </c>
      <c r="C84" s="81" t="s">
        <v>666</v>
      </c>
      <c r="D84" s="82" t="s">
        <v>1805</v>
      </c>
      <c r="E84" s="82" t="s">
        <v>1806</v>
      </c>
      <c r="F84" s="80" t="s">
        <v>1362</v>
      </c>
      <c r="G84" s="83" t="s">
        <v>1807</v>
      </c>
      <c r="H84" s="84" t="s">
        <v>1808</v>
      </c>
      <c r="I84" s="85">
        <v>4197363300</v>
      </c>
      <c r="J84" s="86" t="s">
        <v>1424</v>
      </c>
      <c r="K84" s="87" t="s">
        <v>1417</v>
      </c>
      <c r="L84" s="88"/>
      <c r="M84" s="89">
        <v>1162.3435253244963</v>
      </c>
      <c r="N84" s="90"/>
      <c r="O84" s="91">
        <v>15.2826</v>
      </c>
      <c r="P84" s="87" t="s">
        <v>1366</v>
      </c>
      <c r="Q84" s="92"/>
      <c r="R84" s="90"/>
      <c r="S84" s="93" t="s">
        <v>1417</v>
      </c>
      <c r="T84" s="94">
        <v>92590.98000000001</v>
      </c>
      <c r="U84" s="95"/>
      <c r="V84" s="95"/>
      <c r="W84" s="96"/>
      <c r="X84" s="81">
        <f t="shared" si="10"/>
        <v>1</v>
      </c>
      <c r="Y84" s="82">
        <f t="shared" si="11"/>
        <v>0</v>
      </c>
      <c r="Z84" s="82">
        <f t="shared" si="12"/>
        <v>0</v>
      </c>
      <c r="AA84" s="82">
        <f t="shared" si="13"/>
        <v>0</v>
      </c>
      <c r="AB84" s="97" t="str">
        <f t="shared" si="14"/>
        <v>-</v>
      </c>
      <c r="AC84" s="81">
        <f t="shared" si="15"/>
        <v>1</v>
      </c>
      <c r="AD84" s="82">
        <f t="shared" si="16"/>
        <v>0</v>
      </c>
      <c r="AE84" s="82">
        <f t="shared" si="17"/>
        <v>0</v>
      </c>
      <c r="AF84" s="97" t="str">
        <f t="shared" si="18"/>
        <v>-</v>
      </c>
      <c r="AG84" s="81">
        <f t="shared" si="19"/>
        <v>0</v>
      </c>
      <c r="AH84" s="98" t="s">
        <v>1368</v>
      </c>
      <c r="AI84" s="99" t="s">
        <v>1418</v>
      </c>
    </row>
    <row r="85" spans="1:35" x14ac:dyDescent="0.2">
      <c r="A85" s="79" t="s">
        <v>1809</v>
      </c>
      <c r="B85" s="80" t="s">
        <v>1095</v>
      </c>
      <c r="C85" s="81" t="s">
        <v>1096</v>
      </c>
      <c r="D85" s="82" t="s">
        <v>1810</v>
      </c>
      <c r="E85" s="82" t="s">
        <v>1811</v>
      </c>
      <c r="F85" s="80" t="s">
        <v>1362</v>
      </c>
      <c r="G85" s="83" t="s">
        <v>1812</v>
      </c>
      <c r="H85" s="84" t="s">
        <v>1813</v>
      </c>
      <c r="I85" s="85">
        <v>9377833523</v>
      </c>
      <c r="J85" s="86" t="s">
        <v>1416</v>
      </c>
      <c r="K85" s="87" t="s">
        <v>1366</v>
      </c>
      <c r="L85" s="88"/>
      <c r="M85" s="89">
        <v>1531.8515543528015</v>
      </c>
      <c r="N85" s="90"/>
      <c r="O85" s="91">
        <v>18.565100000000001</v>
      </c>
      <c r="P85" s="87" t="s">
        <v>1366</v>
      </c>
      <c r="Q85" s="92"/>
      <c r="R85" s="90"/>
      <c r="S85" s="93" t="s">
        <v>1417</v>
      </c>
      <c r="T85" s="94">
        <v>66382.899999999994</v>
      </c>
      <c r="U85" s="95"/>
      <c r="V85" s="95"/>
      <c r="W85" s="96"/>
      <c r="X85" s="81">
        <f t="shared" si="10"/>
        <v>0</v>
      </c>
      <c r="Y85" s="82">
        <f t="shared" si="11"/>
        <v>0</v>
      </c>
      <c r="Z85" s="82">
        <f t="shared" si="12"/>
        <v>0</v>
      </c>
      <c r="AA85" s="82">
        <f t="shared" si="13"/>
        <v>0</v>
      </c>
      <c r="AB85" s="97" t="str">
        <f t="shared" si="14"/>
        <v>-</v>
      </c>
      <c r="AC85" s="81">
        <f t="shared" si="15"/>
        <v>1</v>
      </c>
      <c r="AD85" s="82">
        <f t="shared" si="16"/>
        <v>0</v>
      </c>
      <c r="AE85" s="82">
        <f t="shared" si="17"/>
        <v>0</v>
      </c>
      <c r="AF85" s="97" t="str">
        <f t="shared" si="18"/>
        <v>-</v>
      </c>
      <c r="AG85" s="81">
        <f t="shared" si="19"/>
        <v>0</v>
      </c>
      <c r="AH85" s="98" t="s">
        <v>1368</v>
      </c>
      <c r="AI85" s="99" t="s">
        <v>1418</v>
      </c>
    </row>
    <row r="86" spans="1:35" x14ac:dyDescent="0.2">
      <c r="A86" s="79" t="s">
        <v>1814</v>
      </c>
      <c r="B86" s="80" t="s">
        <v>387</v>
      </c>
      <c r="C86" s="81" t="s">
        <v>388</v>
      </c>
      <c r="D86" s="82" t="s">
        <v>1815</v>
      </c>
      <c r="E86" s="82" t="s">
        <v>1125</v>
      </c>
      <c r="F86" s="80" t="s">
        <v>1362</v>
      </c>
      <c r="G86" s="83" t="s">
        <v>1816</v>
      </c>
      <c r="H86" s="84" t="s">
        <v>1817</v>
      </c>
      <c r="I86" s="85">
        <v>6148376560</v>
      </c>
      <c r="J86" s="86" t="s">
        <v>1786</v>
      </c>
      <c r="K86" s="87" t="s">
        <v>1366</v>
      </c>
      <c r="L86" s="88"/>
      <c r="M86" s="89">
        <v>1945.6436769267543</v>
      </c>
      <c r="N86" s="90"/>
      <c r="O86" s="91">
        <v>6.5582000000000003</v>
      </c>
      <c r="P86" s="87" t="s">
        <v>1366</v>
      </c>
      <c r="Q86" s="92"/>
      <c r="R86" s="90"/>
      <c r="S86" s="93" t="s">
        <v>1366</v>
      </c>
      <c r="T86" s="94">
        <v>33226.29</v>
      </c>
      <c r="U86" s="95"/>
      <c r="V86" s="95"/>
      <c r="W86" s="96"/>
      <c r="X86" s="81">
        <f t="shared" si="10"/>
        <v>0</v>
      </c>
      <c r="Y86" s="82">
        <f t="shared" si="11"/>
        <v>0</v>
      </c>
      <c r="Z86" s="82">
        <f t="shared" si="12"/>
        <v>0</v>
      </c>
      <c r="AA86" s="82">
        <f t="shared" si="13"/>
        <v>0</v>
      </c>
      <c r="AB86" s="97" t="str">
        <f t="shared" si="14"/>
        <v>-</v>
      </c>
      <c r="AC86" s="81">
        <f t="shared" si="15"/>
        <v>0</v>
      </c>
      <c r="AD86" s="82">
        <f t="shared" si="16"/>
        <v>0</v>
      </c>
      <c r="AE86" s="82">
        <f t="shared" si="17"/>
        <v>0</v>
      </c>
      <c r="AF86" s="97" t="str">
        <f t="shared" si="18"/>
        <v>-</v>
      </c>
      <c r="AG86" s="81">
        <f t="shared" si="19"/>
        <v>0</v>
      </c>
      <c r="AH86" s="98" t="s">
        <v>1368</v>
      </c>
      <c r="AI86" s="99" t="s">
        <v>1418</v>
      </c>
    </row>
    <row r="87" spans="1:35" x14ac:dyDescent="0.2">
      <c r="A87" s="79" t="s">
        <v>1818</v>
      </c>
      <c r="B87" s="80" t="s">
        <v>1227</v>
      </c>
      <c r="C87" s="81" t="s">
        <v>1228</v>
      </c>
      <c r="D87" s="82" t="s">
        <v>1819</v>
      </c>
      <c r="E87" s="82" t="s">
        <v>1820</v>
      </c>
      <c r="F87" s="80" t="s">
        <v>1362</v>
      </c>
      <c r="G87" s="83" t="s">
        <v>1821</v>
      </c>
      <c r="H87" s="84" t="s">
        <v>1822</v>
      </c>
      <c r="I87" s="85">
        <v>4406854752</v>
      </c>
      <c r="J87" s="86" t="s">
        <v>1476</v>
      </c>
      <c r="K87" s="87" t="s">
        <v>1417</v>
      </c>
      <c r="L87" s="88"/>
      <c r="M87" s="89">
        <v>311.01945765600226</v>
      </c>
      <c r="N87" s="90"/>
      <c r="O87" s="91">
        <v>24.4313</v>
      </c>
      <c r="P87" s="87" t="s">
        <v>1417</v>
      </c>
      <c r="Q87" s="92"/>
      <c r="R87" s="90"/>
      <c r="S87" s="93" t="s">
        <v>1417</v>
      </c>
      <c r="T87" s="94">
        <v>56810.54</v>
      </c>
      <c r="U87" s="95"/>
      <c r="V87" s="95"/>
      <c r="W87" s="96"/>
      <c r="X87" s="81">
        <f t="shared" si="10"/>
        <v>1</v>
      </c>
      <c r="Y87" s="82">
        <f t="shared" si="11"/>
        <v>1</v>
      </c>
      <c r="Z87" s="82">
        <f t="shared" si="12"/>
        <v>0</v>
      </c>
      <c r="AA87" s="82">
        <f t="shared" si="13"/>
        <v>0</v>
      </c>
      <c r="AB87" s="97" t="str">
        <f t="shared" si="14"/>
        <v>SRSA</v>
      </c>
      <c r="AC87" s="81">
        <f t="shared" si="15"/>
        <v>1</v>
      </c>
      <c r="AD87" s="82">
        <f t="shared" si="16"/>
        <v>1</v>
      </c>
      <c r="AE87" s="82" t="str">
        <f t="shared" si="17"/>
        <v>Initial</v>
      </c>
      <c r="AF87" s="97" t="str">
        <f t="shared" si="18"/>
        <v>-</v>
      </c>
      <c r="AG87" s="81" t="str">
        <f t="shared" si="19"/>
        <v>SRSA</v>
      </c>
      <c r="AH87" s="98" t="s">
        <v>1368</v>
      </c>
      <c r="AI87" s="99" t="s">
        <v>1418</v>
      </c>
    </row>
    <row r="88" spans="1:35" x14ac:dyDescent="0.2">
      <c r="A88" s="79" t="s">
        <v>1823</v>
      </c>
      <c r="B88" s="80" t="s">
        <v>1065</v>
      </c>
      <c r="C88" s="81" t="s">
        <v>1066</v>
      </c>
      <c r="D88" s="82" t="s">
        <v>1824</v>
      </c>
      <c r="E88" s="82" t="s">
        <v>1825</v>
      </c>
      <c r="F88" s="80" t="s">
        <v>1362</v>
      </c>
      <c r="G88" s="83" t="s">
        <v>1826</v>
      </c>
      <c r="H88" s="84" t="s">
        <v>1827</v>
      </c>
      <c r="I88" s="85">
        <v>7407782281</v>
      </c>
      <c r="J88" s="86" t="s">
        <v>1424</v>
      </c>
      <c r="K88" s="87" t="s">
        <v>1417</v>
      </c>
      <c r="L88" s="88"/>
      <c r="M88" s="89">
        <v>927.63358276572342</v>
      </c>
      <c r="N88" s="90"/>
      <c r="O88" s="91">
        <v>20.9696</v>
      </c>
      <c r="P88" s="87" t="s">
        <v>1417</v>
      </c>
      <c r="Q88" s="92"/>
      <c r="R88" s="90"/>
      <c r="S88" s="93" t="s">
        <v>1417</v>
      </c>
      <c r="T88" s="94">
        <v>77029.430000000008</v>
      </c>
      <c r="U88" s="95"/>
      <c r="V88" s="95"/>
      <c r="W88" s="96"/>
      <c r="X88" s="81">
        <f t="shared" si="10"/>
        <v>1</v>
      </c>
      <c r="Y88" s="82">
        <f t="shared" si="11"/>
        <v>0</v>
      </c>
      <c r="Z88" s="82">
        <f t="shared" si="12"/>
        <v>0</v>
      </c>
      <c r="AA88" s="82">
        <f t="shared" si="13"/>
        <v>0</v>
      </c>
      <c r="AB88" s="97" t="str">
        <f t="shared" si="14"/>
        <v>-</v>
      </c>
      <c r="AC88" s="81">
        <f t="shared" si="15"/>
        <v>1</v>
      </c>
      <c r="AD88" s="82">
        <f t="shared" si="16"/>
        <v>1</v>
      </c>
      <c r="AE88" s="82" t="str">
        <f t="shared" si="17"/>
        <v>Initial</v>
      </c>
      <c r="AF88" s="97" t="str">
        <f t="shared" si="18"/>
        <v>RLIS</v>
      </c>
      <c r="AG88" s="81">
        <f t="shared" si="19"/>
        <v>0</v>
      </c>
      <c r="AH88" s="98" t="s">
        <v>1368</v>
      </c>
      <c r="AI88" s="99" t="s">
        <v>1418</v>
      </c>
    </row>
    <row r="89" spans="1:35" x14ac:dyDescent="0.2">
      <c r="A89" s="79" t="s">
        <v>1828</v>
      </c>
      <c r="B89" s="80" t="s">
        <v>10</v>
      </c>
      <c r="C89" s="81" t="s">
        <v>11</v>
      </c>
      <c r="D89" s="82" t="s">
        <v>1829</v>
      </c>
      <c r="E89" s="82" t="s">
        <v>1830</v>
      </c>
      <c r="F89" s="80" t="s">
        <v>1362</v>
      </c>
      <c r="G89" s="83" t="s">
        <v>1831</v>
      </c>
      <c r="H89" s="84" t="s">
        <v>1832</v>
      </c>
      <c r="I89" s="85">
        <v>4193585901</v>
      </c>
      <c r="J89" s="86" t="s">
        <v>1488</v>
      </c>
      <c r="K89" s="87" t="s">
        <v>1366</v>
      </c>
      <c r="L89" s="88"/>
      <c r="M89" s="89">
        <v>1163.8457374037655</v>
      </c>
      <c r="N89" s="90"/>
      <c r="O89" s="91">
        <v>10.0092</v>
      </c>
      <c r="P89" s="87" t="s">
        <v>1366</v>
      </c>
      <c r="Q89" s="92"/>
      <c r="R89" s="90"/>
      <c r="S89" s="93" t="s">
        <v>1366</v>
      </c>
      <c r="T89" s="94">
        <v>22350.899999999998</v>
      </c>
      <c r="U89" s="95"/>
      <c r="V89" s="95"/>
      <c r="W89" s="96"/>
      <c r="X89" s="81">
        <f t="shared" si="10"/>
        <v>0</v>
      </c>
      <c r="Y89" s="82">
        <f t="shared" si="11"/>
        <v>0</v>
      </c>
      <c r="Z89" s="82">
        <f t="shared" si="12"/>
        <v>0</v>
      </c>
      <c r="AA89" s="82">
        <f t="shared" si="13"/>
        <v>0</v>
      </c>
      <c r="AB89" s="97" t="str">
        <f t="shared" si="14"/>
        <v>-</v>
      </c>
      <c r="AC89" s="81">
        <f t="shared" si="15"/>
        <v>0</v>
      </c>
      <c r="AD89" s="82">
        <f t="shared" si="16"/>
        <v>0</v>
      </c>
      <c r="AE89" s="82">
        <f t="shared" si="17"/>
        <v>0</v>
      </c>
      <c r="AF89" s="97" t="str">
        <f t="shared" si="18"/>
        <v>-</v>
      </c>
      <c r="AG89" s="81">
        <f t="shared" si="19"/>
        <v>0</v>
      </c>
      <c r="AH89" s="98" t="s">
        <v>1368</v>
      </c>
      <c r="AI89" s="99" t="s">
        <v>1418</v>
      </c>
    </row>
    <row r="90" spans="1:35" x14ac:dyDescent="0.2">
      <c r="A90" s="79" t="s">
        <v>1833</v>
      </c>
      <c r="B90" s="80" t="s">
        <v>629</v>
      </c>
      <c r="C90" s="81" t="s">
        <v>630</v>
      </c>
      <c r="D90" s="82" t="s">
        <v>1834</v>
      </c>
      <c r="E90" s="82" t="s">
        <v>1380</v>
      </c>
      <c r="F90" s="80" t="s">
        <v>1362</v>
      </c>
      <c r="G90" s="83" t="s">
        <v>1835</v>
      </c>
      <c r="H90" s="84" t="s">
        <v>1836</v>
      </c>
      <c r="I90" s="85">
        <v>3307263404</v>
      </c>
      <c r="J90" s="86" t="s">
        <v>1383</v>
      </c>
      <c r="K90" s="87" t="s">
        <v>1366</v>
      </c>
      <c r="L90" s="88"/>
      <c r="M90" s="89">
        <v>4282.6108716217341</v>
      </c>
      <c r="N90" s="90"/>
      <c r="O90" s="91">
        <v>16.418500000000002</v>
      </c>
      <c r="P90" s="87" t="s">
        <v>1366</v>
      </c>
      <c r="Q90" s="92"/>
      <c r="R90" s="90"/>
      <c r="S90" s="93" t="s">
        <v>1366</v>
      </c>
      <c r="T90" s="94">
        <v>121879.46</v>
      </c>
      <c r="U90" s="95"/>
      <c r="V90" s="95"/>
      <c r="W90" s="96"/>
      <c r="X90" s="81">
        <f t="shared" si="10"/>
        <v>0</v>
      </c>
      <c r="Y90" s="82">
        <f t="shared" si="11"/>
        <v>0</v>
      </c>
      <c r="Z90" s="82">
        <f t="shared" si="12"/>
        <v>0</v>
      </c>
      <c r="AA90" s="82">
        <f t="shared" si="13"/>
        <v>0</v>
      </c>
      <c r="AB90" s="97" t="str">
        <f t="shared" si="14"/>
        <v>-</v>
      </c>
      <c r="AC90" s="81">
        <f t="shared" si="15"/>
        <v>0</v>
      </c>
      <c r="AD90" s="82">
        <f t="shared" si="16"/>
        <v>0</v>
      </c>
      <c r="AE90" s="82">
        <f t="shared" si="17"/>
        <v>0</v>
      </c>
      <c r="AF90" s="97" t="str">
        <f t="shared" si="18"/>
        <v>-</v>
      </c>
      <c r="AG90" s="81">
        <f t="shared" si="19"/>
        <v>0</v>
      </c>
      <c r="AH90" s="98" t="s">
        <v>1368</v>
      </c>
      <c r="AI90" s="99" t="s">
        <v>1418</v>
      </c>
    </row>
    <row r="91" spans="1:35" x14ac:dyDescent="0.2">
      <c r="A91" s="79" t="s">
        <v>1837</v>
      </c>
      <c r="B91" s="80" t="s">
        <v>745</v>
      </c>
      <c r="C91" s="81" t="s">
        <v>746</v>
      </c>
      <c r="D91" s="82" t="s">
        <v>1838</v>
      </c>
      <c r="E91" s="82" t="s">
        <v>1839</v>
      </c>
      <c r="F91" s="80" t="s">
        <v>1362</v>
      </c>
      <c r="G91" s="83" t="s">
        <v>1840</v>
      </c>
      <c r="H91" s="84" t="s">
        <v>1841</v>
      </c>
      <c r="I91" s="85">
        <v>9376933756</v>
      </c>
      <c r="J91" s="86" t="s">
        <v>1424</v>
      </c>
      <c r="K91" s="87" t="s">
        <v>1417</v>
      </c>
      <c r="L91" s="88"/>
      <c r="M91" s="89">
        <v>626</v>
      </c>
      <c r="N91" s="90"/>
      <c r="O91" s="91">
        <v>6.4073000000000002</v>
      </c>
      <c r="P91" s="87" t="s">
        <v>1366</v>
      </c>
      <c r="Q91" s="92"/>
      <c r="R91" s="90"/>
      <c r="S91" s="93" t="s">
        <v>1417</v>
      </c>
      <c r="T91" s="94">
        <v>10068.41</v>
      </c>
      <c r="U91" s="95"/>
      <c r="V91" s="95"/>
      <c r="W91" s="96"/>
      <c r="X91" s="81">
        <f t="shared" si="10"/>
        <v>1</v>
      </c>
      <c r="Y91" s="82">
        <f t="shared" si="11"/>
        <v>0</v>
      </c>
      <c r="Z91" s="82">
        <f t="shared" si="12"/>
        <v>0</v>
      </c>
      <c r="AA91" s="82">
        <f t="shared" si="13"/>
        <v>0</v>
      </c>
      <c r="AB91" s="97" t="str">
        <f t="shared" si="14"/>
        <v>-</v>
      </c>
      <c r="AC91" s="81">
        <f t="shared" si="15"/>
        <v>1</v>
      </c>
      <c r="AD91" s="82">
        <f t="shared" si="16"/>
        <v>0</v>
      </c>
      <c r="AE91" s="82">
        <f t="shared" si="17"/>
        <v>0</v>
      </c>
      <c r="AF91" s="97" t="str">
        <f t="shared" si="18"/>
        <v>-</v>
      </c>
      <c r="AG91" s="81">
        <f t="shared" si="19"/>
        <v>0</v>
      </c>
      <c r="AH91" s="98" t="s">
        <v>1368</v>
      </c>
      <c r="AI91" s="99" t="s">
        <v>1418</v>
      </c>
    </row>
    <row r="92" spans="1:35" x14ac:dyDescent="0.2">
      <c r="A92" s="79" t="s">
        <v>1842</v>
      </c>
      <c r="B92" s="80" t="s">
        <v>1296</v>
      </c>
      <c r="C92" s="81" t="s">
        <v>1843</v>
      </c>
      <c r="D92" s="82" t="s">
        <v>1844</v>
      </c>
      <c r="E92" s="82" t="s">
        <v>1845</v>
      </c>
      <c r="F92" s="80" t="s">
        <v>1362</v>
      </c>
      <c r="G92" s="83" t="s">
        <v>1846</v>
      </c>
      <c r="H92" s="84" t="s">
        <v>1847</v>
      </c>
      <c r="I92" s="85">
        <v>4193523576</v>
      </c>
      <c r="J92" s="86" t="s">
        <v>1390</v>
      </c>
      <c r="K92" s="87" t="s">
        <v>1366</v>
      </c>
      <c r="L92" s="88"/>
      <c r="M92" s="89">
        <v>3109.2961427049208</v>
      </c>
      <c r="N92" s="90"/>
      <c r="O92" s="91">
        <v>13.7902</v>
      </c>
      <c r="P92" s="87" t="s">
        <v>1366</v>
      </c>
      <c r="Q92" s="92"/>
      <c r="R92" s="90"/>
      <c r="S92" s="93" t="s">
        <v>1366</v>
      </c>
      <c r="T92" s="94">
        <v>115614.88</v>
      </c>
      <c r="U92" s="95"/>
      <c r="V92" s="95"/>
      <c r="W92" s="96"/>
      <c r="X92" s="81">
        <f t="shared" si="10"/>
        <v>0</v>
      </c>
      <c r="Y92" s="82">
        <f t="shared" si="11"/>
        <v>0</v>
      </c>
      <c r="Z92" s="82">
        <f t="shared" si="12"/>
        <v>0</v>
      </c>
      <c r="AA92" s="82">
        <f t="shared" si="13"/>
        <v>0</v>
      </c>
      <c r="AB92" s="97" t="str">
        <f t="shared" si="14"/>
        <v>-</v>
      </c>
      <c r="AC92" s="81">
        <f t="shared" si="15"/>
        <v>0</v>
      </c>
      <c r="AD92" s="82">
        <f t="shared" si="16"/>
        <v>0</v>
      </c>
      <c r="AE92" s="82">
        <f t="shared" si="17"/>
        <v>0</v>
      </c>
      <c r="AF92" s="97" t="str">
        <f t="shared" si="18"/>
        <v>-</v>
      </c>
      <c r="AG92" s="81">
        <f t="shared" si="19"/>
        <v>0</v>
      </c>
      <c r="AH92" s="98" t="s">
        <v>1368</v>
      </c>
      <c r="AI92" s="99" t="s">
        <v>1418</v>
      </c>
    </row>
    <row r="93" spans="1:35" x14ac:dyDescent="0.2">
      <c r="A93" s="79" t="s">
        <v>1848</v>
      </c>
      <c r="B93" s="80" t="s">
        <v>698</v>
      </c>
      <c r="C93" s="81" t="s">
        <v>699</v>
      </c>
      <c r="D93" s="82" t="s">
        <v>1849</v>
      </c>
      <c r="E93" s="82" t="s">
        <v>1850</v>
      </c>
      <c r="F93" s="80" t="s">
        <v>1362</v>
      </c>
      <c r="G93" s="83" t="s">
        <v>1851</v>
      </c>
      <c r="H93" s="84" t="s">
        <v>1852</v>
      </c>
      <c r="I93" s="85">
        <v>9374482770</v>
      </c>
      <c r="J93" s="86" t="s">
        <v>1424</v>
      </c>
      <c r="K93" s="87" t="s">
        <v>1417</v>
      </c>
      <c r="L93" s="88"/>
      <c r="M93" s="89">
        <v>506</v>
      </c>
      <c r="N93" s="90"/>
      <c r="O93" s="91">
        <v>19.878599999999999</v>
      </c>
      <c r="P93" s="87" t="s">
        <v>1366</v>
      </c>
      <c r="Q93" s="92"/>
      <c r="R93" s="90"/>
      <c r="S93" s="93" t="s">
        <v>1417</v>
      </c>
      <c r="T93" s="94">
        <v>33825.06</v>
      </c>
      <c r="U93" s="95"/>
      <c r="V93" s="95"/>
      <c r="W93" s="96"/>
      <c r="X93" s="81">
        <f t="shared" si="10"/>
        <v>1</v>
      </c>
      <c r="Y93" s="82">
        <f t="shared" si="11"/>
        <v>1</v>
      </c>
      <c r="Z93" s="82">
        <f t="shared" si="12"/>
        <v>0</v>
      </c>
      <c r="AA93" s="82">
        <f t="shared" si="13"/>
        <v>0</v>
      </c>
      <c r="AB93" s="97" t="str">
        <f t="shared" si="14"/>
        <v>SRSA</v>
      </c>
      <c r="AC93" s="81">
        <f t="shared" si="15"/>
        <v>1</v>
      </c>
      <c r="AD93" s="82">
        <f t="shared" si="16"/>
        <v>0</v>
      </c>
      <c r="AE93" s="82">
        <f t="shared" si="17"/>
        <v>0</v>
      </c>
      <c r="AF93" s="97" t="str">
        <f t="shared" si="18"/>
        <v>-</v>
      </c>
      <c r="AG93" s="81">
        <f t="shared" si="19"/>
        <v>0</v>
      </c>
      <c r="AH93" s="98" t="s">
        <v>1368</v>
      </c>
      <c r="AI93" s="99" t="s">
        <v>1418</v>
      </c>
    </row>
    <row r="94" spans="1:35" x14ac:dyDescent="0.2">
      <c r="A94" s="79" t="s">
        <v>1853</v>
      </c>
      <c r="B94" s="80" t="s">
        <v>284</v>
      </c>
      <c r="C94" s="81" t="s">
        <v>285</v>
      </c>
      <c r="D94" s="82" t="s">
        <v>1854</v>
      </c>
      <c r="E94" s="82" t="s">
        <v>1855</v>
      </c>
      <c r="F94" s="80" t="s">
        <v>1362</v>
      </c>
      <c r="G94" s="83" t="s">
        <v>1856</v>
      </c>
      <c r="H94" s="84" t="s">
        <v>1857</v>
      </c>
      <c r="I94" s="85">
        <v>4407404000</v>
      </c>
      <c r="J94" s="86" t="s">
        <v>1390</v>
      </c>
      <c r="K94" s="87" t="s">
        <v>1366</v>
      </c>
      <c r="L94" s="88"/>
      <c r="M94" s="89">
        <v>3920.2178450951233</v>
      </c>
      <c r="N94" s="90"/>
      <c r="O94" s="91">
        <v>7.1443000000000003</v>
      </c>
      <c r="P94" s="87" t="s">
        <v>1366</v>
      </c>
      <c r="Q94" s="92"/>
      <c r="R94" s="90"/>
      <c r="S94" s="93" t="s">
        <v>1366</v>
      </c>
      <c r="T94" s="94">
        <v>63805.4</v>
      </c>
      <c r="U94" s="95"/>
      <c r="V94" s="95"/>
      <c r="W94" s="96"/>
      <c r="X94" s="81">
        <f t="shared" si="10"/>
        <v>0</v>
      </c>
      <c r="Y94" s="82">
        <f t="shared" si="11"/>
        <v>0</v>
      </c>
      <c r="Z94" s="82">
        <f t="shared" si="12"/>
        <v>0</v>
      </c>
      <c r="AA94" s="82">
        <f t="shared" si="13"/>
        <v>0</v>
      </c>
      <c r="AB94" s="97" t="str">
        <f t="shared" si="14"/>
        <v>-</v>
      </c>
      <c r="AC94" s="81">
        <f t="shared" si="15"/>
        <v>0</v>
      </c>
      <c r="AD94" s="82">
        <f t="shared" si="16"/>
        <v>0</v>
      </c>
      <c r="AE94" s="82">
        <f t="shared" si="17"/>
        <v>0</v>
      </c>
      <c r="AF94" s="97" t="str">
        <f t="shared" si="18"/>
        <v>-</v>
      </c>
      <c r="AG94" s="81">
        <f t="shared" si="19"/>
        <v>0</v>
      </c>
      <c r="AH94" s="98" t="s">
        <v>1368</v>
      </c>
      <c r="AI94" s="99" t="s">
        <v>1418</v>
      </c>
    </row>
    <row r="95" spans="1:35" x14ac:dyDescent="0.2">
      <c r="A95" s="79" t="s">
        <v>1858</v>
      </c>
      <c r="B95" s="80" t="s">
        <v>173</v>
      </c>
      <c r="C95" s="81" t="s">
        <v>174</v>
      </c>
      <c r="D95" s="82" t="s">
        <v>1859</v>
      </c>
      <c r="E95" s="82" t="s">
        <v>1860</v>
      </c>
      <c r="F95" s="80" t="s">
        <v>1362</v>
      </c>
      <c r="G95" s="83" t="s">
        <v>1861</v>
      </c>
      <c r="H95" s="84" t="s">
        <v>1862</v>
      </c>
      <c r="I95" s="85">
        <v>7406351713</v>
      </c>
      <c r="J95" s="86" t="s">
        <v>1488</v>
      </c>
      <c r="K95" s="87" t="s">
        <v>1366</v>
      </c>
      <c r="L95" s="88"/>
      <c r="M95" s="89">
        <v>863.00503749596953</v>
      </c>
      <c r="N95" s="90"/>
      <c r="O95" s="91">
        <v>27.065200000000001</v>
      </c>
      <c r="P95" s="87" t="s">
        <v>1417</v>
      </c>
      <c r="Q95" s="92"/>
      <c r="R95" s="90"/>
      <c r="S95" s="93" t="s">
        <v>1366</v>
      </c>
      <c r="T95" s="94">
        <v>63632.45</v>
      </c>
      <c r="U95" s="95"/>
      <c r="V95" s="95"/>
      <c r="W95" s="96"/>
      <c r="X95" s="81">
        <f t="shared" si="10"/>
        <v>0</v>
      </c>
      <c r="Y95" s="82">
        <f t="shared" si="11"/>
        <v>0</v>
      </c>
      <c r="Z95" s="82">
        <f t="shared" si="12"/>
        <v>0</v>
      </c>
      <c r="AA95" s="82">
        <f t="shared" si="13"/>
        <v>0</v>
      </c>
      <c r="AB95" s="97" t="str">
        <f t="shared" si="14"/>
        <v>-</v>
      </c>
      <c r="AC95" s="81">
        <f t="shared" si="15"/>
        <v>0</v>
      </c>
      <c r="AD95" s="82">
        <f t="shared" si="16"/>
        <v>1</v>
      </c>
      <c r="AE95" s="82">
        <f t="shared" si="17"/>
        <v>0</v>
      </c>
      <c r="AF95" s="97" t="str">
        <f t="shared" si="18"/>
        <v>-</v>
      </c>
      <c r="AG95" s="81">
        <f t="shared" si="19"/>
        <v>0</v>
      </c>
      <c r="AH95" s="98" t="s">
        <v>1368</v>
      </c>
      <c r="AI95" s="99" t="s">
        <v>1418</v>
      </c>
    </row>
    <row r="96" spans="1:35" x14ac:dyDescent="0.2">
      <c r="A96" s="79" t="s">
        <v>1863</v>
      </c>
      <c r="B96" s="80" t="s">
        <v>1864</v>
      </c>
      <c r="C96" s="81" t="s">
        <v>1865</v>
      </c>
      <c r="D96" s="82" t="s">
        <v>1866</v>
      </c>
      <c r="E96" s="82" t="s">
        <v>1867</v>
      </c>
      <c r="F96" s="80" t="s">
        <v>1362</v>
      </c>
      <c r="G96" s="83" t="s">
        <v>1868</v>
      </c>
      <c r="H96" s="84" t="s">
        <v>1869</v>
      </c>
      <c r="I96" s="85">
        <v>4194559295</v>
      </c>
      <c r="J96" s="86" t="s">
        <v>1416</v>
      </c>
      <c r="K96" s="87" t="s">
        <v>1366</v>
      </c>
      <c r="L96" s="88"/>
      <c r="M96" s="89">
        <v>157.13604523683395</v>
      </c>
      <c r="N96" s="90"/>
      <c r="O96" s="91" t="s">
        <v>1367</v>
      </c>
      <c r="P96" s="87" t="s">
        <v>1366</v>
      </c>
      <c r="Q96" s="92"/>
      <c r="R96" s="90"/>
      <c r="S96" s="93" t="s">
        <v>1417</v>
      </c>
      <c r="T96" s="94">
        <v>815.82</v>
      </c>
      <c r="U96" s="95"/>
      <c r="V96" s="95"/>
      <c r="W96" s="96"/>
      <c r="X96" s="81">
        <f t="shared" si="10"/>
        <v>0</v>
      </c>
      <c r="Y96" s="82">
        <f t="shared" si="11"/>
        <v>1</v>
      </c>
      <c r="Z96" s="82">
        <f t="shared" si="12"/>
        <v>0</v>
      </c>
      <c r="AA96" s="82">
        <f t="shared" si="13"/>
        <v>0</v>
      </c>
      <c r="AB96" s="97" t="str">
        <f t="shared" si="14"/>
        <v>-</v>
      </c>
      <c r="AC96" s="81">
        <f t="shared" si="15"/>
        <v>1</v>
      </c>
      <c r="AD96" s="82">
        <f t="shared" si="16"/>
        <v>0</v>
      </c>
      <c r="AE96" s="82">
        <f t="shared" si="17"/>
        <v>0</v>
      </c>
      <c r="AF96" s="97" t="str">
        <f t="shared" si="18"/>
        <v>-</v>
      </c>
      <c r="AG96" s="81">
        <f t="shared" si="19"/>
        <v>0</v>
      </c>
      <c r="AH96" s="98" t="s">
        <v>1368</v>
      </c>
      <c r="AI96" s="99" t="s">
        <v>1369</v>
      </c>
    </row>
    <row r="97" spans="1:35" x14ac:dyDescent="0.2">
      <c r="A97" s="79" t="s">
        <v>1870</v>
      </c>
      <c r="B97" s="80" t="s">
        <v>1098</v>
      </c>
      <c r="C97" s="81" t="s">
        <v>1099</v>
      </c>
      <c r="D97" s="82" t="s">
        <v>1871</v>
      </c>
      <c r="E97" s="82" t="s">
        <v>1872</v>
      </c>
      <c r="F97" s="80" t="s">
        <v>1362</v>
      </c>
      <c r="G97" s="83" t="s">
        <v>1873</v>
      </c>
      <c r="H97" s="84" t="s">
        <v>1874</v>
      </c>
      <c r="I97" s="85">
        <v>9374423114</v>
      </c>
      <c r="J97" s="86" t="s">
        <v>1424</v>
      </c>
      <c r="K97" s="87" t="s">
        <v>1417</v>
      </c>
      <c r="L97" s="88"/>
      <c r="M97" s="89">
        <v>747.8623918169842</v>
      </c>
      <c r="N97" s="90"/>
      <c r="O97" s="91">
        <v>23.782599999999999</v>
      </c>
      <c r="P97" s="87" t="s">
        <v>1417</v>
      </c>
      <c r="Q97" s="92"/>
      <c r="R97" s="90"/>
      <c r="S97" s="93" t="s">
        <v>1417</v>
      </c>
      <c r="T97" s="94">
        <v>48809.52</v>
      </c>
      <c r="U97" s="95"/>
      <c r="V97" s="95"/>
      <c r="W97" s="96"/>
      <c r="X97" s="81">
        <f t="shared" si="10"/>
        <v>1</v>
      </c>
      <c r="Y97" s="82">
        <f t="shared" si="11"/>
        <v>0</v>
      </c>
      <c r="Z97" s="82">
        <f t="shared" si="12"/>
        <v>0</v>
      </c>
      <c r="AA97" s="82">
        <f t="shared" si="13"/>
        <v>0</v>
      </c>
      <c r="AB97" s="97" t="str">
        <f t="shared" si="14"/>
        <v>-</v>
      </c>
      <c r="AC97" s="81">
        <f t="shared" si="15"/>
        <v>1</v>
      </c>
      <c r="AD97" s="82">
        <f t="shared" si="16"/>
        <v>1</v>
      </c>
      <c r="AE97" s="82" t="str">
        <f t="shared" si="17"/>
        <v>Initial</v>
      </c>
      <c r="AF97" s="97" t="str">
        <f t="shared" si="18"/>
        <v>RLIS</v>
      </c>
      <c r="AG97" s="81">
        <f t="shared" si="19"/>
        <v>0</v>
      </c>
      <c r="AH97" s="98" t="s">
        <v>1368</v>
      </c>
      <c r="AI97" s="99" t="s">
        <v>1418</v>
      </c>
    </row>
    <row r="98" spans="1:35" x14ac:dyDescent="0.2">
      <c r="A98" s="79" t="s">
        <v>1875</v>
      </c>
      <c r="B98" s="80" t="s">
        <v>1230</v>
      </c>
      <c r="C98" s="81" t="s">
        <v>1231</v>
      </c>
      <c r="D98" s="82" t="s">
        <v>1555</v>
      </c>
      <c r="E98" s="82" t="s">
        <v>1876</v>
      </c>
      <c r="F98" s="80" t="s">
        <v>1362</v>
      </c>
      <c r="G98" s="83" t="s">
        <v>1877</v>
      </c>
      <c r="H98" s="84" t="s">
        <v>1558</v>
      </c>
      <c r="I98" s="85">
        <v>3308893882</v>
      </c>
      <c r="J98" s="86" t="s">
        <v>1476</v>
      </c>
      <c r="K98" s="87" t="s">
        <v>1417</v>
      </c>
      <c r="L98" s="88"/>
      <c r="M98" s="89">
        <v>655.65971011153704</v>
      </c>
      <c r="N98" s="90"/>
      <c r="O98" s="91">
        <v>21.492000000000001</v>
      </c>
      <c r="P98" s="87" t="s">
        <v>1417</v>
      </c>
      <c r="Q98" s="92"/>
      <c r="R98" s="90"/>
      <c r="S98" s="93" t="s">
        <v>1417</v>
      </c>
      <c r="T98" s="94">
        <v>37826.83</v>
      </c>
      <c r="U98" s="95"/>
      <c r="V98" s="95"/>
      <c r="W98" s="96"/>
      <c r="X98" s="81">
        <f t="shared" si="10"/>
        <v>1</v>
      </c>
      <c r="Y98" s="82">
        <f t="shared" si="11"/>
        <v>0</v>
      </c>
      <c r="Z98" s="82">
        <f t="shared" si="12"/>
        <v>0</v>
      </c>
      <c r="AA98" s="82">
        <f t="shared" si="13"/>
        <v>0</v>
      </c>
      <c r="AB98" s="97" t="str">
        <f t="shared" si="14"/>
        <v>-</v>
      </c>
      <c r="AC98" s="81">
        <f t="shared" si="15"/>
        <v>1</v>
      </c>
      <c r="AD98" s="82">
        <f t="shared" si="16"/>
        <v>1</v>
      </c>
      <c r="AE98" s="82" t="str">
        <f t="shared" si="17"/>
        <v>Initial</v>
      </c>
      <c r="AF98" s="97" t="str">
        <f t="shared" si="18"/>
        <v>RLIS</v>
      </c>
      <c r="AG98" s="81">
        <f t="shared" si="19"/>
        <v>0</v>
      </c>
      <c r="AH98" s="98" t="s">
        <v>1368</v>
      </c>
      <c r="AI98" s="99" t="s">
        <v>1418</v>
      </c>
    </row>
    <row r="99" spans="1:35" x14ac:dyDescent="0.2">
      <c r="A99" s="79" t="s">
        <v>1878</v>
      </c>
      <c r="B99" s="80" t="s">
        <v>1879</v>
      </c>
      <c r="C99" s="81" t="s">
        <v>1880</v>
      </c>
      <c r="D99" s="82" t="s">
        <v>1881</v>
      </c>
      <c r="E99" s="82" t="s">
        <v>1528</v>
      </c>
      <c r="F99" s="80" t="s">
        <v>1362</v>
      </c>
      <c r="G99" s="83" t="s">
        <v>1882</v>
      </c>
      <c r="H99" s="84" t="s">
        <v>1883</v>
      </c>
      <c r="I99" s="85">
        <v>2162717747</v>
      </c>
      <c r="J99" s="86" t="s">
        <v>1365</v>
      </c>
      <c r="K99" s="87" t="s">
        <v>1366</v>
      </c>
      <c r="L99" s="88"/>
      <c r="M99" s="89">
        <v>311.70703861876353</v>
      </c>
      <c r="N99" s="90"/>
      <c r="O99" s="91" t="s">
        <v>1367</v>
      </c>
      <c r="P99" s="87" t="s">
        <v>1366</v>
      </c>
      <c r="Q99" s="92"/>
      <c r="R99" s="90"/>
      <c r="S99" s="93" t="s">
        <v>1366</v>
      </c>
      <c r="T99" s="94">
        <v>3641.1400000000003</v>
      </c>
      <c r="U99" s="95"/>
      <c r="V99" s="95"/>
      <c r="W99" s="96"/>
      <c r="X99" s="81">
        <f t="shared" si="10"/>
        <v>0</v>
      </c>
      <c r="Y99" s="82">
        <f t="shared" si="11"/>
        <v>1</v>
      </c>
      <c r="Z99" s="82">
        <f t="shared" si="12"/>
        <v>0</v>
      </c>
      <c r="AA99" s="82">
        <f t="shared" si="13"/>
        <v>0</v>
      </c>
      <c r="AB99" s="97" t="str">
        <f t="shared" si="14"/>
        <v>-</v>
      </c>
      <c r="AC99" s="81">
        <f t="shared" si="15"/>
        <v>0</v>
      </c>
      <c r="AD99" s="82">
        <f t="shared" si="16"/>
        <v>0</v>
      </c>
      <c r="AE99" s="82">
        <f t="shared" si="17"/>
        <v>0</v>
      </c>
      <c r="AF99" s="97" t="str">
        <f t="shared" si="18"/>
        <v>-</v>
      </c>
      <c r="AG99" s="81">
        <f t="shared" si="19"/>
        <v>0</v>
      </c>
      <c r="AH99" s="98" t="s">
        <v>1368</v>
      </c>
      <c r="AI99" s="99" t="s">
        <v>1369</v>
      </c>
    </row>
    <row r="100" spans="1:35" x14ac:dyDescent="0.2">
      <c r="A100" s="79" t="s">
        <v>1884</v>
      </c>
      <c r="B100" s="80" t="s">
        <v>1232</v>
      </c>
      <c r="C100" s="81" t="s">
        <v>1233</v>
      </c>
      <c r="D100" s="82" t="s">
        <v>1885</v>
      </c>
      <c r="E100" s="82" t="s">
        <v>1886</v>
      </c>
      <c r="F100" s="80" t="s">
        <v>1362</v>
      </c>
      <c r="G100" s="83" t="s">
        <v>1887</v>
      </c>
      <c r="H100" s="84" t="s">
        <v>1888</v>
      </c>
      <c r="I100" s="85">
        <v>3304484930</v>
      </c>
      <c r="J100" s="86" t="s">
        <v>1476</v>
      </c>
      <c r="K100" s="87" t="s">
        <v>1417</v>
      </c>
      <c r="L100" s="88"/>
      <c r="M100" s="89">
        <v>1028.3449190684262</v>
      </c>
      <c r="N100" s="90"/>
      <c r="O100" s="91">
        <v>23.941400000000002</v>
      </c>
      <c r="P100" s="87" t="s">
        <v>1417</v>
      </c>
      <c r="Q100" s="92"/>
      <c r="R100" s="90"/>
      <c r="S100" s="93" t="s">
        <v>1417</v>
      </c>
      <c r="T100" s="94">
        <v>73077.48</v>
      </c>
      <c r="U100" s="95"/>
      <c r="V100" s="95"/>
      <c r="W100" s="96"/>
      <c r="X100" s="81">
        <f t="shared" si="10"/>
        <v>1</v>
      </c>
      <c r="Y100" s="82">
        <f t="shared" si="11"/>
        <v>0</v>
      </c>
      <c r="Z100" s="82">
        <f t="shared" si="12"/>
        <v>0</v>
      </c>
      <c r="AA100" s="82">
        <f t="shared" si="13"/>
        <v>0</v>
      </c>
      <c r="AB100" s="97" t="str">
        <f t="shared" si="14"/>
        <v>-</v>
      </c>
      <c r="AC100" s="81">
        <f t="shared" si="15"/>
        <v>1</v>
      </c>
      <c r="AD100" s="82">
        <f t="shared" si="16"/>
        <v>1</v>
      </c>
      <c r="AE100" s="82" t="str">
        <f t="shared" si="17"/>
        <v>Initial</v>
      </c>
      <c r="AF100" s="97" t="str">
        <f t="shared" si="18"/>
        <v>RLIS</v>
      </c>
      <c r="AG100" s="81">
        <f t="shared" si="19"/>
        <v>0</v>
      </c>
      <c r="AH100" s="98" t="s">
        <v>1368</v>
      </c>
      <c r="AI100" s="99" t="s">
        <v>1418</v>
      </c>
    </row>
    <row r="101" spans="1:35" x14ac:dyDescent="0.2">
      <c r="A101" s="79" t="s">
        <v>1889</v>
      </c>
      <c r="B101" s="80" t="s">
        <v>286</v>
      </c>
      <c r="C101" s="81" t="s">
        <v>287</v>
      </c>
      <c r="D101" s="82" t="s">
        <v>1890</v>
      </c>
      <c r="E101" s="82" t="s">
        <v>1891</v>
      </c>
      <c r="F101" s="80" t="s">
        <v>1362</v>
      </c>
      <c r="G101" s="83" t="s">
        <v>1892</v>
      </c>
      <c r="H101" s="84" t="s">
        <v>1893</v>
      </c>
      <c r="I101" s="85">
        <v>2164858100</v>
      </c>
      <c r="J101" s="86" t="s">
        <v>1390</v>
      </c>
      <c r="K101" s="87" t="s">
        <v>1366</v>
      </c>
      <c r="L101" s="88"/>
      <c r="M101" s="89">
        <v>1412.1407573471572</v>
      </c>
      <c r="N101" s="90"/>
      <c r="O101" s="91">
        <v>23.928799999999999</v>
      </c>
      <c r="P101" s="87" t="s">
        <v>1417</v>
      </c>
      <c r="Q101" s="92"/>
      <c r="R101" s="90"/>
      <c r="S101" s="93" t="s">
        <v>1366</v>
      </c>
      <c r="T101" s="94">
        <v>40061.839999999997</v>
      </c>
      <c r="U101" s="95"/>
      <c r="V101" s="95"/>
      <c r="W101" s="96"/>
      <c r="X101" s="81">
        <f t="shared" si="10"/>
        <v>0</v>
      </c>
      <c r="Y101" s="82">
        <f t="shared" si="11"/>
        <v>0</v>
      </c>
      <c r="Z101" s="82">
        <f t="shared" si="12"/>
        <v>0</v>
      </c>
      <c r="AA101" s="82">
        <f t="shared" si="13"/>
        <v>0</v>
      </c>
      <c r="AB101" s="97" t="str">
        <f t="shared" si="14"/>
        <v>-</v>
      </c>
      <c r="AC101" s="81">
        <f t="shared" si="15"/>
        <v>0</v>
      </c>
      <c r="AD101" s="82">
        <f t="shared" si="16"/>
        <v>1</v>
      </c>
      <c r="AE101" s="82">
        <f t="shared" si="17"/>
        <v>0</v>
      </c>
      <c r="AF101" s="97" t="str">
        <f t="shared" si="18"/>
        <v>-</v>
      </c>
      <c r="AG101" s="81">
        <f t="shared" si="19"/>
        <v>0</v>
      </c>
      <c r="AH101" s="98" t="s">
        <v>1368</v>
      </c>
      <c r="AI101" s="99" t="s">
        <v>1418</v>
      </c>
    </row>
    <row r="102" spans="1:35" x14ac:dyDescent="0.2">
      <c r="A102" s="79" t="s">
        <v>1894</v>
      </c>
      <c r="B102" s="80" t="s">
        <v>771</v>
      </c>
      <c r="C102" s="81" t="s">
        <v>772</v>
      </c>
      <c r="D102" s="82" t="s">
        <v>1895</v>
      </c>
      <c r="E102" s="82" t="s">
        <v>1896</v>
      </c>
      <c r="F102" s="80" t="s">
        <v>1362</v>
      </c>
      <c r="G102" s="83" t="s">
        <v>1897</v>
      </c>
      <c r="H102" s="84" t="s">
        <v>1898</v>
      </c>
      <c r="I102" s="85">
        <v>9378332181</v>
      </c>
      <c r="J102" s="86" t="s">
        <v>1488</v>
      </c>
      <c r="K102" s="87" t="s">
        <v>1366</v>
      </c>
      <c r="L102" s="88"/>
      <c r="M102" s="89">
        <v>1591.4635133258021</v>
      </c>
      <c r="N102" s="90"/>
      <c r="O102" s="91">
        <v>13.480399999999999</v>
      </c>
      <c r="P102" s="87" t="s">
        <v>1366</v>
      </c>
      <c r="Q102" s="92"/>
      <c r="R102" s="90"/>
      <c r="S102" s="93" t="s">
        <v>1366</v>
      </c>
      <c r="T102" s="94">
        <v>38570.33</v>
      </c>
      <c r="U102" s="95"/>
      <c r="V102" s="95"/>
      <c r="W102" s="96"/>
      <c r="X102" s="81">
        <f t="shared" si="10"/>
        <v>0</v>
      </c>
      <c r="Y102" s="82">
        <f t="shared" si="11"/>
        <v>0</v>
      </c>
      <c r="Z102" s="82">
        <f t="shared" si="12"/>
        <v>0</v>
      </c>
      <c r="AA102" s="82">
        <f t="shared" si="13"/>
        <v>0</v>
      </c>
      <c r="AB102" s="97" t="str">
        <f t="shared" si="14"/>
        <v>-</v>
      </c>
      <c r="AC102" s="81">
        <f t="shared" si="15"/>
        <v>0</v>
      </c>
      <c r="AD102" s="82">
        <f t="shared" si="16"/>
        <v>0</v>
      </c>
      <c r="AE102" s="82">
        <f t="shared" si="17"/>
        <v>0</v>
      </c>
      <c r="AF102" s="97" t="str">
        <f t="shared" si="18"/>
        <v>-</v>
      </c>
      <c r="AG102" s="81">
        <f t="shared" si="19"/>
        <v>0</v>
      </c>
      <c r="AH102" s="98" t="s">
        <v>1368</v>
      </c>
      <c r="AI102" s="99" t="s">
        <v>1418</v>
      </c>
    </row>
    <row r="103" spans="1:35" x14ac:dyDescent="0.2">
      <c r="A103" s="79" t="s">
        <v>1899</v>
      </c>
      <c r="B103" s="80" t="s">
        <v>1900</v>
      </c>
      <c r="C103" s="81" t="s">
        <v>1901</v>
      </c>
      <c r="D103" s="82" t="s">
        <v>1902</v>
      </c>
      <c r="E103" s="82" t="s">
        <v>1361</v>
      </c>
      <c r="F103" s="80" t="s">
        <v>1362</v>
      </c>
      <c r="G103" s="83" t="s">
        <v>1790</v>
      </c>
      <c r="H103" s="84" t="s">
        <v>1903</v>
      </c>
      <c r="I103" s="85">
        <v>6142311199</v>
      </c>
      <c r="J103" s="86" t="s">
        <v>1365</v>
      </c>
      <c r="K103" s="87" t="s">
        <v>1366</v>
      </c>
      <c r="L103" s="88"/>
      <c r="M103" s="89">
        <v>144.7732787662039</v>
      </c>
      <c r="N103" s="90"/>
      <c r="O103" s="91" t="s">
        <v>1367</v>
      </c>
      <c r="P103" s="87" t="s">
        <v>1366</v>
      </c>
      <c r="Q103" s="92"/>
      <c r="R103" s="90"/>
      <c r="S103" s="93" t="s">
        <v>1366</v>
      </c>
      <c r="T103" s="94">
        <v>1237.32</v>
      </c>
      <c r="U103" s="95"/>
      <c r="V103" s="95"/>
      <c r="W103" s="96"/>
      <c r="X103" s="81">
        <f t="shared" si="10"/>
        <v>0</v>
      </c>
      <c r="Y103" s="82">
        <f t="shared" si="11"/>
        <v>1</v>
      </c>
      <c r="Z103" s="82">
        <f t="shared" si="12"/>
        <v>0</v>
      </c>
      <c r="AA103" s="82">
        <f t="shared" si="13"/>
        <v>0</v>
      </c>
      <c r="AB103" s="97" t="str">
        <f t="shared" si="14"/>
        <v>-</v>
      </c>
      <c r="AC103" s="81">
        <f t="shared" si="15"/>
        <v>0</v>
      </c>
      <c r="AD103" s="82">
        <f t="shared" si="16"/>
        <v>0</v>
      </c>
      <c r="AE103" s="82">
        <f t="shared" si="17"/>
        <v>0</v>
      </c>
      <c r="AF103" s="97" t="str">
        <f t="shared" si="18"/>
        <v>-</v>
      </c>
      <c r="AG103" s="81">
        <f t="shared" si="19"/>
        <v>0</v>
      </c>
      <c r="AH103" s="98" t="s">
        <v>1368</v>
      </c>
      <c r="AI103" s="99" t="s">
        <v>1369</v>
      </c>
    </row>
    <row r="104" spans="1:35" x14ac:dyDescent="0.2">
      <c r="A104" s="79" t="s">
        <v>1904</v>
      </c>
      <c r="B104" s="80" t="s">
        <v>1123</v>
      </c>
      <c r="C104" s="81" t="s">
        <v>1124</v>
      </c>
      <c r="D104" s="82" t="s">
        <v>1905</v>
      </c>
      <c r="E104" s="82" t="s">
        <v>1906</v>
      </c>
      <c r="F104" s="80" t="s">
        <v>1362</v>
      </c>
      <c r="G104" s="83" t="s">
        <v>1907</v>
      </c>
      <c r="H104" s="84" t="s">
        <v>1908</v>
      </c>
      <c r="I104" s="85">
        <v>3308631170</v>
      </c>
      <c r="J104" s="86" t="s">
        <v>1488</v>
      </c>
      <c r="K104" s="87" t="s">
        <v>1366</v>
      </c>
      <c r="L104" s="88"/>
      <c r="M104" s="89">
        <v>695.80845171719773</v>
      </c>
      <c r="N104" s="90"/>
      <c r="O104" s="91">
        <v>16.521699999999999</v>
      </c>
      <c r="P104" s="87" t="s">
        <v>1366</v>
      </c>
      <c r="Q104" s="92"/>
      <c r="R104" s="90"/>
      <c r="S104" s="93" t="s">
        <v>1366</v>
      </c>
      <c r="T104" s="94">
        <v>42910.27</v>
      </c>
      <c r="U104" s="95"/>
      <c r="V104" s="95"/>
      <c r="W104" s="96"/>
      <c r="X104" s="81">
        <f t="shared" si="10"/>
        <v>0</v>
      </c>
      <c r="Y104" s="82">
        <f t="shared" si="11"/>
        <v>0</v>
      </c>
      <c r="Z104" s="82">
        <f t="shared" si="12"/>
        <v>0</v>
      </c>
      <c r="AA104" s="82">
        <f t="shared" si="13"/>
        <v>0</v>
      </c>
      <c r="AB104" s="97" t="str">
        <f t="shared" si="14"/>
        <v>-</v>
      </c>
      <c r="AC104" s="81">
        <f t="shared" si="15"/>
        <v>0</v>
      </c>
      <c r="AD104" s="82">
        <f t="shared" si="16"/>
        <v>0</v>
      </c>
      <c r="AE104" s="82">
        <f t="shared" si="17"/>
        <v>0</v>
      </c>
      <c r="AF104" s="97" t="str">
        <f t="shared" si="18"/>
        <v>-</v>
      </c>
      <c r="AG104" s="81">
        <f t="shared" si="19"/>
        <v>0</v>
      </c>
      <c r="AH104" s="98" t="s">
        <v>1368</v>
      </c>
      <c r="AI104" s="99" t="s">
        <v>1418</v>
      </c>
    </row>
    <row r="105" spans="1:35" x14ac:dyDescent="0.2">
      <c r="A105" s="79" t="s">
        <v>1909</v>
      </c>
      <c r="B105" s="80" t="s">
        <v>668</v>
      </c>
      <c r="C105" s="81" t="s">
        <v>669</v>
      </c>
      <c r="D105" s="82" t="s">
        <v>1910</v>
      </c>
      <c r="E105" s="82" t="s">
        <v>1911</v>
      </c>
      <c r="F105" s="80" t="s">
        <v>1362</v>
      </c>
      <c r="G105" s="83" t="s">
        <v>1912</v>
      </c>
      <c r="H105" s="84" t="s">
        <v>1913</v>
      </c>
      <c r="I105" s="85">
        <v>3302257731</v>
      </c>
      <c r="J105" s="86" t="s">
        <v>1390</v>
      </c>
      <c r="K105" s="87" t="s">
        <v>1366</v>
      </c>
      <c r="L105" s="88"/>
      <c r="M105" s="89">
        <v>7096.385001448155</v>
      </c>
      <c r="N105" s="90"/>
      <c r="O105" s="91">
        <v>7.4324000000000003</v>
      </c>
      <c r="P105" s="87" t="s">
        <v>1366</v>
      </c>
      <c r="Q105" s="92"/>
      <c r="R105" s="90"/>
      <c r="S105" s="93" t="s">
        <v>1366</v>
      </c>
      <c r="T105" s="94">
        <v>137470.47</v>
      </c>
      <c r="U105" s="95"/>
      <c r="V105" s="95"/>
      <c r="W105" s="96"/>
      <c r="X105" s="81">
        <f t="shared" si="10"/>
        <v>0</v>
      </c>
      <c r="Y105" s="82">
        <f t="shared" si="11"/>
        <v>0</v>
      </c>
      <c r="Z105" s="82">
        <f t="shared" si="12"/>
        <v>0</v>
      </c>
      <c r="AA105" s="82">
        <f t="shared" si="13"/>
        <v>0</v>
      </c>
      <c r="AB105" s="97" t="str">
        <f t="shared" si="14"/>
        <v>-</v>
      </c>
      <c r="AC105" s="81">
        <f t="shared" si="15"/>
        <v>0</v>
      </c>
      <c r="AD105" s="82">
        <f t="shared" si="16"/>
        <v>0</v>
      </c>
      <c r="AE105" s="82">
        <f t="shared" si="17"/>
        <v>0</v>
      </c>
      <c r="AF105" s="97" t="str">
        <f t="shared" si="18"/>
        <v>-</v>
      </c>
      <c r="AG105" s="81">
        <f t="shared" si="19"/>
        <v>0</v>
      </c>
      <c r="AH105" s="98" t="s">
        <v>1368</v>
      </c>
      <c r="AI105" s="99" t="s">
        <v>1418</v>
      </c>
    </row>
    <row r="106" spans="1:35" x14ac:dyDescent="0.2">
      <c r="A106" s="79" t="s">
        <v>1914</v>
      </c>
      <c r="B106" s="80" t="s">
        <v>943</v>
      </c>
      <c r="C106" s="81" t="s">
        <v>944</v>
      </c>
      <c r="D106" s="82" t="s">
        <v>1915</v>
      </c>
      <c r="E106" s="82" t="s">
        <v>1916</v>
      </c>
      <c r="F106" s="80" t="s">
        <v>1362</v>
      </c>
      <c r="G106" s="83" t="s">
        <v>1917</v>
      </c>
      <c r="H106" s="84" t="s">
        <v>1918</v>
      </c>
      <c r="I106" s="85">
        <v>4196366973</v>
      </c>
      <c r="J106" s="86" t="s">
        <v>1416</v>
      </c>
      <c r="K106" s="87" t="s">
        <v>1366</v>
      </c>
      <c r="L106" s="88"/>
      <c r="M106" s="89">
        <v>1984.3888697989375</v>
      </c>
      <c r="N106" s="90"/>
      <c r="O106" s="91">
        <v>18.689900000000002</v>
      </c>
      <c r="P106" s="87" t="s">
        <v>1366</v>
      </c>
      <c r="Q106" s="92"/>
      <c r="R106" s="90"/>
      <c r="S106" s="93" t="s">
        <v>1417</v>
      </c>
      <c r="T106" s="94">
        <v>68044.91</v>
      </c>
      <c r="U106" s="95"/>
      <c r="V106" s="95"/>
      <c r="W106" s="96"/>
      <c r="X106" s="81">
        <f t="shared" si="10"/>
        <v>0</v>
      </c>
      <c r="Y106" s="82">
        <f t="shared" si="11"/>
        <v>0</v>
      </c>
      <c r="Z106" s="82">
        <f t="shared" si="12"/>
        <v>0</v>
      </c>
      <c r="AA106" s="82">
        <f t="shared" si="13"/>
        <v>0</v>
      </c>
      <c r="AB106" s="97" t="str">
        <f t="shared" si="14"/>
        <v>-</v>
      </c>
      <c r="AC106" s="81">
        <f t="shared" si="15"/>
        <v>1</v>
      </c>
      <c r="AD106" s="82">
        <f t="shared" si="16"/>
        <v>0</v>
      </c>
      <c r="AE106" s="82">
        <f t="shared" si="17"/>
        <v>0</v>
      </c>
      <c r="AF106" s="97" t="str">
        <f t="shared" si="18"/>
        <v>-</v>
      </c>
      <c r="AG106" s="81">
        <f t="shared" si="19"/>
        <v>0</v>
      </c>
      <c r="AH106" s="98" t="s">
        <v>1368</v>
      </c>
      <c r="AI106" s="99" t="s">
        <v>1418</v>
      </c>
    </row>
    <row r="107" spans="1:35" x14ac:dyDescent="0.2">
      <c r="A107" s="79" t="s">
        <v>1919</v>
      </c>
      <c r="B107" s="80" t="s">
        <v>1920</v>
      </c>
      <c r="C107" s="81" t="s">
        <v>1921</v>
      </c>
      <c r="D107" s="82" t="s">
        <v>1922</v>
      </c>
      <c r="E107" s="82" t="s">
        <v>1923</v>
      </c>
      <c r="F107" s="80" t="s">
        <v>1362</v>
      </c>
      <c r="G107" s="83" t="s">
        <v>1924</v>
      </c>
      <c r="H107" s="84" t="s">
        <v>1925</v>
      </c>
      <c r="I107" s="85">
        <v>3303392288</v>
      </c>
      <c r="J107" s="86" t="s">
        <v>1416</v>
      </c>
      <c r="K107" s="87" t="s">
        <v>1366</v>
      </c>
      <c r="L107" s="88"/>
      <c r="M107" s="100">
        <v>1209.6537817034721</v>
      </c>
      <c r="N107" s="90"/>
      <c r="O107" s="91" t="s">
        <v>1367</v>
      </c>
      <c r="P107" s="87" t="s">
        <v>1366</v>
      </c>
      <c r="Q107" s="92"/>
      <c r="R107" s="90"/>
      <c r="S107" s="93" t="s">
        <v>1417</v>
      </c>
      <c r="T107" s="94">
        <v>2669</v>
      </c>
      <c r="U107" s="95"/>
      <c r="V107" s="95"/>
      <c r="W107" s="96"/>
      <c r="X107" s="81">
        <f t="shared" si="10"/>
        <v>0</v>
      </c>
      <c r="Y107" s="82">
        <f t="shared" si="11"/>
        <v>0</v>
      </c>
      <c r="Z107" s="82">
        <f t="shared" si="12"/>
        <v>0</v>
      </c>
      <c r="AA107" s="82">
        <f t="shared" si="13"/>
        <v>0</v>
      </c>
      <c r="AB107" s="97" t="str">
        <f t="shared" si="14"/>
        <v>-</v>
      </c>
      <c r="AC107" s="81">
        <f t="shared" si="15"/>
        <v>1</v>
      </c>
      <c r="AD107" s="82">
        <f t="shared" si="16"/>
        <v>0</v>
      </c>
      <c r="AE107" s="82">
        <f t="shared" si="17"/>
        <v>0</v>
      </c>
      <c r="AF107" s="97" t="str">
        <f t="shared" si="18"/>
        <v>-</v>
      </c>
      <c r="AG107" s="81">
        <f t="shared" si="19"/>
        <v>0</v>
      </c>
      <c r="AH107" s="98" t="s">
        <v>1368</v>
      </c>
      <c r="AI107" s="99" t="s">
        <v>1538</v>
      </c>
    </row>
    <row r="108" spans="1:35" x14ac:dyDescent="0.2">
      <c r="A108" s="79" t="s">
        <v>1926</v>
      </c>
      <c r="B108" s="80" t="s">
        <v>841</v>
      </c>
      <c r="C108" s="81" t="s">
        <v>842</v>
      </c>
      <c r="D108" s="82" t="s">
        <v>1927</v>
      </c>
      <c r="E108" s="82" t="s">
        <v>1928</v>
      </c>
      <c r="F108" s="80" t="s">
        <v>1362</v>
      </c>
      <c r="G108" s="83" t="s">
        <v>1929</v>
      </c>
      <c r="H108" s="84" t="s">
        <v>1930</v>
      </c>
      <c r="I108" s="85">
        <v>4194922864</v>
      </c>
      <c r="J108" s="86" t="s">
        <v>1424</v>
      </c>
      <c r="K108" s="87" t="s">
        <v>1417</v>
      </c>
      <c r="L108" s="88"/>
      <c r="M108" s="89">
        <v>692.49983303115562</v>
      </c>
      <c r="N108" s="90"/>
      <c r="O108" s="91">
        <v>15.5138</v>
      </c>
      <c r="P108" s="87" t="s">
        <v>1366</v>
      </c>
      <c r="Q108" s="92"/>
      <c r="R108" s="90"/>
      <c r="S108" s="93" t="s">
        <v>1417</v>
      </c>
      <c r="T108" s="94">
        <v>18325.210000000003</v>
      </c>
      <c r="U108" s="95"/>
      <c r="V108" s="95"/>
      <c r="W108" s="96"/>
      <c r="X108" s="81">
        <f t="shared" si="10"/>
        <v>1</v>
      </c>
      <c r="Y108" s="82">
        <f t="shared" si="11"/>
        <v>0</v>
      </c>
      <c r="Z108" s="82">
        <f t="shared" si="12"/>
        <v>0</v>
      </c>
      <c r="AA108" s="82">
        <f t="shared" si="13"/>
        <v>0</v>
      </c>
      <c r="AB108" s="97" t="str">
        <f t="shared" si="14"/>
        <v>-</v>
      </c>
      <c r="AC108" s="81">
        <f t="shared" si="15"/>
        <v>1</v>
      </c>
      <c r="AD108" s="82">
        <f t="shared" si="16"/>
        <v>0</v>
      </c>
      <c r="AE108" s="82">
        <f t="shared" si="17"/>
        <v>0</v>
      </c>
      <c r="AF108" s="97" t="str">
        <f t="shared" si="18"/>
        <v>-</v>
      </c>
      <c r="AG108" s="81">
        <f t="shared" si="19"/>
        <v>0</v>
      </c>
      <c r="AH108" s="98" t="s">
        <v>1368</v>
      </c>
      <c r="AI108" s="99" t="s">
        <v>1418</v>
      </c>
    </row>
    <row r="109" spans="1:35" x14ac:dyDescent="0.2">
      <c r="A109" s="79" t="s">
        <v>1931</v>
      </c>
      <c r="B109" s="80" t="s">
        <v>28</v>
      </c>
      <c r="C109" s="81" t="s">
        <v>1932</v>
      </c>
      <c r="D109" s="82" t="s">
        <v>1933</v>
      </c>
      <c r="E109" s="82" t="s">
        <v>26</v>
      </c>
      <c r="F109" s="80" t="s">
        <v>1362</v>
      </c>
      <c r="G109" s="83" t="s">
        <v>1582</v>
      </c>
      <c r="H109" s="84" t="s">
        <v>1934</v>
      </c>
      <c r="I109" s="85">
        <v>4409984411</v>
      </c>
      <c r="J109" s="86" t="s">
        <v>1569</v>
      </c>
      <c r="K109" s="87" t="s">
        <v>1366</v>
      </c>
      <c r="L109" s="88"/>
      <c r="M109" s="89">
        <v>1759.4593236534545</v>
      </c>
      <c r="N109" s="90"/>
      <c r="O109" s="91">
        <v>20.4739</v>
      </c>
      <c r="P109" s="87" t="s">
        <v>1417</v>
      </c>
      <c r="Q109" s="92"/>
      <c r="R109" s="90"/>
      <c r="S109" s="93" t="s">
        <v>1417</v>
      </c>
      <c r="T109" s="94">
        <v>97696.89</v>
      </c>
      <c r="U109" s="95"/>
      <c r="V109" s="95"/>
      <c r="W109" s="96"/>
      <c r="X109" s="81">
        <f t="shared" si="10"/>
        <v>0</v>
      </c>
      <c r="Y109" s="82">
        <f t="shared" si="11"/>
        <v>0</v>
      </c>
      <c r="Z109" s="82">
        <f t="shared" si="12"/>
        <v>0</v>
      </c>
      <c r="AA109" s="82">
        <f t="shared" si="13"/>
        <v>0</v>
      </c>
      <c r="AB109" s="97" t="str">
        <f t="shared" si="14"/>
        <v>-</v>
      </c>
      <c r="AC109" s="81">
        <f t="shared" si="15"/>
        <v>1</v>
      </c>
      <c r="AD109" s="82">
        <f t="shared" si="16"/>
        <v>1</v>
      </c>
      <c r="AE109" s="82" t="str">
        <f t="shared" si="17"/>
        <v>Initial</v>
      </c>
      <c r="AF109" s="97" t="str">
        <f t="shared" si="18"/>
        <v>RLIS</v>
      </c>
      <c r="AG109" s="81">
        <f t="shared" si="19"/>
        <v>0</v>
      </c>
      <c r="AH109" s="98" t="s">
        <v>1368</v>
      </c>
      <c r="AI109" s="99" t="s">
        <v>1418</v>
      </c>
    </row>
    <row r="110" spans="1:35" x14ac:dyDescent="0.2">
      <c r="A110" s="79" t="s">
        <v>1935</v>
      </c>
      <c r="B110" s="80" t="s">
        <v>670</v>
      </c>
      <c r="C110" s="81" t="s">
        <v>1932</v>
      </c>
      <c r="D110" s="82" t="s">
        <v>1936</v>
      </c>
      <c r="E110" s="82" t="s">
        <v>667</v>
      </c>
      <c r="F110" s="80" t="s">
        <v>1362</v>
      </c>
      <c r="G110" s="83" t="s">
        <v>1937</v>
      </c>
      <c r="H110" s="84" t="s">
        <v>1938</v>
      </c>
      <c r="I110" s="85">
        <v>8776446338</v>
      </c>
      <c r="J110" s="86" t="s">
        <v>1476</v>
      </c>
      <c r="K110" s="87" t="s">
        <v>1417</v>
      </c>
      <c r="L110" s="88"/>
      <c r="M110" s="89">
        <v>2253.9708650019129</v>
      </c>
      <c r="N110" s="90"/>
      <c r="O110" s="91">
        <v>9.8134999999999994</v>
      </c>
      <c r="P110" s="87" t="s">
        <v>1366</v>
      </c>
      <c r="Q110" s="92"/>
      <c r="R110" s="90"/>
      <c r="S110" s="93" t="s">
        <v>1417</v>
      </c>
      <c r="T110" s="94">
        <v>63689.04</v>
      </c>
      <c r="U110" s="95"/>
      <c r="V110" s="95"/>
      <c r="W110" s="96"/>
      <c r="X110" s="81">
        <f t="shared" si="10"/>
        <v>1</v>
      </c>
      <c r="Y110" s="82">
        <f t="shared" si="11"/>
        <v>0</v>
      </c>
      <c r="Z110" s="82">
        <f t="shared" si="12"/>
        <v>0</v>
      </c>
      <c r="AA110" s="82">
        <f t="shared" si="13"/>
        <v>0</v>
      </c>
      <c r="AB110" s="97" t="str">
        <f t="shared" si="14"/>
        <v>-</v>
      </c>
      <c r="AC110" s="81">
        <f t="shared" si="15"/>
        <v>1</v>
      </c>
      <c r="AD110" s="82">
        <f t="shared" si="16"/>
        <v>0</v>
      </c>
      <c r="AE110" s="82">
        <f t="shared" si="17"/>
        <v>0</v>
      </c>
      <c r="AF110" s="97" t="str">
        <f t="shared" si="18"/>
        <v>-</v>
      </c>
      <c r="AG110" s="81">
        <f t="shared" si="19"/>
        <v>0</v>
      </c>
      <c r="AH110" s="98" t="s">
        <v>1368</v>
      </c>
      <c r="AI110" s="99" t="s">
        <v>1418</v>
      </c>
    </row>
    <row r="111" spans="1:35" x14ac:dyDescent="0.2">
      <c r="A111" s="79" t="s">
        <v>1939</v>
      </c>
      <c r="B111" s="80" t="s">
        <v>495</v>
      </c>
      <c r="C111" s="81" t="s">
        <v>1932</v>
      </c>
      <c r="D111" s="82" t="s">
        <v>1940</v>
      </c>
      <c r="E111" s="82" t="s">
        <v>1941</v>
      </c>
      <c r="F111" s="80" t="s">
        <v>1362</v>
      </c>
      <c r="G111" s="83" t="s">
        <v>1942</v>
      </c>
      <c r="H111" s="84" t="s">
        <v>1943</v>
      </c>
      <c r="I111" s="85">
        <v>7407697395</v>
      </c>
      <c r="J111" s="86" t="s">
        <v>1696</v>
      </c>
      <c r="K111" s="87" t="s">
        <v>1366</v>
      </c>
      <c r="L111" s="88"/>
      <c r="M111" s="89">
        <v>1858.4010014565183</v>
      </c>
      <c r="N111" s="90"/>
      <c r="O111" s="91">
        <v>21.94</v>
      </c>
      <c r="P111" s="87" t="s">
        <v>1417</v>
      </c>
      <c r="Q111" s="92"/>
      <c r="R111" s="90"/>
      <c r="S111" s="93" t="s">
        <v>1366</v>
      </c>
      <c r="T111" s="94">
        <v>146490.9</v>
      </c>
      <c r="U111" s="95"/>
      <c r="V111" s="95"/>
      <c r="W111" s="96"/>
      <c r="X111" s="81">
        <f t="shared" si="10"/>
        <v>0</v>
      </c>
      <c r="Y111" s="82">
        <f t="shared" si="11"/>
        <v>0</v>
      </c>
      <c r="Z111" s="82">
        <f t="shared" si="12"/>
        <v>0</v>
      </c>
      <c r="AA111" s="82">
        <f t="shared" si="13"/>
        <v>0</v>
      </c>
      <c r="AB111" s="97" t="str">
        <f t="shared" si="14"/>
        <v>-</v>
      </c>
      <c r="AC111" s="81">
        <f t="shared" si="15"/>
        <v>0</v>
      </c>
      <c r="AD111" s="82">
        <f t="shared" si="16"/>
        <v>1</v>
      </c>
      <c r="AE111" s="82">
        <f t="shared" si="17"/>
        <v>0</v>
      </c>
      <c r="AF111" s="97" t="str">
        <f t="shared" si="18"/>
        <v>-</v>
      </c>
      <c r="AG111" s="81">
        <f t="shared" si="19"/>
        <v>0</v>
      </c>
      <c r="AH111" s="98" t="s">
        <v>1368</v>
      </c>
      <c r="AI111" s="99" t="s">
        <v>1418</v>
      </c>
    </row>
    <row r="112" spans="1:35" x14ac:dyDescent="0.2">
      <c r="A112" s="79" t="s">
        <v>1944</v>
      </c>
      <c r="B112" s="80" t="s">
        <v>1945</v>
      </c>
      <c r="C112" s="81" t="s">
        <v>1946</v>
      </c>
      <c r="D112" s="82" t="s">
        <v>1947</v>
      </c>
      <c r="E112" s="82" t="s">
        <v>1948</v>
      </c>
      <c r="F112" s="80" t="s">
        <v>1362</v>
      </c>
      <c r="G112" s="83" t="s">
        <v>1949</v>
      </c>
      <c r="H112" s="84" t="s">
        <v>1950</v>
      </c>
      <c r="I112" s="85">
        <v>3303851987</v>
      </c>
      <c r="J112" s="86" t="s">
        <v>1416</v>
      </c>
      <c r="K112" s="87" t="s">
        <v>1366</v>
      </c>
      <c r="L112" s="88"/>
      <c r="M112" s="89">
        <v>1023.0988333364268</v>
      </c>
      <c r="N112" s="90"/>
      <c r="O112" s="91" t="s">
        <v>1367</v>
      </c>
      <c r="P112" s="87" t="s">
        <v>1366</v>
      </c>
      <c r="Q112" s="92"/>
      <c r="R112" s="90"/>
      <c r="S112" s="93" t="s">
        <v>1417</v>
      </c>
      <c r="T112" s="94">
        <v>5309.28</v>
      </c>
      <c r="U112" s="95"/>
      <c r="V112" s="95"/>
      <c r="W112" s="96"/>
      <c r="X112" s="81">
        <f t="shared" si="10"/>
        <v>0</v>
      </c>
      <c r="Y112" s="82">
        <f t="shared" si="11"/>
        <v>0</v>
      </c>
      <c r="Z112" s="82">
        <f t="shared" si="12"/>
        <v>0</v>
      </c>
      <c r="AA112" s="82">
        <f t="shared" si="13"/>
        <v>0</v>
      </c>
      <c r="AB112" s="97" t="str">
        <f t="shared" si="14"/>
        <v>-</v>
      </c>
      <c r="AC112" s="81">
        <f t="shared" si="15"/>
        <v>1</v>
      </c>
      <c r="AD112" s="82">
        <f t="shared" si="16"/>
        <v>0</v>
      </c>
      <c r="AE112" s="82">
        <f t="shared" si="17"/>
        <v>0</v>
      </c>
      <c r="AF112" s="97" t="str">
        <f t="shared" si="18"/>
        <v>-</v>
      </c>
      <c r="AG112" s="81">
        <f t="shared" si="19"/>
        <v>0</v>
      </c>
      <c r="AH112" s="98" t="s">
        <v>1368</v>
      </c>
      <c r="AI112" s="99" t="s">
        <v>1369</v>
      </c>
    </row>
    <row r="113" spans="1:35" x14ac:dyDescent="0.2">
      <c r="A113" s="79" t="s">
        <v>1951</v>
      </c>
      <c r="B113" s="80" t="s">
        <v>1952</v>
      </c>
      <c r="C113" s="81" t="s">
        <v>1953</v>
      </c>
      <c r="D113" s="82" t="s">
        <v>1954</v>
      </c>
      <c r="E113" s="82" t="s">
        <v>1361</v>
      </c>
      <c r="F113" s="80" t="s">
        <v>1362</v>
      </c>
      <c r="G113" s="83" t="s">
        <v>1955</v>
      </c>
      <c r="H113" s="84" t="s">
        <v>1956</v>
      </c>
      <c r="I113" s="85">
        <v>6143003685</v>
      </c>
      <c r="J113" s="86" t="s">
        <v>1365</v>
      </c>
      <c r="K113" s="87" t="s">
        <v>1366</v>
      </c>
      <c r="L113" s="88"/>
      <c r="M113" s="100"/>
      <c r="N113" s="90"/>
      <c r="O113" s="91" t="s">
        <v>1367</v>
      </c>
      <c r="P113" s="87" t="s">
        <v>1366</v>
      </c>
      <c r="Q113" s="92"/>
      <c r="R113" s="90"/>
      <c r="S113" s="93" t="s">
        <v>1366</v>
      </c>
      <c r="T113" s="102"/>
      <c r="U113" s="95"/>
      <c r="V113" s="95"/>
      <c r="W113" s="96"/>
      <c r="X113" s="81">
        <f t="shared" si="10"/>
        <v>0</v>
      </c>
      <c r="Y113" s="82">
        <f t="shared" si="11"/>
        <v>0</v>
      </c>
      <c r="Z113" s="82">
        <f t="shared" si="12"/>
        <v>0</v>
      </c>
      <c r="AA113" s="82">
        <f t="shared" si="13"/>
        <v>0</v>
      </c>
      <c r="AB113" s="97" t="str">
        <f t="shared" si="14"/>
        <v>-</v>
      </c>
      <c r="AC113" s="81">
        <f t="shared" si="15"/>
        <v>0</v>
      </c>
      <c r="AD113" s="82">
        <f t="shared" si="16"/>
        <v>0</v>
      </c>
      <c r="AE113" s="82">
        <f t="shared" si="17"/>
        <v>0</v>
      </c>
      <c r="AF113" s="97" t="str">
        <f t="shared" si="18"/>
        <v>-</v>
      </c>
      <c r="AG113" s="81">
        <f t="shared" si="19"/>
        <v>0</v>
      </c>
      <c r="AH113" s="98" t="s">
        <v>1957</v>
      </c>
      <c r="AI113" s="99" t="s">
        <v>1369</v>
      </c>
    </row>
    <row r="114" spans="1:35" x14ac:dyDescent="0.2">
      <c r="A114" s="79" t="s">
        <v>1958</v>
      </c>
      <c r="B114" s="80" t="s">
        <v>1959</v>
      </c>
      <c r="C114" s="81" t="s">
        <v>1960</v>
      </c>
      <c r="D114" s="82" t="s">
        <v>1961</v>
      </c>
      <c r="E114" s="82" t="s">
        <v>1361</v>
      </c>
      <c r="F114" s="80" t="s">
        <v>1362</v>
      </c>
      <c r="G114" s="83" t="s">
        <v>1962</v>
      </c>
      <c r="H114" s="84" t="s">
        <v>1963</v>
      </c>
      <c r="I114" s="85">
        <v>6144660720</v>
      </c>
      <c r="J114" s="86" t="s">
        <v>1964</v>
      </c>
      <c r="K114" s="87" t="s">
        <v>1366</v>
      </c>
      <c r="L114" s="88"/>
      <c r="M114" s="100">
        <v>658.50556961083976</v>
      </c>
      <c r="N114" s="90"/>
      <c r="O114" s="91" t="s">
        <v>1367</v>
      </c>
      <c r="P114" s="87" t="s">
        <v>1366</v>
      </c>
      <c r="Q114" s="92"/>
      <c r="R114" s="90"/>
      <c r="S114" s="93" t="s">
        <v>1366</v>
      </c>
      <c r="T114" s="94">
        <v>0</v>
      </c>
      <c r="U114" s="95"/>
      <c r="V114" s="95"/>
      <c r="W114" s="96"/>
      <c r="X114" s="81">
        <f t="shared" si="10"/>
        <v>0</v>
      </c>
      <c r="Y114" s="82">
        <f t="shared" si="11"/>
        <v>0</v>
      </c>
      <c r="Z114" s="82">
        <f t="shared" si="12"/>
        <v>0</v>
      </c>
      <c r="AA114" s="82">
        <f t="shared" si="13"/>
        <v>0</v>
      </c>
      <c r="AB114" s="97" t="str">
        <f t="shared" si="14"/>
        <v>-</v>
      </c>
      <c r="AC114" s="81">
        <f t="shared" si="15"/>
        <v>0</v>
      </c>
      <c r="AD114" s="82">
        <f t="shared" si="16"/>
        <v>0</v>
      </c>
      <c r="AE114" s="82">
        <f t="shared" si="17"/>
        <v>0</v>
      </c>
      <c r="AF114" s="97" t="str">
        <f t="shared" si="18"/>
        <v>-</v>
      </c>
      <c r="AG114" s="81">
        <f t="shared" si="19"/>
        <v>0</v>
      </c>
      <c r="AH114" s="98" t="s">
        <v>1368</v>
      </c>
      <c r="AI114" s="99" t="s">
        <v>1965</v>
      </c>
    </row>
    <row r="115" spans="1:35" x14ac:dyDescent="0.2">
      <c r="A115" s="79" t="s">
        <v>1966</v>
      </c>
      <c r="B115" s="80" t="s">
        <v>212</v>
      </c>
      <c r="C115" s="81" t="s">
        <v>213</v>
      </c>
      <c r="D115" s="82" t="s">
        <v>1967</v>
      </c>
      <c r="E115" s="82" t="s">
        <v>211</v>
      </c>
      <c r="F115" s="80" t="s">
        <v>1362</v>
      </c>
      <c r="G115" s="83" t="s">
        <v>1968</v>
      </c>
      <c r="H115" s="84" t="s">
        <v>1969</v>
      </c>
      <c r="I115" s="85">
        <v>7403698735</v>
      </c>
      <c r="J115" s="86" t="s">
        <v>1476</v>
      </c>
      <c r="K115" s="87" t="s">
        <v>1417</v>
      </c>
      <c r="L115" s="88"/>
      <c r="M115" s="89">
        <v>2194.7417907560803</v>
      </c>
      <c r="N115" s="90"/>
      <c r="O115" s="91">
        <v>8.4511000000000003</v>
      </c>
      <c r="P115" s="87" t="s">
        <v>1366</v>
      </c>
      <c r="Q115" s="92"/>
      <c r="R115" s="90"/>
      <c r="S115" s="93" t="s">
        <v>1417</v>
      </c>
      <c r="T115" s="94">
        <v>60510.570000000007</v>
      </c>
      <c r="U115" s="95"/>
      <c r="V115" s="95"/>
      <c r="W115" s="96"/>
      <c r="X115" s="81">
        <f t="shared" si="10"/>
        <v>1</v>
      </c>
      <c r="Y115" s="82">
        <f t="shared" si="11"/>
        <v>0</v>
      </c>
      <c r="Z115" s="82">
        <f t="shared" si="12"/>
        <v>0</v>
      </c>
      <c r="AA115" s="82">
        <f t="shared" si="13"/>
        <v>0</v>
      </c>
      <c r="AB115" s="97" t="str">
        <f t="shared" si="14"/>
        <v>-</v>
      </c>
      <c r="AC115" s="81">
        <f t="shared" si="15"/>
        <v>1</v>
      </c>
      <c r="AD115" s="82">
        <f t="shared" si="16"/>
        <v>0</v>
      </c>
      <c r="AE115" s="82">
        <f t="shared" si="17"/>
        <v>0</v>
      </c>
      <c r="AF115" s="97" t="str">
        <f t="shared" si="18"/>
        <v>-</v>
      </c>
      <c r="AG115" s="81">
        <f t="shared" si="19"/>
        <v>0</v>
      </c>
      <c r="AH115" s="98" t="s">
        <v>1368</v>
      </c>
      <c r="AI115" s="99" t="s">
        <v>1418</v>
      </c>
    </row>
    <row r="116" spans="1:35" x14ac:dyDescent="0.2">
      <c r="A116" s="79" t="s">
        <v>1970</v>
      </c>
      <c r="B116" s="80" t="s">
        <v>843</v>
      </c>
      <c r="C116" s="81" t="s">
        <v>844</v>
      </c>
      <c r="D116" s="82" t="s">
        <v>1971</v>
      </c>
      <c r="E116" s="82" t="s">
        <v>1972</v>
      </c>
      <c r="F116" s="80" t="s">
        <v>1362</v>
      </c>
      <c r="G116" s="83" t="s">
        <v>1973</v>
      </c>
      <c r="H116" s="84" t="s">
        <v>1974</v>
      </c>
      <c r="I116" s="85">
        <v>4195624045</v>
      </c>
      <c r="J116" s="86" t="s">
        <v>1416</v>
      </c>
      <c r="K116" s="87" t="s">
        <v>1366</v>
      </c>
      <c r="L116" s="88"/>
      <c r="M116" s="89">
        <v>1592.25724070243</v>
      </c>
      <c r="N116" s="90"/>
      <c r="O116" s="91">
        <v>26.854700000000001</v>
      </c>
      <c r="P116" s="87" t="s">
        <v>1417</v>
      </c>
      <c r="Q116" s="92"/>
      <c r="R116" s="90"/>
      <c r="S116" s="93" t="s">
        <v>1417</v>
      </c>
      <c r="T116" s="94">
        <v>103161.88</v>
      </c>
      <c r="U116" s="95"/>
      <c r="V116" s="95"/>
      <c r="W116" s="96"/>
      <c r="X116" s="81">
        <f t="shared" si="10"/>
        <v>0</v>
      </c>
      <c r="Y116" s="82">
        <f t="shared" si="11"/>
        <v>0</v>
      </c>
      <c r="Z116" s="82">
        <f t="shared" si="12"/>
        <v>0</v>
      </c>
      <c r="AA116" s="82">
        <f t="shared" si="13"/>
        <v>0</v>
      </c>
      <c r="AB116" s="97" t="str">
        <f t="shared" si="14"/>
        <v>-</v>
      </c>
      <c r="AC116" s="81">
        <f t="shared" si="15"/>
        <v>1</v>
      </c>
      <c r="AD116" s="82">
        <f t="shared" si="16"/>
        <v>1</v>
      </c>
      <c r="AE116" s="82" t="str">
        <f t="shared" si="17"/>
        <v>Initial</v>
      </c>
      <c r="AF116" s="97" t="str">
        <f t="shared" si="18"/>
        <v>RLIS</v>
      </c>
      <c r="AG116" s="81">
        <f t="shared" si="19"/>
        <v>0</v>
      </c>
      <c r="AH116" s="98" t="s">
        <v>1368</v>
      </c>
      <c r="AI116" s="99" t="s">
        <v>1418</v>
      </c>
    </row>
    <row r="117" spans="1:35" x14ac:dyDescent="0.2">
      <c r="A117" s="79" t="s">
        <v>1975</v>
      </c>
      <c r="B117" s="80" t="s">
        <v>1976</v>
      </c>
      <c r="C117" s="81" t="s">
        <v>1977</v>
      </c>
      <c r="D117" s="82" t="s">
        <v>1978</v>
      </c>
      <c r="E117" s="82" t="s">
        <v>429</v>
      </c>
      <c r="F117" s="80" t="s">
        <v>1362</v>
      </c>
      <c r="G117" s="83" t="s">
        <v>1979</v>
      </c>
      <c r="H117" s="84" t="s">
        <v>1980</v>
      </c>
      <c r="I117" s="85">
        <v>5138681911</v>
      </c>
      <c r="J117" s="86" t="s">
        <v>1390</v>
      </c>
      <c r="K117" s="87" t="s">
        <v>1366</v>
      </c>
      <c r="L117" s="88"/>
      <c r="M117" s="100">
        <v>16144.210218761786</v>
      </c>
      <c r="N117" s="90"/>
      <c r="O117" s="91" t="s">
        <v>1367</v>
      </c>
      <c r="P117" s="87" t="s">
        <v>1366</v>
      </c>
      <c r="Q117" s="92"/>
      <c r="R117" s="90"/>
      <c r="S117" s="93" t="s">
        <v>1366</v>
      </c>
      <c r="T117" s="94">
        <v>4673</v>
      </c>
      <c r="U117" s="95"/>
      <c r="V117" s="95"/>
      <c r="W117" s="96"/>
      <c r="X117" s="81">
        <f t="shared" si="10"/>
        <v>0</v>
      </c>
      <c r="Y117" s="82">
        <f t="shared" si="11"/>
        <v>0</v>
      </c>
      <c r="Z117" s="82">
        <f t="shared" si="12"/>
        <v>0</v>
      </c>
      <c r="AA117" s="82">
        <f t="shared" si="13"/>
        <v>0</v>
      </c>
      <c r="AB117" s="97" t="str">
        <f t="shared" si="14"/>
        <v>-</v>
      </c>
      <c r="AC117" s="81">
        <f t="shared" si="15"/>
        <v>0</v>
      </c>
      <c r="AD117" s="82">
        <f t="shared" si="16"/>
        <v>0</v>
      </c>
      <c r="AE117" s="82">
        <f t="shared" si="17"/>
        <v>0</v>
      </c>
      <c r="AF117" s="97" t="str">
        <f t="shared" si="18"/>
        <v>-</v>
      </c>
      <c r="AG117" s="81">
        <f t="shared" si="19"/>
        <v>0</v>
      </c>
      <c r="AH117" s="98" t="s">
        <v>1368</v>
      </c>
      <c r="AI117" s="99" t="s">
        <v>1538</v>
      </c>
    </row>
    <row r="118" spans="1:35" x14ac:dyDescent="0.2">
      <c r="A118" s="79" t="s">
        <v>1981</v>
      </c>
      <c r="B118" s="80" t="s">
        <v>1982</v>
      </c>
      <c r="C118" s="81" t="s">
        <v>1983</v>
      </c>
      <c r="D118" s="82" t="s">
        <v>1984</v>
      </c>
      <c r="E118" s="82" t="s">
        <v>1361</v>
      </c>
      <c r="F118" s="80" t="s">
        <v>1362</v>
      </c>
      <c r="G118" s="83" t="s">
        <v>1985</v>
      </c>
      <c r="H118" s="84" t="s">
        <v>1986</v>
      </c>
      <c r="I118" s="85">
        <v>6142522087</v>
      </c>
      <c r="J118" s="86" t="s">
        <v>1365</v>
      </c>
      <c r="K118" s="87" t="s">
        <v>1366</v>
      </c>
      <c r="L118" s="88"/>
      <c r="M118" s="89">
        <v>115.99939869456317</v>
      </c>
      <c r="N118" s="90"/>
      <c r="O118" s="91" t="s">
        <v>1367</v>
      </c>
      <c r="P118" s="87" t="s">
        <v>1366</v>
      </c>
      <c r="Q118" s="92"/>
      <c r="R118" s="90"/>
      <c r="S118" s="93" t="s">
        <v>1366</v>
      </c>
      <c r="T118" s="94">
        <v>1208.56</v>
      </c>
      <c r="U118" s="95"/>
      <c r="V118" s="95"/>
      <c r="W118" s="96"/>
      <c r="X118" s="81">
        <f t="shared" si="10"/>
        <v>0</v>
      </c>
      <c r="Y118" s="82">
        <f t="shared" si="11"/>
        <v>1</v>
      </c>
      <c r="Z118" s="82">
        <f t="shared" si="12"/>
        <v>0</v>
      </c>
      <c r="AA118" s="82">
        <f t="shared" si="13"/>
        <v>0</v>
      </c>
      <c r="AB118" s="97" t="str">
        <f t="shared" si="14"/>
        <v>-</v>
      </c>
      <c r="AC118" s="81">
        <f t="shared" si="15"/>
        <v>0</v>
      </c>
      <c r="AD118" s="82">
        <f t="shared" si="16"/>
        <v>0</v>
      </c>
      <c r="AE118" s="82">
        <f t="shared" si="17"/>
        <v>0</v>
      </c>
      <c r="AF118" s="97" t="str">
        <f t="shared" si="18"/>
        <v>-</v>
      </c>
      <c r="AG118" s="81">
        <f t="shared" si="19"/>
        <v>0</v>
      </c>
      <c r="AH118" s="98" t="s">
        <v>1368</v>
      </c>
      <c r="AI118" s="99" t="s">
        <v>1369</v>
      </c>
    </row>
    <row r="119" spans="1:35" x14ac:dyDescent="0.2">
      <c r="A119" s="79" t="s">
        <v>1987</v>
      </c>
      <c r="B119" s="80" t="s">
        <v>804</v>
      </c>
      <c r="C119" s="81" t="s">
        <v>805</v>
      </c>
      <c r="D119" s="82" t="s">
        <v>1988</v>
      </c>
      <c r="E119" s="82" t="s">
        <v>1989</v>
      </c>
      <c r="F119" s="80" t="s">
        <v>1362</v>
      </c>
      <c r="G119" s="83" t="s">
        <v>1990</v>
      </c>
      <c r="H119" s="84" t="s">
        <v>1991</v>
      </c>
      <c r="I119" s="85">
        <v>7407325637</v>
      </c>
      <c r="J119" s="86" t="s">
        <v>1424</v>
      </c>
      <c r="K119" s="87" t="s">
        <v>1417</v>
      </c>
      <c r="L119" s="88"/>
      <c r="M119" s="89">
        <v>826.99619595597756</v>
      </c>
      <c r="N119" s="90"/>
      <c r="O119" s="91">
        <v>17.557300000000001</v>
      </c>
      <c r="P119" s="87" t="s">
        <v>1366</v>
      </c>
      <c r="Q119" s="92"/>
      <c r="R119" s="90"/>
      <c r="S119" s="93" t="s">
        <v>1417</v>
      </c>
      <c r="T119" s="94">
        <v>45772.990000000005</v>
      </c>
      <c r="U119" s="95"/>
      <c r="V119" s="95"/>
      <c r="W119" s="96"/>
      <c r="X119" s="81">
        <f t="shared" si="10"/>
        <v>1</v>
      </c>
      <c r="Y119" s="82">
        <f t="shared" si="11"/>
        <v>0</v>
      </c>
      <c r="Z119" s="82">
        <f t="shared" si="12"/>
        <v>0</v>
      </c>
      <c r="AA119" s="82">
        <f t="shared" si="13"/>
        <v>0</v>
      </c>
      <c r="AB119" s="97" t="str">
        <f t="shared" si="14"/>
        <v>-</v>
      </c>
      <c r="AC119" s="81">
        <f t="shared" si="15"/>
        <v>1</v>
      </c>
      <c r="AD119" s="82">
        <f t="shared" si="16"/>
        <v>0</v>
      </c>
      <c r="AE119" s="82">
        <f t="shared" si="17"/>
        <v>0</v>
      </c>
      <c r="AF119" s="97" t="str">
        <f t="shared" si="18"/>
        <v>-</v>
      </c>
      <c r="AG119" s="81">
        <f t="shared" si="19"/>
        <v>0</v>
      </c>
      <c r="AH119" s="98" t="s">
        <v>1368</v>
      </c>
      <c r="AI119" s="99" t="s">
        <v>1418</v>
      </c>
    </row>
    <row r="120" spans="1:35" x14ac:dyDescent="0.2">
      <c r="A120" s="79" t="s">
        <v>1992</v>
      </c>
      <c r="B120" s="80" t="s">
        <v>175</v>
      </c>
      <c r="C120" s="81" t="s">
        <v>176</v>
      </c>
      <c r="D120" s="82" t="s">
        <v>1993</v>
      </c>
      <c r="E120" s="82" t="s">
        <v>1994</v>
      </c>
      <c r="F120" s="80" t="s">
        <v>1362</v>
      </c>
      <c r="G120" s="83" t="s">
        <v>1995</v>
      </c>
      <c r="H120" s="84" t="s">
        <v>1996</v>
      </c>
      <c r="I120" s="85">
        <v>7404395021</v>
      </c>
      <c r="J120" s="86" t="s">
        <v>1416</v>
      </c>
      <c r="K120" s="87" t="s">
        <v>1366</v>
      </c>
      <c r="L120" s="88"/>
      <c r="M120" s="89">
        <v>2190.4834545502968</v>
      </c>
      <c r="N120" s="90"/>
      <c r="O120" s="91">
        <v>28.5124</v>
      </c>
      <c r="P120" s="87" t="s">
        <v>1417</v>
      </c>
      <c r="Q120" s="92"/>
      <c r="R120" s="90"/>
      <c r="S120" s="93" t="s">
        <v>1417</v>
      </c>
      <c r="T120" s="94">
        <v>169045.27000000002</v>
      </c>
      <c r="U120" s="95"/>
      <c r="V120" s="95"/>
      <c r="W120" s="96"/>
      <c r="X120" s="81">
        <f t="shared" si="10"/>
        <v>0</v>
      </c>
      <c r="Y120" s="82">
        <f t="shared" si="11"/>
        <v>0</v>
      </c>
      <c r="Z120" s="82">
        <f t="shared" si="12"/>
        <v>0</v>
      </c>
      <c r="AA120" s="82">
        <f t="shared" si="13"/>
        <v>0</v>
      </c>
      <c r="AB120" s="97" t="str">
        <f t="shared" si="14"/>
        <v>-</v>
      </c>
      <c r="AC120" s="81">
        <f t="shared" si="15"/>
        <v>1</v>
      </c>
      <c r="AD120" s="82">
        <f t="shared" si="16"/>
        <v>1</v>
      </c>
      <c r="AE120" s="82" t="str">
        <f t="shared" si="17"/>
        <v>Initial</v>
      </c>
      <c r="AF120" s="97" t="str">
        <f t="shared" si="18"/>
        <v>RLIS</v>
      </c>
      <c r="AG120" s="81">
        <f t="shared" si="19"/>
        <v>0</v>
      </c>
      <c r="AH120" s="98" t="s">
        <v>1368</v>
      </c>
      <c r="AI120" s="99" t="s">
        <v>1418</v>
      </c>
    </row>
    <row r="121" spans="1:35" x14ac:dyDescent="0.2">
      <c r="A121" s="79" t="s">
        <v>1997</v>
      </c>
      <c r="B121" s="80" t="s">
        <v>631</v>
      </c>
      <c r="C121" s="81" t="s">
        <v>632</v>
      </c>
      <c r="D121" s="82" t="s">
        <v>1998</v>
      </c>
      <c r="E121" s="82" t="s">
        <v>1999</v>
      </c>
      <c r="F121" s="80" t="s">
        <v>1362</v>
      </c>
      <c r="G121" s="83" t="s">
        <v>2000</v>
      </c>
      <c r="H121" s="84" t="s">
        <v>2001</v>
      </c>
      <c r="I121" s="85">
        <v>3307996788</v>
      </c>
      <c r="J121" s="86" t="s">
        <v>1488</v>
      </c>
      <c r="K121" s="87" t="s">
        <v>1366</v>
      </c>
      <c r="L121" s="88"/>
      <c r="M121" s="89">
        <v>1231.974665466448</v>
      </c>
      <c r="N121" s="90"/>
      <c r="O121" s="91">
        <v>36.239600000000003</v>
      </c>
      <c r="P121" s="87" t="s">
        <v>1417</v>
      </c>
      <c r="Q121" s="92"/>
      <c r="R121" s="90"/>
      <c r="S121" s="93" t="s">
        <v>1366</v>
      </c>
      <c r="T121" s="94">
        <v>98405.29</v>
      </c>
      <c r="U121" s="95"/>
      <c r="V121" s="95"/>
      <c r="W121" s="96"/>
      <c r="X121" s="81">
        <f t="shared" si="10"/>
        <v>0</v>
      </c>
      <c r="Y121" s="82">
        <f t="shared" si="11"/>
        <v>0</v>
      </c>
      <c r="Z121" s="82">
        <f t="shared" si="12"/>
        <v>0</v>
      </c>
      <c r="AA121" s="82">
        <f t="shared" si="13"/>
        <v>0</v>
      </c>
      <c r="AB121" s="97" t="str">
        <f t="shared" si="14"/>
        <v>-</v>
      </c>
      <c r="AC121" s="81">
        <f t="shared" si="15"/>
        <v>0</v>
      </c>
      <c r="AD121" s="82">
        <f t="shared" si="16"/>
        <v>1</v>
      </c>
      <c r="AE121" s="82">
        <f t="shared" si="17"/>
        <v>0</v>
      </c>
      <c r="AF121" s="97" t="str">
        <f t="shared" si="18"/>
        <v>-</v>
      </c>
      <c r="AG121" s="81">
        <f t="shared" si="19"/>
        <v>0</v>
      </c>
      <c r="AH121" s="98" t="s">
        <v>1368</v>
      </c>
      <c r="AI121" s="99" t="s">
        <v>1418</v>
      </c>
    </row>
    <row r="122" spans="1:35" x14ac:dyDescent="0.2">
      <c r="A122" s="79" t="s">
        <v>2002</v>
      </c>
      <c r="B122" s="80" t="s">
        <v>214</v>
      </c>
      <c r="C122" s="81" t="s">
        <v>215</v>
      </c>
      <c r="D122" s="82" t="s">
        <v>2003</v>
      </c>
      <c r="E122" s="82" t="s">
        <v>2004</v>
      </c>
      <c r="F122" s="80" t="s">
        <v>1362</v>
      </c>
      <c r="G122" s="83" t="s">
        <v>2005</v>
      </c>
      <c r="H122" s="84" t="s">
        <v>2006</v>
      </c>
      <c r="I122" s="85">
        <v>6148374533</v>
      </c>
      <c r="J122" s="86" t="s">
        <v>1786</v>
      </c>
      <c r="K122" s="87" t="s">
        <v>1366</v>
      </c>
      <c r="L122" s="88"/>
      <c r="M122" s="89">
        <v>3776.1567191004333</v>
      </c>
      <c r="N122" s="90"/>
      <c r="O122" s="91">
        <v>21.339300000000001</v>
      </c>
      <c r="P122" s="87" t="s">
        <v>1417</v>
      </c>
      <c r="Q122" s="92"/>
      <c r="R122" s="90"/>
      <c r="S122" s="93" t="s">
        <v>1366</v>
      </c>
      <c r="T122" s="94">
        <v>43739.409999999996</v>
      </c>
      <c r="U122" s="95"/>
      <c r="V122" s="95"/>
      <c r="W122" s="96"/>
      <c r="X122" s="81">
        <f t="shared" si="10"/>
        <v>0</v>
      </c>
      <c r="Y122" s="82">
        <f t="shared" si="11"/>
        <v>0</v>
      </c>
      <c r="Z122" s="82">
        <f t="shared" si="12"/>
        <v>0</v>
      </c>
      <c r="AA122" s="82">
        <f t="shared" si="13"/>
        <v>0</v>
      </c>
      <c r="AB122" s="97" t="str">
        <f t="shared" si="14"/>
        <v>-</v>
      </c>
      <c r="AC122" s="81">
        <f t="shared" si="15"/>
        <v>0</v>
      </c>
      <c r="AD122" s="82">
        <f t="shared" si="16"/>
        <v>1</v>
      </c>
      <c r="AE122" s="82">
        <f t="shared" si="17"/>
        <v>0</v>
      </c>
      <c r="AF122" s="97" t="str">
        <f t="shared" si="18"/>
        <v>-</v>
      </c>
      <c r="AG122" s="81">
        <f t="shared" si="19"/>
        <v>0</v>
      </c>
      <c r="AH122" s="98" t="s">
        <v>1368</v>
      </c>
      <c r="AI122" s="99" t="s">
        <v>1418</v>
      </c>
    </row>
    <row r="123" spans="1:35" x14ac:dyDescent="0.2">
      <c r="A123" s="79" t="s">
        <v>2007</v>
      </c>
      <c r="B123" s="80" t="s">
        <v>633</v>
      </c>
      <c r="C123" s="81" t="s">
        <v>634</v>
      </c>
      <c r="D123" s="82" t="s">
        <v>2008</v>
      </c>
      <c r="E123" s="82" t="s">
        <v>2009</v>
      </c>
      <c r="F123" s="80" t="s">
        <v>1362</v>
      </c>
      <c r="G123" s="83" t="s">
        <v>2010</v>
      </c>
      <c r="H123" s="84" t="s">
        <v>2011</v>
      </c>
      <c r="I123" s="85">
        <v>3305333303</v>
      </c>
      <c r="J123" s="86" t="s">
        <v>1488</v>
      </c>
      <c r="K123" s="87" t="s">
        <v>1366</v>
      </c>
      <c r="L123" s="88"/>
      <c r="M123" s="89">
        <v>2613.6835869443389</v>
      </c>
      <c r="N123" s="90"/>
      <c r="O123" s="91">
        <v>8.5862999999999996</v>
      </c>
      <c r="P123" s="87" t="s">
        <v>1366</v>
      </c>
      <c r="Q123" s="92"/>
      <c r="R123" s="90"/>
      <c r="S123" s="93" t="s">
        <v>1366</v>
      </c>
      <c r="T123" s="94">
        <v>41087.61</v>
      </c>
      <c r="U123" s="95"/>
      <c r="V123" s="95"/>
      <c r="W123" s="96"/>
      <c r="X123" s="81">
        <f t="shared" si="10"/>
        <v>0</v>
      </c>
      <c r="Y123" s="82">
        <f t="shared" si="11"/>
        <v>0</v>
      </c>
      <c r="Z123" s="82">
        <f t="shared" si="12"/>
        <v>0</v>
      </c>
      <c r="AA123" s="82">
        <f t="shared" si="13"/>
        <v>0</v>
      </c>
      <c r="AB123" s="97" t="str">
        <f t="shared" si="14"/>
        <v>-</v>
      </c>
      <c r="AC123" s="81">
        <f t="shared" si="15"/>
        <v>0</v>
      </c>
      <c r="AD123" s="82">
        <f t="shared" si="16"/>
        <v>0</v>
      </c>
      <c r="AE123" s="82">
        <f t="shared" si="17"/>
        <v>0</v>
      </c>
      <c r="AF123" s="97" t="str">
        <f t="shared" si="18"/>
        <v>-</v>
      </c>
      <c r="AG123" s="81">
        <f t="shared" si="19"/>
        <v>0</v>
      </c>
      <c r="AH123" s="98" t="s">
        <v>1368</v>
      </c>
      <c r="AI123" s="99" t="s">
        <v>1418</v>
      </c>
    </row>
    <row r="124" spans="1:35" x14ac:dyDescent="0.2">
      <c r="A124" s="79" t="s">
        <v>2012</v>
      </c>
      <c r="B124" s="80" t="s">
        <v>1126</v>
      </c>
      <c r="C124" s="81" t="s">
        <v>1127</v>
      </c>
      <c r="D124" s="82" t="s">
        <v>2013</v>
      </c>
      <c r="E124" s="82" t="s">
        <v>2014</v>
      </c>
      <c r="F124" s="80" t="s">
        <v>1362</v>
      </c>
      <c r="G124" s="83" t="s">
        <v>2015</v>
      </c>
      <c r="H124" s="84" t="s">
        <v>2016</v>
      </c>
      <c r="I124" s="85">
        <v>3304382500</v>
      </c>
      <c r="J124" s="86" t="s">
        <v>1383</v>
      </c>
      <c r="K124" s="87" t="s">
        <v>1366</v>
      </c>
      <c r="L124" s="88"/>
      <c r="M124" s="89">
        <v>10588.933684398742</v>
      </c>
      <c r="N124" s="90"/>
      <c r="O124" s="91">
        <v>42.673299999999998</v>
      </c>
      <c r="P124" s="87" t="s">
        <v>1417</v>
      </c>
      <c r="Q124" s="92"/>
      <c r="R124" s="90"/>
      <c r="S124" s="93" t="s">
        <v>1366</v>
      </c>
      <c r="T124" s="94">
        <v>954214.64</v>
      </c>
      <c r="U124" s="95"/>
      <c r="V124" s="95"/>
      <c r="W124" s="96"/>
      <c r="X124" s="81">
        <f t="shared" si="10"/>
        <v>0</v>
      </c>
      <c r="Y124" s="82">
        <f t="shared" si="11"/>
        <v>0</v>
      </c>
      <c r="Z124" s="82">
        <f t="shared" si="12"/>
        <v>0</v>
      </c>
      <c r="AA124" s="82">
        <f t="shared" si="13"/>
        <v>0</v>
      </c>
      <c r="AB124" s="97" t="str">
        <f t="shared" si="14"/>
        <v>-</v>
      </c>
      <c r="AC124" s="81">
        <f t="shared" si="15"/>
        <v>0</v>
      </c>
      <c r="AD124" s="82">
        <f t="shared" si="16"/>
        <v>1</v>
      </c>
      <c r="AE124" s="82">
        <f t="shared" si="17"/>
        <v>0</v>
      </c>
      <c r="AF124" s="97" t="str">
        <f t="shared" si="18"/>
        <v>-</v>
      </c>
      <c r="AG124" s="81">
        <f t="shared" si="19"/>
        <v>0</v>
      </c>
      <c r="AH124" s="98" t="s">
        <v>1368</v>
      </c>
      <c r="AI124" s="99" t="s">
        <v>1418</v>
      </c>
    </row>
    <row r="125" spans="1:35" x14ac:dyDescent="0.2">
      <c r="A125" s="79" t="s">
        <v>2017</v>
      </c>
      <c r="B125" s="80" t="s">
        <v>2018</v>
      </c>
      <c r="C125" s="81" t="s">
        <v>2019</v>
      </c>
      <c r="D125" s="82" t="s">
        <v>2020</v>
      </c>
      <c r="E125" s="82" t="s">
        <v>2014</v>
      </c>
      <c r="F125" s="80" t="s">
        <v>1362</v>
      </c>
      <c r="G125" s="83" t="s">
        <v>2021</v>
      </c>
      <c r="H125" s="84" t="s">
        <v>1397</v>
      </c>
      <c r="I125" s="85">
        <v>3304550498</v>
      </c>
      <c r="J125" s="86" t="s">
        <v>1383</v>
      </c>
      <c r="K125" s="87" t="s">
        <v>1366</v>
      </c>
      <c r="L125" s="88"/>
      <c r="M125" s="89">
        <v>217.96302237753198</v>
      </c>
      <c r="N125" s="90"/>
      <c r="O125" s="91" t="s">
        <v>1367</v>
      </c>
      <c r="P125" s="87" t="s">
        <v>1366</v>
      </c>
      <c r="Q125" s="92"/>
      <c r="R125" s="90"/>
      <c r="S125" s="93" t="s">
        <v>1366</v>
      </c>
      <c r="T125" s="94">
        <v>1095.7</v>
      </c>
      <c r="U125" s="95"/>
      <c r="V125" s="95"/>
      <c r="W125" s="96"/>
      <c r="X125" s="81">
        <f t="shared" si="10"/>
        <v>0</v>
      </c>
      <c r="Y125" s="82">
        <f t="shared" si="11"/>
        <v>1</v>
      </c>
      <c r="Z125" s="82">
        <f t="shared" si="12"/>
        <v>0</v>
      </c>
      <c r="AA125" s="82">
        <f t="shared" si="13"/>
        <v>0</v>
      </c>
      <c r="AB125" s="97" t="str">
        <f t="shared" si="14"/>
        <v>-</v>
      </c>
      <c r="AC125" s="81">
        <f t="shared" si="15"/>
        <v>0</v>
      </c>
      <c r="AD125" s="82">
        <f t="shared" si="16"/>
        <v>0</v>
      </c>
      <c r="AE125" s="82">
        <f t="shared" si="17"/>
        <v>0</v>
      </c>
      <c r="AF125" s="97" t="str">
        <f t="shared" si="18"/>
        <v>-</v>
      </c>
      <c r="AG125" s="81">
        <f t="shared" si="19"/>
        <v>0</v>
      </c>
      <c r="AH125" s="98" t="s">
        <v>1368</v>
      </c>
      <c r="AI125" s="99" t="s">
        <v>1369</v>
      </c>
    </row>
    <row r="126" spans="1:35" x14ac:dyDescent="0.2">
      <c r="A126" s="79" t="s">
        <v>2022</v>
      </c>
      <c r="B126" s="80" t="s">
        <v>2023</v>
      </c>
      <c r="C126" s="81" t="s">
        <v>2024</v>
      </c>
      <c r="D126" s="82" t="s">
        <v>2025</v>
      </c>
      <c r="E126" s="82" t="s">
        <v>2014</v>
      </c>
      <c r="F126" s="80" t="s">
        <v>1362</v>
      </c>
      <c r="G126" s="83" t="s">
        <v>2026</v>
      </c>
      <c r="H126" s="84" t="s">
        <v>2027</v>
      </c>
      <c r="I126" s="85">
        <v>3304528414</v>
      </c>
      <c r="J126" s="86" t="s">
        <v>1383</v>
      </c>
      <c r="K126" s="87" t="s">
        <v>1366</v>
      </c>
      <c r="L126" s="88"/>
      <c r="M126" s="89">
        <v>85.280631958193695</v>
      </c>
      <c r="N126" s="90"/>
      <c r="O126" s="91" t="s">
        <v>1367</v>
      </c>
      <c r="P126" s="87" t="s">
        <v>1366</v>
      </c>
      <c r="Q126" s="92"/>
      <c r="R126" s="90"/>
      <c r="S126" s="93" t="s">
        <v>1366</v>
      </c>
      <c r="T126" s="94">
        <v>769.28</v>
      </c>
      <c r="U126" s="95"/>
      <c r="V126" s="95"/>
      <c r="W126" s="96"/>
      <c r="X126" s="81">
        <f t="shared" si="10"/>
        <v>0</v>
      </c>
      <c r="Y126" s="82">
        <f t="shared" si="11"/>
        <v>1</v>
      </c>
      <c r="Z126" s="82">
        <f t="shared" si="12"/>
        <v>0</v>
      </c>
      <c r="AA126" s="82">
        <f t="shared" si="13"/>
        <v>0</v>
      </c>
      <c r="AB126" s="97" t="str">
        <f t="shared" si="14"/>
        <v>-</v>
      </c>
      <c r="AC126" s="81">
        <f t="shared" si="15"/>
        <v>0</v>
      </c>
      <c r="AD126" s="82">
        <f t="shared" si="16"/>
        <v>0</v>
      </c>
      <c r="AE126" s="82">
        <f t="shared" si="17"/>
        <v>0</v>
      </c>
      <c r="AF126" s="97" t="str">
        <f t="shared" si="18"/>
        <v>-</v>
      </c>
      <c r="AG126" s="81">
        <f t="shared" si="19"/>
        <v>0</v>
      </c>
      <c r="AH126" s="98" t="s">
        <v>1368</v>
      </c>
      <c r="AI126" s="99" t="s">
        <v>1369</v>
      </c>
    </row>
    <row r="127" spans="1:35" x14ac:dyDescent="0.2">
      <c r="A127" s="79" t="s">
        <v>2028</v>
      </c>
      <c r="B127" s="80" t="s">
        <v>1128</v>
      </c>
      <c r="C127" s="81" t="s">
        <v>1129</v>
      </c>
      <c r="D127" s="82" t="s">
        <v>2029</v>
      </c>
      <c r="E127" s="82" t="s">
        <v>2014</v>
      </c>
      <c r="F127" s="80" t="s">
        <v>1362</v>
      </c>
      <c r="G127" s="83" t="s">
        <v>2015</v>
      </c>
      <c r="H127" s="84" t="s">
        <v>1742</v>
      </c>
      <c r="I127" s="85">
        <v>3304848010</v>
      </c>
      <c r="J127" s="86" t="s">
        <v>1696</v>
      </c>
      <c r="K127" s="87" t="s">
        <v>1366</v>
      </c>
      <c r="L127" s="88"/>
      <c r="M127" s="89">
        <v>2134.450685226388</v>
      </c>
      <c r="N127" s="90"/>
      <c r="O127" s="91">
        <v>21.328299999999999</v>
      </c>
      <c r="P127" s="87" t="s">
        <v>1417</v>
      </c>
      <c r="Q127" s="92"/>
      <c r="R127" s="90"/>
      <c r="S127" s="93" t="s">
        <v>1366</v>
      </c>
      <c r="T127" s="94">
        <v>89055.9</v>
      </c>
      <c r="U127" s="95"/>
      <c r="V127" s="95"/>
      <c r="W127" s="96"/>
      <c r="X127" s="81">
        <f t="shared" si="10"/>
        <v>0</v>
      </c>
      <c r="Y127" s="82">
        <f t="shared" si="11"/>
        <v>0</v>
      </c>
      <c r="Z127" s="82">
        <f t="shared" si="12"/>
        <v>0</v>
      </c>
      <c r="AA127" s="82">
        <f t="shared" si="13"/>
        <v>0</v>
      </c>
      <c r="AB127" s="97" t="str">
        <f t="shared" si="14"/>
        <v>-</v>
      </c>
      <c r="AC127" s="81">
        <f t="shared" si="15"/>
        <v>0</v>
      </c>
      <c r="AD127" s="82">
        <f t="shared" si="16"/>
        <v>1</v>
      </c>
      <c r="AE127" s="82">
        <f t="shared" si="17"/>
        <v>0</v>
      </c>
      <c r="AF127" s="97" t="str">
        <f t="shared" si="18"/>
        <v>-</v>
      </c>
      <c r="AG127" s="81">
        <f t="shared" si="19"/>
        <v>0</v>
      </c>
      <c r="AH127" s="98" t="s">
        <v>1368</v>
      </c>
      <c r="AI127" s="99" t="s">
        <v>1418</v>
      </c>
    </row>
    <row r="128" spans="1:35" x14ac:dyDescent="0.2">
      <c r="A128" s="79" t="s">
        <v>2030</v>
      </c>
      <c r="B128" s="80" t="s">
        <v>2031</v>
      </c>
      <c r="C128" s="81" t="s">
        <v>2032</v>
      </c>
      <c r="D128" s="82" t="s">
        <v>2033</v>
      </c>
      <c r="E128" s="82" t="s">
        <v>1361</v>
      </c>
      <c r="F128" s="80" t="s">
        <v>1362</v>
      </c>
      <c r="G128" s="83" t="s">
        <v>2034</v>
      </c>
      <c r="H128" s="84" t="s">
        <v>2035</v>
      </c>
      <c r="I128" s="85">
        <v>6142282854</v>
      </c>
      <c r="J128" s="86" t="s">
        <v>1365</v>
      </c>
      <c r="K128" s="87" t="s">
        <v>1366</v>
      </c>
      <c r="L128" s="88"/>
      <c r="M128" s="89">
        <v>317.29332825223781</v>
      </c>
      <c r="N128" s="90"/>
      <c r="O128" s="91" t="s">
        <v>1367</v>
      </c>
      <c r="P128" s="87" t="s">
        <v>1366</v>
      </c>
      <c r="Q128" s="92"/>
      <c r="R128" s="90"/>
      <c r="S128" s="93" t="s">
        <v>1366</v>
      </c>
      <c r="T128" s="94">
        <v>2708.06</v>
      </c>
      <c r="U128" s="95"/>
      <c r="V128" s="95"/>
      <c r="W128" s="96"/>
      <c r="X128" s="81">
        <f t="shared" si="10"/>
        <v>0</v>
      </c>
      <c r="Y128" s="82">
        <f t="shared" si="11"/>
        <v>1</v>
      </c>
      <c r="Z128" s="82">
        <f t="shared" si="12"/>
        <v>0</v>
      </c>
      <c r="AA128" s="82">
        <f t="shared" si="13"/>
        <v>0</v>
      </c>
      <c r="AB128" s="97" t="str">
        <f t="shared" si="14"/>
        <v>-</v>
      </c>
      <c r="AC128" s="81">
        <f t="shared" si="15"/>
        <v>0</v>
      </c>
      <c r="AD128" s="82">
        <f t="shared" si="16"/>
        <v>0</v>
      </c>
      <c r="AE128" s="82">
        <f t="shared" si="17"/>
        <v>0</v>
      </c>
      <c r="AF128" s="97" t="str">
        <f t="shared" si="18"/>
        <v>-</v>
      </c>
      <c r="AG128" s="81">
        <f t="shared" si="19"/>
        <v>0</v>
      </c>
      <c r="AH128" s="98" t="s">
        <v>1368</v>
      </c>
      <c r="AI128" s="99" t="s">
        <v>1369</v>
      </c>
    </row>
    <row r="129" spans="1:35" x14ac:dyDescent="0.2">
      <c r="A129" s="79" t="s">
        <v>2036</v>
      </c>
      <c r="B129" s="80" t="s">
        <v>368</v>
      </c>
      <c r="C129" s="81" t="s">
        <v>369</v>
      </c>
      <c r="D129" s="82" t="s">
        <v>2037</v>
      </c>
      <c r="E129" s="82" t="s">
        <v>2038</v>
      </c>
      <c r="F129" s="80" t="s">
        <v>1362</v>
      </c>
      <c r="G129" s="83" t="s">
        <v>2039</v>
      </c>
      <c r="H129" s="84" t="s">
        <v>2040</v>
      </c>
      <c r="I129" s="85">
        <v>4406320261</v>
      </c>
      <c r="J129" s="86" t="s">
        <v>1390</v>
      </c>
      <c r="K129" s="87" t="s">
        <v>1366</v>
      </c>
      <c r="L129" s="88"/>
      <c r="M129" s="89">
        <v>1179.771164461559</v>
      </c>
      <c r="N129" s="90"/>
      <c r="O129" s="91">
        <v>19.900099999999998</v>
      </c>
      <c r="P129" s="87" t="s">
        <v>1366</v>
      </c>
      <c r="Q129" s="92"/>
      <c r="R129" s="90"/>
      <c r="S129" s="93" t="s">
        <v>1366</v>
      </c>
      <c r="T129" s="94">
        <v>126515.70999999999</v>
      </c>
      <c r="U129" s="95"/>
      <c r="V129" s="95"/>
      <c r="W129" s="96"/>
      <c r="X129" s="81">
        <f t="shared" si="10"/>
        <v>0</v>
      </c>
      <c r="Y129" s="82">
        <f t="shared" si="11"/>
        <v>0</v>
      </c>
      <c r="Z129" s="82">
        <f t="shared" si="12"/>
        <v>0</v>
      </c>
      <c r="AA129" s="82">
        <f t="shared" si="13"/>
        <v>0</v>
      </c>
      <c r="AB129" s="97" t="str">
        <f t="shared" si="14"/>
        <v>-</v>
      </c>
      <c r="AC129" s="81">
        <f t="shared" si="15"/>
        <v>0</v>
      </c>
      <c r="AD129" s="82">
        <f t="shared" si="16"/>
        <v>0</v>
      </c>
      <c r="AE129" s="82">
        <f t="shared" si="17"/>
        <v>0</v>
      </c>
      <c r="AF129" s="97" t="str">
        <f t="shared" si="18"/>
        <v>-</v>
      </c>
      <c r="AG129" s="81">
        <f t="shared" si="19"/>
        <v>0</v>
      </c>
      <c r="AH129" s="98" t="s">
        <v>1368</v>
      </c>
      <c r="AI129" s="99" t="s">
        <v>1418</v>
      </c>
    </row>
    <row r="130" spans="1:35" x14ac:dyDescent="0.2">
      <c r="A130" s="79" t="s">
        <v>2041</v>
      </c>
      <c r="B130" s="80" t="s">
        <v>216</v>
      </c>
      <c r="C130" s="81" t="s">
        <v>217</v>
      </c>
      <c r="D130" s="82" t="s">
        <v>2042</v>
      </c>
      <c r="E130" s="82" t="s">
        <v>2043</v>
      </c>
      <c r="F130" s="80" t="s">
        <v>1362</v>
      </c>
      <c r="G130" s="83" t="s">
        <v>2044</v>
      </c>
      <c r="H130" s="84" t="s">
        <v>2045</v>
      </c>
      <c r="I130" s="85">
        <v>4198643691</v>
      </c>
      <c r="J130" s="86" t="s">
        <v>1476</v>
      </c>
      <c r="K130" s="87" t="s">
        <v>1417</v>
      </c>
      <c r="L130" s="88"/>
      <c r="M130" s="89">
        <v>1135.1673952339627</v>
      </c>
      <c r="N130" s="90"/>
      <c r="O130" s="91">
        <v>17.8049</v>
      </c>
      <c r="P130" s="87" t="s">
        <v>1366</v>
      </c>
      <c r="Q130" s="92"/>
      <c r="R130" s="90"/>
      <c r="S130" s="93" t="s">
        <v>1417</v>
      </c>
      <c r="T130" s="94">
        <v>56730.400000000001</v>
      </c>
      <c r="U130" s="95"/>
      <c r="V130" s="95"/>
      <c r="W130" s="96"/>
      <c r="X130" s="81">
        <f t="shared" si="10"/>
        <v>1</v>
      </c>
      <c r="Y130" s="82">
        <f t="shared" si="11"/>
        <v>0</v>
      </c>
      <c r="Z130" s="82">
        <f t="shared" si="12"/>
        <v>0</v>
      </c>
      <c r="AA130" s="82">
        <f t="shared" si="13"/>
        <v>0</v>
      </c>
      <c r="AB130" s="97" t="str">
        <f t="shared" si="14"/>
        <v>-</v>
      </c>
      <c r="AC130" s="81">
        <f t="shared" si="15"/>
        <v>1</v>
      </c>
      <c r="AD130" s="82">
        <f t="shared" si="16"/>
        <v>0</v>
      </c>
      <c r="AE130" s="82">
        <f t="shared" si="17"/>
        <v>0</v>
      </c>
      <c r="AF130" s="97" t="str">
        <f t="shared" si="18"/>
        <v>-</v>
      </c>
      <c r="AG130" s="81">
        <f t="shared" si="19"/>
        <v>0</v>
      </c>
      <c r="AH130" s="98" t="s">
        <v>1368</v>
      </c>
      <c r="AI130" s="99" t="s">
        <v>1418</v>
      </c>
    </row>
    <row r="131" spans="1:35" x14ac:dyDescent="0.2">
      <c r="A131" s="79" t="s">
        <v>2046</v>
      </c>
      <c r="B131" s="80" t="s">
        <v>2047</v>
      </c>
      <c r="C131" s="81" t="s">
        <v>2048</v>
      </c>
      <c r="D131" s="82" t="s">
        <v>2049</v>
      </c>
      <c r="E131" s="82" t="s">
        <v>2050</v>
      </c>
      <c r="F131" s="80" t="s">
        <v>1362</v>
      </c>
      <c r="G131" s="83" t="s">
        <v>2051</v>
      </c>
      <c r="H131" s="84" t="s">
        <v>2052</v>
      </c>
      <c r="I131" s="85">
        <v>7403663351</v>
      </c>
      <c r="J131" s="86" t="s">
        <v>1390</v>
      </c>
      <c r="K131" s="87" t="s">
        <v>1366</v>
      </c>
      <c r="L131" s="88"/>
      <c r="M131" s="100">
        <v>1662.9815311280413</v>
      </c>
      <c r="N131" s="90"/>
      <c r="O131" s="91" t="s">
        <v>1367</v>
      </c>
      <c r="P131" s="87" t="s">
        <v>1366</v>
      </c>
      <c r="Q131" s="92"/>
      <c r="R131" s="90"/>
      <c r="S131" s="93" t="s">
        <v>1366</v>
      </c>
      <c r="T131" s="94">
        <v>2112</v>
      </c>
      <c r="U131" s="95"/>
      <c r="V131" s="95"/>
      <c r="W131" s="96"/>
      <c r="X131" s="81">
        <f t="shared" si="10"/>
        <v>0</v>
      </c>
      <c r="Y131" s="82">
        <f t="shared" si="11"/>
        <v>0</v>
      </c>
      <c r="Z131" s="82">
        <f t="shared" si="12"/>
        <v>0</v>
      </c>
      <c r="AA131" s="82">
        <f t="shared" si="13"/>
        <v>0</v>
      </c>
      <c r="AB131" s="97" t="str">
        <f t="shared" si="14"/>
        <v>-</v>
      </c>
      <c r="AC131" s="81">
        <f t="shared" si="15"/>
        <v>0</v>
      </c>
      <c r="AD131" s="82">
        <f t="shared" si="16"/>
        <v>0</v>
      </c>
      <c r="AE131" s="82">
        <f t="shared" si="17"/>
        <v>0</v>
      </c>
      <c r="AF131" s="97" t="str">
        <f t="shared" si="18"/>
        <v>-</v>
      </c>
      <c r="AG131" s="81">
        <f t="shared" si="19"/>
        <v>0</v>
      </c>
      <c r="AH131" s="98" t="s">
        <v>1368</v>
      </c>
      <c r="AI131" s="99" t="s">
        <v>1538</v>
      </c>
    </row>
    <row r="132" spans="1:35" x14ac:dyDescent="0.2">
      <c r="A132" s="79" t="s">
        <v>2053</v>
      </c>
      <c r="B132" s="80" t="s">
        <v>845</v>
      </c>
      <c r="C132" s="81" t="s">
        <v>846</v>
      </c>
      <c r="D132" s="82" t="s">
        <v>2054</v>
      </c>
      <c r="E132" s="82" t="s">
        <v>2055</v>
      </c>
      <c r="F132" s="80" t="s">
        <v>1362</v>
      </c>
      <c r="G132" s="83" t="s">
        <v>2056</v>
      </c>
      <c r="H132" s="84" t="s">
        <v>2057</v>
      </c>
      <c r="I132" s="85">
        <v>4193967922</v>
      </c>
      <c r="J132" s="86" t="s">
        <v>1416</v>
      </c>
      <c r="K132" s="87" t="s">
        <v>1366</v>
      </c>
      <c r="L132" s="88"/>
      <c r="M132" s="89">
        <v>816.98240125439236</v>
      </c>
      <c r="N132" s="90"/>
      <c r="O132" s="91">
        <v>10.750500000000001</v>
      </c>
      <c r="P132" s="87" t="s">
        <v>1366</v>
      </c>
      <c r="Q132" s="92"/>
      <c r="R132" s="90"/>
      <c r="S132" s="93" t="s">
        <v>1417</v>
      </c>
      <c r="T132" s="94">
        <v>28680.710000000003</v>
      </c>
      <c r="U132" s="95"/>
      <c r="V132" s="95"/>
      <c r="W132" s="96"/>
      <c r="X132" s="81">
        <f t="shared" si="10"/>
        <v>0</v>
      </c>
      <c r="Y132" s="82">
        <f t="shared" si="11"/>
        <v>0</v>
      </c>
      <c r="Z132" s="82">
        <f t="shared" si="12"/>
        <v>0</v>
      </c>
      <c r="AA132" s="82">
        <f t="shared" si="13"/>
        <v>0</v>
      </c>
      <c r="AB132" s="97" t="str">
        <f t="shared" si="14"/>
        <v>-</v>
      </c>
      <c r="AC132" s="81">
        <f t="shared" si="15"/>
        <v>1</v>
      </c>
      <c r="AD132" s="82">
        <f t="shared" si="16"/>
        <v>0</v>
      </c>
      <c r="AE132" s="82">
        <f t="shared" si="17"/>
        <v>0</v>
      </c>
      <c r="AF132" s="97" t="str">
        <f t="shared" si="18"/>
        <v>-</v>
      </c>
      <c r="AG132" s="81">
        <f t="shared" si="19"/>
        <v>0</v>
      </c>
      <c r="AH132" s="98" t="s">
        <v>1368</v>
      </c>
      <c r="AI132" s="99" t="s">
        <v>1418</v>
      </c>
    </row>
    <row r="133" spans="1:35" x14ac:dyDescent="0.2">
      <c r="A133" s="79" t="s">
        <v>2058</v>
      </c>
      <c r="B133" s="80" t="s">
        <v>1268</v>
      </c>
      <c r="C133" s="81" t="s">
        <v>1269</v>
      </c>
      <c r="D133" s="82" t="s">
        <v>2059</v>
      </c>
      <c r="E133" s="82" t="s">
        <v>2060</v>
      </c>
      <c r="F133" s="80" t="s">
        <v>1362</v>
      </c>
      <c r="G133" s="83" t="s">
        <v>2061</v>
      </c>
      <c r="H133" s="84" t="s">
        <v>2062</v>
      </c>
      <c r="I133" s="85">
        <v>9377460710</v>
      </c>
      <c r="J133" s="86" t="s">
        <v>1786</v>
      </c>
      <c r="K133" s="87" t="s">
        <v>1366</v>
      </c>
      <c r="L133" s="88"/>
      <c r="M133" s="89">
        <v>1673.5879256315359</v>
      </c>
      <c r="N133" s="90"/>
      <c r="O133" s="91">
        <v>12.3156</v>
      </c>
      <c r="P133" s="87" t="s">
        <v>1366</v>
      </c>
      <c r="Q133" s="92"/>
      <c r="R133" s="90"/>
      <c r="S133" s="93" t="s">
        <v>1366</v>
      </c>
      <c r="T133" s="94">
        <v>67145.569999999992</v>
      </c>
      <c r="U133" s="95"/>
      <c r="V133" s="95"/>
      <c r="W133" s="96"/>
      <c r="X133" s="81">
        <f t="shared" ref="X133:X196" si="20">IF(OR(K133="YES",TRIM(L133)="YES"),1,0)</f>
        <v>0</v>
      </c>
      <c r="Y133" s="82">
        <f t="shared" ref="Y133:Y196" si="21">IF(OR(AND(ISNUMBER(M133),AND(M133&gt;0,M133&lt;600)),AND(ISNUMBER(M133),AND(M133&gt;0,N133="YES"))),1,0)</f>
        <v>0</v>
      </c>
      <c r="Z133" s="82">
        <f t="shared" ref="Z133:Z196" si="22">IF(AND(OR(K133="YES",TRIM(L133)="YES"),(X133=0)),"Trouble",0)</f>
        <v>0</v>
      </c>
      <c r="AA133" s="82">
        <f t="shared" ref="AA133:AA196" si="23">IF(AND(OR(AND(ISNUMBER(M133),AND(M133&gt;0,M133&lt;600)),AND(ISNUMBER(M133),AND(M133&gt;0,N133="YES"))),(Y133=0)),"Trouble",0)</f>
        <v>0</v>
      </c>
      <c r="AB133" s="97" t="str">
        <f t="shared" ref="AB133:AB196" si="24">IF(AND(X133=1,Y133=1),"SRSA","-")</f>
        <v>-</v>
      </c>
      <c r="AC133" s="81">
        <f t="shared" ref="AC133:AC196" si="25">IF(S133="YES",1,0)</f>
        <v>0</v>
      </c>
      <c r="AD133" s="82">
        <f t="shared" ref="AD133:AD196" si="26">IF(OR(AND(ISNUMBER(Q133),Q133&gt;=20), (AND(ISNUMBER(Q133) = FALSE, AND(ISNUMBER(O133), O133&gt;=20)))),1,0)</f>
        <v>0</v>
      </c>
      <c r="AE133" s="82">
        <f t="shared" ref="AE133:AE196" si="27">IF(AND(AC133=1,AD133=1),"Initial",0)</f>
        <v>0</v>
      </c>
      <c r="AF133" s="97" t="str">
        <f t="shared" ref="AF133:AF196" si="28">IF(AND(AND(AE133="Initial",AG133=0),AND(ISNUMBER(M133),M133&gt;0)),"RLIS","-")</f>
        <v>-</v>
      </c>
      <c r="AG133" s="81">
        <f t="shared" ref="AG133:AG196" si="29">IF(AND(AB133="SRSA",AE133="Initial"),"SRSA",0)</f>
        <v>0</v>
      </c>
      <c r="AH133" s="98" t="s">
        <v>1368</v>
      </c>
      <c r="AI133" s="99" t="s">
        <v>1418</v>
      </c>
    </row>
    <row r="134" spans="1:35" x14ac:dyDescent="0.2">
      <c r="A134" s="79" t="s">
        <v>2063</v>
      </c>
      <c r="B134" s="80" t="s">
        <v>1130</v>
      </c>
      <c r="C134" s="81" t="s">
        <v>1131</v>
      </c>
      <c r="D134" s="82" t="s">
        <v>2064</v>
      </c>
      <c r="E134" s="82" t="s">
        <v>2065</v>
      </c>
      <c r="F134" s="80" t="s">
        <v>1362</v>
      </c>
      <c r="G134" s="83" t="s">
        <v>2066</v>
      </c>
      <c r="H134" s="84" t="s">
        <v>2067</v>
      </c>
      <c r="I134" s="85">
        <v>3306272181</v>
      </c>
      <c r="J134" s="86" t="s">
        <v>1696</v>
      </c>
      <c r="K134" s="87" t="s">
        <v>1366</v>
      </c>
      <c r="L134" s="88"/>
      <c r="M134" s="89">
        <v>2303.6881138838171</v>
      </c>
      <c r="N134" s="90"/>
      <c r="O134" s="91">
        <v>16.953299999999999</v>
      </c>
      <c r="P134" s="87" t="s">
        <v>1366</v>
      </c>
      <c r="Q134" s="92"/>
      <c r="R134" s="90"/>
      <c r="S134" s="93" t="s">
        <v>1366</v>
      </c>
      <c r="T134" s="94">
        <v>133478.88</v>
      </c>
      <c r="U134" s="95"/>
      <c r="V134" s="95"/>
      <c r="W134" s="96"/>
      <c r="X134" s="81">
        <f t="shared" si="20"/>
        <v>0</v>
      </c>
      <c r="Y134" s="82">
        <f t="shared" si="21"/>
        <v>0</v>
      </c>
      <c r="Z134" s="82">
        <f t="shared" si="22"/>
        <v>0</v>
      </c>
      <c r="AA134" s="82">
        <f t="shared" si="23"/>
        <v>0</v>
      </c>
      <c r="AB134" s="97" t="str">
        <f t="shared" si="24"/>
        <v>-</v>
      </c>
      <c r="AC134" s="81">
        <f t="shared" si="25"/>
        <v>0</v>
      </c>
      <c r="AD134" s="82">
        <f t="shared" si="26"/>
        <v>0</v>
      </c>
      <c r="AE134" s="82">
        <f t="shared" si="27"/>
        <v>0</v>
      </c>
      <c r="AF134" s="97" t="str">
        <f t="shared" si="28"/>
        <v>-</v>
      </c>
      <c r="AG134" s="81">
        <f t="shared" si="29"/>
        <v>0</v>
      </c>
      <c r="AH134" s="98" t="s">
        <v>1368</v>
      </c>
      <c r="AI134" s="99" t="s">
        <v>1418</v>
      </c>
    </row>
    <row r="135" spans="1:35" x14ac:dyDescent="0.2">
      <c r="A135" s="79" t="s">
        <v>2068</v>
      </c>
      <c r="B135" s="80" t="s">
        <v>417</v>
      </c>
      <c r="C135" s="81" t="s">
        <v>418</v>
      </c>
      <c r="D135" s="82" t="s">
        <v>2069</v>
      </c>
      <c r="E135" s="82" t="s">
        <v>2070</v>
      </c>
      <c r="F135" s="80" t="s">
        <v>1362</v>
      </c>
      <c r="G135" s="83" t="s">
        <v>2071</v>
      </c>
      <c r="H135" s="84" t="s">
        <v>2072</v>
      </c>
      <c r="I135" s="85">
        <v>9377666000</v>
      </c>
      <c r="J135" s="86" t="s">
        <v>1488</v>
      </c>
      <c r="K135" s="87" t="s">
        <v>1366</v>
      </c>
      <c r="L135" s="88"/>
      <c r="M135" s="89">
        <v>597.28387747523027</v>
      </c>
      <c r="N135" s="90"/>
      <c r="O135" s="91">
        <v>12.1379</v>
      </c>
      <c r="P135" s="87" t="s">
        <v>1366</v>
      </c>
      <c r="Q135" s="92"/>
      <c r="R135" s="90"/>
      <c r="S135" s="93" t="s">
        <v>1366</v>
      </c>
      <c r="T135" s="94">
        <v>22660.61</v>
      </c>
      <c r="U135" s="95"/>
      <c r="V135" s="95"/>
      <c r="W135" s="96"/>
      <c r="X135" s="81">
        <f t="shared" si="20"/>
        <v>0</v>
      </c>
      <c r="Y135" s="82">
        <f t="shared" si="21"/>
        <v>1</v>
      </c>
      <c r="Z135" s="82">
        <f t="shared" si="22"/>
        <v>0</v>
      </c>
      <c r="AA135" s="82">
        <f t="shared" si="23"/>
        <v>0</v>
      </c>
      <c r="AB135" s="97" t="str">
        <f t="shared" si="24"/>
        <v>-</v>
      </c>
      <c r="AC135" s="81">
        <f t="shared" si="25"/>
        <v>0</v>
      </c>
      <c r="AD135" s="82">
        <f t="shared" si="26"/>
        <v>0</v>
      </c>
      <c r="AE135" s="82">
        <f t="shared" si="27"/>
        <v>0</v>
      </c>
      <c r="AF135" s="97" t="str">
        <f t="shared" si="28"/>
        <v>-</v>
      </c>
      <c r="AG135" s="81">
        <f t="shared" si="29"/>
        <v>0</v>
      </c>
      <c r="AH135" s="98" t="s">
        <v>1368</v>
      </c>
      <c r="AI135" s="99" t="s">
        <v>1418</v>
      </c>
    </row>
    <row r="136" spans="1:35" x14ac:dyDescent="0.2">
      <c r="A136" s="79" t="s">
        <v>2073</v>
      </c>
      <c r="B136" s="80" t="s">
        <v>2074</v>
      </c>
      <c r="C136" s="81" t="s">
        <v>2075</v>
      </c>
      <c r="D136" s="82" t="s">
        <v>2076</v>
      </c>
      <c r="E136" s="82" t="s">
        <v>1361</v>
      </c>
      <c r="F136" s="80" t="s">
        <v>1362</v>
      </c>
      <c r="G136" s="83" t="s">
        <v>1563</v>
      </c>
      <c r="H136" s="84" t="s">
        <v>2077</v>
      </c>
      <c r="I136" s="85">
        <v>6148631604</v>
      </c>
      <c r="J136" s="86"/>
      <c r="K136" s="87"/>
      <c r="L136" s="88"/>
      <c r="M136" s="89">
        <v>99.560033570387674</v>
      </c>
      <c r="N136" s="90"/>
      <c r="O136" s="91" t="s">
        <v>1367</v>
      </c>
      <c r="P136" s="87" t="s">
        <v>1366</v>
      </c>
      <c r="Q136" s="92"/>
      <c r="R136" s="90"/>
      <c r="S136" s="93"/>
      <c r="T136" s="94">
        <v>525.31999999999994</v>
      </c>
      <c r="U136" s="95"/>
      <c r="V136" s="95"/>
      <c r="W136" s="96"/>
      <c r="X136" s="81">
        <f t="shared" si="20"/>
        <v>0</v>
      </c>
      <c r="Y136" s="82">
        <f t="shared" si="21"/>
        <v>1</v>
      </c>
      <c r="Z136" s="82">
        <f t="shared" si="22"/>
        <v>0</v>
      </c>
      <c r="AA136" s="82">
        <f t="shared" si="23"/>
        <v>0</v>
      </c>
      <c r="AB136" s="97" t="str">
        <f t="shared" si="24"/>
        <v>-</v>
      </c>
      <c r="AC136" s="81">
        <f t="shared" si="25"/>
        <v>0</v>
      </c>
      <c r="AD136" s="82">
        <f t="shared" si="26"/>
        <v>0</v>
      </c>
      <c r="AE136" s="82">
        <f t="shared" si="27"/>
        <v>0</v>
      </c>
      <c r="AF136" s="97" t="str">
        <f t="shared" si="28"/>
        <v>-</v>
      </c>
      <c r="AG136" s="81">
        <f t="shared" si="29"/>
        <v>0</v>
      </c>
      <c r="AH136" s="98" t="s">
        <v>1368</v>
      </c>
      <c r="AI136" s="99" t="s">
        <v>1369</v>
      </c>
    </row>
    <row r="137" spans="1:35" x14ac:dyDescent="0.2">
      <c r="A137" s="79" t="s">
        <v>2078</v>
      </c>
      <c r="B137" s="80" t="s">
        <v>680</v>
      </c>
      <c r="C137" s="81" t="s">
        <v>681</v>
      </c>
      <c r="D137" s="82" t="s">
        <v>1455</v>
      </c>
      <c r="E137" s="82" t="s">
        <v>1456</v>
      </c>
      <c r="F137" s="80" t="s">
        <v>1362</v>
      </c>
      <c r="G137" s="83" t="s">
        <v>1457</v>
      </c>
      <c r="H137" s="84" t="s">
        <v>1458</v>
      </c>
      <c r="I137" s="85">
        <v>4195868300</v>
      </c>
      <c r="J137" s="86" t="s">
        <v>1569</v>
      </c>
      <c r="K137" s="87" t="s">
        <v>1366</v>
      </c>
      <c r="L137" s="88"/>
      <c r="M137" s="89">
        <v>2760.3174157527042</v>
      </c>
      <c r="N137" s="90"/>
      <c r="O137" s="91">
        <v>15.1637</v>
      </c>
      <c r="P137" s="87" t="s">
        <v>1366</v>
      </c>
      <c r="Q137" s="92"/>
      <c r="R137" s="90"/>
      <c r="S137" s="93" t="s">
        <v>1417</v>
      </c>
      <c r="T137" s="94">
        <v>116595.97000000002</v>
      </c>
      <c r="U137" s="95"/>
      <c r="V137" s="95"/>
      <c r="W137" s="96"/>
      <c r="X137" s="81">
        <f t="shared" si="20"/>
        <v>0</v>
      </c>
      <c r="Y137" s="82">
        <f t="shared" si="21"/>
        <v>0</v>
      </c>
      <c r="Z137" s="82">
        <f t="shared" si="22"/>
        <v>0</v>
      </c>
      <c r="AA137" s="82">
        <f t="shared" si="23"/>
        <v>0</v>
      </c>
      <c r="AB137" s="97" t="str">
        <f t="shared" si="24"/>
        <v>-</v>
      </c>
      <c r="AC137" s="81">
        <f t="shared" si="25"/>
        <v>1</v>
      </c>
      <c r="AD137" s="82">
        <f t="shared" si="26"/>
        <v>0</v>
      </c>
      <c r="AE137" s="82">
        <f t="shared" si="27"/>
        <v>0</v>
      </c>
      <c r="AF137" s="97" t="str">
        <f t="shared" si="28"/>
        <v>-</v>
      </c>
      <c r="AG137" s="81">
        <f t="shared" si="29"/>
        <v>0</v>
      </c>
      <c r="AH137" s="98" t="s">
        <v>1368</v>
      </c>
      <c r="AI137" s="99" t="s">
        <v>1418</v>
      </c>
    </row>
    <row r="138" spans="1:35" x14ac:dyDescent="0.2">
      <c r="A138" s="79" t="s">
        <v>2079</v>
      </c>
      <c r="B138" s="80" t="s">
        <v>2080</v>
      </c>
      <c r="C138" s="81" t="s">
        <v>2081</v>
      </c>
      <c r="D138" s="82" t="s">
        <v>2082</v>
      </c>
      <c r="E138" s="82" t="s">
        <v>406</v>
      </c>
      <c r="F138" s="80" t="s">
        <v>1362</v>
      </c>
      <c r="G138" s="83" t="s">
        <v>2083</v>
      </c>
      <c r="H138" s="84" t="s">
        <v>2084</v>
      </c>
      <c r="I138" s="85">
        <v>7402867839</v>
      </c>
      <c r="J138" s="86" t="s">
        <v>1416</v>
      </c>
      <c r="K138" s="87" t="s">
        <v>1366</v>
      </c>
      <c r="L138" s="88"/>
      <c r="M138" s="89">
        <v>98.653455526776213</v>
      </c>
      <c r="N138" s="90"/>
      <c r="O138" s="91" t="s">
        <v>1367</v>
      </c>
      <c r="P138" s="87" t="s">
        <v>1366</v>
      </c>
      <c r="Q138" s="92"/>
      <c r="R138" s="90"/>
      <c r="S138" s="93" t="s">
        <v>1417</v>
      </c>
      <c r="T138" s="94">
        <v>244.97000000000003</v>
      </c>
      <c r="U138" s="95"/>
      <c r="V138" s="95"/>
      <c r="W138" s="96"/>
      <c r="X138" s="81">
        <f t="shared" si="20"/>
        <v>0</v>
      </c>
      <c r="Y138" s="82">
        <f t="shared" si="21"/>
        <v>1</v>
      </c>
      <c r="Z138" s="82">
        <f t="shared" si="22"/>
        <v>0</v>
      </c>
      <c r="AA138" s="82">
        <f t="shared" si="23"/>
        <v>0</v>
      </c>
      <c r="AB138" s="97" t="str">
        <f t="shared" si="24"/>
        <v>-</v>
      </c>
      <c r="AC138" s="81">
        <f t="shared" si="25"/>
        <v>1</v>
      </c>
      <c r="AD138" s="82">
        <f t="shared" si="26"/>
        <v>0</v>
      </c>
      <c r="AE138" s="82">
        <f t="shared" si="27"/>
        <v>0</v>
      </c>
      <c r="AF138" s="97" t="str">
        <f t="shared" si="28"/>
        <v>-</v>
      </c>
      <c r="AG138" s="81">
        <f t="shared" si="29"/>
        <v>0</v>
      </c>
      <c r="AH138" s="98" t="s">
        <v>1368</v>
      </c>
      <c r="AI138" s="99" t="s">
        <v>1369</v>
      </c>
    </row>
    <row r="139" spans="1:35" x14ac:dyDescent="0.2">
      <c r="A139" s="79" t="s">
        <v>2085</v>
      </c>
      <c r="B139" s="80" t="s">
        <v>510</v>
      </c>
      <c r="C139" s="81" t="s">
        <v>511</v>
      </c>
      <c r="D139" s="82" t="s">
        <v>2086</v>
      </c>
      <c r="E139" s="82" t="s">
        <v>2087</v>
      </c>
      <c r="F139" s="80" t="s">
        <v>1362</v>
      </c>
      <c r="G139" s="83" t="s">
        <v>2088</v>
      </c>
      <c r="H139" s="84" t="s">
        <v>2089</v>
      </c>
      <c r="I139" s="85">
        <v>7406256346</v>
      </c>
      <c r="J139" s="86" t="s">
        <v>1424</v>
      </c>
      <c r="K139" s="87" t="s">
        <v>1417</v>
      </c>
      <c r="L139" s="88"/>
      <c r="M139" s="89">
        <v>1078.6452515534934</v>
      </c>
      <c r="N139" s="90"/>
      <c r="O139" s="91">
        <v>16.691600000000001</v>
      </c>
      <c r="P139" s="87" t="s">
        <v>1366</v>
      </c>
      <c r="Q139" s="92"/>
      <c r="R139" s="90"/>
      <c r="S139" s="93" t="s">
        <v>1417</v>
      </c>
      <c r="T139" s="94">
        <v>31620.329999999998</v>
      </c>
      <c r="U139" s="95"/>
      <c r="V139" s="95"/>
      <c r="W139" s="96"/>
      <c r="X139" s="81">
        <f t="shared" si="20"/>
        <v>1</v>
      </c>
      <c r="Y139" s="82">
        <f t="shared" si="21"/>
        <v>0</v>
      </c>
      <c r="Z139" s="82">
        <f t="shared" si="22"/>
        <v>0</v>
      </c>
      <c r="AA139" s="82">
        <f t="shared" si="23"/>
        <v>0</v>
      </c>
      <c r="AB139" s="97" t="str">
        <f t="shared" si="24"/>
        <v>-</v>
      </c>
      <c r="AC139" s="81">
        <f t="shared" si="25"/>
        <v>1</v>
      </c>
      <c r="AD139" s="82">
        <f t="shared" si="26"/>
        <v>0</v>
      </c>
      <c r="AE139" s="82">
        <f t="shared" si="27"/>
        <v>0</v>
      </c>
      <c r="AF139" s="97" t="str">
        <f t="shared" si="28"/>
        <v>-</v>
      </c>
      <c r="AG139" s="81">
        <f t="shared" si="29"/>
        <v>0</v>
      </c>
      <c r="AH139" s="98" t="s">
        <v>1368</v>
      </c>
      <c r="AI139" s="99" t="s">
        <v>1418</v>
      </c>
    </row>
    <row r="140" spans="1:35" x14ac:dyDescent="0.2">
      <c r="A140" s="79" t="s">
        <v>2090</v>
      </c>
      <c r="B140" s="80" t="s">
        <v>774</v>
      </c>
      <c r="C140" s="81" t="s">
        <v>775</v>
      </c>
      <c r="D140" s="82" t="s">
        <v>2091</v>
      </c>
      <c r="E140" s="82" t="s">
        <v>2092</v>
      </c>
      <c r="F140" s="80" t="s">
        <v>1362</v>
      </c>
      <c r="G140" s="83" t="s">
        <v>2093</v>
      </c>
      <c r="H140" s="84" t="s">
        <v>2094</v>
      </c>
      <c r="I140" s="85">
        <v>9374338841</v>
      </c>
      <c r="J140" s="86" t="s">
        <v>1488</v>
      </c>
      <c r="K140" s="87" t="s">
        <v>1366</v>
      </c>
      <c r="L140" s="88"/>
      <c r="M140" s="89">
        <v>8064.1940808155568</v>
      </c>
      <c r="N140" s="90"/>
      <c r="O140" s="91">
        <v>8.1052</v>
      </c>
      <c r="P140" s="87" t="s">
        <v>1366</v>
      </c>
      <c r="Q140" s="92"/>
      <c r="R140" s="90"/>
      <c r="S140" s="93" t="s">
        <v>1366</v>
      </c>
      <c r="T140" s="94">
        <v>132475.32</v>
      </c>
      <c r="U140" s="95"/>
      <c r="V140" s="95"/>
      <c r="W140" s="96"/>
      <c r="X140" s="81">
        <f t="shared" si="20"/>
        <v>0</v>
      </c>
      <c r="Y140" s="82">
        <f t="shared" si="21"/>
        <v>0</v>
      </c>
      <c r="Z140" s="82">
        <f t="shared" si="22"/>
        <v>0</v>
      </c>
      <c r="AA140" s="82">
        <f t="shared" si="23"/>
        <v>0</v>
      </c>
      <c r="AB140" s="97" t="str">
        <f t="shared" si="24"/>
        <v>-</v>
      </c>
      <c r="AC140" s="81">
        <f t="shared" si="25"/>
        <v>0</v>
      </c>
      <c r="AD140" s="82">
        <f t="shared" si="26"/>
        <v>0</v>
      </c>
      <c r="AE140" s="82">
        <f t="shared" si="27"/>
        <v>0</v>
      </c>
      <c r="AF140" s="97" t="str">
        <f t="shared" si="28"/>
        <v>-</v>
      </c>
      <c r="AG140" s="81">
        <f t="shared" si="29"/>
        <v>0</v>
      </c>
      <c r="AH140" s="98" t="s">
        <v>1368</v>
      </c>
      <c r="AI140" s="99" t="s">
        <v>1418</v>
      </c>
    </row>
    <row r="141" spans="1:35" x14ac:dyDescent="0.2">
      <c r="A141" s="79" t="s">
        <v>2095</v>
      </c>
      <c r="B141" s="80" t="s">
        <v>2096</v>
      </c>
      <c r="C141" s="81" t="s">
        <v>2097</v>
      </c>
      <c r="D141" s="82" t="s">
        <v>2098</v>
      </c>
      <c r="E141" s="82" t="s">
        <v>1395</v>
      </c>
      <c r="F141" s="80" t="s">
        <v>1362</v>
      </c>
      <c r="G141" s="83" t="s">
        <v>2099</v>
      </c>
      <c r="H141" s="84" t="s">
        <v>2100</v>
      </c>
      <c r="I141" s="85">
        <v>4192059800</v>
      </c>
      <c r="J141" s="86" t="s">
        <v>1365</v>
      </c>
      <c r="K141" s="87" t="s">
        <v>1366</v>
      </c>
      <c r="L141" s="88"/>
      <c r="M141" s="89">
        <v>145.02141592228358</v>
      </c>
      <c r="N141" s="90"/>
      <c r="O141" s="91" t="s">
        <v>1367</v>
      </c>
      <c r="P141" s="87" t="s">
        <v>1366</v>
      </c>
      <c r="Q141" s="92"/>
      <c r="R141" s="90"/>
      <c r="S141" s="93" t="s">
        <v>1366</v>
      </c>
      <c r="T141" s="94">
        <v>1618.3700000000001</v>
      </c>
      <c r="U141" s="95"/>
      <c r="V141" s="95"/>
      <c r="W141" s="96"/>
      <c r="X141" s="81">
        <f t="shared" si="20"/>
        <v>0</v>
      </c>
      <c r="Y141" s="82">
        <f t="shared" si="21"/>
        <v>1</v>
      </c>
      <c r="Z141" s="82">
        <f t="shared" si="22"/>
        <v>0</v>
      </c>
      <c r="AA141" s="82">
        <f t="shared" si="23"/>
        <v>0</v>
      </c>
      <c r="AB141" s="97" t="str">
        <f t="shared" si="24"/>
        <v>-</v>
      </c>
      <c r="AC141" s="81">
        <f t="shared" si="25"/>
        <v>0</v>
      </c>
      <c r="AD141" s="82">
        <f t="shared" si="26"/>
        <v>0</v>
      </c>
      <c r="AE141" s="82">
        <f t="shared" si="27"/>
        <v>0</v>
      </c>
      <c r="AF141" s="97" t="str">
        <f t="shared" si="28"/>
        <v>-</v>
      </c>
      <c r="AG141" s="81">
        <f t="shared" si="29"/>
        <v>0</v>
      </c>
      <c r="AH141" s="98" t="s">
        <v>1368</v>
      </c>
      <c r="AI141" s="99" t="s">
        <v>1369</v>
      </c>
    </row>
    <row r="142" spans="1:35" x14ac:dyDescent="0.2">
      <c r="A142" s="79" t="s">
        <v>2101</v>
      </c>
      <c r="B142" s="80" t="s">
        <v>946</v>
      </c>
      <c r="C142" s="81" t="s">
        <v>947</v>
      </c>
      <c r="D142" s="82" t="s">
        <v>2102</v>
      </c>
      <c r="E142" s="82" t="s">
        <v>2103</v>
      </c>
      <c r="F142" s="80" t="s">
        <v>1362</v>
      </c>
      <c r="G142" s="83" t="s">
        <v>2104</v>
      </c>
      <c r="H142" s="84" t="s">
        <v>2105</v>
      </c>
      <c r="I142" s="85">
        <v>4196582808</v>
      </c>
      <c r="J142" s="86" t="s">
        <v>1424</v>
      </c>
      <c r="K142" s="87" t="s">
        <v>1417</v>
      </c>
      <c r="L142" s="88"/>
      <c r="M142" s="89">
        <v>986.16472847614307</v>
      </c>
      <c r="N142" s="90"/>
      <c r="O142" s="91">
        <v>15.045</v>
      </c>
      <c r="P142" s="87" t="s">
        <v>1366</v>
      </c>
      <c r="Q142" s="92"/>
      <c r="R142" s="90"/>
      <c r="S142" s="93" t="s">
        <v>1417</v>
      </c>
      <c r="T142" s="94">
        <v>31059.94</v>
      </c>
      <c r="U142" s="95"/>
      <c r="V142" s="95"/>
      <c r="W142" s="96"/>
      <c r="X142" s="81">
        <f t="shared" si="20"/>
        <v>1</v>
      </c>
      <c r="Y142" s="82">
        <f t="shared" si="21"/>
        <v>0</v>
      </c>
      <c r="Z142" s="82">
        <f t="shared" si="22"/>
        <v>0</v>
      </c>
      <c r="AA142" s="82">
        <f t="shared" si="23"/>
        <v>0</v>
      </c>
      <c r="AB142" s="97" t="str">
        <f t="shared" si="24"/>
        <v>-</v>
      </c>
      <c r="AC142" s="81">
        <f t="shared" si="25"/>
        <v>1</v>
      </c>
      <c r="AD142" s="82">
        <f t="shared" si="26"/>
        <v>0</v>
      </c>
      <c r="AE142" s="82">
        <f t="shared" si="27"/>
        <v>0</v>
      </c>
      <c r="AF142" s="97" t="str">
        <f t="shared" si="28"/>
        <v>-</v>
      </c>
      <c r="AG142" s="81">
        <f t="shared" si="29"/>
        <v>0</v>
      </c>
      <c r="AH142" s="98" t="s">
        <v>1368</v>
      </c>
      <c r="AI142" s="99" t="s">
        <v>1418</v>
      </c>
    </row>
    <row r="143" spans="1:35" x14ac:dyDescent="0.2">
      <c r="A143" s="79" t="s">
        <v>2106</v>
      </c>
      <c r="B143" s="80" t="s">
        <v>2107</v>
      </c>
      <c r="C143" s="81" t="s">
        <v>2108</v>
      </c>
      <c r="D143" s="82" t="s">
        <v>2109</v>
      </c>
      <c r="E143" s="82" t="s">
        <v>1361</v>
      </c>
      <c r="F143" s="80" t="s">
        <v>1362</v>
      </c>
      <c r="G143" s="83" t="s">
        <v>2110</v>
      </c>
      <c r="H143" s="84" t="s">
        <v>2111</v>
      </c>
      <c r="I143" s="85">
        <v>6142978801</v>
      </c>
      <c r="J143" s="86" t="s">
        <v>1365</v>
      </c>
      <c r="K143" s="87" t="s">
        <v>1366</v>
      </c>
      <c r="L143" s="88"/>
      <c r="M143" s="89">
        <v>246.22915727717796</v>
      </c>
      <c r="N143" s="90"/>
      <c r="O143" s="91" t="s">
        <v>1367</v>
      </c>
      <c r="P143" s="87" t="s">
        <v>1366</v>
      </c>
      <c r="Q143" s="92"/>
      <c r="R143" s="90"/>
      <c r="S143" s="93" t="s">
        <v>1366</v>
      </c>
      <c r="T143" s="94">
        <v>2518.5300000000002</v>
      </c>
      <c r="U143" s="95"/>
      <c r="V143" s="95"/>
      <c r="W143" s="96"/>
      <c r="X143" s="81">
        <f t="shared" si="20"/>
        <v>0</v>
      </c>
      <c r="Y143" s="82">
        <f t="shared" si="21"/>
        <v>1</v>
      </c>
      <c r="Z143" s="82">
        <f t="shared" si="22"/>
        <v>0</v>
      </c>
      <c r="AA143" s="82">
        <f t="shared" si="23"/>
        <v>0</v>
      </c>
      <c r="AB143" s="97" t="str">
        <f t="shared" si="24"/>
        <v>-</v>
      </c>
      <c r="AC143" s="81">
        <f t="shared" si="25"/>
        <v>0</v>
      </c>
      <c r="AD143" s="82">
        <f t="shared" si="26"/>
        <v>0</v>
      </c>
      <c r="AE143" s="82">
        <f t="shared" si="27"/>
        <v>0</v>
      </c>
      <c r="AF143" s="97" t="str">
        <f t="shared" si="28"/>
        <v>-</v>
      </c>
      <c r="AG143" s="81">
        <f t="shared" si="29"/>
        <v>0</v>
      </c>
      <c r="AH143" s="98" t="s">
        <v>1368</v>
      </c>
      <c r="AI143" s="99" t="s">
        <v>1369</v>
      </c>
    </row>
    <row r="144" spans="1:35" x14ac:dyDescent="0.2">
      <c r="A144" s="79" t="s">
        <v>2112</v>
      </c>
      <c r="B144" s="80" t="s">
        <v>288</v>
      </c>
      <c r="C144" s="81" t="s">
        <v>289</v>
      </c>
      <c r="D144" s="82" t="s">
        <v>2113</v>
      </c>
      <c r="E144" s="82" t="s">
        <v>2114</v>
      </c>
      <c r="F144" s="80" t="s">
        <v>1362</v>
      </c>
      <c r="G144" s="83" t="s">
        <v>2115</v>
      </c>
      <c r="H144" s="84" t="s">
        <v>2116</v>
      </c>
      <c r="I144" s="85">
        <v>4402475500</v>
      </c>
      <c r="J144" s="86" t="s">
        <v>1390</v>
      </c>
      <c r="K144" s="87" t="s">
        <v>1366</v>
      </c>
      <c r="L144" s="88"/>
      <c r="M144" s="89">
        <v>1981.8090867711433</v>
      </c>
      <c r="N144" s="90"/>
      <c r="O144" s="91">
        <v>4.1527000000000003</v>
      </c>
      <c r="P144" s="87" t="s">
        <v>1366</v>
      </c>
      <c r="Q144" s="92"/>
      <c r="R144" s="90"/>
      <c r="S144" s="93" t="s">
        <v>1366</v>
      </c>
      <c r="T144" s="94">
        <v>26001.920000000002</v>
      </c>
      <c r="U144" s="95"/>
      <c r="V144" s="95"/>
      <c r="W144" s="96"/>
      <c r="X144" s="81">
        <f t="shared" si="20"/>
        <v>0</v>
      </c>
      <c r="Y144" s="82">
        <f t="shared" si="21"/>
        <v>0</v>
      </c>
      <c r="Z144" s="82">
        <f t="shared" si="22"/>
        <v>0</v>
      </c>
      <c r="AA144" s="82">
        <f t="shared" si="23"/>
        <v>0</v>
      </c>
      <c r="AB144" s="97" t="str">
        <f t="shared" si="24"/>
        <v>-</v>
      </c>
      <c r="AC144" s="81">
        <f t="shared" si="25"/>
        <v>0</v>
      </c>
      <c r="AD144" s="82">
        <f t="shared" si="26"/>
        <v>0</v>
      </c>
      <c r="AE144" s="82">
        <f t="shared" si="27"/>
        <v>0</v>
      </c>
      <c r="AF144" s="97" t="str">
        <f t="shared" si="28"/>
        <v>-</v>
      </c>
      <c r="AG144" s="81">
        <f t="shared" si="29"/>
        <v>0</v>
      </c>
      <c r="AH144" s="98" t="s">
        <v>1368</v>
      </c>
      <c r="AI144" s="99" t="s">
        <v>1418</v>
      </c>
    </row>
    <row r="145" spans="1:35" x14ac:dyDescent="0.2">
      <c r="A145" s="79" t="s">
        <v>2117</v>
      </c>
      <c r="B145" s="80" t="s">
        <v>1234</v>
      </c>
      <c r="C145" s="81" t="s">
        <v>1235</v>
      </c>
      <c r="D145" s="82" t="s">
        <v>2118</v>
      </c>
      <c r="E145" s="82" t="s">
        <v>448</v>
      </c>
      <c r="F145" s="80" t="s">
        <v>1362</v>
      </c>
      <c r="G145" s="83" t="s">
        <v>2119</v>
      </c>
      <c r="H145" s="84" t="s">
        <v>2120</v>
      </c>
      <c r="I145" s="85">
        <v>3308472330</v>
      </c>
      <c r="J145" s="86" t="s">
        <v>1488</v>
      </c>
      <c r="K145" s="87" t="s">
        <v>1366</v>
      </c>
      <c r="L145" s="88"/>
      <c r="M145" s="89">
        <v>1412.40783222799</v>
      </c>
      <c r="N145" s="90"/>
      <c r="O145" s="91">
        <v>14.6807</v>
      </c>
      <c r="P145" s="87" t="s">
        <v>1366</v>
      </c>
      <c r="Q145" s="92"/>
      <c r="R145" s="90"/>
      <c r="S145" s="93" t="s">
        <v>1366</v>
      </c>
      <c r="T145" s="94">
        <v>33714.07</v>
      </c>
      <c r="U145" s="95"/>
      <c r="V145" s="95"/>
      <c r="W145" s="96"/>
      <c r="X145" s="81">
        <f t="shared" si="20"/>
        <v>0</v>
      </c>
      <c r="Y145" s="82">
        <f t="shared" si="21"/>
        <v>0</v>
      </c>
      <c r="Z145" s="82">
        <f t="shared" si="22"/>
        <v>0</v>
      </c>
      <c r="AA145" s="82">
        <f t="shared" si="23"/>
        <v>0</v>
      </c>
      <c r="AB145" s="97" t="str">
        <f t="shared" si="24"/>
        <v>-</v>
      </c>
      <c r="AC145" s="81">
        <f t="shared" si="25"/>
        <v>0</v>
      </c>
      <c r="AD145" s="82">
        <f t="shared" si="26"/>
        <v>0</v>
      </c>
      <c r="AE145" s="82">
        <f t="shared" si="27"/>
        <v>0</v>
      </c>
      <c r="AF145" s="97" t="str">
        <f t="shared" si="28"/>
        <v>-</v>
      </c>
      <c r="AG145" s="81">
        <f t="shared" si="29"/>
        <v>0</v>
      </c>
      <c r="AH145" s="98" t="s">
        <v>1368</v>
      </c>
      <c r="AI145" s="99" t="s">
        <v>1418</v>
      </c>
    </row>
    <row r="146" spans="1:35" x14ac:dyDescent="0.2">
      <c r="A146" s="79" t="s">
        <v>2121</v>
      </c>
      <c r="B146" s="80" t="s">
        <v>2122</v>
      </c>
      <c r="C146" s="81" t="s">
        <v>2123</v>
      </c>
      <c r="D146" s="82" t="s">
        <v>2124</v>
      </c>
      <c r="E146" s="82" t="s">
        <v>1528</v>
      </c>
      <c r="F146" s="80" t="s">
        <v>1362</v>
      </c>
      <c r="G146" s="83" t="s">
        <v>2125</v>
      </c>
      <c r="H146" s="84" t="s">
        <v>2126</v>
      </c>
      <c r="I146" s="85">
        <v>2162836589</v>
      </c>
      <c r="J146" s="86" t="s">
        <v>1365</v>
      </c>
      <c r="K146" s="87" t="s">
        <v>1366</v>
      </c>
      <c r="L146" s="88"/>
      <c r="M146" s="89">
        <v>438.11884762628176</v>
      </c>
      <c r="N146" s="90"/>
      <c r="O146" s="91" t="s">
        <v>1367</v>
      </c>
      <c r="P146" s="87" t="s">
        <v>1366</v>
      </c>
      <c r="Q146" s="92"/>
      <c r="R146" s="90"/>
      <c r="S146" s="93" t="s">
        <v>1366</v>
      </c>
      <c r="T146" s="94">
        <v>4733.25</v>
      </c>
      <c r="U146" s="95"/>
      <c r="V146" s="95"/>
      <c r="W146" s="96"/>
      <c r="X146" s="81">
        <f t="shared" si="20"/>
        <v>0</v>
      </c>
      <c r="Y146" s="82">
        <f t="shared" si="21"/>
        <v>1</v>
      </c>
      <c r="Z146" s="82">
        <f t="shared" si="22"/>
        <v>0</v>
      </c>
      <c r="AA146" s="82">
        <f t="shared" si="23"/>
        <v>0</v>
      </c>
      <c r="AB146" s="97" t="str">
        <f t="shared" si="24"/>
        <v>-</v>
      </c>
      <c r="AC146" s="81">
        <f t="shared" si="25"/>
        <v>0</v>
      </c>
      <c r="AD146" s="82">
        <f t="shared" si="26"/>
        <v>0</v>
      </c>
      <c r="AE146" s="82">
        <f t="shared" si="27"/>
        <v>0</v>
      </c>
      <c r="AF146" s="97" t="str">
        <f t="shared" si="28"/>
        <v>-</v>
      </c>
      <c r="AG146" s="81">
        <f t="shared" si="29"/>
        <v>0</v>
      </c>
      <c r="AH146" s="98" t="s">
        <v>1368</v>
      </c>
      <c r="AI146" s="99" t="s">
        <v>1369</v>
      </c>
    </row>
    <row r="147" spans="1:35" x14ac:dyDescent="0.2">
      <c r="A147" s="79" t="s">
        <v>2127</v>
      </c>
      <c r="B147" s="80" t="s">
        <v>290</v>
      </c>
      <c r="C147" s="81" t="s">
        <v>291</v>
      </c>
      <c r="D147" s="82" t="s">
        <v>2128</v>
      </c>
      <c r="E147" s="82" t="s">
        <v>2129</v>
      </c>
      <c r="F147" s="80" t="s">
        <v>1362</v>
      </c>
      <c r="G147" s="83" t="s">
        <v>2130</v>
      </c>
      <c r="H147" s="84" t="s">
        <v>2131</v>
      </c>
      <c r="I147" s="85">
        <v>4402854052</v>
      </c>
      <c r="J147" s="86" t="s">
        <v>1786</v>
      </c>
      <c r="K147" s="87" t="s">
        <v>1366</v>
      </c>
      <c r="L147" s="88"/>
      <c r="M147" s="89">
        <v>3173.8843517582832</v>
      </c>
      <c r="N147" s="90"/>
      <c r="O147" s="91">
        <v>9.3989999999999991</v>
      </c>
      <c r="P147" s="87" t="s">
        <v>1366</v>
      </c>
      <c r="Q147" s="92"/>
      <c r="R147" s="90"/>
      <c r="S147" s="93" t="s">
        <v>1366</v>
      </c>
      <c r="T147" s="94">
        <v>71979.159999999989</v>
      </c>
      <c r="U147" s="95"/>
      <c r="V147" s="95"/>
      <c r="W147" s="96"/>
      <c r="X147" s="81">
        <f t="shared" si="20"/>
        <v>0</v>
      </c>
      <c r="Y147" s="82">
        <f t="shared" si="21"/>
        <v>0</v>
      </c>
      <c r="Z147" s="82">
        <f t="shared" si="22"/>
        <v>0</v>
      </c>
      <c r="AA147" s="82">
        <f t="shared" si="23"/>
        <v>0</v>
      </c>
      <c r="AB147" s="97" t="str">
        <f t="shared" si="24"/>
        <v>-</v>
      </c>
      <c r="AC147" s="81">
        <f t="shared" si="25"/>
        <v>0</v>
      </c>
      <c r="AD147" s="82">
        <f t="shared" si="26"/>
        <v>0</v>
      </c>
      <c r="AE147" s="82">
        <f t="shared" si="27"/>
        <v>0</v>
      </c>
      <c r="AF147" s="97" t="str">
        <f t="shared" si="28"/>
        <v>-</v>
      </c>
      <c r="AG147" s="81">
        <f t="shared" si="29"/>
        <v>0</v>
      </c>
      <c r="AH147" s="98" t="s">
        <v>1368</v>
      </c>
      <c r="AI147" s="99" t="s">
        <v>1418</v>
      </c>
    </row>
    <row r="148" spans="1:35" x14ac:dyDescent="0.2">
      <c r="A148" s="79" t="s">
        <v>2132</v>
      </c>
      <c r="B148" s="80" t="s">
        <v>2133</v>
      </c>
      <c r="C148" s="81" t="s">
        <v>2134</v>
      </c>
      <c r="D148" s="82" t="s">
        <v>2135</v>
      </c>
      <c r="E148" s="82" t="s">
        <v>1361</v>
      </c>
      <c r="F148" s="80" t="s">
        <v>1362</v>
      </c>
      <c r="G148" s="83" t="s">
        <v>2136</v>
      </c>
      <c r="H148" s="84" t="s">
        <v>2137</v>
      </c>
      <c r="I148" s="85">
        <v>6142588588</v>
      </c>
      <c r="J148" s="86" t="s">
        <v>1365</v>
      </c>
      <c r="K148" s="87" t="s">
        <v>1366</v>
      </c>
      <c r="L148" s="88"/>
      <c r="M148" s="89">
        <v>357.19958301894241</v>
      </c>
      <c r="N148" s="90"/>
      <c r="O148" s="91" t="s">
        <v>1367</v>
      </c>
      <c r="P148" s="87" t="s">
        <v>1366</v>
      </c>
      <c r="Q148" s="92"/>
      <c r="R148" s="90"/>
      <c r="S148" s="93" t="s">
        <v>1366</v>
      </c>
      <c r="T148" s="94">
        <v>2832.7599999999998</v>
      </c>
      <c r="U148" s="95"/>
      <c r="V148" s="95"/>
      <c r="W148" s="96"/>
      <c r="X148" s="81">
        <f t="shared" si="20"/>
        <v>0</v>
      </c>
      <c r="Y148" s="82">
        <f t="shared" si="21"/>
        <v>1</v>
      </c>
      <c r="Z148" s="82">
        <f t="shared" si="22"/>
        <v>0</v>
      </c>
      <c r="AA148" s="82">
        <f t="shared" si="23"/>
        <v>0</v>
      </c>
      <c r="AB148" s="97" t="str">
        <f t="shared" si="24"/>
        <v>-</v>
      </c>
      <c r="AC148" s="81">
        <f t="shared" si="25"/>
        <v>0</v>
      </c>
      <c r="AD148" s="82">
        <f t="shared" si="26"/>
        <v>0</v>
      </c>
      <c r="AE148" s="82">
        <f t="shared" si="27"/>
        <v>0</v>
      </c>
      <c r="AF148" s="97" t="str">
        <f t="shared" si="28"/>
        <v>-</v>
      </c>
      <c r="AG148" s="81">
        <f t="shared" si="29"/>
        <v>0</v>
      </c>
      <c r="AH148" s="98" t="s">
        <v>1368</v>
      </c>
      <c r="AI148" s="99" t="s">
        <v>1369</v>
      </c>
    </row>
    <row r="149" spans="1:35" x14ac:dyDescent="0.2">
      <c r="A149" s="79" t="s">
        <v>2138</v>
      </c>
      <c r="B149" s="80" t="s">
        <v>544</v>
      </c>
      <c r="C149" s="81" t="s">
        <v>545</v>
      </c>
      <c r="D149" s="82" t="s">
        <v>2139</v>
      </c>
      <c r="E149" s="82" t="s">
        <v>2140</v>
      </c>
      <c r="F149" s="80" t="s">
        <v>1362</v>
      </c>
      <c r="G149" s="83" t="s">
        <v>2141</v>
      </c>
      <c r="H149" s="84" t="s">
        <v>2142</v>
      </c>
      <c r="I149" s="85">
        <v>7408673135</v>
      </c>
      <c r="J149" s="86" t="s">
        <v>1488</v>
      </c>
      <c r="K149" s="87" t="s">
        <v>1366</v>
      </c>
      <c r="L149" s="88"/>
      <c r="M149" s="89">
        <v>1373.4358820826069</v>
      </c>
      <c r="N149" s="90"/>
      <c r="O149" s="91">
        <v>18.713899999999999</v>
      </c>
      <c r="P149" s="87" t="s">
        <v>1366</v>
      </c>
      <c r="Q149" s="92"/>
      <c r="R149" s="90"/>
      <c r="S149" s="93" t="s">
        <v>1366</v>
      </c>
      <c r="T149" s="94">
        <v>103204.66</v>
      </c>
      <c r="U149" s="95"/>
      <c r="V149" s="95"/>
      <c r="W149" s="96"/>
      <c r="X149" s="81">
        <f t="shared" si="20"/>
        <v>0</v>
      </c>
      <c r="Y149" s="82">
        <f t="shared" si="21"/>
        <v>0</v>
      </c>
      <c r="Z149" s="82">
        <f t="shared" si="22"/>
        <v>0</v>
      </c>
      <c r="AA149" s="82">
        <f t="shared" si="23"/>
        <v>0</v>
      </c>
      <c r="AB149" s="97" t="str">
        <f t="shared" si="24"/>
        <v>-</v>
      </c>
      <c r="AC149" s="81">
        <f t="shared" si="25"/>
        <v>0</v>
      </c>
      <c r="AD149" s="82">
        <f t="shared" si="26"/>
        <v>0</v>
      </c>
      <c r="AE149" s="82">
        <f t="shared" si="27"/>
        <v>0</v>
      </c>
      <c r="AF149" s="97" t="str">
        <f t="shared" si="28"/>
        <v>-</v>
      </c>
      <c r="AG149" s="81">
        <f t="shared" si="29"/>
        <v>0</v>
      </c>
      <c r="AH149" s="98" t="s">
        <v>1368</v>
      </c>
      <c r="AI149" s="99" t="s">
        <v>1418</v>
      </c>
    </row>
    <row r="150" spans="1:35" x14ac:dyDescent="0.2">
      <c r="A150" s="79" t="s">
        <v>2143</v>
      </c>
      <c r="B150" s="80" t="s">
        <v>219</v>
      </c>
      <c r="C150" s="81" t="s">
        <v>220</v>
      </c>
      <c r="D150" s="82" t="s">
        <v>2144</v>
      </c>
      <c r="E150" s="82" t="s">
        <v>2145</v>
      </c>
      <c r="F150" s="80" t="s">
        <v>1362</v>
      </c>
      <c r="G150" s="83" t="s">
        <v>2146</v>
      </c>
      <c r="H150" s="84" t="s">
        <v>2147</v>
      </c>
      <c r="I150" s="85">
        <v>7407754250</v>
      </c>
      <c r="J150" s="86" t="s">
        <v>1416</v>
      </c>
      <c r="K150" s="87" t="s">
        <v>1366</v>
      </c>
      <c r="L150" s="88"/>
      <c r="M150" s="89">
        <v>3463.2058370704399</v>
      </c>
      <c r="N150" s="90"/>
      <c r="O150" s="91">
        <v>29.668500000000002</v>
      </c>
      <c r="P150" s="87" t="s">
        <v>1417</v>
      </c>
      <c r="Q150" s="92"/>
      <c r="R150" s="90"/>
      <c r="S150" s="93" t="s">
        <v>1417</v>
      </c>
      <c r="T150" s="94">
        <v>237243.55000000002</v>
      </c>
      <c r="U150" s="95"/>
      <c r="V150" s="95"/>
      <c r="W150" s="96"/>
      <c r="X150" s="81">
        <f t="shared" si="20"/>
        <v>0</v>
      </c>
      <c r="Y150" s="82">
        <f t="shared" si="21"/>
        <v>0</v>
      </c>
      <c r="Z150" s="82">
        <f t="shared" si="22"/>
        <v>0</v>
      </c>
      <c r="AA150" s="82">
        <f t="shared" si="23"/>
        <v>0</v>
      </c>
      <c r="AB150" s="97" t="str">
        <f t="shared" si="24"/>
        <v>-</v>
      </c>
      <c r="AC150" s="81">
        <f t="shared" si="25"/>
        <v>1</v>
      </c>
      <c r="AD150" s="82">
        <f t="shared" si="26"/>
        <v>1</v>
      </c>
      <c r="AE150" s="82" t="str">
        <f t="shared" si="27"/>
        <v>Initial</v>
      </c>
      <c r="AF150" s="97" t="str">
        <f t="shared" si="28"/>
        <v>RLIS</v>
      </c>
      <c r="AG150" s="81">
        <f t="shared" si="29"/>
        <v>0</v>
      </c>
      <c r="AH150" s="98" t="s">
        <v>1368</v>
      </c>
      <c r="AI150" s="99" t="s">
        <v>1418</v>
      </c>
    </row>
    <row r="151" spans="1:35" x14ac:dyDescent="0.2">
      <c r="A151" s="79" t="s">
        <v>2148</v>
      </c>
      <c r="B151" s="80" t="s">
        <v>1198</v>
      </c>
      <c r="C151" s="81" t="s">
        <v>1199</v>
      </c>
      <c r="D151" s="82" t="s">
        <v>2149</v>
      </c>
      <c r="E151" s="82" t="s">
        <v>2150</v>
      </c>
      <c r="F151" s="80" t="s">
        <v>1362</v>
      </c>
      <c r="G151" s="83" t="s">
        <v>2151</v>
      </c>
      <c r="H151" s="84" t="s">
        <v>2152</v>
      </c>
      <c r="I151" s="85">
        <v>3306586368</v>
      </c>
      <c r="J151" s="86" t="s">
        <v>1416</v>
      </c>
      <c r="K151" s="87" t="s">
        <v>1366</v>
      </c>
      <c r="L151" s="88"/>
      <c r="M151" s="89">
        <v>1392.4398582347633</v>
      </c>
      <c r="N151" s="90"/>
      <c r="O151" s="91">
        <v>11.506500000000001</v>
      </c>
      <c r="P151" s="87" t="s">
        <v>1366</v>
      </c>
      <c r="Q151" s="92"/>
      <c r="R151" s="90"/>
      <c r="S151" s="93" t="s">
        <v>1417</v>
      </c>
      <c r="T151" s="94">
        <v>39905.520000000004</v>
      </c>
      <c r="U151" s="95"/>
      <c r="V151" s="95"/>
      <c r="W151" s="96"/>
      <c r="X151" s="81">
        <f t="shared" si="20"/>
        <v>0</v>
      </c>
      <c r="Y151" s="82">
        <f t="shared" si="21"/>
        <v>0</v>
      </c>
      <c r="Z151" s="82">
        <f t="shared" si="22"/>
        <v>0</v>
      </c>
      <c r="AA151" s="82">
        <f t="shared" si="23"/>
        <v>0</v>
      </c>
      <c r="AB151" s="97" t="str">
        <f t="shared" si="24"/>
        <v>-</v>
      </c>
      <c r="AC151" s="81">
        <f t="shared" si="25"/>
        <v>1</v>
      </c>
      <c r="AD151" s="82">
        <f t="shared" si="26"/>
        <v>0</v>
      </c>
      <c r="AE151" s="82">
        <f t="shared" si="27"/>
        <v>0</v>
      </c>
      <c r="AF151" s="97" t="str">
        <f t="shared" si="28"/>
        <v>-</v>
      </c>
      <c r="AG151" s="81">
        <f t="shared" si="29"/>
        <v>0</v>
      </c>
      <c r="AH151" s="98" t="s">
        <v>1368</v>
      </c>
      <c r="AI151" s="99" t="s">
        <v>1418</v>
      </c>
    </row>
    <row r="152" spans="1:35" x14ac:dyDescent="0.2">
      <c r="A152" s="79" t="s">
        <v>2153</v>
      </c>
      <c r="B152" s="80" t="s">
        <v>427</v>
      </c>
      <c r="C152" s="81" t="s">
        <v>428</v>
      </c>
      <c r="D152" s="82" t="s">
        <v>2154</v>
      </c>
      <c r="E152" s="82" t="s">
        <v>1402</v>
      </c>
      <c r="F152" s="80" t="s">
        <v>1362</v>
      </c>
      <c r="G152" s="83" t="s">
        <v>2155</v>
      </c>
      <c r="H152" s="84" t="s">
        <v>2156</v>
      </c>
      <c r="I152" s="85">
        <v>5133630000</v>
      </c>
      <c r="J152" s="86" t="s">
        <v>2157</v>
      </c>
      <c r="K152" s="87" t="s">
        <v>1366</v>
      </c>
      <c r="L152" s="88"/>
      <c r="M152" s="89">
        <v>33691.208831853168</v>
      </c>
      <c r="N152" s="90"/>
      <c r="O152" s="91">
        <v>35.748699999999999</v>
      </c>
      <c r="P152" s="87" t="s">
        <v>1417</v>
      </c>
      <c r="Q152" s="92"/>
      <c r="R152" s="90"/>
      <c r="S152" s="93" t="s">
        <v>1366</v>
      </c>
      <c r="T152" s="94">
        <v>3839972.0100000002</v>
      </c>
      <c r="U152" s="95"/>
      <c r="V152" s="95"/>
      <c r="W152" s="96"/>
      <c r="X152" s="81">
        <f t="shared" si="20"/>
        <v>0</v>
      </c>
      <c r="Y152" s="82">
        <f t="shared" si="21"/>
        <v>0</v>
      </c>
      <c r="Z152" s="82">
        <f t="shared" si="22"/>
        <v>0</v>
      </c>
      <c r="AA152" s="82">
        <f t="shared" si="23"/>
        <v>0</v>
      </c>
      <c r="AB152" s="97" t="str">
        <f t="shared" si="24"/>
        <v>-</v>
      </c>
      <c r="AC152" s="81">
        <f t="shared" si="25"/>
        <v>0</v>
      </c>
      <c r="AD152" s="82">
        <f t="shared" si="26"/>
        <v>1</v>
      </c>
      <c r="AE152" s="82">
        <f t="shared" si="27"/>
        <v>0</v>
      </c>
      <c r="AF152" s="97" t="str">
        <f t="shared" si="28"/>
        <v>-</v>
      </c>
      <c r="AG152" s="81">
        <f t="shared" si="29"/>
        <v>0</v>
      </c>
      <c r="AH152" s="98" t="s">
        <v>1368</v>
      </c>
      <c r="AI152" s="99" t="s">
        <v>1418</v>
      </c>
    </row>
    <row r="153" spans="1:35" x14ac:dyDescent="0.2">
      <c r="A153" s="79" t="s">
        <v>2158</v>
      </c>
      <c r="B153" s="80" t="s">
        <v>2159</v>
      </c>
      <c r="C153" s="81" t="s">
        <v>2160</v>
      </c>
      <c r="D153" s="82" t="s">
        <v>2161</v>
      </c>
      <c r="E153" s="82" t="s">
        <v>1402</v>
      </c>
      <c r="F153" s="80" t="s">
        <v>1362</v>
      </c>
      <c r="G153" s="83" t="s">
        <v>2162</v>
      </c>
      <c r="H153" s="84" t="s">
        <v>2163</v>
      </c>
      <c r="I153" s="85">
        <v>5136840777</v>
      </c>
      <c r="J153" s="86" t="s">
        <v>1365</v>
      </c>
      <c r="K153" s="87" t="s">
        <v>1366</v>
      </c>
      <c r="L153" s="88"/>
      <c r="M153" s="89">
        <v>951.92501360401127</v>
      </c>
      <c r="N153" s="90"/>
      <c r="O153" s="91" t="s">
        <v>1367</v>
      </c>
      <c r="P153" s="87" t="s">
        <v>1366</v>
      </c>
      <c r="Q153" s="92"/>
      <c r="R153" s="90"/>
      <c r="S153" s="93" t="s">
        <v>1366</v>
      </c>
      <c r="T153" s="94">
        <v>44054.25</v>
      </c>
      <c r="U153" s="95"/>
      <c r="V153" s="95"/>
      <c r="W153" s="96"/>
      <c r="X153" s="81">
        <f t="shared" si="20"/>
        <v>0</v>
      </c>
      <c r="Y153" s="82">
        <f t="shared" si="21"/>
        <v>0</v>
      </c>
      <c r="Z153" s="82">
        <f t="shared" si="22"/>
        <v>0</v>
      </c>
      <c r="AA153" s="82">
        <f t="shared" si="23"/>
        <v>0</v>
      </c>
      <c r="AB153" s="97" t="str">
        <f t="shared" si="24"/>
        <v>-</v>
      </c>
      <c r="AC153" s="81">
        <f t="shared" si="25"/>
        <v>0</v>
      </c>
      <c r="AD153" s="82">
        <f t="shared" si="26"/>
        <v>0</v>
      </c>
      <c r="AE153" s="82">
        <f t="shared" si="27"/>
        <v>0</v>
      </c>
      <c r="AF153" s="97" t="str">
        <f t="shared" si="28"/>
        <v>-</v>
      </c>
      <c r="AG153" s="81">
        <f t="shared" si="29"/>
        <v>0</v>
      </c>
      <c r="AH153" s="98" t="s">
        <v>1368</v>
      </c>
      <c r="AI153" s="99" t="s">
        <v>1369</v>
      </c>
    </row>
    <row r="154" spans="1:35" x14ac:dyDescent="0.2">
      <c r="A154" s="79" t="s">
        <v>2164</v>
      </c>
      <c r="B154" s="80" t="s">
        <v>2165</v>
      </c>
      <c r="C154" s="81" t="s">
        <v>2166</v>
      </c>
      <c r="D154" s="82" t="s">
        <v>2167</v>
      </c>
      <c r="E154" s="82" t="s">
        <v>1402</v>
      </c>
      <c r="F154" s="80" t="s">
        <v>1362</v>
      </c>
      <c r="G154" s="83" t="s">
        <v>2168</v>
      </c>
      <c r="H154" s="84" t="s">
        <v>2169</v>
      </c>
      <c r="I154" s="85">
        <v>5132411101</v>
      </c>
      <c r="J154" s="86" t="s">
        <v>1365</v>
      </c>
      <c r="K154" s="87" t="s">
        <v>1366</v>
      </c>
      <c r="L154" s="88"/>
      <c r="M154" s="89">
        <v>267.11297622723782</v>
      </c>
      <c r="N154" s="90"/>
      <c r="O154" s="91" t="s">
        <v>1367</v>
      </c>
      <c r="P154" s="87" t="s">
        <v>1366</v>
      </c>
      <c r="Q154" s="92"/>
      <c r="R154" s="90"/>
      <c r="S154" s="93" t="s">
        <v>1366</v>
      </c>
      <c r="T154" s="94">
        <v>3396.79</v>
      </c>
      <c r="U154" s="95"/>
      <c r="V154" s="95"/>
      <c r="W154" s="96"/>
      <c r="X154" s="81">
        <f t="shared" si="20"/>
        <v>0</v>
      </c>
      <c r="Y154" s="82">
        <f t="shared" si="21"/>
        <v>1</v>
      </c>
      <c r="Z154" s="82">
        <f t="shared" si="22"/>
        <v>0</v>
      </c>
      <c r="AA154" s="82">
        <f t="shared" si="23"/>
        <v>0</v>
      </c>
      <c r="AB154" s="97" t="str">
        <f t="shared" si="24"/>
        <v>-</v>
      </c>
      <c r="AC154" s="81">
        <f t="shared" si="25"/>
        <v>0</v>
      </c>
      <c r="AD154" s="82">
        <f t="shared" si="26"/>
        <v>0</v>
      </c>
      <c r="AE154" s="82">
        <f t="shared" si="27"/>
        <v>0</v>
      </c>
      <c r="AF154" s="97" t="str">
        <f t="shared" si="28"/>
        <v>-</v>
      </c>
      <c r="AG154" s="81">
        <f t="shared" si="29"/>
        <v>0</v>
      </c>
      <c r="AH154" s="98" t="s">
        <v>1368</v>
      </c>
      <c r="AI154" s="99" t="s">
        <v>1369</v>
      </c>
    </row>
    <row r="155" spans="1:35" x14ac:dyDescent="0.2">
      <c r="A155" s="79" t="s">
        <v>2170</v>
      </c>
      <c r="B155" s="80" t="s">
        <v>2171</v>
      </c>
      <c r="C155" s="81" t="s">
        <v>2172</v>
      </c>
      <c r="D155" s="82" t="s">
        <v>2173</v>
      </c>
      <c r="E155" s="82" t="s">
        <v>1402</v>
      </c>
      <c r="F155" s="80" t="s">
        <v>1362</v>
      </c>
      <c r="G155" s="83" t="s">
        <v>2174</v>
      </c>
      <c r="H155" s="84" t="s">
        <v>1397</v>
      </c>
      <c r="I155" s="85">
        <v>5133890968</v>
      </c>
      <c r="J155" s="86" t="s">
        <v>1365</v>
      </c>
      <c r="K155" s="87" t="s">
        <v>1366</v>
      </c>
      <c r="L155" s="88"/>
      <c r="M155" s="100"/>
      <c r="N155" s="90"/>
      <c r="O155" s="91" t="s">
        <v>1367</v>
      </c>
      <c r="P155" s="87" t="s">
        <v>1366</v>
      </c>
      <c r="Q155" s="92"/>
      <c r="R155" s="90"/>
      <c r="S155" s="93" t="s">
        <v>1366</v>
      </c>
      <c r="T155" s="102"/>
      <c r="U155" s="95"/>
      <c r="V155" s="95"/>
      <c r="W155" s="96"/>
      <c r="X155" s="81">
        <f t="shared" si="20"/>
        <v>0</v>
      </c>
      <c r="Y155" s="82">
        <f t="shared" si="21"/>
        <v>0</v>
      </c>
      <c r="Z155" s="82">
        <f t="shared" si="22"/>
        <v>0</v>
      </c>
      <c r="AA155" s="82">
        <f t="shared" si="23"/>
        <v>0</v>
      </c>
      <c r="AB155" s="97" t="str">
        <f t="shared" si="24"/>
        <v>-</v>
      </c>
      <c r="AC155" s="81">
        <f t="shared" si="25"/>
        <v>0</v>
      </c>
      <c r="AD155" s="82">
        <f t="shared" si="26"/>
        <v>0</v>
      </c>
      <c r="AE155" s="82">
        <f t="shared" si="27"/>
        <v>0</v>
      </c>
      <c r="AF155" s="97" t="str">
        <f t="shared" si="28"/>
        <v>-</v>
      </c>
      <c r="AG155" s="81">
        <f t="shared" si="29"/>
        <v>0</v>
      </c>
      <c r="AH155" s="98" t="s">
        <v>1957</v>
      </c>
      <c r="AI155" s="99" t="s">
        <v>1369</v>
      </c>
    </row>
    <row r="156" spans="1:35" x14ac:dyDescent="0.2">
      <c r="A156" s="79" t="s">
        <v>2175</v>
      </c>
      <c r="B156" s="80" t="s">
        <v>2176</v>
      </c>
      <c r="C156" s="81" t="s">
        <v>2177</v>
      </c>
      <c r="D156" s="82" t="s">
        <v>2178</v>
      </c>
      <c r="E156" s="82" t="s">
        <v>1402</v>
      </c>
      <c r="F156" s="80" t="s">
        <v>1362</v>
      </c>
      <c r="G156" s="83" t="s">
        <v>2179</v>
      </c>
      <c r="H156" s="84" t="s">
        <v>2180</v>
      </c>
      <c r="I156" s="85">
        <v>5133515737</v>
      </c>
      <c r="J156" s="86"/>
      <c r="K156" s="87"/>
      <c r="L156" s="88"/>
      <c r="M156" s="89">
        <v>170.13299998054421</v>
      </c>
      <c r="N156" s="90"/>
      <c r="O156" s="91" t="s">
        <v>1367</v>
      </c>
      <c r="P156" s="87" t="s">
        <v>1366</v>
      </c>
      <c r="Q156" s="92"/>
      <c r="R156" s="90"/>
      <c r="S156" s="93"/>
      <c r="T156" s="94">
        <v>2432.27</v>
      </c>
      <c r="U156" s="95"/>
      <c r="V156" s="95"/>
      <c r="W156" s="96"/>
      <c r="X156" s="81">
        <f t="shared" si="20"/>
        <v>0</v>
      </c>
      <c r="Y156" s="82">
        <f t="shared" si="21"/>
        <v>1</v>
      </c>
      <c r="Z156" s="82">
        <f t="shared" si="22"/>
        <v>0</v>
      </c>
      <c r="AA156" s="82">
        <f t="shared" si="23"/>
        <v>0</v>
      </c>
      <c r="AB156" s="97" t="str">
        <f t="shared" si="24"/>
        <v>-</v>
      </c>
      <c r="AC156" s="81">
        <f t="shared" si="25"/>
        <v>0</v>
      </c>
      <c r="AD156" s="82">
        <f t="shared" si="26"/>
        <v>0</v>
      </c>
      <c r="AE156" s="82">
        <f t="shared" si="27"/>
        <v>0</v>
      </c>
      <c r="AF156" s="97" t="str">
        <f t="shared" si="28"/>
        <v>-</v>
      </c>
      <c r="AG156" s="81">
        <f t="shared" si="29"/>
        <v>0</v>
      </c>
      <c r="AH156" s="98" t="s">
        <v>1368</v>
      </c>
      <c r="AI156" s="99" t="s">
        <v>1369</v>
      </c>
    </row>
    <row r="157" spans="1:35" x14ac:dyDescent="0.2">
      <c r="A157" s="79" t="s">
        <v>2181</v>
      </c>
      <c r="B157" s="80" t="s">
        <v>2182</v>
      </c>
      <c r="C157" s="81" t="s">
        <v>2183</v>
      </c>
      <c r="D157" s="82" t="s">
        <v>2184</v>
      </c>
      <c r="E157" s="82" t="s">
        <v>1402</v>
      </c>
      <c r="F157" s="80" t="s">
        <v>1362</v>
      </c>
      <c r="G157" s="83" t="s">
        <v>2185</v>
      </c>
      <c r="H157" s="84" t="s">
        <v>2186</v>
      </c>
      <c r="I157" s="85">
        <v>5133636600</v>
      </c>
      <c r="J157" s="86" t="s">
        <v>1365</v>
      </c>
      <c r="K157" s="87" t="s">
        <v>1366</v>
      </c>
      <c r="L157" s="88"/>
      <c r="M157" s="89">
        <v>257.84014929642564</v>
      </c>
      <c r="N157" s="90"/>
      <c r="O157" s="91" t="s">
        <v>1367</v>
      </c>
      <c r="P157" s="87" t="s">
        <v>1366</v>
      </c>
      <c r="Q157" s="92"/>
      <c r="R157" s="90"/>
      <c r="S157" s="93" t="s">
        <v>1366</v>
      </c>
      <c r="T157" s="94">
        <v>1418.8</v>
      </c>
      <c r="U157" s="95"/>
      <c r="V157" s="95"/>
      <c r="W157" s="96"/>
      <c r="X157" s="81">
        <f t="shared" si="20"/>
        <v>0</v>
      </c>
      <c r="Y157" s="82">
        <f t="shared" si="21"/>
        <v>1</v>
      </c>
      <c r="Z157" s="82">
        <f t="shared" si="22"/>
        <v>0</v>
      </c>
      <c r="AA157" s="82">
        <f t="shared" si="23"/>
        <v>0</v>
      </c>
      <c r="AB157" s="97" t="str">
        <f t="shared" si="24"/>
        <v>-</v>
      </c>
      <c r="AC157" s="81">
        <f t="shared" si="25"/>
        <v>0</v>
      </c>
      <c r="AD157" s="82">
        <f t="shared" si="26"/>
        <v>0</v>
      </c>
      <c r="AE157" s="82">
        <f t="shared" si="27"/>
        <v>0</v>
      </c>
      <c r="AF157" s="97" t="str">
        <f t="shared" si="28"/>
        <v>-</v>
      </c>
      <c r="AG157" s="81">
        <f t="shared" si="29"/>
        <v>0</v>
      </c>
      <c r="AH157" s="98" t="s">
        <v>1368</v>
      </c>
      <c r="AI157" s="99" t="s">
        <v>1369</v>
      </c>
    </row>
    <row r="158" spans="1:35" x14ac:dyDescent="0.2">
      <c r="A158" s="79" t="s">
        <v>2187</v>
      </c>
      <c r="B158" s="80" t="s">
        <v>2188</v>
      </c>
      <c r="C158" s="81" t="s">
        <v>2189</v>
      </c>
      <c r="D158" s="82" t="s">
        <v>2190</v>
      </c>
      <c r="E158" s="82" t="s">
        <v>1402</v>
      </c>
      <c r="F158" s="80" t="s">
        <v>1362</v>
      </c>
      <c r="G158" s="83" t="s">
        <v>2162</v>
      </c>
      <c r="H158" s="84" t="s">
        <v>1666</v>
      </c>
      <c r="I158" s="85">
        <v>5136519624</v>
      </c>
      <c r="J158" s="86" t="s">
        <v>1365</v>
      </c>
      <c r="K158" s="87" t="s">
        <v>1366</v>
      </c>
      <c r="L158" s="88"/>
      <c r="M158" s="89">
        <v>315.58187581943662</v>
      </c>
      <c r="N158" s="90"/>
      <c r="O158" s="91" t="s">
        <v>1367</v>
      </c>
      <c r="P158" s="87" t="s">
        <v>1366</v>
      </c>
      <c r="Q158" s="92"/>
      <c r="R158" s="90"/>
      <c r="S158" s="93" t="s">
        <v>1366</v>
      </c>
      <c r="T158" s="94">
        <v>2655.9100000000003</v>
      </c>
      <c r="U158" s="95"/>
      <c r="V158" s="95"/>
      <c r="W158" s="96"/>
      <c r="X158" s="81">
        <f t="shared" si="20"/>
        <v>0</v>
      </c>
      <c r="Y158" s="82">
        <f t="shared" si="21"/>
        <v>1</v>
      </c>
      <c r="Z158" s="82">
        <f t="shared" si="22"/>
        <v>0</v>
      </c>
      <c r="AA158" s="82">
        <f t="shared" si="23"/>
        <v>0</v>
      </c>
      <c r="AB158" s="97" t="str">
        <f t="shared" si="24"/>
        <v>-</v>
      </c>
      <c r="AC158" s="81">
        <f t="shared" si="25"/>
        <v>0</v>
      </c>
      <c r="AD158" s="82">
        <f t="shared" si="26"/>
        <v>0</v>
      </c>
      <c r="AE158" s="82">
        <f t="shared" si="27"/>
        <v>0</v>
      </c>
      <c r="AF158" s="97" t="str">
        <f t="shared" si="28"/>
        <v>-</v>
      </c>
      <c r="AG158" s="81">
        <f t="shared" si="29"/>
        <v>0</v>
      </c>
      <c r="AH158" s="98" t="s">
        <v>1368</v>
      </c>
      <c r="AI158" s="99" t="s">
        <v>1369</v>
      </c>
    </row>
    <row r="159" spans="1:35" x14ac:dyDescent="0.2">
      <c r="A159" s="79" t="s">
        <v>2191</v>
      </c>
      <c r="B159" s="80" t="s">
        <v>2192</v>
      </c>
      <c r="C159" s="81" t="s">
        <v>2193</v>
      </c>
      <c r="D159" s="82" t="s">
        <v>2194</v>
      </c>
      <c r="E159" s="82" t="s">
        <v>1402</v>
      </c>
      <c r="F159" s="80" t="s">
        <v>1362</v>
      </c>
      <c r="G159" s="83" t="s">
        <v>2195</v>
      </c>
      <c r="H159" s="84" t="s">
        <v>2196</v>
      </c>
      <c r="I159" s="85">
        <v>5135691820</v>
      </c>
      <c r="J159" s="86" t="s">
        <v>1365</v>
      </c>
      <c r="K159" s="87" t="s">
        <v>1366</v>
      </c>
      <c r="L159" s="88"/>
      <c r="M159" s="89">
        <v>179.21114971210579</v>
      </c>
      <c r="N159" s="90"/>
      <c r="O159" s="91" t="s">
        <v>1367</v>
      </c>
      <c r="P159" s="87" t="s">
        <v>1366</v>
      </c>
      <c r="Q159" s="92"/>
      <c r="R159" s="90"/>
      <c r="S159" s="93" t="s">
        <v>1366</v>
      </c>
      <c r="T159" s="94">
        <v>1078.58</v>
      </c>
      <c r="U159" s="95"/>
      <c r="V159" s="95"/>
      <c r="W159" s="96"/>
      <c r="X159" s="81">
        <f t="shared" si="20"/>
        <v>0</v>
      </c>
      <c r="Y159" s="82">
        <f t="shared" si="21"/>
        <v>1</v>
      </c>
      <c r="Z159" s="82">
        <f t="shared" si="22"/>
        <v>0</v>
      </c>
      <c r="AA159" s="82">
        <f t="shared" si="23"/>
        <v>0</v>
      </c>
      <c r="AB159" s="97" t="str">
        <f t="shared" si="24"/>
        <v>-</v>
      </c>
      <c r="AC159" s="81">
        <f t="shared" si="25"/>
        <v>0</v>
      </c>
      <c r="AD159" s="82">
        <f t="shared" si="26"/>
        <v>0</v>
      </c>
      <c r="AE159" s="82">
        <f t="shared" si="27"/>
        <v>0</v>
      </c>
      <c r="AF159" s="97" t="str">
        <f t="shared" si="28"/>
        <v>-</v>
      </c>
      <c r="AG159" s="81">
        <f t="shared" si="29"/>
        <v>0</v>
      </c>
      <c r="AH159" s="98" t="s">
        <v>1368</v>
      </c>
      <c r="AI159" s="99" t="s">
        <v>1369</v>
      </c>
    </row>
    <row r="160" spans="1:35" x14ac:dyDescent="0.2">
      <c r="A160" s="79" t="s">
        <v>2197</v>
      </c>
      <c r="B160" s="80" t="s">
        <v>2198</v>
      </c>
      <c r="C160" s="81" t="s">
        <v>2199</v>
      </c>
      <c r="D160" s="82" t="s">
        <v>2200</v>
      </c>
      <c r="E160" s="82" t="s">
        <v>1402</v>
      </c>
      <c r="F160" s="80" t="s">
        <v>1362</v>
      </c>
      <c r="G160" s="83" t="s">
        <v>2201</v>
      </c>
      <c r="H160" s="84" t="s">
        <v>2202</v>
      </c>
      <c r="I160" s="85">
        <v>5134717323</v>
      </c>
      <c r="J160" s="86" t="s">
        <v>1365</v>
      </c>
      <c r="K160" s="87" t="s">
        <v>1366</v>
      </c>
      <c r="L160" s="88"/>
      <c r="M160" s="89">
        <v>220.32357930007177</v>
      </c>
      <c r="N160" s="90"/>
      <c r="O160" s="91" t="s">
        <v>1367</v>
      </c>
      <c r="P160" s="87" t="s">
        <v>1366</v>
      </c>
      <c r="Q160" s="92"/>
      <c r="R160" s="90"/>
      <c r="S160" s="93" t="s">
        <v>1366</v>
      </c>
      <c r="T160" s="94">
        <v>1730.98</v>
      </c>
      <c r="U160" s="95"/>
      <c r="V160" s="95"/>
      <c r="W160" s="96"/>
      <c r="X160" s="81">
        <f t="shared" si="20"/>
        <v>0</v>
      </c>
      <c r="Y160" s="82">
        <f t="shared" si="21"/>
        <v>1</v>
      </c>
      <c r="Z160" s="82">
        <f t="shared" si="22"/>
        <v>0</v>
      </c>
      <c r="AA160" s="82">
        <f t="shared" si="23"/>
        <v>0</v>
      </c>
      <c r="AB160" s="97" t="str">
        <f t="shared" si="24"/>
        <v>-</v>
      </c>
      <c r="AC160" s="81">
        <f t="shared" si="25"/>
        <v>0</v>
      </c>
      <c r="AD160" s="82">
        <f t="shared" si="26"/>
        <v>0</v>
      </c>
      <c r="AE160" s="82">
        <f t="shared" si="27"/>
        <v>0</v>
      </c>
      <c r="AF160" s="97" t="str">
        <f t="shared" si="28"/>
        <v>-</v>
      </c>
      <c r="AG160" s="81">
        <f t="shared" si="29"/>
        <v>0</v>
      </c>
      <c r="AH160" s="98" t="s">
        <v>1368</v>
      </c>
      <c r="AI160" s="99" t="s">
        <v>1369</v>
      </c>
    </row>
    <row r="161" spans="1:35" x14ac:dyDescent="0.2">
      <c r="A161" s="79" t="s">
        <v>2203</v>
      </c>
      <c r="B161" s="80" t="s">
        <v>1005</v>
      </c>
      <c r="C161" s="81" t="s">
        <v>1006</v>
      </c>
      <c r="D161" s="82" t="s">
        <v>2204</v>
      </c>
      <c r="E161" s="82" t="s">
        <v>2205</v>
      </c>
      <c r="F161" s="80" t="s">
        <v>1362</v>
      </c>
      <c r="G161" s="83" t="s">
        <v>2206</v>
      </c>
      <c r="H161" s="84" t="s">
        <v>2207</v>
      </c>
      <c r="I161" s="85">
        <v>7404744340</v>
      </c>
      <c r="J161" s="86" t="s">
        <v>1390</v>
      </c>
      <c r="K161" s="87" t="s">
        <v>1366</v>
      </c>
      <c r="L161" s="88"/>
      <c r="M161" s="89">
        <v>2595.1775872425442</v>
      </c>
      <c r="N161" s="90"/>
      <c r="O161" s="91">
        <v>26.2715</v>
      </c>
      <c r="P161" s="87" t="s">
        <v>1417</v>
      </c>
      <c r="Q161" s="92"/>
      <c r="R161" s="90"/>
      <c r="S161" s="93" t="s">
        <v>1366</v>
      </c>
      <c r="T161" s="94">
        <v>118086.05</v>
      </c>
      <c r="U161" s="95"/>
      <c r="V161" s="95"/>
      <c r="W161" s="96"/>
      <c r="X161" s="81">
        <f t="shared" si="20"/>
        <v>0</v>
      </c>
      <c r="Y161" s="82">
        <f t="shared" si="21"/>
        <v>0</v>
      </c>
      <c r="Z161" s="82">
        <f t="shared" si="22"/>
        <v>0</v>
      </c>
      <c r="AA161" s="82">
        <f t="shared" si="23"/>
        <v>0</v>
      </c>
      <c r="AB161" s="97" t="str">
        <f t="shared" si="24"/>
        <v>-</v>
      </c>
      <c r="AC161" s="81">
        <f t="shared" si="25"/>
        <v>0</v>
      </c>
      <c r="AD161" s="82">
        <f t="shared" si="26"/>
        <v>1</v>
      </c>
      <c r="AE161" s="82">
        <f t="shared" si="27"/>
        <v>0</v>
      </c>
      <c r="AF161" s="97" t="str">
        <f t="shared" si="28"/>
        <v>-</v>
      </c>
      <c r="AG161" s="81">
        <f t="shared" si="29"/>
        <v>0</v>
      </c>
      <c r="AH161" s="98" t="s">
        <v>1368</v>
      </c>
      <c r="AI161" s="99" t="s">
        <v>1418</v>
      </c>
    </row>
    <row r="162" spans="1:35" x14ac:dyDescent="0.2">
      <c r="A162" s="79" t="s">
        <v>2208</v>
      </c>
      <c r="B162" s="80" t="s">
        <v>2209</v>
      </c>
      <c r="C162" s="81" t="s">
        <v>2210</v>
      </c>
      <c r="D162" s="82" t="s">
        <v>2211</v>
      </c>
      <c r="E162" s="82" t="s">
        <v>1528</v>
      </c>
      <c r="F162" s="80" t="s">
        <v>1362</v>
      </c>
      <c r="G162" s="83" t="s">
        <v>2212</v>
      </c>
      <c r="H162" s="84" t="s">
        <v>2213</v>
      </c>
      <c r="I162" s="85">
        <v>2167914195</v>
      </c>
      <c r="J162" s="86" t="s">
        <v>1365</v>
      </c>
      <c r="K162" s="87" t="s">
        <v>1366</v>
      </c>
      <c r="L162" s="88"/>
      <c r="M162" s="89">
        <v>432.48582413596188</v>
      </c>
      <c r="N162" s="90"/>
      <c r="O162" s="91" t="s">
        <v>1367</v>
      </c>
      <c r="P162" s="87" t="s">
        <v>1366</v>
      </c>
      <c r="Q162" s="92"/>
      <c r="R162" s="90"/>
      <c r="S162" s="93" t="s">
        <v>1366</v>
      </c>
      <c r="T162" s="94">
        <v>26127.95</v>
      </c>
      <c r="U162" s="95"/>
      <c r="V162" s="95"/>
      <c r="W162" s="96"/>
      <c r="X162" s="81">
        <f t="shared" si="20"/>
        <v>0</v>
      </c>
      <c r="Y162" s="82">
        <f t="shared" si="21"/>
        <v>1</v>
      </c>
      <c r="Z162" s="82">
        <f t="shared" si="22"/>
        <v>0</v>
      </c>
      <c r="AA162" s="82">
        <f t="shared" si="23"/>
        <v>0</v>
      </c>
      <c r="AB162" s="97" t="str">
        <f t="shared" si="24"/>
        <v>-</v>
      </c>
      <c r="AC162" s="81">
        <f t="shared" si="25"/>
        <v>0</v>
      </c>
      <c r="AD162" s="82">
        <f t="shared" si="26"/>
        <v>0</v>
      </c>
      <c r="AE162" s="82">
        <f t="shared" si="27"/>
        <v>0</v>
      </c>
      <c r="AF162" s="97" t="str">
        <f t="shared" si="28"/>
        <v>-</v>
      </c>
      <c r="AG162" s="81">
        <f t="shared" si="29"/>
        <v>0</v>
      </c>
      <c r="AH162" s="98" t="s">
        <v>1368</v>
      </c>
      <c r="AI162" s="99" t="s">
        <v>1369</v>
      </c>
    </row>
    <row r="163" spans="1:35" x14ac:dyDescent="0.2">
      <c r="A163" s="79" t="s">
        <v>2214</v>
      </c>
      <c r="B163" s="80" t="s">
        <v>2215</v>
      </c>
      <c r="C163" s="81" t="s">
        <v>2216</v>
      </c>
      <c r="D163" s="82" t="s">
        <v>2217</v>
      </c>
      <c r="E163" s="82" t="s">
        <v>1528</v>
      </c>
      <c r="F163" s="80" t="s">
        <v>1362</v>
      </c>
      <c r="G163" s="83" t="s">
        <v>2212</v>
      </c>
      <c r="H163" s="84" t="s">
        <v>2218</v>
      </c>
      <c r="I163" s="85">
        <v>8776446338</v>
      </c>
      <c r="J163" s="86" t="s">
        <v>1365</v>
      </c>
      <c r="K163" s="87" t="s">
        <v>1366</v>
      </c>
      <c r="L163" s="88"/>
      <c r="M163" s="89">
        <v>315.28809098346574</v>
      </c>
      <c r="N163" s="90"/>
      <c r="O163" s="91" t="s">
        <v>1367</v>
      </c>
      <c r="P163" s="87" t="s">
        <v>1366</v>
      </c>
      <c r="Q163" s="92"/>
      <c r="R163" s="90"/>
      <c r="S163" s="93" t="s">
        <v>1366</v>
      </c>
      <c r="T163" s="94">
        <v>1810.8</v>
      </c>
      <c r="U163" s="95"/>
      <c r="V163" s="95"/>
      <c r="W163" s="96"/>
      <c r="X163" s="81">
        <f t="shared" si="20"/>
        <v>0</v>
      </c>
      <c r="Y163" s="82">
        <f t="shared" si="21"/>
        <v>1</v>
      </c>
      <c r="Z163" s="82">
        <f t="shared" si="22"/>
        <v>0</v>
      </c>
      <c r="AA163" s="82">
        <f t="shared" si="23"/>
        <v>0</v>
      </c>
      <c r="AB163" s="97" t="str">
        <f t="shared" si="24"/>
        <v>-</v>
      </c>
      <c r="AC163" s="81">
        <f t="shared" si="25"/>
        <v>0</v>
      </c>
      <c r="AD163" s="82">
        <f t="shared" si="26"/>
        <v>0</v>
      </c>
      <c r="AE163" s="82">
        <f t="shared" si="27"/>
        <v>0</v>
      </c>
      <c r="AF163" s="97" t="str">
        <f t="shared" si="28"/>
        <v>-</v>
      </c>
      <c r="AG163" s="81">
        <f t="shared" si="29"/>
        <v>0</v>
      </c>
      <c r="AH163" s="98" t="s">
        <v>1368</v>
      </c>
      <c r="AI163" s="99" t="s">
        <v>1369</v>
      </c>
    </row>
    <row r="164" spans="1:35" x14ac:dyDescent="0.2">
      <c r="A164" s="79" t="s">
        <v>2219</v>
      </c>
      <c r="B164" s="80" t="s">
        <v>1397</v>
      </c>
      <c r="C164" s="81" t="s">
        <v>2220</v>
      </c>
      <c r="D164" s="82" t="s">
        <v>2221</v>
      </c>
      <c r="E164" s="82" t="s">
        <v>1528</v>
      </c>
      <c r="F164" s="80" t="s">
        <v>1362</v>
      </c>
      <c r="G164" s="83" t="s">
        <v>2222</v>
      </c>
      <c r="H164" s="84" t="s">
        <v>2223</v>
      </c>
      <c r="I164" s="85">
        <v>2165863887</v>
      </c>
      <c r="J164" s="86"/>
      <c r="K164" s="87"/>
      <c r="L164" s="88"/>
      <c r="M164" s="100"/>
      <c r="N164" s="90"/>
      <c r="O164" s="91" t="s">
        <v>1367</v>
      </c>
      <c r="P164" s="87" t="s">
        <v>1366</v>
      </c>
      <c r="Q164" s="92"/>
      <c r="R164" s="90"/>
      <c r="S164" s="93"/>
      <c r="T164" s="102"/>
      <c r="U164" s="95"/>
      <c r="V164" s="95"/>
      <c r="W164" s="96"/>
      <c r="X164" s="81">
        <f t="shared" si="20"/>
        <v>0</v>
      </c>
      <c r="Y164" s="82">
        <f t="shared" si="21"/>
        <v>0</v>
      </c>
      <c r="Z164" s="82">
        <f t="shared" si="22"/>
        <v>0</v>
      </c>
      <c r="AA164" s="82">
        <f t="shared" si="23"/>
        <v>0</v>
      </c>
      <c r="AB164" s="97" t="str">
        <f t="shared" si="24"/>
        <v>-</v>
      </c>
      <c r="AC164" s="81">
        <f t="shared" si="25"/>
        <v>0</v>
      </c>
      <c r="AD164" s="82">
        <f t="shared" si="26"/>
        <v>0</v>
      </c>
      <c r="AE164" s="82">
        <f t="shared" si="27"/>
        <v>0</v>
      </c>
      <c r="AF164" s="97" t="str">
        <f t="shared" si="28"/>
        <v>-</v>
      </c>
      <c r="AG164" s="81">
        <f t="shared" si="29"/>
        <v>0</v>
      </c>
      <c r="AH164" s="98" t="s">
        <v>1957</v>
      </c>
      <c r="AI164" s="99" t="s">
        <v>1369</v>
      </c>
    </row>
    <row r="165" spans="1:35" x14ac:dyDescent="0.2">
      <c r="A165" s="79" t="s">
        <v>2224</v>
      </c>
      <c r="B165" s="80" t="s">
        <v>2225</v>
      </c>
      <c r="C165" s="81" t="s">
        <v>2226</v>
      </c>
      <c r="D165" s="82" t="s">
        <v>2227</v>
      </c>
      <c r="E165" s="82" t="s">
        <v>1528</v>
      </c>
      <c r="F165" s="80" t="s">
        <v>1362</v>
      </c>
      <c r="G165" s="83" t="s">
        <v>2228</v>
      </c>
      <c r="H165" s="84" t="s">
        <v>2229</v>
      </c>
      <c r="I165" s="85">
        <v>2162298185</v>
      </c>
      <c r="J165" s="86" t="s">
        <v>1365</v>
      </c>
      <c r="K165" s="87" t="s">
        <v>1366</v>
      </c>
      <c r="L165" s="88"/>
      <c r="M165" s="89">
        <v>265.55530654958039</v>
      </c>
      <c r="N165" s="90"/>
      <c r="O165" s="91" t="s">
        <v>1367</v>
      </c>
      <c r="P165" s="87" t="s">
        <v>1366</v>
      </c>
      <c r="Q165" s="92"/>
      <c r="R165" s="90"/>
      <c r="S165" s="93" t="s">
        <v>1366</v>
      </c>
      <c r="T165" s="94">
        <v>2297.8200000000002</v>
      </c>
      <c r="U165" s="95"/>
      <c r="V165" s="95"/>
      <c r="W165" s="96"/>
      <c r="X165" s="81">
        <f t="shared" si="20"/>
        <v>0</v>
      </c>
      <c r="Y165" s="82">
        <f t="shared" si="21"/>
        <v>1</v>
      </c>
      <c r="Z165" s="82">
        <f t="shared" si="22"/>
        <v>0</v>
      </c>
      <c r="AA165" s="82">
        <f t="shared" si="23"/>
        <v>0</v>
      </c>
      <c r="AB165" s="97" t="str">
        <f t="shared" si="24"/>
        <v>-</v>
      </c>
      <c r="AC165" s="81">
        <f t="shared" si="25"/>
        <v>0</v>
      </c>
      <c r="AD165" s="82">
        <f t="shared" si="26"/>
        <v>0</v>
      </c>
      <c r="AE165" s="82">
        <f t="shared" si="27"/>
        <v>0</v>
      </c>
      <c r="AF165" s="97" t="str">
        <f t="shared" si="28"/>
        <v>-</v>
      </c>
      <c r="AG165" s="81">
        <f t="shared" si="29"/>
        <v>0</v>
      </c>
      <c r="AH165" s="98" t="s">
        <v>1368</v>
      </c>
      <c r="AI165" s="99" t="s">
        <v>1369</v>
      </c>
    </row>
    <row r="166" spans="1:35" x14ac:dyDescent="0.2">
      <c r="A166" s="79" t="s">
        <v>2230</v>
      </c>
      <c r="B166" s="80" t="s">
        <v>2231</v>
      </c>
      <c r="C166" s="81" t="s">
        <v>2232</v>
      </c>
      <c r="D166" s="82" t="s">
        <v>2233</v>
      </c>
      <c r="E166" s="82" t="s">
        <v>2234</v>
      </c>
      <c r="F166" s="80" t="s">
        <v>1362</v>
      </c>
      <c r="G166" s="83" t="s">
        <v>2235</v>
      </c>
      <c r="H166" s="84" t="s">
        <v>2236</v>
      </c>
      <c r="I166" s="85">
        <v>9372238130</v>
      </c>
      <c r="J166" s="86" t="s">
        <v>1383</v>
      </c>
      <c r="K166" s="87" t="s">
        <v>1366</v>
      </c>
      <c r="L166" s="88"/>
      <c r="M166" s="89">
        <v>157.82962869969086</v>
      </c>
      <c r="N166" s="90"/>
      <c r="O166" s="91" t="s">
        <v>1367</v>
      </c>
      <c r="P166" s="87" t="s">
        <v>1366</v>
      </c>
      <c r="Q166" s="92"/>
      <c r="R166" s="90"/>
      <c r="S166" s="93" t="s">
        <v>1366</v>
      </c>
      <c r="T166" s="94">
        <v>20591.98</v>
      </c>
      <c r="U166" s="95"/>
      <c r="V166" s="95"/>
      <c r="W166" s="96"/>
      <c r="X166" s="81">
        <f t="shared" si="20"/>
        <v>0</v>
      </c>
      <c r="Y166" s="82">
        <f t="shared" si="21"/>
        <v>1</v>
      </c>
      <c r="Z166" s="82">
        <f t="shared" si="22"/>
        <v>0</v>
      </c>
      <c r="AA166" s="82">
        <f t="shared" si="23"/>
        <v>0</v>
      </c>
      <c r="AB166" s="97" t="str">
        <f t="shared" si="24"/>
        <v>-</v>
      </c>
      <c r="AC166" s="81">
        <f t="shared" si="25"/>
        <v>0</v>
      </c>
      <c r="AD166" s="82">
        <f t="shared" si="26"/>
        <v>0</v>
      </c>
      <c r="AE166" s="82">
        <f t="shared" si="27"/>
        <v>0</v>
      </c>
      <c r="AF166" s="97" t="str">
        <f t="shared" si="28"/>
        <v>-</v>
      </c>
      <c r="AG166" s="81">
        <f t="shared" si="29"/>
        <v>0</v>
      </c>
      <c r="AH166" s="98" t="s">
        <v>1368</v>
      </c>
      <c r="AI166" s="99" t="s">
        <v>1369</v>
      </c>
    </row>
    <row r="167" spans="1:35" x14ac:dyDescent="0.2">
      <c r="A167" s="79" t="s">
        <v>2237</v>
      </c>
      <c r="B167" s="80" t="s">
        <v>2238</v>
      </c>
      <c r="C167" s="81" t="s">
        <v>2239</v>
      </c>
      <c r="D167" s="82" t="s">
        <v>2240</v>
      </c>
      <c r="E167" s="82" t="s">
        <v>1361</v>
      </c>
      <c r="F167" s="80" t="s">
        <v>1362</v>
      </c>
      <c r="G167" s="83" t="s">
        <v>1563</v>
      </c>
      <c r="H167" s="84" t="s">
        <v>2241</v>
      </c>
      <c r="I167" s="85">
        <v>8776446338</v>
      </c>
      <c r="J167" s="86" t="s">
        <v>1365</v>
      </c>
      <c r="K167" s="87" t="s">
        <v>1366</v>
      </c>
      <c r="L167" s="88"/>
      <c r="M167" s="100"/>
      <c r="N167" s="90"/>
      <c r="O167" s="91" t="s">
        <v>1367</v>
      </c>
      <c r="P167" s="87" t="s">
        <v>1366</v>
      </c>
      <c r="Q167" s="92"/>
      <c r="R167" s="90"/>
      <c r="S167" s="93" t="s">
        <v>1366</v>
      </c>
      <c r="T167" s="102"/>
      <c r="U167" s="95"/>
      <c r="V167" s="95"/>
      <c r="W167" s="96"/>
      <c r="X167" s="81">
        <f t="shared" si="20"/>
        <v>0</v>
      </c>
      <c r="Y167" s="82">
        <f t="shared" si="21"/>
        <v>0</v>
      </c>
      <c r="Z167" s="82">
        <f t="shared" si="22"/>
        <v>0</v>
      </c>
      <c r="AA167" s="82">
        <f t="shared" si="23"/>
        <v>0</v>
      </c>
      <c r="AB167" s="97" t="str">
        <f t="shared" si="24"/>
        <v>-</v>
      </c>
      <c r="AC167" s="81">
        <f t="shared" si="25"/>
        <v>0</v>
      </c>
      <c r="AD167" s="82">
        <f t="shared" si="26"/>
        <v>0</v>
      </c>
      <c r="AE167" s="82">
        <f t="shared" si="27"/>
        <v>0</v>
      </c>
      <c r="AF167" s="97" t="str">
        <f t="shared" si="28"/>
        <v>-</v>
      </c>
      <c r="AG167" s="81">
        <f t="shared" si="29"/>
        <v>0</v>
      </c>
      <c r="AH167" s="98" t="s">
        <v>1957</v>
      </c>
      <c r="AI167" s="99" t="s">
        <v>1369</v>
      </c>
    </row>
    <row r="168" spans="1:35" x14ac:dyDescent="0.2">
      <c r="A168" s="79" t="s">
        <v>2242</v>
      </c>
      <c r="B168" s="80" t="s">
        <v>1397</v>
      </c>
      <c r="C168" s="81" t="s">
        <v>2243</v>
      </c>
      <c r="D168" s="82" t="s">
        <v>2244</v>
      </c>
      <c r="E168" s="82" t="s">
        <v>2245</v>
      </c>
      <c r="F168" s="80" t="s">
        <v>1362</v>
      </c>
      <c r="G168" s="83" t="s">
        <v>2246</v>
      </c>
      <c r="H168" s="84" t="s">
        <v>2247</v>
      </c>
      <c r="I168" s="85">
        <v>8776446338</v>
      </c>
      <c r="J168" s="86"/>
      <c r="K168" s="87"/>
      <c r="L168" s="88"/>
      <c r="M168" s="100"/>
      <c r="N168" s="90"/>
      <c r="O168" s="91" t="s">
        <v>1367</v>
      </c>
      <c r="P168" s="87" t="s">
        <v>1366</v>
      </c>
      <c r="Q168" s="92"/>
      <c r="R168" s="90"/>
      <c r="S168" s="93"/>
      <c r="T168" s="102"/>
      <c r="U168" s="95"/>
      <c r="V168" s="95"/>
      <c r="W168" s="96"/>
      <c r="X168" s="81">
        <f t="shared" si="20"/>
        <v>0</v>
      </c>
      <c r="Y168" s="82">
        <f t="shared" si="21"/>
        <v>0</v>
      </c>
      <c r="Z168" s="82">
        <f t="shared" si="22"/>
        <v>0</v>
      </c>
      <c r="AA168" s="82">
        <f t="shared" si="23"/>
        <v>0</v>
      </c>
      <c r="AB168" s="97" t="str">
        <f t="shared" si="24"/>
        <v>-</v>
      </c>
      <c r="AC168" s="81">
        <f t="shared" si="25"/>
        <v>0</v>
      </c>
      <c r="AD168" s="82">
        <f t="shared" si="26"/>
        <v>0</v>
      </c>
      <c r="AE168" s="82">
        <f t="shared" si="27"/>
        <v>0</v>
      </c>
      <c r="AF168" s="97" t="str">
        <f t="shared" si="28"/>
        <v>-</v>
      </c>
      <c r="AG168" s="81">
        <f t="shared" si="29"/>
        <v>0</v>
      </c>
      <c r="AH168" s="98" t="s">
        <v>1957</v>
      </c>
      <c r="AI168" s="99" t="s">
        <v>1369</v>
      </c>
    </row>
    <row r="169" spans="1:35" x14ac:dyDescent="0.2">
      <c r="A169" s="79" t="s">
        <v>2248</v>
      </c>
      <c r="B169" s="80" t="s">
        <v>106</v>
      </c>
      <c r="C169" s="81" t="s">
        <v>107</v>
      </c>
      <c r="D169" s="82" t="s">
        <v>2249</v>
      </c>
      <c r="E169" s="82" t="s">
        <v>2245</v>
      </c>
      <c r="F169" s="80" t="s">
        <v>1362</v>
      </c>
      <c r="G169" s="83" t="s">
        <v>2250</v>
      </c>
      <c r="H169" s="84" t="s">
        <v>2251</v>
      </c>
      <c r="I169" s="85">
        <v>9373285378</v>
      </c>
      <c r="J169" s="86" t="s">
        <v>1696</v>
      </c>
      <c r="K169" s="87" t="s">
        <v>1366</v>
      </c>
      <c r="L169" s="88"/>
      <c r="M169" s="89">
        <v>2075.9918896316972</v>
      </c>
      <c r="N169" s="90"/>
      <c r="O169" s="91">
        <v>15.6587</v>
      </c>
      <c r="P169" s="87" t="s">
        <v>1366</v>
      </c>
      <c r="Q169" s="92"/>
      <c r="R169" s="90"/>
      <c r="S169" s="93" t="s">
        <v>1366</v>
      </c>
      <c r="T169" s="94">
        <v>93955.22</v>
      </c>
      <c r="U169" s="95"/>
      <c r="V169" s="95"/>
      <c r="W169" s="96"/>
      <c r="X169" s="81">
        <f t="shared" si="20"/>
        <v>0</v>
      </c>
      <c r="Y169" s="82">
        <f t="shared" si="21"/>
        <v>0</v>
      </c>
      <c r="Z169" s="82">
        <f t="shared" si="22"/>
        <v>0</v>
      </c>
      <c r="AA169" s="82">
        <f t="shared" si="23"/>
        <v>0</v>
      </c>
      <c r="AB169" s="97" t="str">
        <f t="shared" si="24"/>
        <v>-</v>
      </c>
      <c r="AC169" s="81">
        <f t="shared" si="25"/>
        <v>0</v>
      </c>
      <c r="AD169" s="82">
        <f t="shared" si="26"/>
        <v>0</v>
      </c>
      <c r="AE169" s="82">
        <f t="shared" si="27"/>
        <v>0</v>
      </c>
      <c r="AF169" s="97" t="str">
        <f t="shared" si="28"/>
        <v>-</v>
      </c>
      <c r="AG169" s="81">
        <f t="shared" si="29"/>
        <v>0</v>
      </c>
      <c r="AH169" s="98" t="s">
        <v>1368</v>
      </c>
      <c r="AI169" s="99" t="s">
        <v>1418</v>
      </c>
    </row>
    <row r="170" spans="1:35" x14ac:dyDescent="0.2">
      <c r="A170" s="79" t="s">
        <v>2252</v>
      </c>
      <c r="B170" s="80" t="s">
        <v>2253</v>
      </c>
      <c r="C170" s="81" t="s">
        <v>2254</v>
      </c>
      <c r="D170" s="82" t="s">
        <v>2255</v>
      </c>
      <c r="E170" s="82"/>
      <c r="F170" s="80" t="s">
        <v>1362</v>
      </c>
      <c r="G170" s="83" t="s">
        <v>2256</v>
      </c>
      <c r="H170" s="84" t="s">
        <v>2257</v>
      </c>
      <c r="I170" s="85">
        <v>8776446338</v>
      </c>
      <c r="J170" s="86"/>
      <c r="K170" s="87"/>
      <c r="L170" s="88"/>
      <c r="M170" s="100"/>
      <c r="N170" s="90"/>
      <c r="O170" s="91" t="s">
        <v>1367</v>
      </c>
      <c r="P170" s="87" t="s">
        <v>1366</v>
      </c>
      <c r="Q170" s="92"/>
      <c r="R170" s="90"/>
      <c r="S170" s="93"/>
      <c r="T170" s="102"/>
      <c r="U170" s="95"/>
      <c r="V170" s="95"/>
      <c r="W170" s="96"/>
      <c r="X170" s="81">
        <f t="shared" si="20"/>
        <v>0</v>
      </c>
      <c r="Y170" s="82">
        <f t="shared" si="21"/>
        <v>0</v>
      </c>
      <c r="Z170" s="82">
        <f t="shared" si="22"/>
        <v>0</v>
      </c>
      <c r="AA170" s="82">
        <f t="shared" si="23"/>
        <v>0</v>
      </c>
      <c r="AB170" s="97" t="str">
        <f t="shared" si="24"/>
        <v>-</v>
      </c>
      <c r="AC170" s="81">
        <f t="shared" si="25"/>
        <v>0</v>
      </c>
      <c r="AD170" s="82">
        <f t="shared" si="26"/>
        <v>0</v>
      </c>
      <c r="AE170" s="82">
        <f t="shared" si="27"/>
        <v>0</v>
      </c>
      <c r="AF170" s="97" t="str">
        <f t="shared" si="28"/>
        <v>-</v>
      </c>
      <c r="AG170" s="81">
        <f t="shared" si="29"/>
        <v>0</v>
      </c>
      <c r="AH170" s="98" t="s">
        <v>1685</v>
      </c>
      <c r="AI170" s="99" t="s">
        <v>1369</v>
      </c>
    </row>
    <row r="171" spans="1:35" x14ac:dyDescent="0.2">
      <c r="A171" s="79" t="s">
        <v>2258</v>
      </c>
      <c r="B171" s="80" t="s">
        <v>2259</v>
      </c>
      <c r="C171" s="81" t="s">
        <v>2260</v>
      </c>
      <c r="D171" s="82" t="s">
        <v>2261</v>
      </c>
      <c r="E171" s="82" t="s">
        <v>1395</v>
      </c>
      <c r="F171" s="80" t="s">
        <v>1362</v>
      </c>
      <c r="G171" s="83" t="s">
        <v>2262</v>
      </c>
      <c r="H171" s="84" t="s">
        <v>2263</v>
      </c>
      <c r="I171" s="85">
        <v>4197279900</v>
      </c>
      <c r="J171" s="86" t="s">
        <v>1365</v>
      </c>
      <c r="K171" s="87" t="s">
        <v>1366</v>
      </c>
      <c r="L171" s="88"/>
      <c r="M171" s="89">
        <v>536.81103712792026</v>
      </c>
      <c r="N171" s="90"/>
      <c r="O171" s="91" t="s">
        <v>1367</v>
      </c>
      <c r="P171" s="87" t="s">
        <v>1366</v>
      </c>
      <c r="Q171" s="92"/>
      <c r="R171" s="90"/>
      <c r="S171" s="93" t="s">
        <v>1366</v>
      </c>
      <c r="T171" s="94">
        <v>6070.21</v>
      </c>
      <c r="U171" s="95"/>
      <c r="V171" s="95"/>
      <c r="W171" s="96"/>
      <c r="X171" s="81">
        <f t="shared" si="20"/>
        <v>0</v>
      </c>
      <c r="Y171" s="82">
        <f t="shared" si="21"/>
        <v>1</v>
      </c>
      <c r="Z171" s="82">
        <f t="shared" si="22"/>
        <v>0</v>
      </c>
      <c r="AA171" s="82">
        <f t="shared" si="23"/>
        <v>0</v>
      </c>
      <c r="AB171" s="97" t="str">
        <f t="shared" si="24"/>
        <v>-</v>
      </c>
      <c r="AC171" s="81">
        <f t="shared" si="25"/>
        <v>0</v>
      </c>
      <c r="AD171" s="82">
        <f t="shared" si="26"/>
        <v>0</v>
      </c>
      <c r="AE171" s="82">
        <f t="shared" si="27"/>
        <v>0</v>
      </c>
      <c r="AF171" s="97" t="str">
        <f t="shared" si="28"/>
        <v>-</v>
      </c>
      <c r="AG171" s="81">
        <f t="shared" si="29"/>
        <v>0</v>
      </c>
      <c r="AH171" s="98" t="s">
        <v>1368</v>
      </c>
      <c r="AI171" s="99" t="s">
        <v>1369</v>
      </c>
    </row>
    <row r="172" spans="1:35" x14ac:dyDescent="0.2">
      <c r="A172" s="79" t="s">
        <v>2264</v>
      </c>
      <c r="B172" s="80" t="s">
        <v>1068</v>
      </c>
      <c r="C172" s="81" t="s">
        <v>1069</v>
      </c>
      <c r="D172" s="82" t="s">
        <v>2265</v>
      </c>
      <c r="E172" s="82" t="s">
        <v>2266</v>
      </c>
      <c r="F172" s="80" t="s">
        <v>1362</v>
      </c>
      <c r="G172" s="83" t="s">
        <v>2267</v>
      </c>
      <c r="H172" s="84" t="s">
        <v>2268</v>
      </c>
      <c r="I172" s="85">
        <v>7403546645</v>
      </c>
      <c r="J172" s="86" t="s">
        <v>1424</v>
      </c>
      <c r="K172" s="87" t="s">
        <v>1417</v>
      </c>
      <c r="L172" s="88"/>
      <c r="M172" s="89">
        <v>698.93305610179925</v>
      </c>
      <c r="N172" s="90"/>
      <c r="O172" s="91">
        <v>26.527100000000001</v>
      </c>
      <c r="P172" s="87" t="s">
        <v>1417</v>
      </c>
      <c r="Q172" s="92"/>
      <c r="R172" s="90"/>
      <c r="S172" s="93" t="s">
        <v>1417</v>
      </c>
      <c r="T172" s="94">
        <v>42532.5</v>
      </c>
      <c r="U172" s="95"/>
      <c r="V172" s="95"/>
      <c r="W172" s="96"/>
      <c r="X172" s="81">
        <f t="shared" si="20"/>
        <v>1</v>
      </c>
      <c r="Y172" s="82">
        <f t="shared" si="21"/>
        <v>0</v>
      </c>
      <c r="Z172" s="82">
        <f t="shared" si="22"/>
        <v>0</v>
      </c>
      <c r="AA172" s="82">
        <f t="shared" si="23"/>
        <v>0</v>
      </c>
      <c r="AB172" s="97" t="str">
        <f t="shared" si="24"/>
        <v>-</v>
      </c>
      <c r="AC172" s="81">
        <f t="shared" si="25"/>
        <v>1</v>
      </c>
      <c r="AD172" s="82">
        <f t="shared" si="26"/>
        <v>1</v>
      </c>
      <c r="AE172" s="82" t="str">
        <f t="shared" si="27"/>
        <v>Initial</v>
      </c>
      <c r="AF172" s="97" t="str">
        <f t="shared" si="28"/>
        <v>RLIS</v>
      </c>
      <c r="AG172" s="81">
        <f t="shared" si="29"/>
        <v>0</v>
      </c>
      <c r="AH172" s="98" t="s">
        <v>1368</v>
      </c>
      <c r="AI172" s="99" t="s">
        <v>1418</v>
      </c>
    </row>
    <row r="173" spans="1:35" x14ac:dyDescent="0.2">
      <c r="A173" s="79" t="s">
        <v>2269</v>
      </c>
      <c r="B173" s="80" t="s">
        <v>178</v>
      </c>
      <c r="C173" s="81" t="s">
        <v>179</v>
      </c>
      <c r="D173" s="82" t="s">
        <v>2270</v>
      </c>
      <c r="E173" s="82" t="s">
        <v>2271</v>
      </c>
      <c r="F173" s="80" t="s">
        <v>1362</v>
      </c>
      <c r="G173" s="83" t="s">
        <v>2272</v>
      </c>
      <c r="H173" s="84" t="s">
        <v>2273</v>
      </c>
      <c r="I173" s="85">
        <v>7409225478</v>
      </c>
      <c r="J173" s="86" t="s">
        <v>1416</v>
      </c>
      <c r="K173" s="87" t="s">
        <v>1366</v>
      </c>
      <c r="L173" s="88"/>
      <c r="M173" s="89">
        <v>2144.1882582432268</v>
      </c>
      <c r="N173" s="90"/>
      <c r="O173" s="91">
        <v>22.517199999999999</v>
      </c>
      <c r="P173" s="87" t="s">
        <v>1417</v>
      </c>
      <c r="Q173" s="92"/>
      <c r="R173" s="90"/>
      <c r="S173" s="93" t="s">
        <v>1417</v>
      </c>
      <c r="T173" s="94">
        <v>132160.92000000001</v>
      </c>
      <c r="U173" s="95"/>
      <c r="V173" s="95"/>
      <c r="W173" s="96"/>
      <c r="X173" s="81">
        <f t="shared" si="20"/>
        <v>0</v>
      </c>
      <c r="Y173" s="82">
        <f t="shared" si="21"/>
        <v>0</v>
      </c>
      <c r="Z173" s="82">
        <f t="shared" si="22"/>
        <v>0</v>
      </c>
      <c r="AA173" s="82">
        <f t="shared" si="23"/>
        <v>0</v>
      </c>
      <c r="AB173" s="97" t="str">
        <f t="shared" si="24"/>
        <v>-</v>
      </c>
      <c r="AC173" s="81">
        <f t="shared" si="25"/>
        <v>1</v>
      </c>
      <c r="AD173" s="82">
        <f t="shared" si="26"/>
        <v>1</v>
      </c>
      <c r="AE173" s="82" t="str">
        <f t="shared" si="27"/>
        <v>Initial</v>
      </c>
      <c r="AF173" s="97" t="str">
        <f t="shared" si="28"/>
        <v>RLIS</v>
      </c>
      <c r="AG173" s="81">
        <f t="shared" si="29"/>
        <v>0</v>
      </c>
      <c r="AH173" s="98" t="s">
        <v>1368</v>
      </c>
      <c r="AI173" s="99" t="s">
        <v>1418</v>
      </c>
    </row>
    <row r="174" spans="1:35" x14ac:dyDescent="0.2">
      <c r="A174" s="79" t="s">
        <v>2274</v>
      </c>
      <c r="B174" s="80" t="s">
        <v>513</v>
      </c>
      <c r="C174" s="81" t="s">
        <v>514</v>
      </c>
      <c r="D174" s="82" t="s">
        <v>2275</v>
      </c>
      <c r="E174" s="82" t="s">
        <v>2276</v>
      </c>
      <c r="F174" s="80" t="s">
        <v>1362</v>
      </c>
      <c r="G174" s="83" t="s">
        <v>2277</v>
      </c>
      <c r="H174" s="84" t="s">
        <v>2278</v>
      </c>
      <c r="I174" s="85">
        <v>4198863855</v>
      </c>
      <c r="J174" s="86" t="s">
        <v>1476</v>
      </c>
      <c r="K174" s="87" t="s">
        <v>1417</v>
      </c>
      <c r="L174" s="88"/>
      <c r="M174" s="89">
        <v>1730.2102709556007</v>
      </c>
      <c r="N174" s="90"/>
      <c r="O174" s="91">
        <v>14.1486</v>
      </c>
      <c r="P174" s="87" t="s">
        <v>1366</v>
      </c>
      <c r="Q174" s="92"/>
      <c r="R174" s="90"/>
      <c r="S174" s="93" t="s">
        <v>1417</v>
      </c>
      <c r="T174" s="94">
        <v>56611.31</v>
      </c>
      <c r="U174" s="95"/>
      <c r="V174" s="95"/>
      <c r="W174" s="96"/>
      <c r="X174" s="81">
        <f t="shared" si="20"/>
        <v>1</v>
      </c>
      <c r="Y174" s="82">
        <f t="shared" si="21"/>
        <v>0</v>
      </c>
      <c r="Z174" s="82">
        <f t="shared" si="22"/>
        <v>0</v>
      </c>
      <c r="AA174" s="82">
        <f t="shared" si="23"/>
        <v>0</v>
      </c>
      <c r="AB174" s="97" t="str">
        <f t="shared" si="24"/>
        <v>-</v>
      </c>
      <c r="AC174" s="81">
        <f t="shared" si="25"/>
        <v>1</v>
      </c>
      <c r="AD174" s="82">
        <f t="shared" si="26"/>
        <v>0</v>
      </c>
      <c r="AE174" s="82">
        <f t="shared" si="27"/>
        <v>0</v>
      </c>
      <c r="AF174" s="97" t="str">
        <f t="shared" si="28"/>
        <v>-</v>
      </c>
      <c r="AG174" s="81">
        <f t="shared" si="29"/>
        <v>0</v>
      </c>
      <c r="AH174" s="98" t="s">
        <v>1368</v>
      </c>
      <c r="AI174" s="99" t="s">
        <v>1418</v>
      </c>
    </row>
    <row r="175" spans="1:35" x14ac:dyDescent="0.2">
      <c r="A175" s="79" t="s">
        <v>2279</v>
      </c>
      <c r="B175" s="80" t="s">
        <v>582</v>
      </c>
      <c r="C175" s="81" t="s">
        <v>583</v>
      </c>
      <c r="D175" s="82" t="s">
        <v>2280</v>
      </c>
      <c r="E175" s="82" t="s">
        <v>577</v>
      </c>
      <c r="F175" s="80" t="s">
        <v>1362</v>
      </c>
      <c r="G175" s="83" t="s">
        <v>1388</v>
      </c>
      <c r="H175" s="84" t="s">
        <v>2281</v>
      </c>
      <c r="I175" s="85">
        <v>4402335412</v>
      </c>
      <c r="J175" s="86" t="s">
        <v>1390</v>
      </c>
      <c r="K175" s="87" t="s">
        <v>1366</v>
      </c>
      <c r="L175" s="88"/>
      <c r="M175" s="89">
        <v>1658.9713117374158</v>
      </c>
      <c r="N175" s="90"/>
      <c r="O175" s="91">
        <v>32.976799999999997</v>
      </c>
      <c r="P175" s="87" t="s">
        <v>1417</v>
      </c>
      <c r="Q175" s="92"/>
      <c r="R175" s="90"/>
      <c r="S175" s="93" t="s">
        <v>1366</v>
      </c>
      <c r="T175" s="94">
        <v>79213.060000000012</v>
      </c>
      <c r="U175" s="95"/>
      <c r="V175" s="95"/>
      <c r="W175" s="96"/>
      <c r="X175" s="81">
        <f t="shared" si="20"/>
        <v>0</v>
      </c>
      <c r="Y175" s="82">
        <f t="shared" si="21"/>
        <v>0</v>
      </c>
      <c r="Z175" s="82">
        <f t="shared" si="22"/>
        <v>0</v>
      </c>
      <c r="AA175" s="82">
        <f t="shared" si="23"/>
        <v>0</v>
      </c>
      <c r="AB175" s="97" t="str">
        <f t="shared" si="24"/>
        <v>-</v>
      </c>
      <c r="AC175" s="81">
        <f t="shared" si="25"/>
        <v>0</v>
      </c>
      <c r="AD175" s="82">
        <f t="shared" si="26"/>
        <v>1</v>
      </c>
      <c r="AE175" s="82">
        <f t="shared" si="27"/>
        <v>0</v>
      </c>
      <c r="AF175" s="97" t="str">
        <f t="shared" si="28"/>
        <v>-</v>
      </c>
      <c r="AG175" s="81">
        <f t="shared" si="29"/>
        <v>0</v>
      </c>
      <c r="AH175" s="98" t="s">
        <v>1368</v>
      </c>
      <c r="AI175" s="99" t="s">
        <v>1418</v>
      </c>
    </row>
    <row r="176" spans="1:35" x14ac:dyDescent="0.2">
      <c r="A176" s="79" t="s">
        <v>2282</v>
      </c>
      <c r="B176" s="80" t="s">
        <v>126</v>
      </c>
      <c r="C176" s="81" t="s">
        <v>127</v>
      </c>
      <c r="D176" s="82" t="s">
        <v>2283</v>
      </c>
      <c r="E176" s="82" t="s">
        <v>1655</v>
      </c>
      <c r="F176" s="80" t="s">
        <v>1362</v>
      </c>
      <c r="G176" s="83" t="s">
        <v>1656</v>
      </c>
      <c r="H176" s="84" t="s">
        <v>2284</v>
      </c>
      <c r="I176" s="85">
        <v>5136255478</v>
      </c>
      <c r="J176" s="86" t="s">
        <v>1476</v>
      </c>
      <c r="K176" s="87" t="s">
        <v>1417</v>
      </c>
      <c r="L176" s="88"/>
      <c r="M176" s="89">
        <v>1574.9930548877494</v>
      </c>
      <c r="N176" s="90"/>
      <c r="O176" s="91">
        <v>16.5185</v>
      </c>
      <c r="P176" s="87" t="s">
        <v>1366</v>
      </c>
      <c r="Q176" s="92"/>
      <c r="R176" s="90"/>
      <c r="S176" s="93" t="s">
        <v>1417</v>
      </c>
      <c r="T176" s="94">
        <v>75824.34</v>
      </c>
      <c r="U176" s="95"/>
      <c r="V176" s="95"/>
      <c r="W176" s="96"/>
      <c r="X176" s="81">
        <f t="shared" si="20"/>
        <v>1</v>
      </c>
      <c r="Y176" s="82">
        <f t="shared" si="21"/>
        <v>0</v>
      </c>
      <c r="Z176" s="82">
        <f t="shared" si="22"/>
        <v>0</v>
      </c>
      <c r="AA176" s="82">
        <f t="shared" si="23"/>
        <v>0</v>
      </c>
      <c r="AB176" s="97" t="str">
        <f t="shared" si="24"/>
        <v>-</v>
      </c>
      <c r="AC176" s="81">
        <f t="shared" si="25"/>
        <v>1</v>
      </c>
      <c r="AD176" s="82">
        <f t="shared" si="26"/>
        <v>0</v>
      </c>
      <c r="AE176" s="82">
        <f t="shared" si="27"/>
        <v>0</v>
      </c>
      <c r="AF176" s="97" t="str">
        <f t="shared" si="28"/>
        <v>-</v>
      </c>
      <c r="AG176" s="81">
        <f t="shared" si="29"/>
        <v>0</v>
      </c>
      <c r="AH176" s="98" t="s">
        <v>1368</v>
      </c>
      <c r="AI176" s="99" t="s">
        <v>1418</v>
      </c>
    </row>
    <row r="177" spans="1:35" x14ac:dyDescent="0.2">
      <c r="A177" s="79" t="s">
        <v>2285</v>
      </c>
      <c r="B177" s="80" t="s">
        <v>2286</v>
      </c>
      <c r="C177" s="81" t="s">
        <v>2287</v>
      </c>
      <c r="D177" s="82" t="s">
        <v>2288</v>
      </c>
      <c r="E177" s="82" t="s">
        <v>1528</v>
      </c>
      <c r="F177" s="80" t="s">
        <v>1362</v>
      </c>
      <c r="G177" s="83" t="s">
        <v>2289</v>
      </c>
      <c r="H177" s="84" t="s">
        <v>2290</v>
      </c>
      <c r="I177" s="85">
        <v>2164435400</v>
      </c>
      <c r="J177" s="86" t="s">
        <v>1365</v>
      </c>
      <c r="K177" s="87" t="s">
        <v>1366</v>
      </c>
      <c r="L177" s="88"/>
      <c r="M177" s="89">
        <v>150.7098503888532</v>
      </c>
      <c r="N177" s="90"/>
      <c r="O177" s="91" t="s">
        <v>1367</v>
      </c>
      <c r="P177" s="87" t="s">
        <v>1366</v>
      </c>
      <c r="Q177" s="92"/>
      <c r="R177" s="90"/>
      <c r="S177" s="93" t="s">
        <v>1366</v>
      </c>
      <c r="T177" s="94">
        <v>1684.5</v>
      </c>
      <c r="U177" s="95"/>
      <c r="V177" s="95"/>
      <c r="W177" s="96"/>
      <c r="X177" s="81">
        <f t="shared" si="20"/>
        <v>0</v>
      </c>
      <c r="Y177" s="82">
        <f t="shared" si="21"/>
        <v>1</v>
      </c>
      <c r="Z177" s="82">
        <f t="shared" si="22"/>
        <v>0</v>
      </c>
      <c r="AA177" s="82">
        <f t="shared" si="23"/>
        <v>0</v>
      </c>
      <c r="AB177" s="97" t="str">
        <f t="shared" si="24"/>
        <v>-</v>
      </c>
      <c r="AC177" s="81">
        <f t="shared" si="25"/>
        <v>0</v>
      </c>
      <c r="AD177" s="82">
        <f t="shared" si="26"/>
        <v>0</v>
      </c>
      <c r="AE177" s="82">
        <f t="shared" si="27"/>
        <v>0</v>
      </c>
      <c r="AF177" s="97" t="str">
        <f t="shared" si="28"/>
        <v>-</v>
      </c>
      <c r="AG177" s="81">
        <f t="shared" si="29"/>
        <v>0</v>
      </c>
      <c r="AH177" s="98" t="s">
        <v>1368</v>
      </c>
      <c r="AI177" s="99" t="s">
        <v>1369</v>
      </c>
    </row>
    <row r="178" spans="1:35" x14ac:dyDescent="0.2">
      <c r="A178" s="79" t="s">
        <v>2291</v>
      </c>
      <c r="B178" s="80" t="s">
        <v>2292</v>
      </c>
      <c r="C178" s="81" t="s">
        <v>2293</v>
      </c>
      <c r="D178" s="82" t="s">
        <v>2294</v>
      </c>
      <c r="E178" s="82" t="s">
        <v>1528</v>
      </c>
      <c r="F178" s="80" t="s">
        <v>1362</v>
      </c>
      <c r="G178" s="83" t="s">
        <v>2295</v>
      </c>
      <c r="H178" s="84" t="s">
        <v>2296</v>
      </c>
      <c r="I178" s="85">
        <v>2162293000</v>
      </c>
      <c r="J178" s="86" t="s">
        <v>1365</v>
      </c>
      <c r="K178" s="87" t="s">
        <v>1366</v>
      </c>
      <c r="L178" s="88"/>
      <c r="M178" s="89">
        <v>353.26870069289345</v>
      </c>
      <c r="N178" s="90"/>
      <c r="O178" s="91" t="s">
        <v>1367</v>
      </c>
      <c r="P178" s="87" t="s">
        <v>1366</v>
      </c>
      <c r="Q178" s="92"/>
      <c r="R178" s="90"/>
      <c r="S178" s="93" t="s">
        <v>1366</v>
      </c>
      <c r="T178" s="94">
        <v>2794.8100000000004</v>
      </c>
      <c r="U178" s="95"/>
      <c r="V178" s="95"/>
      <c r="W178" s="96"/>
      <c r="X178" s="81">
        <f t="shared" si="20"/>
        <v>0</v>
      </c>
      <c r="Y178" s="82">
        <f t="shared" si="21"/>
        <v>1</v>
      </c>
      <c r="Z178" s="82">
        <f t="shared" si="22"/>
        <v>0</v>
      </c>
      <c r="AA178" s="82">
        <f t="shared" si="23"/>
        <v>0</v>
      </c>
      <c r="AB178" s="97" t="str">
        <f t="shared" si="24"/>
        <v>-</v>
      </c>
      <c r="AC178" s="81">
        <f t="shared" si="25"/>
        <v>0</v>
      </c>
      <c r="AD178" s="82">
        <f t="shared" si="26"/>
        <v>0</v>
      </c>
      <c r="AE178" s="82">
        <f t="shared" si="27"/>
        <v>0</v>
      </c>
      <c r="AF178" s="97" t="str">
        <f t="shared" si="28"/>
        <v>-</v>
      </c>
      <c r="AG178" s="81">
        <f t="shared" si="29"/>
        <v>0</v>
      </c>
      <c r="AH178" s="98" t="s">
        <v>1368</v>
      </c>
      <c r="AI178" s="99" t="s">
        <v>1369</v>
      </c>
    </row>
    <row r="179" spans="1:35" x14ac:dyDescent="0.2">
      <c r="A179" s="79" t="s">
        <v>2297</v>
      </c>
      <c r="B179" s="80" t="s">
        <v>2298</v>
      </c>
      <c r="C179" s="81" t="s">
        <v>2299</v>
      </c>
      <c r="D179" s="82" t="s">
        <v>2300</v>
      </c>
      <c r="E179" s="82" t="s">
        <v>1528</v>
      </c>
      <c r="F179" s="80" t="s">
        <v>1362</v>
      </c>
      <c r="G179" s="83" t="s">
        <v>2301</v>
      </c>
      <c r="H179" s="84" t="s">
        <v>2302</v>
      </c>
      <c r="I179" s="85">
        <v>2163411347</v>
      </c>
      <c r="J179" s="86" t="s">
        <v>1365</v>
      </c>
      <c r="K179" s="87" t="s">
        <v>1366</v>
      </c>
      <c r="L179" s="88"/>
      <c r="M179" s="89">
        <v>296.31478013230122</v>
      </c>
      <c r="N179" s="90"/>
      <c r="O179" s="91" t="s">
        <v>1367</v>
      </c>
      <c r="P179" s="87" t="s">
        <v>1366</v>
      </c>
      <c r="Q179" s="92"/>
      <c r="R179" s="90"/>
      <c r="S179" s="93" t="s">
        <v>1366</v>
      </c>
      <c r="T179" s="94">
        <v>2918.1400000000003</v>
      </c>
      <c r="U179" s="95"/>
      <c r="V179" s="95"/>
      <c r="W179" s="96"/>
      <c r="X179" s="81">
        <f t="shared" si="20"/>
        <v>0</v>
      </c>
      <c r="Y179" s="82">
        <f t="shared" si="21"/>
        <v>1</v>
      </c>
      <c r="Z179" s="82">
        <f t="shared" si="22"/>
        <v>0</v>
      </c>
      <c r="AA179" s="82">
        <f t="shared" si="23"/>
        <v>0</v>
      </c>
      <c r="AB179" s="97" t="str">
        <f t="shared" si="24"/>
        <v>-</v>
      </c>
      <c r="AC179" s="81">
        <f t="shared" si="25"/>
        <v>0</v>
      </c>
      <c r="AD179" s="82">
        <f t="shared" si="26"/>
        <v>0</v>
      </c>
      <c r="AE179" s="82">
        <f t="shared" si="27"/>
        <v>0</v>
      </c>
      <c r="AF179" s="97" t="str">
        <f t="shared" si="28"/>
        <v>-</v>
      </c>
      <c r="AG179" s="81">
        <f t="shared" si="29"/>
        <v>0</v>
      </c>
      <c r="AH179" s="98" t="s">
        <v>1368</v>
      </c>
      <c r="AI179" s="99" t="s">
        <v>1369</v>
      </c>
    </row>
    <row r="180" spans="1:35" x14ac:dyDescent="0.2">
      <c r="A180" s="79" t="s">
        <v>2303</v>
      </c>
      <c r="B180" s="80" t="s">
        <v>2304</v>
      </c>
      <c r="C180" s="81" t="s">
        <v>2305</v>
      </c>
      <c r="D180" s="82" t="s">
        <v>2306</v>
      </c>
      <c r="E180" s="82" t="s">
        <v>1528</v>
      </c>
      <c r="F180" s="80" t="s">
        <v>1362</v>
      </c>
      <c r="G180" s="83" t="s">
        <v>2307</v>
      </c>
      <c r="H180" s="84" t="s">
        <v>2308</v>
      </c>
      <c r="I180" s="85">
        <v>2165231133</v>
      </c>
      <c r="J180" s="86"/>
      <c r="K180" s="87"/>
      <c r="L180" s="88"/>
      <c r="M180" s="89">
        <v>206.88620003074215</v>
      </c>
      <c r="N180" s="90"/>
      <c r="O180" s="91" t="s">
        <v>1367</v>
      </c>
      <c r="P180" s="87" t="s">
        <v>1366</v>
      </c>
      <c r="Q180" s="92"/>
      <c r="R180" s="90"/>
      <c r="S180" s="93"/>
      <c r="T180" s="94">
        <v>2649.25</v>
      </c>
      <c r="U180" s="95"/>
      <c r="V180" s="95"/>
      <c r="W180" s="96"/>
      <c r="X180" s="81">
        <f t="shared" si="20"/>
        <v>0</v>
      </c>
      <c r="Y180" s="82">
        <f t="shared" si="21"/>
        <v>1</v>
      </c>
      <c r="Z180" s="82">
        <f t="shared" si="22"/>
        <v>0</v>
      </c>
      <c r="AA180" s="82">
        <f t="shared" si="23"/>
        <v>0</v>
      </c>
      <c r="AB180" s="97" t="str">
        <f t="shared" si="24"/>
        <v>-</v>
      </c>
      <c r="AC180" s="81">
        <f t="shared" si="25"/>
        <v>0</v>
      </c>
      <c r="AD180" s="82">
        <f t="shared" si="26"/>
        <v>0</v>
      </c>
      <c r="AE180" s="82">
        <f t="shared" si="27"/>
        <v>0</v>
      </c>
      <c r="AF180" s="97" t="str">
        <f t="shared" si="28"/>
        <v>-</v>
      </c>
      <c r="AG180" s="81">
        <f t="shared" si="29"/>
        <v>0</v>
      </c>
      <c r="AH180" s="98" t="s">
        <v>1368</v>
      </c>
      <c r="AI180" s="99" t="s">
        <v>1369</v>
      </c>
    </row>
    <row r="181" spans="1:35" x14ac:dyDescent="0.2">
      <c r="A181" s="79" t="s">
        <v>2309</v>
      </c>
      <c r="B181" s="80" t="s">
        <v>2310</v>
      </c>
      <c r="C181" s="81" t="s">
        <v>2311</v>
      </c>
      <c r="D181" s="82" t="s">
        <v>2312</v>
      </c>
      <c r="E181" s="82" t="s">
        <v>1528</v>
      </c>
      <c r="F181" s="80" t="s">
        <v>1362</v>
      </c>
      <c r="G181" s="83" t="s">
        <v>2307</v>
      </c>
      <c r="H181" s="84" t="s">
        <v>2313</v>
      </c>
      <c r="I181" s="85">
        <v>2164562080</v>
      </c>
      <c r="J181" s="86" t="s">
        <v>1365</v>
      </c>
      <c r="K181" s="87" t="s">
        <v>1366</v>
      </c>
      <c r="L181" s="88"/>
      <c r="M181" s="89">
        <v>320.74110109323743</v>
      </c>
      <c r="N181" s="90"/>
      <c r="O181" s="91" t="s">
        <v>1367</v>
      </c>
      <c r="P181" s="87" t="s">
        <v>1366</v>
      </c>
      <c r="Q181" s="92"/>
      <c r="R181" s="90"/>
      <c r="S181" s="93" t="s">
        <v>1366</v>
      </c>
      <c r="T181" s="94">
        <v>2716.15</v>
      </c>
      <c r="U181" s="95"/>
      <c r="V181" s="95"/>
      <c r="W181" s="96"/>
      <c r="X181" s="81">
        <f t="shared" si="20"/>
        <v>0</v>
      </c>
      <c r="Y181" s="82">
        <f t="shared" si="21"/>
        <v>1</v>
      </c>
      <c r="Z181" s="82">
        <f t="shared" si="22"/>
        <v>0</v>
      </c>
      <c r="AA181" s="82">
        <f t="shared" si="23"/>
        <v>0</v>
      </c>
      <c r="AB181" s="97" t="str">
        <f t="shared" si="24"/>
        <v>-</v>
      </c>
      <c r="AC181" s="81">
        <f t="shared" si="25"/>
        <v>0</v>
      </c>
      <c r="AD181" s="82">
        <f t="shared" si="26"/>
        <v>0</v>
      </c>
      <c r="AE181" s="82">
        <f t="shared" si="27"/>
        <v>0</v>
      </c>
      <c r="AF181" s="97" t="str">
        <f t="shared" si="28"/>
        <v>-</v>
      </c>
      <c r="AG181" s="81">
        <f t="shared" si="29"/>
        <v>0</v>
      </c>
      <c r="AH181" s="98" t="s">
        <v>1368</v>
      </c>
      <c r="AI181" s="99" t="s">
        <v>1369</v>
      </c>
    </row>
    <row r="182" spans="1:35" x14ac:dyDescent="0.2">
      <c r="A182" s="79" t="s">
        <v>2314</v>
      </c>
      <c r="B182" s="80" t="s">
        <v>293</v>
      </c>
      <c r="C182" s="81" t="s">
        <v>294</v>
      </c>
      <c r="D182" s="82" t="s">
        <v>2315</v>
      </c>
      <c r="E182" s="82" t="s">
        <v>2316</v>
      </c>
      <c r="F182" s="80" t="s">
        <v>1362</v>
      </c>
      <c r="G182" s="83" t="s">
        <v>2317</v>
      </c>
      <c r="H182" s="84" t="s">
        <v>2318</v>
      </c>
      <c r="I182" s="85">
        <v>2163717171</v>
      </c>
      <c r="J182" s="86" t="s">
        <v>1390</v>
      </c>
      <c r="K182" s="87" t="s">
        <v>1366</v>
      </c>
      <c r="L182" s="88"/>
      <c r="M182" s="89">
        <v>6637.5084208140479</v>
      </c>
      <c r="N182" s="90"/>
      <c r="O182" s="91">
        <v>24.3781</v>
      </c>
      <c r="P182" s="87" t="s">
        <v>1417</v>
      </c>
      <c r="Q182" s="92"/>
      <c r="R182" s="90"/>
      <c r="S182" s="93" t="s">
        <v>1366</v>
      </c>
      <c r="T182" s="94">
        <v>246653.59</v>
      </c>
      <c r="U182" s="95"/>
      <c r="V182" s="95"/>
      <c r="W182" s="96"/>
      <c r="X182" s="81">
        <f t="shared" si="20"/>
        <v>0</v>
      </c>
      <c r="Y182" s="82">
        <f t="shared" si="21"/>
        <v>0</v>
      </c>
      <c r="Z182" s="82">
        <f t="shared" si="22"/>
        <v>0</v>
      </c>
      <c r="AA182" s="82">
        <f t="shared" si="23"/>
        <v>0</v>
      </c>
      <c r="AB182" s="97" t="str">
        <f t="shared" si="24"/>
        <v>-</v>
      </c>
      <c r="AC182" s="81">
        <f t="shared" si="25"/>
        <v>0</v>
      </c>
      <c r="AD182" s="82">
        <f t="shared" si="26"/>
        <v>1</v>
      </c>
      <c r="AE182" s="82">
        <f t="shared" si="27"/>
        <v>0</v>
      </c>
      <c r="AF182" s="97" t="str">
        <f t="shared" si="28"/>
        <v>-</v>
      </c>
      <c r="AG182" s="81">
        <f t="shared" si="29"/>
        <v>0</v>
      </c>
      <c r="AH182" s="98" t="s">
        <v>1368</v>
      </c>
      <c r="AI182" s="99" t="s">
        <v>1418</v>
      </c>
    </row>
    <row r="183" spans="1:35" x14ac:dyDescent="0.2">
      <c r="A183" s="79" t="s">
        <v>2319</v>
      </c>
      <c r="B183" s="80" t="s">
        <v>295</v>
      </c>
      <c r="C183" s="81" t="s">
        <v>2320</v>
      </c>
      <c r="D183" s="82" t="s">
        <v>2321</v>
      </c>
      <c r="E183" s="82" t="s">
        <v>1528</v>
      </c>
      <c r="F183" s="80" t="s">
        <v>1362</v>
      </c>
      <c r="G183" s="83" t="s">
        <v>2307</v>
      </c>
      <c r="H183" s="84" t="s">
        <v>2322</v>
      </c>
      <c r="I183" s="85">
        <v>2168380000</v>
      </c>
      <c r="J183" s="86" t="s">
        <v>2157</v>
      </c>
      <c r="K183" s="87" t="s">
        <v>1366</v>
      </c>
      <c r="L183" s="88"/>
      <c r="M183" s="89">
        <v>42528.908167568588</v>
      </c>
      <c r="N183" s="90"/>
      <c r="O183" s="91">
        <v>48.710900000000002</v>
      </c>
      <c r="P183" s="87" t="s">
        <v>1417</v>
      </c>
      <c r="Q183" s="92"/>
      <c r="R183" s="90"/>
      <c r="S183" s="93" t="s">
        <v>1366</v>
      </c>
      <c r="T183" s="94">
        <v>7287567.3700000001</v>
      </c>
      <c r="U183" s="95"/>
      <c r="V183" s="95"/>
      <c r="W183" s="96"/>
      <c r="X183" s="81">
        <f t="shared" si="20"/>
        <v>0</v>
      </c>
      <c r="Y183" s="82">
        <f t="shared" si="21"/>
        <v>0</v>
      </c>
      <c r="Z183" s="82">
        <f t="shared" si="22"/>
        <v>0</v>
      </c>
      <c r="AA183" s="82">
        <f t="shared" si="23"/>
        <v>0</v>
      </c>
      <c r="AB183" s="97" t="str">
        <f t="shared" si="24"/>
        <v>-</v>
      </c>
      <c r="AC183" s="81">
        <f t="shared" si="25"/>
        <v>0</v>
      </c>
      <c r="AD183" s="82">
        <f t="shared" si="26"/>
        <v>1</v>
      </c>
      <c r="AE183" s="82">
        <f t="shared" si="27"/>
        <v>0</v>
      </c>
      <c r="AF183" s="97" t="str">
        <f t="shared" si="28"/>
        <v>-</v>
      </c>
      <c r="AG183" s="81">
        <f t="shared" si="29"/>
        <v>0</v>
      </c>
      <c r="AH183" s="98" t="s">
        <v>1368</v>
      </c>
      <c r="AI183" s="99" t="s">
        <v>1418</v>
      </c>
    </row>
    <row r="184" spans="1:35" x14ac:dyDescent="0.2">
      <c r="A184" s="79" t="s">
        <v>2323</v>
      </c>
      <c r="B184" s="80" t="s">
        <v>2324</v>
      </c>
      <c r="C184" s="81" t="s">
        <v>2325</v>
      </c>
      <c r="D184" s="82" t="s">
        <v>2326</v>
      </c>
      <c r="E184" s="82" t="s">
        <v>2245</v>
      </c>
      <c r="F184" s="80" t="s">
        <v>1362</v>
      </c>
      <c r="G184" s="83" t="s">
        <v>2327</v>
      </c>
      <c r="H184" s="84" t="s">
        <v>2328</v>
      </c>
      <c r="I184" s="85">
        <v>9373423006</v>
      </c>
      <c r="J184" s="86" t="s">
        <v>1383</v>
      </c>
      <c r="K184" s="87" t="s">
        <v>1366</v>
      </c>
      <c r="L184" s="88"/>
      <c r="M184" s="89">
        <v>129.66679649941511</v>
      </c>
      <c r="N184" s="90"/>
      <c r="O184" s="91" t="s">
        <v>1367</v>
      </c>
      <c r="P184" s="87" t="s">
        <v>1366</v>
      </c>
      <c r="Q184" s="92"/>
      <c r="R184" s="90"/>
      <c r="S184" s="93" t="s">
        <v>1366</v>
      </c>
      <c r="T184" s="94">
        <v>3408.34</v>
      </c>
      <c r="U184" s="95"/>
      <c r="V184" s="95"/>
      <c r="W184" s="96"/>
      <c r="X184" s="81">
        <f t="shared" si="20"/>
        <v>0</v>
      </c>
      <c r="Y184" s="82">
        <f t="shared" si="21"/>
        <v>1</v>
      </c>
      <c r="Z184" s="82">
        <f t="shared" si="22"/>
        <v>0</v>
      </c>
      <c r="AA184" s="82">
        <f t="shared" si="23"/>
        <v>0</v>
      </c>
      <c r="AB184" s="97" t="str">
        <f t="shared" si="24"/>
        <v>-</v>
      </c>
      <c r="AC184" s="81">
        <f t="shared" si="25"/>
        <v>0</v>
      </c>
      <c r="AD184" s="82">
        <f t="shared" si="26"/>
        <v>0</v>
      </c>
      <c r="AE184" s="82">
        <f t="shared" si="27"/>
        <v>0</v>
      </c>
      <c r="AF184" s="97" t="str">
        <f t="shared" si="28"/>
        <v>-</v>
      </c>
      <c r="AG184" s="81">
        <f t="shared" si="29"/>
        <v>0</v>
      </c>
      <c r="AH184" s="98" t="s">
        <v>1368</v>
      </c>
      <c r="AI184" s="99" t="s">
        <v>1369</v>
      </c>
    </row>
    <row r="185" spans="1:35" x14ac:dyDescent="0.2">
      <c r="A185" s="79" t="s">
        <v>2329</v>
      </c>
      <c r="B185" s="80" t="s">
        <v>1101</v>
      </c>
      <c r="C185" s="81" t="s">
        <v>1102</v>
      </c>
      <c r="D185" s="82" t="s">
        <v>2330</v>
      </c>
      <c r="E185" s="82" t="s">
        <v>2331</v>
      </c>
      <c r="F185" s="80" t="s">
        <v>1362</v>
      </c>
      <c r="G185" s="83" t="s">
        <v>2332</v>
      </c>
      <c r="H185" s="84" t="s">
        <v>2333</v>
      </c>
      <c r="I185" s="85">
        <v>9372892471</v>
      </c>
      <c r="J185" s="86" t="s">
        <v>1424</v>
      </c>
      <c r="K185" s="87" t="s">
        <v>1417</v>
      </c>
      <c r="L185" s="88"/>
      <c r="M185" s="89">
        <v>1931.3024126537107</v>
      </c>
      <c r="N185" s="90"/>
      <c r="O185" s="91">
        <v>12.281599999999999</v>
      </c>
      <c r="P185" s="87" t="s">
        <v>1366</v>
      </c>
      <c r="Q185" s="92"/>
      <c r="R185" s="90"/>
      <c r="S185" s="93" t="s">
        <v>1417</v>
      </c>
      <c r="T185" s="94">
        <v>54715.07</v>
      </c>
      <c r="U185" s="95"/>
      <c r="V185" s="95"/>
      <c r="W185" s="96"/>
      <c r="X185" s="81">
        <f t="shared" si="20"/>
        <v>1</v>
      </c>
      <c r="Y185" s="82">
        <f t="shared" si="21"/>
        <v>0</v>
      </c>
      <c r="Z185" s="82">
        <f t="shared" si="22"/>
        <v>0</v>
      </c>
      <c r="AA185" s="82">
        <f t="shared" si="23"/>
        <v>0</v>
      </c>
      <c r="AB185" s="97" t="str">
        <f t="shared" si="24"/>
        <v>-</v>
      </c>
      <c r="AC185" s="81">
        <f t="shared" si="25"/>
        <v>1</v>
      </c>
      <c r="AD185" s="82">
        <f t="shared" si="26"/>
        <v>0</v>
      </c>
      <c r="AE185" s="82">
        <f t="shared" si="27"/>
        <v>0</v>
      </c>
      <c r="AF185" s="97" t="str">
        <f t="shared" si="28"/>
        <v>-</v>
      </c>
      <c r="AG185" s="81">
        <f t="shared" si="29"/>
        <v>0</v>
      </c>
      <c r="AH185" s="98" t="s">
        <v>1368</v>
      </c>
      <c r="AI185" s="99" t="s">
        <v>1418</v>
      </c>
    </row>
    <row r="186" spans="1:35" x14ac:dyDescent="0.2">
      <c r="A186" s="79" t="s">
        <v>2334</v>
      </c>
      <c r="B186" s="80" t="s">
        <v>672</v>
      </c>
      <c r="C186" s="81" t="s">
        <v>673</v>
      </c>
      <c r="D186" s="82" t="s">
        <v>2335</v>
      </c>
      <c r="E186" s="82" t="s">
        <v>2336</v>
      </c>
      <c r="F186" s="80" t="s">
        <v>1362</v>
      </c>
      <c r="G186" s="83" t="s">
        <v>2337</v>
      </c>
      <c r="H186" s="84" t="s">
        <v>2338</v>
      </c>
      <c r="I186" s="85">
        <v>3309482500</v>
      </c>
      <c r="J186" s="86" t="s">
        <v>1476</v>
      </c>
      <c r="K186" s="87" t="s">
        <v>1417</v>
      </c>
      <c r="L186" s="88"/>
      <c r="M186" s="89">
        <v>2428.42560630046</v>
      </c>
      <c r="N186" s="90"/>
      <c r="O186" s="91">
        <v>11.4465</v>
      </c>
      <c r="P186" s="87" t="s">
        <v>1366</v>
      </c>
      <c r="Q186" s="92"/>
      <c r="R186" s="90"/>
      <c r="S186" s="93" t="s">
        <v>1417</v>
      </c>
      <c r="T186" s="94">
        <v>100572.51000000001</v>
      </c>
      <c r="U186" s="95"/>
      <c r="V186" s="95"/>
      <c r="W186" s="96"/>
      <c r="X186" s="81">
        <f t="shared" si="20"/>
        <v>1</v>
      </c>
      <c r="Y186" s="82">
        <f t="shared" si="21"/>
        <v>0</v>
      </c>
      <c r="Z186" s="82">
        <f t="shared" si="22"/>
        <v>0</v>
      </c>
      <c r="AA186" s="82">
        <f t="shared" si="23"/>
        <v>0</v>
      </c>
      <c r="AB186" s="97" t="str">
        <f t="shared" si="24"/>
        <v>-</v>
      </c>
      <c r="AC186" s="81">
        <f t="shared" si="25"/>
        <v>1</v>
      </c>
      <c r="AD186" s="82">
        <f t="shared" si="26"/>
        <v>0</v>
      </c>
      <c r="AE186" s="82">
        <f t="shared" si="27"/>
        <v>0</v>
      </c>
      <c r="AF186" s="97" t="str">
        <f t="shared" si="28"/>
        <v>-</v>
      </c>
      <c r="AG186" s="81">
        <f t="shared" si="29"/>
        <v>0</v>
      </c>
      <c r="AH186" s="98" t="s">
        <v>1368</v>
      </c>
      <c r="AI186" s="99" t="s">
        <v>1418</v>
      </c>
    </row>
    <row r="187" spans="1:35" x14ac:dyDescent="0.2">
      <c r="A187" s="79" t="s">
        <v>2339</v>
      </c>
      <c r="B187" s="80" t="s">
        <v>894</v>
      </c>
      <c r="C187" s="81" t="s">
        <v>895</v>
      </c>
      <c r="D187" s="82" t="s">
        <v>2340</v>
      </c>
      <c r="E187" s="82" t="s">
        <v>2341</v>
      </c>
      <c r="F187" s="80" t="s">
        <v>1362</v>
      </c>
      <c r="G187" s="83" t="s">
        <v>2342</v>
      </c>
      <c r="H187" s="84" t="s">
        <v>2343</v>
      </c>
      <c r="I187" s="85">
        <v>4195470588</v>
      </c>
      <c r="J187" s="86" t="s">
        <v>1569</v>
      </c>
      <c r="K187" s="87" t="s">
        <v>1366</v>
      </c>
      <c r="L187" s="88"/>
      <c r="M187" s="89">
        <v>2219.8803439928297</v>
      </c>
      <c r="N187" s="90"/>
      <c r="O187" s="91">
        <v>15.7484</v>
      </c>
      <c r="P187" s="87" t="s">
        <v>1366</v>
      </c>
      <c r="Q187" s="92"/>
      <c r="R187" s="90"/>
      <c r="S187" s="93" t="s">
        <v>1417</v>
      </c>
      <c r="T187" s="94">
        <v>72613.759999999995</v>
      </c>
      <c r="U187" s="95"/>
      <c r="V187" s="95"/>
      <c r="W187" s="96"/>
      <c r="X187" s="81">
        <f t="shared" si="20"/>
        <v>0</v>
      </c>
      <c r="Y187" s="82">
        <f t="shared" si="21"/>
        <v>0</v>
      </c>
      <c r="Z187" s="82">
        <f t="shared" si="22"/>
        <v>0</v>
      </c>
      <c r="AA187" s="82">
        <f t="shared" si="23"/>
        <v>0</v>
      </c>
      <c r="AB187" s="97" t="str">
        <f t="shared" si="24"/>
        <v>-</v>
      </c>
      <c r="AC187" s="81">
        <f t="shared" si="25"/>
        <v>1</v>
      </c>
      <c r="AD187" s="82">
        <f t="shared" si="26"/>
        <v>0</v>
      </c>
      <c r="AE187" s="82">
        <f t="shared" si="27"/>
        <v>0</v>
      </c>
      <c r="AF187" s="97" t="str">
        <f t="shared" si="28"/>
        <v>-</v>
      </c>
      <c r="AG187" s="81">
        <f t="shared" si="29"/>
        <v>0</v>
      </c>
      <c r="AH187" s="98" t="s">
        <v>1368</v>
      </c>
      <c r="AI187" s="99" t="s">
        <v>1418</v>
      </c>
    </row>
    <row r="188" spans="1:35" x14ac:dyDescent="0.2">
      <c r="A188" s="79" t="s">
        <v>2344</v>
      </c>
      <c r="B188" s="80" t="s">
        <v>683</v>
      </c>
      <c r="C188" s="81" t="s">
        <v>684</v>
      </c>
      <c r="D188" s="82" t="s">
        <v>2345</v>
      </c>
      <c r="E188" s="82" t="s">
        <v>2346</v>
      </c>
      <c r="F188" s="80" t="s">
        <v>1362</v>
      </c>
      <c r="G188" s="83" t="s">
        <v>2347</v>
      </c>
      <c r="H188" s="84" t="s">
        <v>2348</v>
      </c>
      <c r="I188" s="85">
        <v>4196782611</v>
      </c>
      <c r="J188" s="86" t="s">
        <v>1416</v>
      </c>
      <c r="K188" s="87" t="s">
        <v>1366</v>
      </c>
      <c r="L188" s="88"/>
      <c r="M188" s="89">
        <v>1387.429580718353</v>
      </c>
      <c r="N188" s="90"/>
      <c r="O188" s="91">
        <v>6.2305000000000001</v>
      </c>
      <c r="P188" s="87" t="s">
        <v>1366</v>
      </c>
      <c r="Q188" s="92"/>
      <c r="R188" s="90"/>
      <c r="S188" s="93" t="s">
        <v>1417</v>
      </c>
      <c r="T188" s="94">
        <v>37800.54</v>
      </c>
      <c r="U188" s="95"/>
      <c r="V188" s="95"/>
      <c r="W188" s="96"/>
      <c r="X188" s="81">
        <f t="shared" si="20"/>
        <v>0</v>
      </c>
      <c r="Y188" s="82">
        <f t="shared" si="21"/>
        <v>0</v>
      </c>
      <c r="Z188" s="82">
        <f t="shared" si="22"/>
        <v>0</v>
      </c>
      <c r="AA188" s="82">
        <f t="shared" si="23"/>
        <v>0</v>
      </c>
      <c r="AB188" s="97" t="str">
        <f t="shared" si="24"/>
        <v>-</v>
      </c>
      <c r="AC188" s="81">
        <f t="shared" si="25"/>
        <v>1</v>
      </c>
      <c r="AD188" s="82">
        <f t="shared" si="26"/>
        <v>0</v>
      </c>
      <c r="AE188" s="82">
        <f t="shared" si="27"/>
        <v>0</v>
      </c>
      <c r="AF188" s="97" t="str">
        <f t="shared" si="28"/>
        <v>-</v>
      </c>
      <c r="AG188" s="81">
        <f t="shared" si="29"/>
        <v>0</v>
      </c>
      <c r="AH188" s="98" t="s">
        <v>1368</v>
      </c>
      <c r="AI188" s="99" t="s">
        <v>1418</v>
      </c>
    </row>
    <row r="189" spans="1:35" x14ac:dyDescent="0.2">
      <c r="A189" s="79" t="s">
        <v>2349</v>
      </c>
      <c r="B189" s="80" t="s">
        <v>1014</v>
      </c>
      <c r="C189" s="81" t="s">
        <v>1015</v>
      </c>
      <c r="D189" s="82" t="s">
        <v>2350</v>
      </c>
      <c r="E189" s="82" t="s">
        <v>2351</v>
      </c>
      <c r="F189" s="80" t="s">
        <v>1362</v>
      </c>
      <c r="G189" s="83" t="s">
        <v>2352</v>
      </c>
      <c r="H189" s="84" t="s">
        <v>1397</v>
      </c>
      <c r="I189" s="85">
        <v>7657323183</v>
      </c>
      <c r="J189" s="86" t="s">
        <v>1424</v>
      </c>
      <c r="K189" s="87" t="s">
        <v>1417</v>
      </c>
      <c r="L189" s="88"/>
      <c r="M189" s="89">
        <v>104.63117987625654</v>
      </c>
      <c r="N189" s="90"/>
      <c r="O189" s="91">
        <v>17.5</v>
      </c>
      <c r="P189" s="87" t="s">
        <v>1366</v>
      </c>
      <c r="Q189" s="92"/>
      <c r="R189" s="90"/>
      <c r="S189" s="93" t="s">
        <v>1417</v>
      </c>
      <c r="T189" s="94">
        <v>4320.5700000000006</v>
      </c>
      <c r="U189" s="95"/>
      <c r="V189" s="95"/>
      <c r="W189" s="96"/>
      <c r="X189" s="81">
        <f t="shared" si="20"/>
        <v>1</v>
      </c>
      <c r="Y189" s="82">
        <f t="shared" si="21"/>
        <v>1</v>
      </c>
      <c r="Z189" s="82">
        <f t="shared" si="22"/>
        <v>0</v>
      </c>
      <c r="AA189" s="82">
        <f t="shared" si="23"/>
        <v>0</v>
      </c>
      <c r="AB189" s="97" t="str">
        <f t="shared" si="24"/>
        <v>SRSA</v>
      </c>
      <c r="AC189" s="81">
        <f t="shared" si="25"/>
        <v>1</v>
      </c>
      <c r="AD189" s="82">
        <f t="shared" si="26"/>
        <v>0</v>
      </c>
      <c r="AE189" s="82">
        <f t="shared" si="27"/>
        <v>0</v>
      </c>
      <c r="AF189" s="97" t="str">
        <f t="shared" si="28"/>
        <v>-</v>
      </c>
      <c r="AG189" s="81">
        <f t="shared" si="29"/>
        <v>0</v>
      </c>
      <c r="AH189" s="98" t="s">
        <v>1368</v>
      </c>
      <c r="AI189" s="99" t="s">
        <v>1418</v>
      </c>
    </row>
    <row r="190" spans="1:35" x14ac:dyDescent="0.2">
      <c r="A190" s="79" t="s">
        <v>2353</v>
      </c>
      <c r="B190" s="80" t="s">
        <v>848</v>
      </c>
      <c r="C190" s="81" t="s">
        <v>849</v>
      </c>
      <c r="D190" s="82" t="s">
        <v>2354</v>
      </c>
      <c r="E190" s="82" t="s">
        <v>2355</v>
      </c>
      <c r="F190" s="80" t="s">
        <v>1362</v>
      </c>
      <c r="G190" s="83" t="s">
        <v>2356</v>
      </c>
      <c r="H190" s="84" t="s">
        <v>2357</v>
      </c>
      <c r="I190" s="85">
        <v>4195624666</v>
      </c>
      <c r="J190" s="86" t="s">
        <v>1424</v>
      </c>
      <c r="K190" s="87" t="s">
        <v>1417</v>
      </c>
      <c r="L190" s="88"/>
      <c r="M190" s="89">
        <v>1007.5342799861218</v>
      </c>
      <c r="N190" s="90"/>
      <c r="O190" s="91">
        <v>12.1462</v>
      </c>
      <c r="P190" s="87" t="s">
        <v>1366</v>
      </c>
      <c r="Q190" s="92"/>
      <c r="R190" s="90"/>
      <c r="S190" s="93" t="s">
        <v>1417</v>
      </c>
      <c r="T190" s="94">
        <v>21447.899999999998</v>
      </c>
      <c r="U190" s="95"/>
      <c r="V190" s="95"/>
      <c r="W190" s="96"/>
      <c r="X190" s="81">
        <f t="shared" si="20"/>
        <v>1</v>
      </c>
      <c r="Y190" s="82">
        <f t="shared" si="21"/>
        <v>0</v>
      </c>
      <c r="Z190" s="82">
        <f t="shared" si="22"/>
        <v>0</v>
      </c>
      <c r="AA190" s="82">
        <f t="shared" si="23"/>
        <v>0</v>
      </c>
      <c r="AB190" s="97" t="str">
        <f t="shared" si="24"/>
        <v>-</v>
      </c>
      <c r="AC190" s="81">
        <f t="shared" si="25"/>
        <v>1</v>
      </c>
      <c r="AD190" s="82">
        <f t="shared" si="26"/>
        <v>0</v>
      </c>
      <c r="AE190" s="82">
        <f t="shared" si="27"/>
        <v>0</v>
      </c>
      <c r="AF190" s="97" t="str">
        <f t="shared" si="28"/>
        <v>-</v>
      </c>
      <c r="AG190" s="81">
        <f t="shared" si="29"/>
        <v>0</v>
      </c>
      <c r="AH190" s="98" t="s">
        <v>1368</v>
      </c>
      <c r="AI190" s="99" t="s">
        <v>1418</v>
      </c>
    </row>
    <row r="191" spans="1:35" x14ac:dyDescent="0.2">
      <c r="A191" s="79" t="s">
        <v>2358</v>
      </c>
      <c r="B191" s="80" t="s">
        <v>2359</v>
      </c>
      <c r="C191" s="81" t="s">
        <v>2360</v>
      </c>
      <c r="D191" s="82" t="s">
        <v>2361</v>
      </c>
      <c r="E191" s="82" t="s">
        <v>1432</v>
      </c>
      <c r="F191" s="80" t="s">
        <v>1362</v>
      </c>
      <c r="G191" s="83" t="s">
        <v>2362</v>
      </c>
      <c r="H191" s="84" t="s">
        <v>1583</v>
      </c>
      <c r="I191" s="85">
        <v>3307522792</v>
      </c>
      <c r="J191" s="86" t="s">
        <v>1383</v>
      </c>
      <c r="K191" s="87" t="s">
        <v>1366</v>
      </c>
      <c r="L191" s="88"/>
      <c r="M191" s="89">
        <v>253.7336761618503</v>
      </c>
      <c r="N191" s="90"/>
      <c r="O191" s="91" t="s">
        <v>1367</v>
      </c>
      <c r="P191" s="87" t="s">
        <v>1366</v>
      </c>
      <c r="Q191" s="92"/>
      <c r="R191" s="90"/>
      <c r="S191" s="93" t="s">
        <v>1366</v>
      </c>
      <c r="T191" s="94">
        <v>24103.94</v>
      </c>
      <c r="U191" s="95"/>
      <c r="V191" s="95"/>
      <c r="W191" s="96"/>
      <c r="X191" s="81">
        <f t="shared" si="20"/>
        <v>0</v>
      </c>
      <c r="Y191" s="82">
        <f t="shared" si="21"/>
        <v>1</v>
      </c>
      <c r="Z191" s="82">
        <f t="shared" si="22"/>
        <v>0</v>
      </c>
      <c r="AA191" s="82">
        <f t="shared" si="23"/>
        <v>0</v>
      </c>
      <c r="AB191" s="97" t="str">
        <f t="shared" si="24"/>
        <v>-</v>
      </c>
      <c r="AC191" s="81">
        <f t="shared" si="25"/>
        <v>0</v>
      </c>
      <c r="AD191" s="82">
        <f t="shared" si="26"/>
        <v>0</v>
      </c>
      <c r="AE191" s="82">
        <f t="shared" si="27"/>
        <v>0</v>
      </c>
      <c r="AF191" s="97" t="str">
        <f t="shared" si="28"/>
        <v>-</v>
      </c>
      <c r="AG191" s="81">
        <f t="shared" si="29"/>
        <v>0</v>
      </c>
      <c r="AH191" s="98" t="s">
        <v>1368</v>
      </c>
      <c r="AI191" s="99" t="s">
        <v>1369</v>
      </c>
    </row>
    <row r="192" spans="1:35" x14ac:dyDescent="0.2">
      <c r="A192" s="79" t="s">
        <v>2363</v>
      </c>
      <c r="B192" s="80" t="s">
        <v>584</v>
      </c>
      <c r="C192" s="81" t="s">
        <v>585</v>
      </c>
      <c r="D192" s="82" t="s">
        <v>2364</v>
      </c>
      <c r="E192" s="82" t="s">
        <v>2365</v>
      </c>
      <c r="F192" s="80" t="s">
        <v>1362</v>
      </c>
      <c r="G192" s="83" t="s">
        <v>2366</v>
      </c>
      <c r="H192" s="84" t="s">
        <v>2367</v>
      </c>
      <c r="I192" s="85">
        <v>4402365008</v>
      </c>
      <c r="J192" s="86" t="s">
        <v>1476</v>
      </c>
      <c r="K192" s="87" t="s">
        <v>1417</v>
      </c>
      <c r="L192" s="88"/>
      <c r="M192" s="89">
        <v>833.62934903398263</v>
      </c>
      <c r="N192" s="90"/>
      <c r="O192" s="91">
        <v>10.1541</v>
      </c>
      <c r="P192" s="87" t="s">
        <v>1366</v>
      </c>
      <c r="Q192" s="92"/>
      <c r="R192" s="90"/>
      <c r="S192" s="93" t="s">
        <v>1417</v>
      </c>
      <c r="T192" s="94">
        <v>29818.54</v>
      </c>
      <c r="U192" s="95"/>
      <c r="V192" s="95"/>
      <c r="W192" s="96"/>
      <c r="X192" s="81">
        <f t="shared" si="20"/>
        <v>1</v>
      </c>
      <c r="Y192" s="82">
        <f t="shared" si="21"/>
        <v>0</v>
      </c>
      <c r="Z192" s="82">
        <f t="shared" si="22"/>
        <v>0</v>
      </c>
      <c r="AA192" s="82">
        <f t="shared" si="23"/>
        <v>0</v>
      </c>
      <c r="AB192" s="97" t="str">
        <f t="shared" si="24"/>
        <v>-</v>
      </c>
      <c r="AC192" s="81">
        <f t="shared" si="25"/>
        <v>1</v>
      </c>
      <c r="AD192" s="82">
        <f t="shared" si="26"/>
        <v>0</v>
      </c>
      <c r="AE192" s="82">
        <f t="shared" si="27"/>
        <v>0</v>
      </c>
      <c r="AF192" s="97" t="str">
        <f t="shared" si="28"/>
        <v>-</v>
      </c>
      <c r="AG192" s="81">
        <f t="shared" si="29"/>
        <v>0</v>
      </c>
      <c r="AH192" s="98" t="s">
        <v>1368</v>
      </c>
      <c r="AI192" s="99" t="s">
        <v>1418</v>
      </c>
    </row>
    <row r="193" spans="1:35" x14ac:dyDescent="0.2">
      <c r="A193" s="79" t="s">
        <v>2368</v>
      </c>
      <c r="B193" s="80" t="s">
        <v>2369</v>
      </c>
      <c r="C193" s="81" t="s">
        <v>2370</v>
      </c>
      <c r="D193" s="82" t="s">
        <v>2371</v>
      </c>
      <c r="E193" s="82" t="s">
        <v>1688</v>
      </c>
      <c r="F193" s="80" t="s">
        <v>1362</v>
      </c>
      <c r="G193" s="83" t="s">
        <v>1689</v>
      </c>
      <c r="H193" s="84" t="s">
        <v>2372</v>
      </c>
      <c r="I193" s="85">
        <v>3304249561</v>
      </c>
      <c r="J193" s="86" t="s">
        <v>1424</v>
      </c>
      <c r="K193" s="87" t="s">
        <v>1417</v>
      </c>
      <c r="L193" s="88"/>
      <c r="M193" s="100">
        <v>406.88163157020659</v>
      </c>
      <c r="N193" s="90"/>
      <c r="O193" s="91" t="s">
        <v>1367</v>
      </c>
      <c r="P193" s="87" t="s">
        <v>1366</v>
      </c>
      <c r="Q193" s="92"/>
      <c r="R193" s="90"/>
      <c r="S193" s="93" t="s">
        <v>1417</v>
      </c>
      <c r="T193" s="94">
        <v>2253</v>
      </c>
      <c r="U193" s="95"/>
      <c r="V193" s="95"/>
      <c r="W193" s="96"/>
      <c r="X193" s="81">
        <f t="shared" si="20"/>
        <v>1</v>
      </c>
      <c r="Y193" s="82">
        <f t="shared" si="21"/>
        <v>1</v>
      </c>
      <c r="Z193" s="82">
        <f t="shared" si="22"/>
        <v>0</v>
      </c>
      <c r="AA193" s="82">
        <f t="shared" si="23"/>
        <v>0</v>
      </c>
      <c r="AB193" s="97" t="str">
        <f t="shared" si="24"/>
        <v>SRSA</v>
      </c>
      <c r="AC193" s="81">
        <f t="shared" si="25"/>
        <v>1</v>
      </c>
      <c r="AD193" s="82">
        <f t="shared" si="26"/>
        <v>0</v>
      </c>
      <c r="AE193" s="82">
        <f t="shared" si="27"/>
        <v>0</v>
      </c>
      <c r="AF193" s="97" t="str">
        <f t="shared" si="28"/>
        <v>-</v>
      </c>
      <c r="AG193" s="81">
        <f t="shared" si="29"/>
        <v>0</v>
      </c>
      <c r="AH193" s="98" t="s">
        <v>1368</v>
      </c>
      <c r="AI193" s="99" t="s">
        <v>1538</v>
      </c>
    </row>
    <row r="194" spans="1:35" x14ac:dyDescent="0.2">
      <c r="A194" s="79" t="s">
        <v>2373</v>
      </c>
      <c r="B194" s="80" t="s">
        <v>635</v>
      </c>
      <c r="C194" s="81" t="s">
        <v>636</v>
      </c>
      <c r="D194" s="82" t="s">
        <v>2374</v>
      </c>
      <c r="E194" s="82" t="s">
        <v>142</v>
      </c>
      <c r="F194" s="80" t="s">
        <v>1362</v>
      </c>
      <c r="G194" s="83" t="s">
        <v>2375</v>
      </c>
      <c r="H194" s="84" t="s">
        <v>2376</v>
      </c>
      <c r="I194" s="85">
        <v>3304825352</v>
      </c>
      <c r="J194" s="86" t="s">
        <v>1416</v>
      </c>
      <c r="K194" s="87" t="s">
        <v>1366</v>
      </c>
      <c r="L194" s="88"/>
      <c r="M194" s="89">
        <v>1066.2756975234831</v>
      </c>
      <c r="N194" s="90"/>
      <c r="O194" s="91">
        <v>12.548299999999999</v>
      </c>
      <c r="P194" s="87" t="s">
        <v>1366</v>
      </c>
      <c r="Q194" s="92"/>
      <c r="R194" s="90"/>
      <c r="S194" s="93" t="s">
        <v>1417</v>
      </c>
      <c r="T194" s="94">
        <v>35878.61</v>
      </c>
      <c r="U194" s="95"/>
      <c r="V194" s="95"/>
      <c r="W194" s="96"/>
      <c r="X194" s="81">
        <f t="shared" si="20"/>
        <v>0</v>
      </c>
      <c r="Y194" s="82">
        <f t="shared" si="21"/>
        <v>0</v>
      </c>
      <c r="Z194" s="82">
        <f t="shared" si="22"/>
        <v>0</v>
      </c>
      <c r="AA194" s="82">
        <f t="shared" si="23"/>
        <v>0</v>
      </c>
      <c r="AB194" s="97" t="str">
        <f t="shared" si="24"/>
        <v>-</v>
      </c>
      <c r="AC194" s="81">
        <f t="shared" si="25"/>
        <v>1</v>
      </c>
      <c r="AD194" s="82">
        <f t="shared" si="26"/>
        <v>0</v>
      </c>
      <c r="AE194" s="82">
        <f t="shared" si="27"/>
        <v>0</v>
      </c>
      <c r="AF194" s="97" t="str">
        <f t="shared" si="28"/>
        <v>-</v>
      </c>
      <c r="AG194" s="81">
        <f t="shared" si="29"/>
        <v>0</v>
      </c>
      <c r="AH194" s="98" t="s">
        <v>1368</v>
      </c>
      <c r="AI194" s="99" t="s">
        <v>1418</v>
      </c>
    </row>
    <row r="195" spans="1:35" x14ac:dyDescent="0.2">
      <c r="A195" s="79" t="s">
        <v>2377</v>
      </c>
      <c r="B195" s="80" t="s">
        <v>2378</v>
      </c>
      <c r="C195" s="81" t="s">
        <v>2379</v>
      </c>
      <c r="D195" s="82" t="s">
        <v>2380</v>
      </c>
      <c r="E195" s="82" t="s">
        <v>1361</v>
      </c>
      <c r="F195" s="80" t="s">
        <v>1362</v>
      </c>
      <c r="G195" s="83" t="s">
        <v>1563</v>
      </c>
      <c r="H195" s="84" t="s">
        <v>2381</v>
      </c>
      <c r="I195" s="85">
        <v>6145770900</v>
      </c>
      <c r="J195" s="86" t="s">
        <v>1365</v>
      </c>
      <c r="K195" s="87" t="s">
        <v>1366</v>
      </c>
      <c r="L195" s="88"/>
      <c r="M195" s="89">
        <v>618.01690115608278</v>
      </c>
      <c r="N195" s="90"/>
      <c r="O195" s="91" t="s">
        <v>1367</v>
      </c>
      <c r="P195" s="87" t="s">
        <v>1366</v>
      </c>
      <c r="Q195" s="92"/>
      <c r="R195" s="90"/>
      <c r="S195" s="93" t="s">
        <v>1366</v>
      </c>
      <c r="T195" s="94">
        <v>3769.1499999999996</v>
      </c>
      <c r="U195" s="95"/>
      <c r="V195" s="95"/>
      <c r="W195" s="96"/>
      <c r="X195" s="81">
        <f t="shared" si="20"/>
        <v>0</v>
      </c>
      <c r="Y195" s="82">
        <f t="shared" si="21"/>
        <v>0</v>
      </c>
      <c r="Z195" s="82">
        <f t="shared" si="22"/>
        <v>0</v>
      </c>
      <c r="AA195" s="82">
        <f t="shared" si="23"/>
        <v>0</v>
      </c>
      <c r="AB195" s="97" t="str">
        <f t="shared" si="24"/>
        <v>-</v>
      </c>
      <c r="AC195" s="81">
        <f t="shared" si="25"/>
        <v>0</v>
      </c>
      <c r="AD195" s="82">
        <f t="shared" si="26"/>
        <v>0</v>
      </c>
      <c r="AE195" s="82">
        <f t="shared" si="27"/>
        <v>0</v>
      </c>
      <c r="AF195" s="97" t="str">
        <f t="shared" si="28"/>
        <v>-</v>
      </c>
      <c r="AG195" s="81">
        <f t="shared" si="29"/>
        <v>0</v>
      </c>
      <c r="AH195" s="98" t="s">
        <v>1368</v>
      </c>
      <c r="AI195" s="99" t="s">
        <v>1369</v>
      </c>
    </row>
    <row r="196" spans="1:35" x14ac:dyDescent="0.2">
      <c r="A196" s="79" t="s">
        <v>2382</v>
      </c>
      <c r="B196" s="80" t="s">
        <v>2383</v>
      </c>
      <c r="C196" s="81" t="s">
        <v>2384</v>
      </c>
      <c r="D196" s="82" t="s">
        <v>2385</v>
      </c>
      <c r="E196" s="82" t="s">
        <v>1361</v>
      </c>
      <c r="F196" s="80" t="s">
        <v>1362</v>
      </c>
      <c r="G196" s="83" t="s">
        <v>2034</v>
      </c>
      <c r="H196" s="84" t="s">
        <v>2386</v>
      </c>
      <c r="I196" s="85">
        <v>6143241492</v>
      </c>
      <c r="J196" s="86" t="s">
        <v>1365</v>
      </c>
      <c r="K196" s="87" t="s">
        <v>1366</v>
      </c>
      <c r="L196" s="88"/>
      <c r="M196" s="89">
        <v>220.57648546935982</v>
      </c>
      <c r="N196" s="90"/>
      <c r="O196" s="91" t="s">
        <v>1367</v>
      </c>
      <c r="P196" s="87" t="s">
        <v>1366</v>
      </c>
      <c r="Q196" s="92"/>
      <c r="R196" s="90"/>
      <c r="S196" s="93" t="s">
        <v>1366</v>
      </c>
      <c r="T196" s="94">
        <v>1162.4299999999998</v>
      </c>
      <c r="U196" s="95"/>
      <c r="V196" s="95"/>
      <c r="W196" s="96"/>
      <c r="X196" s="81">
        <f t="shared" si="20"/>
        <v>0</v>
      </c>
      <c r="Y196" s="82">
        <f t="shared" si="21"/>
        <v>1</v>
      </c>
      <c r="Z196" s="82">
        <f t="shared" si="22"/>
        <v>0</v>
      </c>
      <c r="AA196" s="82">
        <f t="shared" si="23"/>
        <v>0</v>
      </c>
      <c r="AB196" s="97" t="str">
        <f t="shared" si="24"/>
        <v>-</v>
      </c>
      <c r="AC196" s="81">
        <f t="shared" si="25"/>
        <v>0</v>
      </c>
      <c r="AD196" s="82">
        <f t="shared" si="26"/>
        <v>0</v>
      </c>
      <c r="AE196" s="82">
        <f t="shared" si="27"/>
        <v>0</v>
      </c>
      <c r="AF196" s="97" t="str">
        <f t="shared" si="28"/>
        <v>-</v>
      </c>
      <c r="AG196" s="81">
        <f t="shared" si="29"/>
        <v>0</v>
      </c>
      <c r="AH196" s="98" t="s">
        <v>1368</v>
      </c>
      <c r="AI196" s="99" t="s">
        <v>1369</v>
      </c>
    </row>
    <row r="197" spans="1:35" x14ac:dyDescent="0.2">
      <c r="A197" s="79" t="s">
        <v>2387</v>
      </c>
      <c r="B197" s="80" t="s">
        <v>2388</v>
      </c>
      <c r="C197" s="81" t="s">
        <v>2389</v>
      </c>
      <c r="D197" s="82" t="s">
        <v>2390</v>
      </c>
      <c r="E197" s="82" t="s">
        <v>1361</v>
      </c>
      <c r="F197" s="80" t="s">
        <v>1362</v>
      </c>
      <c r="G197" s="83" t="s">
        <v>2110</v>
      </c>
      <c r="H197" s="84" t="s">
        <v>2391</v>
      </c>
      <c r="I197" s="85">
        <v>8776446338</v>
      </c>
      <c r="J197" s="86" t="s">
        <v>1365</v>
      </c>
      <c r="K197" s="87" t="s">
        <v>1366</v>
      </c>
      <c r="L197" s="88"/>
      <c r="M197" s="89">
        <v>331.56574047449851</v>
      </c>
      <c r="N197" s="90"/>
      <c r="O197" s="91" t="s">
        <v>1367</v>
      </c>
      <c r="P197" s="87" t="s">
        <v>1366</v>
      </c>
      <c r="Q197" s="92"/>
      <c r="R197" s="90"/>
      <c r="S197" s="93" t="s">
        <v>1366</v>
      </c>
      <c r="T197" s="94">
        <v>2114.3700000000003</v>
      </c>
      <c r="U197" s="95"/>
      <c r="V197" s="95"/>
      <c r="W197" s="96"/>
      <c r="X197" s="81">
        <f t="shared" ref="X197:X260" si="30">IF(OR(K197="YES",TRIM(L197)="YES"),1,0)</f>
        <v>0</v>
      </c>
      <c r="Y197" s="82">
        <f t="shared" ref="Y197:Y260" si="31">IF(OR(AND(ISNUMBER(M197),AND(M197&gt;0,M197&lt;600)),AND(ISNUMBER(M197),AND(M197&gt;0,N197="YES"))),1,0)</f>
        <v>1</v>
      </c>
      <c r="Z197" s="82">
        <f t="shared" ref="Z197:Z260" si="32">IF(AND(OR(K197="YES",TRIM(L197)="YES"),(X197=0)),"Trouble",0)</f>
        <v>0</v>
      </c>
      <c r="AA197" s="82">
        <f t="shared" ref="AA197:AA260" si="33">IF(AND(OR(AND(ISNUMBER(M197),AND(M197&gt;0,M197&lt;600)),AND(ISNUMBER(M197),AND(M197&gt;0,N197="YES"))),(Y197=0)),"Trouble",0)</f>
        <v>0</v>
      </c>
      <c r="AB197" s="97" t="str">
        <f t="shared" ref="AB197:AB260" si="34">IF(AND(X197=1,Y197=1),"SRSA","-")</f>
        <v>-</v>
      </c>
      <c r="AC197" s="81">
        <f t="shared" ref="AC197:AC260" si="35">IF(S197="YES",1,0)</f>
        <v>0</v>
      </c>
      <c r="AD197" s="82">
        <f t="shared" ref="AD197:AD260" si="36">IF(OR(AND(ISNUMBER(Q197),Q197&gt;=20), (AND(ISNUMBER(Q197) = FALSE, AND(ISNUMBER(O197), O197&gt;=20)))),1,0)</f>
        <v>0</v>
      </c>
      <c r="AE197" s="82">
        <f t="shared" ref="AE197:AE260" si="37">IF(AND(AC197=1,AD197=1),"Initial",0)</f>
        <v>0</v>
      </c>
      <c r="AF197" s="97" t="str">
        <f t="shared" ref="AF197:AF260" si="38">IF(AND(AND(AE197="Initial",AG197=0),AND(ISNUMBER(M197),M197&gt;0)),"RLIS","-")</f>
        <v>-</v>
      </c>
      <c r="AG197" s="81">
        <f t="shared" ref="AG197:AG260" si="39">IF(AND(AB197="SRSA",AE197="Initial"),"SRSA",0)</f>
        <v>0</v>
      </c>
      <c r="AH197" s="98" t="s">
        <v>1368</v>
      </c>
      <c r="AI197" s="99" t="s">
        <v>1369</v>
      </c>
    </row>
    <row r="198" spans="1:35" x14ac:dyDescent="0.2">
      <c r="A198" s="79" t="s">
        <v>2392</v>
      </c>
      <c r="B198" s="80" t="s">
        <v>222</v>
      </c>
      <c r="C198" s="81" t="s">
        <v>2393</v>
      </c>
      <c r="D198" s="82" t="s">
        <v>2394</v>
      </c>
      <c r="E198" s="82" t="s">
        <v>1361</v>
      </c>
      <c r="F198" s="80" t="s">
        <v>1362</v>
      </c>
      <c r="G198" s="83" t="s">
        <v>1962</v>
      </c>
      <c r="H198" s="84" t="s">
        <v>2395</v>
      </c>
      <c r="I198" s="85">
        <v>6143655000</v>
      </c>
      <c r="J198" s="86" t="s">
        <v>2157</v>
      </c>
      <c r="K198" s="87" t="s">
        <v>1366</v>
      </c>
      <c r="L198" s="88"/>
      <c r="M198" s="89">
        <v>53043.916494182253</v>
      </c>
      <c r="N198" s="90"/>
      <c r="O198" s="91">
        <v>38.333799999999997</v>
      </c>
      <c r="P198" s="87" t="s">
        <v>1417</v>
      </c>
      <c r="Q198" s="92"/>
      <c r="R198" s="90"/>
      <c r="S198" s="93" t="s">
        <v>1366</v>
      </c>
      <c r="T198" s="94">
        <v>5059927.1800000006</v>
      </c>
      <c r="U198" s="95"/>
      <c r="V198" s="95"/>
      <c r="W198" s="96"/>
      <c r="X198" s="81">
        <f t="shared" si="30"/>
        <v>0</v>
      </c>
      <c r="Y198" s="82">
        <f t="shared" si="31"/>
        <v>0</v>
      </c>
      <c r="Z198" s="82">
        <f t="shared" si="32"/>
        <v>0</v>
      </c>
      <c r="AA198" s="82">
        <f t="shared" si="33"/>
        <v>0</v>
      </c>
      <c r="AB198" s="97" t="str">
        <f t="shared" si="34"/>
        <v>-</v>
      </c>
      <c r="AC198" s="81">
        <f t="shared" si="35"/>
        <v>0</v>
      </c>
      <c r="AD198" s="82">
        <f t="shared" si="36"/>
        <v>1</v>
      </c>
      <c r="AE198" s="82">
        <f t="shared" si="37"/>
        <v>0</v>
      </c>
      <c r="AF198" s="97" t="str">
        <f t="shared" si="38"/>
        <v>-</v>
      </c>
      <c r="AG198" s="81">
        <f t="shared" si="39"/>
        <v>0</v>
      </c>
      <c r="AH198" s="98" t="s">
        <v>1368</v>
      </c>
      <c r="AI198" s="99" t="s">
        <v>1418</v>
      </c>
    </row>
    <row r="199" spans="1:35" x14ac:dyDescent="0.2">
      <c r="A199" s="79" t="s">
        <v>2396</v>
      </c>
      <c r="B199" s="80" t="s">
        <v>2397</v>
      </c>
      <c r="C199" s="81" t="s">
        <v>2398</v>
      </c>
      <c r="D199" s="82" t="s">
        <v>2399</v>
      </c>
      <c r="E199" s="82" t="s">
        <v>1361</v>
      </c>
      <c r="F199" s="80" t="s">
        <v>1362</v>
      </c>
      <c r="G199" s="83" t="s">
        <v>1955</v>
      </c>
      <c r="H199" s="84" t="s">
        <v>2400</v>
      </c>
      <c r="I199" s="85">
        <v>6142995284</v>
      </c>
      <c r="J199" s="86" t="s">
        <v>1365</v>
      </c>
      <c r="K199" s="87" t="s">
        <v>1366</v>
      </c>
      <c r="L199" s="88"/>
      <c r="M199" s="89">
        <v>262.5666855342177</v>
      </c>
      <c r="N199" s="90"/>
      <c r="O199" s="91" t="s">
        <v>1367</v>
      </c>
      <c r="P199" s="87" t="s">
        <v>1366</v>
      </c>
      <c r="Q199" s="92"/>
      <c r="R199" s="90"/>
      <c r="S199" s="93" t="s">
        <v>1366</v>
      </c>
      <c r="T199" s="94">
        <v>2370.67</v>
      </c>
      <c r="U199" s="95"/>
      <c r="V199" s="95"/>
      <c r="W199" s="96"/>
      <c r="X199" s="81">
        <f t="shared" si="30"/>
        <v>0</v>
      </c>
      <c r="Y199" s="82">
        <f t="shared" si="31"/>
        <v>1</v>
      </c>
      <c r="Z199" s="82">
        <f t="shared" si="32"/>
        <v>0</v>
      </c>
      <c r="AA199" s="82">
        <f t="shared" si="33"/>
        <v>0</v>
      </c>
      <c r="AB199" s="97" t="str">
        <f t="shared" si="34"/>
        <v>-</v>
      </c>
      <c r="AC199" s="81">
        <f t="shared" si="35"/>
        <v>0</v>
      </c>
      <c r="AD199" s="82">
        <f t="shared" si="36"/>
        <v>0</v>
      </c>
      <c r="AE199" s="82">
        <f t="shared" si="37"/>
        <v>0</v>
      </c>
      <c r="AF199" s="97" t="str">
        <f t="shared" si="38"/>
        <v>-</v>
      </c>
      <c r="AG199" s="81">
        <f t="shared" si="39"/>
        <v>0</v>
      </c>
      <c r="AH199" s="98" t="s">
        <v>1368</v>
      </c>
      <c r="AI199" s="99" t="s">
        <v>1369</v>
      </c>
    </row>
    <row r="200" spans="1:35" x14ac:dyDescent="0.2">
      <c r="A200" s="79" t="s">
        <v>2401</v>
      </c>
      <c r="B200" s="80" t="s">
        <v>2402</v>
      </c>
      <c r="C200" s="81" t="s">
        <v>2403</v>
      </c>
      <c r="D200" s="82" t="s">
        <v>2404</v>
      </c>
      <c r="E200" s="82" t="s">
        <v>1361</v>
      </c>
      <c r="F200" s="80" t="s">
        <v>1362</v>
      </c>
      <c r="G200" s="83" t="s">
        <v>2034</v>
      </c>
      <c r="H200" s="84" t="s">
        <v>2405</v>
      </c>
      <c r="I200" s="85">
        <v>8776446338</v>
      </c>
      <c r="J200" s="86" t="s">
        <v>1365</v>
      </c>
      <c r="K200" s="87" t="s">
        <v>1366</v>
      </c>
      <c r="L200" s="88"/>
      <c r="M200" s="89">
        <v>248.94959084066161</v>
      </c>
      <c r="N200" s="90"/>
      <c r="O200" s="91" t="s">
        <v>1367</v>
      </c>
      <c r="P200" s="87" t="s">
        <v>1366</v>
      </c>
      <c r="Q200" s="92"/>
      <c r="R200" s="90"/>
      <c r="S200" s="93" t="s">
        <v>1366</v>
      </c>
      <c r="T200" s="94">
        <v>1410.3700000000001</v>
      </c>
      <c r="U200" s="95"/>
      <c r="V200" s="95"/>
      <c r="W200" s="96"/>
      <c r="X200" s="81">
        <f t="shared" si="30"/>
        <v>0</v>
      </c>
      <c r="Y200" s="82">
        <f t="shared" si="31"/>
        <v>1</v>
      </c>
      <c r="Z200" s="82">
        <f t="shared" si="32"/>
        <v>0</v>
      </c>
      <c r="AA200" s="82">
        <f t="shared" si="33"/>
        <v>0</v>
      </c>
      <c r="AB200" s="97" t="str">
        <f t="shared" si="34"/>
        <v>-</v>
      </c>
      <c r="AC200" s="81">
        <f t="shared" si="35"/>
        <v>0</v>
      </c>
      <c r="AD200" s="82">
        <f t="shared" si="36"/>
        <v>0</v>
      </c>
      <c r="AE200" s="82">
        <f t="shared" si="37"/>
        <v>0</v>
      </c>
      <c r="AF200" s="97" t="str">
        <f t="shared" si="38"/>
        <v>-</v>
      </c>
      <c r="AG200" s="81">
        <f t="shared" si="39"/>
        <v>0</v>
      </c>
      <c r="AH200" s="98" t="s">
        <v>1368</v>
      </c>
      <c r="AI200" s="99" t="s">
        <v>1369</v>
      </c>
    </row>
    <row r="201" spans="1:35" x14ac:dyDescent="0.2">
      <c r="A201" s="79" t="s">
        <v>2406</v>
      </c>
      <c r="B201" s="80" t="s">
        <v>1027</v>
      </c>
      <c r="C201" s="81" t="s">
        <v>1028</v>
      </c>
      <c r="D201" s="82" t="s">
        <v>2407</v>
      </c>
      <c r="E201" s="82" t="s">
        <v>2408</v>
      </c>
      <c r="F201" s="80" t="s">
        <v>1362</v>
      </c>
      <c r="G201" s="83" t="s">
        <v>2409</v>
      </c>
      <c r="H201" s="84" t="s">
        <v>2273</v>
      </c>
      <c r="I201" s="85">
        <v>4196592639</v>
      </c>
      <c r="J201" s="86" t="s">
        <v>1424</v>
      </c>
      <c r="K201" s="87" t="s">
        <v>1417</v>
      </c>
      <c r="L201" s="88"/>
      <c r="M201" s="89">
        <v>847.92278362968943</v>
      </c>
      <c r="N201" s="90"/>
      <c r="O201" s="91">
        <v>7.8845999999999998</v>
      </c>
      <c r="P201" s="87" t="s">
        <v>1366</v>
      </c>
      <c r="Q201" s="92"/>
      <c r="R201" s="90"/>
      <c r="S201" s="93" t="s">
        <v>1417</v>
      </c>
      <c r="T201" s="94">
        <v>22973.200000000001</v>
      </c>
      <c r="U201" s="95"/>
      <c r="V201" s="95"/>
      <c r="W201" s="96"/>
      <c r="X201" s="81">
        <f t="shared" si="30"/>
        <v>1</v>
      </c>
      <c r="Y201" s="82">
        <f t="shared" si="31"/>
        <v>0</v>
      </c>
      <c r="Z201" s="82">
        <f t="shared" si="32"/>
        <v>0</v>
      </c>
      <c r="AA201" s="82">
        <f t="shared" si="33"/>
        <v>0</v>
      </c>
      <c r="AB201" s="97" t="str">
        <f t="shared" si="34"/>
        <v>-</v>
      </c>
      <c r="AC201" s="81">
        <f t="shared" si="35"/>
        <v>1</v>
      </c>
      <c r="AD201" s="82">
        <f t="shared" si="36"/>
        <v>0</v>
      </c>
      <c r="AE201" s="82">
        <f t="shared" si="37"/>
        <v>0</v>
      </c>
      <c r="AF201" s="97" t="str">
        <f t="shared" si="38"/>
        <v>-</v>
      </c>
      <c r="AG201" s="81">
        <f t="shared" si="39"/>
        <v>0</v>
      </c>
      <c r="AH201" s="98" t="s">
        <v>1368</v>
      </c>
      <c r="AI201" s="99" t="s">
        <v>1418</v>
      </c>
    </row>
    <row r="202" spans="1:35" x14ac:dyDescent="0.2">
      <c r="A202" s="79" t="s">
        <v>2410</v>
      </c>
      <c r="B202" s="80" t="s">
        <v>2411</v>
      </c>
      <c r="C202" s="81" t="s">
        <v>2412</v>
      </c>
      <c r="D202" s="82" t="s">
        <v>2413</v>
      </c>
      <c r="E202" s="82" t="s">
        <v>1361</v>
      </c>
      <c r="F202" s="80" t="s">
        <v>1362</v>
      </c>
      <c r="G202" s="83" t="s">
        <v>2414</v>
      </c>
      <c r="H202" s="84" t="s">
        <v>2415</v>
      </c>
      <c r="I202" s="85">
        <v>6142611200</v>
      </c>
      <c r="J202" s="86" t="s">
        <v>1365</v>
      </c>
      <c r="K202" s="87" t="s">
        <v>1366</v>
      </c>
      <c r="L202" s="88"/>
      <c r="M202" s="89">
        <v>384.29633255831345</v>
      </c>
      <c r="N202" s="90"/>
      <c r="O202" s="91" t="s">
        <v>1367</v>
      </c>
      <c r="P202" s="87" t="s">
        <v>1366</v>
      </c>
      <c r="Q202" s="92"/>
      <c r="R202" s="90"/>
      <c r="S202" s="93" t="s">
        <v>1366</v>
      </c>
      <c r="T202" s="94">
        <v>3375.8900000000003</v>
      </c>
      <c r="U202" s="95"/>
      <c r="V202" s="95"/>
      <c r="W202" s="96"/>
      <c r="X202" s="81">
        <f t="shared" si="30"/>
        <v>0</v>
      </c>
      <c r="Y202" s="82">
        <f t="shared" si="31"/>
        <v>1</v>
      </c>
      <c r="Z202" s="82">
        <f t="shared" si="32"/>
        <v>0</v>
      </c>
      <c r="AA202" s="82">
        <f t="shared" si="33"/>
        <v>0</v>
      </c>
      <c r="AB202" s="97" t="str">
        <f t="shared" si="34"/>
        <v>-</v>
      </c>
      <c r="AC202" s="81">
        <f t="shared" si="35"/>
        <v>0</v>
      </c>
      <c r="AD202" s="82">
        <f t="shared" si="36"/>
        <v>0</v>
      </c>
      <c r="AE202" s="82">
        <f t="shared" si="37"/>
        <v>0</v>
      </c>
      <c r="AF202" s="97" t="str">
        <f t="shared" si="38"/>
        <v>-</v>
      </c>
      <c r="AG202" s="81">
        <f t="shared" si="39"/>
        <v>0</v>
      </c>
      <c r="AH202" s="98" t="s">
        <v>1368</v>
      </c>
      <c r="AI202" s="99" t="s">
        <v>1369</v>
      </c>
    </row>
    <row r="203" spans="1:35" x14ac:dyDescent="0.2">
      <c r="A203" s="79" t="s">
        <v>2416</v>
      </c>
      <c r="B203" s="80" t="s">
        <v>2417</v>
      </c>
      <c r="C203" s="81" t="s">
        <v>2418</v>
      </c>
      <c r="D203" s="82" t="s">
        <v>2419</v>
      </c>
      <c r="E203" s="82" t="s">
        <v>1361</v>
      </c>
      <c r="F203" s="80" t="s">
        <v>1362</v>
      </c>
      <c r="G203" s="83" t="s">
        <v>2420</v>
      </c>
      <c r="H203" s="84" t="s">
        <v>2421</v>
      </c>
      <c r="I203" s="85">
        <v>6143180720</v>
      </c>
      <c r="J203" s="86" t="s">
        <v>1365</v>
      </c>
      <c r="K203" s="87" t="s">
        <v>1366</v>
      </c>
      <c r="L203" s="88"/>
      <c r="M203" s="89">
        <v>202.61677743693892</v>
      </c>
      <c r="N203" s="90"/>
      <c r="O203" s="91" t="s">
        <v>1367</v>
      </c>
      <c r="P203" s="87" t="s">
        <v>1366</v>
      </c>
      <c r="Q203" s="92"/>
      <c r="R203" s="90"/>
      <c r="S203" s="93" t="s">
        <v>1366</v>
      </c>
      <c r="T203" s="94">
        <v>1630.0600000000002</v>
      </c>
      <c r="U203" s="95"/>
      <c r="V203" s="95"/>
      <c r="W203" s="96"/>
      <c r="X203" s="81">
        <f t="shared" si="30"/>
        <v>0</v>
      </c>
      <c r="Y203" s="82">
        <f t="shared" si="31"/>
        <v>1</v>
      </c>
      <c r="Z203" s="82">
        <f t="shared" si="32"/>
        <v>0</v>
      </c>
      <c r="AA203" s="82">
        <f t="shared" si="33"/>
        <v>0</v>
      </c>
      <c r="AB203" s="97" t="str">
        <f t="shared" si="34"/>
        <v>-</v>
      </c>
      <c r="AC203" s="81">
        <f t="shared" si="35"/>
        <v>0</v>
      </c>
      <c r="AD203" s="82">
        <f t="shared" si="36"/>
        <v>0</v>
      </c>
      <c r="AE203" s="82">
        <f t="shared" si="37"/>
        <v>0</v>
      </c>
      <c r="AF203" s="97" t="str">
        <f t="shared" si="38"/>
        <v>-</v>
      </c>
      <c r="AG203" s="81">
        <f t="shared" si="39"/>
        <v>0</v>
      </c>
      <c r="AH203" s="98" t="s">
        <v>1368</v>
      </c>
      <c r="AI203" s="99" t="s">
        <v>1369</v>
      </c>
    </row>
    <row r="204" spans="1:35" x14ac:dyDescent="0.2">
      <c r="A204" s="79" t="s">
        <v>2422</v>
      </c>
      <c r="B204" s="80" t="s">
        <v>2423</v>
      </c>
      <c r="C204" s="81" t="s">
        <v>2424</v>
      </c>
      <c r="D204" s="82" t="s">
        <v>2425</v>
      </c>
      <c r="E204" s="82" t="s">
        <v>1361</v>
      </c>
      <c r="F204" s="80" t="s">
        <v>1362</v>
      </c>
      <c r="G204" s="83" t="s">
        <v>2426</v>
      </c>
      <c r="H204" s="84" t="s">
        <v>2427</v>
      </c>
      <c r="I204" s="85">
        <v>6142753600</v>
      </c>
      <c r="J204" s="86" t="s">
        <v>1365</v>
      </c>
      <c r="K204" s="87" t="s">
        <v>1366</v>
      </c>
      <c r="L204" s="88"/>
      <c r="M204" s="89">
        <v>704.10644447026698</v>
      </c>
      <c r="N204" s="90"/>
      <c r="O204" s="91" t="s">
        <v>1367</v>
      </c>
      <c r="P204" s="87" t="s">
        <v>1366</v>
      </c>
      <c r="Q204" s="92"/>
      <c r="R204" s="90"/>
      <c r="S204" s="93" t="s">
        <v>1366</v>
      </c>
      <c r="T204" s="94">
        <v>4184.8599999999997</v>
      </c>
      <c r="U204" s="95"/>
      <c r="V204" s="95"/>
      <c r="W204" s="96"/>
      <c r="X204" s="81">
        <f t="shared" si="30"/>
        <v>0</v>
      </c>
      <c r="Y204" s="82">
        <f t="shared" si="31"/>
        <v>0</v>
      </c>
      <c r="Z204" s="82">
        <f t="shared" si="32"/>
        <v>0</v>
      </c>
      <c r="AA204" s="82">
        <f t="shared" si="33"/>
        <v>0</v>
      </c>
      <c r="AB204" s="97" t="str">
        <f t="shared" si="34"/>
        <v>-</v>
      </c>
      <c r="AC204" s="81">
        <f t="shared" si="35"/>
        <v>0</v>
      </c>
      <c r="AD204" s="82">
        <f t="shared" si="36"/>
        <v>0</v>
      </c>
      <c r="AE204" s="82">
        <f t="shared" si="37"/>
        <v>0</v>
      </c>
      <c r="AF204" s="97" t="str">
        <f t="shared" si="38"/>
        <v>-</v>
      </c>
      <c r="AG204" s="81">
        <f t="shared" si="39"/>
        <v>0</v>
      </c>
      <c r="AH204" s="98" t="s">
        <v>1368</v>
      </c>
      <c r="AI204" s="99" t="s">
        <v>1369</v>
      </c>
    </row>
    <row r="205" spans="1:35" x14ac:dyDescent="0.2">
      <c r="A205" s="79" t="s">
        <v>2428</v>
      </c>
      <c r="B205" s="80" t="s">
        <v>2429</v>
      </c>
      <c r="C205" s="81" t="s">
        <v>2430</v>
      </c>
      <c r="D205" s="82" t="s">
        <v>2431</v>
      </c>
      <c r="E205" s="82" t="s">
        <v>1361</v>
      </c>
      <c r="F205" s="80" t="s">
        <v>1362</v>
      </c>
      <c r="G205" s="83" t="s">
        <v>2426</v>
      </c>
      <c r="H205" s="84" t="s">
        <v>2432</v>
      </c>
      <c r="I205" s="85">
        <v>6143180606</v>
      </c>
      <c r="J205" s="86" t="s">
        <v>1365</v>
      </c>
      <c r="K205" s="87" t="s">
        <v>1366</v>
      </c>
      <c r="L205" s="88"/>
      <c r="M205" s="89">
        <v>304.18064748364986</v>
      </c>
      <c r="N205" s="90"/>
      <c r="O205" s="91" t="s">
        <v>1367</v>
      </c>
      <c r="P205" s="87" t="s">
        <v>1366</v>
      </c>
      <c r="Q205" s="92"/>
      <c r="R205" s="90"/>
      <c r="S205" s="93" t="s">
        <v>1366</v>
      </c>
      <c r="T205" s="94">
        <v>1797.41</v>
      </c>
      <c r="U205" s="95"/>
      <c r="V205" s="95"/>
      <c r="W205" s="96"/>
      <c r="X205" s="81">
        <f t="shared" si="30"/>
        <v>0</v>
      </c>
      <c r="Y205" s="82">
        <f t="shared" si="31"/>
        <v>1</v>
      </c>
      <c r="Z205" s="82">
        <f t="shared" si="32"/>
        <v>0</v>
      </c>
      <c r="AA205" s="82">
        <f t="shared" si="33"/>
        <v>0</v>
      </c>
      <c r="AB205" s="97" t="str">
        <f t="shared" si="34"/>
        <v>-</v>
      </c>
      <c r="AC205" s="81">
        <f t="shared" si="35"/>
        <v>0</v>
      </c>
      <c r="AD205" s="82">
        <f t="shared" si="36"/>
        <v>0</v>
      </c>
      <c r="AE205" s="82">
        <f t="shared" si="37"/>
        <v>0</v>
      </c>
      <c r="AF205" s="97" t="str">
        <f t="shared" si="38"/>
        <v>-</v>
      </c>
      <c r="AG205" s="81">
        <f t="shared" si="39"/>
        <v>0</v>
      </c>
      <c r="AH205" s="98" t="s">
        <v>1368</v>
      </c>
      <c r="AI205" s="99" t="s">
        <v>1369</v>
      </c>
    </row>
    <row r="206" spans="1:35" x14ac:dyDescent="0.2">
      <c r="A206" s="79" t="s">
        <v>2433</v>
      </c>
      <c r="B206" s="80" t="s">
        <v>30</v>
      </c>
      <c r="C206" s="81" t="s">
        <v>31</v>
      </c>
      <c r="D206" s="82" t="s">
        <v>2434</v>
      </c>
      <c r="E206" s="82" t="s">
        <v>2435</v>
      </c>
      <c r="F206" s="80" t="s">
        <v>1362</v>
      </c>
      <c r="G206" s="83" t="s">
        <v>2436</v>
      </c>
      <c r="H206" s="84" t="s">
        <v>2437</v>
      </c>
      <c r="I206" s="85">
        <v>4405937200</v>
      </c>
      <c r="J206" s="86" t="s">
        <v>1416</v>
      </c>
      <c r="K206" s="87" t="s">
        <v>1366</v>
      </c>
      <c r="L206" s="88"/>
      <c r="M206" s="89">
        <v>1737.5154549041513</v>
      </c>
      <c r="N206" s="90"/>
      <c r="O206" s="91">
        <v>28.963000000000001</v>
      </c>
      <c r="P206" s="87" t="s">
        <v>1417</v>
      </c>
      <c r="Q206" s="92"/>
      <c r="R206" s="90"/>
      <c r="S206" s="93" t="s">
        <v>1417</v>
      </c>
      <c r="T206" s="94">
        <v>145862.09</v>
      </c>
      <c r="U206" s="95"/>
      <c r="V206" s="95"/>
      <c r="W206" s="96"/>
      <c r="X206" s="81">
        <f t="shared" si="30"/>
        <v>0</v>
      </c>
      <c r="Y206" s="82">
        <f t="shared" si="31"/>
        <v>0</v>
      </c>
      <c r="Z206" s="82">
        <f t="shared" si="32"/>
        <v>0</v>
      </c>
      <c r="AA206" s="82">
        <f t="shared" si="33"/>
        <v>0</v>
      </c>
      <c r="AB206" s="97" t="str">
        <f t="shared" si="34"/>
        <v>-</v>
      </c>
      <c r="AC206" s="81">
        <f t="shared" si="35"/>
        <v>1</v>
      </c>
      <c r="AD206" s="82">
        <f t="shared" si="36"/>
        <v>1</v>
      </c>
      <c r="AE206" s="82" t="str">
        <f t="shared" si="37"/>
        <v>Initial</v>
      </c>
      <c r="AF206" s="97" t="str">
        <f t="shared" si="38"/>
        <v>RLIS</v>
      </c>
      <c r="AG206" s="81">
        <f t="shared" si="39"/>
        <v>0</v>
      </c>
      <c r="AH206" s="98" t="s">
        <v>1368</v>
      </c>
      <c r="AI206" s="99" t="s">
        <v>1418</v>
      </c>
    </row>
    <row r="207" spans="1:35" x14ac:dyDescent="0.2">
      <c r="A207" s="79" t="s">
        <v>2438</v>
      </c>
      <c r="B207" s="80" t="s">
        <v>181</v>
      </c>
      <c r="C207" s="81" t="s">
        <v>182</v>
      </c>
      <c r="D207" s="82" t="s">
        <v>2439</v>
      </c>
      <c r="E207" s="82" t="s">
        <v>2440</v>
      </c>
      <c r="F207" s="80" t="s">
        <v>1362</v>
      </c>
      <c r="G207" s="83" t="s">
        <v>2441</v>
      </c>
      <c r="H207" s="84" t="s">
        <v>1770</v>
      </c>
      <c r="I207" s="85">
        <v>7402692000</v>
      </c>
      <c r="J207" s="86" t="s">
        <v>2442</v>
      </c>
      <c r="K207" s="87" t="s">
        <v>1417</v>
      </c>
      <c r="L207" s="88"/>
      <c r="M207" s="89">
        <v>414.27250437337938</v>
      </c>
      <c r="N207" s="90"/>
      <c r="O207" s="91">
        <v>23.048999999999999</v>
      </c>
      <c r="P207" s="87" t="s">
        <v>1417</v>
      </c>
      <c r="Q207" s="92"/>
      <c r="R207" s="90"/>
      <c r="S207" s="93" t="s">
        <v>1417</v>
      </c>
      <c r="T207" s="94">
        <v>19766.750000000004</v>
      </c>
      <c r="U207" s="95"/>
      <c r="V207" s="95"/>
      <c r="W207" s="96"/>
      <c r="X207" s="81">
        <f t="shared" si="30"/>
        <v>1</v>
      </c>
      <c r="Y207" s="82">
        <f t="shared" si="31"/>
        <v>1</v>
      </c>
      <c r="Z207" s="82">
        <f t="shared" si="32"/>
        <v>0</v>
      </c>
      <c r="AA207" s="82">
        <f t="shared" si="33"/>
        <v>0</v>
      </c>
      <c r="AB207" s="97" t="str">
        <f t="shared" si="34"/>
        <v>SRSA</v>
      </c>
      <c r="AC207" s="81">
        <f t="shared" si="35"/>
        <v>1</v>
      </c>
      <c r="AD207" s="82">
        <f t="shared" si="36"/>
        <v>1</v>
      </c>
      <c r="AE207" s="82" t="str">
        <f t="shared" si="37"/>
        <v>Initial</v>
      </c>
      <c r="AF207" s="97" t="str">
        <f t="shared" si="38"/>
        <v>-</v>
      </c>
      <c r="AG207" s="81" t="str">
        <f t="shared" si="39"/>
        <v>SRSA</v>
      </c>
      <c r="AH207" s="98" t="s">
        <v>1368</v>
      </c>
      <c r="AI207" s="99" t="s">
        <v>1418</v>
      </c>
    </row>
    <row r="208" spans="1:35" x14ac:dyDescent="0.2">
      <c r="A208" s="79" t="s">
        <v>2443</v>
      </c>
      <c r="B208" s="80" t="s">
        <v>2444</v>
      </c>
      <c r="C208" s="81" t="s">
        <v>2445</v>
      </c>
      <c r="D208" s="82" t="s">
        <v>2446</v>
      </c>
      <c r="E208" s="82" t="s">
        <v>1528</v>
      </c>
      <c r="F208" s="80" t="s">
        <v>1362</v>
      </c>
      <c r="G208" s="83" t="s">
        <v>2447</v>
      </c>
      <c r="H208" s="84" t="s">
        <v>2448</v>
      </c>
      <c r="I208" s="85">
        <v>2164514022</v>
      </c>
      <c r="J208" s="86" t="s">
        <v>1365</v>
      </c>
      <c r="K208" s="87" t="s">
        <v>1366</v>
      </c>
      <c r="L208" s="88"/>
      <c r="M208" s="89">
        <v>117.41495325158088</v>
      </c>
      <c r="N208" s="90"/>
      <c r="O208" s="91" t="s">
        <v>1367</v>
      </c>
      <c r="P208" s="87" t="s">
        <v>1366</v>
      </c>
      <c r="Q208" s="92"/>
      <c r="R208" s="90"/>
      <c r="S208" s="93" t="s">
        <v>1366</v>
      </c>
      <c r="T208" s="94">
        <v>1013.68</v>
      </c>
      <c r="U208" s="95"/>
      <c r="V208" s="95"/>
      <c r="W208" s="96"/>
      <c r="X208" s="81">
        <f t="shared" si="30"/>
        <v>0</v>
      </c>
      <c r="Y208" s="82">
        <f t="shared" si="31"/>
        <v>1</v>
      </c>
      <c r="Z208" s="82">
        <f t="shared" si="32"/>
        <v>0</v>
      </c>
      <c r="AA208" s="82">
        <f t="shared" si="33"/>
        <v>0</v>
      </c>
      <c r="AB208" s="97" t="str">
        <f t="shared" si="34"/>
        <v>-</v>
      </c>
      <c r="AC208" s="81">
        <f t="shared" si="35"/>
        <v>0</v>
      </c>
      <c r="AD208" s="82">
        <f t="shared" si="36"/>
        <v>0</v>
      </c>
      <c r="AE208" s="82">
        <f t="shared" si="37"/>
        <v>0</v>
      </c>
      <c r="AF208" s="97" t="str">
        <f t="shared" si="38"/>
        <v>-</v>
      </c>
      <c r="AG208" s="81">
        <f t="shared" si="39"/>
        <v>0</v>
      </c>
      <c r="AH208" s="98" t="s">
        <v>1368</v>
      </c>
      <c r="AI208" s="99" t="s">
        <v>1369</v>
      </c>
    </row>
    <row r="209" spans="1:35" x14ac:dyDescent="0.2">
      <c r="A209" s="79" t="s">
        <v>2449</v>
      </c>
      <c r="B209" s="80" t="s">
        <v>2450</v>
      </c>
      <c r="C209" s="81" t="s">
        <v>2451</v>
      </c>
      <c r="D209" s="82" t="s">
        <v>2452</v>
      </c>
      <c r="E209" s="82" t="s">
        <v>1528</v>
      </c>
      <c r="F209" s="80" t="s">
        <v>1362</v>
      </c>
      <c r="G209" s="83" t="s">
        <v>2301</v>
      </c>
      <c r="H209" s="84" t="s">
        <v>2453</v>
      </c>
      <c r="I209" s="85">
        <v>2164419830</v>
      </c>
      <c r="J209" s="86" t="s">
        <v>1365</v>
      </c>
      <c r="K209" s="87" t="s">
        <v>1366</v>
      </c>
      <c r="L209" s="88"/>
      <c r="M209" s="89">
        <v>120.85919660896562</v>
      </c>
      <c r="N209" s="90"/>
      <c r="O209" s="91" t="s">
        <v>1367</v>
      </c>
      <c r="P209" s="87" t="s">
        <v>1366</v>
      </c>
      <c r="Q209" s="92"/>
      <c r="R209" s="90"/>
      <c r="S209" s="93" t="s">
        <v>1366</v>
      </c>
      <c r="T209" s="94">
        <v>983.32</v>
      </c>
      <c r="U209" s="95"/>
      <c r="V209" s="95"/>
      <c r="W209" s="96"/>
      <c r="X209" s="81">
        <f t="shared" si="30"/>
        <v>0</v>
      </c>
      <c r="Y209" s="82">
        <f t="shared" si="31"/>
        <v>1</v>
      </c>
      <c r="Z209" s="82">
        <f t="shared" si="32"/>
        <v>0</v>
      </c>
      <c r="AA209" s="82">
        <f t="shared" si="33"/>
        <v>0</v>
      </c>
      <c r="AB209" s="97" t="str">
        <f t="shared" si="34"/>
        <v>-</v>
      </c>
      <c r="AC209" s="81">
        <f t="shared" si="35"/>
        <v>0</v>
      </c>
      <c r="AD209" s="82">
        <f t="shared" si="36"/>
        <v>0</v>
      </c>
      <c r="AE209" s="82">
        <f t="shared" si="37"/>
        <v>0</v>
      </c>
      <c r="AF209" s="97" t="str">
        <f t="shared" si="38"/>
        <v>-</v>
      </c>
      <c r="AG209" s="81">
        <f t="shared" si="39"/>
        <v>0</v>
      </c>
      <c r="AH209" s="98" t="s">
        <v>1368</v>
      </c>
      <c r="AI209" s="99" t="s">
        <v>1369</v>
      </c>
    </row>
    <row r="210" spans="1:35" x14ac:dyDescent="0.2">
      <c r="A210" s="79" t="s">
        <v>2454</v>
      </c>
      <c r="B210" s="80" t="s">
        <v>2455</v>
      </c>
      <c r="C210" s="81" t="s">
        <v>2456</v>
      </c>
      <c r="D210" s="82" t="s">
        <v>2457</v>
      </c>
      <c r="E210" s="82" t="s">
        <v>2458</v>
      </c>
      <c r="F210" s="80" t="s">
        <v>1362</v>
      </c>
      <c r="G210" s="83" t="s">
        <v>2459</v>
      </c>
      <c r="H210" s="84" t="s">
        <v>2460</v>
      </c>
      <c r="I210" s="85">
        <v>4403665225</v>
      </c>
      <c r="J210" s="86" t="s">
        <v>1383</v>
      </c>
      <c r="K210" s="87" t="s">
        <v>1366</v>
      </c>
      <c r="L210" s="88"/>
      <c r="M210" s="89">
        <v>511.4770602979267</v>
      </c>
      <c r="N210" s="90"/>
      <c r="O210" s="91" t="s">
        <v>1367</v>
      </c>
      <c r="P210" s="87" t="s">
        <v>1366</v>
      </c>
      <c r="Q210" s="92"/>
      <c r="R210" s="90"/>
      <c r="S210" s="93" t="s">
        <v>1366</v>
      </c>
      <c r="T210" s="94">
        <v>3829.4900000000002</v>
      </c>
      <c r="U210" s="95"/>
      <c r="V210" s="95"/>
      <c r="W210" s="96"/>
      <c r="X210" s="81">
        <f t="shared" si="30"/>
        <v>0</v>
      </c>
      <c r="Y210" s="82">
        <f t="shared" si="31"/>
        <v>1</v>
      </c>
      <c r="Z210" s="82">
        <f t="shared" si="32"/>
        <v>0</v>
      </c>
      <c r="AA210" s="82">
        <f t="shared" si="33"/>
        <v>0</v>
      </c>
      <c r="AB210" s="97" t="str">
        <f t="shared" si="34"/>
        <v>-</v>
      </c>
      <c r="AC210" s="81">
        <f t="shared" si="35"/>
        <v>0</v>
      </c>
      <c r="AD210" s="82">
        <f t="shared" si="36"/>
        <v>0</v>
      </c>
      <c r="AE210" s="82">
        <f t="shared" si="37"/>
        <v>0</v>
      </c>
      <c r="AF210" s="97" t="str">
        <f t="shared" si="38"/>
        <v>-</v>
      </c>
      <c r="AG210" s="81">
        <f t="shared" si="39"/>
        <v>0</v>
      </c>
      <c r="AH210" s="98" t="s">
        <v>1368</v>
      </c>
      <c r="AI210" s="99" t="s">
        <v>1369</v>
      </c>
    </row>
    <row r="211" spans="1:35" x14ac:dyDescent="0.2">
      <c r="A211" s="79" t="s">
        <v>2461</v>
      </c>
      <c r="B211" s="80" t="s">
        <v>2462</v>
      </c>
      <c r="C211" s="81" t="s">
        <v>2463</v>
      </c>
      <c r="D211" s="82" t="s">
        <v>2464</v>
      </c>
      <c r="E211" s="82" t="s">
        <v>577</v>
      </c>
      <c r="F211" s="80" t="s">
        <v>1362</v>
      </c>
      <c r="G211" s="83" t="s">
        <v>2465</v>
      </c>
      <c r="H211" s="84" t="s">
        <v>2466</v>
      </c>
      <c r="I211" s="85">
        <v>4402042130</v>
      </c>
      <c r="J211" s="86" t="s">
        <v>1390</v>
      </c>
      <c r="K211" s="87" t="s">
        <v>1366</v>
      </c>
      <c r="L211" s="88"/>
      <c r="M211" s="89">
        <v>213.87889735661076</v>
      </c>
      <c r="N211" s="90"/>
      <c r="O211" s="91" t="s">
        <v>1367</v>
      </c>
      <c r="P211" s="87" t="s">
        <v>1366</v>
      </c>
      <c r="Q211" s="92"/>
      <c r="R211" s="90"/>
      <c r="S211" s="93" t="s">
        <v>1366</v>
      </c>
      <c r="T211" s="94">
        <v>2982.65</v>
      </c>
      <c r="U211" s="95"/>
      <c r="V211" s="95"/>
      <c r="W211" s="96"/>
      <c r="X211" s="81">
        <f t="shared" si="30"/>
        <v>0</v>
      </c>
      <c r="Y211" s="82">
        <f t="shared" si="31"/>
        <v>1</v>
      </c>
      <c r="Z211" s="82">
        <f t="shared" si="32"/>
        <v>0</v>
      </c>
      <c r="AA211" s="82">
        <f t="shared" si="33"/>
        <v>0</v>
      </c>
      <c r="AB211" s="97" t="str">
        <f t="shared" si="34"/>
        <v>-</v>
      </c>
      <c r="AC211" s="81">
        <f t="shared" si="35"/>
        <v>0</v>
      </c>
      <c r="AD211" s="82">
        <f t="shared" si="36"/>
        <v>0</v>
      </c>
      <c r="AE211" s="82">
        <f t="shared" si="37"/>
        <v>0</v>
      </c>
      <c r="AF211" s="97" t="str">
        <f t="shared" si="38"/>
        <v>-</v>
      </c>
      <c r="AG211" s="81">
        <f t="shared" si="39"/>
        <v>0</v>
      </c>
      <c r="AH211" s="98" t="s">
        <v>1368</v>
      </c>
      <c r="AI211" s="99" t="s">
        <v>1369</v>
      </c>
    </row>
    <row r="212" spans="1:35" x14ac:dyDescent="0.2">
      <c r="A212" s="79" t="s">
        <v>2467</v>
      </c>
      <c r="B212" s="80" t="s">
        <v>2468</v>
      </c>
      <c r="C212" s="81" t="s">
        <v>2469</v>
      </c>
      <c r="D212" s="82" t="s">
        <v>2446</v>
      </c>
      <c r="E212" s="82" t="s">
        <v>577</v>
      </c>
      <c r="F212" s="80" t="s">
        <v>1362</v>
      </c>
      <c r="G212" s="83" t="s">
        <v>2447</v>
      </c>
      <c r="H212" s="84" t="s">
        <v>2448</v>
      </c>
      <c r="I212" s="85">
        <v>4402422023</v>
      </c>
      <c r="J212" s="86" t="s">
        <v>1390</v>
      </c>
      <c r="K212" s="87" t="s">
        <v>1366</v>
      </c>
      <c r="L212" s="88"/>
      <c r="M212" s="89">
        <v>124.06694142165593</v>
      </c>
      <c r="N212" s="90"/>
      <c r="O212" s="91" t="s">
        <v>1367</v>
      </c>
      <c r="P212" s="87" t="s">
        <v>1366</v>
      </c>
      <c r="Q212" s="92"/>
      <c r="R212" s="90"/>
      <c r="S212" s="93" t="s">
        <v>1366</v>
      </c>
      <c r="T212" s="94">
        <v>1008.1500000000001</v>
      </c>
      <c r="U212" s="95"/>
      <c r="V212" s="95"/>
      <c r="W212" s="96"/>
      <c r="X212" s="81">
        <f t="shared" si="30"/>
        <v>0</v>
      </c>
      <c r="Y212" s="82">
        <f t="shared" si="31"/>
        <v>1</v>
      </c>
      <c r="Z212" s="82">
        <f t="shared" si="32"/>
        <v>0</v>
      </c>
      <c r="AA212" s="82">
        <f t="shared" si="33"/>
        <v>0</v>
      </c>
      <c r="AB212" s="97" t="str">
        <f t="shared" si="34"/>
        <v>-</v>
      </c>
      <c r="AC212" s="81">
        <f t="shared" si="35"/>
        <v>0</v>
      </c>
      <c r="AD212" s="82">
        <f t="shared" si="36"/>
        <v>0</v>
      </c>
      <c r="AE212" s="82">
        <f t="shared" si="37"/>
        <v>0</v>
      </c>
      <c r="AF212" s="97" t="str">
        <f t="shared" si="38"/>
        <v>-</v>
      </c>
      <c r="AG212" s="81">
        <f t="shared" si="39"/>
        <v>0</v>
      </c>
      <c r="AH212" s="98" t="s">
        <v>1368</v>
      </c>
      <c r="AI212" s="99" t="s">
        <v>1369</v>
      </c>
    </row>
    <row r="213" spans="1:35" x14ac:dyDescent="0.2">
      <c r="A213" s="79" t="s">
        <v>2470</v>
      </c>
      <c r="B213" s="80" t="s">
        <v>2471</v>
      </c>
      <c r="C213" s="81" t="s">
        <v>2472</v>
      </c>
      <c r="D213" s="82" t="s">
        <v>2473</v>
      </c>
      <c r="E213" s="82" t="s">
        <v>1528</v>
      </c>
      <c r="F213" s="80" t="s">
        <v>1362</v>
      </c>
      <c r="G213" s="83" t="s">
        <v>2474</v>
      </c>
      <c r="H213" s="84" t="s">
        <v>2475</v>
      </c>
      <c r="I213" s="85">
        <v>2166515212</v>
      </c>
      <c r="J213" s="86" t="s">
        <v>1365</v>
      </c>
      <c r="K213" s="87" t="s">
        <v>1366</v>
      </c>
      <c r="L213" s="88"/>
      <c r="M213" s="89">
        <v>311.79434343042794</v>
      </c>
      <c r="N213" s="90"/>
      <c r="O213" s="91" t="s">
        <v>1367</v>
      </c>
      <c r="P213" s="87" t="s">
        <v>1366</v>
      </c>
      <c r="Q213" s="92"/>
      <c r="R213" s="90"/>
      <c r="S213" s="93" t="s">
        <v>1366</v>
      </c>
      <c r="T213" s="94">
        <v>3088.7999999999997</v>
      </c>
      <c r="U213" s="95"/>
      <c r="V213" s="95"/>
      <c r="W213" s="96"/>
      <c r="X213" s="81">
        <f t="shared" si="30"/>
        <v>0</v>
      </c>
      <c r="Y213" s="82">
        <f t="shared" si="31"/>
        <v>1</v>
      </c>
      <c r="Z213" s="82">
        <f t="shared" si="32"/>
        <v>0</v>
      </c>
      <c r="AA213" s="82">
        <f t="shared" si="33"/>
        <v>0</v>
      </c>
      <c r="AB213" s="97" t="str">
        <f t="shared" si="34"/>
        <v>-</v>
      </c>
      <c r="AC213" s="81">
        <f t="shared" si="35"/>
        <v>0</v>
      </c>
      <c r="AD213" s="82">
        <f t="shared" si="36"/>
        <v>0</v>
      </c>
      <c r="AE213" s="82">
        <f t="shared" si="37"/>
        <v>0</v>
      </c>
      <c r="AF213" s="97" t="str">
        <f t="shared" si="38"/>
        <v>-</v>
      </c>
      <c r="AG213" s="81">
        <f t="shared" si="39"/>
        <v>0</v>
      </c>
      <c r="AH213" s="98" t="s">
        <v>1368</v>
      </c>
      <c r="AI213" s="99" t="s">
        <v>1369</v>
      </c>
    </row>
    <row r="214" spans="1:35" x14ac:dyDescent="0.2">
      <c r="A214" s="79" t="s">
        <v>2476</v>
      </c>
      <c r="B214" s="80" t="s">
        <v>2477</v>
      </c>
      <c r="C214" s="81" t="s">
        <v>2478</v>
      </c>
      <c r="D214" s="82" t="s">
        <v>2479</v>
      </c>
      <c r="E214" s="82" t="s">
        <v>1528</v>
      </c>
      <c r="F214" s="80" t="s">
        <v>1362</v>
      </c>
      <c r="G214" s="83" t="s">
        <v>2480</v>
      </c>
      <c r="H214" s="84" t="s">
        <v>2481</v>
      </c>
      <c r="I214" s="85">
        <v>2166617888</v>
      </c>
      <c r="J214" s="86" t="s">
        <v>1365</v>
      </c>
      <c r="K214" s="87" t="s">
        <v>1366</v>
      </c>
      <c r="L214" s="88"/>
      <c r="M214" s="89">
        <v>324.28444405886245</v>
      </c>
      <c r="N214" s="90"/>
      <c r="O214" s="91" t="s">
        <v>1367</v>
      </c>
      <c r="P214" s="87" t="s">
        <v>1366</v>
      </c>
      <c r="Q214" s="92"/>
      <c r="R214" s="90"/>
      <c r="S214" s="93" t="s">
        <v>1366</v>
      </c>
      <c r="T214" s="94">
        <v>7692.83</v>
      </c>
      <c r="U214" s="95"/>
      <c r="V214" s="95"/>
      <c r="W214" s="96"/>
      <c r="X214" s="81">
        <f t="shared" si="30"/>
        <v>0</v>
      </c>
      <c r="Y214" s="82">
        <f t="shared" si="31"/>
        <v>1</v>
      </c>
      <c r="Z214" s="82">
        <f t="shared" si="32"/>
        <v>0</v>
      </c>
      <c r="AA214" s="82">
        <f t="shared" si="33"/>
        <v>0</v>
      </c>
      <c r="AB214" s="97" t="str">
        <f t="shared" si="34"/>
        <v>-</v>
      </c>
      <c r="AC214" s="81">
        <f t="shared" si="35"/>
        <v>0</v>
      </c>
      <c r="AD214" s="82">
        <f t="shared" si="36"/>
        <v>0</v>
      </c>
      <c r="AE214" s="82">
        <f t="shared" si="37"/>
        <v>0</v>
      </c>
      <c r="AF214" s="97" t="str">
        <f t="shared" si="38"/>
        <v>-</v>
      </c>
      <c r="AG214" s="81">
        <f t="shared" si="39"/>
        <v>0</v>
      </c>
      <c r="AH214" s="98" t="s">
        <v>1368</v>
      </c>
      <c r="AI214" s="99" t="s">
        <v>1369</v>
      </c>
    </row>
    <row r="215" spans="1:35" x14ac:dyDescent="0.2">
      <c r="A215" s="79" t="s">
        <v>2482</v>
      </c>
      <c r="B215" s="80" t="s">
        <v>2483</v>
      </c>
      <c r="C215" s="81" t="s">
        <v>2484</v>
      </c>
      <c r="D215" s="82" t="s">
        <v>2446</v>
      </c>
      <c r="E215" s="82" t="s">
        <v>1528</v>
      </c>
      <c r="F215" s="80" t="s">
        <v>1362</v>
      </c>
      <c r="G215" s="83" t="s">
        <v>2447</v>
      </c>
      <c r="H215" s="84" t="s">
        <v>2448</v>
      </c>
      <c r="I215" s="85">
        <v>2163510280</v>
      </c>
      <c r="J215" s="86" t="s">
        <v>1365</v>
      </c>
      <c r="K215" s="87" t="s">
        <v>1366</v>
      </c>
      <c r="L215" s="88"/>
      <c r="M215" s="89">
        <v>210.70953231259335</v>
      </c>
      <c r="N215" s="90"/>
      <c r="O215" s="91" t="s">
        <v>1367</v>
      </c>
      <c r="P215" s="87" t="s">
        <v>1366</v>
      </c>
      <c r="Q215" s="92"/>
      <c r="R215" s="90"/>
      <c r="S215" s="93" t="s">
        <v>1366</v>
      </c>
      <c r="T215" s="94">
        <v>956.80000000000007</v>
      </c>
      <c r="U215" s="95"/>
      <c r="V215" s="95"/>
      <c r="W215" s="96"/>
      <c r="X215" s="81">
        <f t="shared" si="30"/>
        <v>0</v>
      </c>
      <c r="Y215" s="82">
        <f t="shared" si="31"/>
        <v>1</v>
      </c>
      <c r="Z215" s="82">
        <f t="shared" si="32"/>
        <v>0</v>
      </c>
      <c r="AA215" s="82">
        <f t="shared" si="33"/>
        <v>0</v>
      </c>
      <c r="AB215" s="97" t="str">
        <f t="shared" si="34"/>
        <v>-</v>
      </c>
      <c r="AC215" s="81">
        <f t="shared" si="35"/>
        <v>0</v>
      </c>
      <c r="AD215" s="82">
        <f t="shared" si="36"/>
        <v>0</v>
      </c>
      <c r="AE215" s="82">
        <f t="shared" si="37"/>
        <v>0</v>
      </c>
      <c r="AF215" s="97" t="str">
        <f t="shared" si="38"/>
        <v>-</v>
      </c>
      <c r="AG215" s="81">
        <f t="shared" si="39"/>
        <v>0</v>
      </c>
      <c r="AH215" s="98" t="s">
        <v>1368</v>
      </c>
      <c r="AI215" s="99" t="s">
        <v>1369</v>
      </c>
    </row>
    <row r="216" spans="1:35" x14ac:dyDescent="0.2">
      <c r="A216" s="79" t="s">
        <v>2485</v>
      </c>
      <c r="B216" s="80" t="s">
        <v>2486</v>
      </c>
      <c r="C216" s="81" t="s">
        <v>2487</v>
      </c>
      <c r="D216" s="82" t="s">
        <v>2488</v>
      </c>
      <c r="E216" s="82" t="s">
        <v>1528</v>
      </c>
      <c r="F216" s="80" t="s">
        <v>1362</v>
      </c>
      <c r="G216" s="83" t="s">
        <v>2489</v>
      </c>
      <c r="H216" s="84" t="s">
        <v>2490</v>
      </c>
      <c r="I216" s="85">
        <v>2166881900</v>
      </c>
      <c r="J216" s="86" t="s">
        <v>1365</v>
      </c>
      <c r="K216" s="87" t="s">
        <v>1366</v>
      </c>
      <c r="L216" s="88"/>
      <c r="M216" s="89">
        <v>31.70817802569945</v>
      </c>
      <c r="N216" s="90"/>
      <c r="O216" s="91" t="s">
        <v>1367</v>
      </c>
      <c r="P216" s="87" t="s">
        <v>1366</v>
      </c>
      <c r="Q216" s="92"/>
      <c r="R216" s="90"/>
      <c r="S216" s="93" t="s">
        <v>1366</v>
      </c>
      <c r="T216" s="94">
        <v>36.14</v>
      </c>
      <c r="U216" s="95"/>
      <c r="V216" s="95"/>
      <c r="W216" s="96"/>
      <c r="X216" s="81">
        <f t="shared" si="30"/>
        <v>0</v>
      </c>
      <c r="Y216" s="82">
        <f t="shared" si="31"/>
        <v>1</v>
      </c>
      <c r="Z216" s="82">
        <f t="shared" si="32"/>
        <v>0</v>
      </c>
      <c r="AA216" s="82">
        <f t="shared" si="33"/>
        <v>0</v>
      </c>
      <c r="AB216" s="97" t="str">
        <f t="shared" si="34"/>
        <v>-</v>
      </c>
      <c r="AC216" s="81">
        <f t="shared" si="35"/>
        <v>0</v>
      </c>
      <c r="AD216" s="82">
        <f t="shared" si="36"/>
        <v>0</v>
      </c>
      <c r="AE216" s="82">
        <f t="shared" si="37"/>
        <v>0</v>
      </c>
      <c r="AF216" s="97" t="str">
        <f t="shared" si="38"/>
        <v>-</v>
      </c>
      <c r="AG216" s="81">
        <f t="shared" si="39"/>
        <v>0</v>
      </c>
      <c r="AH216" s="98" t="s">
        <v>1368</v>
      </c>
      <c r="AI216" s="99" t="s">
        <v>1369</v>
      </c>
    </row>
    <row r="217" spans="1:35" x14ac:dyDescent="0.2">
      <c r="A217" s="79" t="s">
        <v>2491</v>
      </c>
      <c r="B217" s="80" t="s">
        <v>2492</v>
      </c>
      <c r="C217" s="81" t="s">
        <v>2493</v>
      </c>
      <c r="D217" s="82" t="s">
        <v>2494</v>
      </c>
      <c r="E217" s="82" t="s">
        <v>2495</v>
      </c>
      <c r="F217" s="80" t="s">
        <v>1362</v>
      </c>
      <c r="G217" s="83" t="s">
        <v>2465</v>
      </c>
      <c r="H217" s="84" t="s">
        <v>2496</v>
      </c>
      <c r="I217" s="85">
        <v>4408885490</v>
      </c>
      <c r="J217" s="86" t="s">
        <v>1390</v>
      </c>
      <c r="K217" s="87" t="s">
        <v>1366</v>
      </c>
      <c r="L217" s="88"/>
      <c r="M217" s="89">
        <v>1231.7463373389935</v>
      </c>
      <c r="N217" s="90"/>
      <c r="O217" s="91" t="s">
        <v>1367</v>
      </c>
      <c r="P217" s="87" t="s">
        <v>1366</v>
      </c>
      <c r="Q217" s="92"/>
      <c r="R217" s="90"/>
      <c r="S217" s="93" t="s">
        <v>1366</v>
      </c>
      <c r="T217" s="94">
        <v>6485.4500000000007</v>
      </c>
      <c r="U217" s="95"/>
      <c r="V217" s="95"/>
      <c r="W217" s="96"/>
      <c r="X217" s="81">
        <f t="shared" si="30"/>
        <v>0</v>
      </c>
      <c r="Y217" s="82">
        <f t="shared" si="31"/>
        <v>0</v>
      </c>
      <c r="Z217" s="82">
        <f t="shared" si="32"/>
        <v>0</v>
      </c>
      <c r="AA217" s="82">
        <f t="shared" si="33"/>
        <v>0</v>
      </c>
      <c r="AB217" s="97" t="str">
        <f t="shared" si="34"/>
        <v>-</v>
      </c>
      <c r="AC217" s="81">
        <f t="shared" si="35"/>
        <v>0</v>
      </c>
      <c r="AD217" s="82">
        <f t="shared" si="36"/>
        <v>0</v>
      </c>
      <c r="AE217" s="82">
        <f t="shared" si="37"/>
        <v>0</v>
      </c>
      <c r="AF217" s="97" t="str">
        <f t="shared" si="38"/>
        <v>-</v>
      </c>
      <c r="AG217" s="81">
        <f t="shared" si="39"/>
        <v>0</v>
      </c>
      <c r="AH217" s="98" t="s">
        <v>1368</v>
      </c>
      <c r="AI217" s="99" t="s">
        <v>1369</v>
      </c>
    </row>
    <row r="218" spans="1:35" x14ac:dyDescent="0.2">
      <c r="A218" s="79" t="s">
        <v>2497</v>
      </c>
      <c r="B218" s="80" t="s">
        <v>2498</v>
      </c>
      <c r="C218" s="81" t="s">
        <v>2499</v>
      </c>
      <c r="D218" s="82" t="s">
        <v>2500</v>
      </c>
      <c r="E218" s="82" t="s">
        <v>1528</v>
      </c>
      <c r="F218" s="80" t="s">
        <v>1362</v>
      </c>
      <c r="G218" s="83" t="s">
        <v>2501</v>
      </c>
      <c r="H218" s="84" t="s">
        <v>2236</v>
      </c>
      <c r="I218" s="85">
        <v>2166880680</v>
      </c>
      <c r="J218" s="86" t="s">
        <v>1365</v>
      </c>
      <c r="K218" s="87" t="s">
        <v>1366</v>
      </c>
      <c r="L218" s="88"/>
      <c r="M218" s="89">
        <v>197.52529522998947</v>
      </c>
      <c r="N218" s="90"/>
      <c r="O218" s="91" t="s">
        <v>1367</v>
      </c>
      <c r="P218" s="87" t="s">
        <v>1366</v>
      </c>
      <c r="Q218" s="92"/>
      <c r="R218" s="90"/>
      <c r="S218" s="93" t="s">
        <v>1366</v>
      </c>
      <c r="T218" s="94">
        <v>1639.5800000000002</v>
      </c>
      <c r="U218" s="95"/>
      <c r="V218" s="95"/>
      <c r="W218" s="96"/>
      <c r="X218" s="81">
        <f t="shared" si="30"/>
        <v>0</v>
      </c>
      <c r="Y218" s="82">
        <f t="shared" si="31"/>
        <v>1</v>
      </c>
      <c r="Z218" s="82">
        <f t="shared" si="32"/>
        <v>0</v>
      </c>
      <c r="AA218" s="82">
        <f t="shared" si="33"/>
        <v>0</v>
      </c>
      <c r="AB218" s="97" t="str">
        <f t="shared" si="34"/>
        <v>-</v>
      </c>
      <c r="AC218" s="81">
        <f t="shared" si="35"/>
        <v>0</v>
      </c>
      <c r="AD218" s="82">
        <f t="shared" si="36"/>
        <v>0</v>
      </c>
      <c r="AE218" s="82">
        <f t="shared" si="37"/>
        <v>0</v>
      </c>
      <c r="AF218" s="97" t="str">
        <f t="shared" si="38"/>
        <v>-</v>
      </c>
      <c r="AG218" s="81">
        <f t="shared" si="39"/>
        <v>0</v>
      </c>
      <c r="AH218" s="98" t="s">
        <v>1368</v>
      </c>
      <c r="AI218" s="99" t="s">
        <v>1369</v>
      </c>
    </row>
    <row r="219" spans="1:35" x14ac:dyDescent="0.2">
      <c r="A219" s="79" t="s">
        <v>2502</v>
      </c>
      <c r="B219" s="80" t="s">
        <v>2503</v>
      </c>
      <c r="C219" s="81" t="s">
        <v>2504</v>
      </c>
      <c r="D219" s="82" t="s">
        <v>2446</v>
      </c>
      <c r="E219" s="82" t="s">
        <v>1528</v>
      </c>
      <c r="F219" s="80" t="s">
        <v>1362</v>
      </c>
      <c r="G219" s="83" t="s">
        <v>2447</v>
      </c>
      <c r="H219" s="84" t="s">
        <v>2448</v>
      </c>
      <c r="I219" s="85">
        <v>2166880680</v>
      </c>
      <c r="J219" s="86" t="s">
        <v>1365</v>
      </c>
      <c r="K219" s="87" t="s">
        <v>1366</v>
      </c>
      <c r="L219" s="88"/>
      <c r="M219" s="89">
        <v>149.96108681788007</v>
      </c>
      <c r="N219" s="90"/>
      <c r="O219" s="91" t="s">
        <v>1367</v>
      </c>
      <c r="P219" s="87" t="s">
        <v>1366</v>
      </c>
      <c r="Q219" s="92"/>
      <c r="R219" s="90"/>
      <c r="S219" s="93" t="s">
        <v>1366</v>
      </c>
      <c r="T219" s="94">
        <v>1052.1000000000001</v>
      </c>
      <c r="U219" s="95"/>
      <c r="V219" s="95"/>
      <c r="W219" s="96"/>
      <c r="X219" s="81">
        <f t="shared" si="30"/>
        <v>0</v>
      </c>
      <c r="Y219" s="82">
        <f t="shared" si="31"/>
        <v>1</v>
      </c>
      <c r="Z219" s="82">
        <f t="shared" si="32"/>
        <v>0</v>
      </c>
      <c r="AA219" s="82">
        <f t="shared" si="33"/>
        <v>0</v>
      </c>
      <c r="AB219" s="97" t="str">
        <f t="shared" si="34"/>
        <v>-</v>
      </c>
      <c r="AC219" s="81">
        <f t="shared" si="35"/>
        <v>0</v>
      </c>
      <c r="AD219" s="82">
        <f t="shared" si="36"/>
        <v>0</v>
      </c>
      <c r="AE219" s="82">
        <f t="shared" si="37"/>
        <v>0</v>
      </c>
      <c r="AF219" s="97" t="str">
        <f t="shared" si="38"/>
        <v>-</v>
      </c>
      <c r="AG219" s="81">
        <f t="shared" si="39"/>
        <v>0</v>
      </c>
      <c r="AH219" s="98" t="s">
        <v>1368</v>
      </c>
      <c r="AI219" s="99" t="s">
        <v>1369</v>
      </c>
    </row>
    <row r="220" spans="1:35" x14ac:dyDescent="0.2">
      <c r="A220" s="79" t="s">
        <v>2505</v>
      </c>
      <c r="B220" s="80" t="s">
        <v>2506</v>
      </c>
      <c r="C220" s="81" t="s">
        <v>2507</v>
      </c>
      <c r="D220" s="82" t="s">
        <v>2508</v>
      </c>
      <c r="E220" s="82" t="s">
        <v>1528</v>
      </c>
      <c r="F220" s="80" t="s">
        <v>1362</v>
      </c>
      <c r="G220" s="83" t="s">
        <v>2474</v>
      </c>
      <c r="H220" s="84" t="s">
        <v>2509</v>
      </c>
      <c r="I220" s="85">
        <v>2166515143</v>
      </c>
      <c r="J220" s="86" t="s">
        <v>1365</v>
      </c>
      <c r="K220" s="87" t="s">
        <v>1366</v>
      </c>
      <c r="L220" s="88"/>
      <c r="M220" s="89">
        <v>287.37872974760762</v>
      </c>
      <c r="N220" s="90"/>
      <c r="O220" s="91" t="s">
        <v>1367</v>
      </c>
      <c r="P220" s="87" t="s">
        <v>1366</v>
      </c>
      <c r="Q220" s="92"/>
      <c r="R220" s="90"/>
      <c r="S220" s="93" t="s">
        <v>1366</v>
      </c>
      <c r="T220" s="94">
        <v>2682.67</v>
      </c>
      <c r="U220" s="95"/>
      <c r="V220" s="95"/>
      <c r="W220" s="96"/>
      <c r="X220" s="81">
        <f t="shared" si="30"/>
        <v>0</v>
      </c>
      <c r="Y220" s="82">
        <f t="shared" si="31"/>
        <v>1</v>
      </c>
      <c r="Z220" s="82">
        <f t="shared" si="32"/>
        <v>0</v>
      </c>
      <c r="AA220" s="82">
        <f t="shared" si="33"/>
        <v>0</v>
      </c>
      <c r="AB220" s="97" t="str">
        <f t="shared" si="34"/>
        <v>-</v>
      </c>
      <c r="AC220" s="81">
        <f t="shared" si="35"/>
        <v>0</v>
      </c>
      <c r="AD220" s="82">
        <f t="shared" si="36"/>
        <v>0</v>
      </c>
      <c r="AE220" s="82">
        <f t="shared" si="37"/>
        <v>0</v>
      </c>
      <c r="AF220" s="97" t="str">
        <f t="shared" si="38"/>
        <v>-</v>
      </c>
      <c r="AG220" s="81">
        <f t="shared" si="39"/>
        <v>0</v>
      </c>
      <c r="AH220" s="98" t="s">
        <v>1368</v>
      </c>
      <c r="AI220" s="99" t="s">
        <v>1369</v>
      </c>
    </row>
    <row r="221" spans="1:35" x14ac:dyDescent="0.2">
      <c r="A221" s="79" t="s">
        <v>2510</v>
      </c>
      <c r="B221" s="80" t="s">
        <v>2511</v>
      </c>
      <c r="C221" s="81" t="s">
        <v>2512</v>
      </c>
      <c r="D221" s="82" t="s">
        <v>2446</v>
      </c>
      <c r="E221" s="82" t="s">
        <v>1528</v>
      </c>
      <c r="F221" s="80" t="s">
        <v>1362</v>
      </c>
      <c r="G221" s="83" t="s">
        <v>2447</v>
      </c>
      <c r="H221" s="84" t="s">
        <v>2448</v>
      </c>
      <c r="I221" s="85">
        <v>2169615052</v>
      </c>
      <c r="J221" s="86" t="s">
        <v>1365</v>
      </c>
      <c r="K221" s="87" t="s">
        <v>1366</v>
      </c>
      <c r="L221" s="88"/>
      <c r="M221" s="89">
        <v>78.701032262209736</v>
      </c>
      <c r="N221" s="90"/>
      <c r="O221" s="91" t="s">
        <v>1367</v>
      </c>
      <c r="P221" s="87" t="s">
        <v>1366</v>
      </c>
      <c r="Q221" s="92"/>
      <c r="R221" s="90"/>
      <c r="S221" s="93" t="s">
        <v>1366</v>
      </c>
      <c r="T221" s="94">
        <v>644.53</v>
      </c>
      <c r="U221" s="95"/>
      <c r="V221" s="95"/>
      <c r="W221" s="96"/>
      <c r="X221" s="81">
        <f t="shared" si="30"/>
        <v>0</v>
      </c>
      <c r="Y221" s="82">
        <f t="shared" si="31"/>
        <v>1</v>
      </c>
      <c r="Z221" s="82">
        <f t="shared" si="32"/>
        <v>0</v>
      </c>
      <c r="AA221" s="82">
        <f t="shared" si="33"/>
        <v>0</v>
      </c>
      <c r="AB221" s="97" t="str">
        <f t="shared" si="34"/>
        <v>-</v>
      </c>
      <c r="AC221" s="81">
        <f t="shared" si="35"/>
        <v>0</v>
      </c>
      <c r="AD221" s="82">
        <f t="shared" si="36"/>
        <v>0</v>
      </c>
      <c r="AE221" s="82">
        <f t="shared" si="37"/>
        <v>0</v>
      </c>
      <c r="AF221" s="97" t="str">
        <f t="shared" si="38"/>
        <v>-</v>
      </c>
      <c r="AG221" s="81">
        <f t="shared" si="39"/>
        <v>0</v>
      </c>
      <c r="AH221" s="98" t="s">
        <v>1368</v>
      </c>
      <c r="AI221" s="99" t="s">
        <v>1369</v>
      </c>
    </row>
    <row r="222" spans="1:35" x14ac:dyDescent="0.2">
      <c r="A222" s="79" t="s">
        <v>2513</v>
      </c>
      <c r="B222" s="80" t="s">
        <v>2514</v>
      </c>
      <c r="C222" s="81" t="s">
        <v>2515</v>
      </c>
      <c r="D222" s="82" t="s">
        <v>2516</v>
      </c>
      <c r="E222" s="82" t="s">
        <v>1528</v>
      </c>
      <c r="F222" s="80" t="s">
        <v>1362</v>
      </c>
      <c r="G222" s="83" t="s">
        <v>2489</v>
      </c>
      <c r="H222" s="84" t="s">
        <v>2517</v>
      </c>
      <c r="I222" s="85">
        <v>2166880271</v>
      </c>
      <c r="J222" s="86" t="s">
        <v>1365</v>
      </c>
      <c r="K222" s="87" t="s">
        <v>1366</v>
      </c>
      <c r="L222" s="88"/>
      <c r="M222" s="89">
        <v>326.01870594091747</v>
      </c>
      <c r="N222" s="90"/>
      <c r="O222" s="91" t="s">
        <v>1367</v>
      </c>
      <c r="P222" s="87" t="s">
        <v>1366</v>
      </c>
      <c r="Q222" s="92"/>
      <c r="R222" s="90"/>
      <c r="S222" s="93" t="s">
        <v>1366</v>
      </c>
      <c r="T222" s="94">
        <v>2815.85</v>
      </c>
      <c r="U222" s="95"/>
      <c r="V222" s="95"/>
      <c r="W222" s="96"/>
      <c r="X222" s="81">
        <f t="shared" si="30"/>
        <v>0</v>
      </c>
      <c r="Y222" s="82">
        <f t="shared" si="31"/>
        <v>1</v>
      </c>
      <c r="Z222" s="82">
        <f t="shared" si="32"/>
        <v>0</v>
      </c>
      <c r="AA222" s="82">
        <f t="shared" si="33"/>
        <v>0</v>
      </c>
      <c r="AB222" s="97" t="str">
        <f t="shared" si="34"/>
        <v>-</v>
      </c>
      <c r="AC222" s="81">
        <f t="shared" si="35"/>
        <v>0</v>
      </c>
      <c r="AD222" s="82">
        <f t="shared" si="36"/>
        <v>0</v>
      </c>
      <c r="AE222" s="82">
        <f t="shared" si="37"/>
        <v>0</v>
      </c>
      <c r="AF222" s="97" t="str">
        <f t="shared" si="38"/>
        <v>-</v>
      </c>
      <c r="AG222" s="81">
        <f t="shared" si="39"/>
        <v>0</v>
      </c>
      <c r="AH222" s="98" t="s">
        <v>1368</v>
      </c>
      <c r="AI222" s="99" t="s">
        <v>1369</v>
      </c>
    </row>
    <row r="223" spans="1:35" x14ac:dyDescent="0.2">
      <c r="A223" s="79" t="s">
        <v>2518</v>
      </c>
      <c r="B223" s="80" t="s">
        <v>2519</v>
      </c>
      <c r="C223" s="81" t="s">
        <v>2520</v>
      </c>
      <c r="D223" s="82" t="s">
        <v>2446</v>
      </c>
      <c r="E223" s="82" t="s">
        <v>1528</v>
      </c>
      <c r="F223" s="80" t="s">
        <v>1362</v>
      </c>
      <c r="G223" s="83" t="s">
        <v>2447</v>
      </c>
      <c r="H223" s="84" t="s">
        <v>2448</v>
      </c>
      <c r="I223" s="85">
        <v>2162517200</v>
      </c>
      <c r="J223" s="86" t="s">
        <v>1365</v>
      </c>
      <c r="K223" s="87" t="s">
        <v>1366</v>
      </c>
      <c r="L223" s="88"/>
      <c r="M223" s="89">
        <v>194.19528061957382</v>
      </c>
      <c r="N223" s="90"/>
      <c r="O223" s="91" t="s">
        <v>1367</v>
      </c>
      <c r="P223" s="87" t="s">
        <v>1366</v>
      </c>
      <c r="Q223" s="92"/>
      <c r="R223" s="90"/>
      <c r="S223" s="93" t="s">
        <v>1366</v>
      </c>
      <c r="T223" s="94">
        <v>1344.16</v>
      </c>
      <c r="U223" s="95"/>
      <c r="V223" s="95"/>
      <c r="W223" s="96"/>
      <c r="X223" s="81">
        <f t="shared" si="30"/>
        <v>0</v>
      </c>
      <c r="Y223" s="82">
        <f t="shared" si="31"/>
        <v>1</v>
      </c>
      <c r="Z223" s="82">
        <f t="shared" si="32"/>
        <v>0</v>
      </c>
      <c r="AA223" s="82">
        <f t="shared" si="33"/>
        <v>0</v>
      </c>
      <c r="AB223" s="97" t="str">
        <f t="shared" si="34"/>
        <v>-</v>
      </c>
      <c r="AC223" s="81">
        <f t="shared" si="35"/>
        <v>0</v>
      </c>
      <c r="AD223" s="82">
        <f t="shared" si="36"/>
        <v>0</v>
      </c>
      <c r="AE223" s="82">
        <f t="shared" si="37"/>
        <v>0</v>
      </c>
      <c r="AF223" s="97" t="str">
        <f t="shared" si="38"/>
        <v>-</v>
      </c>
      <c r="AG223" s="81">
        <f t="shared" si="39"/>
        <v>0</v>
      </c>
      <c r="AH223" s="98" t="s">
        <v>1368</v>
      </c>
      <c r="AI223" s="99" t="s">
        <v>1369</v>
      </c>
    </row>
    <row r="224" spans="1:35" x14ac:dyDescent="0.2">
      <c r="A224" s="79" t="s">
        <v>2521</v>
      </c>
      <c r="B224" s="80" t="s">
        <v>2522</v>
      </c>
      <c r="C224" s="81" t="s">
        <v>2523</v>
      </c>
      <c r="D224" s="82" t="s">
        <v>2446</v>
      </c>
      <c r="E224" s="82" t="s">
        <v>1528</v>
      </c>
      <c r="F224" s="80" t="s">
        <v>1362</v>
      </c>
      <c r="G224" s="83" t="s">
        <v>2447</v>
      </c>
      <c r="H224" s="84" t="s">
        <v>2448</v>
      </c>
      <c r="I224" s="85">
        <v>2166881900</v>
      </c>
      <c r="J224" s="86" t="s">
        <v>1365</v>
      </c>
      <c r="K224" s="87" t="s">
        <v>1366</v>
      </c>
      <c r="L224" s="88"/>
      <c r="M224" s="89">
        <v>365.22496400518492</v>
      </c>
      <c r="N224" s="90"/>
      <c r="O224" s="91" t="s">
        <v>1367</v>
      </c>
      <c r="P224" s="87" t="s">
        <v>1366</v>
      </c>
      <c r="Q224" s="92"/>
      <c r="R224" s="90"/>
      <c r="S224" s="93" t="s">
        <v>1366</v>
      </c>
      <c r="T224" s="94">
        <v>2850.92</v>
      </c>
      <c r="U224" s="95"/>
      <c r="V224" s="95"/>
      <c r="W224" s="96"/>
      <c r="X224" s="81">
        <f t="shared" si="30"/>
        <v>0</v>
      </c>
      <c r="Y224" s="82">
        <f t="shared" si="31"/>
        <v>1</v>
      </c>
      <c r="Z224" s="82">
        <f t="shared" si="32"/>
        <v>0</v>
      </c>
      <c r="AA224" s="82">
        <f t="shared" si="33"/>
        <v>0</v>
      </c>
      <c r="AB224" s="97" t="str">
        <f t="shared" si="34"/>
        <v>-</v>
      </c>
      <c r="AC224" s="81">
        <f t="shared" si="35"/>
        <v>0</v>
      </c>
      <c r="AD224" s="82">
        <f t="shared" si="36"/>
        <v>0</v>
      </c>
      <c r="AE224" s="82">
        <f t="shared" si="37"/>
        <v>0</v>
      </c>
      <c r="AF224" s="97" t="str">
        <f t="shared" si="38"/>
        <v>-</v>
      </c>
      <c r="AG224" s="81">
        <f t="shared" si="39"/>
        <v>0</v>
      </c>
      <c r="AH224" s="98" t="s">
        <v>1368</v>
      </c>
      <c r="AI224" s="99" t="s">
        <v>1369</v>
      </c>
    </row>
    <row r="225" spans="1:35" x14ac:dyDescent="0.2">
      <c r="A225" s="79" t="s">
        <v>2524</v>
      </c>
      <c r="B225" s="80" t="s">
        <v>1030</v>
      </c>
      <c r="C225" s="81" t="s">
        <v>1031</v>
      </c>
      <c r="D225" s="82" t="s">
        <v>2525</v>
      </c>
      <c r="E225" s="82" t="s">
        <v>2526</v>
      </c>
      <c r="F225" s="80" t="s">
        <v>1362</v>
      </c>
      <c r="G225" s="83" t="s">
        <v>2527</v>
      </c>
      <c r="H225" s="84" t="s">
        <v>2528</v>
      </c>
      <c r="I225" s="85">
        <v>4195963671</v>
      </c>
      <c r="J225" s="86" t="s">
        <v>1424</v>
      </c>
      <c r="K225" s="87" t="s">
        <v>1417</v>
      </c>
      <c r="L225" s="88"/>
      <c r="M225" s="89">
        <v>451.1651784374472</v>
      </c>
      <c r="N225" s="90"/>
      <c r="O225" s="91">
        <v>8.0671999999999997</v>
      </c>
      <c r="P225" s="87" t="s">
        <v>1366</v>
      </c>
      <c r="Q225" s="92"/>
      <c r="R225" s="90"/>
      <c r="S225" s="93" t="s">
        <v>1417</v>
      </c>
      <c r="T225" s="94">
        <v>33675.67</v>
      </c>
      <c r="U225" s="95"/>
      <c r="V225" s="95"/>
      <c r="W225" s="96"/>
      <c r="X225" s="81">
        <f t="shared" si="30"/>
        <v>1</v>
      </c>
      <c r="Y225" s="82">
        <f t="shared" si="31"/>
        <v>1</v>
      </c>
      <c r="Z225" s="82">
        <f t="shared" si="32"/>
        <v>0</v>
      </c>
      <c r="AA225" s="82">
        <f t="shared" si="33"/>
        <v>0</v>
      </c>
      <c r="AB225" s="97" t="str">
        <f t="shared" si="34"/>
        <v>SRSA</v>
      </c>
      <c r="AC225" s="81">
        <f t="shared" si="35"/>
        <v>1</v>
      </c>
      <c r="AD225" s="82">
        <f t="shared" si="36"/>
        <v>0</v>
      </c>
      <c r="AE225" s="82">
        <f t="shared" si="37"/>
        <v>0</v>
      </c>
      <c r="AF225" s="97" t="str">
        <f t="shared" si="38"/>
        <v>-</v>
      </c>
      <c r="AG225" s="81">
        <f t="shared" si="39"/>
        <v>0</v>
      </c>
      <c r="AH225" s="98" t="s">
        <v>1368</v>
      </c>
      <c r="AI225" s="99" t="s">
        <v>1418</v>
      </c>
    </row>
    <row r="226" spans="1:35" x14ac:dyDescent="0.2">
      <c r="A226" s="79" t="s">
        <v>2529</v>
      </c>
      <c r="B226" s="80" t="s">
        <v>1167</v>
      </c>
      <c r="C226" s="81" t="s">
        <v>1168</v>
      </c>
      <c r="D226" s="82" t="s">
        <v>2530</v>
      </c>
      <c r="E226" s="82" t="s">
        <v>2531</v>
      </c>
      <c r="F226" s="80" t="s">
        <v>1362</v>
      </c>
      <c r="G226" s="83" t="s">
        <v>2532</v>
      </c>
      <c r="H226" s="84" t="s">
        <v>2533</v>
      </c>
      <c r="I226" s="85">
        <v>3306644800</v>
      </c>
      <c r="J226" s="86" t="s">
        <v>1696</v>
      </c>
      <c r="K226" s="87" t="s">
        <v>1366</v>
      </c>
      <c r="L226" s="88"/>
      <c r="M226" s="89">
        <v>3048.4906797810722</v>
      </c>
      <c r="N226" s="90"/>
      <c r="O226" s="91">
        <v>7.4797000000000002</v>
      </c>
      <c r="P226" s="87" t="s">
        <v>1366</v>
      </c>
      <c r="Q226" s="92"/>
      <c r="R226" s="90"/>
      <c r="S226" s="93" t="s">
        <v>1366</v>
      </c>
      <c r="T226" s="94">
        <v>60610.19</v>
      </c>
      <c r="U226" s="95"/>
      <c r="V226" s="95"/>
      <c r="W226" s="96"/>
      <c r="X226" s="81">
        <f t="shared" si="30"/>
        <v>0</v>
      </c>
      <c r="Y226" s="82">
        <f t="shared" si="31"/>
        <v>0</v>
      </c>
      <c r="Z226" s="82">
        <f t="shared" si="32"/>
        <v>0</v>
      </c>
      <c r="AA226" s="82">
        <f t="shared" si="33"/>
        <v>0</v>
      </c>
      <c r="AB226" s="97" t="str">
        <f t="shared" si="34"/>
        <v>-</v>
      </c>
      <c r="AC226" s="81">
        <f t="shared" si="35"/>
        <v>0</v>
      </c>
      <c r="AD226" s="82">
        <f t="shared" si="36"/>
        <v>0</v>
      </c>
      <c r="AE226" s="82">
        <f t="shared" si="37"/>
        <v>0</v>
      </c>
      <c r="AF226" s="97" t="str">
        <f t="shared" si="38"/>
        <v>-</v>
      </c>
      <c r="AG226" s="81">
        <f t="shared" si="39"/>
        <v>0</v>
      </c>
      <c r="AH226" s="98" t="s">
        <v>1368</v>
      </c>
      <c r="AI226" s="99" t="s">
        <v>1418</v>
      </c>
    </row>
    <row r="227" spans="1:35" x14ac:dyDescent="0.2">
      <c r="A227" s="79" t="s">
        <v>2534</v>
      </c>
      <c r="B227" s="80" t="s">
        <v>2535</v>
      </c>
      <c r="C227" s="81" t="s">
        <v>2536</v>
      </c>
      <c r="D227" s="82" t="s">
        <v>2537</v>
      </c>
      <c r="E227" s="82" t="s">
        <v>2538</v>
      </c>
      <c r="F227" s="80" t="s">
        <v>1362</v>
      </c>
      <c r="G227" s="83" t="s">
        <v>2539</v>
      </c>
      <c r="H227" s="84" t="s">
        <v>2540</v>
      </c>
      <c r="I227" s="85">
        <v>6147750615</v>
      </c>
      <c r="J227" s="86" t="s">
        <v>1365</v>
      </c>
      <c r="K227" s="87" t="s">
        <v>1366</v>
      </c>
      <c r="L227" s="88"/>
      <c r="M227" s="89">
        <v>533.74209720805652</v>
      </c>
      <c r="N227" s="90"/>
      <c r="O227" s="91" t="s">
        <v>1367</v>
      </c>
      <c r="P227" s="87" t="s">
        <v>1366</v>
      </c>
      <c r="Q227" s="92"/>
      <c r="R227" s="90"/>
      <c r="S227" s="93" t="s">
        <v>1366</v>
      </c>
      <c r="T227" s="94">
        <v>2816.5899999999997</v>
      </c>
      <c r="U227" s="95"/>
      <c r="V227" s="95"/>
      <c r="W227" s="96"/>
      <c r="X227" s="81">
        <f t="shared" si="30"/>
        <v>0</v>
      </c>
      <c r="Y227" s="82">
        <f t="shared" si="31"/>
        <v>1</v>
      </c>
      <c r="Z227" s="82">
        <f t="shared" si="32"/>
        <v>0</v>
      </c>
      <c r="AA227" s="82">
        <f t="shared" si="33"/>
        <v>0</v>
      </c>
      <c r="AB227" s="97" t="str">
        <f t="shared" si="34"/>
        <v>-</v>
      </c>
      <c r="AC227" s="81">
        <f t="shared" si="35"/>
        <v>0</v>
      </c>
      <c r="AD227" s="82">
        <f t="shared" si="36"/>
        <v>0</v>
      </c>
      <c r="AE227" s="82">
        <f t="shared" si="37"/>
        <v>0</v>
      </c>
      <c r="AF227" s="97" t="str">
        <f t="shared" si="38"/>
        <v>-</v>
      </c>
      <c r="AG227" s="81">
        <f t="shared" si="39"/>
        <v>0</v>
      </c>
      <c r="AH227" s="98" t="s">
        <v>1368</v>
      </c>
      <c r="AI227" s="99" t="s">
        <v>1369</v>
      </c>
    </row>
    <row r="228" spans="1:35" x14ac:dyDescent="0.2">
      <c r="A228" s="79" t="s">
        <v>2541</v>
      </c>
      <c r="B228" s="80" t="s">
        <v>480</v>
      </c>
      <c r="C228" s="81" t="s">
        <v>481</v>
      </c>
      <c r="D228" s="82" t="s">
        <v>2542</v>
      </c>
      <c r="E228" s="82" t="s">
        <v>2543</v>
      </c>
      <c r="F228" s="80" t="s">
        <v>1362</v>
      </c>
      <c r="G228" s="83" t="s">
        <v>2544</v>
      </c>
      <c r="H228" s="84" t="s">
        <v>2545</v>
      </c>
      <c r="I228" s="85">
        <v>4199633415</v>
      </c>
      <c r="J228" s="86" t="s">
        <v>1424</v>
      </c>
      <c r="K228" s="87" t="s">
        <v>1417</v>
      </c>
      <c r="L228" s="88"/>
      <c r="M228" s="89">
        <v>579.18600288712003</v>
      </c>
      <c r="N228" s="90"/>
      <c r="O228" s="91">
        <v>13.589399999999999</v>
      </c>
      <c r="P228" s="87" t="s">
        <v>1366</v>
      </c>
      <c r="Q228" s="92"/>
      <c r="R228" s="90"/>
      <c r="S228" s="93" t="s">
        <v>1417</v>
      </c>
      <c r="T228" s="94">
        <v>15250.84</v>
      </c>
      <c r="U228" s="95"/>
      <c r="V228" s="95"/>
      <c r="W228" s="96"/>
      <c r="X228" s="81">
        <f t="shared" si="30"/>
        <v>1</v>
      </c>
      <c r="Y228" s="82">
        <f t="shared" si="31"/>
        <v>1</v>
      </c>
      <c r="Z228" s="82">
        <f t="shared" si="32"/>
        <v>0</v>
      </c>
      <c r="AA228" s="82">
        <f t="shared" si="33"/>
        <v>0</v>
      </c>
      <c r="AB228" s="97" t="str">
        <f t="shared" si="34"/>
        <v>SRSA</v>
      </c>
      <c r="AC228" s="81">
        <f t="shared" si="35"/>
        <v>1</v>
      </c>
      <c r="AD228" s="82">
        <f t="shared" si="36"/>
        <v>0</v>
      </c>
      <c r="AE228" s="82">
        <f t="shared" si="37"/>
        <v>0</v>
      </c>
      <c r="AF228" s="97" t="str">
        <f t="shared" si="38"/>
        <v>-</v>
      </c>
      <c r="AG228" s="81">
        <f t="shared" si="39"/>
        <v>0</v>
      </c>
      <c r="AH228" s="98" t="s">
        <v>1368</v>
      </c>
      <c r="AI228" s="99" t="s">
        <v>1418</v>
      </c>
    </row>
    <row r="229" spans="1:35" x14ac:dyDescent="0.2">
      <c r="A229" s="79" t="s">
        <v>2546</v>
      </c>
      <c r="B229" s="80" t="s">
        <v>807</v>
      </c>
      <c r="C229" s="81" t="s">
        <v>808</v>
      </c>
      <c r="D229" s="82" t="s">
        <v>2547</v>
      </c>
      <c r="E229" s="82" t="s">
        <v>809</v>
      </c>
      <c r="F229" s="80" t="s">
        <v>1362</v>
      </c>
      <c r="G229" s="83" t="s">
        <v>2548</v>
      </c>
      <c r="H229" s="84" t="s">
        <v>2549</v>
      </c>
      <c r="I229" s="85">
        <v>7406221901</v>
      </c>
      <c r="J229" s="86" t="s">
        <v>1416</v>
      </c>
      <c r="K229" s="87" t="s">
        <v>1366</v>
      </c>
      <c r="L229" s="88"/>
      <c r="M229" s="89">
        <v>1653.9190533321412</v>
      </c>
      <c r="N229" s="90"/>
      <c r="O229" s="91">
        <v>31.724499999999999</v>
      </c>
      <c r="P229" s="87" t="s">
        <v>1417</v>
      </c>
      <c r="Q229" s="92"/>
      <c r="R229" s="90"/>
      <c r="S229" s="93" t="s">
        <v>1417</v>
      </c>
      <c r="T229" s="94">
        <v>88727.3</v>
      </c>
      <c r="U229" s="95"/>
      <c r="V229" s="95"/>
      <c r="W229" s="96"/>
      <c r="X229" s="81">
        <f t="shared" si="30"/>
        <v>0</v>
      </c>
      <c r="Y229" s="82">
        <f t="shared" si="31"/>
        <v>0</v>
      </c>
      <c r="Z229" s="82">
        <f t="shared" si="32"/>
        <v>0</v>
      </c>
      <c r="AA229" s="82">
        <f t="shared" si="33"/>
        <v>0</v>
      </c>
      <c r="AB229" s="97" t="str">
        <f t="shared" si="34"/>
        <v>-</v>
      </c>
      <c r="AC229" s="81">
        <f t="shared" si="35"/>
        <v>1</v>
      </c>
      <c r="AD229" s="82">
        <f t="shared" si="36"/>
        <v>1</v>
      </c>
      <c r="AE229" s="82" t="str">
        <f t="shared" si="37"/>
        <v>Initial</v>
      </c>
      <c r="AF229" s="97" t="str">
        <f t="shared" si="38"/>
        <v>RLIS</v>
      </c>
      <c r="AG229" s="81">
        <f t="shared" si="39"/>
        <v>0</v>
      </c>
      <c r="AH229" s="98" t="s">
        <v>1368</v>
      </c>
      <c r="AI229" s="99" t="s">
        <v>1418</v>
      </c>
    </row>
    <row r="230" spans="1:35" x14ac:dyDescent="0.2">
      <c r="A230" s="79" t="s">
        <v>2550</v>
      </c>
      <c r="B230" s="80" t="s">
        <v>2551</v>
      </c>
      <c r="C230" s="81" t="s">
        <v>2552</v>
      </c>
      <c r="D230" s="82" t="s">
        <v>2553</v>
      </c>
      <c r="E230" s="82" t="s">
        <v>809</v>
      </c>
      <c r="F230" s="80" t="s">
        <v>1362</v>
      </c>
      <c r="G230" s="83" t="s">
        <v>2548</v>
      </c>
      <c r="H230" s="84" t="s">
        <v>2554</v>
      </c>
      <c r="I230" s="85">
        <v>7406220211</v>
      </c>
      <c r="J230" s="86" t="s">
        <v>1424</v>
      </c>
      <c r="K230" s="87" t="s">
        <v>1417</v>
      </c>
      <c r="L230" s="88"/>
      <c r="M230" s="100">
        <v>252.52099754887445</v>
      </c>
      <c r="N230" s="90"/>
      <c r="O230" s="91" t="s">
        <v>1367</v>
      </c>
      <c r="P230" s="87" t="s">
        <v>1366</v>
      </c>
      <c r="Q230" s="92"/>
      <c r="R230" s="90"/>
      <c r="S230" s="93" t="s">
        <v>1417</v>
      </c>
      <c r="T230" s="94">
        <v>504</v>
      </c>
      <c r="U230" s="95"/>
      <c r="V230" s="95"/>
      <c r="W230" s="96"/>
      <c r="X230" s="81">
        <f t="shared" si="30"/>
        <v>1</v>
      </c>
      <c r="Y230" s="82">
        <f t="shared" si="31"/>
        <v>1</v>
      </c>
      <c r="Z230" s="82">
        <f t="shared" si="32"/>
        <v>0</v>
      </c>
      <c r="AA230" s="82">
        <f t="shared" si="33"/>
        <v>0</v>
      </c>
      <c r="AB230" s="97" t="str">
        <f t="shared" si="34"/>
        <v>SRSA</v>
      </c>
      <c r="AC230" s="81">
        <f t="shared" si="35"/>
        <v>1</v>
      </c>
      <c r="AD230" s="82">
        <f t="shared" si="36"/>
        <v>0</v>
      </c>
      <c r="AE230" s="82">
        <f t="shared" si="37"/>
        <v>0</v>
      </c>
      <c r="AF230" s="97" t="str">
        <f t="shared" si="38"/>
        <v>-</v>
      </c>
      <c r="AG230" s="81">
        <f t="shared" si="39"/>
        <v>0</v>
      </c>
      <c r="AH230" s="98" t="s">
        <v>1368</v>
      </c>
      <c r="AI230" s="99" t="s">
        <v>1538</v>
      </c>
    </row>
    <row r="231" spans="1:35" x14ac:dyDescent="0.2">
      <c r="A231" s="79" t="s">
        <v>2555</v>
      </c>
      <c r="B231" s="80" t="s">
        <v>2556</v>
      </c>
      <c r="C231" s="81" t="s">
        <v>2557</v>
      </c>
      <c r="D231" s="82" t="s">
        <v>2558</v>
      </c>
      <c r="E231" s="82" t="s">
        <v>809</v>
      </c>
      <c r="F231" s="80" t="s">
        <v>1362</v>
      </c>
      <c r="G231" s="83" t="s">
        <v>2548</v>
      </c>
      <c r="H231" s="84" t="s">
        <v>2559</v>
      </c>
      <c r="I231" s="85">
        <v>7406223600</v>
      </c>
      <c r="J231" s="86" t="s">
        <v>1416</v>
      </c>
      <c r="K231" s="87" t="s">
        <v>1366</v>
      </c>
      <c r="L231" s="88"/>
      <c r="M231" s="89">
        <v>60.319237082728939</v>
      </c>
      <c r="N231" s="90"/>
      <c r="O231" s="91" t="s">
        <v>1367</v>
      </c>
      <c r="P231" s="87" t="s">
        <v>1366</v>
      </c>
      <c r="Q231" s="92"/>
      <c r="R231" s="90"/>
      <c r="S231" s="93" t="s">
        <v>1417</v>
      </c>
      <c r="T231" s="94">
        <v>278.68</v>
      </c>
      <c r="U231" s="95"/>
      <c r="V231" s="95"/>
      <c r="W231" s="96"/>
      <c r="X231" s="81">
        <f t="shared" si="30"/>
        <v>0</v>
      </c>
      <c r="Y231" s="82">
        <f t="shared" si="31"/>
        <v>1</v>
      </c>
      <c r="Z231" s="82">
        <f t="shared" si="32"/>
        <v>0</v>
      </c>
      <c r="AA231" s="82">
        <f t="shared" si="33"/>
        <v>0</v>
      </c>
      <c r="AB231" s="97" t="str">
        <f t="shared" si="34"/>
        <v>-</v>
      </c>
      <c r="AC231" s="81">
        <f t="shared" si="35"/>
        <v>1</v>
      </c>
      <c r="AD231" s="82">
        <f t="shared" si="36"/>
        <v>0</v>
      </c>
      <c r="AE231" s="82">
        <f t="shared" si="37"/>
        <v>0</v>
      </c>
      <c r="AF231" s="97" t="str">
        <f t="shared" si="38"/>
        <v>-</v>
      </c>
      <c r="AG231" s="81">
        <f t="shared" si="39"/>
        <v>0</v>
      </c>
      <c r="AH231" s="98" t="s">
        <v>1368</v>
      </c>
      <c r="AI231" s="99" t="s">
        <v>1369</v>
      </c>
    </row>
    <row r="232" spans="1:35" x14ac:dyDescent="0.2">
      <c r="A232" s="79" t="s">
        <v>2560</v>
      </c>
      <c r="B232" s="80" t="s">
        <v>1169</v>
      </c>
      <c r="C232" s="81" t="s">
        <v>1170</v>
      </c>
      <c r="D232" s="82" t="s">
        <v>2561</v>
      </c>
      <c r="E232" s="82" t="s">
        <v>1432</v>
      </c>
      <c r="F232" s="80" t="s">
        <v>1362</v>
      </c>
      <c r="G232" s="83" t="s">
        <v>2562</v>
      </c>
      <c r="H232" s="84" t="s">
        <v>2563</v>
      </c>
      <c r="I232" s="85">
        <v>3306448489</v>
      </c>
      <c r="J232" s="86" t="s">
        <v>1488</v>
      </c>
      <c r="K232" s="87" t="s">
        <v>1366</v>
      </c>
      <c r="L232" s="88"/>
      <c r="M232" s="89">
        <v>2291.4662357016441</v>
      </c>
      <c r="N232" s="90"/>
      <c r="O232" s="91">
        <v>15.5733</v>
      </c>
      <c r="P232" s="87" t="s">
        <v>1366</v>
      </c>
      <c r="Q232" s="92"/>
      <c r="R232" s="90"/>
      <c r="S232" s="93" t="s">
        <v>1366</v>
      </c>
      <c r="T232" s="94">
        <v>65387.99</v>
      </c>
      <c r="U232" s="95"/>
      <c r="V232" s="95"/>
      <c r="W232" s="96"/>
      <c r="X232" s="81">
        <f t="shared" si="30"/>
        <v>0</v>
      </c>
      <c r="Y232" s="82">
        <f t="shared" si="31"/>
        <v>0</v>
      </c>
      <c r="Z232" s="82">
        <f t="shared" si="32"/>
        <v>0</v>
      </c>
      <c r="AA232" s="82">
        <f t="shared" si="33"/>
        <v>0</v>
      </c>
      <c r="AB232" s="97" t="str">
        <f t="shared" si="34"/>
        <v>-</v>
      </c>
      <c r="AC232" s="81">
        <f t="shared" si="35"/>
        <v>0</v>
      </c>
      <c r="AD232" s="82">
        <f t="shared" si="36"/>
        <v>0</v>
      </c>
      <c r="AE232" s="82">
        <f t="shared" si="37"/>
        <v>0</v>
      </c>
      <c r="AF232" s="97" t="str">
        <f t="shared" si="38"/>
        <v>-</v>
      </c>
      <c r="AG232" s="81">
        <f t="shared" si="39"/>
        <v>0</v>
      </c>
      <c r="AH232" s="98" t="s">
        <v>1368</v>
      </c>
      <c r="AI232" s="99" t="s">
        <v>1418</v>
      </c>
    </row>
    <row r="233" spans="1:35" x14ac:dyDescent="0.2">
      <c r="A233" s="79" t="s">
        <v>2564</v>
      </c>
      <c r="B233" s="80" t="s">
        <v>700</v>
      </c>
      <c r="C233" s="81" t="s">
        <v>701</v>
      </c>
      <c r="D233" s="82" t="s">
        <v>2565</v>
      </c>
      <c r="E233" s="82" t="s">
        <v>2566</v>
      </c>
      <c r="F233" s="80" t="s">
        <v>1362</v>
      </c>
      <c r="G233" s="83" t="s">
        <v>2567</v>
      </c>
      <c r="H233" s="84" t="s">
        <v>1898</v>
      </c>
      <c r="I233" s="85">
        <v>9374739816</v>
      </c>
      <c r="J233" s="86" t="s">
        <v>1488</v>
      </c>
      <c r="K233" s="87" t="s">
        <v>1366</v>
      </c>
      <c r="L233" s="88"/>
      <c r="M233" s="89">
        <v>917.42223073280854</v>
      </c>
      <c r="N233" s="90"/>
      <c r="O233" s="91">
        <v>12.3779</v>
      </c>
      <c r="P233" s="87" t="s">
        <v>1366</v>
      </c>
      <c r="Q233" s="92"/>
      <c r="R233" s="90"/>
      <c r="S233" s="93" t="s">
        <v>1366</v>
      </c>
      <c r="T233" s="94">
        <v>26582.15</v>
      </c>
      <c r="U233" s="95"/>
      <c r="V233" s="95"/>
      <c r="W233" s="96"/>
      <c r="X233" s="81">
        <f t="shared" si="30"/>
        <v>0</v>
      </c>
      <c r="Y233" s="82">
        <f t="shared" si="31"/>
        <v>0</v>
      </c>
      <c r="Z233" s="82">
        <f t="shared" si="32"/>
        <v>0</v>
      </c>
      <c r="AA233" s="82">
        <f t="shared" si="33"/>
        <v>0</v>
      </c>
      <c r="AB233" s="97" t="str">
        <f t="shared" si="34"/>
        <v>-</v>
      </c>
      <c r="AC233" s="81">
        <f t="shared" si="35"/>
        <v>0</v>
      </c>
      <c r="AD233" s="82">
        <f t="shared" si="36"/>
        <v>0</v>
      </c>
      <c r="AE233" s="82">
        <f t="shared" si="37"/>
        <v>0</v>
      </c>
      <c r="AF233" s="97" t="str">
        <f t="shared" si="38"/>
        <v>-</v>
      </c>
      <c r="AG233" s="81">
        <f t="shared" si="39"/>
        <v>0</v>
      </c>
      <c r="AH233" s="98" t="s">
        <v>1368</v>
      </c>
      <c r="AI233" s="99" t="s">
        <v>1418</v>
      </c>
    </row>
    <row r="234" spans="1:35" x14ac:dyDescent="0.2">
      <c r="A234" s="79" t="s">
        <v>2568</v>
      </c>
      <c r="B234" s="80" t="s">
        <v>714</v>
      </c>
      <c r="C234" s="81" t="s">
        <v>715</v>
      </c>
      <c r="D234" s="82" t="s">
        <v>2569</v>
      </c>
      <c r="E234" s="82" t="s">
        <v>2570</v>
      </c>
      <c r="F234" s="80" t="s">
        <v>1362</v>
      </c>
      <c r="G234" s="83" t="s">
        <v>2571</v>
      </c>
      <c r="H234" s="84" t="s">
        <v>2572</v>
      </c>
      <c r="I234" s="85">
        <v>4196833647</v>
      </c>
      <c r="J234" s="86" t="s">
        <v>1416</v>
      </c>
      <c r="K234" s="87" t="s">
        <v>1366</v>
      </c>
      <c r="L234" s="88"/>
      <c r="M234" s="89">
        <v>862.96366380906238</v>
      </c>
      <c r="N234" s="90"/>
      <c r="O234" s="91">
        <v>25.186</v>
      </c>
      <c r="P234" s="87" t="s">
        <v>1417</v>
      </c>
      <c r="Q234" s="92"/>
      <c r="R234" s="90"/>
      <c r="S234" s="93" t="s">
        <v>1417</v>
      </c>
      <c r="T234" s="94">
        <v>47282.33</v>
      </c>
      <c r="U234" s="95"/>
      <c r="V234" s="95"/>
      <c r="W234" s="96"/>
      <c r="X234" s="81">
        <f t="shared" si="30"/>
        <v>0</v>
      </c>
      <c r="Y234" s="82">
        <f t="shared" si="31"/>
        <v>0</v>
      </c>
      <c r="Z234" s="82">
        <f t="shared" si="32"/>
        <v>0</v>
      </c>
      <c r="AA234" s="82">
        <f t="shared" si="33"/>
        <v>0</v>
      </c>
      <c r="AB234" s="97" t="str">
        <f t="shared" si="34"/>
        <v>-</v>
      </c>
      <c r="AC234" s="81">
        <f t="shared" si="35"/>
        <v>1</v>
      </c>
      <c r="AD234" s="82">
        <f t="shared" si="36"/>
        <v>1</v>
      </c>
      <c r="AE234" s="82" t="str">
        <f t="shared" si="37"/>
        <v>Initial</v>
      </c>
      <c r="AF234" s="97" t="str">
        <f t="shared" si="38"/>
        <v>RLIS</v>
      </c>
      <c r="AG234" s="81">
        <f t="shared" si="39"/>
        <v>0</v>
      </c>
      <c r="AH234" s="98" t="s">
        <v>1368</v>
      </c>
      <c r="AI234" s="99" t="s">
        <v>1418</v>
      </c>
    </row>
    <row r="235" spans="1:35" x14ac:dyDescent="0.2">
      <c r="A235" s="79" t="s">
        <v>2573</v>
      </c>
      <c r="B235" s="80" t="s">
        <v>1285</v>
      </c>
      <c r="C235" s="81" t="s">
        <v>2574</v>
      </c>
      <c r="D235" s="82" t="s">
        <v>2575</v>
      </c>
      <c r="E235" s="82" t="s">
        <v>2576</v>
      </c>
      <c r="F235" s="80" t="s">
        <v>1362</v>
      </c>
      <c r="G235" s="83" t="s">
        <v>2577</v>
      </c>
      <c r="H235" s="84" t="s">
        <v>2578</v>
      </c>
      <c r="I235" s="85">
        <v>8776446338</v>
      </c>
      <c r="J235" s="86" t="s">
        <v>1424</v>
      </c>
      <c r="K235" s="87" t="s">
        <v>1417</v>
      </c>
      <c r="L235" s="88"/>
      <c r="M235" s="89">
        <v>849.04744608071405</v>
      </c>
      <c r="N235" s="90"/>
      <c r="O235" s="91">
        <v>10.7182</v>
      </c>
      <c r="P235" s="87" t="s">
        <v>1366</v>
      </c>
      <c r="Q235" s="92"/>
      <c r="R235" s="90"/>
      <c r="S235" s="93" t="s">
        <v>1417</v>
      </c>
      <c r="T235" s="94">
        <v>25828.23</v>
      </c>
      <c r="U235" s="95"/>
      <c r="V235" s="95"/>
      <c r="W235" s="96"/>
      <c r="X235" s="81">
        <f t="shared" si="30"/>
        <v>1</v>
      </c>
      <c r="Y235" s="82">
        <f t="shared" si="31"/>
        <v>0</v>
      </c>
      <c r="Z235" s="82">
        <f t="shared" si="32"/>
        <v>0</v>
      </c>
      <c r="AA235" s="82">
        <f t="shared" si="33"/>
        <v>0</v>
      </c>
      <c r="AB235" s="97" t="str">
        <f t="shared" si="34"/>
        <v>-</v>
      </c>
      <c r="AC235" s="81">
        <f t="shared" si="35"/>
        <v>1</v>
      </c>
      <c r="AD235" s="82">
        <f t="shared" si="36"/>
        <v>0</v>
      </c>
      <c r="AE235" s="82">
        <f t="shared" si="37"/>
        <v>0</v>
      </c>
      <c r="AF235" s="97" t="str">
        <f t="shared" si="38"/>
        <v>-</v>
      </c>
      <c r="AG235" s="81">
        <f t="shared" si="39"/>
        <v>0</v>
      </c>
      <c r="AH235" s="98" t="s">
        <v>1368</v>
      </c>
      <c r="AI235" s="99" t="s">
        <v>1418</v>
      </c>
    </row>
    <row r="236" spans="1:35" x14ac:dyDescent="0.2">
      <c r="A236" s="79" t="s">
        <v>2579</v>
      </c>
      <c r="B236" s="80" t="s">
        <v>717</v>
      </c>
      <c r="C236" s="81" t="s">
        <v>2574</v>
      </c>
      <c r="D236" s="82" t="s">
        <v>2580</v>
      </c>
      <c r="E236" s="82" t="s">
        <v>1197</v>
      </c>
      <c r="F236" s="80" t="s">
        <v>1362</v>
      </c>
      <c r="G236" s="83" t="s">
        <v>1567</v>
      </c>
      <c r="H236" s="84" t="s">
        <v>2581</v>
      </c>
      <c r="I236" s="85">
        <v>4198951700</v>
      </c>
      <c r="J236" s="86" t="s">
        <v>1424</v>
      </c>
      <c r="K236" s="87" t="s">
        <v>1417</v>
      </c>
      <c r="L236" s="88"/>
      <c r="M236" s="89">
        <v>1113.1782841126146</v>
      </c>
      <c r="N236" s="90"/>
      <c r="O236" s="91">
        <v>16.539899999999999</v>
      </c>
      <c r="P236" s="87" t="s">
        <v>1366</v>
      </c>
      <c r="Q236" s="92"/>
      <c r="R236" s="90"/>
      <c r="S236" s="93" t="s">
        <v>1417</v>
      </c>
      <c r="T236" s="94">
        <v>71620.69</v>
      </c>
      <c r="U236" s="95"/>
      <c r="V236" s="95"/>
      <c r="W236" s="96"/>
      <c r="X236" s="81">
        <f t="shared" si="30"/>
        <v>1</v>
      </c>
      <c r="Y236" s="82">
        <f t="shared" si="31"/>
        <v>0</v>
      </c>
      <c r="Z236" s="82">
        <f t="shared" si="32"/>
        <v>0</v>
      </c>
      <c r="AA236" s="82">
        <f t="shared" si="33"/>
        <v>0</v>
      </c>
      <c r="AB236" s="97" t="str">
        <f t="shared" si="34"/>
        <v>-</v>
      </c>
      <c r="AC236" s="81">
        <f t="shared" si="35"/>
        <v>1</v>
      </c>
      <c r="AD236" s="82">
        <f t="shared" si="36"/>
        <v>0</v>
      </c>
      <c r="AE236" s="82">
        <f t="shared" si="37"/>
        <v>0</v>
      </c>
      <c r="AF236" s="97" t="str">
        <f t="shared" si="38"/>
        <v>-</v>
      </c>
      <c r="AG236" s="81">
        <f t="shared" si="39"/>
        <v>0</v>
      </c>
      <c r="AH236" s="98" t="s">
        <v>1368</v>
      </c>
      <c r="AI236" s="99" t="s">
        <v>1418</v>
      </c>
    </row>
    <row r="237" spans="1:35" x14ac:dyDescent="0.2">
      <c r="A237" s="79" t="s">
        <v>2582</v>
      </c>
      <c r="B237" s="80" t="s">
        <v>140</v>
      </c>
      <c r="C237" s="81" t="s">
        <v>2574</v>
      </c>
      <c r="D237" s="82" t="s">
        <v>2583</v>
      </c>
      <c r="E237" s="82" t="s">
        <v>142</v>
      </c>
      <c r="F237" s="80" t="s">
        <v>1362</v>
      </c>
      <c r="G237" s="83" t="s">
        <v>2375</v>
      </c>
      <c r="H237" s="84" t="s">
        <v>2584</v>
      </c>
      <c r="I237" s="85">
        <v>3304825526</v>
      </c>
      <c r="J237" s="86" t="s">
        <v>1424</v>
      </c>
      <c r="K237" s="87" t="s">
        <v>1417</v>
      </c>
      <c r="L237" s="88"/>
      <c r="M237" s="89">
        <v>1277.5039214162493</v>
      </c>
      <c r="N237" s="90"/>
      <c r="O237" s="91">
        <v>16.700199999999999</v>
      </c>
      <c r="P237" s="87" t="s">
        <v>1366</v>
      </c>
      <c r="Q237" s="92"/>
      <c r="R237" s="90"/>
      <c r="S237" s="93" t="s">
        <v>1417</v>
      </c>
      <c r="T237" s="94">
        <v>59623.71</v>
      </c>
      <c r="U237" s="95"/>
      <c r="V237" s="95"/>
      <c r="W237" s="96"/>
      <c r="X237" s="81">
        <f t="shared" si="30"/>
        <v>1</v>
      </c>
      <c r="Y237" s="82">
        <f t="shared" si="31"/>
        <v>0</v>
      </c>
      <c r="Z237" s="82">
        <f t="shared" si="32"/>
        <v>0</v>
      </c>
      <c r="AA237" s="82">
        <f t="shared" si="33"/>
        <v>0</v>
      </c>
      <c r="AB237" s="97" t="str">
        <f t="shared" si="34"/>
        <v>-</v>
      </c>
      <c r="AC237" s="81">
        <f t="shared" si="35"/>
        <v>1</v>
      </c>
      <c r="AD237" s="82">
        <f t="shared" si="36"/>
        <v>0</v>
      </c>
      <c r="AE237" s="82">
        <f t="shared" si="37"/>
        <v>0</v>
      </c>
      <c r="AF237" s="97" t="str">
        <f t="shared" si="38"/>
        <v>-</v>
      </c>
      <c r="AG237" s="81">
        <f t="shared" si="39"/>
        <v>0</v>
      </c>
      <c r="AH237" s="98" t="s">
        <v>1368</v>
      </c>
      <c r="AI237" s="99" t="s">
        <v>1418</v>
      </c>
    </row>
    <row r="238" spans="1:35" x14ac:dyDescent="0.2">
      <c r="A238" s="79" t="s">
        <v>2585</v>
      </c>
      <c r="B238" s="80" t="s">
        <v>297</v>
      </c>
      <c r="C238" s="81" t="s">
        <v>298</v>
      </c>
      <c r="D238" s="82" t="s">
        <v>2586</v>
      </c>
      <c r="E238" s="82" t="s">
        <v>2587</v>
      </c>
      <c r="F238" s="80" t="s">
        <v>1362</v>
      </c>
      <c r="G238" s="83" t="s">
        <v>2588</v>
      </c>
      <c r="H238" s="84" t="s">
        <v>2589</v>
      </c>
      <c r="I238" s="85">
        <v>3303578206</v>
      </c>
      <c r="J238" s="86" t="s">
        <v>1476</v>
      </c>
      <c r="K238" s="87" t="s">
        <v>1417</v>
      </c>
      <c r="L238" s="88"/>
      <c r="M238" s="89">
        <v>1845.7757637638101</v>
      </c>
      <c r="N238" s="90"/>
      <c r="O238" s="91">
        <v>11.8391</v>
      </c>
      <c r="P238" s="87" t="s">
        <v>1366</v>
      </c>
      <c r="Q238" s="92"/>
      <c r="R238" s="90"/>
      <c r="S238" s="93" t="s">
        <v>1417</v>
      </c>
      <c r="T238" s="94">
        <v>76827.340000000011</v>
      </c>
      <c r="U238" s="95"/>
      <c r="V238" s="95"/>
      <c r="W238" s="96"/>
      <c r="X238" s="81">
        <f t="shared" si="30"/>
        <v>1</v>
      </c>
      <c r="Y238" s="82">
        <f t="shared" si="31"/>
        <v>0</v>
      </c>
      <c r="Z238" s="82">
        <f t="shared" si="32"/>
        <v>0</v>
      </c>
      <c r="AA238" s="82">
        <f t="shared" si="33"/>
        <v>0</v>
      </c>
      <c r="AB238" s="97" t="str">
        <f t="shared" si="34"/>
        <v>-</v>
      </c>
      <c r="AC238" s="81">
        <f t="shared" si="35"/>
        <v>1</v>
      </c>
      <c r="AD238" s="82">
        <f t="shared" si="36"/>
        <v>0</v>
      </c>
      <c r="AE238" s="82">
        <f t="shared" si="37"/>
        <v>0</v>
      </c>
      <c r="AF238" s="97" t="str">
        <f t="shared" si="38"/>
        <v>-</v>
      </c>
      <c r="AG238" s="81">
        <f t="shared" si="39"/>
        <v>0</v>
      </c>
      <c r="AH238" s="98" t="s">
        <v>1368</v>
      </c>
      <c r="AI238" s="99" t="s">
        <v>1418</v>
      </c>
    </row>
    <row r="239" spans="1:35" x14ac:dyDescent="0.2">
      <c r="A239" s="79" t="s">
        <v>2590</v>
      </c>
      <c r="B239" s="80" t="s">
        <v>810</v>
      </c>
      <c r="C239" s="81" t="s">
        <v>811</v>
      </c>
      <c r="D239" s="82" t="s">
        <v>2591</v>
      </c>
      <c r="E239" s="82" t="s">
        <v>2592</v>
      </c>
      <c r="F239" s="80" t="s">
        <v>1362</v>
      </c>
      <c r="G239" s="83" t="s">
        <v>2593</v>
      </c>
      <c r="H239" s="84" t="s">
        <v>2594</v>
      </c>
      <c r="I239" s="85">
        <v>7409827040</v>
      </c>
      <c r="J239" s="86" t="s">
        <v>1476</v>
      </c>
      <c r="K239" s="87" t="s">
        <v>1417</v>
      </c>
      <c r="L239" s="88"/>
      <c r="M239" s="89">
        <v>1168.7371102517293</v>
      </c>
      <c r="N239" s="90"/>
      <c r="O239" s="91">
        <v>20.4739</v>
      </c>
      <c r="P239" s="87" t="s">
        <v>1417</v>
      </c>
      <c r="Q239" s="92"/>
      <c r="R239" s="90"/>
      <c r="S239" s="93" t="s">
        <v>1417</v>
      </c>
      <c r="T239" s="94">
        <v>58381.409999999996</v>
      </c>
      <c r="U239" s="95"/>
      <c r="V239" s="95"/>
      <c r="W239" s="96"/>
      <c r="X239" s="81">
        <f t="shared" si="30"/>
        <v>1</v>
      </c>
      <c r="Y239" s="82">
        <f t="shared" si="31"/>
        <v>0</v>
      </c>
      <c r="Z239" s="82">
        <f t="shared" si="32"/>
        <v>0</v>
      </c>
      <c r="AA239" s="82">
        <f t="shared" si="33"/>
        <v>0</v>
      </c>
      <c r="AB239" s="97" t="str">
        <f t="shared" si="34"/>
        <v>-</v>
      </c>
      <c r="AC239" s="81">
        <f t="shared" si="35"/>
        <v>1</v>
      </c>
      <c r="AD239" s="82">
        <f t="shared" si="36"/>
        <v>1</v>
      </c>
      <c r="AE239" s="82" t="str">
        <f t="shared" si="37"/>
        <v>Initial</v>
      </c>
      <c r="AF239" s="97" t="str">
        <f t="shared" si="38"/>
        <v>RLIS</v>
      </c>
      <c r="AG239" s="81">
        <f t="shared" si="39"/>
        <v>0</v>
      </c>
      <c r="AH239" s="98" t="s">
        <v>1368</v>
      </c>
      <c r="AI239" s="99" t="s">
        <v>1418</v>
      </c>
    </row>
    <row r="240" spans="1:35" x14ac:dyDescent="0.2">
      <c r="A240" s="79" t="s">
        <v>2595</v>
      </c>
      <c r="B240" s="80" t="s">
        <v>2596</v>
      </c>
      <c r="C240" s="81" t="s">
        <v>2597</v>
      </c>
      <c r="D240" s="82" t="s">
        <v>2598</v>
      </c>
      <c r="E240" s="82" t="s">
        <v>1361</v>
      </c>
      <c r="F240" s="80" t="s">
        <v>1362</v>
      </c>
      <c r="G240" s="83" t="s">
        <v>1563</v>
      </c>
      <c r="H240" s="84" t="s">
        <v>2599</v>
      </c>
      <c r="I240" s="85">
        <v>6142378756</v>
      </c>
      <c r="J240" s="86" t="s">
        <v>1365</v>
      </c>
      <c r="K240" s="87" t="s">
        <v>1366</v>
      </c>
      <c r="L240" s="88"/>
      <c r="M240" s="89">
        <v>300.97847957982788</v>
      </c>
      <c r="N240" s="90"/>
      <c r="O240" s="91" t="s">
        <v>1367</v>
      </c>
      <c r="P240" s="87" t="s">
        <v>1366</v>
      </c>
      <c r="Q240" s="92"/>
      <c r="R240" s="90"/>
      <c r="S240" s="93" t="s">
        <v>1366</v>
      </c>
      <c r="T240" s="94">
        <v>801.6400000000001</v>
      </c>
      <c r="U240" s="95"/>
      <c r="V240" s="95"/>
      <c r="W240" s="96"/>
      <c r="X240" s="81">
        <f t="shared" si="30"/>
        <v>0</v>
      </c>
      <c r="Y240" s="82">
        <f t="shared" si="31"/>
        <v>1</v>
      </c>
      <c r="Z240" s="82">
        <f t="shared" si="32"/>
        <v>0</v>
      </c>
      <c r="AA240" s="82">
        <f t="shared" si="33"/>
        <v>0</v>
      </c>
      <c r="AB240" s="97" t="str">
        <f t="shared" si="34"/>
        <v>-</v>
      </c>
      <c r="AC240" s="81">
        <f t="shared" si="35"/>
        <v>0</v>
      </c>
      <c r="AD240" s="82">
        <f t="shared" si="36"/>
        <v>0</v>
      </c>
      <c r="AE240" s="82">
        <f t="shared" si="37"/>
        <v>0</v>
      </c>
      <c r="AF240" s="97" t="str">
        <f t="shared" si="38"/>
        <v>-</v>
      </c>
      <c r="AG240" s="81">
        <f t="shared" si="39"/>
        <v>0</v>
      </c>
      <c r="AH240" s="98" t="s">
        <v>1368</v>
      </c>
      <c r="AI240" s="99" t="s">
        <v>1369</v>
      </c>
    </row>
    <row r="241" spans="1:35" x14ac:dyDescent="0.2">
      <c r="A241" s="79" t="s">
        <v>2600</v>
      </c>
      <c r="B241" s="80" t="s">
        <v>1171</v>
      </c>
      <c r="C241" s="81" t="s">
        <v>1172</v>
      </c>
      <c r="D241" s="82" t="s">
        <v>2601</v>
      </c>
      <c r="E241" s="82" t="s">
        <v>2602</v>
      </c>
      <c r="F241" s="80" t="s">
        <v>1362</v>
      </c>
      <c r="G241" s="83" t="s">
        <v>2603</v>
      </c>
      <c r="H241" s="84" t="s">
        <v>2604</v>
      </c>
      <c r="I241" s="85">
        <v>3309263800</v>
      </c>
      <c r="J241" s="86" t="s">
        <v>1488</v>
      </c>
      <c r="K241" s="87" t="s">
        <v>1366</v>
      </c>
      <c r="L241" s="88"/>
      <c r="M241" s="89">
        <v>4843.211469866158</v>
      </c>
      <c r="N241" s="90"/>
      <c r="O241" s="91">
        <v>12.7735</v>
      </c>
      <c r="P241" s="87" t="s">
        <v>1366</v>
      </c>
      <c r="Q241" s="92"/>
      <c r="R241" s="90"/>
      <c r="S241" s="93" t="s">
        <v>1366</v>
      </c>
      <c r="T241" s="94">
        <v>146884.72</v>
      </c>
      <c r="U241" s="95"/>
      <c r="V241" s="95"/>
      <c r="W241" s="96"/>
      <c r="X241" s="81">
        <f t="shared" si="30"/>
        <v>0</v>
      </c>
      <c r="Y241" s="82">
        <f t="shared" si="31"/>
        <v>0</v>
      </c>
      <c r="Z241" s="82">
        <f t="shared" si="32"/>
        <v>0</v>
      </c>
      <c r="AA241" s="82">
        <f t="shared" si="33"/>
        <v>0</v>
      </c>
      <c r="AB241" s="97" t="str">
        <f t="shared" si="34"/>
        <v>-</v>
      </c>
      <c r="AC241" s="81">
        <f t="shared" si="35"/>
        <v>0</v>
      </c>
      <c r="AD241" s="82">
        <f t="shared" si="36"/>
        <v>0</v>
      </c>
      <c r="AE241" s="82">
        <f t="shared" si="37"/>
        <v>0</v>
      </c>
      <c r="AF241" s="97" t="str">
        <f t="shared" si="38"/>
        <v>-</v>
      </c>
      <c r="AG241" s="81">
        <f t="shared" si="39"/>
        <v>0</v>
      </c>
      <c r="AH241" s="98" t="s">
        <v>1368</v>
      </c>
      <c r="AI241" s="99" t="s">
        <v>1418</v>
      </c>
    </row>
    <row r="242" spans="1:35" x14ac:dyDescent="0.2">
      <c r="A242" s="79" t="s">
        <v>2605</v>
      </c>
      <c r="B242" s="80" t="s">
        <v>299</v>
      </c>
      <c r="C242" s="81" t="s">
        <v>300</v>
      </c>
      <c r="D242" s="82" t="s">
        <v>2606</v>
      </c>
      <c r="E242" s="82" t="s">
        <v>2607</v>
      </c>
      <c r="F242" s="80" t="s">
        <v>1362</v>
      </c>
      <c r="G242" s="83" t="s">
        <v>2608</v>
      </c>
      <c r="H242" s="84" t="s">
        <v>2609</v>
      </c>
      <c r="I242" s="85">
        <v>2164295700</v>
      </c>
      <c r="J242" s="86" t="s">
        <v>1390</v>
      </c>
      <c r="K242" s="87" t="s">
        <v>1366</v>
      </c>
      <c r="L242" s="88"/>
      <c r="M242" s="89">
        <v>827.05821067706711</v>
      </c>
      <c r="N242" s="90"/>
      <c r="O242" s="91">
        <v>10.851599999999999</v>
      </c>
      <c r="P242" s="87" t="s">
        <v>1366</v>
      </c>
      <c r="Q242" s="92"/>
      <c r="R242" s="90"/>
      <c r="S242" s="93" t="s">
        <v>1366</v>
      </c>
      <c r="T242" s="94">
        <v>17543.29</v>
      </c>
      <c r="U242" s="95"/>
      <c r="V242" s="95"/>
      <c r="W242" s="96"/>
      <c r="X242" s="81">
        <f t="shared" si="30"/>
        <v>0</v>
      </c>
      <c r="Y242" s="82">
        <f t="shared" si="31"/>
        <v>0</v>
      </c>
      <c r="Z242" s="82">
        <f t="shared" si="32"/>
        <v>0</v>
      </c>
      <c r="AA242" s="82">
        <f t="shared" si="33"/>
        <v>0</v>
      </c>
      <c r="AB242" s="97" t="str">
        <f t="shared" si="34"/>
        <v>-</v>
      </c>
      <c r="AC242" s="81">
        <f t="shared" si="35"/>
        <v>0</v>
      </c>
      <c r="AD242" s="82">
        <f t="shared" si="36"/>
        <v>0</v>
      </c>
      <c r="AE242" s="82">
        <f t="shared" si="37"/>
        <v>0</v>
      </c>
      <c r="AF242" s="97" t="str">
        <f t="shared" si="38"/>
        <v>-</v>
      </c>
      <c r="AG242" s="81">
        <f t="shared" si="39"/>
        <v>0</v>
      </c>
      <c r="AH242" s="98" t="s">
        <v>1368</v>
      </c>
      <c r="AI242" s="99" t="s">
        <v>1418</v>
      </c>
    </row>
    <row r="243" spans="1:35" x14ac:dyDescent="0.2">
      <c r="A243" s="79" t="s">
        <v>2610</v>
      </c>
      <c r="B243" s="80" t="s">
        <v>2611</v>
      </c>
      <c r="C243" s="81" t="s">
        <v>2612</v>
      </c>
      <c r="D243" s="82" t="s">
        <v>2613</v>
      </c>
      <c r="E243" s="82" t="s">
        <v>1855</v>
      </c>
      <c r="F243" s="80" t="s">
        <v>1362</v>
      </c>
      <c r="G243" s="83" t="s">
        <v>1856</v>
      </c>
      <c r="H243" s="84" t="s">
        <v>1439</v>
      </c>
      <c r="I243" s="85">
        <v>4405265200</v>
      </c>
      <c r="J243" s="86" t="s">
        <v>1390</v>
      </c>
      <c r="K243" s="87" t="s">
        <v>1366</v>
      </c>
      <c r="L243" s="88"/>
      <c r="M243" s="100">
        <v>899.47166462003884</v>
      </c>
      <c r="N243" s="90"/>
      <c r="O243" s="91" t="s">
        <v>1367</v>
      </c>
      <c r="P243" s="87" t="s">
        <v>1366</v>
      </c>
      <c r="Q243" s="92"/>
      <c r="R243" s="90"/>
      <c r="S243" s="93" t="s">
        <v>1366</v>
      </c>
      <c r="T243" s="94">
        <v>1129</v>
      </c>
      <c r="U243" s="95"/>
      <c r="V243" s="95"/>
      <c r="W243" s="96"/>
      <c r="X243" s="81">
        <f t="shared" si="30"/>
        <v>0</v>
      </c>
      <c r="Y243" s="82">
        <f t="shared" si="31"/>
        <v>0</v>
      </c>
      <c r="Z243" s="82">
        <f t="shared" si="32"/>
        <v>0</v>
      </c>
      <c r="AA243" s="82">
        <f t="shared" si="33"/>
        <v>0</v>
      </c>
      <c r="AB243" s="97" t="str">
        <f t="shared" si="34"/>
        <v>-</v>
      </c>
      <c r="AC243" s="81">
        <f t="shared" si="35"/>
        <v>0</v>
      </c>
      <c r="AD243" s="82">
        <f t="shared" si="36"/>
        <v>0</v>
      </c>
      <c r="AE243" s="82">
        <f t="shared" si="37"/>
        <v>0</v>
      </c>
      <c r="AF243" s="97" t="str">
        <f t="shared" si="38"/>
        <v>-</v>
      </c>
      <c r="AG243" s="81">
        <f t="shared" si="39"/>
        <v>0</v>
      </c>
      <c r="AH243" s="98" t="s">
        <v>1368</v>
      </c>
      <c r="AI243" s="99" t="s">
        <v>1538</v>
      </c>
    </row>
    <row r="244" spans="1:35" x14ac:dyDescent="0.2">
      <c r="A244" s="79" t="s">
        <v>2614</v>
      </c>
      <c r="B244" s="80" t="s">
        <v>1132</v>
      </c>
      <c r="C244" s="81" t="s">
        <v>1133</v>
      </c>
      <c r="D244" s="82" t="s">
        <v>2615</v>
      </c>
      <c r="E244" s="82" t="s">
        <v>2616</v>
      </c>
      <c r="F244" s="80" t="s">
        <v>1362</v>
      </c>
      <c r="G244" s="83" t="s">
        <v>2617</v>
      </c>
      <c r="H244" s="84" t="s">
        <v>2618</v>
      </c>
      <c r="I244" s="85">
        <v>3308282267</v>
      </c>
      <c r="J244" s="86" t="s">
        <v>1424</v>
      </c>
      <c r="K244" s="87" t="s">
        <v>1417</v>
      </c>
      <c r="L244" s="88"/>
      <c r="M244" s="89">
        <v>871.38057869568274</v>
      </c>
      <c r="N244" s="90"/>
      <c r="O244" s="91">
        <v>16.367599999999999</v>
      </c>
      <c r="P244" s="87" t="s">
        <v>1366</v>
      </c>
      <c r="Q244" s="92"/>
      <c r="R244" s="90"/>
      <c r="S244" s="93" t="s">
        <v>1417</v>
      </c>
      <c r="T244" s="94">
        <v>42305.97</v>
      </c>
      <c r="U244" s="95"/>
      <c r="V244" s="95"/>
      <c r="W244" s="96"/>
      <c r="X244" s="81">
        <f t="shared" si="30"/>
        <v>1</v>
      </c>
      <c r="Y244" s="82">
        <f t="shared" si="31"/>
        <v>0</v>
      </c>
      <c r="Z244" s="82">
        <f t="shared" si="32"/>
        <v>0</v>
      </c>
      <c r="AA244" s="82">
        <f t="shared" si="33"/>
        <v>0</v>
      </c>
      <c r="AB244" s="97" t="str">
        <f t="shared" si="34"/>
        <v>-</v>
      </c>
      <c r="AC244" s="81">
        <f t="shared" si="35"/>
        <v>1</v>
      </c>
      <c r="AD244" s="82">
        <f t="shared" si="36"/>
        <v>0</v>
      </c>
      <c r="AE244" s="82">
        <f t="shared" si="37"/>
        <v>0</v>
      </c>
      <c r="AF244" s="97" t="str">
        <f t="shared" si="38"/>
        <v>-</v>
      </c>
      <c r="AG244" s="81">
        <f t="shared" si="39"/>
        <v>0</v>
      </c>
      <c r="AH244" s="98" t="s">
        <v>1368</v>
      </c>
      <c r="AI244" s="99" t="s">
        <v>1418</v>
      </c>
    </row>
    <row r="245" spans="1:35" x14ac:dyDescent="0.2">
      <c r="A245" s="79" t="s">
        <v>2619</v>
      </c>
      <c r="B245" s="80" t="s">
        <v>896</v>
      </c>
      <c r="C245" s="81" t="s">
        <v>897</v>
      </c>
      <c r="D245" s="82" t="s">
        <v>2620</v>
      </c>
      <c r="E245" s="82" t="s">
        <v>2621</v>
      </c>
      <c r="F245" s="80" t="s">
        <v>1362</v>
      </c>
      <c r="G245" s="83" t="s">
        <v>2622</v>
      </c>
      <c r="H245" s="84" t="s">
        <v>2405</v>
      </c>
      <c r="I245" s="85">
        <v>4197985185</v>
      </c>
      <c r="J245" s="86" t="s">
        <v>1424</v>
      </c>
      <c r="K245" s="87" t="s">
        <v>1417</v>
      </c>
      <c r="L245" s="88"/>
      <c r="M245" s="89">
        <v>534.12301423891654</v>
      </c>
      <c r="N245" s="90"/>
      <c r="O245" s="91">
        <v>26.3063</v>
      </c>
      <c r="P245" s="87" t="s">
        <v>1417</v>
      </c>
      <c r="Q245" s="92"/>
      <c r="R245" s="90"/>
      <c r="S245" s="93" t="s">
        <v>1417</v>
      </c>
      <c r="T245" s="94">
        <v>20698.54</v>
      </c>
      <c r="U245" s="95"/>
      <c r="V245" s="95"/>
      <c r="W245" s="96"/>
      <c r="X245" s="81">
        <f t="shared" si="30"/>
        <v>1</v>
      </c>
      <c r="Y245" s="82">
        <f t="shared" si="31"/>
        <v>1</v>
      </c>
      <c r="Z245" s="82">
        <f t="shared" si="32"/>
        <v>0</v>
      </c>
      <c r="AA245" s="82">
        <f t="shared" si="33"/>
        <v>0</v>
      </c>
      <c r="AB245" s="97" t="str">
        <f t="shared" si="34"/>
        <v>SRSA</v>
      </c>
      <c r="AC245" s="81">
        <f t="shared" si="35"/>
        <v>1</v>
      </c>
      <c r="AD245" s="82">
        <f t="shared" si="36"/>
        <v>1</v>
      </c>
      <c r="AE245" s="82" t="str">
        <f t="shared" si="37"/>
        <v>Initial</v>
      </c>
      <c r="AF245" s="97" t="str">
        <f t="shared" si="38"/>
        <v>-</v>
      </c>
      <c r="AG245" s="81" t="str">
        <f t="shared" si="39"/>
        <v>SRSA</v>
      </c>
      <c r="AH245" s="98" t="s">
        <v>1368</v>
      </c>
      <c r="AI245" s="99" t="s">
        <v>1418</v>
      </c>
    </row>
    <row r="246" spans="1:35" x14ac:dyDescent="0.2">
      <c r="A246" s="79" t="s">
        <v>2623</v>
      </c>
      <c r="B246" s="80" t="s">
        <v>516</v>
      </c>
      <c r="C246" s="81" t="s">
        <v>517</v>
      </c>
      <c r="D246" s="82" t="s">
        <v>2624</v>
      </c>
      <c r="E246" s="82" t="s">
        <v>2625</v>
      </c>
      <c r="F246" s="80" t="s">
        <v>1362</v>
      </c>
      <c r="G246" s="83" t="s">
        <v>2626</v>
      </c>
      <c r="H246" s="84" t="s">
        <v>2627</v>
      </c>
      <c r="I246" s="85">
        <v>7405996116</v>
      </c>
      <c r="J246" s="86" t="s">
        <v>1424</v>
      </c>
      <c r="K246" s="87" t="s">
        <v>1417</v>
      </c>
      <c r="L246" s="88"/>
      <c r="M246" s="89">
        <v>679.82455643777553</v>
      </c>
      <c r="N246" s="90"/>
      <c r="O246" s="91">
        <v>23.501200000000001</v>
      </c>
      <c r="P246" s="87" t="s">
        <v>1417</v>
      </c>
      <c r="Q246" s="92"/>
      <c r="R246" s="90"/>
      <c r="S246" s="93" t="s">
        <v>1417</v>
      </c>
      <c r="T246" s="94">
        <v>28344.530000000002</v>
      </c>
      <c r="U246" s="95"/>
      <c r="V246" s="95"/>
      <c r="W246" s="96"/>
      <c r="X246" s="81">
        <f t="shared" si="30"/>
        <v>1</v>
      </c>
      <c r="Y246" s="82">
        <f t="shared" si="31"/>
        <v>0</v>
      </c>
      <c r="Z246" s="82">
        <f t="shared" si="32"/>
        <v>0</v>
      </c>
      <c r="AA246" s="82">
        <f t="shared" si="33"/>
        <v>0</v>
      </c>
      <c r="AB246" s="97" t="str">
        <f t="shared" si="34"/>
        <v>-</v>
      </c>
      <c r="AC246" s="81">
        <f t="shared" si="35"/>
        <v>1</v>
      </c>
      <c r="AD246" s="82">
        <f t="shared" si="36"/>
        <v>1</v>
      </c>
      <c r="AE246" s="82" t="str">
        <f t="shared" si="37"/>
        <v>Initial</v>
      </c>
      <c r="AF246" s="97" t="str">
        <f t="shared" si="38"/>
        <v>RLIS</v>
      </c>
      <c r="AG246" s="81">
        <f t="shared" si="39"/>
        <v>0</v>
      </c>
      <c r="AH246" s="98" t="s">
        <v>1368</v>
      </c>
      <c r="AI246" s="99" t="s">
        <v>1418</v>
      </c>
    </row>
    <row r="247" spans="1:35" x14ac:dyDescent="0.2">
      <c r="A247" s="79" t="s">
        <v>2628</v>
      </c>
      <c r="B247" s="80" t="s">
        <v>547</v>
      </c>
      <c r="C247" s="81" t="s">
        <v>548</v>
      </c>
      <c r="D247" s="82" t="s">
        <v>2629</v>
      </c>
      <c r="E247" s="82" t="s">
        <v>2630</v>
      </c>
      <c r="F247" s="80" t="s">
        <v>1362</v>
      </c>
      <c r="G247" s="83" t="s">
        <v>2631</v>
      </c>
      <c r="H247" s="84" t="s">
        <v>2632</v>
      </c>
      <c r="I247" s="85">
        <v>7405326451</v>
      </c>
      <c r="J247" s="86" t="s">
        <v>1696</v>
      </c>
      <c r="K247" s="87" t="s">
        <v>1366</v>
      </c>
      <c r="L247" s="88"/>
      <c r="M247" s="89">
        <v>1258.5432317813011</v>
      </c>
      <c r="N247" s="90"/>
      <c r="O247" s="91">
        <v>21.774899999999999</v>
      </c>
      <c r="P247" s="87" t="s">
        <v>1417</v>
      </c>
      <c r="Q247" s="92"/>
      <c r="R247" s="90"/>
      <c r="S247" s="93" t="s">
        <v>1366</v>
      </c>
      <c r="T247" s="94">
        <v>102011.24</v>
      </c>
      <c r="U247" s="95"/>
      <c r="V247" s="95"/>
      <c r="W247" s="96"/>
      <c r="X247" s="81">
        <f t="shared" si="30"/>
        <v>0</v>
      </c>
      <c r="Y247" s="82">
        <f t="shared" si="31"/>
        <v>0</v>
      </c>
      <c r="Z247" s="82">
        <f t="shared" si="32"/>
        <v>0</v>
      </c>
      <c r="AA247" s="82">
        <f t="shared" si="33"/>
        <v>0</v>
      </c>
      <c r="AB247" s="97" t="str">
        <f t="shared" si="34"/>
        <v>-</v>
      </c>
      <c r="AC247" s="81">
        <f t="shared" si="35"/>
        <v>0</v>
      </c>
      <c r="AD247" s="82">
        <f t="shared" si="36"/>
        <v>1</v>
      </c>
      <c r="AE247" s="82">
        <f t="shared" si="37"/>
        <v>0</v>
      </c>
      <c r="AF247" s="97" t="str">
        <f t="shared" si="38"/>
        <v>-</v>
      </c>
      <c r="AG247" s="81">
        <f t="shared" si="39"/>
        <v>0</v>
      </c>
      <c r="AH247" s="98" t="s">
        <v>1368</v>
      </c>
      <c r="AI247" s="99" t="s">
        <v>1418</v>
      </c>
    </row>
    <row r="248" spans="1:35" x14ac:dyDescent="0.2">
      <c r="A248" s="79" t="s">
        <v>2633</v>
      </c>
      <c r="B248" s="80" t="s">
        <v>776</v>
      </c>
      <c r="C248" s="81" t="s">
        <v>777</v>
      </c>
      <c r="D248" s="82" t="s">
        <v>2634</v>
      </c>
      <c r="E248" s="82" t="s">
        <v>2234</v>
      </c>
      <c r="F248" s="80" t="s">
        <v>1362</v>
      </c>
      <c r="G248" s="83" t="s">
        <v>2235</v>
      </c>
      <c r="H248" s="84" t="s">
        <v>2635</v>
      </c>
      <c r="I248" s="85">
        <v>9375423000</v>
      </c>
      <c r="J248" s="86" t="s">
        <v>2636</v>
      </c>
      <c r="K248" s="87" t="s">
        <v>1366</v>
      </c>
      <c r="L248" s="88"/>
      <c r="M248" s="89">
        <v>15748.635916294712</v>
      </c>
      <c r="N248" s="90"/>
      <c r="O248" s="91">
        <v>47.243200000000002</v>
      </c>
      <c r="P248" s="87" t="s">
        <v>1417</v>
      </c>
      <c r="Q248" s="92"/>
      <c r="R248" s="90"/>
      <c r="S248" s="93" t="s">
        <v>1366</v>
      </c>
      <c r="T248" s="94">
        <v>2187437</v>
      </c>
      <c r="U248" s="95"/>
      <c r="V248" s="95"/>
      <c r="W248" s="96"/>
      <c r="X248" s="81">
        <f t="shared" si="30"/>
        <v>0</v>
      </c>
      <c r="Y248" s="82">
        <f t="shared" si="31"/>
        <v>0</v>
      </c>
      <c r="Z248" s="82">
        <f t="shared" si="32"/>
        <v>0</v>
      </c>
      <c r="AA248" s="82">
        <f t="shared" si="33"/>
        <v>0</v>
      </c>
      <c r="AB248" s="97" t="str">
        <f t="shared" si="34"/>
        <v>-</v>
      </c>
      <c r="AC248" s="81">
        <f t="shared" si="35"/>
        <v>0</v>
      </c>
      <c r="AD248" s="82">
        <f t="shared" si="36"/>
        <v>1</v>
      </c>
      <c r="AE248" s="82">
        <f t="shared" si="37"/>
        <v>0</v>
      </c>
      <c r="AF248" s="97" t="str">
        <f t="shared" si="38"/>
        <v>-</v>
      </c>
      <c r="AG248" s="81">
        <f t="shared" si="39"/>
        <v>0</v>
      </c>
      <c r="AH248" s="98" t="s">
        <v>1368</v>
      </c>
      <c r="AI248" s="99" t="s">
        <v>1418</v>
      </c>
    </row>
    <row r="249" spans="1:35" x14ac:dyDescent="0.2">
      <c r="A249" s="79" t="s">
        <v>2637</v>
      </c>
      <c r="B249" s="80" t="s">
        <v>2638</v>
      </c>
      <c r="C249" s="81" t="s">
        <v>2639</v>
      </c>
      <c r="D249" s="82" t="s">
        <v>2640</v>
      </c>
      <c r="E249" s="82" t="s">
        <v>2234</v>
      </c>
      <c r="F249" s="80" t="s">
        <v>1362</v>
      </c>
      <c r="G249" s="83" t="s">
        <v>2641</v>
      </c>
      <c r="H249" s="84" t="s">
        <v>2642</v>
      </c>
      <c r="I249" s="85">
        <v>9372295780</v>
      </c>
      <c r="J249" s="86" t="s">
        <v>1383</v>
      </c>
      <c r="K249" s="87" t="s">
        <v>1366</v>
      </c>
      <c r="L249" s="88"/>
      <c r="M249" s="89">
        <v>461.96721287180907</v>
      </c>
      <c r="N249" s="90"/>
      <c r="O249" s="91" t="s">
        <v>1367</v>
      </c>
      <c r="P249" s="87" t="s">
        <v>1366</v>
      </c>
      <c r="Q249" s="92"/>
      <c r="R249" s="90"/>
      <c r="S249" s="93" t="s">
        <v>1366</v>
      </c>
      <c r="T249" s="94">
        <v>3755.8900000000003</v>
      </c>
      <c r="U249" s="95"/>
      <c r="V249" s="95"/>
      <c r="W249" s="96"/>
      <c r="X249" s="81">
        <f t="shared" si="30"/>
        <v>0</v>
      </c>
      <c r="Y249" s="82">
        <f t="shared" si="31"/>
        <v>1</v>
      </c>
      <c r="Z249" s="82">
        <f t="shared" si="32"/>
        <v>0</v>
      </c>
      <c r="AA249" s="82">
        <f t="shared" si="33"/>
        <v>0</v>
      </c>
      <c r="AB249" s="97" t="str">
        <f t="shared" si="34"/>
        <v>-</v>
      </c>
      <c r="AC249" s="81">
        <f t="shared" si="35"/>
        <v>0</v>
      </c>
      <c r="AD249" s="82">
        <f t="shared" si="36"/>
        <v>0</v>
      </c>
      <c r="AE249" s="82">
        <f t="shared" si="37"/>
        <v>0</v>
      </c>
      <c r="AF249" s="97" t="str">
        <f t="shared" si="38"/>
        <v>-</v>
      </c>
      <c r="AG249" s="81">
        <f t="shared" si="39"/>
        <v>0</v>
      </c>
      <c r="AH249" s="98" t="s">
        <v>1368</v>
      </c>
      <c r="AI249" s="99" t="s">
        <v>1369</v>
      </c>
    </row>
    <row r="250" spans="1:35" x14ac:dyDescent="0.2">
      <c r="A250" s="79" t="s">
        <v>2643</v>
      </c>
      <c r="B250" s="80" t="s">
        <v>2644</v>
      </c>
      <c r="C250" s="81" t="s">
        <v>2645</v>
      </c>
      <c r="D250" s="82" t="s">
        <v>2646</v>
      </c>
      <c r="E250" s="82" t="s">
        <v>2234</v>
      </c>
      <c r="F250" s="80" t="s">
        <v>1362</v>
      </c>
      <c r="G250" s="83" t="s">
        <v>2647</v>
      </c>
      <c r="H250" s="84" t="s">
        <v>2648</v>
      </c>
      <c r="I250" s="85">
        <v>9375679426</v>
      </c>
      <c r="J250" s="86" t="s">
        <v>1383</v>
      </c>
      <c r="K250" s="87" t="s">
        <v>1366</v>
      </c>
      <c r="L250" s="88"/>
      <c r="M250" s="89">
        <v>119.51653491312533</v>
      </c>
      <c r="N250" s="90"/>
      <c r="O250" s="91" t="s">
        <v>1367</v>
      </c>
      <c r="P250" s="87" t="s">
        <v>1366</v>
      </c>
      <c r="Q250" s="92"/>
      <c r="R250" s="90"/>
      <c r="S250" s="93" t="s">
        <v>1366</v>
      </c>
      <c r="T250" s="94">
        <v>1363.74</v>
      </c>
      <c r="U250" s="95"/>
      <c r="V250" s="95"/>
      <c r="W250" s="96"/>
      <c r="X250" s="81">
        <f t="shared" si="30"/>
        <v>0</v>
      </c>
      <c r="Y250" s="82">
        <f t="shared" si="31"/>
        <v>1</v>
      </c>
      <c r="Z250" s="82">
        <f t="shared" si="32"/>
        <v>0</v>
      </c>
      <c r="AA250" s="82">
        <f t="shared" si="33"/>
        <v>0</v>
      </c>
      <c r="AB250" s="97" t="str">
        <f t="shared" si="34"/>
        <v>-</v>
      </c>
      <c r="AC250" s="81">
        <f t="shared" si="35"/>
        <v>0</v>
      </c>
      <c r="AD250" s="82">
        <f t="shared" si="36"/>
        <v>0</v>
      </c>
      <c r="AE250" s="82">
        <f t="shared" si="37"/>
        <v>0</v>
      </c>
      <c r="AF250" s="97" t="str">
        <f t="shared" si="38"/>
        <v>-</v>
      </c>
      <c r="AG250" s="81">
        <f t="shared" si="39"/>
        <v>0</v>
      </c>
      <c r="AH250" s="98" t="s">
        <v>1368</v>
      </c>
      <c r="AI250" s="99" t="s">
        <v>1369</v>
      </c>
    </row>
    <row r="251" spans="1:35" x14ac:dyDescent="0.2">
      <c r="A251" s="79" t="s">
        <v>2649</v>
      </c>
      <c r="B251" s="80" t="s">
        <v>2650</v>
      </c>
      <c r="C251" s="81" t="s">
        <v>2651</v>
      </c>
      <c r="D251" s="82" t="s">
        <v>2652</v>
      </c>
      <c r="E251" s="82" t="s">
        <v>2234</v>
      </c>
      <c r="F251" s="80" t="s">
        <v>1362</v>
      </c>
      <c r="G251" s="83" t="s">
        <v>2235</v>
      </c>
      <c r="H251" s="84" t="s">
        <v>2653</v>
      </c>
      <c r="I251" s="85">
        <v>9375679426</v>
      </c>
      <c r="J251" s="86" t="s">
        <v>1383</v>
      </c>
      <c r="K251" s="87" t="s">
        <v>1366</v>
      </c>
      <c r="L251" s="88"/>
      <c r="M251" s="89">
        <v>253.59364475746028</v>
      </c>
      <c r="N251" s="90"/>
      <c r="O251" s="91" t="s">
        <v>1367</v>
      </c>
      <c r="P251" s="87" t="s">
        <v>1366</v>
      </c>
      <c r="Q251" s="92"/>
      <c r="R251" s="90"/>
      <c r="S251" s="93" t="s">
        <v>1366</v>
      </c>
      <c r="T251" s="94">
        <v>67262.81</v>
      </c>
      <c r="U251" s="95"/>
      <c r="V251" s="95"/>
      <c r="W251" s="96"/>
      <c r="X251" s="81">
        <f t="shared" si="30"/>
        <v>0</v>
      </c>
      <c r="Y251" s="82">
        <f t="shared" si="31"/>
        <v>1</v>
      </c>
      <c r="Z251" s="82">
        <f t="shared" si="32"/>
        <v>0</v>
      </c>
      <c r="AA251" s="82">
        <f t="shared" si="33"/>
        <v>0</v>
      </c>
      <c r="AB251" s="97" t="str">
        <f t="shared" si="34"/>
        <v>-</v>
      </c>
      <c r="AC251" s="81">
        <f t="shared" si="35"/>
        <v>0</v>
      </c>
      <c r="AD251" s="82">
        <f t="shared" si="36"/>
        <v>0</v>
      </c>
      <c r="AE251" s="82">
        <f t="shared" si="37"/>
        <v>0</v>
      </c>
      <c r="AF251" s="97" t="str">
        <f t="shared" si="38"/>
        <v>-</v>
      </c>
      <c r="AG251" s="81">
        <f t="shared" si="39"/>
        <v>0</v>
      </c>
      <c r="AH251" s="98" t="s">
        <v>1368</v>
      </c>
      <c r="AI251" s="99" t="s">
        <v>1369</v>
      </c>
    </row>
    <row r="252" spans="1:35" x14ac:dyDescent="0.2">
      <c r="A252" s="79" t="s">
        <v>2654</v>
      </c>
      <c r="B252" s="80" t="s">
        <v>2655</v>
      </c>
      <c r="C252" s="81" t="s">
        <v>2656</v>
      </c>
      <c r="D252" s="82" t="s">
        <v>2657</v>
      </c>
      <c r="E252" s="82" t="s">
        <v>2658</v>
      </c>
      <c r="F252" s="80" t="s">
        <v>1362</v>
      </c>
      <c r="G252" s="83" t="s">
        <v>2659</v>
      </c>
      <c r="H252" s="84" t="s">
        <v>2660</v>
      </c>
      <c r="I252" s="85">
        <v>9372563777</v>
      </c>
      <c r="J252" s="86" t="s">
        <v>1383</v>
      </c>
      <c r="K252" s="87" t="s">
        <v>1366</v>
      </c>
      <c r="L252" s="88"/>
      <c r="M252" s="89">
        <v>626.10039385363518</v>
      </c>
      <c r="N252" s="90"/>
      <c r="O252" s="91" t="s">
        <v>1367</v>
      </c>
      <c r="P252" s="87" t="s">
        <v>1366</v>
      </c>
      <c r="Q252" s="92"/>
      <c r="R252" s="90"/>
      <c r="S252" s="93" t="s">
        <v>1366</v>
      </c>
      <c r="T252" s="94">
        <v>1545.0800000000002</v>
      </c>
      <c r="U252" s="95"/>
      <c r="V252" s="95"/>
      <c r="W252" s="96"/>
      <c r="X252" s="81">
        <f t="shared" si="30"/>
        <v>0</v>
      </c>
      <c r="Y252" s="82">
        <f t="shared" si="31"/>
        <v>0</v>
      </c>
      <c r="Z252" s="82">
        <f t="shared" si="32"/>
        <v>0</v>
      </c>
      <c r="AA252" s="82">
        <f t="shared" si="33"/>
        <v>0</v>
      </c>
      <c r="AB252" s="97" t="str">
        <f t="shared" si="34"/>
        <v>-</v>
      </c>
      <c r="AC252" s="81">
        <f t="shared" si="35"/>
        <v>0</v>
      </c>
      <c r="AD252" s="82">
        <f t="shared" si="36"/>
        <v>0</v>
      </c>
      <c r="AE252" s="82">
        <f t="shared" si="37"/>
        <v>0</v>
      </c>
      <c r="AF252" s="97" t="str">
        <f t="shared" si="38"/>
        <v>-</v>
      </c>
      <c r="AG252" s="81">
        <f t="shared" si="39"/>
        <v>0</v>
      </c>
      <c r="AH252" s="98" t="s">
        <v>1368</v>
      </c>
      <c r="AI252" s="99" t="s">
        <v>1418</v>
      </c>
    </row>
    <row r="253" spans="1:35" x14ac:dyDescent="0.2">
      <c r="A253" s="79" t="s">
        <v>2661</v>
      </c>
      <c r="B253" s="80" t="s">
        <v>2662</v>
      </c>
      <c r="C253" s="81" t="s">
        <v>2663</v>
      </c>
      <c r="D253" s="82" t="s">
        <v>2664</v>
      </c>
      <c r="E253" s="82" t="s">
        <v>2234</v>
      </c>
      <c r="F253" s="80" t="s">
        <v>1362</v>
      </c>
      <c r="G253" s="83" t="s">
        <v>2665</v>
      </c>
      <c r="H253" s="84" t="s">
        <v>2666</v>
      </c>
      <c r="I253" s="85">
        <v>9372222812</v>
      </c>
      <c r="J253" s="86" t="s">
        <v>1383</v>
      </c>
      <c r="K253" s="87" t="s">
        <v>1366</v>
      </c>
      <c r="L253" s="88"/>
      <c r="M253" s="89">
        <v>95.459778775212669</v>
      </c>
      <c r="N253" s="90"/>
      <c r="O253" s="91" t="s">
        <v>1367</v>
      </c>
      <c r="P253" s="87" t="s">
        <v>1366</v>
      </c>
      <c r="Q253" s="92"/>
      <c r="R253" s="90"/>
      <c r="S253" s="93" t="s">
        <v>1366</v>
      </c>
      <c r="T253" s="94">
        <v>551.55000000000007</v>
      </c>
      <c r="U253" s="95"/>
      <c r="V253" s="95"/>
      <c r="W253" s="96"/>
      <c r="X253" s="81">
        <f t="shared" si="30"/>
        <v>0</v>
      </c>
      <c r="Y253" s="82">
        <f t="shared" si="31"/>
        <v>1</v>
      </c>
      <c r="Z253" s="82">
        <f t="shared" si="32"/>
        <v>0</v>
      </c>
      <c r="AA253" s="82">
        <f t="shared" si="33"/>
        <v>0</v>
      </c>
      <c r="AB253" s="97" t="str">
        <f t="shared" si="34"/>
        <v>-</v>
      </c>
      <c r="AC253" s="81">
        <f t="shared" si="35"/>
        <v>0</v>
      </c>
      <c r="AD253" s="82">
        <f t="shared" si="36"/>
        <v>0</v>
      </c>
      <c r="AE253" s="82">
        <f t="shared" si="37"/>
        <v>0</v>
      </c>
      <c r="AF253" s="97" t="str">
        <f t="shared" si="38"/>
        <v>-</v>
      </c>
      <c r="AG253" s="81">
        <f t="shared" si="39"/>
        <v>0</v>
      </c>
      <c r="AH253" s="98" t="s">
        <v>1368</v>
      </c>
      <c r="AI253" s="99" t="s">
        <v>1369</v>
      </c>
    </row>
    <row r="254" spans="1:35" x14ac:dyDescent="0.2">
      <c r="A254" s="79" t="s">
        <v>2667</v>
      </c>
      <c r="B254" s="80" t="s">
        <v>2668</v>
      </c>
      <c r="C254" s="81" t="s">
        <v>2669</v>
      </c>
      <c r="D254" s="82" t="s">
        <v>2670</v>
      </c>
      <c r="E254" s="82" t="s">
        <v>2234</v>
      </c>
      <c r="F254" s="80" t="s">
        <v>1362</v>
      </c>
      <c r="G254" s="83" t="s">
        <v>2235</v>
      </c>
      <c r="H254" s="84" t="s">
        <v>2671</v>
      </c>
      <c r="I254" s="85">
        <v>9372253989</v>
      </c>
      <c r="J254" s="86" t="s">
        <v>1383</v>
      </c>
      <c r="K254" s="87" t="s">
        <v>1366</v>
      </c>
      <c r="L254" s="88"/>
      <c r="M254" s="89">
        <v>129.23402761704145</v>
      </c>
      <c r="N254" s="90"/>
      <c r="O254" s="91" t="s">
        <v>1367</v>
      </c>
      <c r="P254" s="87" t="s">
        <v>1366</v>
      </c>
      <c r="Q254" s="92"/>
      <c r="R254" s="90"/>
      <c r="S254" s="93" t="s">
        <v>1366</v>
      </c>
      <c r="T254" s="94">
        <v>1779.45</v>
      </c>
      <c r="U254" s="95"/>
      <c r="V254" s="95"/>
      <c r="W254" s="96"/>
      <c r="X254" s="81">
        <f t="shared" si="30"/>
        <v>0</v>
      </c>
      <c r="Y254" s="82">
        <f t="shared" si="31"/>
        <v>1</v>
      </c>
      <c r="Z254" s="82">
        <f t="shared" si="32"/>
        <v>0</v>
      </c>
      <c r="AA254" s="82">
        <f t="shared" si="33"/>
        <v>0</v>
      </c>
      <c r="AB254" s="97" t="str">
        <f t="shared" si="34"/>
        <v>-</v>
      </c>
      <c r="AC254" s="81">
        <f t="shared" si="35"/>
        <v>0</v>
      </c>
      <c r="AD254" s="82">
        <f t="shared" si="36"/>
        <v>0</v>
      </c>
      <c r="AE254" s="82">
        <f t="shared" si="37"/>
        <v>0</v>
      </c>
      <c r="AF254" s="97" t="str">
        <f t="shared" si="38"/>
        <v>-</v>
      </c>
      <c r="AG254" s="81">
        <f t="shared" si="39"/>
        <v>0</v>
      </c>
      <c r="AH254" s="98" t="s">
        <v>1368</v>
      </c>
      <c r="AI254" s="99" t="s">
        <v>1369</v>
      </c>
    </row>
    <row r="255" spans="1:35" x14ac:dyDescent="0.2">
      <c r="A255" s="79" t="s">
        <v>2672</v>
      </c>
      <c r="B255" s="80" t="s">
        <v>2673</v>
      </c>
      <c r="C255" s="81" t="s">
        <v>2674</v>
      </c>
      <c r="D255" s="82" t="s">
        <v>2675</v>
      </c>
      <c r="E255" s="82" t="s">
        <v>2234</v>
      </c>
      <c r="F255" s="80" t="s">
        <v>1362</v>
      </c>
      <c r="G255" s="83" t="s">
        <v>2676</v>
      </c>
      <c r="H255" s="84" t="s">
        <v>2677</v>
      </c>
      <c r="I255" s="85">
        <v>9372295782</v>
      </c>
      <c r="J255" s="86" t="s">
        <v>1383</v>
      </c>
      <c r="K255" s="87" t="s">
        <v>1366</v>
      </c>
      <c r="L255" s="88"/>
      <c r="M255" s="89">
        <v>436.94140475779329</v>
      </c>
      <c r="N255" s="90"/>
      <c r="O255" s="91" t="s">
        <v>1367</v>
      </c>
      <c r="P255" s="87" t="s">
        <v>1366</v>
      </c>
      <c r="Q255" s="92"/>
      <c r="R255" s="90"/>
      <c r="S255" s="93" t="s">
        <v>1366</v>
      </c>
      <c r="T255" s="94">
        <v>2599.89</v>
      </c>
      <c r="U255" s="95"/>
      <c r="V255" s="95"/>
      <c r="W255" s="96"/>
      <c r="X255" s="81">
        <f t="shared" si="30"/>
        <v>0</v>
      </c>
      <c r="Y255" s="82">
        <f t="shared" si="31"/>
        <v>1</v>
      </c>
      <c r="Z255" s="82">
        <f t="shared" si="32"/>
        <v>0</v>
      </c>
      <c r="AA255" s="82">
        <f t="shared" si="33"/>
        <v>0</v>
      </c>
      <c r="AB255" s="97" t="str">
        <f t="shared" si="34"/>
        <v>-</v>
      </c>
      <c r="AC255" s="81">
        <f t="shared" si="35"/>
        <v>0</v>
      </c>
      <c r="AD255" s="82">
        <f t="shared" si="36"/>
        <v>0</v>
      </c>
      <c r="AE255" s="82">
        <f t="shared" si="37"/>
        <v>0</v>
      </c>
      <c r="AF255" s="97" t="str">
        <f t="shared" si="38"/>
        <v>-</v>
      </c>
      <c r="AG255" s="81">
        <f t="shared" si="39"/>
        <v>0</v>
      </c>
      <c r="AH255" s="98" t="s">
        <v>1368</v>
      </c>
      <c r="AI255" s="99" t="s">
        <v>1369</v>
      </c>
    </row>
    <row r="256" spans="1:35" x14ac:dyDescent="0.2">
      <c r="A256" s="79" t="s">
        <v>2678</v>
      </c>
      <c r="B256" s="80" t="s">
        <v>430</v>
      </c>
      <c r="C256" s="81" t="s">
        <v>431</v>
      </c>
      <c r="D256" s="82" t="s">
        <v>2679</v>
      </c>
      <c r="E256" s="82" t="s">
        <v>1402</v>
      </c>
      <c r="F256" s="80" t="s">
        <v>1362</v>
      </c>
      <c r="G256" s="83" t="s">
        <v>2680</v>
      </c>
      <c r="H256" s="84" t="s">
        <v>2681</v>
      </c>
      <c r="I256" s="85">
        <v>5138910222</v>
      </c>
      <c r="J256" s="86" t="s">
        <v>1390</v>
      </c>
      <c r="K256" s="87" t="s">
        <v>1366</v>
      </c>
      <c r="L256" s="88"/>
      <c r="M256" s="89">
        <v>1278.0948719403557</v>
      </c>
      <c r="N256" s="90"/>
      <c r="O256" s="91">
        <v>17.113</v>
      </c>
      <c r="P256" s="87" t="s">
        <v>1366</v>
      </c>
      <c r="Q256" s="92"/>
      <c r="R256" s="90"/>
      <c r="S256" s="93" t="s">
        <v>1366</v>
      </c>
      <c r="T256" s="94">
        <v>31412.99</v>
      </c>
      <c r="U256" s="95"/>
      <c r="V256" s="95"/>
      <c r="W256" s="96"/>
      <c r="X256" s="81">
        <f t="shared" si="30"/>
        <v>0</v>
      </c>
      <c r="Y256" s="82">
        <f t="shared" si="31"/>
        <v>0</v>
      </c>
      <c r="Z256" s="82">
        <f t="shared" si="32"/>
        <v>0</v>
      </c>
      <c r="AA256" s="82">
        <f t="shared" si="33"/>
        <v>0</v>
      </c>
      <c r="AB256" s="97" t="str">
        <f t="shared" si="34"/>
        <v>-</v>
      </c>
      <c r="AC256" s="81">
        <f t="shared" si="35"/>
        <v>0</v>
      </c>
      <c r="AD256" s="82">
        <f t="shared" si="36"/>
        <v>0</v>
      </c>
      <c r="AE256" s="82">
        <f t="shared" si="37"/>
        <v>0</v>
      </c>
      <c r="AF256" s="97" t="str">
        <f t="shared" si="38"/>
        <v>-</v>
      </c>
      <c r="AG256" s="81">
        <f t="shared" si="39"/>
        <v>0</v>
      </c>
      <c r="AH256" s="98" t="s">
        <v>1368</v>
      </c>
      <c r="AI256" s="99" t="s">
        <v>1418</v>
      </c>
    </row>
    <row r="257" spans="1:35" x14ac:dyDescent="0.2">
      <c r="A257" s="79" t="s">
        <v>2682</v>
      </c>
      <c r="B257" s="80" t="s">
        <v>948</v>
      </c>
      <c r="C257" s="81" t="s">
        <v>949</v>
      </c>
      <c r="D257" s="82" t="s">
        <v>2683</v>
      </c>
      <c r="E257" s="82" t="s">
        <v>942</v>
      </c>
      <c r="F257" s="80" t="s">
        <v>1362</v>
      </c>
      <c r="G257" s="83" t="s">
        <v>1641</v>
      </c>
      <c r="H257" s="84" t="s">
        <v>2684</v>
      </c>
      <c r="I257" s="85">
        <v>4197820070</v>
      </c>
      <c r="J257" s="86" t="s">
        <v>1416</v>
      </c>
      <c r="K257" s="87" t="s">
        <v>1366</v>
      </c>
      <c r="L257" s="88"/>
      <c r="M257" s="89">
        <v>2535.6112875080553</v>
      </c>
      <c r="N257" s="90"/>
      <c r="O257" s="91">
        <v>18.306899999999999</v>
      </c>
      <c r="P257" s="87" t="s">
        <v>1366</v>
      </c>
      <c r="Q257" s="92"/>
      <c r="R257" s="90"/>
      <c r="S257" s="93" t="s">
        <v>1417</v>
      </c>
      <c r="T257" s="94">
        <v>111052.8</v>
      </c>
      <c r="U257" s="95"/>
      <c r="V257" s="95"/>
      <c r="W257" s="96"/>
      <c r="X257" s="81">
        <f t="shared" si="30"/>
        <v>0</v>
      </c>
      <c r="Y257" s="82">
        <f t="shared" si="31"/>
        <v>0</v>
      </c>
      <c r="Z257" s="82">
        <f t="shared" si="32"/>
        <v>0</v>
      </c>
      <c r="AA257" s="82">
        <f t="shared" si="33"/>
        <v>0</v>
      </c>
      <c r="AB257" s="97" t="str">
        <f t="shared" si="34"/>
        <v>-</v>
      </c>
      <c r="AC257" s="81">
        <f t="shared" si="35"/>
        <v>1</v>
      </c>
      <c r="AD257" s="82">
        <f t="shared" si="36"/>
        <v>0</v>
      </c>
      <c r="AE257" s="82">
        <f t="shared" si="37"/>
        <v>0</v>
      </c>
      <c r="AF257" s="97" t="str">
        <f t="shared" si="38"/>
        <v>-</v>
      </c>
      <c r="AG257" s="81">
        <f t="shared" si="39"/>
        <v>0</v>
      </c>
      <c r="AH257" s="98" t="s">
        <v>1368</v>
      </c>
      <c r="AI257" s="99" t="s">
        <v>1418</v>
      </c>
    </row>
    <row r="258" spans="1:35" x14ac:dyDescent="0.2">
      <c r="A258" s="79" t="s">
        <v>2685</v>
      </c>
      <c r="B258" s="80" t="s">
        <v>2686</v>
      </c>
      <c r="C258" s="81" t="s">
        <v>2687</v>
      </c>
      <c r="D258" s="82" t="s">
        <v>2688</v>
      </c>
      <c r="E258" s="82" t="s">
        <v>211</v>
      </c>
      <c r="F258" s="80" t="s">
        <v>1362</v>
      </c>
      <c r="G258" s="83" t="s">
        <v>1968</v>
      </c>
      <c r="H258" s="84" t="s">
        <v>2689</v>
      </c>
      <c r="I258" s="85">
        <v>7405480708</v>
      </c>
      <c r="J258" s="86" t="s">
        <v>1476</v>
      </c>
      <c r="K258" s="87" t="s">
        <v>1417</v>
      </c>
      <c r="L258" s="88"/>
      <c r="M258" s="100">
        <v>313.33999999999997</v>
      </c>
      <c r="N258" s="90"/>
      <c r="O258" s="91" t="s">
        <v>1367</v>
      </c>
      <c r="P258" s="87" t="s">
        <v>1366</v>
      </c>
      <c r="Q258" s="92"/>
      <c r="R258" s="90"/>
      <c r="S258" s="93" t="s">
        <v>1417</v>
      </c>
      <c r="T258" s="94">
        <v>1552</v>
      </c>
      <c r="U258" s="95"/>
      <c r="V258" s="95"/>
      <c r="W258" s="96"/>
      <c r="X258" s="81">
        <f t="shared" si="30"/>
        <v>1</v>
      </c>
      <c r="Y258" s="82">
        <f t="shared" si="31"/>
        <v>1</v>
      </c>
      <c r="Z258" s="82">
        <f t="shared" si="32"/>
        <v>0</v>
      </c>
      <c r="AA258" s="82">
        <f t="shared" si="33"/>
        <v>0</v>
      </c>
      <c r="AB258" s="97" t="str">
        <f t="shared" si="34"/>
        <v>SRSA</v>
      </c>
      <c r="AC258" s="81">
        <f t="shared" si="35"/>
        <v>1</v>
      </c>
      <c r="AD258" s="82">
        <f t="shared" si="36"/>
        <v>0</v>
      </c>
      <c r="AE258" s="82">
        <f t="shared" si="37"/>
        <v>0</v>
      </c>
      <c r="AF258" s="97" t="str">
        <f t="shared" si="38"/>
        <v>-</v>
      </c>
      <c r="AG258" s="81">
        <f t="shared" si="39"/>
        <v>0</v>
      </c>
      <c r="AH258" s="98" t="s">
        <v>1368</v>
      </c>
      <c r="AI258" s="99" t="s">
        <v>1538</v>
      </c>
    </row>
    <row r="259" spans="1:35" x14ac:dyDescent="0.2">
      <c r="A259" s="79" t="s">
        <v>2690</v>
      </c>
      <c r="B259" s="80" t="s">
        <v>224</v>
      </c>
      <c r="C259" s="81" t="s">
        <v>225</v>
      </c>
      <c r="D259" s="82" t="s">
        <v>2691</v>
      </c>
      <c r="E259" s="82" t="s">
        <v>211</v>
      </c>
      <c r="F259" s="80" t="s">
        <v>1362</v>
      </c>
      <c r="G259" s="83" t="s">
        <v>1968</v>
      </c>
      <c r="H259" s="84" t="s">
        <v>2692</v>
      </c>
      <c r="I259" s="85">
        <v>7408331100</v>
      </c>
      <c r="J259" s="86" t="s">
        <v>1390</v>
      </c>
      <c r="K259" s="87" t="s">
        <v>1366</v>
      </c>
      <c r="L259" s="88"/>
      <c r="M259" s="89">
        <v>5630.3659786132548</v>
      </c>
      <c r="N259" s="90"/>
      <c r="O259" s="91">
        <v>10.9854</v>
      </c>
      <c r="P259" s="87" t="s">
        <v>1366</v>
      </c>
      <c r="Q259" s="92"/>
      <c r="R259" s="90"/>
      <c r="S259" s="93" t="s">
        <v>1366</v>
      </c>
      <c r="T259" s="94">
        <v>148041.87</v>
      </c>
      <c r="U259" s="95"/>
      <c r="V259" s="95"/>
      <c r="W259" s="96"/>
      <c r="X259" s="81">
        <f t="shared" si="30"/>
        <v>0</v>
      </c>
      <c r="Y259" s="82">
        <f t="shared" si="31"/>
        <v>0</v>
      </c>
      <c r="Z259" s="82">
        <f t="shared" si="32"/>
        <v>0</v>
      </c>
      <c r="AA259" s="82">
        <f t="shared" si="33"/>
        <v>0</v>
      </c>
      <c r="AB259" s="97" t="str">
        <f t="shared" si="34"/>
        <v>-</v>
      </c>
      <c r="AC259" s="81">
        <f t="shared" si="35"/>
        <v>0</v>
      </c>
      <c r="AD259" s="82">
        <f t="shared" si="36"/>
        <v>0</v>
      </c>
      <c r="AE259" s="82">
        <f t="shared" si="37"/>
        <v>0</v>
      </c>
      <c r="AF259" s="97" t="str">
        <f t="shared" si="38"/>
        <v>-</v>
      </c>
      <c r="AG259" s="81">
        <f t="shared" si="39"/>
        <v>0</v>
      </c>
      <c r="AH259" s="98" t="s">
        <v>1368</v>
      </c>
      <c r="AI259" s="99" t="s">
        <v>1418</v>
      </c>
    </row>
    <row r="260" spans="1:35" x14ac:dyDescent="0.2">
      <c r="A260" s="79" t="s">
        <v>2693</v>
      </c>
      <c r="B260" s="80" t="s">
        <v>12</v>
      </c>
      <c r="C260" s="81" t="s">
        <v>13</v>
      </c>
      <c r="D260" s="82" t="s">
        <v>2694</v>
      </c>
      <c r="E260" s="82" t="s">
        <v>2695</v>
      </c>
      <c r="F260" s="80" t="s">
        <v>1362</v>
      </c>
      <c r="G260" s="83" t="s">
        <v>2696</v>
      </c>
      <c r="H260" s="84" t="s">
        <v>2697</v>
      </c>
      <c r="I260" s="85">
        <v>4196922509</v>
      </c>
      <c r="J260" s="86" t="s">
        <v>2698</v>
      </c>
      <c r="K260" s="87" t="s">
        <v>1366</v>
      </c>
      <c r="L260" s="88"/>
      <c r="M260" s="89">
        <v>1152.3340024112288</v>
      </c>
      <c r="N260" s="90"/>
      <c r="O260" s="91">
        <v>12.096299999999999</v>
      </c>
      <c r="P260" s="87" t="s">
        <v>1366</v>
      </c>
      <c r="Q260" s="92"/>
      <c r="R260" s="90"/>
      <c r="S260" s="93" t="s">
        <v>1366</v>
      </c>
      <c r="T260" s="94">
        <v>32286.200000000004</v>
      </c>
      <c r="U260" s="95"/>
      <c r="V260" s="95"/>
      <c r="W260" s="96"/>
      <c r="X260" s="81">
        <f t="shared" si="30"/>
        <v>0</v>
      </c>
      <c r="Y260" s="82">
        <f t="shared" si="31"/>
        <v>0</v>
      </c>
      <c r="Z260" s="82">
        <f t="shared" si="32"/>
        <v>0</v>
      </c>
      <c r="AA260" s="82">
        <f t="shared" si="33"/>
        <v>0</v>
      </c>
      <c r="AB260" s="97" t="str">
        <f t="shared" si="34"/>
        <v>-</v>
      </c>
      <c r="AC260" s="81">
        <f t="shared" si="35"/>
        <v>0</v>
      </c>
      <c r="AD260" s="82">
        <f t="shared" si="36"/>
        <v>0</v>
      </c>
      <c r="AE260" s="82">
        <f t="shared" si="37"/>
        <v>0</v>
      </c>
      <c r="AF260" s="97" t="str">
        <f t="shared" si="38"/>
        <v>-</v>
      </c>
      <c r="AG260" s="81">
        <f t="shared" si="39"/>
        <v>0</v>
      </c>
      <c r="AH260" s="98" t="s">
        <v>1368</v>
      </c>
      <c r="AI260" s="99" t="s">
        <v>1418</v>
      </c>
    </row>
    <row r="261" spans="1:35" x14ac:dyDescent="0.2">
      <c r="A261" s="79" t="s">
        <v>2699</v>
      </c>
      <c r="B261" s="80" t="s">
        <v>2700</v>
      </c>
      <c r="C261" s="81" t="s">
        <v>2701</v>
      </c>
      <c r="D261" s="82" t="s">
        <v>2702</v>
      </c>
      <c r="E261" s="82" t="s">
        <v>1395</v>
      </c>
      <c r="F261" s="80" t="s">
        <v>1362</v>
      </c>
      <c r="G261" s="83" t="s">
        <v>2703</v>
      </c>
      <c r="H261" s="84" t="s">
        <v>2704</v>
      </c>
      <c r="I261" s="85">
        <v>4192143266</v>
      </c>
      <c r="J261" s="86" t="s">
        <v>1365</v>
      </c>
      <c r="K261" s="87" t="s">
        <v>1366</v>
      </c>
      <c r="L261" s="88"/>
      <c r="M261" s="89">
        <v>237.54202069794817</v>
      </c>
      <c r="N261" s="90"/>
      <c r="O261" s="91" t="s">
        <v>1367</v>
      </c>
      <c r="P261" s="87" t="s">
        <v>1366</v>
      </c>
      <c r="Q261" s="92"/>
      <c r="R261" s="90"/>
      <c r="S261" s="93" t="s">
        <v>1366</v>
      </c>
      <c r="T261" s="94">
        <v>749.31999999999994</v>
      </c>
      <c r="U261" s="95"/>
      <c r="V261" s="95"/>
      <c r="W261" s="96"/>
      <c r="X261" s="81">
        <f t="shared" ref="X261:X324" si="40">IF(OR(K261="YES",TRIM(L261)="YES"),1,0)</f>
        <v>0</v>
      </c>
      <c r="Y261" s="82">
        <f t="shared" ref="Y261:Y324" si="41">IF(OR(AND(ISNUMBER(M261),AND(M261&gt;0,M261&lt;600)),AND(ISNUMBER(M261),AND(M261&gt;0,N261="YES"))),1,0)</f>
        <v>1</v>
      </c>
      <c r="Z261" s="82">
        <f t="shared" ref="Z261:Z324" si="42">IF(AND(OR(K261="YES",TRIM(L261)="YES"),(X261=0)),"Trouble",0)</f>
        <v>0</v>
      </c>
      <c r="AA261" s="82">
        <f t="shared" ref="AA261:AA324" si="43">IF(AND(OR(AND(ISNUMBER(M261),AND(M261&gt;0,M261&lt;600)),AND(ISNUMBER(M261),AND(M261&gt;0,N261="YES"))),(Y261=0)),"Trouble",0)</f>
        <v>0</v>
      </c>
      <c r="AB261" s="97" t="str">
        <f t="shared" ref="AB261:AB324" si="44">IF(AND(X261=1,Y261=1),"SRSA","-")</f>
        <v>-</v>
      </c>
      <c r="AC261" s="81">
        <f t="shared" ref="AC261:AC324" si="45">IF(S261="YES",1,0)</f>
        <v>0</v>
      </c>
      <c r="AD261" s="82">
        <f t="shared" ref="AD261:AD324" si="46">IF(OR(AND(ISNUMBER(Q261),Q261&gt;=20), (AND(ISNUMBER(Q261) = FALSE, AND(ISNUMBER(O261), O261&gt;=20)))),1,0)</f>
        <v>0</v>
      </c>
      <c r="AE261" s="82">
        <f t="shared" ref="AE261:AE324" si="47">IF(AND(AC261=1,AD261=1),"Initial",0)</f>
        <v>0</v>
      </c>
      <c r="AF261" s="97" t="str">
        <f t="shared" ref="AF261:AF324" si="48">IF(AND(AND(AE261="Initial",AG261=0),AND(ISNUMBER(M261),M261&gt;0)),"RLIS","-")</f>
        <v>-</v>
      </c>
      <c r="AG261" s="81">
        <f t="shared" ref="AG261:AG324" si="49">IF(AND(AB261="SRSA",AE261="Initial"),"SRSA",0)</f>
        <v>0</v>
      </c>
      <c r="AH261" s="98" t="s">
        <v>1368</v>
      </c>
      <c r="AI261" s="99" t="s">
        <v>1369</v>
      </c>
    </row>
    <row r="262" spans="1:35" x14ac:dyDescent="0.2">
      <c r="A262" s="79" t="s">
        <v>2705</v>
      </c>
      <c r="B262" s="80" t="s">
        <v>2706</v>
      </c>
      <c r="C262" s="81" t="s">
        <v>2707</v>
      </c>
      <c r="D262" s="82" t="s">
        <v>2708</v>
      </c>
      <c r="E262" s="82" t="s">
        <v>1402</v>
      </c>
      <c r="F262" s="80" t="s">
        <v>1362</v>
      </c>
      <c r="G262" s="83" t="s">
        <v>2709</v>
      </c>
      <c r="H262" s="84" t="s">
        <v>2710</v>
      </c>
      <c r="I262" s="85">
        <v>5132816100</v>
      </c>
      <c r="J262" s="86" t="s">
        <v>1365</v>
      </c>
      <c r="K262" s="87" t="s">
        <v>1366</v>
      </c>
      <c r="L262" s="88"/>
      <c r="M262" s="89">
        <v>292.98658564891593</v>
      </c>
      <c r="N262" s="90"/>
      <c r="O262" s="91" t="s">
        <v>1367</v>
      </c>
      <c r="P262" s="87" t="s">
        <v>1366</v>
      </c>
      <c r="Q262" s="92"/>
      <c r="R262" s="90"/>
      <c r="S262" s="93" t="s">
        <v>1366</v>
      </c>
      <c r="T262" s="94">
        <v>3286</v>
      </c>
      <c r="U262" s="95"/>
      <c r="V262" s="95"/>
      <c r="W262" s="96"/>
      <c r="X262" s="81">
        <f t="shared" si="40"/>
        <v>0</v>
      </c>
      <c r="Y262" s="82">
        <f t="shared" si="41"/>
        <v>1</v>
      </c>
      <c r="Z262" s="82">
        <f t="shared" si="42"/>
        <v>0</v>
      </c>
      <c r="AA262" s="82">
        <f t="shared" si="43"/>
        <v>0</v>
      </c>
      <c r="AB262" s="97" t="str">
        <f t="shared" si="44"/>
        <v>-</v>
      </c>
      <c r="AC262" s="81">
        <f t="shared" si="45"/>
        <v>0</v>
      </c>
      <c r="AD262" s="82">
        <f t="shared" si="46"/>
        <v>0</v>
      </c>
      <c r="AE262" s="82">
        <f t="shared" si="47"/>
        <v>0</v>
      </c>
      <c r="AF262" s="97" t="str">
        <f t="shared" si="48"/>
        <v>-</v>
      </c>
      <c r="AG262" s="81">
        <f t="shared" si="49"/>
        <v>0</v>
      </c>
      <c r="AH262" s="98" t="s">
        <v>1368</v>
      </c>
      <c r="AI262" s="99" t="s">
        <v>1369</v>
      </c>
    </row>
    <row r="263" spans="1:35" x14ac:dyDescent="0.2">
      <c r="A263" s="79" t="s">
        <v>2711</v>
      </c>
      <c r="B263" s="80" t="s">
        <v>184</v>
      </c>
      <c r="C263" s="81" t="s">
        <v>185</v>
      </c>
      <c r="D263" s="82" t="s">
        <v>2712</v>
      </c>
      <c r="E263" s="82" t="s">
        <v>2713</v>
      </c>
      <c r="F263" s="80" t="s">
        <v>1362</v>
      </c>
      <c r="G263" s="83" t="s">
        <v>2714</v>
      </c>
      <c r="H263" s="84" t="s">
        <v>2715</v>
      </c>
      <c r="I263" s="85">
        <v>3303641906</v>
      </c>
      <c r="J263" s="86" t="s">
        <v>1416</v>
      </c>
      <c r="K263" s="87" t="s">
        <v>1366</v>
      </c>
      <c r="L263" s="88"/>
      <c r="M263" s="89">
        <v>2936.7007331621949</v>
      </c>
      <c r="N263" s="90"/>
      <c r="O263" s="91">
        <v>14.6721</v>
      </c>
      <c r="P263" s="87" t="s">
        <v>1366</v>
      </c>
      <c r="Q263" s="92"/>
      <c r="R263" s="90"/>
      <c r="S263" s="93" t="s">
        <v>1417</v>
      </c>
      <c r="T263" s="94">
        <v>74935.700000000012</v>
      </c>
      <c r="U263" s="95"/>
      <c r="V263" s="95"/>
      <c r="W263" s="96"/>
      <c r="X263" s="81">
        <f t="shared" si="40"/>
        <v>0</v>
      </c>
      <c r="Y263" s="82">
        <f t="shared" si="41"/>
        <v>0</v>
      </c>
      <c r="Z263" s="82">
        <f t="shared" si="42"/>
        <v>0</v>
      </c>
      <c r="AA263" s="82">
        <f t="shared" si="43"/>
        <v>0</v>
      </c>
      <c r="AB263" s="97" t="str">
        <f t="shared" si="44"/>
        <v>-</v>
      </c>
      <c r="AC263" s="81">
        <f t="shared" si="45"/>
        <v>1</v>
      </c>
      <c r="AD263" s="82">
        <f t="shared" si="46"/>
        <v>0</v>
      </c>
      <c r="AE263" s="82">
        <f t="shared" si="47"/>
        <v>0</v>
      </c>
      <c r="AF263" s="97" t="str">
        <f t="shared" si="48"/>
        <v>-</v>
      </c>
      <c r="AG263" s="81">
        <f t="shared" si="49"/>
        <v>0</v>
      </c>
      <c r="AH263" s="98" t="s">
        <v>1368</v>
      </c>
      <c r="AI263" s="99" t="s">
        <v>1418</v>
      </c>
    </row>
    <row r="264" spans="1:35" x14ac:dyDescent="0.2">
      <c r="A264" s="79" t="s">
        <v>2716</v>
      </c>
      <c r="B264" s="80" t="s">
        <v>226</v>
      </c>
      <c r="C264" s="81" t="s">
        <v>227</v>
      </c>
      <c r="D264" s="82" t="s">
        <v>2717</v>
      </c>
      <c r="E264" s="82" t="s">
        <v>2718</v>
      </c>
      <c r="F264" s="80" t="s">
        <v>1362</v>
      </c>
      <c r="G264" s="83" t="s">
        <v>2719</v>
      </c>
      <c r="H264" s="84" t="s">
        <v>2720</v>
      </c>
      <c r="I264" s="85">
        <v>6147645913</v>
      </c>
      <c r="J264" s="86" t="s">
        <v>2157</v>
      </c>
      <c r="K264" s="87" t="s">
        <v>1366</v>
      </c>
      <c r="L264" s="88"/>
      <c r="M264" s="89">
        <v>15175.255847268711</v>
      </c>
      <c r="N264" s="90"/>
      <c r="O264" s="91">
        <v>8.3644999999999996</v>
      </c>
      <c r="P264" s="87" t="s">
        <v>1366</v>
      </c>
      <c r="Q264" s="92"/>
      <c r="R264" s="90"/>
      <c r="S264" s="93" t="s">
        <v>1366</v>
      </c>
      <c r="T264" s="94">
        <v>169208.32000000001</v>
      </c>
      <c r="U264" s="95"/>
      <c r="V264" s="95"/>
      <c r="W264" s="96"/>
      <c r="X264" s="81">
        <f t="shared" si="40"/>
        <v>0</v>
      </c>
      <c r="Y264" s="82">
        <f t="shared" si="41"/>
        <v>0</v>
      </c>
      <c r="Z264" s="82">
        <f t="shared" si="42"/>
        <v>0</v>
      </c>
      <c r="AA264" s="82">
        <f t="shared" si="43"/>
        <v>0</v>
      </c>
      <c r="AB264" s="97" t="str">
        <f t="shared" si="44"/>
        <v>-</v>
      </c>
      <c r="AC264" s="81">
        <f t="shared" si="45"/>
        <v>0</v>
      </c>
      <c r="AD264" s="82">
        <f t="shared" si="46"/>
        <v>0</v>
      </c>
      <c r="AE264" s="82">
        <f t="shared" si="47"/>
        <v>0</v>
      </c>
      <c r="AF264" s="97" t="str">
        <f t="shared" si="48"/>
        <v>-</v>
      </c>
      <c r="AG264" s="81">
        <f t="shared" si="49"/>
        <v>0</v>
      </c>
      <c r="AH264" s="98" t="s">
        <v>1368</v>
      </c>
      <c r="AI264" s="99" t="s">
        <v>1418</v>
      </c>
    </row>
    <row r="265" spans="1:35" x14ac:dyDescent="0.2">
      <c r="A265" s="79" t="s">
        <v>2721</v>
      </c>
      <c r="B265" s="80" t="s">
        <v>2722</v>
      </c>
      <c r="C265" s="81" t="s">
        <v>2723</v>
      </c>
      <c r="D265" s="82" t="s">
        <v>2724</v>
      </c>
      <c r="E265" s="82" t="s">
        <v>1395</v>
      </c>
      <c r="F265" s="80" t="s">
        <v>1362</v>
      </c>
      <c r="G265" s="83" t="s">
        <v>1612</v>
      </c>
      <c r="H265" s="84" t="s">
        <v>2725</v>
      </c>
      <c r="I265" s="85">
        <v>4196972760</v>
      </c>
      <c r="J265" s="86" t="s">
        <v>1365</v>
      </c>
      <c r="K265" s="87" t="s">
        <v>1366</v>
      </c>
      <c r="L265" s="88"/>
      <c r="M265" s="89">
        <v>287.43352881035321</v>
      </c>
      <c r="N265" s="90"/>
      <c r="O265" s="91" t="s">
        <v>1367</v>
      </c>
      <c r="P265" s="87" t="s">
        <v>1366</v>
      </c>
      <c r="Q265" s="92"/>
      <c r="R265" s="90"/>
      <c r="S265" s="93" t="s">
        <v>1366</v>
      </c>
      <c r="T265" s="94">
        <v>6826.3</v>
      </c>
      <c r="U265" s="95"/>
      <c r="V265" s="95"/>
      <c r="W265" s="96"/>
      <c r="X265" s="81">
        <f t="shared" si="40"/>
        <v>0</v>
      </c>
      <c r="Y265" s="82">
        <f t="shared" si="41"/>
        <v>1</v>
      </c>
      <c r="Z265" s="82">
        <f t="shared" si="42"/>
        <v>0</v>
      </c>
      <c r="AA265" s="82">
        <f t="shared" si="43"/>
        <v>0</v>
      </c>
      <c r="AB265" s="97" t="str">
        <f t="shared" si="44"/>
        <v>-</v>
      </c>
      <c r="AC265" s="81">
        <f t="shared" si="45"/>
        <v>0</v>
      </c>
      <c r="AD265" s="82">
        <f t="shared" si="46"/>
        <v>0</v>
      </c>
      <c r="AE265" s="82">
        <f t="shared" si="47"/>
        <v>0</v>
      </c>
      <c r="AF265" s="97" t="str">
        <f t="shared" si="48"/>
        <v>-</v>
      </c>
      <c r="AG265" s="81">
        <f t="shared" si="49"/>
        <v>0</v>
      </c>
      <c r="AH265" s="98" t="s">
        <v>1368</v>
      </c>
      <c r="AI265" s="99" t="s">
        <v>1369</v>
      </c>
    </row>
    <row r="266" spans="1:35" x14ac:dyDescent="0.2">
      <c r="A266" s="79" t="s">
        <v>2726</v>
      </c>
      <c r="B266" s="80" t="s">
        <v>2727</v>
      </c>
      <c r="C266" s="81" t="s">
        <v>2728</v>
      </c>
      <c r="D266" s="82" t="s">
        <v>2729</v>
      </c>
      <c r="E266" s="82" t="s">
        <v>2730</v>
      </c>
      <c r="F266" s="80" t="s">
        <v>1362</v>
      </c>
      <c r="G266" s="83" t="s">
        <v>2731</v>
      </c>
      <c r="H266" s="84" t="s">
        <v>2732</v>
      </c>
      <c r="I266" s="85">
        <v>4197202003</v>
      </c>
      <c r="J266" s="86" t="s">
        <v>1476</v>
      </c>
      <c r="K266" s="87" t="s">
        <v>1417</v>
      </c>
      <c r="L266" s="88"/>
      <c r="M266" s="89">
        <v>135.27524366711268</v>
      </c>
      <c r="N266" s="90"/>
      <c r="O266" s="91" t="s">
        <v>1367</v>
      </c>
      <c r="P266" s="87" t="s">
        <v>1366</v>
      </c>
      <c r="Q266" s="92"/>
      <c r="R266" s="90"/>
      <c r="S266" s="93" t="s">
        <v>1417</v>
      </c>
      <c r="T266" s="94">
        <v>331.75</v>
      </c>
      <c r="U266" s="95"/>
      <c r="V266" s="95"/>
      <c r="W266" s="96"/>
      <c r="X266" s="81">
        <f t="shared" si="40"/>
        <v>1</v>
      </c>
      <c r="Y266" s="82">
        <f t="shared" si="41"/>
        <v>1</v>
      </c>
      <c r="Z266" s="82">
        <f t="shared" si="42"/>
        <v>0</v>
      </c>
      <c r="AA266" s="82">
        <f t="shared" si="43"/>
        <v>0</v>
      </c>
      <c r="AB266" s="97" t="str">
        <f t="shared" si="44"/>
        <v>SRSA</v>
      </c>
      <c r="AC266" s="81">
        <f t="shared" si="45"/>
        <v>1</v>
      </c>
      <c r="AD266" s="82">
        <f t="shared" si="46"/>
        <v>0</v>
      </c>
      <c r="AE266" s="82">
        <f t="shared" si="47"/>
        <v>0</v>
      </c>
      <c r="AF266" s="97" t="str">
        <f t="shared" si="48"/>
        <v>-</v>
      </c>
      <c r="AG266" s="81">
        <f t="shared" si="49"/>
        <v>0</v>
      </c>
      <c r="AH266" s="98" t="s">
        <v>1368</v>
      </c>
      <c r="AI266" s="99" t="s">
        <v>1369</v>
      </c>
    </row>
    <row r="267" spans="1:35" x14ac:dyDescent="0.2">
      <c r="A267" s="79" t="s">
        <v>2733</v>
      </c>
      <c r="B267" s="80" t="s">
        <v>2734</v>
      </c>
      <c r="C267" s="81" t="s">
        <v>2735</v>
      </c>
      <c r="D267" s="82" t="s">
        <v>2736</v>
      </c>
      <c r="E267" s="82"/>
      <c r="F267" s="80" t="s">
        <v>1362</v>
      </c>
      <c r="G267" s="83" t="s">
        <v>1563</v>
      </c>
      <c r="H267" s="84" t="s">
        <v>2737</v>
      </c>
      <c r="I267" s="85">
        <v>8776446338</v>
      </c>
      <c r="J267" s="86"/>
      <c r="K267" s="87"/>
      <c r="L267" s="88"/>
      <c r="M267" s="100"/>
      <c r="N267" s="90"/>
      <c r="O267" s="91" t="s">
        <v>1367</v>
      </c>
      <c r="P267" s="87" t="s">
        <v>1366</v>
      </c>
      <c r="Q267" s="92"/>
      <c r="R267" s="90"/>
      <c r="S267" s="93"/>
      <c r="T267" s="102"/>
      <c r="U267" s="95"/>
      <c r="V267" s="95"/>
      <c r="W267" s="96"/>
      <c r="X267" s="81">
        <f t="shared" si="40"/>
        <v>0</v>
      </c>
      <c r="Y267" s="82">
        <f t="shared" si="41"/>
        <v>0</v>
      </c>
      <c r="Z267" s="82">
        <f t="shared" si="42"/>
        <v>0</v>
      </c>
      <c r="AA267" s="82">
        <f t="shared" si="43"/>
        <v>0</v>
      </c>
      <c r="AB267" s="97" t="str">
        <f t="shared" si="44"/>
        <v>-</v>
      </c>
      <c r="AC267" s="81">
        <f t="shared" si="45"/>
        <v>0</v>
      </c>
      <c r="AD267" s="82">
        <f t="shared" si="46"/>
        <v>0</v>
      </c>
      <c r="AE267" s="82">
        <f t="shared" si="47"/>
        <v>0</v>
      </c>
      <c r="AF267" s="97" t="str">
        <f t="shared" si="48"/>
        <v>-</v>
      </c>
      <c r="AG267" s="81">
        <f t="shared" si="49"/>
        <v>0</v>
      </c>
      <c r="AH267" s="98" t="s">
        <v>1685</v>
      </c>
      <c r="AI267" s="99" t="s">
        <v>1369</v>
      </c>
    </row>
    <row r="268" spans="1:35" x14ac:dyDescent="0.2">
      <c r="A268" s="79" t="s">
        <v>2738</v>
      </c>
      <c r="B268" s="80" t="s">
        <v>2739</v>
      </c>
      <c r="C268" s="81" t="s">
        <v>2740</v>
      </c>
      <c r="D268" s="82" t="s">
        <v>2741</v>
      </c>
      <c r="E268" s="82" t="s">
        <v>1361</v>
      </c>
      <c r="F268" s="80" t="s">
        <v>1362</v>
      </c>
      <c r="G268" s="83" t="s">
        <v>2742</v>
      </c>
      <c r="H268" s="84" t="s">
        <v>2743</v>
      </c>
      <c r="I268" s="85">
        <v>6142984742</v>
      </c>
      <c r="J268" s="86" t="s">
        <v>1365</v>
      </c>
      <c r="K268" s="87" t="s">
        <v>1366</v>
      </c>
      <c r="L268" s="88"/>
      <c r="M268" s="89">
        <v>160.51431882694496</v>
      </c>
      <c r="N268" s="90"/>
      <c r="O268" s="91" t="s">
        <v>1367</v>
      </c>
      <c r="P268" s="87" t="s">
        <v>1366</v>
      </c>
      <c r="Q268" s="92"/>
      <c r="R268" s="90"/>
      <c r="S268" s="93" t="s">
        <v>1366</v>
      </c>
      <c r="T268" s="94">
        <v>1992.46</v>
      </c>
      <c r="U268" s="95"/>
      <c r="V268" s="95"/>
      <c r="W268" s="96"/>
      <c r="X268" s="81">
        <f t="shared" si="40"/>
        <v>0</v>
      </c>
      <c r="Y268" s="82">
        <f t="shared" si="41"/>
        <v>1</v>
      </c>
      <c r="Z268" s="82">
        <f t="shared" si="42"/>
        <v>0</v>
      </c>
      <c r="AA268" s="82">
        <f t="shared" si="43"/>
        <v>0</v>
      </c>
      <c r="AB268" s="97" t="str">
        <f t="shared" si="44"/>
        <v>-</v>
      </c>
      <c r="AC268" s="81">
        <f t="shared" si="45"/>
        <v>0</v>
      </c>
      <c r="AD268" s="82">
        <f t="shared" si="46"/>
        <v>0</v>
      </c>
      <c r="AE268" s="82">
        <f t="shared" si="47"/>
        <v>0</v>
      </c>
      <c r="AF268" s="97" t="str">
        <f t="shared" si="48"/>
        <v>-</v>
      </c>
      <c r="AG268" s="81">
        <f t="shared" si="49"/>
        <v>0</v>
      </c>
      <c r="AH268" s="98" t="s">
        <v>1368</v>
      </c>
      <c r="AI268" s="99" t="s">
        <v>1369</v>
      </c>
    </row>
    <row r="269" spans="1:35" x14ac:dyDescent="0.2">
      <c r="A269" s="79" t="s">
        <v>2744</v>
      </c>
      <c r="B269" s="80" t="s">
        <v>2745</v>
      </c>
      <c r="C269" s="81" t="s">
        <v>2746</v>
      </c>
      <c r="D269" s="82" t="s">
        <v>2747</v>
      </c>
      <c r="E269" s="82" t="s">
        <v>1528</v>
      </c>
      <c r="F269" s="80" t="s">
        <v>1362</v>
      </c>
      <c r="G269" s="83" t="s">
        <v>2748</v>
      </c>
      <c r="H269" s="84" t="s">
        <v>2749</v>
      </c>
      <c r="I269" s="85">
        <v>2163831214</v>
      </c>
      <c r="J269" s="86" t="s">
        <v>1365</v>
      </c>
      <c r="K269" s="87" t="s">
        <v>1366</v>
      </c>
      <c r="L269" s="88"/>
      <c r="M269" s="89">
        <v>307.42099244950549</v>
      </c>
      <c r="N269" s="90"/>
      <c r="O269" s="91" t="s">
        <v>1367</v>
      </c>
      <c r="P269" s="87" t="s">
        <v>1366</v>
      </c>
      <c r="Q269" s="92"/>
      <c r="R269" s="90"/>
      <c r="S269" s="93" t="s">
        <v>1366</v>
      </c>
      <c r="T269" s="94">
        <v>3553.2999999999997</v>
      </c>
      <c r="U269" s="95"/>
      <c r="V269" s="95"/>
      <c r="W269" s="96"/>
      <c r="X269" s="81">
        <f t="shared" si="40"/>
        <v>0</v>
      </c>
      <c r="Y269" s="82">
        <f t="shared" si="41"/>
        <v>1</v>
      </c>
      <c r="Z269" s="82">
        <f t="shared" si="42"/>
        <v>0</v>
      </c>
      <c r="AA269" s="82">
        <f t="shared" si="43"/>
        <v>0</v>
      </c>
      <c r="AB269" s="97" t="str">
        <f t="shared" si="44"/>
        <v>-</v>
      </c>
      <c r="AC269" s="81">
        <f t="shared" si="45"/>
        <v>0</v>
      </c>
      <c r="AD269" s="82">
        <f t="shared" si="46"/>
        <v>0</v>
      </c>
      <c r="AE269" s="82">
        <f t="shared" si="47"/>
        <v>0</v>
      </c>
      <c r="AF269" s="97" t="str">
        <f t="shared" si="48"/>
        <v>-</v>
      </c>
      <c r="AG269" s="81">
        <f t="shared" si="49"/>
        <v>0</v>
      </c>
      <c r="AH269" s="98" t="s">
        <v>1368</v>
      </c>
      <c r="AI269" s="99" t="s">
        <v>1369</v>
      </c>
    </row>
    <row r="270" spans="1:35" x14ac:dyDescent="0.2">
      <c r="A270" s="79" t="s">
        <v>2750</v>
      </c>
      <c r="B270" s="80" t="s">
        <v>301</v>
      </c>
      <c r="C270" s="81" t="s">
        <v>2751</v>
      </c>
      <c r="D270" s="82" t="s">
        <v>2752</v>
      </c>
      <c r="E270" s="82" t="s">
        <v>2753</v>
      </c>
      <c r="F270" s="80" t="s">
        <v>1362</v>
      </c>
      <c r="G270" s="83" t="s">
        <v>1529</v>
      </c>
      <c r="H270" s="84" t="s">
        <v>1847</v>
      </c>
      <c r="I270" s="85">
        <v>2162686570</v>
      </c>
      <c r="J270" s="86" t="s">
        <v>1390</v>
      </c>
      <c r="K270" s="87" t="s">
        <v>1366</v>
      </c>
      <c r="L270" s="88"/>
      <c r="M270" s="89">
        <v>2793.0563061467606</v>
      </c>
      <c r="N270" s="90"/>
      <c r="O270" s="91">
        <v>55.053600000000003</v>
      </c>
      <c r="P270" s="87" t="s">
        <v>1417</v>
      </c>
      <c r="Q270" s="92"/>
      <c r="R270" s="90"/>
      <c r="S270" s="93" t="s">
        <v>1366</v>
      </c>
      <c r="T270" s="94">
        <v>517360.93</v>
      </c>
      <c r="U270" s="95"/>
      <c r="V270" s="95"/>
      <c r="W270" s="96"/>
      <c r="X270" s="81">
        <f t="shared" si="40"/>
        <v>0</v>
      </c>
      <c r="Y270" s="82">
        <f t="shared" si="41"/>
        <v>0</v>
      </c>
      <c r="Z270" s="82">
        <f t="shared" si="42"/>
        <v>0</v>
      </c>
      <c r="AA270" s="82">
        <f t="shared" si="43"/>
        <v>0</v>
      </c>
      <c r="AB270" s="97" t="str">
        <f t="shared" si="44"/>
        <v>-</v>
      </c>
      <c r="AC270" s="81">
        <f t="shared" si="45"/>
        <v>0</v>
      </c>
      <c r="AD270" s="82">
        <f t="shared" si="46"/>
        <v>1</v>
      </c>
      <c r="AE270" s="82">
        <f t="shared" si="47"/>
        <v>0</v>
      </c>
      <c r="AF270" s="97" t="str">
        <f t="shared" si="48"/>
        <v>-</v>
      </c>
      <c r="AG270" s="81">
        <f t="shared" si="49"/>
        <v>0</v>
      </c>
      <c r="AH270" s="98" t="s">
        <v>1368</v>
      </c>
      <c r="AI270" s="99" t="s">
        <v>1418</v>
      </c>
    </row>
    <row r="271" spans="1:35" x14ac:dyDescent="0.2">
      <c r="A271" s="79" t="s">
        <v>2754</v>
      </c>
      <c r="B271" s="80" t="s">
        <v>1103</v>
      </c>
      <c r="C271" s="81" t="s">
        <v>1104</v>
      </c>
      <c r="D271" s="82" t="s">
        <v>2755</v>
      </c>
      <c r="E271" s="82" t="s">
        <v>2756</v>
      </c>
      <c r="F271" s="80" t="s">
        <v>1362</v>
      </c>
      <c r="G271" s="83" t="s">
        <v>2757</v>
      </c>
      <c r="H271" s="84" t="s">
        <v>1930</v>
      </c>
      <c r="I271" s="85">
        <v>9375842461</v>
      </c>
      <c r="J271" s="86" t="s">
        <v>1569</v>
      </c>
      <c r="K271" s="87" t="s">
        <v>1366</v>
      </c>
      <c r="L271" s="88"/>
      <c r="M271" s="89">
        <v>1543.8336779500826</v>
      </c>
      <c r="N271" s="90"/>
      <c r="O271" s="91">
        <v>21.413599999999999</v>
      </c>
      <c r="P271" s="87" t="s">
        <v>1417</v>
      </c>
      <c r="Q271" s="92"/>
      <c r="R271" s="90"/>
      <c r="S271" s="93" t="s">
        <v>1417</v>
      </c>
      <c r="T271" s="94">
        <v>63259.460000000006</v>
      </c>
      <c r="U271" s="95"/>
      <c r="V271" s="95"/>
      <c r="W271" s="96"/>
      <c r="X271" s="81">
        <f t="shared" si="40"/>
        <v>0</v>
      </c>
      <c r="Y271" s="82">
        <f t="shared" si="41"/>
        <v>0</v>
      </c>
      <c r="Z271" s="82">
        <f t="shared" si="42"/>
        <v>0</v>
      </c>
      <c r="AA271" s="82">
        <f t="shared" si="43"/>
        <v>0</v>
      </c>
      <c r="AB271" s="97" t="str">
        <f t="shared" si="44"/>
        <v>-</v>
      </c>
      <c r="AC271" s="81">
        <f t="shared" si="45"/>
        <v>1</v>
      </c>
      <c r="AD271" s="82">
        <f t="shared" si="46"/>
        <v>1</v>
      </c>
      <c r="AE271" s="82" t="str">
        <f t="shared" si="47"/>
        <v>Initial</v>
      </c>
      <c r="AF271" s="97" t="str">
        <f t="shared" si="48"/>
        <v>RLIS</v>
      </c>
      <c r="AG271" s="81">
        <f t="shared" si="49"/>
        <v>0</v>
      </c>
      <c r="AH271" s="98" t="s">
        <v>1368</v>
      </c>
      <c r="AI271" s="99" t="s">
        <v>1418</v>
      </c>
    </row>
    <row r="272" spans="1:35" x14ac:dyDescent="0.2">
      <c r="A272" s="79" t="s">
        <v>2758</v>
      </c>
      <c r="B272" s="80" t="s">
        <v>186</v>
      </c>
      <c r="C272" s="81" t="s">
        <v>187</v>
      </c>
      <c r="D272" s="82" t="s">
        <v>2759</v>
      </c>
      <c r="E272" s="82" t="s">
        <v>2760</v>
      </c>
      <c r="F272" s="80" t="s">
        <v>1362</v>
      </c>
      <c r="G272" s="83" t="s">
        <v>2761</v>
      </c>
      <c r="H272" s="84" t="s">
        <v>2762</v>
      </c>
      <c r="I272" s="85">
        <v>7404895190</v>
      </c>
      <c r="J272" s="86" t="s">
        <v>1424</v>
      </c>
      <c r="K272" s="87" t="s">
        <v>1417</v>
      </c>
      <c r="L272" s="88"/>
      <c r="M272" s="89">
        <v>1009.3405996305507</v>
      </c>
      <c r="N272" s="90"/>
      <c r="O272" s="91">
        <v>19.4678</v>
      </c>
      <c r="P272" s="87" t="s">
        <v>1366</v>
      </c>
      <c r="Q272" s="92"/>
      <c r="R272" s="90"/>
      <c r="S272" s="93" t="s">
        <v>1417</v>
      </c>
      <c r="T272" s="94">
        <v>59761.72</v>
      </c>
      <c r="U272" s="95"/>
      <c r="V272" s="95"/>
      <c r="W272" s="96"/>
      <c r="X272" s="81">
        <f t="shared" si="40"/>
        <v>1</v>
      </c>
      <c r="Y272" s="82">
        <f t="shared" si="41"/>
        <v>0</v>
      </c>
      <c r="Z272" s="82">
        <f t="shared" si="42"/>
        <v>0</v>
      </c>
      <c r="AA272" s="82">
        <f t="shared" si="43"/>
        <v>0</v>
      </c>
      <c r="AB272" s="97" t="str">
        <f t="shared" si="44"/>
        <v>-</v>
      </c>
      <c r="AC272" s="81">
        <f t="shared" si="45"/>
        <v>1</v>
      </c>
      <c r="AD272" s="82">
        <f t="shared" si="46"/>
        <v>0</v>
      </c>
      <c r="AE272" s="82">
        <f t="shared" si="47"/>
        <v>0</v>
      </c>
      <c r="AF272" s="97" t="str">
        <f t="shared" si="48"/>
        <v>-</v>
      </c>
      <c r="AG272" s="81">
        <f t="shared" si="49"/>
        <v>0</v>
      </c>
      <c r="AH272" s="98" t="s">
        <v>1368</v>
      </c>
      <c r="AI272" s="99" t="s">
        <v>1418</v>
      </c>
    </row>
    <row r="273" spans="1:35" x14ac:dyDescent="0.2">
      <c r="A273" s="79" t="s">
        <v>2763</v>
      </c>
      <c r="B273" s="80" t="s">
        <v>1200</v>
      </c>
      <c r="C273" s="81" t="s">
        <v>1201</v>
      </c>
      <c r="D273" s="82" t="s">
        <v>2764</v>
      </c>
      <c r="E273" s="82" t="s">
        <v>2765</v>
      </c>
      <c r="F273" s="80" t="s">
        <v>1362</v>
      </c>
      <c r="G273" s="83" t="s">
        <v>2766</v>
      </c>
      <c r="H273" s="84" t="s">
        <v>2767</v>
      </c>
      <c r="I273" s="85">
        <v>3308932610</v>
      </c>
      <c r="J273" s="86" t="s">
        <v>1424</v>
      </c>
      <c r="K273" s="87" t="s">
        <v>1417</v>
      </c>
      <c r="L273" s="88"/>
      <c r="M273" s="89">
        <v>1977.6745334689015</v>
      </c>
      <c r="N273" s="90"/>
      <c r="O273" s="91">
        <v>16.466200000000001</v>
      </c>
      <c r="P273" s="87" t="s">
        <v>1366</v>
      </c>
      <c r="Q273" s="92"/>
      <c r="R273" s="90"/>
      <c r="S273" s="93" t="s">
        <v>1417</v>
      </c>
      <c r="T273" s="94">
        <v>194728.18000000002</v>
      </c>
      <c r="U273" s="95"/>
      <c r="V273" s="95"/>
      <c r="W273" s="96"/>
      <c r="X273" s="81">
        <f t="shared" si="40"/>
        <v>1</v>
      </c>
      <c r="Y273" s="82">
        <f t="shared" si="41"/>
        <v>0</v>
      </c>
      <c r="Z273" s="82">
        <f t="shared" si="42"/>
        <v>0</v>
      </c>
      <c r="AA273" s="82">
        <f t="shared" si="43"/>
        <v>0</v>
      </c>
      <c r="AB273" s="97" t="str">
        <f t="shared" si="44"/>
        <v>-</v>
      </c>
      <c r="AC273" s="81">
        <f t="shared" si="45"/>
        <v>1</v>
      </c>
      <c r="AD273" s="82">
        <f t="shared" si="46"/>
        <v>0</v>
      </c>
      <c r="AE273" s="82">
        <f t="shared" si="47"/>
        <v>0</v>
      </c>
      <c r="AF273" s="97" t="str">
        <f t="shared" si="48"/>
        <v>-</v>
      </c>
      <c r="AG273" s="81">
        <f t="shared" si="49"/>
        <v>0</v>
      </c>
      <c r="AH273" s="98" t="s">
        <v>1368</v>
      </c>
      <c r="AI273" s="99" t="s">
        <v>1418</v>
      </c>
    </row>
    <row r="274" spans="1:35" x14ac:dyDescent="0.2">
      <c r="A274" s="79" t="s">
        <v>2768</v>
      </c>
      <c r="B274" s="80" t="s">
        <v>518</v>
      </c>
      <c r="C274" s="81" t="s">
        <v>519</v>
      </c>
      <c r="D274" s="82" t="s">
        <v>2769</v>
      </c>
      <c r="E274" s="82" t="s">
        <v>2770</v>
      </c>
      <c r="F274" s="80" t="s">
        <v>1362</v>
      </c>
      <c r="G274" s="83" t="s">
        <v>2771</v>
      </c>
      <c r="H274" s="84" t="s">
        <v>2772</v>
      </c>
      <c r="I274" s="85">
        <v>7405997493</v>
      </c>
      <c r="J274" s="86" t="s">
        <v>1424</v>
      </c>
      <c r="K274" s="87" t="s">
        <v>1417</v>
      </c>
      <c r="L274" s="88"/>
      <c r="M274" s="89">
        <v>999.12915481409834</v>
      </c>
      <c r="N274" s="90"/>
      <c r="O274" s="91">
        <v>17.529199999999999</v>
      </c>
      <c r="P274" s="87" t="s">
        <v>1366</v>
      </c>
      <c r="Q274" s="92"/>
      <c r="R274" s="90"/>
      <c r="S274" s="93" t="s">
        <v>1417</v>
      </c>
      <c r="T274" s="94">
        <v>27058.010000000002</v>
      </c>
      <c r="U274" s="95"/>
      <c r="V274" s="95"/>
      <c r="W274" s="96"/>
      <c r="X274" s="81">
        <f t="shared" si="40"/>
        <v>1</v>
      </c>
      <c r="Y274" s="82">
        <f t="shared" si="41"/>
        <v>0</v>
      </c>
      <c r="Z274" s="82">
        <f t="shared" si="42"/>
        <v>0</v>
      </c>
      <c r="AA274" s="82">
        <f t="shared" si="43"/>
        <v>0</v>
      </c>
      <c r="AB274" s="97" t="str">
        <f t="shared" si="44"/>
        <v>-</v>
      </c>
      <c r="AC274" s="81">
        <f t="shared" si="45"/>
        <v>1</v>
      </c>
      <c r="AD274" s="82">
        <f t="shared" si="46"/>
        <v>0</v>
      </c>
      <c r="AE274" s="82">
        <f t="shared" si="47"/>
        <v>0</v>
      </c>
      <c r="AF274" s="97" t="str">
        <f t="shared" si="48"/>
        <v>-</v>
      </c>
      <c r="AG274" s="81">
        <f t="shared" si="49"/>
        <v>0</v>
      </c>
      <c r="AH274" s="98" t="s">
        <v>1368</v>
      </c>
      <c r="AI274" s="99" t="s">
        <v>1418</v>
      </c>
    </row>
    <row r="275" spans="1:35" x14ac:dyDescent="0.2">
      <c r="A275" s="79" t="s">
        <v>2773</v>
      </c>
      <c r="B275" s="80" t="s">
        <v>143</v>
      </c>
      <c r="C275" s="81" t="s">
        <v>144</v>
      </c>
      <c r="D275" s="82" t="s">
        <v>2774</v>
      </c>
      <c r="E275" s="82" t="s">
        <v>1948</v>
      </c>
      <c r="F275" s="80" t="s">
        <v>1362</v>
      </c>
      <c r="G275" s="83" t="s">
        <v>1949</v>
      </c>
      <c r="H275" s="84" t="s">
        <v>2775</v>
      </c>
      <c r="I275" s="85">
        <v>3303857132</v>
      </c>
      <c r="J275" s="86" t="s">
        <v>1569</v>
      </c>
      <c r="K275" s="87" t="s">
        <v>1366</v>
      </c>
      <c r="L275" s="88"/>
      <c r="M275" s="89">
        <v>2276.4898791692576</v>
      </c>
      <c r="N275" s="90"/>
      <c r="O275" s="91">
        <v>29.055900000000001</v>
      </c>
      <c r="P275" s="87" t="s">
        <v>1417</v>
      </c>
      <c r="Q275" s="92"/>
      <c r="R275" s="90"/>
      <c r="S275" s="93" t="s">
        <v>1417</v>
      </c>
      <c r="T275" s="94">
        <v>247522.22</v>
      </c>
      <c r="U275" s="95"/>
      <c r="V275" s="95"/>
      <c r="W275" s="96"/>
      <c r="X275" s="81">
        <f t="shared" si="40"/>
        <v>0</v>
      </c>
      <c r="Y275" s="82">
        <f t="shared" si="41"/>
        <v>0</v>
      </c>
      <c r="Z275" s="82">
        <f t="shared" si="42"/>
        <v>0</v>
      </c>
      <c r="AA275" s="82">
        <f t="shared" si="43"/>
        <v>0</v>
      </c>
      <c r="AB275" s="97" t="str">
        <f t="shared" si="44"/>
        <v>-</v>
      </c>
      <c r="AC275" s="81">
        <f t="shared" si="45"/>
        <v>1</v>
      </c>
      <c r="AD275" s="82">
        <f t="shared" si="46"/>
        <v>1</v>
      </c>
      <c r="AE275" s="82" t="str">
        <f t="shared" si="47"/>
        <v>Initial</v>
      </c>
      <c r="AF275" s="97" t="str">
        <f t="shared" si="48"/>
        <v>RLIS</v>
      </c>
      <c r="AG275" s="81">
        <f t="shared" si="49"/>
        <v>0</v>
      </c>
      <c r="AH275" s="98" t="s">
        <v>1368</v>
      </c>
      <c r="AI275" s="99" t="s">
        <v>1418</v>
      </c>
    </row>
    <row r="276" spans="1:35" x14ac:dyDescent="0.2">
      <c r="A276" s="79" t="s">
        <v>2776</v>
      </c>
      <c r="B276" s="80" t="s">
        <v>812</v>
      </c>
      <c r="C276" s="81" t="s">
        <v>813</v>
      </c>
      <c r="D276" s="82" t="s">
        <v>2777</v>
      </c>
      <c r="E276" s="82" t="s">
        <v>2778</v>
      </c>
      <c r="F276" s="80" t="s">
        <v>1362</v>
      </c>
      <c r="G276" s="83" t="s">
        <v>2779</v>
      </c>
      <c r="H276" s="84" t="s">
        <v>2780</v>
      </c>
      <c r="I276" s="85">
        <v>7408267655</v>
      </c>
      <c r="J276" s="86" t="s">
        <v>1424</v>
      </c>
      <c r="K276" s="87" t="s">
        <v>1417</v>
      </c>
      <c r="L276" s="88"/>
      <c r="M276" s="89">
        <v>2151.9580540255133</v>
      </c>
      <c r="N276" s="90"/>
      <c r="O276" s="91">
        <v>14.604100000000001</v>
      </c>
      <c r="P276" s="87" t="s">
        <v>1366</v>
      </c>
      <c r="Q276" s="92"/>
      <c r="R276" s="90"/>
      <c r="S276" s="93" t="s">
        <v>1417</v>
      </c>
      <c r="T276" s="94">
        <v>95889.01999999999</v>
      </c>
      <c r="U276" s="95"/>
      <c r="V276" s="95"/>
      <c r="W276" s="96"/>
      <c r="X276" s="81">
        <f t="shared" si="40"/>
        <v>1</v>
      </c>
      <c r="Y276" s="82">
        <f t="shared" si="41"/>
        <v>0</v>
      </c>
      <c r="Z276" s="82">
        <f t="shared" si="42"/>
        <v>0</v>
      </c>
      <c r="AA276" s="82">
        <f t="shared" si="43"/>
        <v>0</v>
      </c>
      <c r="AB276" s="97" t="str">
        <f t="shared" si="44"/>
        <v>-</v>
      </c>
      <c r="AC276" s="81">
        <f t="shared" si="45"/>
        <v>1</v>
      </c>
      <c r="AD276" s="82">
        <f t="shared" si="46"/>
        <v>0</v>
      </c>
      <c r="AE276" s="82">
        <f t="shared" si="47"/>
        <v>0</v>
      </c>
      <c r="AF276" s="97" t="str">
        <f t="shared" si="48"/>
        <v>-</v>
      </c>
      <c r="AG276" s="81">
        <f t="shared" si="49"/>
        <v>0</v>
      </c>
      <c r="AH276" s="98" t="s">
        <v>1368</v>
      </c>
      <c r="AI276" s="99" t="s">
        <v>1418</v>
      </c>
    </row>
    <row r="277" spans="1:35" x14ac:dyDescent="0.2">
      <c r="A277" s="79" t="s">
        <v>2781</v>
      </c>
      <c r="B277" s="80" t="s">
        <v>637</v>
      </c>
      <c r="C277" s="81" t="s">
        <v>638</v>
      </c>
      <c r="D277" s="82" t="s">
        <v>2782</v>
      </c>
      <c r="E277" s="82" t="s">
        <v>2783</v>
      </c>
      <c r="F277" s="80" t="s">
        <v>1362</v>
      </c>
      <c r="G277" s="83" t="s">
        <v>2784</v>
      </c>
      <c r="H277" s="84" t="s">
        <v>2785</v>
      </c>
      <c r="I277" s="85">
        <v>3304264191</v>
      </c>
      <c r="J277" s="86" t="s">
        <v>1416</v>
      </c>
      <c r="K277" s="87" t="s">
        <v>1366</v>
      </c>
      <c r="L277" s="88"/>
      <c r="M277" s="89">
        <v>1136.576155716235</v>
      </c>
      <c r="N277" s="90"/>
      <c r="O277" s="91">
        <v>23.743200000000002</v>
      </c>
      <c r="P277" s="87" t="s">
        <v>1417</v>
      </c>
      <c r="Q277" s="92"/>
      <c r="R277" s="90"/>
      <c r="S277" s="93" t="s">
        <v>1417</v>
      </c>
      <c r="T277" s="94">
        <v>69797.27</v>
      </c>
      <c r="U277" s="95"/>
      <c r="V277" s="95"/>
      <c r="W277" s="96"/>
      <c r="X277" s="81">
        <f t="shared" si="40"/>
        <v>0</v>
      </c>
      <c r="Y277" s="82">
        <f t="shared" si="41"/>
        <v>0</v>
      </c>
      <c r="Z277" s="82">
        <f t="shared" si="42"/>
        <v>0</v>
      </c>
      <c r="AA277" s="82">
        <f t="shared" si="43"/>
        <v>0</v>
      </c>
      <c r="AB277" s="97" t="str">
        <f t="shared" si="44"/>
        <v>-</v>
      </c>
      <c r="AC277" s="81">
        <f t="shared" si="45"/>
        <v>1</v>
      </c>
      <c r="AD277" s="82">
        <f t="shared" si="46"/>
        <v>1</v>
      </c>
      <c r="AE277" s="82" t="str">
        <f t="shared" si="47"/>
        <v>Initial</v>
      </c>
      <c r="AF277" s="97" t="str">
        <f t="shared" si="48"/>
        <v>RLIS</v>
      </c>
      <c r="AG277" s="81">
        <f t="shared" si="49"/>
        <v>0</v>
      </c>
      <c r="AH277" s="98" t="s">
        <v>1368</v>
      </c>
      <c r="AI277" s="99" t="s">
        <v>1418</v>
      </c>
    </row>
    <row r="278" spans="1:35" x14ac:dyDescent="0.2">
      <c r="A278" s="79" t="s">
        <v>2786</v>
      </c>
      <c r="B278" s="80" t="s">
        <v>2787</v>
      </c>
      <c r="C278" s="81" t="s">
        <v>2788</v>
      </c>
      <c r="D278" s="82" t="s">
        <v>2789</v>
      </c>
      <c r="E278" s="82" t="s">
        <v>1528</v>
      </c>
      <c r="F278" s="80" t="s">
        <v>1362</v>
      </c>
      <c r="G278" s="83" t="s">
        <v>2790</v>
      </c>
      <c r="H278" s="84" t="s">
        <v>2791</v>
      </c>
      <c r="I278" s="85">
        <v>2165390595</v>
      </c>
      <c r="J278" s="86" t="s">
        <v>1365</v>
      </c>
      <c r="K278" s="87" t="s">
        <v>1366</v>
      </c>
      <c r="L278" s="88"/>
      <c r="M278" s="89">
        <v>186.43064812224702</v>
      </c>
      <c r="N278" s="90"/>
      <c r="O278" s="91" t="s">
        <v>1367</v>
      </c>
      <c r="P278" s="87" t="s">
        <v>1366</v>
      </c>
      <c r="Q278" s="92"/>
      <c r="R278" s="90"/>
      <c r="S278" s="93" t="s">
        <v>1366</v>
      </c>
      <c r="T278" s="94">
        <v>685.54</v>
      </c>
      <c r="U278" s="95"/>
      <c r="V278" s="95"/>
      <c r="W278" s="96"/>
      <c r="X278" s="81">
        <f t="shared" si="40"/>
        <v>0</v>
      </c>
      <c r="Y278" s="82">
        <f t="shared" si="41"/>
        <v>1</v>
      </c>
      <c r="Z278" s="82">
        <f t="shared" si="42"/>
        <v>0</v>
      </c>
      <c r="AA278" s="82">
        <f t="shared" si="43"/>
        <v>0</v>
      </c>
      <c r="AB278" s="97" t="str">
        <f t="shared" si="44"/>
        <v>-</v>
      </c>
      <c r="AC278" s="81">
        <f t="shared" si="45"/>
        <v>0</v>
      </c>
      <c r="AD278" s="82">
        <f t="shared" si="46"/>
        <v>0</v>
      </c>
      <c r="AE278" s="82">
        <f t="shared" si="47"/>
        <v>0</v>
      </c>
      <c r="AF278" s="97" t="str">
        <f t="shared" si="48"/>
        <v>-</v>
      </c>
      <c r="AG278" s="81">
        <f t="shared" si="49"/>
        <v>0</v>
      </c>
      <c r="AH278" s="98" t="s">
        <v>1368</v>
      </c>
      <c r="AI278" s="99" t="s">
        <v>1369</v>
      </c>
    </row>
    <row r="279" spans="1:35" x14ac:dyDescent="0.2">
      <c r="A279" s="79" t="s">
        <v>2792</v>
      </c>
      <c r="B279" s="80" t="s">
        <v>45</v>
      </c>
      <c r="C279" s="81" t="s">
        <v>2793</v>
      </c>
      <c r="D279" s="82" t="s">
        <v>2794</v>
      </c>
      <c r="E279" s="82" t="s">
        <v>2795</v>
      </c>
      <c r="F279" s="80" t="s">
        <v>1362</v>
      </c>
      <c r="G279" s="83" t="s">
        <v>2796</v>
      </c>
      <c r="H279" s="84" t="s">
        <v>2797</v>
      </c>
      <c r="I279" s="85">
        <v>7406676079</v>
      </c>
      <c r="J279" s="86" t="s">
        <v>1424</v>
      </c>
      <c r="K279" s="87" t="s">
        <v>1417</v>
      </c>
      <c r="L279" s="88"/>
      <c r="M279" s="89">
        <v>947.11223994158138</v>
      </c>
      <c r="N279" s="90"/>
      <c r="O279" s="91">
        <v>21.2346</v>
      </c>
      <c r="P279" s="87" t="s">
        <v>1417</v>
      </c>
      <c r="Q279" s="92"/>
      <c r="R279" s="90"/>
      <c r="S279" s="93" t="s">
        <v>1417</v>
      </c>
      <c r="T279" s="94">
        <v>46871.89</v>
      </c>
      <c r="U279" s="95"/>
      <c r="V279" s="95"/>
      <c r="W279" s="96"/>
      <c r="X279" s="81">
        <f t="shared" si="40"/>
        <v>1</v>
      </c>
      <c r="Y279" s="82">
        <f t="shared" si="41"/>
        <v>0</v>
      </c>
      <c r="Z279" s="82">
        <f t="shared" si="42"/>
        <v>0</v>
      </c>
      <c r="AA279" s="82">
        <f t="shared" si="43"/>
        <v>0</v>
      </c>
      <c r="AB279" s="97" t="str">
        <f t="shared" si="44"/>
        <v>-</v>
      </c>
      <c r="AC279" s="81">
        <f t="shared" si="45"/>
        <v>1</v>
      </c>
      <c r="AD279" s="82">
        <f t="shared" si="46"/>
        <v>1</v>
      </c>
      <c r="AE279" s="82" t="str">
        <f t="shared" si="47"/>
        <v>Initial</v>
      </c>
      <c r="AF279" s="97" t="str">
        <f t="shared" si="48"/>
        <v>RLIS</v>
      </c>
      <c r="AG279" s="81">
        <f t="shared" si="49"/>
        <v>0</v>
      </c>
      <c r="AH279" s="98" t="s">
        <v>1368</v>
      </c>
      <c r="AI279" s="99" t="s">
        <v>1418</v>
      </c>
    </row>
    <row r="280" spans="1:35" x14ac:dyDescent="0.2">
      <c r="A280" s="79" t="s">
        <v>2798</v>
      </c>
      <c r="B280" s="80" t="s">
        <v>74</v>
      </c>
      <c r="C280" s="81" t="s">
        <v>2793</v>
      </c>
      <c r="D280" s="82" t="s">
        <v>2799</v>
      </c>
      <c r="E280" s="82" t="s">
        <v>2800</v>
      </c>
      <c r="F280" s="80" t="s">
        <v>1362</v>
      </c>
      <c r="G280" s="83" t="s">
        <v>2801</v>
      </c>
      <c r="H280" s="84" t="s">
        <v>2802</v>
      </c>
      <c r="I280" s="85">
        <v>9376951399</v>
      </c>
      <c r="J280" s="86" t="s">
        <v>1476</v>
      </c>
      <c r="K280" s="87" t="s">
        <v>1417</v>
      </c>
      <c r="L280" s="88"/>
      <c r="M280" s="89">
        <v>1352.1264958540073</v>
      </c>
      <c r="N280" s="90"/>
      <c r="O280" s="91">
        <v>23.6998</v>
      </c>
      <c r="P280" s="87" t="s">
        <v>1417</v>
      </c>
      <c r="Q280" s="92"/>
      <c r="R280" s="90"/>
      <c r="S280" s="93" t="s">
        <v>1417</v>
      </c>
      <c r="T280" s="94">
        <v>89532.39</v>
      </c>
      <c r="U280" s="95"/>
      <c r="V280" s="95"/>
      <c r="W280" s="96"/>
      <c r="X280" s="81">
        <f t="shared" si="40"/>
        <v>1</v>
      </c>
      <c r="Y280" s="82">
        <f t="shared" si="41"/>
        <v>0</v>
      </c>
      <c r="Z280" s="82">
        <f t="shared" si="42"/>
        <v>0</v>
      </c>
      <c r="AA280" s="82">
        <f t="shared" si="43"/>
        <v>0</v>
      </c>
      <c r="AB280" s="97" t="str">
        <f t="shared" si="44"/>
        <v>-</v>
      </c>
      <c r="AC280" s="81">
        <f t="shared" si="45"/>
        <v>1</v>
      </c>
      <c r="AD280" s="82">
        <f t="shared" si="46"/>
        <v>1</v>
      </c>
      <c r="AE280" s="82" t="str">
        <f t="shared" si="47"/>
        <v>Initial</v>
      </c>
      <c r="AF280" s="97" t="str">
        <f t="shared" si="48"/>
        <v>RLIS</v>
      </c>
      <c r="AG280" s="81">
        <f t="shared" si="49"/>
        <v>0</v>
      </c>
      <c r="AH280" s="98" t="s">
        <v>1368</v>
      </c>
      <c r="AI280" s="99" t="s">
        <v>1418</v>
      </c>
    </row>
    <row r="281" spans="1:35" x14ac:dyDescent="0.2">
      <c r="A281" s="79" t="s">
        <v>2803</v>
      </c>
      <c r="B281" s="80" t="s">
        <v>1048</v>
      </c>
      <c r="C281" s="81" t="s">
        <v>2793</v>
      </c>
      <c r="D281" s="82" t="s">
        <v>2804</v>
      </c>
      <c r="E281" s="82" t="s">
        <v>2805</v>
      </c>
      <c r="F281" s="80" t="s">
        <v>1362</v>
      </c>
      <c r="G281" s="83" t="s">
        <v>2806</v>
      </c>
      <c r="H281" s="84" t="s">
        <v>2807</v>
      </c>
      <c r="I281" s="85">
        <v>7402264851</v>
      </c>
      <c r="J281" s="86" t="s">
        <v>1424</v>
      </c>
      <c r="K281" s="87" t="s">
        <v>1417</v>
      </c>
      <c r="L281" s="88"/>
      <c r="M281" s="89">
        <v>889.55799078649511</v>
      </c>
      <c r="N281" s="90"/>
      <c r="O281" s="91">
        <v>31.531500000000001</v>
      </c>
      <c r="P281" s="87" t="s">
        <v>1417</v>
      </c>
      <c r="Q281" s="92"/>
      <c r="R281" s="90"/>
      <c r="S281" s="93" t="s">
        <v>1417</v>
      </c>
      <c r="T281" s="94">
        <v>70962.670000000013</v>
      </c>
      <c r="U281" s="95"/>
      <c r="V281" s="95"/>
      <c r="W281" s="96"/>
      <c r="X281" s="81">
        <f t="shared" si="40"/>
        <v>1</v>
      </c>
      <c r="Y281" s="82">
        <f t="shared" si="41"/>
        <v>0</v>
      </c>
      <c r="Z281" s="82">
        <f t="shared" si="42"/>
        <v>0</v>
      </c>
      <c r="AA281" s="82">
        <f t="shared" si="43"/>
        <v>0</v>
      </c>
      <c r="AB281" s="97" t="str">
        <f t="shared" si="44"/>
        <v>-</v>
      </c>
      <c r="AC281" s="81">
        <f t="shared" si="45"/>
        <v>1</v>
      </c>
      <c r="AD281" s="82">
        <f t="shared" si="46"/>
        <v>1</v>
      </c>
      <c r="AE281" s="82" t="str">
        <f t="shared" si="47"/>
        <v>Initial</v>
      </c>
      <c r="AF281" s="97" t="str">
        <f t="shared" si="48"/>
        <v>RLIS</v>
      </c>
      <c r="AG281" s="81">
        <f t="shared" si="49"/>
        <v>0</v>
      </c>
      <c r="AH281" s="98" t="s">
        <v>1368</v>
      </c>
      <c r="AI281" s="99" t="s">
        <v>1418</v>
      </c>
    </row>
    <row r="282" spans="1:35" x14ac:dyDescent="0.2">
      <c r="A282" s="79" t="s">
        <v>2808</v>
      </c>
      <c r="B282" s="80" t="s">
        <v>2809</v>
      </c>
      <c r="C282" s="81" t="s">
        <v>2810</v>
      </c>
      <c r="D282" s="82" t="s">
        <v>2811</v>
      </c>
      <c r="E282" s="82" t="s">
        <v>2812</v>
      </c>
      <c r="F282" s="80" t="s">
        <v>1362</v>
      </c>
      <c r="G282" s="83" t="s">
        <v>2813</v>
      </c>
      <c r="H282" s="84" t="s">
        <v>2814</v>
      </c>
      <c r="I282" s="85">
        <v>6148364530</v>
      </c>
      <c r="J282" s="86" t="s">
        <v>2815</v>
      </c>
      <c r="K282" s="87" t="s">
        <v>1366</v>
      </c>
      <c r="L282" s="88"/>
      <c r="M282" s="100">
        <v>1478.899352366175</v>
      </c>
      <c r="N282" s="90"/>
      <c r="O282" s="91" t="s">
        <v>1367</v>
      </c>
      <c r="P282" s="87" t="s">
        <v>1366</v>
      </c>
      <c r="Q282" s="92"/>
      <c r="R282" s="90"/>
      <c r="S282" s="93" t="s">
        <v>1366</v>
      </c>
      <c r="T282" s="94">
        <v>2599</v>
      </c>
      <c r="U282" s="95"/>
      <c r="V282" s="95"/>
      <c r="W282" s="96"/>
      <c r="X282" s="81">
        <f t="shared" si="40"/>
        <v>0</v>
      </c>
      <c r="Y282" s="82">
        <f t="shared" si="41"/>
        <v>0</v>
      </c>
      <c r="Z282" s="82">
        <f t="shared" si="42"/>
        <v>0</v>
      </c>
      <c r="AA282" s="82">
        <f t="shared" si="43"/>
        <v>0</v>
      </c>
      <c r="AB282" s="97" t="str">
        <f t="shared" si="44"/>
        <v>-</v>
      </c>
      <c r="AC282" s="81">
        <f t="shared" si="45"/>
        <v>0</v>
      </c>
      <c r="AD282" s="82">
        <f t="shared" si="46"/>
        <v>0</v>
      </c>
      <c r="AE282" s="82">
        <f t="shared" si="47"/>
        <v>0</v>
      </c>
      <c r="AF282" s="97" t="str">
        <f t="shared" si="48"/>
        <v>-</v>
      </c>
      <c r="AG282" s="81">
        <f t="shared" si="49"/>
        <v>0</v>
      </c>
      <c r="AH282" s="98" t="s">
        <v>1368</v>
      </c>
      <c r="AI282" s="99" t="s">
        <v>1538</v>
      </c>
    </row>
    <row r="283" spans="1:35" x14ac:dyDescent="0.2">
      <c r="A283" s="79" t="s">
        <v>2816</v>
      </c>
      <c r="B283" s="80" t="s">
        <v>1298</v>
      </c>
      <c r="C283" s="81" t="s">
        <v>1299</v>
      </c>
      <c r="D283" s="82" t="s">
        <v>2817</v>
      </c>
      <c r="E283" s="82" t="s">
        <v>2818</v>
      </c>
      <c r="F283" s="80" t="s">
        <v>1362</v>
      </c>
      <c r="G283" s="83" t="s">
        <v>2819</v>
      </c>
      <c r="H283" s="84" t="s">
        <v>2820</v>
      </c>
      <c r="I283" s="85">
        <v>4198336411</v>
      </c>
      <c r="J283" s="86" t="s">
        <v>1476</v>
      </c>
      <c r="K283" s="87" t="s">
        <v>1417</v>
      </c>
      <c r="L283" s="88"/>
      <c r="M283" s="89">
        <v>1449.6301132718818</v>
      </c>
      <c r="N283" s="90"/>
      <c r="O283" s="91">
        <v>10.773999999999999</v>
      </c>
      <c r="P283" s="87" t="s">
        <v>1366</v>
      </c>
      <c r="Q283" s="92"/>
      <c r="R283" s="90"/>
      <c r="S283" s="93" t="s">
        <v>1417</v>
      </c>
      <c r="T283" s="94">
        <v>44669.5</v>
      </c>
      <c r="U283" s="95"/>
      <c r="V283" s="95"/>
      <c r="W283" s="96"/>
      <c r="X283" s="81">
        <f t="shared" si="40"/>
        <v>1</v>
      </c>
      <c r="Y283" s="82">
        <f t="shared" si="41"/>
        <v>0</v>
      </c>
      <c r="Z283" s="82">
        <f t="shared" si="42"/>
        <v>0</v>
      </c>
      <c r="AA283" s="82">
        <f t="shared" si="43"/>
        <v>0</v>
      </c>
      <c r="AB283" s="97" t="str">
        <f t="shared" si="44"/>
        <v>-</v>
      </c>
      <c r="AC283" s="81">
        <f t="shared" si="45"/>
        <v>1</v>
      </c>
      <c r="AD283" s="82">
        <f t="shared" si="46"/>
        <v>0</v>
      </c>
      <c r="AE283" s="82">
        <f t="shared" si="47"/>
        <v>0</v>
      </c>
      <c r="AF283" s="97" t="str">
        <f t="shared" si="48"/>
        <v>-</v>
      </c>
      <c r="AG283" s="81">
        <f t="shared" si="49"/>
        <v>0</v>
      </c>
      <c r="AH283" s="98" t="s">
        <v>1368</v>
      </c>
      <c r="AI283" s="99" t="s">
        <v>1418</v>
      </c>
    </row>
    <row r="284" spans="1:35" x14ac:dyDescent="0.2">
      <c r="A284" s="79" t="s">
        <v>2821</v>
      </c>
      <c r="B284" s="80" t="s">
        <v>1017</v>
      </c>
      <c r="C284" s="81" t="s">
        <v>1018</v>
      </c>
      <c r="D284" s="82" t="s">
        <v>2822</v>
      </c>
      <c r="E284" s="82" t="s">
        <v>2823</v>
      </c>
      <c r="F284" s="80" t="s">
        <v>1362</v>
      </c>
      <c r="G284" s="83" t="s">
        <v>2824</v>
      </c>
      <c r="H284" s="84" t="s">
        <v>2825</v>
      </c>
      <c r="I284" s="85">
        <v>9374561107</v>
      </c>
      <c r="J284" s="86" t="s">
        <v>1416</v>
      </c>
      <c r="K284" s="87" t="s">
        <v>1366</v>
      </c>
      <c r="L284" s="88"/>
      <c r="M284" s="89">
        <v>2159.9303159934188</v>
      </c>
      <c r="N284" s="90"/>
      <c r="O284" s="91">
        <v>18.9465</v>
      </c>
      <c r="P284" s="87" t="s">
        <v>1366</v>
      </c>
      <c r="Q284" s="92"/>
      <c r="R284" s="90"/>
      <c r="S284" s="93" t="s">
        <v>1417</v>
      </c>
      <c r="T284" s="94">
        <v>68716.680000000008</v>
      </c>
      <c r="U284" s="95"/>
      <c r="V284" s="95"/>
      <c r="W284" s="96"/>
      <c r="X284" s="81">
        <f t="shared" si="40"/>
        <v>0</v>
      </c>
      <c r="Y284" s="82">
        <f t="shared" si="41"/>
        <v>0</v>
      </c>
      <c r="Z284" s="82">
        <f t="shared" si="42"/>
        <v>0</v>
      </c>
      <c r="AA284" s="82">
        <f t="shared" si="43"/>
        <v>0</v>
      </c>
      <c r="AB284" s="97" t="str">
        <f t="shared" si="44"/>
        <v>-</v>
      </c>
      <c r="AC284" s="81">
        <f t="shared" si="45"/>
        <v>1</v>
      </c>
      <c r="AD284" s="82">
        <f t="shared" si="46"/>
        <v>0</v>
      </c>
      <c r="AE284" s="82">
        <f t="shared" si="47"/>
        <v>0</v>
      </c>
      <c r="AF284" s="97" t="str">
        <f t="shared" si="48"/>
        <v>-</v>
      </c>
      <c r="AG284" s="81">
        <f t="shared" si="49"/>
        <v>0</v>
      </c>
      <c r="AH284" s="98" t="s">
        <v>1368</v>
      </c>
      <c r="AI284" s="99" t="s">
        <v>1418</v>
      </c>
    </row>
    <row r="285" spans="1:35" x14ac:dyDescent="0.2">
      <c r="A285" s="79" t="s">
        <v>2826</v>
      </c>
      <c r="B285" s="80" t="s">
        <v>2827</v>
      </c>
      <c r="C285" s="81" t="s">
        <v>2828</v>
      </c>
      <c r="D285" s="82" t="s">
        <v>2829</v>
      </c>
      <c r="E285" s="82" t="s">
        <v>1432</v>
      </c>
      <c r="F285" s="80" t="s">
        <v>1362</v>
      </c>
      <c r="G285" s="83" t="s">
        <v>1450</v>
      </c>
      <c r="H285" s="84" t="s">
        <v>2830</v>
      </c>
      <c r="I285" s="85">
        <v>3305354581</v>
      </c>
      <c r="J285" s="86" t="s">
        <v>1383</v>
      </c>
      <c r="K285" s="87" t="s">
        <v>1366</v>
      </c>
      <c r="L285" s="88"/>
      <c r="M285" s="89">
        <v>259.6466607443798</v>
      </c>
      <c r="N285" s="90"/>
      <c r="O285" s="91" t="s">
        <v>1367</v>
      </c>
      <c r="P285" s="87" t="s">
        <v>1366</v>
      </c>
      <c r="Q285" s="92"/>
      <c r="R285" s="90"/>
      <c r="S285" s="93" t="s">
        <v>1366</v>
      </c>
      <c r="T285" s="94">
        <v>16125.51</v>
      </c>
      <c r="U285" s="95"/>
      <c r="V285" s="95"/>
      <c r="W285" s="96"/>
      <c r="X285" s="81">
        <f t="shared" si="40"/>
        <v>0</v>
      </c>
      <c r="Y285" s="82">
        <f t="shared" si="41"/>
        <v>1</v>
      </c>
      <c r="Z285" s="82">
        <f t="shared" si="42"/>
        <v>0</v>
      </c>
      <c r="AA285" s="82">
        <f t="shared" si="43"/>
        <v>0</v>
      </c>
      <c r="AB285" s="97" t="str">
        <f t="shared" si="44"/>
        <v>-</v>
      </c>
      <c r="AC285" s="81">
        <f t="shared" si="45"/>
        <v>0</v>
      </c>
      <c r="AD285" s="82">
        <f t="shared" si="46"/>
        <v>0</v>
      </c>
      <c r="AE285" s="82">
        <f t="shared" si="47"/>
        <v>0</v>
      </c>
      <c r="AF285" s="97" t="str">
        <f t="shared" si="48"/>
        <v>-</v>
      </c>
      <c r="AG285" s="81">
        <f t="shared" si="49"/>
        <v>0</v>
      </c>
      <c r="AH285" s="98" t="s">
        <v>1368</v>
      </c>
      <c r="AI285" s="99" t="s">
        <v>1369</v>
      </c>
    </row>
    <row r="286" spans="1:35" x14ac:dyDescent="0.2">
      <c r="A286" s="79" t="s">
        <v>2831</v>
      </c>
      <c r="B286" s="80" t="s">
        <v>950</v>
      </c>
      <c r="C286" s="81" t="s">
        <v>951</v>
      </c>
      <c r="D286" s="82" t="s">
        <v>2832</v>
      </c>
      <c r="E286" s="82" t="s">
        <v>2833</v>
      </c>
      <c r="F286" s="80" t="s">
        <v>1362</v>
      </c>
      <c r="G286" s="83" t="s">
        <v>2834</v>
      </c>
      <c r="H286" s="84" t="s">
        <v>2835</v>
      </c>
      <c r="I286" s="85">
        <v>4192982112</v>
      </c>
      <c r="J286" s="86" t="s">
        <v>1424</v>
      </c>
      <c r="K286" s="87" t="s">
        <v>1417</v>
      </c>
      <c r="L286" s="88"/>
      <c r="M286" s="89">
        <v>646.35721593007395</v>
      </c>
      <c r="N286" s="90"/>
      <c r="O286" s="91">
        <v>23.1707</v>
      </c>
      <c r="P286" s="87" t="s">
        <v>1417</v>
      </c>
      <c r="Q286" s="92"/>
      <c r="R286" s="90"/>
      <c r="S286" s="93" t="s">
        <v>1417</v>
      </c>
      <c r="T286" s="94">
        <v>17394.650000000001</v>
      </c>
      <c r="U286" s="95"/>
      <c r="V286" s="95"/>
      <c r="W286" s="96"/>
      <c r="X286" s="81">
        <f t="shared" si="40"/>
        <v>1</v>
      </c>
      <c r="Y286" s="82">
        <f t="shared" si="41"/>
        <v>0</v>
      </c>
      <c r="Z286" s="82">
        <f t="shared" si="42"/>
        <v>0</v>
      </c>
      <c r="AA286" s="82">
        <f t="shared" si="43"/>
        <v>0</v>
      </c>
      <c r="AB286" s="97" t="str">
        <f t="shared" si="44"/>
        <v>-</v>
      </c>
      <c r="AC286" s="81">
        <f t="shared" si="45"/>
        <v>1</v>
      </c>
      <c r="AD286" s="82">
        <f t="shared" si="46"/>
        <v>1</v>
      </c>
      <c r="AE286" s="82" t="str">
        <f t="shared" si="47"/>
        <v>Initial</v>
      </c>
      <c r="AF286" s="97" t="str">
        <f t="shared" si="48"/>
        <v>RLIS</v>
      </c>
      <c r="AG286" s="81">
        <f t="shared" si="49"/>
        <v>0</v>
      </c>
      <c r="AH286" s="98" t="s">
        <v>1368</v>
      </c>
      <c r="AI286" s="99" t="s">
        <v>1418</v>
      </c>
    </row>
    <row r="287" spans="1:35" x14ac:dyDescent="0.2">
      <c r="A287" s="79" t="s">
        <v>2836</v>
      </c>
      <c r="B287" s="80" t="s">
        <v>85</v>
      </c>
      <c r="C287" s="81" t="s">
        <v>86</v>
      </c>
      <c r="D287" s="82" t="s">
        <v>2837</v>
      </c>
      <c r="E287" s="82" t="s">
        <v>2838</v>
      </c>
      <c r="F287" s="80" t="s">
        <v>1362</v>
      </c>
      <c r="G287" s="83" t="s">
        <v>2839</v>
      </c>
      <c r="H287" s="84" t="s">
        <v>2840</v>
      </c>
      <c r="I287" s="85">
        <v>5138634692</v>
      </c>
      <c r="J287" s="86" t="s">
        <v>1786</v>
      </c>
      <c r="K287" s="87" t="s">
        <v>1366</v>
      </c>
      <c r="L287" s="88"/>
      <c r="M287" s="89">
        <v>4717.9103935289031</v>
      </c>
      <c r="N287" s="90"/>
      <c r="O287" s="91">
        <v>13.928900000000001</v>
      </c>
      <c r="P287" s="87" t="s">
        <v>1366</v>
      </c>
      <c r="Q287" s="92"/>
      <c r="R287" s="90"/>
      <c r="S287" s="93" t="s">
        <v>1366</v>
      </c>
      <c r="T287" s="94">
        <v>73218.880000000005</v>
      </c>
      <c r="U287" s="95"/>
      <c r="V287" s="95"/>
      <c r="W287" s="96"/>
      <c r="X287" s="81">
        <f t="shared" si="40"/>
        <v>0</v>
      </c>
      <c r="Y287" s="82">
        <f t="shared" si="41"/>
        <v>0</v>
      </c>
      <c r="Z287" s="82">
        <f t="shared" si="42"/>
        <v>0</v>
      </c>
      <c r="AA287" s="82">
        <f t="shared" si="43"/>
        <v>0</v>
      </c>
      <c r="AB287" s="97" t="str">
        <f t="shared" si="44"/>
        <v>-</v>
      </c>
      <c r="AC287" s="81">
        <f t="shared" si="45"/>
        <v>0</v>
      </c>
      <c r="AD287" s="82">
        <f t="shared" si="46"/>
        <v>0</v>
      </c>
      <c r="AE287" s="82">
        <f t="shared" si="47"/>
        <v>0</v>
      </c>
      <c r="AF287" s="97" t="str">
        <f t="shared" si="48"/>
        <v>-</v>
      </c>
      <c r="AG287" s="81">
        <f t="shared" si="49"/>
        <v>0</v>
      </c>
      <c r="AH287" s="98" t="s">
        <v>1368</v>
      </c>
      <c r="AI287" s="99" t="s">
        <v>1418</v>
      </c>
    </row>
    <row r="288" spans="1:35" x14ac:dyDescent="0.2">
      <c r="A288" s="79" t="s">
        <v>2841</v>
      </c>
      <c r="B288" s="80" t="s">
        <v>498</v>
      </c>
      <c r="C288" s="81" t="s">
        <v>2842</v>
      </c>
      <c r="D288" s="82" t="s">
        <v>2843</v>
      </c>
      <c r="E288" s="82" t="s">
        <v>2844</v>
      </c>
      <c r="F288" s="80" t="s">
        <v>1362</v>
      </c>
      <c r="G288" s="83" t="s">
        <v>2845</v>
      </c>
      <c r="H288" s="84" t="s">
        <v>2846</v>
      </c>
      <c r="I288" s="85">
        <v>3305323199</v>
      </c>
      <c r="J288" s="86" t="s">
        <v>1476</v>
      </c>
      <c r="K288" s="87" t="s">
        <v>1417</v>
      </c>
      <c r="L288" s="88"/>
      <c r="M288" s="89">
        <v>1615.4979965926884</v>
      </c>
      <c r="N288" s="90"/>
      <c r="O288" s="91">
        <v>18.142399999999999</v>
      </c>
      <c r="P288" s="87" t="s">
        <v>1366</v>
      </c>
      <c r="Q288" s="92"/>
      <c r="R288" s="90"/>
      <c r="S288" s="93" t="s">
        <v>1417</v>
      </c>
      <c r="T288" s="94">
        <v>134416.24000000002</v>
      </c>
      <c r="U288" s="95"/>
      <c r="V288" s="95"/>
      <c r="W288" s="96"/>
      <c r="X288" s="81">
        <f t="shared" si="40"/>
        <v>1</v>
      </c>
      <c r="Y288" s="82">
        <f t="shared" si="41"/>
        <v>0</v>
      </c>
      <c r="Z288" s="82">
        <f t="shared" si="42"/>
        <v>0</v>
      </c>
      <c r="AA288" s="82">
        <f t="shared" si="43"/>
        <v>0</v>
      </c>
      <c r="AB288" s="97" t="str">
        <f t="shared" si="44"/>
        <v>-</v>
      </c>
      <c r="AC288" s="81">
        <f t="shared" si="45"/>
        <v>1</v>
      </c>
      <c r="AD288" s="82">
        <f t="shared" si="46"/>
        <v>0</v>
      </c>
      <c r="AE288" s="82">
        <f t="shared" si="47"/>
        <v>0</v>
      </c>
      <c r="AF288" s="97" t="str">
        <f t="shared" si="48"/>
        <v>-</v>
      </c>
      <c r="AG288" s="81">
        <f t="shared" si="49"/>
        <v>0</v>
      </c>
      <c r="AH288" s="98" t="s">
        <v>1368</v>
      </c>
      <c r="AI288" s="99" t="s">
        <v>1418</v>
      </c>
    </row>
    <row r="289" spans="1:35" x14ac:dyDescent="0.2">
      <c r="A289" s="79" t="s">
        <v>2847</v>
      </c>
      <c r="B289" s="80" t="s">
        <v>898</v>
      </c>
      <c r="C289" s="81" t="s">
        <v>2848</v>
      </c>
      <c r="D289" s="82" t="s">
        <v>2849</v>
      </c>
      <c r="E289" s="82" t="s">
        <v>2850</v>
      </c>
      <c r="F289" s="80" t="s">
        <v>1362</v>
      </c>
      <c r="G289" s="83" t="s">
        <v>2851</v>
      </c>
      <c r="H289" s="84" t="s">
        <v>2105</v>
      </c>
      <c r="I289" s="85">
        <v>4194993000</v>
      </c>
      <c r="J289" s="86" t="s">
        <v>1424</v>
      </c>
      <c r="K289" s="87" t="s">
        <v>1417</v>
      </c>
      <c r="L289" s="88"/>
      <c r="M289" s="89">
        <v>1526.763568232926</v>
      </c>
      <c r="N289" s="90"/>
      <c r="O289" s="91">
        <v>15.6912</v>
      </c>
      <c r="P289" s="87" t="s">
        <v>1366</v>
      </c>
      <c r="Q289" s="92"/>
      <c r="R289" s="90"/>
      <c r="S289" s="93" t="s">
        <v>1417</v>
      </c>
      <c r="T289" s="94">
        <v>34321.449999999997</v>
      </c>
      <c r="U289" s="95"/>
      <c r="V289" s="95"/>
      <c r="W289" s="96"/>
      <c r="X289" s="81">
        <f t="shared" si="40"/>
        <v>1</v>
      </c>
      <c r="Y289" s="82">
        <f t="shared" si="41"/>
        <v>0</v>
      </c>
      <c r="Z289" s="82">
        <f t="shared" si="42"/>
        <v>0</v>
      </c>
      <c r="AA289" s="82">
        <f t="shared" si="43"/>
        <v>0</v>
      </c>
      <c r="AB289" s="97" t="str">
        <f t="shared" si="44"/>
        <v>-</v>
      </c>
      <c r="AC289" s="81">
        <f t="shared" si="45"/>
        <v>1</v>
      </c>
      <c r="AD289" s="82">
        <f t="shared" si="46"/>
        <v>0</v>
      </c>
      <c r="AE289" s="82">
        <f t="shared" si="47"/>
        <v>0</v>
      </c>
      <c r="AF289" s="97" t="str">
        <f t="shared" si="48"/>
        <v>-</v>
      </c>
      <c r="AG289" s="81">
        <f t="shared" si="49"/>
        <v>0</v>
      </c>
      <c r="AH289" s="98" t="s">
        <v>1368</v>
      </c>
      <c r="AI289" s="99" t="s">
        <v>1418</v>
      </c>
    </row>
    <row r="290" spans="1:35" x14ac:dyDescent="0.2">
      <c r="A290" s="79" t="s">
        <v>2852</v>
      </c>
      <c r="B290" s="80" t="s">
        <v>952</v>
      </c>
      <c r="C290" s="81" t="s">
        <v>953</v>
      </c>
      <c r="D290" s="82" t="s">
        <v>2853</v>
      </c>
      <c r="E290" s="82" t="s">
        <v>2854</v>
      </c>
      <c r="F290" s="80" t="s">
        <v>1362</v>
      </c>
      <c r="G290" s="83" t="s">
        <v>2855</v>
      </c>
      <c r="H290" s="84" t="s">
        <v>2856</v>
      </c>
      <c r="I290" s="85">
        <v>4192723213</v>
      </c>
      <c r="J290" s="86" t="s">
        <v>1424</v>
      </c>
      <c r="K290" s="87" t="s">
        <v>1417</v>
      </c>
      <c r="L290" s="88"/>
      <c r="M290" s="89">
        <v>573.62147171539971</v>
      </c>
      <c r="N290" s="90"/>
      <c r="O290" s="91">
        <v>20.547899999999998</v>
      </c>
      <c r="P290" s="87" t="s">
        <v>1417</v>
      </c>
      <c r="Q290" s="92"/>
      <c r="R290" s="90"/>
      <c r="S290" s="93" t="s">
        <v>1417</v>
      </c>
      <c r="T290" s="94">
        <v>27178.65</v>
      </c>
      <c r="U290" s="95"/>
      <c r="V290" s="95"/>
      <c r="W290" s="96"/>
      <c r="X290" s="81">
        <f t="shared" si="40"/>
        <v>1</v>
      </c>
      <c r="Y290" s="82">
        <f t="shared" si="41"/>
        <v>1</v>
      </c>
      <c r="Z290" s="82">
        <f t="shared" si="42"/>
        <v>0</v>
      </c>
      <c r="AA290" s="82">
        <f t="shared" si="43"/>
        <v>0</v>
      </c>
      <c r="AB290" s="97" t="str">
        <f t="shared" si="44"/>
        <v>SRSA</v>
      </c>
      <c r="AC290" s="81">
        <f t="shared" si="45"/>
        <v>1</v>
      </c>
      <c r="AD290" s="82">
        <f t="shared" si="46"/>
        <v>1</v>
      </c>
      <c r="AE290" s="82" t="str">
        <f t="shared" si="47"/>
        <v>Initial</v>
      </c>
      <c r="AF290" s="97" t="str">
        <f t="shared" si="48"/>
        <v>-</v>
      </c>
      <c r="AG290" s="81" t="str">
        <f t="shared" si="49"/>
        <v>SRSA</v>
      </c>
      <c r="AH290" s="98" t="s">
        <v>1368</v>
      </c>
      <c r="AI290" s="99" t="s">
        <v>1418</v>
      </c>
    </row>
    <row r="291" spans="1:35" x14ac:dyDescent="0.2">
      <c r="A291" s="79" t="s">
        <v>2857</v>
      </c>
      <c r="B291" s="80" t="s">
        <v>2858</v>
      </c>
      <c r="C291" s="81" t="s">
        <v>2859</v>
      </c>
      <c r="D291" s="82" t="s">
        <v>2860</v>
      </c>
      <c r="E291" s="82" t="s">
        <v>1361</v>
      </c>
      <c r="F291" s="80" t="s">
        <v>1362</v>
      </c>
      <c r="G291" s="83" t="s">
        <v>2861</v>
      </c>
      <c r="H291" s="84" t="s">
        <v>2862</v>
      </c>
      <c r="I291" s="85">
        <v>6142943020</v>
      </c>
      <c r="J291" s="86" t="s">
        <v>1365</v>
      </c>
      <c r="K291" s="87" t="s">
        <v>1366</v>
      </c>
      <c r="L291" s="88"/>
      <c r="M291" s="89">
        <v>114.25290010064009</v>
      </c>
      <c r="N291" s="90"/>
      <c r="O291" s="91" t="s">
        <v>1367</v>
      </c>
      <c r="P291" s="87" t="s">
        <v>1366</v>
      </c>
      <c r="Q291" s="92"/>
      <c r="R291" s="90"/>
      <c r="S291" s="93" t="s">
        <v>1366</v>
      </c>
      <c r="T291" s="94">
        <v>862.76</v>
      </c>
      <c r="U291" s="95"/>
      <c r="V291" s="95"/>
      <c r="W291" s="96"/>
      <c r="X291" s="81">
        <f t="shared" si="40"/>
        <v>0</v>
      </c>
      <c r="Y291" s="82">
        <f t="shared" si="41"/>
        <v>1</v>
      </c>
      <c r="Z291" s="82">
        <f t="shared" si="42"/>
        <v>0</v>
      </c>
      <c r="AA291" s="82">
        <f t="shared" si="43"/>
        <v>0</v>
      </c>
      <c r="AB291" s="97" t="str">
        <f t="shared" si="44"/>
        <v>-</v>
      </c>
      <c r="AC291" s="81">
        <f t="shared" si="45"/>
        <v>0</v>
      </c>
      <c r="AD291" s="82">
        <f t="shared" si="46"/>
        <v>0</v>
      </c>
      <c r="AE291" s="82">
        <f t="shared" si="47"/>
        <v>0</v>
      </c>
      <c r="AF291" s="97" t="str">
        <f t="shared" si="48"/>
        <v>-</v>
      </c>
      <c r="AG291" s="81">
        <f t="shared" si="49"/>
        <v>0</v>
      </c>
      <c r="AH291" s="98" t="s">
        <v>1368</v>
      </c>
      <c r="AI291" s="99" t="s">
        <v>1369</v>
      </c>
    </row>
    <row r="292" spans="1:35" x14ac:dyDescent="0.2">
      <c r="A292" s="79" t="s">
        <v>2863</v>
      </c>
      <c r="B292" s="80" t="s">
        <v>2864</v>
      </c>
      <c r="C292" s="81" t="s">
        <v>2865</v>
      </c>
      <c r="D292" s="82" t="s">
        <v>2866</v>
      </c>
      <c r="E292" s="82" t="s">
        <v>2850</v>
      </c>
      <c r="F292" s="80" t="s">
        <v>1362</v>
      </c>
      <c r="G292" s="83" t="s">
        <v>2851</v>
      </c>
      <c r="H292" s="84" t="s">
        <v>2867</v>
      </c>
      <c r="I292" s="85">
        <v>8662569707</v>
      </c>
      <c r="J292" s="86" t="s">
        <v>1424</v>
      </c>
      <c r="K292" s="87" t="s">
        <v>1417</v>
      </c>
      <c r="L292" s="88"/>
      <c r="M292" s="100">
        <v>853.71260830760582</v>
      </c>
      <c r="N292" s="90"/>
      <c r="O292" s="91" t="s">
        <v>1367</v>
      </c>
      <c r="P292" s="87" t="s">
        <v>1366</v>
      </c>
      <c r="Q292" s="92"/>
      <c r="R292" s="90"/>
      <c r="S292" s="93" t="s">
        <v>1417</v>
      </c>
      <c r="T292" s="94">
        <v>2053</v>
      </c>
      <c r="U292" s="95"/>
      <c r="V292" s="95"/>
      <c r="W292" s="96"/>
      <c r="X292" s="81">
        <f t="shared" si="40"/>
        <v>1</v>
      </c>
      <c r="Y292" s="82">
        <f t="shared" si="41"/>
        <v>0</v>
      </c>
      <c r="Z292" s="82">
        <f t="shared" si="42"/>
        <v>0</v>
      </c>
      <c r="AA292" s="82">
        <f t="shared" si="43"/>
        <v>0</v>
      </c>
      <c r="AB292" s="97" t="str">
        <f t="shared" si="44"/>
        <v>-</v>
      </c>
      <c r="AC292" s="81">
        <f t="shared" si="45"/>
        <v>1</v>
      </c>
      <c r="AD292" s="82">
        <f t="shared" si="46"/>
        <v>0</v>
      </c>
      <c r="AE292" s="82">
        <f t="shared" si="47"/>
        <v>0</v>
      </c>
      <c r="AF292" s="97" t="str">
        <f t="shared" si="48"/>
        <v>-</v>
      </c>
      <c r="AG292" s="81">
        <f t="shared" si="49"/>
        <v>0</v>
      </c>
      <c r="AH292" s="98" t="s">
        <v>1368</v>
      </c>
      <c r="AI292" s="99" t="s">
        <v>1538</v>
      </c>
    </row>
    <row r="293" spans="1:35" x14ac:dyDescent="0.2">
      <c r="A293" s="79" t="s">
        <v>2868</v>
      </c>
      <c r="B293" s="80" t="s">
        <v>2869</v>
      </c>
      <c r="C293" s="81" t="s">
        <v>2870</v>
      </c>
      <c r="D293" s="82" t="s">
        <v>2871</v>
      </c>
      <c r="E293" s="82" t="s">
        <v>1361</v>
      </c>
      <c r="F293" s="80" t="s">
        <v>1362</v>
      </c>
      <c r="G293" s="83" t="s">
        <v>1374</v>
      </c>
      <c r="H293" s="84" t="s">
        <v>2872</v>
      </c>
      <c r="I293" s="85">
        <v>6144928884</v>
      </c>
      <c r="J293" s="86" t="s">
        <v>1365</v>
      </c>
      <c r="K293" s="87" t="s">
        <v>1366</v>
      </c>
      <c r="L293" s="88"/>
      <c r="M293" s="89">
        <v>20256.047359283642</v>
      </c>
      <c r="N293" s="90"/>
      <c r="O293" s="91" t="s">
        <v>1367</v>
      </c>
      <c r="P293" s="87" t="s">
        <v>1366</v>
      </c>
      <c r="Q293" s="92"/>
      <c r="R293" s="90"/>
      <c r="S293" s="93" t="s">
        <v>1366</v>
      </c>
      <c r="T293" s="94">
        <v>146661.25</v>
      </c>
      <c r="U293" s="95"/>
      <c r="V293" s="95"/>
      <c r="W293" s="96"/>
      <c r="X293" s="81">
        <f t="shared" si="40"/>
        <v>0</v>
      </c>
      <c r="Y293" s="82">
        <f t="shared" si="41"/>
        <v>0</v>
      </c>
      <c r="Z293" s="82">
        <f t="shared" si="42"/>
        <v>0</v>
      </c>
      <c r="AA293" s="82">
        <f t="shared" si="43"/>
        <v>0</v>
      </c>
      <c r="AB293" s="97" t="str">
        <f t="shared" si="44"/>
        <v>-</v>
      </c>
      <c r="AC293" s="81">
        <f t="shared" si="45"/>
        <v>0</v>
      </c>
      <c r="AD293" s="82">
        <f t="shared" si="46"/>
        <v>0</v>
      </c>
      <c r="AE293" s="82">
        <f t="shared" si="47"/>
        <v>0</v>
      </c>
      <c r="AF293" s="97" t="str">
        <f t="shared" si="48"/>
        <v>-</v>
      </c>
      <c r="AG293" s="81">
        <f t="shared" si="49"/>
        <v>0</v>
      </c>
      <c r="AH293" s="98" t="s">
        <v>1368</v>
      </c>
      <c r="AI293" s="99" t="s">
        <v>1369</v>
      </c>
    </row>
    <row r="294" spans="1:35" x14ac:dyDescent="0.2">
      <c r="A294" s="79" t="s">
        <v>2873</v>
      </c>
      <c r="B294" s="80" t="s">
        <v>850</v>
      </c>
      <c r="C294" s="81" t="s">
        <v>851</v>
      </c>
      <c r="D294" s="82" t="s">
        <v>2874</v>
      </c>
      <c r="E294" s="82" t="s">
        <v>246</v>
      </c>
      <c r="F294" s="80" t="s">
        <v>1362</v>
      </c>
      <c r="G294" s="83" t="s">
        <v>2875</v>
      </c>
      <c r="H294" s="84" t="s">
        <v>2876</v>
      </c>
      <c r="I294" s="85">
        <v>7403821101</v>
      </c>
      <c r="J294" s="86" t="s">
        <v>1424</v>
      </c>
      <c r="K294" s="87" t="s">
        <v>1417</v>
      </c>
      <c r="L294" s="88"/>
      <c r="M294" s="89">
        <v>1088.4407192762851</v>
      </c>
      <c r="N294" s="90"/>
      <c r="O294" s="91">
        <v>19.9847</v>
      </c>
      <c r="P294" s="87" t="s">
        <v>1366</v>
      </c>
      <c r="Q294" s="92"/>
      <c r="R294" s="90"/>
      <c r="S294" s="93" t="s">
        <v>1417</v>
      </c>
      <c r="T294" s="94">
        <v>43710.64</v>
      </c>
      <c r="U294" s="95"/>
      <c r="V294" s="95"/>
      <c r="W294" s="96"/>
      <c r="X294" s="81">
        <f t="shared" si="40"/>
        <v>1</v>
      </c>
      <c r="Y294" s="82">
        <f t="shared" si="41"/>
        <v>0</v>
      </c>
      <c r="Z294" s="82">
        <f t="shared" si="42"/>
        <v>0</v>
      </c>
      <c r="AA294" s="82">
        <f t="shared" si="43"/>
        <v>0</v>
      </c>
      <c r="AB294" s="97" t="str">
        <f t="shared" si="44"/>
        <v>-</v>
      </c>
      <c r="AC294" s="81">
        <f t="shared" si="45"/>
        <v>1</v>
      </c>
      <c r="AD294" s="82">
        <f t="shared" si="46"/>
        <v>0</v>
      </c>
      <c r="AE294" s="82">
        <f t="shared" si="47"/>
        <v>0</v>
      </c>
      <c r="AF294" s="97" t="str">
        <f t="shared" si="48"/>
        <v>-</v>
      </c>
      <c r="AG294" s="81">
        <f t="shared" si="49"/>
        <v>0</v>
      </c>
      <c r="AH294" s="98" t="s">
        <v>1368</v>
      </c>
      <c r="AI294" s="99" t="s">
        <v>1418</v>
      </c>
    </row>
    <row r="295" spans="1:35" x14ac:dyDescent="0.2">
      <c r="A295" s="79" t="s">
        <v>2877</v>
      </c>
      <c r="B295" s="80" t="s">
        <v>14</v>
      </c>
      <c r="C295" s="81" t="s">
        <v>15</v>
      </c>
      <c r="D295" s="82" t="s">
        <v>2878</v>
      </c>
      <c r="E295" s="82" t="s">
        <v>2879</v>
      </c>
      <c r="F295" s="80" t="s">
        <v>1362</v>
      </c>
      <c r="G295" s="83" t="s">
        <v>2880</v>
      </c>
      <c r="H295" s="84" t="s">
        <v>2881</v>
      </c>
      <c r="I295" s="85">
        <v>4193314155</v>
      </c>
      <c r="J295" s="86" t="s">
        <v>1696</v>
      </c>
      <c r="K295" s="87" t="s">
        <v>1366</v>
      </c>
      <c r="L295" s="88"/>
      <c r="M295" s="89">
        <v>2698.0065490096972</v>
      </c>
      <c r="N295" s="90"/>
      <c r="O295" s="91">
        <v>20.084</v>
      </c>
      <c r="P295" s="87" t="s">
        <v>1417</v>
      </c>
      <c r="Q295" s="92"/>
      <c r="R295" s="90"/>
      <c r="S295" s="93" t="s">
        <v>1366</v>
      </c>
      <c r="T295" s="94">
        <v>115107.73999999999</v>
      </c>
      <c r="U295" s="95"/>
      <c r="V295" s="95"/>
      <c r="W295" s="96"/>
      <c r="X295" s="81">
        <f t="shared" si="40"/>
        <v>0</v>
      </c>
      <c r="Y295" s="82">
        <f t="shared" si="41"/>
        <v>0</v>
      </c>
      <c r="Z295" s="82">
        <f t="shared" si="42"/>
        <v>0</v>
      </c>
      <c r="AA295" s="82">
        <f t="shared" si="43"/>
        <v>0</v>
      </c>
      <c r="AB295" s="97" t="str">
        <f t="shared" si="44"/>
        <v>-</v>
      </c>
      <c r="AC295" s="81">
        <f t="shared" si="45"/>
        <v>0</v>
      </c>
      <c r="AD295" s="82">
        <f t="shared" si="46"/>
        <v>1</v>
      </c>
      <c r="AE295" s="82">
        <f t="shared" si="47"/>
        <v>0</v>
      </c>
      <c r="AF295" s="97" t="str">
        <f t="shared" si="48"/>
        <v>-</v>
      </c>
      <c r="AG295" s="81">
        <f t="shared" si="49"/>
        <v>0</v>
      </c>
      <c r="AH295" s="98" t="s">
        <v>1368</v>
      </c>
      <c r="AI295" s="99" t="s">
        <v>1418</v>
      </c>
    </row>
    <row r="296" spans="1:35" x14ac:dyDescent="0.2">
      <c r="A296" s="79" t="s">
        <v>2882</v>
      </c>
      <c r="B296" s="80" t="s">
        <v>1300</v>
      </c>
      <c r="C296" s="81" t="s">
        <v>1301</v>
      </c>
      <c r="D296" s="82" t="s">
        <v>2883</v>
      </c>
      <c r="E296" s="82" t="s">
        <v>2884</v>
      </c>
      <c r="F296" s="80" t="s">
        <v>1362</v>
      </c>
      <c r="G296" s="83" t="s">
        <v>2885</v>
      </c>
      <c r="H296" s="84" t="s">
        <v>2886</v>
      </c>
      <c r="I296" s="85">
        <v>8776446338</v>
      </c>
      <c r="J296" s="86" t="s">
        <v>1476</v>
      </c>
      <c r="K296" s="87" t="s">
        <v>1417</v>
      </c>
      <c r="L296" s="88"/>
      <c r="M296" s="89">
        <v>1226.8474112940635</v>
      </c>
      <c r="N296" s="90"/>
      <c r="O296" s="91">
        <v>11.716799999999999</v>
      </c>
      <c r="P296" s="87" t="s">
        <v>1366</v>
      </c>
      <c r="Q296" s="92"/>
      <c r="R296" s="90"/>
      <c r="S296" s="93" t="s">
        <v>1417</v>
      </c>
      <c r="T296" s="94">
        <v>41299.130000000005</v>
      </c>
      <c r="U296" s="95"/>
      <c r="V296" s="95"/>
      <c r="W296" s="96"/>
      <c r="X296" s="81">
        <f t="shared" si="40"/>
        <v>1</v>
      </c>
      <c r="Y296" s="82">
        <f t="shared" si="41"/>
        <v>0</v>
      </c>
      <c r="Z296" s="82">
        <f t="shared" si="42"/>
        <v>0</v>
      </c>
      <c r="AA296" s="82">
        <f t="shared" si="43"/>
        <v>0</v>
      </c>
      <c r="AB296" s="97" t="str">
        <f t="shared" si="44"/>
        <v>-</v>
      </c>
      <c r="AC296" s="81">
        <f t="shared" si="45"/>
        <v>1</v>
      </c>
      <c r="AD296" s="82">
        <f t="shared" si="46"/>
        <v>0</v>
      </c>
      <c r="AE296" s="82">
        <f t="shared" si="47"/>
        <v>0</v>
      </c>
      <c r="AF296" s="97" t="str">
        <f t="shared" si="48"/>
        <v>-</v>
      </c>
      <c r="AG296" s="81">
        <f t="shared" si="49"/>
        <v>0</v>
      </c>
      <c r="AH296" s="98" t="s">
        <v>1368</v>
      </c>
      <c r="AI296" s="99" t="s">
        <v>1418</v>
      </c>
    </row>
    <row r="297" spans="1:35" x14ac:dyDescent="0.2">
      <c r="A297" s="79" t="s">
        <v>2887</v>
      </c>
      <c r="B297" s="80" t="s">
        <v>586</v>
      </c>
      <c r="C297" s="81" t="s">
        <v>2888</v>
      </c>
      <c r="D297" s="82" t="s">
        <v>2889</v>
      </c>
      <c r="E297" s="82" t="s">
        <v>2458</v>
      </c>
      <c r="F297" s="80" t="s">
        <v>1362</v>
      </c>
      <c r="G297" s="83" t="s">
        <v>2459</v>
      </c>
      <c r="H297" s="84" t="s">
        <v>2890</v>
      </c>
      <c r="I297" s="85">
        <v>4402848201</v>
      </c>
      <c r="J297" s="86" t="s">
        <v>1964</v>
      </c>
      <c r="K297" s="87" t="s">
        <v>1366</v>
      </c>
      <c r="L297" s="88"/>
      <c r="M297" s="89">
        <v>6555.6512365822809</v>
      </c>
      <c r="N297" s="90"/>
      <c r="O297" s="91">
        <v>28.128299999999999</v>
      </c>
      <c r="P297" s="87" t="s">
        <v>1417</v>
      </c>
      <c r="Q297" s="92"/>
      <c r="R297" s="90"/>
      <c r="S297" s="93" t="s">
        <v>1366</v>
      </c>
      <c r="T297" s="94">
        <v>455849.54</v>
      </c>
      <c r="U297" s="95"/>
      <c r="V297" s="95"/>
      <c r="W297" s="96"/>
      <c r="X297" s="81">
        <f t="shared" si="40"/>
        <v>0</v>
      </c>
      <c r="Y297" s="82">
        <f t="shared" si="41"/>
        <v>0</v>
      </c>
      <c r="Z297" s="82">
        <f t="shared" si="42"/>
        <v>0</v>
      </c>
      <c r="AA297" s="82">
        <f t="shared" si="43"/>
        <v>0</v>
      </c>
      <c r="AB297" s="97" t="str">
        <f t="shared" si="44"/>
        <v>-</v>
      </c>
      <c r="AC297" s="81">
        <f t="shared" si="45"/>
        <v>0</v>
      </c>
      <c r="AD297" s="82">
        <f t="shared" si="46"/>
        <v>1</v>
      </c>
      <c r="AE297" s="82">
        <f t="shared" si="47"/>
        <v>0</v>
      </c>
      <c r="AF297" s="97" t="str">
        <f t="shared" si="48"/>
        <v>-</v>
      </c>
      <c r="AG297" s="81">
        <f t="shared" si="49"/>
        <v>0</v>
      </c>
      <c r="AH297" s="98" t="s">
        <v>1368</v>
      </c>
      <c r="AI297" s="99" t="s">
        <v>1418</v>
      </c>
    </row>
    <row r="298" spans="1:35" x14ac:dyDescent="0.2">
      <c r="A298" s="79" t="s">
        <v>2891</v>
      </c>
      <c r="B298" s="80" t="s">
        <v>2892</v>
      </c>
      <c r="C298" s="81" t="s">
        <v>2893</v>
      </c>
      <c r="D298" s="82" t="s">
        <v>2894</v>
      </c>
      <c r="E298" s="82" t="s">
        <v>2234</v>
      </c>
      <c r="F298" s="80" t="s">
        <v>1362</v>
      </c>
      <c r="G298" s="83" t="s">
        <v>2665</v>
      </c>
      <c r="H298" s="84" t="s">
        <v>2278</v>
      </c>
      <c r="I298" s="85">
        <v>9372232889</v>
      </c>
      <c r="J298" s="86" t="s">
        <v>1383</v>
      </c>
      <c r="K298" s="87" t="s">
        <v>1366</v>
      </c>
      <c r="L298" s="88"/>
      <c r="M298" s="89">
        <v>0</v>
      </c>
      <c r="N298" s="90"/>
      <c r="O298" s="91" t="s">
        <v>1367</v>
      </c>
      <c r="P298" s="87" t="s">
        <v>1366</v>
      </c>
      <c r="Q298" s="92"/>
      <c r="R298" s="90"/>
      <c r="S298" s="93" t="s">
        <v>1366</v>
      </c>
      <c r="T298" s="94">
        <v>6903.47</v>
      </c>
      <c r="U298" s="95"/>
      <c r="V298" s="95"/>
      <c r="W298" s="96"/>
      <c r="X298" s="81">
        <f t="shared" si="40"/>
        <v>0</v>
      </c>
      <c r="Y298" s="82">
        <f t="shared" si="41"/>
        <v>0</v>
      </c>
      <c r="Z298" s="82">
        <f t="shared" si="42"/>
        <v>0</v>
      </c>
      <c r="AA298" s="82">
        <f t="shared" si="43"/>
        <v>0</v>
      </c>
      <c r="AB298" s="97" t="str">
        <f t="shared" si="44"/>
        <v>-</v>
      </c>
      <c r="AC298" s="81">
        <f t="shared" si="45"/>
        <v>0</v>
      </c>
      <c r="AD298" s="82">
        <f t="shared" si="46"/>
        <v>0</v>
      </c>
      <c r="AE298" s="82">
        <f t="shared" si="47"/>
        <v>0</v>
      </c>
      <c r="AF298" s="97" t="str">
        <f t="shared" si="48"/>
        <v>-</v>
      </c>
      <c r="AG298" s="81">
        <f t="shared" si="49"/>
        <v>0</v>
      </c>
      <c r="AH298" s="98" t="s">
        <v>1368</v>
      </c>
      <c r="AI298" s="99" t="s">
        <v>1369</v>
      </c>
    </row>
    <row r="299" spans="1:35" x14ac:dyDescent="0.2">
      <c r="A299" s="79" t="s">
        <v>2895</v>
      </c>
      <c r="B299" s="80" t="s">
        <v>2896</v>
      </c>
      <c r="C299" s="81" t="s">
        <v>2897</v>
      </c>
      <c r="D299" s="82" t="s">
        <v>2898</v>
      </c>
      <c r="E299" s="82" t="s">
        <v>1528</v>
      </c>
      <c r="F299" s="80" t="s">
        <v>1362</v>
      </c>
      <c r="G299" s="83" t="s">
        <v>2301</v>
      </c>
      <c r="H299" s="84" t="s">
        <v>1974</v>
      </c>
      <c r="I299" s="85">
        <v>2162981164</v>
      </c>
      <c r="J299" s="86" t="s">
        <v>1365</v>
      </c>
      <c r="K299" s="87" t="s">
        <v>1366</v>
      </c>
      <c r="L299" s="88"/>
      <c r="M299" s="89">
        <v>271.42416726728283</v>
      </c>
      <c r="N299" s="90"/>
      <c r="O299" s="91" t="s">
        <v>1367</v>
      </c>
      <c r="P299" s="87" t="s">
        <v>1366</v>
      </c>
      <c r="Q299" s="92"/>
      <c r="R299" s="90"/>
      <c r="S299" s="93" t="s">
        <v>1366</v>
      </c>
      <c r="T299" s="94">
        <v>2157.3199999999997</v>
      </c>
      <c r="U299" s="95"/>
      <c r="V299" s="95"/>
      <c r="W299" s="96"/>
      <c r="X299" s="81">
        <f t="shared" si="40"/>
        <v>0</v>
      </c>
      <c r="Y299" s="82">
        <f t="shared" si="41"/>
        <v>1</v>
      </c>
      <c r="Z299" s="82">
        <f t="shared" si="42"/>
        <v>0</v>
      </c>
      <c r="AA299" s="82">
        <f t="shared" si="43"/>
        <v>0</v>
      </c>
      <c r="AB299" s="97" t="str">
        <f t="shared" si="44"/>
        <v>-</v>
      </c>
      <c r="AC299" s="81">
        <f t="shared" si="45"/>
        <v>0</v>
      </c>
      <c r="AD299" s="82">
        <f t="shared" si="46"/>
        <v>0</v>
      </c>
      <c r="AE299" s="82">
        <f t="shared" si="47"/>
        <v>0</v>
      </c>
      <c r="AF299" s="97" t="str">
        <f t="shared" si="48"/>
        <v>-</v>
      </c>
      <c r="AG299" s="81">
        <f t="shared" si="49"/>
        <v>0</v>
      </c>
      <c r="AH299" s="98" t="s">
        <v>1368</v>
      </c>
      <c r="AI299" s="99" t="s">
        <v>1369</v>
      </c>
    </row>
    <row r="300" spans="1:35" x14ac:dyDescent="0.2">
      <c r="A300" s="79" t="s">
        <v>2899</v>
      </c>
      <c r="B300" s="80" t="s">
        <v>303</v>
      </c>
      <c r="C300" s="81" t="s">
        <v>304</v>
      </c>
      <c r="D300" s="82" t="s">
        <v>2900</v>
      </c>
      <c r="E300" s="82" t="s">
        <v>2901</v>
      </c>
      <c r="F300" s="80" t="s">
        <v>1362</v>
      </c>
      <c r="G300" s="83" t="s">
        <v>2902</v>
      </c>
      <c r="H300" s="84" t="s">
        <v>2903</v>
      </c>
      <c r="I300" s="85">
        <v>2162612900</v>
      </c>
      <c r="J300" s="86" t="s">
        <v>1390</v>
      </c>
      <c r="K300" s="87" t="s">
        <v>1366</v>
      </c>
      <c r="L300" s="88"/>
      <c r="M300" s="89">
        <v>5832.9140754548171</v>
      </c>
      <c r="N300" s="90"/>
      <c r="O300" s="91">
        <v>31.815200000000001</v>
      </c>
      <c r="P300" s="87" t="s">
        <v>1417</v>
      </c>
      <c r="Q300" s="92"/>
      <c r="R300" s="90"/>
      <c r="S300" s="93" t="s">
        <v>1366</v>
      </c>
      <c r="T300" s="94">
        <v>224616.99000000002</v>
      </c>
      <c r="U300" s="95"/>
      <c r="V300" s="95"/>
      <c r="W300" s="96"/>
      <c r="X300" s="81">
        <f t="shared" si="40"/>
        <v>0</v>
      </c>
      <c r="Y300" s="82">
        <f t="shared" si="41"/>
        <v>0</v>
      </c>
      <c r="Z300" s="82">
        <f t="shared" si="42"/>
        <v>0</v>
      </c>
      <c r="AA300" s="82">
        <f t="shared" si="43"/>
        <v>0</v>
      </c>
      <c r="AB300" s="97" t="str">
        <f t="shared" si="44"/>
        <v>-</v>
      </c>
      <c r="AC300" s="81">
        <f t="shared" si="45"/>
        <v>0</v>
      </c>
      <c r="AD300" s="82">
        <f t="shared" si="46"/>
        <v>1</v>
      </c>
      <c r="AE300" s="82">
        <f t="shared" si="47"/>
        <v>0</v>
      </c>
      <c r="AF300" s="97" t="str">
        <f t="shared" si="48"/>
        <v>-</v>
      </c>
      <c r="AG300" s="81">
        <f t="shared" si="49"/>
        <v>0</v>
      </c>
      <c r="AH300" s="98" t="s">
        <v>1368</v>
      </c>
      <c r="AI300" s="99" t="s">
        <v>1418</v>
      </c>
    </row>
    <row r="301" spans="1:35" x14ac:dyDescent="0.2">
      <c r="A301" s="79" t="s">
        <v>2904</v>
      </c>
      <c r="B301" s="80" t="s">
        <v>2905</v>
      </c>
      <c r="C301" s="81" t="s">
        <v>2906</v>
      </c>
      <c r="D301" s="82" t="s">
        <v>2907</v>
      </c>
      <c r="E301" s="82" t="s">
        <v>2908</v>
      </c>
      <c r="F301" s="80" t="s">
        <v>1362</v>
      </c>
      <c r="G301" s="83" t="s">
        <v>2909</v>
      </c>
      <c r="H301" s="84" t="s">
        <v>2910</v>
      </c>
      <c r="I301" s="85">
        <v>6143671980</v>
      </c>
      <c r="J301" s="86" t="s">
        <v>1390</v>
      </c>
      <c r="K301" s="87" t="s">
        <v>1366</v>
      </c>
      <c r="L301" s="88"/>
      <c r="M301" s="89">
        <v>105.04348268498654</v>
      </c>
      <c r="N301" s="90"/>
      <c r="O301" s="91" t="s">
        <v>1367</v>
      </c>
      <c r="P301" s="87" t="s">
        <v>1366</v>
      </c>
      <c r="Q301" s="92"/>
      <c r="R301" s="90"/>
      <c r="S301" s="93" t="s">
        <v>1366</v>
      </c>
      <c r="T301" s="94">
        <v>458.73</v>
      </c>
      <c r="U301" s="95"/>
      <c r="V301" s="95"/>
      <c r="W301" s="96"/>
      <c r="X301" s="81">
        <f t="shared" si="40"/>
        <v>0</v>
      </c>
      <c r="Y301" s="82">
        <f t="shared" si="41"/>
        <v>1</v>
      </c>
      <c r="Z301" s="82">
        <f t="shared" si="42"/>
        <v>0</v>
      </c>
      <c r="AA301" s="82">
        <f t="shared" si="43"/>
        <v>0</v>
      </c>
      <c r="AB301" s="97" t="str">
        <f t="shared" si="44"/>
        <v>-</v>
      </c>
      <c r="AC301" s="81">
        <f t="shared" si="45"/>
        <v>0</v>
      </c>
      <c r="AD301" s="82">
        <f t="shared" si="46"/>
        <v>0</v>
      </c>
      <c r="AE301" s="82">
        <f t="shared" si="47"/>
        <v>0</v>
      </c>
      <c r="AF301" s="97" t="str">
        <f t="shared" si="48"/>
        <v>-</v>
      </c>
      <c r="AG301" s="81">
        <f t="shared" si="49"/>
        <v>0</v>
      </c>
      <c r="AH301" s="98" t="s">
        <v>1368</v>
      </c>
      <c r="AI301" s="99" t="s">
        <v>1369</v>
      </c>
    </row>
    <row r="302" spans="1:35" x14ac:dyDescent="0.2">
      <c r="A302" s="79" t="s">
        <v>2911</v>
      </c>
      <c r="B302" s="80" t="s">
        <v>954</v>
      </c>
      <c r="C302" s="81" t="s">
        <v>955</v>
      </c>
      <c r="D302" s="82" t="s">
        <v>2912</v>
      </c>
      <c r="E302" s="82" t="s">
        <v>2913</v>
      </c>
      <c r="F302" s="80" t="s">
        <v>1362</v>
      </c>
      <c r="G302" s="83" t="s">
        <v>2914</v>
      </c>
      <c r="H302" s="84" t="s">
        <v>2915</v>
      </c>
      <c r="I302" s="85">
        <v>4196443521</v>
      </c>
      <c r="J302" s="86" t="s">
        <v>1476</v>
      </c>
      <c r="K302" s="87" t="s">
        <v>1417</v>
      </c>
      <c r="L302" s="88"/>
      <c r="M302" s="89">
        <v>1181.2524444435928</v>
      </c>
      <c r="N302" s="90"/>
      <c r="O302" s="91">
        <v>8.7563999999999993</v>
      </c>
      <c r="P302" s="87" t="s">
        <v>1366</v>
      </c>
      <c r="Q302" s="92"/>
      <c r="R302" s="90"/>
      <c r="S302" s="93" t="s">
        <v>1417</v>
      </c>
      <c r="T302" s="94">
        <v>34071.259999999995</v>
      </c>
      <c r="U302" s="95"/>
      <c r="V302" s="95"/>
      <c r="W302" s="96"/>
      <c r="X302" s="81">
        <f t="shared" si="40"/>
        <v>1</v>
      </c>
      <c r="Y302" s="82">
        <f t="shared" si="41"/>
        <v>0</v>
      </c>
      <c r="Z302" s="82">
        <f t="shared" si="42"/>
        <v>0</v>
      </c>
      <c r="AA302" s="82">
        <f t="shared" si="43"/>
        <v>0</v>
      </c>
      <c r="AB302" s="97" t="str">
        <f t="shared" si="44"/>
        <v>-</v>
      </c>
      <c r="AC302" s="81">
        <f t="shared" si="45"/>
        <v>1</v>
      </c>
      <c r="AD302" s="82">
        <f t="shared" si="46"/>
        <v>0</v>
      </c>
      <c r="AE302" s="82">
        <f t="shared" si="47"/>
        <v>0</v>
      </c>
      <c r="AF302" s="97" t="str">
        <f t="shared" si="48"/>
        <v>-</v>
      </c>
      <c r="AG302" s="81">
        <f t="shared" si="49"/>
        <v>0</v>
      </c>
      <c r="AH302" s="98" t="s">
        <v>1368</v>
      </c>
      <c r="AI302" s="99" t="s">
        <v>1418</v>
      </c>
    </row>
    <row r="303" spans="1:35" x14ac:dyDescent="0.2">
      <c r="A303" s="79" t="s">
        <v>2916</v>
      </c>
      <c r="B303" s="80" t="s">
        <v>228</v>
      </c>
      <c r="C303" s="81" t="s">
        <v>229</v>
      </c>
      <c r="D303" s="82" t="s">
        <v>2917</v>
      </c>
      <c r="E303" s="82" t="s">
        <v>2918</v>
      </c>
      <c r="F303" s="80" t="s">
        <v>1362</v>
      </c>
      <c r="G303" s="83" t="s">
        <v>2919</v>
      </c>
      <c r="H303" s="84" t="s">
        <v>2920</v>
      </c>
      <c r="I303" s="85">
        <v>9373493731</v>
      </c>
      <c r="J303" s="86" t="s">
        <v>1476</v>
      </c>
      <c r="K303" s="87" t="s">
        <v>1417</v>
      </c>
      <c r="L303" s="88"/>
      <c r="M303" s="89">
        <v>1030.6410763500335</v>
      </c>
      <c r="N303" s="90"/>
      <c r="O303" s="91">
        <v>7.6519000000000004</v>
      </c>
      <c r="P303" s="87" t="s">
        <v>1366</v>
      </c>
      <c r="Q303" s="92"/>
      <c r="R303" s="90"/>
      <c r="S303" s="93" t="s">
        <v>1417</v>
      </c>
      <c r="T303" s="94">
        <v>22545.73</v>
      </c>
      <c r="U303" s="95"/>
      <c r="V303" s="95"/>
      <c r="W303" s="96"/>
      <c r="X303" s="81">
        <f t="shared" si="40"/>
        <v>1</v>
      </c>
      <c r="Y303" s="82">
        <f t="shared" si="41"/>
        <v>0</v>
      </c>
      <c r="Z303" s="82">
        <f t="shared" si="42"/>
        <v>0</v>
      </c>
      <c r="AA303" s="82">
        <f t="shared" si="43"/>
        <v>0</v>
      </c>
      <c r="AB303" s="97" t="str">
        <f t="shared" si="44"/>
        <v>-</v>
      </c>
      <c r="AC303" s="81">
        <f t="shared" si="45"/>
        <v>1</v>
      </c>
      <c r="AD303" s="82">
        <f t="shared" si="46"/>
        <v>0</v>
      </c>
      <c r="AE303" s="82">
        <f t="shared" si="47"/>
        <v>0</v>
      </c>
      <c r="AF303" s="97" t="str">
        <f t="shared" si="48"/>
        <v>-</v>
      </c>
      <c r="AG303" s="81">
        <f t="shared" si="49"/>
        <v>0</v>
      </c>
      <c r="AH303" s="98" t="s">
        <v>1368</v>
      </c>
      <c r="AI303" s="99" t="s">
        <v>1418</v>
      </c>
    </row>
    <row r="304" spans="1:35" x14ac:dyDescent="0.2">
      <c r="A304" s="79" t="s">
        <v>2921</v>
      </c>
      <c r="B304" s="80" t="s">
        <v>419</v>
      </c>
      <c r="C304" s="81" t="s">
        <v>420</v>
      </c>
      <c r="D304" s="82" t="s">
        <v>2922</v>
      </c>
      <c r="E304" s="82" t="s">
        <v>2923</v>
      </c>
      <c r="F304" s="80" t="s">
        <v>1362</v>
      </c>
      <c r="G304" s="83" t="s">
        <v>2924</v>
      </c>
      <c r="H304" s="84" t="s">
        <v>2925</v>
      </c>
      <c r="I304" s="85">
        <v>9378783961</v>
      </c>
      <c r="J304" s="86" t="s">
        <v>1488</v>
      </c>
      <c r="K304" s="87" t="s">
        <v>1366</v>
      </c>
      <c r="L304" s="88"/>
      <c r="M304" s="89">
        <v>4650.8717743070865</v>
      </c>
      <c r="N304" s="90"/>
      <c r="O304" s="91">
        <v>28.837</v>
      </c>
      <c r="P304" s="87" t="s">
        <v>1417</v>
      </c>
      <c r="Q304" s="92"/>
      <c r="R304" s="90"/>
      <c r="S304" s="93" t="s">
        <v>1366</v>
      </c>
      <c r="T304" s="94">
        <v>232590.65</v>
      </c>
      <c r="U304" s="95"/>
      <c r="V304" s="95"/>
      <c r="W304" s="96"/>
      <c r="X304" s="81">
        <f t="shared" si="40"/>
        <v>0</v>
      </c>
      <c r="Y304" s="82">
        <f t="shared" si="41"/>
        <v>0</v>
      </c>
      <c r="Z304" s="82">
        <f t="shared" si="42"/>
        <v>0</v>
      </c>
      <c r="AA304" s="82">
        <f t="shared" si="43"/>
        <v>0</v>
      </c>
      <c r="AB304" s="97" t="str">
        <f t="shared" si="44"/>
        <v>-</v>
      </c>
      <c r="AC304" s="81">
        <f t="shared" si="45"/>
        <v>0</v>
      </c>
      <c r="AD304" s="82">
        <f t="shared" si="46"/>
        <v>1</v>
      </c>
      <c r="AE304" s="82">
        <f t="shared" si="47"/>
        <v>0</v>
      </c>
      <c r="AF304" s="97" t="str">
        <f t="shared" si="48"/>
        <v>-</v>
      </c>
      <c r="AG304" s="81">
        <f t="shared" si="49"/>
        <v>0</v>
      </c>
      <c r="AH304" s="98" t="s">
        <v>1368</v>
      </c>
      <c r="AI304" s="99" t="s">
        <v>1418</v>
      </c>
    </row>
    <row r="305" spans="1:35" x14ac:dyDescent="0.2">
      <c r="A305" s="79" t="s">
        <v>2926</v>
      </c>
      <c r="B305" s="80" t="s">
        <v>2927</v>
      </c>
      <c r="C305" s="81" t="s">
        <v>2928</v>
      </c>
      <c r="D305" s="82" t="s">
        <v>2929</v>
      </c>
      <c r="E305" s="82" t="s">
        <v>2923</v>
      </c>
      <c r="F305" s="80" t="s">
        <v>1362</v>
      </c>
      <c r="G305" s="83" t="s">
        <v>2924</v>
      </c>
      <c r="H305" s="84" t="s">
        <v>2930</v>
      </c>
      <c r="I305" s="85">
        <v>9378790511</v>
      </c>
      <c r="J305" s="86" t="s">
        <v>1488</v>
      </c>
      <c r="K305" s="87" t="s">
        <v>1366</v>
      </c>
      <c r="L305" s="88"/>
      <c r="M305" s="89">
        <v>280</v>
      </c>
      <c r="N305" s="90"/>
      <c r="O305" s="91" t="s">
        <v>1367</v>
      </c>
      <c r="P305" s="87" t="s">
        <v>1366</v>
      </c>
      <c r="Q305" s="92"/>
      <c r="R305" s="90"/>
      <c r="S305" s="93" t="s">
        <v>1366</v>
      </c>
      <c r="T305" s="94">
        <v>1187.3700000000001</v>
      </c>
      <c r="U305" s="95"/>
      <c r="V305" s="95"/>
      <c r="W305" s="96"/>
      <c r="X305" s="81">
        <f t="shared" si="40"/>
        <v>0</v>
      </c>
      <c r="Y305" s="82">
        <f t="shared" si="41"/>
        <v>1</v>
      </c>
      <c r="Z305" s="82">
        <f t="shared" si="42"/>
        <v>0</v>
      </c>
      <c r="AA305" s="82">
        <f t="shared" si="43"/>
        <v>0</v>
      </c>
      <c r="AB305" s="97" t="str">
        <f t="shared" si="44"/>
        <v>-</v>
      </c>
      <c r="AC305" s="81">
        <f t="shared" si="45"/>
        <v>0</v>
      </c>
      <c r="AD305" s="82">
        <f t="shared" si="46"/>
        <v>0</v>
      </c>
      <c r="AE305" s="82">
        <f t="shared" si="47"/>
        <v>0</v>
      </c>
      <c r="AF305" s="97" t="str">
        <f t="shared" si="48"/>
        <v>-</v>
      </c>
      <c r="AG305" s="81">
        <f t="shared" si="49"/>
        <v>0</v>
      </c>
      <c r="AH305" s="98" t="s">
        <v>1368</v>
      </c>
      <c r="AI305" s="99" t="s">
        <v>1369</v>
      </c>
    </row>
    <row r="306" spans="1:35" x14ac:dyDescent="0.2">
      <c r="A306" s="79" t="s">
        <v>2931</v>
      </c>
      <c r="B306" s="80" t="s">
        <v>88</v>
      </c>
      <c r="C306" s="81" t="s">
        <v>89</v>
      </c>
      <c r="D306" s="82" t="s">
        <v>2932</v>
      </c>
      <c r="E306" s="82" t="s">
        <v>384</v>
      </c>
      <c r="F306" s="80" t="s">
        <v>1362</v>
      </c>
      <c r="G306" s="83" t="s">
        <v>2933</v>
      </c>
      <c r="H306" s="84" t="s">
        <v>2934</v>
      </c>
      <c r="I306" s="85">
        <v>5138296300</v>
      </c>
      <c r="J306" s="86" t="s">
        <v>1390</v>
      </c>
      <c r="K306" s="87" t="s">
        <v>1366</v>
      </c>
      <c r="L306" s="88"/>
      <c r="M306" s="89">
        <v>12410.558800115228</v>
      </c>
      <c r="N306" s="90"/>
      <c r="O306" s="91">
        <v>14.0838</v>
      </c>
      <c r="P306" s="87" t="s">
        <v>1366</v>
      </c>
      <c r="Q306" s="92"/>
      <c r="R306" s="90"/>
      <c r="S306" s="93" t="s">
        <v>1366</v>
      </c>
      <c r="T306" s="94">
        <v>181562.00999999998</v>
      </c>
      <c r="U306" s="95"/>
      <c r="V306" s="95"/>
      <c r="W306" s="96"/>
      <c r="X306" s="81">
        <f t="shared" si="40"/>
        <v>0</v>
      </c>
      <c r="Y306" s="82">
        <f t="shared" si="41"/>
        <v>0</v>
      </c>
      <c r="Z306" s="82">
        <f t="shared" si="42"/>
        <v>0</v>
      </c>
      <c r="AA306" s="82">
        <f t="shared" si="43"/>
        <v>0</v>
      </c>
      <c r="AB306" s="97" t="str">
        <f t="shared" si="44"/>
        <v>-</v>
      </c>
      <c r="AC306" s="81">
        <f t="shared" si="45"/>
        <v>0</v>
      </c>
      <c r="AD306" s="82">
        <f t="shared" si="46"/>
        <v>0</v>
      </c>
      <c r="AE306" s="82">
        <f t="shared" si="47"/>
        <v>0</v>
      </c>
      <c r="AF306" s="97" t="str">
        <f t="shared" si="48"/>
        <v>-</v>
      </c>
      <c r="AG306" s="81">
        <f t="shared" si="49"/>
        <v>0</v>
      </c>
      <c r="AH306" s="98" t="s">
        <v>1368</v>
      </c>
      <c r="AI306" s="99" t="s">
        <v>1418</v>
      </c>
    </row>
    <row r="307" spans="1:35" x14ac:dyDescent="0.2">
      <c r="A307" s="79" t="s">
        <v>2935</v>
      </c>
      <c r="B307" s="80" t="s">
        <v>1105</v>
      </c>
      <c r="C307" s="81" t="s">
        <v>1106</v>
      </c>
      <c r="D307" s="82" t="s">
        <v>2936</v>
      </c>
      <c r="E307" s="82" t="s">
        <v>2937</v>
      </c>
      <c r="F307" s="80" t="s">
        <v>1362</v>
      </c>
      <c r="G307" s="83" t="s">
        <v>2938</v>
      </c>
      <c r="H307" s="84" t="s">
        <v>2939</v>
      </c>
      <c r="I307" s="85">
        <v>9377802221</v>
      </c>
      <c r="J307" s="86" t="s">
        <v>1424</v>
      </c>
      <c r="K307" s="87" t="s">
        <v>1417</v>
      </c>
      <c r="L307" s="88"/>
      <c r="M307" s="89">
        <v>965.37559078200172</v>
      </c>
      <c r="N307" s="90"/>
      <c r="O307" s="91">
        <v>18.1358</v>
      </c>
      <c r="P307" s="87" t="s">
        <v>1366</v>
      </c>
      <c r="Q307" s="92"/>
      <c r="R307" s="90"/>
      <c r="S307" s="93" t="s">
        <v>1417</v>
      </c>
      <c r="T307" s="94">
        <v>28002.04</v>
      </c>
      <c r="U307" s="95"/>
      <c r="V307" s="95"/>
      <c r="W307" s="96"/>
      <c r="X307" s="81">
        <f t="shared" si="40"/>
        <v>1</v>
      </c>
      <c r="Y307" s="82">
        <f t="shared" si="41"/>
        <v>0</v>
      </c>
      <c r="Z307" s="82">
        <f t="shared" si="42"/>
        <v>0</v>
      </c>
      <c r="AA307" s="82">
        <f t="shared" si="43"/>
        <v>0</v>
      </c>
      <c r="AB307" s="97" t="str">
        <f t="shared" si="44"/>
        <v>-</v>
      </c>
      <c r="AC307" s="81">
        <f t="shared" si="45"/>
        <v>1</v>
      </c>
      <c r="AD307" s="82">
        <f t="shared" si="46"/>
        <v>0</v>
      </c>
      <c r="AE307" s="82">
        <f t="shared" si="47"/>
        <v>0</v>
      </c>
      <c r="AF307" s="97" t="str">
        <f t="shared" si="48"/>
        <v>-</v>
      </c>
      <c r="AG307" s="81">
        <f t="shared" si="49"/>
        <v>0</v>
      </c>
      <c r="AH307" s="98" t="s">
        <v>1368</v>
      </c>
      <c r="AI307" s="99" t="s">
        <v>1418</v>
      </c>
    </row>
    <row r="308" spans="1:35" x14ac:dyDescent="0.2">
      <c r="A308" s="79" t="s">
        <v>2940</v>
      </c>
      <c r="B308" s="80" t="s">
        <v>389</v>
      </c>
      <c r="C308" s="81" t="s">
        <v>390</v>
      </c>
      <c r="D308" s="82" t="s">
        <v>2941</v>
      </c>
      <c r="E308" s="82" t="s">
        <v>2942</v>
      </c>
      <c r="F308" s="80" t="s">
        <v>1362</v>
      </c>
      <c r="G308" s="83" t="s">
        <v>2943</v>
      </c>
      <c r="H308" s="84" t="s">
        <v>2944</v>
      </c>
      <c r="I308" s="85">
        <v>7405367384</v>
      </c>
      <c r="J308" s="86" t="s">
        <v>1476</v>
      </c>
      <c r="K308" s="87" t="s">
        <v>1417</v>
      </c>
      <c r="L308" s="88"/>
      <c r="M308" s="89">
        <v>2019.3823873920471</v>
      </c>
      <c r="N308" s="90"/>
      <c r="O308" s="91">
        <v>13.569000000000001</v>
      </c>
      <c r="P308" s="87" t="s">
        <v>1366</v>
      </c>
      <c r="Q308" s="92"/>
      <c r="R308" s="90"/>
      <c r="S308" s="93" t="s">
        <v>1417</v>
      </c>
      <c r="T308" s="94">
        <v>73106.7</v>
      </c>
      <c r="U308" s="95"/>
      <c r="V308" s="95"/>
      <c r="W308" s="96"/>
      <c r="X308" s="81">
        <f t="shared" si="40"/>
        <v>1</v>
      </c>
      <c r="Y308" s="82">
        <f t="shared" si="41"/>
        <v>0</v>
      </c>
      <c r="Z308" s="82">
        <f t="shared" si="42"/>
        <v>0</v>
      </c>
      <c r="AA308" s="82">
        <f t="shared" si="43"/>
        <v>0</v>
      </c>
      <c r="AB308" s="97" t="str">
        <f t="shared" si="44"/>
        <v>-</v>
      </c>
      <c r="AC308" s="81">
        <f t="shared" si="45"/>
        <v>1</v>
      </c>
      <c r="AD308" s="82">
        <f t="shared" si="46"/>
        <v>0</v>
      </c>
      <c r="AE308" s="82">
        <f t="shared" si="47"/>
        <v>0</v>
      </c>
      <c r="AF308" s="97" t="str">
        <f t="shared" si="48"/>
        <v>-</v>
      </c>
      <c r="AG308" s="81">
        <f t="shared" si="49"/>
        <v>0</v>
      </c>
      <c r="AH308" s="98" t="s">
        <v>1368</v>
      </c>
      <c r="AI308" s="99" t="s">
        <v>1418</v>
      </c>
    </row>
    <row r="309" spans="1:35" x14ac:dyDescent="0.2">
      <c r="A309" s="79" t="s">
        <v>2945</v>
      </c>
      <c r="B309" s="80" t="s">
        <v>549</v>
      </c>
      <c r="C309" s="81" t="s">
        <v>550</v>
      </c>
      <c r="D309" s="82" t="s">
        <v>2946</v>
      </c>
      <c r="E309" s="82" t="s">
        <v>2947</v>
      </c>
      <c r="F309" s="80" t="s">
        <v>1362</v>
      </c>
      <c r="G309" s="83" t="s">
        <v>2948</v>
      </c>
      <c r="H309" s="84" t="s">
        <v>2949</v>
      </c>
      <c r="I309" s="85">
        <v>7408863100</v>
      </c>
      <c r="J309" s="86" t="s">
        <v>1488</v>
      </c>
      <c r="K309" s="87" t="s">
        <v>1366</v>
      </c>
      <c r="L309" s="88"/>
      <c r="M309" s="89">
        <v>1691.8032210450019</v>
      </c>
      <c r="N309" s="90"/>
      <c r="O309" s="91">
        <v>17.938300000000002</v>
      </c>
      <c r="P309" s="87" t="s">
        <v>1366</v>
      </c>
      <c r="Q309" s="92"/>
      <c r="R309" s="90"/>
      <c r="S309" s="93" t="s">
        <v>1366</v>
      </c>
      <c r="T309" s="94">
        <v>85342.250000000015</v>
      </c>
      <c r="U309" s="95"/>
      <c r="V309" s="95"/>
      <c r="W309" s="96"/>
      <c r="X309" s="81">
        <f t="shared" si="40"/>
        <v>0</v>
      </c>
      <c r="Y309" s="82">
        <f t="shared" si="41"/>
        <v>0</v>
      </c>
      <c r="Z309" s="82">
        <f t="shared" si="42"/>
        <v>0</v>
      </c>
      <c r="AA309" s="82">
        <f t="shared" si="43"/>
        <v>0</v>
      </c>
      <c r="AB309" s="97" t="str">
        <f t="shared" si="44"/>
        <v>-</v>
      </c>
      <c r="AC309" s="81">
        <f t="shared" si="45"/>
        <v>0</v>
      </c>
      <c r="AD309" s="82">
        <f t="shared" si="46"/>
        <v>0</v>
      </c>
      <c r="AE309" s="82">
        <f t="shared" si="47"/>
        <v>0</v>
      </c>
      <c r="AF309" s="97" t="str">
        <f t="shared" si="48"/>
        <v>-</v>
      </c>
      <c r="AG309" s="81">
        <f t="shared" si="49"/>
        <v>0</v>
      </c>
      <c r="AH309" s="98" t="s">
        <v>1368</v>
      </c>
      <c r="AI309" s="99" t="s">
        <v>1418</v>
      </c>
    </row>
    <row r="310" spans="1:35" x14ac:dyDescent="0.2">
      <c r="A310" s="79" t="s">
        <v>2950</v>
      </c>
      <c r="B310" s="80" t="s">
        <v>747</v>
      </c>
      <c r="C310" s="81" t="s">
        <v>748</v>
      </c>
      <c r="D310" s="82" t="s">
        <v>2951</v>
      </c>
      <c r="E310" s="82" t="s">
        <v>2952</v>
      </c>
      <c r="F310" s="80" t="s">
        <v>1362</v>
      </c>
      <c r="G310" s="83" t="s">
        <v>2953</v>
      </c>
      <c r="H310" s="84" t="s">
        <v>2954</v>
      </c>
      <c r="I310" s="85">
        <v>9374921974</v>
      </c>
      <c r="J310" s="86" t="s">
        <v>1424</v>
      </c>
      <c r="K310" s="87" t="s">
        <v>1417</v>
      </c>
      <c r="L310" s="88"/>
      <c r="M310" s="89">
        <v>638</v>
      </c>
      <c r="N310" s="90"/>
      <c r="O310" s="91">
        <v>13.2118</v>
      </c>
      <c r="P310" s="87" t="s">
        <v>1366</v>
      </c>
      <c r="Q310" s="92"/>
      <c r="R310" s="90"/>
      <c r="S310" s="93" t="s">
        <v>1417</v>
      </c>
      <c r="T310" s="94">
        <v>18420.440000000002</v>
      </c>
      <c r="U310" s="95"/>
      <c r="V310" s="95"/>
      <c r="W310" s="96"/>
      <c r="X310" s="81">
        <f t="shared" si="40"/>
        <v>1</v>
      </c>
      <c r="Y310" s="82">
        <f t="shared" si="41"/>
        <v>0</v>
      </c>
      <c r="Z310" s="82">
        <f t="shared" si="42"/>
        <v>0</v>
      </c>
      <c r="AA310" s="82">
        <f t="shared" si="43"/>
        <v>0</v>
      </c>
      <c r="AB310" s="97" t="str">
        <f t="shared" si="44"/>
        <v>-</v>
      </c>
      <c r="AC310" s="81">
        <f t="shared" si="45"/>
        <v>1</v>
      </c>
      <c r="AD310" s="82">
        <f t="shared" si="46"/>
        <v>0</v>
      </c>
      <c r="AE310" s="82">
        <f t="shared" si="47"/>
        <v>0</v>
      </c>
      <c r="AF310" s="97" t="str">
        <f t="shared" si="48"/>
        <v>-</v>
      </c>
      <c r="AG310" s="81">
        <f t="shared" si="49"/>
        <v>0</v>
      </c>
      <c r="AH310" s="98" t="s">
        <v>1368</v>
      </c>
      <c r="AI310" s="99" t="s">
        <v>1418</v>
      </c>
    </row>
    <row r="311" spans="1:35" x14ac:dyDescent="0.2">
      <c r="A311" s="79" t="s">
        <v>2955</v>
      </c>
      <c r="B311" s="80" t="s">
        <v>1135</v>
      </c>
      <c r="C311" s="81" t="s">
        <v>1136</v>
      </c>
      <c r="D311" s="82" t="s">
        <v>2956</v>
      </c>
      <c r="E311" s="82" t="s">
        <v>2957</v>
      </c>
      <c r="F311" s="80" t="s">
        <v>1362</v>
      </c>
      <c r="G311" s="83" t="s">
        <v>2958</v>
      </c>
      <c r="H311" s="84" t="s">
        <v>1475</v>
      </c>
      <c r="I311" s="85">
        <v>3307673577</v>
      </c>
      <c r="J311" s="86" t="s">
        <v>1696</v>
      </c>
      <c r="K311" s="87" t="s">
        <v>1366</v>
      </c>
      <c r="L311" s="88"/>
      <c r="M311" s="89">
        <v>1531.2013587175907</v>
      </c>
      <c r="N311" s="90"/>
      <c r="O311" s="91">
        <v>16.459599999999998</v>
      </c>
      <c r="P311" s="87" t="s">
        <v>1366</v>
      </c>
      <c r="Q311" s="92"/>
      <c r="R311" s="90"/>
      <c r="S311" s="93" t="s">
        <v>1366</v>
      </c>
      <c r="T311" s="94">
        <v>78711.070000000007</v>
      </c>
      <c r="U311" s="95"/>
      <c r="V311" s="95"/>
      <c r="W311" s="96"/>
      <c r="X311" s="81">
        <f t="shared" si="40"/>
        <v>0</v>
      </c>
      <c r="Y311" s="82">
        <f t="shared" si="41"/>
        <v>0</v>
      </c>
      <c r="Z311" s="82">
        <f t="shared" si="42"/>
        <v>0</v>
      </c>
      <c r="AA311" s="82">
        <f t="shared" si="43"/>
        <v>0</v>
      </c>
      <c r="AB311" s="97" t="str">
        <f t="shared" si="44"/>
        <v>-</v>
      </c>
      <c r="AC311" s="81">
        <f t="shared" si="45"/>
        <v>0</v>
      </c>
      <c r="AD311" s="82">
        <f t="shared" si="46"/>
        <v>0</v>
      </c>
      <c r="AE311" s="82">
        <f t="shared" si="47"/>
        <v>0</v>
      </c>
      <c r="AF311" s="97" t="str">
        <f t="shared" si="48"/>
        <v>-</v>
      </c>
      <c r="AG311" s="81">
        <f t="shared" si="49"/>
        <v>0</v>
      </c>
      <c r="AH311" s="98" t="s">
        <v>1368</v>
      </c>
      <c r="AI311" s="99" t="s">
        <v>1418</v>
      </c>
    </row>
    <row r="312" spans="1:35" x14ac:dyDescent="0.2">
      <c r="A312" s="79" t="s">
        <v>2959</v>
      </c>
      <c r="B312" s="80" t="s">
        <v>370</v>
      </c>
      <c r="C312" s="81" t="s">
        <v>371</v>
      </c>
      <c r="D312" s="82" t="s">
        <v>2960</v>
      </c>
      <c r="E312" s="82" t="s">
        <v>2961</v>
      </c>
      <c r="F312" s="80" t="s">
        <v>1362</v>
      </c>
      <c r="G312" s="83" t="s">
        <v>1600</v>
      </c>
      <c r="H312" s="84" t="s">
        <v>2962</v>
      </c>
      <c r="I312" s="85">
        <v>4403545400</v>
      </c>
      <c r="J312" s="86" t="s">
        <v>1390</v>
      </c>
      <c r="K312" s="87" t="s">
        <v>1366</v>
      </c>
      <c r="L312" s="88"/>
      <c r="M312" s="89">
        <v>645.22955550113079</v>
      </c>
      <c r="N312" s="90"/>
      <c r="O312" s="91">
        <v>24.503299999999999</v>
      </c>
      <c r="P312" s="87" t="s">
        <v>1417</v>
      </c>
      <c r="Q312" s="92"/>
      <c r="R312" s="90"/>
      <c r="S312" s="93" t="s">
        <v>1366</v>
      </c>
      <c r="T312" s="94">
        <v>19398.919999999998</v>
      </c>
      <c r="U312" s="95"/>
      <c r="V312" s="95"/>
      <c r="W312" s="96"/>
      <c r="X312" s="81">
        <f t="shared" si="40"/>
        <v>0</v>
      </c>
      <c r="Y312" s="82">
        <f t="shared" si="41"/>
        <v>0</v>
      </c>
      <c r="Z312" s="82">
        <f t="shared" si="42"/>
        <v>0</v>
      </c>
      <c r="AA312" s="82">
        <f t="shared" si="43"/>
        <v>0</v>
      </c>
      <c r="AB312" s="97" t="str">
        <f t="shared" si="44"/>
        <v>-</v>
      </c>
      <c r="AC312" s="81">
        <f t="shared" si="45"/>
        <v>0</v>
      </c>
      <c r="AD312" s="82">
        <f t="shared" si="46"/>
        <v>1</v>
      </c>
      <c r="AE312" s="82">
        <f t="shared" si="47"/>
        <v>0</v>
      </c>
      <c r="AF312" s="97" t="str">
        <f t="shared" si="48"/>
        <v>-</v>
      </c>
      <c r="AG312" s="81">
        <f t="shared" si="49"/>
        <v>0</v>
      </c>
      <c r="AH312" s="98" t="s">
        <v>1368</v>
      </c>
      <c r="AI312" s="99" t="s">
        <v>1418</v>
      </c>
    </row>
    <row r="313" spans="1:35" x14ac:dyDescent="0.2">
      <c r="A313" s="79" t="s">
        <v>2963</v>
      </c>
      <c r="B313" s="80" t="s">
        <v>305</v>
      </c>
      <c r="C313" s="81" t="s">
        <v>306</v>
      </c>
      <c r="D313" s="82" t="s">
        <v>2964</v>
      </c>
      <c r="E313" s="82" t="s">
        <v>2965</v>
      </c>
      <c r="F313" s="80" t="s">
        <v>1362</v>
      </c>
      <c r="G313" s="83" t="s">
        <v>2966</v>
      </c>
      <c r="H313" s="84" t="s">
        <v>2967</v>
      </c>
      <c r="I313" s="85">
        <v>4403315500</v>
      </c>
      <c r="J313" s="86" t="s">
        <v>1390</v>
      </c>
      <c r="K313" s="87" t="s">
        <v>1366</v>
      </c>
      <c r="L313" s="88"/>
      <c r="M313" s="89">
        <v>1772.6718836604023</v>
      </c>
      <c r="N313" s="90"/>
      <c r="O313" s="91">
        <v>11.324</v>
      </c>
      <c r="P313" s="87" t="s">
        <v>1366</v>
      </c>
      <c r="Q313" s="92"/>
      <c r="R313" s="90"/>
      <c r="S313" s="93" t="s">
        <v>1366</v>
      </c>
      <c r="T313" s="94">
        <v>53796.52</v>
      </c>
      <c r="U313" s="95"/>
      <c r="V313" s="95"/>
      <c r="W313" s="96"/>
      <c r="X313" s="81">
        <f t="shared" si="40"/>
        <v>0</v>
      </c>
      <c r="Y313" s="82">
        <f t="shared" si="41"/>
        <v>0</v>
      </c>
      <c r="Z313" s="82">
        <f t="shared" si="42"/>
        <v>0</v>
      </c>
      <c r="AA313" s="82">
        <f t="shared" si="43"/>
        <v>0</v>
      </c>
      <c r="AB313" s="97" t="str">
        <f t="shared" si="44"/>
        <v>-</v>
      </c>
      <c r="AC313" s="81">
        <f t="shared" si="45"/>
        <v>0</v>
      </c>
      <c r="AD313" s="82">
        <f t="shared" si="46"/>
        <v>0</v>
      </c>
      <c r="AE313" s="82">
        <f t="shared" si="47"/>
        <v>0</v>
      </c>
      <c r="AF313" s="97" t="str">
        <f t="shared" si="48"/>
        <v>-</v>
      </c>
      <c r="AG313" s="81">
        <f t="shared" si="49"/>
        <v>0</v>
      </c>
      <c r="AH313" s="98" t="s">
        <v>1368</v>
      </c>
      <c r="AI313" s="99" t="s">
        <v>1418</v>
      </c>
    </row>
    <row r="314" spans="1:35" x14ac:dyDescent="0.2">
      <c r="A314" s="79" t="s">
        <v>2968</v>
      </c>
      <c r="B314" s="80" t="s">
        <v>956</v>
      </c>
      <c r="C314" s="81" t="s">
        <v>957</v>
      </c>
      <c r="D314" s="82" t="s">
        <v>2969</v>
      </c>
      <c r="E314" s="82" t="s">
        <v>1115</v>
      </c>
      <c r="F314" s="80" t="s">
        <v>1362</v>
      </c>
      <c r="G314" s="83" t="s">
        <v>2970</v>
      </c>
      <c r="H314" s="84" t="s">
        <v>2971</v>
      </c>
      <c r="I314" s="85">
        <v>8776446338</v>
      </c>
      <c r="J314" s="86" t="s">
        <v>1476</v>
      </c>
      <c r="K314" s="87" t="s">
        <v>1417</v>
      </c>
      <c r="L314" s="88"/>
      <c r="M314" s="89">
        <v>402.48677940979456</v>
      </c>
      <c r="N314" s="90"/>
      <c r="O314" s="91">
        <v>17.364000000000001</v>
      </c>
      <c r="P314" s="87" t="s">
        <v>1366</v>
      </c>
      <c r="Q314" s="92"/>
      <c r="R314" s="90"/>
      <c r="S314" s="93" t="s">
        <v>1417</v>
      </c>
      <c r="T314" s="94">
        <v>13380.91</v>
      </c>
      <c r="U314" s="95"/>
      <c r="V314" s="95"/>
      <c r="W314" s="96"/>
      <c r="X314" s="81">
        <f t="shared" si="40"/>
        <v>1</v>
      </c>
      <c r="Y314" s="82">
        <f t="shared" si="41"/>
        <v>1</v>
      </c>
      <c r="Z314" s="82">
        <f t="shared" si="42"/>
        <v>0</v>
      </c>
      <c r="AA314" s="82">
        <f t="shared" si="43"/>
        <v>0</v>
      </c>
      <c r="AB314" s="97" t="str">
        <f t="shared" si="44"/>
        <v>SRSA</v>
      </c>
      <c r="AC314" s="81">
        <f t="shared" si="45"/>
        <v>1</v>
      </c>
      <c r="AD314" s="82">
        <f t="shared" si="46"/>
        <v>0</v>
      </c>
      <c r="AE314" s="82">
        <f t="shared" si="47"/>
        <v>0</v>
      </c>
      <c r="AF314" s="97" t="str">
        <f t="shared" si="48"/>
        <v>-</v>
      </c>
      <c r="AG314" s="81">
        <f t="shared" si="49"/>
        <v>0</v>
      </c>
      <c r="AH314" s="98" t="s">
        <v>1368</v>
      </c>
      <c r="AI314" s="99" t="s">
        <v>1418</v>
      </c>
    </row>
    <row r="315" spans="1:35" x14ac:dyDescent="0.2">
      <c r="A315" s="79" t="s">
        <v>2972</v>
      </c>
      <c r="B315" s="80" t="s">
        <v>77</v>
      </c>
      <c r="C315" s="81" t="s">
        <v>78</v>
      </c>
      <c r="D315" s="82" t="s">
        <v>2973</v>
      </c>
      <c r="E315" s="82" t="s">
        <v>2974</v>
      </c>
      <c r="F315" s="80" t="s">
        <v>1362</v>
      </c>
      <c r="G315" s="83" t="s">
        <v>2975</v>
      </c>
      <c r="H315" s="84" t="s">
        <v>2976</v>
      </c>
      <c r="I315" s="85">
        <v>5138752423</v>
      </c>
      <c r="J315" s="86" t="s">
        <v>1476</v>
      </c>
      <c r="K315" s="87" t="s">
        <v>1417</v>
      </c>
      <c r="L315" s="88"/>
      <c r="M315" s="89">
        <v>885.14147426791374</v>
      </c>
      <c r="N315" s="90"/>
      <c r="O315" s="91">
        <v>13.136100000000001</v>
      </c>
      <c r="P315" s="87" t="s">
        <v>1366</v>
      </c>
      <c r="Q315" s="92"/>
      <c r="R315" s="90"/>
      <c r="S315" s="93" t="s">
        <v>1417</v>
      </c>
      <c r="T315" s="94">
        <v>34205.719999999994</v>
      </c>
      <c r="U315" s="95"/>
      <c r="V315" s="95"/>
      <c r="W315" s="96"/>
      <c r="X315" s="81">
        <f t="shared" si="40"/>
        <v>1</v>
      </c>
      <c r="Y315" s="82">
        <f t="shared" si="41"/>
        <v>0</v>
      </c>
      <c r="Z315" s="82">
        <f t="shared" si="42"/>
        <v>0</v>
      </c>
      <c r="AA315" s="82">
        <f t="shared" si="43"/>
        <v>0</v>
      </c>
      <c r="AB315" s="97" t="str">
        <f t="shared" si="44"/>
        <v>-</v>
      </c>
      <c r="AC315" s="81">
        <f t="shared" si="45"/>
        <v>1</v>
      </c>
      <c r="AD315" s="82">
        <f t="shared" si="46"/>
        <v>0</v>
      </c>
      <c r="AE315" s="82">
        <f t="shared" si="47"/>
        <v>0</v>
      </c>
      <c r="AF315" s="97" t="str">
        <f t="shared" si="48"/>
        <v>-</v>
      </c>
      <c r="AG315" s="81">
        <f t="shared" si="49"/>
        <v>0</v>
      </c>
      <c r="AH315" s="98" t="s">
        <v>1368</v>
      </c>
      <c r="AI315" s="99" t="s">
        <v>1418</v>
      </c>
    </row>
    <row r="316" spans="1:35" x14ac:dyDescent="0.2">
      <c r="A316" s="79" t="s">
        <v>2977</v>
      </c>
      <c r="B316" s="80" t="s">
        <v>2978</v>
      </c>
      <c r="C316" s="81" t="s">
        <v>2979</v>
      </c>
      <c r="D316" s="82" t="s">
        <v>2980</v>
      </c>
      <c r="E316" s="82" t="s">
        <v>1361</v>
      </c>
      <c r="F316" s="80" t="s">
        <v>1362</v>
      </c>
      <c r="G316" s="83" t="s">
        <v>2420</v>
      </c>
      <c r="H316" s="84" t="s">
        <v>2981</v>
      </c>
      <c r="I316" s="85">
        <v>6144714527</v>
      </c>
      <c r="J316" s="86"/>
      <c r="K316" s="87"/>
      <c r="L316" s="88"/>
      <c r="M316" s="89">
        <v>326.06004423479868</v>
      </c>
      <c r="N316" s="90"/>
      <c r="O316" s="91" t="s">
        <v>1367</v>
      </c>
      <c r="P316" s="87" t="s">
        <v>1366</v>
      </c>
      <c r="Q316" s="92"/>
      <c r="R316" s="90"/>
      <c r="S316" s="93"/>
      <c r="T316" s="94">
        <v>3999.7999999999997</v>
      </c>
      <c r="U316" s="95"/>
      <c r="V316" s="95"/>
      <c r="W316" s="96"/>
      <c r="X316" s="81">
        <f t="shared" si="40"/>
        <v>0</v>
      </c>
      <c r="Y316" s="82">
        <f t="shared" si="41"/>
        <v>1</v>
      </c>
      <c r="Z316" s="82">
        <f t="shared" si="42"/>
        <v>0</v>
      </c>
      <c r="AA316" s="82">
        <f t="shared" si="43"/>
        <v>0</v>
      </c>
      <c r="AB316" s="97" t="str">
        <f t="shared" si="44"/>
        <v>-</v>
      </c>
      <c r="AC316" s="81">
        <f t="shared" si="45"/>
        <v>0</v>
      </c>
      <c r="AD316" s="82">
        <f t="shared" si="46"/>
        <v>0</v>
      </c>
      <c r="AE316" s="82">
        <f t="shared" si="47"/>
        <v>0</v>
      </c>
      <c r="AF316" s="97" t="str">
        <f t="shared" si="48"/>
        <v>-</v>
      </c>
      <c r="AG316" s="81">
        <f t="shared" si="49"/>
        <v>0</v>
      </c>
      <c r="AH316" s="98" t="s">
        <v>1368</v>
      </c>
      <c r="AI316" s="99" t="s">
        <v>1369</v>
      </c>
    </row>
    <row r="317" spans="1:35" x14ac:dyDescent="0.2">
      <c r="A317" s="79" t="s">
        <v>2982</v>
      </c>
      <c r="B317" s="80" t="s">
        <v>48</v>
      </c>
      <c r="C317" s="81" t="s">
        <v>49</v>
      </c>
      <c r="D317" s="82" t="s">
        <v>2983</v>
      </c>
      <c r="E317" s="82" t="s">
        <v>2984</v>
      </c>
      <c r="F317" s="80" t="s">
        <v>1362</v>
      </c>
      <c r="G317" s="83" t="s">
        <v>2985</v>
      </c>
      <c r="H317" s="84" t="s">
        <v>2986</v>
      </c>
      <c r="I317" s="85">
        <v>7406626691</v>
      </c>
      <c r="J317" s="86" t="s">
        <v>1424</v>
      </c>
      <c r="K317" s="87" t="s">
        <v>1417</v>
      </c>
      <c r="L317" s="88"/>
      <c r="M317" s="89">
        <v>1055.2917412503914</v>
      </c>
      <c r="N317" s="90"/>
      <c r="O317" s="91">
        <v>22.9407</v>
      </c>
      <c r="P317" s="87" t="s">
        <v>1417</v>
      </c>
      <c r="Q317" s="92"/>
      <c r="R317" s="90"/>
      <c r="S317" s="93" t="s">
        <v>1417</v>
      </c>
      <c r="T317" s="94">
        <v>102591.81</v>
      </c>
      <c r="U317" s="95"/>
      <c r="V317" s="95"/>
      <c r="W317" s="96"/>
      <c r="X317" s="81">
        <f t="shared" si="40"/>
        <v>1</v>
      </c>
      <c r="Y317" s="82">
        <f t="shared" si="41"/>
        <v>0</v>
      </c>
      <c r="Z317" s="82">
        <f t="shared" si="42"/>
        <v>0</v>
      </c>
      <c r="AA317" s="82">
        <f t="shared" si="43"/>
        <v>0</v>
      </c>
      <c r="AB317" s="97" t="str">
        <f t="shared" si="44"/>
        <v>-</v>
      </c>
      <c r="AC317" s="81">
        <f t="shared" si="45"/>
        <v>1</v>
      </c>
      <c r="AD317" s="82">
        <f t="shared" si="46"/>
        <v>1</v>
      </c>
      <c r="AE317" s="82" t="str">
        <f t="shared" si="47"/>
        <v>Initial</v>
      </c>
      <c r="AF317" s="97" t="str">
        <f t="shared" si="48"/>
        <v>RLIS</v>
      </c>
      <c r="AG317" s="81">
        <f t="shared" si="49"/>
        <v>0</v>
      </c>
      <c r="AH317" s="98" t="s">
        <v>1368</v>
      </c>
      <c r="AI317" s="99" t="s">
        <v>1418</v>
      </c>
    </row>
    <row r="318" spans="1:35" x14ac:dyDescent="0.2">
      <c r="A318" s="79" t="s">
        <v>2987</v>
      </c>
      <c r="B318" s="80" t="s">
        <v>128</v>
      </c>
      <c r="C318" s="81" t="s">
        <v>129</v>
      </c>
      <c r="D318" s="82" t="s">
        <v>2988</v>
      </c>
      <c r="E318" s="82" t="s">
        <v>2989</v>
      </c>
      <c r="F318" s="80" t="s">
        <v>1362</v>
      </c>
      <c r="G318" s="83" t="s">
        <v>2990</v>
      </c>
      <c r="H318" s="84" t="s">
        <v>2991</v>
      </c>
      <c r="I318" s="85">
        <v>5133625348</v>
      </c>
      <c r="J318" s="86" t="s">
        <v>1476</v>
      </c>
      <c r="K318" s="87" t="s">
        <v>1417</v>
      </c>
      <c r="L318" s="88"/>
      <c r="M318" s="89">
        <v>947.18641319013636</v>
      </c>
      <c r="N318" s="90"/>
      <c r="O318" s="91">
        <v>17.663</v>
      </c>
      <c r="P318" s="87" t="s">
        <v>1366</v>
      </c>
      <c r="Q318" s="92"/>
      <c r="R318" s="90"/>
      <c r="S318" s="93" t="s">
        <v>1417</v>
      </c>
      <c r="T318" s="94">
        <v>66718.01999999999</v>
      </c>
      <c r="U318" s="95"/>
      <c r="V318" s="95"/>
      <c r="W318" s="96"/>
      <c r="X318" s="81">
        <f t="shared" si="40"/>
        <v>1</v>
      </c>
      <c r="Y318" s="82">
        <f t="shared" si="41"/>
        <v>0</v>
      </c>
      <c r="Z318" s="82">
        <f t="shared" si="42"/>
        <v>0</v>
      </c>
      <c r="AA318" s="82">
        <f t="shared" si="43"/>
        <v>0</v>
      </c>
      <c r="AB318" s="97" t="str">
        <f t="shared" si="44"/>
        <v>-</v>
      </c>
      <c r="AC318" s="81">
        <f t="shared" si="45"/>
        <v>1</v>
      </c>
      <c r="AD318" s="82">
        <f t="shared" si="46"/>
        <v>0</v>
      </c>
      <c r="AE318" s="82">
        <f t="shared" si="47"/>
        <v>0</v>
      </c>
      <c r="AF318" s="97" t="str">
        <f t="shared" si="48"/>
        <v>-</v>
      </c>
      <c r="AG318" s="81">
        <f t="shared" si="49"/>
        <v>0</v>
      </c>
      <c r="AH318" s="98" t="s">
        <v>1368</v>
      </c>
      <c r="AI318" s="99" t="s">
        <v>1418</v>
      </c>
    </row>
    <row r="319" spans="1:35" x14ac:dyDescent="0.2">
      <c r="A319" s="79" t="s">
        <v>2992</v>
      </c>
      <c r="B319" s="80" t="s">
        <v>1173</v>
      </c>
      <c r="C319" s="81" t="s">
        <v>1174</v>
      </c>
      <c r="D319" s="82" t="s">
        <v>2993</v>
      </c>
      <c r="E319" s="82" t="s">
        <v>2994</v>
      </c>
      <c r="F319" s="80" t="s">
        <v>1362</v>
      </c>
      <c r="G319" s="83" t="s">
        <v>2995</v>
      </c>
      <c r="H319" s="84" t="s">
        <v>2996</v>
      </c>
      <c r="I319" s="85">
        <v>3306732659</v>
      </c>
      <c r="J319" s="86" t="s">
        <v>1696</v>
      </c>
      <c r="K319" s="87" t="s">
        <v>1366</v>
      </c>
      <c r="L319" s="88"/>
      <c r="M319" s="89">
        <v>1936.1053187624229</v>
      </c>
      <c r="N319" s="90"/>
      <c r="O319" s="91">
        <v>12.733499999999999</v>
      </c>
      <c r="P319" s="87" t="s">
        <v>1366</v>
      </c>
      <c r="Q319" s="92"/>
      <c r="R319" s="90"/>
      <c r="S319" s="93" t="s">
        <v>1366</v>
      </c>
      <c r="T319" s="94">
        <v>63067.47</v>
      </c>
      <c r="U319" s="95"/>
      <c r="V319" s="95"/>
      <c r="W319" s="96"/>
      <c r="X319" s="81">
        <f t="shared" si="40"/>
        <v>0</v>
      </c>
      <c r="Y319" s="82">
        <f t="shared" si="41"/>
        <v>0</v>
      </c>
      <c r="Z319" s="82">
        <f t="shared" si="42"/>
        <v>0</v>
      </c>
      <c r="AA319" s="82">
        <f t="shared" si="43"/>
        <v>0</v>
      </c>
      <c r="AB319" s="97" t="str">
        <f t="shared" si="44"/>
        <v>-</v>
      </c>
      <c r="AC319" s="81">
        <f t="shared" si="45"/>
        <v>0</v>
      </c>
      <c r="AD319" s="82">
        <f t="shared" si="46"/>
        <v>0</v>
      </c>
      <c r="AE319" s="82">
        <f t="shared" si="47"/>
        <v>0</v>
      </c>
      <c r="AF319" s="97" t="str">
        <f t="shared" si="48"/>
        <v>-</v>
      </c>
      <c r="AG319" s="81">
        <f t="shared" si="49"/>
        <v>0</v>
      </c>
      <c r="AH319" s="98" t="s">
        <v>1368</v>
      </c>
      <c r="AI319" s="99" t="s">
        <v>1418</v>
      </c>
    </row>
    <row r="320" spans="1:35" x14ac:dyDescent="0.2">
      <c r="A320" s="79" t="s">
        <v>2997</v>
      </c>
      <c r="B320" s="80" t="s">
        <v>482</v>
      </c>
      <c r="C320" s="81" t="s">
        <v>483</v>
      </c>
      <c r="D320" s="82" t="s">
        <v>2998</v>
      </c>
      <c r="E320" s="82" t="s">
        <v>2999</v>
      </c>
      <c r="F320" s="80" t="s">
        <v>1362</v>
      </c>
      <c r="G320" s="83" t="s">
        <v>3000</v>
      </c>
      <c r="H320" s="84" t="s">
        <v>3001</v>
      </c>
      <c r="I320" s="85">
        <v>4194258212</v>
      </c>
      <c r="J320" s="86" t="s">
        <v>3002</v>
      </c>
      <c r="K320" s="87" t="s">
        <v>1366</v>
      </c>
      <c r="L320" s="88"/>
      <c r="M320" s="89">
        <v>6208.9161543647797</v>
      </c>
      <c r="N320" s="90"/>
      <c r="O320" s="91">
        <v>21.031500000000001</v>
      </c>
      <c r="P320" s="87" t="s">
        <v>1417</v>
      </c>
      <c r="Q320" s="92"/>
      <c r="R320" s="90"/>
      <c r="S320" s="93" t="s">
        <v>1366</v>
      </c>
      <c r="T320" s="94">
        <v>226627.6</v>
      </c>
      <c r="U320" s="95"/>
      <c r="V320" s="95"/>
      <c r="W320" s="96"/>
      <c r="X320" s="81">
        <f t="shared" si="40"/>
        <v>0</v>
      </c>
      <c r="Y320" s="82">
        <f t="shared" si="41"/>
        <v>0</v>
      </c>
      <c r="Z320" s="82">
        <f t="shared" si="42"/>
        <v>0</v>
      </c>
      <c r="AA320" s="82">
        <f t="shared" si="43"/>
        <v>0</v>
      </c>
      <c r="AB320" s="97" t="str">
        <f t="shared" si="44"/>
        <v>-</v>
      </c>
      <c r="AC320" s="81">
        <f t="shared" si="45"/>
        <v>0</v>
      </c>
      <c r="AD320" s="82">
        <f t="shared" si="46"/>
        <v>1</v>
      </c>
      <c r="AE320" s="82">
        <f t="shared" si="47"/>
        <v>0</v>
      </c>
      <c r="AF320" s="97" t="str">
        <f t="shared" si="48"/>
        <v>-</v>
      </c>
      <c r="AG320" s="81">
        <f t="shared" si="49"/>
        <v>0</v>
      </c>
      <c r="AH320" s="98" t="s">
        <v>1368</v>
      </c>
      <c r="AI320" s="99" t="s">
        <v>1418</v>
      </c>
    </row>
    <row r="321" spans="1:35" x14ac:dyDescent="0.2">
      <c r="A321" s="79" t="s">
        <v>3003</v>
      </c>
      <c r="B321" s="80" t="s">
        <v>3004</v>
      </c>
      <c r="C321" s="81" t="s">
        <v>3005</v>
      </c>
      <c r="D321" s="82" t="s">
        <v>3006</v>
      </c>
      <c r="E321" s="82" t="s">
        <v>2999</v>
      </c>
      <c r="F321" s="80" t="s">
        <v>1362</v>
      </c>
      <c r="G321" s="83" t="s">
        <v>3000</v>
      </c>
      <c r="H321" s="84" t="s">
        <v>3007</v>
      </c>
      <c r="I321" s="85">
        <v>4194253598</v>
      </c>
      <c r="J321" s="86" t="s">
        <v>3002</v>
      </c>
      <c r="K321" s="87" t="s">
        <v>1366</v>
      </c>
      <c r="L321" s="88"/>
      <c r="M321" s="89">
        <v>242.01541433368357</v>
      </c>
      <c r="N321" s="90"/>
      <c r="O321" s="91" t="s">
        <v>1367</v>
      </c>
      <c r="P321" s="87" t="s">
        <v>1366</v>
      </c>
      <c r="Q321" s="92"/>
      <c r="R321" s="90"/>
      <c r="S321" s="93" t="s">
        <v>1366</v>
      </c>
      <c r="T321" s="94">
        <v>816.95</v>
      </c>
      <c r="U321" s="95"/>
      <c r="V321" s="95"/>
      <c r="W321" s="96"/>
      <c r="X321" s="81">
        <f t="shared" si="40"/>
        <v>0</v>
      </c>
      <c r="Y321" s="82">
        <f t="shared" si="41"/>
        <v>1</v>
      </c>
      <c r="Z321" s="82">
        <f t="shared" si="42"/>
        <v>0</v>
      </c>
      <c r="AA321" s="82">
        <f t="shared" si="43"/>
        <v>0</v>
      </c>
      <c r="AB321" s="97" t="str">
        <f t="shared" si="44"/>
        <v>-</v>
      </c>
      <c r="AC321" s="81">
        <f t="shared" si="45"/>
        <v>0</v>
      </c>
      <c r="AD321" s="82">
        <f t="shared" si="46"/>
        <v>0</v>
      </c>
      <c r="AE321" s="82">
        <f t="shared" si="47"/>
        <v>0</v>
      </c>
      <c r="AF321" s="97" t="str">
        <f t="shared" si="48"/>
        <v>-</v>
      </c>
      <c r="AG321" s="81">
        <f t="shared" si="49"/>
        <v>0</v>
      </c>
      <c r="AH321" s="98" t="s">
        <v>1368</v>
      </c>
      <c r="AI321" s="99" t="s">
        <v>1369</v>
      </c>
    </row>
    <row r="322" spans="1:35" x14ac:dyDescent="0.2">
      <c r="A322" s="79" t="s">
        <v>3008</v>
      </c>
      <c r="B322" s="80" t="s">
        <v>432</v>
      </c>
      <c r="C322" s="81" t="s">
        <v>433</v>
      </c>
      <c r="D322" s="82" t="s">
        <v>3009</v>
      </c>
      <c r="E322" s="82" t="s">
        <v>1402</v>
      </c>
      <c r="F322" s="80" t="s">
        <v>1362</v>
      </c>
      <c r="G322" s="83" t="s">
        <v>3010</v>
      </c>
      <c r="H322" s="84" t="s">
        <v>3011</v>
      </c>
      <c r="I322" s="85">
        <v>5137283700</v>
      </c>
      <c r="J322" s="86" t="s">
        <v>1390</v>
      </c>
      <c r="K322" s="87" t="s">
        <v>1366</v>
      </c>
      <c r="L322" s="88"/>
      <c r="M322" s="89">
        <v>1677.1018413712034</v>
      </c>
      <c r="N322" s="90"/>
      <c r="O322" s="91">
        <v>15.124700000000001</v>
      </c>
      <c r="P322" s="87" t="s">
        <v>1366</v>
      </c>
      <c r="Q322" s="92"/>
      <c r="R322" s="90"/>
      <c r="S322" s="93" t="s">
        <v>1366</v>
      </c>
      <c r="T322" s="94">
        <v>39778.74</v>
      </c>
      <c r="U322" s="95"/>
      <c r="V322" s="95"/>
      <c r="W322" s="96"/>
      <c r="X322" s="81">
        <f t="shared" si="40"/>
        <v>0</v>
      </c>
      <c r="Y322" s="82">
        <f t="shared" si="41"/>
        <v>0</v>
      </c>
      <c r="Z322" s="82">
        <f t="shared" si="42"/>
        <v>0</v>
      </c>
      <c r="AA322" s="82">
        <f t="shared" si="43"/>
        <v>0</v>
      </c>
      <c r="AB322" s="97" t="str">
        <f t="shared" si="44"/>
        <v>-</v>
      </c>
      <c r="AC322" s="81">
        <f t="shared" si="45"/>
        <v>0</v>
      </c>
      <c r="AD322" s="82">
        <f t="shared" si="46"/>
        <v>0</v>
      </c>
      <c r="AE322" s="82">
        <f t="shared" si="47"/>
        <v>0</v>
      </c>
      <c r="AF322" s="97" t="str">
        <f t="shared" si="48"/>
        <v>-</v>
      </c>
      <c r="AG322" s="81">
        <f t="shared" si="49"/>
        <v>0</v>
      </c>
      <c r="AH322" s="98" t="s">
        <v>1368</v>
      </c>
      <c r="AI322" s="99" t="s">
        <v>1418</v>
      </c>
    </row>
    <row r="323" spans="1:35" x14ac:dyDescent="0.2">
      <c r="A323" s="79" t="s">
        <v>3012</v>
      </c>
      <c r="B323" s="80" t="s">
        <v>588</v>
      </c>
      <c r="C323" s="81" t="s">
        <v>589</v>
      </c>
      <c r="D323" s="82" t="s">
        <v>3013</v>
      </c>
      <c r="E323" s="82" t="s">
        <v>3014</v>
      </c>
      <c r="F323" s="80" t="s">
        <v>1362</v>
      </c>
      <c r="G323" s="83" t="s">
        <v>1503</v>
      </c>
      <c r="H323" s="84" t="s">
        <v>3015</v>
      </c>
      <c r="I323" s="85">
        <v>4409655821</v>
      </c>
      <c r="J323" s="86" t="s">
        <v>1786</v>
      </c>
      <c r="K323" s="87" t="s">
        <v>1366</v>
      </c>
      <c r="L323" s="88"/>
      <c r="M323" s="89">
        <v>1655.1185556640032</v>
      </c>
      <c r="N323" s="90"/>
      <c r="O323" s="91">
        <v>10.328900000000001</v>
      </c>
      <c r="P323" s="87" t="s">
        <v>1366</v>
      </c>
      <c r="Q323" s="92"/>
      <c r="R323" s="90"/>
      <c r="S323" s="93" t="s">
        <v>1366</v>
      </c>
      <c r="T323" s="94">
        <v>50821.490000000005</v>
      </c>
      <c r="U323" s="95"/>
      <c r="V323" s="95"/>
      <c r="W323" s="96"/>
      <c r="X323" s="81">
        <f t="shared" si="40"/>
        <v>0</v>
      </c>
      <c r="Y323" s="82">
        <f t="shared" si="41"/>
        <v>0</v>
      </c>
      <c r="Z323" s="82">
        <f t="shared" si="42"/>
        <v>0</v>
      </c>
      <c r="AA323" s="82">
        <f t="shared" si="43"/>
        <v>0</v>
      </c>
      <c r="AB323" s="97" t="str">
        <f t="shared" si="44"/>
        <v>-</v>
      </c>
      <c r="AC323" s="81">
        <f t="shared" si="45"/>
        <v>0</v>
      </c>
      <c r="AD323" s="82">
        <f t="shared" si="46"/>
        <v>0</v>
      </c>
      <c r="AE323" s="82">
        <f t="shared" si="47"/>
        <v>0</v>
      </c>
      <c r="AF323" s="97" t="str">
        <f t="shared" si="48"/>
        <v>-</v>
      </c>
      <c r="AG323" s="81">
        <f t="shared" si="49"/>
        <v>0</v>
      </c>
      <c r="AH323" s="98" t="s">
        <v>1368</v>
      </c>
      <c r="AI323" s="99" t="s">
        <v>1418</v>
      </c>
    </row>
    <row r="324" spans="1:35" x14ac:dyDescent="0.2">
      <c r="A324" s="79" t="s">
        <v>3016</v>
      </c>
      <c r="B324" s="80" t="s">
        <v>1397</v>
      </c>
      <c r="C324" s="81" t="s">
        <v>3017</v>
      </c>
      <c r="D324" s="82" t="s">
        <v>3018</v>
      </c>
      <c r="E324" s="82" t="s">
        <v>1361</v>
      </c>
      <c r="F324" s="80" t="s">
        <v>1362</v>
      </c>
      <c r="G324" s="83" t="s">
        <v>1962</v>
      </c>
      <c r="H324" s="84" t="s">
        <v>3019</v>
      </c>
      <c r="I324" s="85">
        <v>6146109749</v>
      </c>
      <c r="J324" s="86"/>
      <c r="K324" s="87"/>
      <c r="L324" s="88"/>
      <c r="M324" s="100"/>
      <c r="N324" s="90"/>
      <c r="O324" s="91" t="s">
        <v>1367</v>
      </c>
      <c r="P324" s="87" t="s">
        <v>1366</v>
      </c>
      <c r="Q324" s="92"/>
      <c r="R324" s="90"/>
      <c r="S324" s="93"/>
      <c r="T324" s="102"/>
      <c r="U324" s="95"/>
      <c r="V324" s="95"/>
      <c r="W324" s="96"/>
      <c r="X324" s="81">
        <f t="shared" si="40"/>
        <v>0</v>
      </c>
      <c r="Y324" s="82">
        <f t="shared" si="41"/>
        <v>0</v>
      </c>
      <c r="Z324" s="82">
        <f t="shared" si="42"/>
        <v>0</v>
      </c>
      <c r="AA324" s="82">
        <f t="shared" si="43"/>
        <v>0</v>
      </c>
      <c r="AB324" s="97" t="str">
        <f t="shared" si="44"/>
        <v>-</v>
      </c>
      <c r="AC324" s="81">
        <f t="shared" si="45"/>
        <v>0</v>
      </c>
      <c r="AD324" s="82">
        <f t="shared" si="46"/>
        <v>0</v>
      </c>
      <c r="AE324" s="82">
        <f t="shared" si="47"/>
        <v>0</v>
      </c>
      <c r="AF324" s="97" t="str">
        <f t="shared" si="48"/>
        <v>-</v>
      </c>
      <c r="AG324" s="81">
        <f t="shared" si="49"/>
        <v>0</v>
      </c>
      <c r="AH324" s="98" t="s">
        <v>1957</v>
      </c>
      <c r="AI324" s="99" t="s">
        <v>1369</v>
      </c>
    </row>
    <row r="325" spans="1:35" x14ac:dyDescent="0.2">
      <c r="A325" s="79" t="s">
        <v>3020</v>
      </c>
      <c r="B325" s="80" t="s">
        <v>3021</v>
      </c>
      <c r="C325" s="81" t="s">
        <v>3022</v>
      </c>
      <c r="D325" s="82" t="s">
        <v>3023</v>
      </c>
      <c r="E325" s="82" t="s">
        <v>1361</v>
      </c>
      <c r="F325" s="80" t="s">
        <v>1362</v>
      </c>
      <c r="G325" s="83" t="s">
        <v>2414</v>
      </c>
      <c r="H325" s="84" t="s">
        <v>3024</v>
      </c>
      <c r="I325" s="85">
        <v>6145470927</v>
      </c>
      <c r="J325" s="86" t="s">
        <v>1365</v>
      </c>
      <c r="K325" s="87" t="s">
        <v>1366</v>
      </c>
      <c r="L325" s="88"/>
      <c r="M325" s="89">
        <v>427.37919408597674</v>
      </c>
      <c r="N325" s="90"/>
      <c r="O325" s="91" t="s">
        <v>1367</v>
      </c>
      <c r="P325" s="87" t="s">
        <v>1366</v>
      </c>
      <c r="Q325" s="92"/>
      <c r="R325" s="90"/>
      <c r="S325" s="93" t="s">
        <v>1366</v>
      </c>
      <c r="T325" s="94">
        <v>1929.84</v>
      </c>
      <c r="U325" s="95"/>
      <c r="V325" s="95"/>
      <c r="W325" s="96"/>
      <c r="X325" s="81">
        <f t="shared" ref="X325:X388" si="50">IF(OR(K325="YES",TRIM(L325)="YES"),1,0)</f>
        <v>0</v>
      </c>
      <c r="Y325" s="82">
        <f t="shared" ref="Y325:Y388" si="51">IF(OR(AND(ISNUMBER(M325),AND(M325&gt;0,M325&lt;600)),AND(ISNUMBER(M325),AND(M325&gt;0,N325="YES"))),1,0)</f>
        <v>1</v>
      </c>
      <c r="Z325" s="82">
        <f t="shared" ref="Z325:Z388" si="52">IF(AND(OR(K325="YES",TRIM(L325)="YES"),(X325=0)),"Trouble",0)</f>
        <v>0</v>
      </c>
      <c r="AA325" s="82">
        <f t="shared" ref="AA325:AA388" si="53">IF(AND(OR(AND(ISNUMBER(M325),AND(M325&gt;0,M325&lt;600)),AND(ISNUMBER(M325),AND(M325&gt;0,N325="YES"))),(Y325=0)),"Trouble",0)</f>
        <v>0</v>
      </c>
      <c r="AB325" s="97" t="str">
        <f t="shared" ref="AB325:AB388" si="54">IF(AND(X325=1,Y325=1),"SRSA","-")</f>
        <v>-</v>
      </c>
      <c r="AC325" s="81">
        <f t="shared" ref="AC325:AC388" si="55">IF(S325="YES",1,0)</f>
        <v>0</v>
      </c>
      <c r="AD325" s="82">
        <f t="shared" ref="AD325:AD388" si="56">IF(OR(AND(ISNUMBER(Q325),Q325&gt;=20), (AND(ISNUMBER(Q325) = FALSE, AND(ISNUMBER(O325), O325&gt;=20)))),1,0)</f>
        <v>0</v>
      </c>
      <c r="AE325" s="82">
        <f t="shared" ref="AE325:AE388" si="57">IF(AND(AC325=1,AD325=1),"Initial",0)</f>
        <v>0</v>
      </c>
      <c r="AF325" s="97" t="str">
        <f t="shared" ref="AF325:AF388" si="58">IF(AND(AND(AE325="Initial",AG325=0),AND(ISNUMBER(M325),M325&gt;0)),"RLIS","-")</f>
        <v>-</v>
      </c>
      <c r="AG325" s="81">
        <f t="shared" ref="AG325:AG388" si="59">IF(AND(AB325="SRSA",AE325="Initial"),"SRSA",0)</f>
        <v>0</v>
      </c>
      <c r="AH325" s="98" t="s">
        <v>1368</v>
      </c>
      <c r="AI325" s="99" t="s">
        <v>1369</v>
      </c>
    </row>
    <row r="326" spans="1:35" x14ac:dyDescent="0.2">
      <c r="A326" s="79" t="s">
        <v>3025</v>
      </c>
      <c r="B326" s="80" t="s">
        <v>3026</v>
      </c>
      <c r="C326" s="81" t="s">
        <v>3027</v>
      </c>
      <c r="D326" s="82" t="s">
        <v>3028</v>
      </c>
      <c r="E326" s="82" t="s">
        <v>1361</v>
      </c>
      <c r="F326" s="80" t="s">
        <v>1362</v>
      </c>
      <c r="G326" s="83" t="s">
        <v>1563</v>
      </c>
      <c r="H326" s="84" t="s">
        <v>3029</v>
      </c>
      <c r="I326" s="85">
        <v>6142690150</v>
      </c>
      <c r="J326" s="86" t="s">
        <v>1365</v>
      </c>
      <c r="K326" s="87" t="s">
        <v>1366</v>
      </c>
      <c r="L326" s="88"/>
      <c r="M326" s="89">
        <v>14.749726262229634</v>
      </c>
      <c r="N326" s="90"/>
      <c r="O326" s="91" t="s">
        <v>1367</v>
      </c>
      <c r="P326" s="87" t="s">
        <v>1366</v>
      </c>
      <c r="Q326" s="92"/>
      <c r="R326" s="90"/>
      <c r="S326" s="93" t="s">
        <v>1366</v>
      </c>
      <c r="T326" s="94">
        <v>1876.96</v>
      </c>
      <c r="U326" s="95"/>
      <c r="V326" s="95"/>
      <c r="W326" s="96"/>
      <c r="X326" s="81">
        <f t="shared" si="50"/>
        <v>0</v>
      </c>
      <c r="Y326" s="82">
        <f t="shared" si="51"/>
        <v>1</v>
      </c>
      <c r="Z326" s="82">
        <f t="shared" si="52"/>
        <v>0</v>
      </c>
      <c r="AA326" s="82">
        <f t="shared" si="53"/>
        <v>0</v>
      </c>
      <c r="AB326" s="97" t="str">
        <f t="shared" si="54"/>
        <v>-</v>
      </c>
      <c r="AC326" s="81">
        <f t="shared" si="55"/>
        <v>0</v>
      </c>
      <c r="AD326" s="82">
        <f t="shared" si="56"/>
        <v>0</v>
      </c>
      <c r="AE326" s="82">
        <f t="shared" si="57"/>
        <v>0</v>
      </c>
      <c r="AF326" s="97" t="str">
        <f t="shared" si="58"/>
        <v>-</v>
      </c>
      <c r="AG326" s="81">
        <f t="shared" si="59"/>
        <v>0</v>
      </c>
      <c r="AH326" s="98" t="s">
        <v>1368</v>
      </c>
      <c r="AI326" s="99" t="s">
        <v>1369</v>
      </c>
    </row>
    <row r="327" spans="1:35" x14ac:dyDescent="0.2">
      <c r="A327" s="79" t="s">
        <v>3030</v>
      </c>
      <c r="B327" s="80" t="s">
        <v>3031</v>
      </c>
      <c r="C327" s="81" t="s">
        <v>3032</v>
      </c>
      <c r="D327" s="82" t="s">
        <v>3033</v>
      </c>
      <c r="E327" s="82" t="s">
        <v>1361</v>
      </c>
      <c r="F327" s="80" t="s">
        <v>1362</v>
      </c>
      <c r="G327" s="83" t="s">
        <v>1374</v>
      </c>
      <c r="H327" s="84" t="s">
        <v>3034</v>
      </c>
      <c r="I327" s="85">
        <v>6145452000</v>
      </c>
      <c r="J327" s="86" t="s">
        <v>1365</v>
      </c>
      <c r="K327" s="87" t="s">
        <v>1366</v>
      </c>
      <c r="L327" s="88"/>
      <c r="M327" s="89">
        <v>10.327874671732289</v>
      </c>
      <c r="N327" s="90"/>
      <c r="O327" s="91" t="s">
        <v>1367</v>
      </c>
      <c r="P327" s="87" t="s">
        <v>1366</v>
      </c>
      <c r="Q327" s="92"/>
      <c r="R327" s="90"/>
      <c r="S327" s="93" t="s">
        <v>1366</v>
      </c>
      <c r="T327" s="94">
        <v>2027.3899999999999</v>
      </c>
      <c r="U327" s="95"/>
      <c r="V327" s="95"/>
      <c r="W327" s="96"/>
      <c r="X327" s="81">
        <f t="shared" si="50"/>
        <v>0</v>
      </c>
      <c r="Y327" s="82">
        <f t="shared" si="51"/>
        <v>1</v>
      </c>
      <c r="Z327" s="82">
        <f t="shared" si="52"/>
        <v>0</v>
      </c>
      <c r="AA327" s="82">
        <f t="shared" si="53"/>
        <v>0</v>
      </c>
      <c r="AB327" s="97" t="str">
        <f t="shared" si="54"/>
        <v>-</v>
      </c>
      <c r="AC327" s="81">
        <f t="shared" si="55"/>
        <v>0</v>
      </c>
      <c r="AD327" s="82">
        <f t="shared" si="56"/>
        <v>0</v>
      </c>
      <c r="AE327" s="82">
        <f t="shared" si="57"/>
        <v>0</v>
      </c>
      <c r="AF327" s="97" t="str">
        <f t="shared" si="58"/>
        <v>-</v>
      </c>
      <c r="AG327" s="81">
        <f t="shared" si="59"/>
        <v>0</v>
      </c>
      <c r="AH327" s="98" t="s">
        <v>1368</v>
      </c>
      <c r="AI327" s="99" t="s">
        <v>1369</v>
      </c>
    </row>
    <row r="328" spans="1:35" x14ac:dyDescent="0.2">
      <c r="A328" s="79" t="s">
        <v>3035</v>
      </c>
      <c r="B328" s="80" t="s">
        <v>3036</v>
      </c>
      <c r="C328" s="81" t="s">
        <v>3037</v>
      </c>
      <c r="D328" s="82" t="s">
        <v>3038</v>
      </c>
      <c r="E328" s="82" t="s">
        <v>1361</v>
      </c>
      <c r="F328" s="80" t="s">
        <v>1362</v>
      </c>
      <c r="G328" s="83" t="s">
        <v>2414</v>
      </c>
      <c r="H328" s="84" t="s">
        <v>3039</v>
      </c>
      <c r="I328" s="85">
        <v>6143100430</v>
      </c>
      <c r="J328" s="86" t="s">
        <v>1365</v>
      </c>
      <c r="K328" s="87" t="s">
        <v>1366</v>
      </c>
      <c r="L328" s="88"/>
      <c r="M328" s="89">
        <v>15.945326956885747</v>
      </c>
      <c r="N328" s="90"/>
      <c r="O328" s="91" t="s">
        <v>1367</v>
      </c>
      <c r="P328" s="87" t="s">
        <v>1366</v>
      </c>
      <c r="Q328" s="92"/>
      <c r="R328" s="90"/>
      <c r="S328" s="93" t="s">
        <v>1366</v>
      </c>
      <c r="T328" s="94">
        <v>1573.5</v>
      </c>
      <c r="U328" s="95"/>
      <c r="V328" s="95"/>
      <c r="W328" s="96"/>
      <c r="X328" s="81">
        <f t="shared" si="50"/>
        <v>0</v>
      </c>
      <c r="Y328" s="82">
        <f t="shared" si="51"/>
        <v>1</v>
      </c>
      <c r="Z328" s="82">
        <f t="shared" si="52"/>
        <v>0</v>
      </c>
      <c r="AA328" s="82">
        <f t="shared" si="53"/>
        <v>0</v>
      </c>
      <c r="AB328" s="97" t="str">
        <f t="shared" si="54"/>
        <v>-</v>
      </c>
      <c r="AC328" s="81">
        <f t="shared" si="55"/>
        <v>0</v>
      </c>
      <c r="AD328" s="82">
        <f t="shared" si="56"/>
        <v>0</v>
      </c>
      <c r="AE328" s="82">
        <f t="shared" si="57"/>
        <v>0</v>
      </c>
      <c r="AF328" s="97" t="str">
        <f t="shared" si="58"/>
        <v>-</v>
      </c>
      <c r="AG328" s="81">
        <f t="shared" si="59"/>
        <v>0</v>
      </c>
      <c r="AH328" s="98" t="s">
        <v>1368</v>
      </c>
      <c r="AI328" s="99" t="s">
        <v>1369</v>
      </c>
    </row>
    <row r="329" spans="1:35" x14ac:dyDescent="0.2">
      <c r="A329" s="79" t="s">
        <v>3040</v>
      </c>
      <c r="B329" s="80" t="s">
        <v>434</v>
      </c>
      <c r="C329" s="81" t="s">
        <v>435</v>
      </c>
      <c r="D329" s="82" t="s">
        <v>3041</v>
      </c>
      <c r="E329" s="82" t="s">
        <v>1402</v>
      </c>
      <c r="F329" s="80" t="s">
        <v>1362</v>
      </c>
      <c r="G329" s="83" t="s">
        <v>3042</v>
      </c>
      <c r="H329" s="84" t="s">
        <v>3043</v>
      </c>
      <c r="I329" s="85">
        <v>5132313600</v>
      </c>
      <c r="J329" s="86" t="s">
        <v>1390</v>
      </c>
      <c r="K329" s="87" t="s">
        <v>1366</v>
      </c>
      <c r="L329" s="88"/>
      <c r="M329" s="89">
        <v>7479.5746193357982</v>
      </c>
      <c r="N329" s="90"/>
      <c r="O329" s="91">
        <v>7.1116000000000001</v>
      </c>
      <c r="P329" s="87" t="s">
        <v>1366</v>
      </c>
      <c r="Q329" s="92"/>
      <c r="R329" s="90"/>
      <c r="S329" s="93" t="s">
        <v>1366</v>
      </c>
      <c r="T329" s="94">
        <v>120303.8</v>
      </c>
      <c r="U329" s="95"/>
      <c r="V329" s="95"/>
      <c r="W329" s="96"/>
      <c r="X329" s="81">
        <f t="shared" si="50"/>
        <v>0</v>
      </c>
      <c r="Y329" s="82">
        <f t="shared" si="51"/>
        <v>0</v>
      </c>
      <c r="Z329" s="82">
        <f t="shared" si="52"/>
        <v>0</v>
      </c>
      <c r="AA329" s="82">
        <f t="shared" si="53"/>
        <v>0</v>
      </c>
      <c r="AB329" s="97" t="str">
        <f t="shared" si="54"/>
        <v>-</v>
      </c>
      <c r="AC329" s="81">
        <f t="shared" si="55"/>
        <v>0</v>
      </c>
      <c r="AD329" s="82">
        <f t="shared" si="56"/>
        <v>0</v>
      </c>
      <c r="AE329" s="82">
        <f t="shared" si="57"/>
        <v>0</v>
      </c>
      <c r="AF329" s="97" t="str">
        <f t="shared" si="58"/>
        <v>-</v>
      </c>
      <c r="AG329" s="81">
        <f t="shared" si="59"/>
        <v>0</v>
      </c>
      <c r="AH329" s="98" t="s">
        <v>1368</v>
      </c>
      <c r="AI329" s="99" t="s">
        <v>1418</v>
      </c>
    </row>
    <row r="330" spans="1:35" x14ac:dyDescent="0.2">
      <c r="A330" s="79" t="s">
        <v>3044</v>
      </c>
      <c r="B330" s="80" t="s">
        <v>990</v>
      </c>
      <c r="C330" s="81" t="s">
        <v>991</v>
      </c>
      <c r="D330" s="82" t="s">
        <v>3045</v>
      </c>
      <c r="E330" s="82" t="s">
        <v>3046</v>
      </c>
      <c r="F330" s="80" t="s">
        <v>1362</v>
      </c>
      <c r="G330" s="83" t="s">
        <v>3047</v>
      </c>
      <c r="H330" s="84" t="s">
        <v>3048</v>
      </c>
      <c r="I330" s="85">
        <v>7409842497</v>
      </c>
      <c r="J330" s="86" t="s">
        <v>1424</v>
      </c>
      <c r="K330" s="87" t="s">
        <v>1417</v>
      </c>
      <c r="L330" s="88"/>
      <c r="M330" s="89">
        <v>998.25585795655479</v>
      </c>
      <c r="N330" s="90"/>
      <c r="O330" s="91">
        <v>16.508500000000002</v>
      </c>
      <c r="P330" s="87" t="s">
        <v>1366</v>
      </c>
      <c r="Q330" s="92"/>
      <c r="R330" s="90"/>
      <c r="S330" s="93" t="s">
        <v>1417</v>
      </c>
      <c r="T330" s="94">
        <v>67056.55</v>
      </c>
      <c r="U330" s="95"/>
      <c r="V330" s="95"/>
      <c r="W330" s="96"/>
      <c r="X330" s="81">
        <f t="shared" si="50"/>
        <v>1</v>
      </c>
      <c r="Y330" s="82">
        <f t="shared" si="51"/>
        <v>0</v>
      </c>
      <c r="Z330" s="82">
        <f t="shared" si="52"/>
        <v>0</v>
      </c>
      <c r="AA330" s="82">
        <f t="shared" si="53"/>
        <v>0</v>
      </c>
      <c r="AB330" s="97" t="str">
        <f t="shared" si="54"/>
        <v>-</v>
      </c>
      <c r="AC330" s="81">
        <f t="shared" si="55"/>
        <v>1</v>
      </c>
      <c r="AD330" s="82">
        <f t="shared" si="56"/>
        <v>0</v>
      </c>
      <c r="AE330" s="82">
        <f t="shared" si="57"/>
        <v>0</v>
      </c>
      <c r="AF330" s="97" t="str">
        <f t="shared" si="58"/>
        <v>-</v>
      </c>
      <c r="AG330" s="81">
        <f t="shared" si="59"/>
        <v>0</v>
      </c>
      <c r="AH330" s="98" t="s">
        <v>1368</v>
      </c>
      <c r="AI330" s="99" t="s">
        <v>1418</v>
      </c>
    </row>
    <row r="331" spans="1:35" x14ac:dyDescent="0.2">
      <c r="A331" s="79" t="s">
        <v>3049</v>
      </c>
      <c r="B331" s="80" t="s">
        <v>749</v>
      </c>
      <c r="C331" s="81" t="s">
        <v>750</v>
      </c>
      <c r="D331" s="82" t="s">
        <v>3050</v>
      </c>
      <c r="E331" s="82" t="s">
        <v>3051</v>
      </c>
      <c r="F331" s="80" t="s">
        <v>1362</v>
      </c>
      <c r="G331" s="83" t="s">
        <v>3052</v>
      </c>
      <c r="H331" s="84" t="s">
        <v>3053</v>
      </c>
      <c r="I331" s="85">
        <v>9372953931</v>
      </c>
      <c r="J331" s="86" t="s">
        <v>1424</v>
      </c>
      <c r="K331" s="87" t="s">
        <v>1417</v>
      </c>
      <c r="L331" s="88"/>
      <c r="M331" s="89">
        <v>972.26151808091606</v>
      </c>
      <c r="N331" s="90"/>
      <c r="O331" s="91">
        <v>6.0932000000000004</v>
      </c>
      <c r="P331" s="87" t="s">
        <v>1366</v>
      </c>
      <c r="Q331" s="92"/>
      <c r="R331" s="90"/>
      <c r="S331" s="93" t="s">
        <v>1417</v>
      </c>
      <c r="T331" s="94">
        <v>18673.18</v>
      </c>
      <c r="U331" s="95"/>
      <c r="V331" s="95"/>
      <c r="W331" s="96"/>
      <c r="X331" s="81">
        <f t="shared" si="50"/>
        <v>1</v>
      </c>
      <c r="Y331" s="82">
        <f t="shared" si="51"/>
        <v>0</v>
      </c>
      <c r="Z331" s="82">
        <f t="shared" si="52"/>
        <v>0</v>
      </c>
      <c r="AA331" s="82">
        <f t="shared" si="53"/>
        <v>0</v>
      </c>
      <c r="AB331" s="97" t="str">
        <f t="shared" si="54"/>
        <v>-</v>
      </c>
      <c r="AC331" s="81">
        <f t="shared" si="55"/>
        <v>1</v>
      </c>
      <c r="AD331" s="82">
        <f t="shared" si="56"/>
        <v>0</v>
      </c>
      <c r="AE331" s="82">
        <f t="shared" si="57"/>
        <v>0</v>
      </c>
      <c r="AF331" s="97" t="str">
        <f t="shared" si="58"/>
        <v>-</v>
      </c>
      <c r="AG331" s="81">
        <f t="shared" si="59"/>
        <v>0</v>
      </c>
      <c r="AH331" s="98" t="s">
        <v>1368</v>
      </c>
      <c r="AI331" s="99" t="s">
        <v>1418</v>
      </c>
    </row>
    <row r="332" spans="1:35" x14ac:dyDescent="0.2">
      <c r="A332" s="79" t="s">
        <v>3054</v>
      </c>
      <c r="B332" s="80" t="s">
        <v>685</v>
      </c>
      <c r="C332" s="81" t="s">
        <v>686</v>
      </c>
      <c r="D332" s="82" t="s">
        <v>3055</v>
      </c>
      <c r="E332" s="82" t="s">
        <v>3056</v>
      </c>
      <c r="F332" s="80" t="s">
        <v>1362</v>
      </c>
      <c r="G332" s="83" t="s">
        <v>3057</v>
      </c>
      <c r="H332" s="84" t="s">
        <v>3058</v>
      </c>
      <c r="I332" s="85">
        <v>4193754139</v>
      </c>
      <c r="J332" s="86" t="s">
        <v>1424</v>
      </c>
      <c r="K332" s="87" t="s">
        <v>1417</v>
      </c>
      <c r="L332" s="88"/>
      <c r="M332" s="89">
        <v>933.49135262223649</v>
      </c>
      <c r="N332" s="90"/>
      <c r="O332" s="91">
        <v>6.4050000000000002</v>
      </c>
      <c r="P332" s="87" t="s">
        <v>1366</v>
      </c>
      <c r="Q332" s="92"/>
      <c r="R332" s="90"/>
      <c r="S332" s="93" t="s">
        <v>1417</v>
      </c>
      <c r="T332" s="94">
        <v>22651.78</v>
      </c>
      <c r="U332" s="95"/>
      <c r="V332" s="95"/>
      <c r="W332" s="96"/>
      <c r="X332" s="81">
        <f t="shared" si="50"/>
        <v>1</v>
      </c>
      <c r="Y332" s="82">
        <f t="shared" si="51"/>
        <v>0</v>
      </c>
      <c r="Z332" s="82">
        <f t="shared" si="52"/>
        <v>0</v>
      </c>
      <c r="AA332" s="82">
        <f t="shared" si="53"/>
        <v>0</v>
      </c>
      <c r="AB332" s="97" t="str">
        <f t="shared" si="54"/>
        <v>-</v>
      </c>
      <c r="AC332" s="81">
        <f t="shared" si="55"/>
        <v>1</v>
      </c>
      <c r="AD332" s="82">
        <f t="shared" si="56"/>
        <v>0</v>
      </c>
      <c r="AE332" s="82">
        <f t="shared" si="57"/>
        <v>0</v>
      </c>
      <c r="AF332" s="97" t="str">
        <f t="shared" si="58"/>
        <v>-</v>
      </c>
      <c r="AG332" s="81">
        <f t="shared" si="59"/>
        <v>0</v>
      </c>
      <c r="AH332" s="98" t="s">
        <v>1368</v>
      </c>
      <c r="AI332" s="99" t="s">
        <v>1418</v>
      </c>
    </row>
    <row r="333" spans="1:35" x14ac:dyDescent="0.2">
      <c r="A333" s="79" t="s">
        <v>3059</v>
      </c>
      <c r="B333" s="80" t="s">
        <v>852</v>
      </c>
      <c r="C333" s="81" t="s">
        <v>853</v>
      </c>
      <c r="D333" s="82" t="s">
        <v>3060</v>
      </c>
      <c r="E333" s="82" t="s">
        <v>3061</v>
      </c>
      <c r="F333" s="80" t="s">
        <v>1362</v>
      </c>
      <c r="G333" s="83" t="s">
        <v>3062</v>
      </c>
      <c r="H333" s="84" t="s">
        <v>3063</v>
      </c>
      <c r="I333" s="85">
        <v>4194358163</v>
      </c>
      <c r="J333" s="86" t="s">
        <v>1416</v>
      </c>
      <c r="K333" s="87" t="s">
        <v>1366</v>
      </c>
      <c r="L333" s="88"/>
      <c r="M333" s="89">
        <v>1929.448208633906</v>
      </c>
      <c r="N333" s="90"/>
      <c r="O333" s="91">
        <v>32.435600000000001</v>
      </c>
      <c r="P333" s="87" t="s">
        <v>1417</v>
      </c>
      <c r="Q333" s="92"/>
      <c r="R333" s="90"/>
      <c r="S333" s="93" t="s">
        <v>1417</v>
      </c>
      <c r="T333" s="94">
        <v>152222.03</v>
      </c>
      <c r="U333" s="95"/>
      <c r="V333" s="95"/>
      <c r="W333" s="96"/>
      <c r="X333" s="81">
        <f t="shared" si="50"/>
        <v>0</v>
      </c>
      <c r="Y333" s="82">
        <f t="shared" si="51"/>
        <v>0</v>
      </c>
      <c r="Z333" s="82">
        <f t="shared" si="52"/>
        <v>0</v>
      </c>
      <c r="AA333" s="82">
        <f t="shared" si="53"/>
        <v>0</v>
      </c>
      <c r="AB333" s="97" t="str">
        <f t="shared" si="54"/>
        <v>-</v>
      </c>
      <c r="AC333" s="81">
        <f t="shared" si="55"/>
        <v>1</v>
      </c>
      <c r="AD333" s="82">
        <f t="shared" si="56"/>
        <v>1</v>
      </c>
      <c r="AE333" s="82" t="str">
        <f t="shared" si="57"/>
        <v>Initial</v>
      </c>
      <c r="AF333" s="97" t="str">
        <f t="shared" si="58"/>
        <v>RLIS</v>
      </c>
      <c r="AG333" s="81">
        <f t="shared" si="59"/>
        <v>0</v>
      </c>
      <c r="AH333" s="98" t="s">
        <v>1368</v>
      </c>
      <c r="AI333" s="99" t="s">
        <v>1418</v>
      </c>
    </row>
    <row r="334" spans="1:35" x14ac:dyDescent="0.2">
      <c r="A334" s="79" t="s">
        <v>3064</v>
      </c>
      <c r="B334" s="80" t="s">
        <v>3065</v>
      </c>
      <c r="C334" s="81" t="s">
        <v>3066</v>
      </c>
      <c r="D334" s="82" t="s">
        <v>3067</v>
      </c>
      <c r="E334" s="82" t="s">
        <v>3068</v>
      </c>
      <c r="F334" s="80" t="s">
        <v>1362</v>
      </c>
      <c r="G334" s="83" t="s">
        <v>3069</v>
      </c>
      <c r="H334" s="84" t="s">
        <v>3070</v>
      </c>
      <c r="I334" s="85">
        <v>4195269540</v>
      </c>
      <c r="J334" s="86" t="s">
        <v>1383</v>
      </c>
      <c r="K334" s="87" t="s">
        <v>1366</v>
      </c>
      <c r="L334" s="88"/>
      <c r="M334" s="89">
        <v>393.12180428313513</v>
      </c>
      <c r="N334" s="90"/>
      <c r="O334" s="91" t="s">
        <v>1367</v>
      </c>
      <c r="P334" s="87" t="s">
        <v>1366</v>
      </c>
      <c r="Q334" s="92"/>
      <c r="R334" s="90"/>
      <c r="S334" s="93" t="s">
        <v>1366</v>
      </c>
      <c r="T334" s="94">
        <v>2744.88</v>
      </c>
      <c r="U334" s="95"/>
      <c r="V334" s="95"/>
      <c r="W334" s="96"/>
      <c r="X334" s="81">
        <f t="shared" si="50"/>
        <v>0</v>
      </c>
      <c r="Y334" s="82">
        <f t="shared" si="51"/>
        <v>1</v>
      </c>
      <c r="Z334" s="82">
        <f t="shared" si="52"/>
        <v>0</v>
      </c>
      <c r="AA334" s="82">
        <f t="shared" si="53"/>
        <v>0</v>
      </c>
      <c r="AB334" s="97" t="str">
        <f t="shared" si="54"/>
        <v>-</v>
      </c>
      <c r="AC334" s="81">
        <f t="shared" si="55"/>
        <v>0</v>
      </c>
      <c r="AD334" s="82">
        <f t="shared" si="56"/>
        <v>0</v>
      </c>
      <c r="AE334" s="82">
        <f t="shared" si="57"/>
        <v>0</v>
      </c>
      <c r="AF334" s="97" t="str">
        <f t="shared" si="58"/>
        <v>-</v>
      </c>
      <c r="AG334" s="81">
        <f t="shared" si="59"/>
        <v>0</v>
      </c>
      <c r="AH334" s="98" t="s">
        <v>1368</v>
      </c>
      <c r="AI334" s="99" t="s">
        <v>1369</v>
      </c>
    </row>
    <row r="335" spans="1:35" x14ac:dyDescent="0.2">
      <c r="A335" s="79" t="s">
        <v>3071</v>
      </c>
      <c r="B335" s="80" t="s">
        <v>3072</v>
      </c>
      <c r="C335" s="81" t="s">
        <v>3073</v>
      </c>
      <c r="D335" s="82" t="s">
        <v>3074</v>
      </c>
      <c r="E335" s="82" t="s">
        <v>1551</v>
      </c>
      <c r="F335" s="80" t="s">
        <v>1362</v>
      </c>
      <c r="G335" s="83" t="s">
        <v>1552</v>
      </c>
      <c r="H335" s="84" t="s">
        <v>3075</v>
      </c>
      <c r="I335" s="85">
        <v>4192673331</v>
      </c>
      <c r="J335" s="86" t="s">
        <v>1424</v>
      </c>
      <c r="K335" s="87" t="s">
        <v>1417</v>
      </c>
      <c r="L335" s="88"/>
      <c r="M335" s="100">
        <v>1598.7146771530922</v>
      </c>
      <c r="N335" s="90"/>
      <c r="O335" s="91" t="s">
        <v>1367</v>
      </c>
      <c r="P335" s="87" t="s">
        <v>1366</v>
      </c>
      <c r="Q335" s="92"/>
      <c r="R335" s="90"/>
      <c r="S335" s="93" t="s">
        <v>1417</v>
      </c>
      <c r="T335" s="94">
        <v>2303</v>
      </c>
      <c r="U335" s="95"/>
      <c r="V335" s="95"/>
      <c r="W335" s="96"/>
      <c r="X335" s="81">
        <f t="shared" si="50"/>
        <v>1</v>
      </c>
      <c r="Y335" s="82">
        <f t="shared" si="51"/>
        <v>0</v>
      </c>
      <c r="Z335" s="82">
        <f t="shared" si="52"/>
        <v>0</v>
      </c>
      <c r="AA335" s="82">
        <f t="shared" si="53"/>
        <v>0</v>
      </c>
      <c r="AB335" s="97" t="str">
        <f t="shared" si="54"/>
        <v>-</v>
      </c>
      <c r="AC335" s="81">
        <f t="shared" si="55"/>
        <v>1</v>
      </c>
      <c r="AD335" s="82">
        <f t="shared" si="56"/>
        <v>0</v>
      </c>
      <c r="AE335" s="82">
        <f t="shared" si="57"/>
        <v>0</v>
      </c>
      <c r="AF335" s="97" t="str">
        <f t="shared" si="58"/>
        <v>-</v>
      </c>
      <c r="AG335" s="81">
        <f t="shared" si="59"/>
        <v>0</v>
      </c>
      <c r="AH335" s="98" t="s">
        <v>1368</v>
      </c>
      <c r="AI335" s="99" t="s">
        <v>1538</v>
      </c>
    </row>
    <row r="336" spans="1:35" x14ac:dyDescent="0.2">
      <c r="A336" s="79" t="s">
        <v>3076</v>
      </c>
      <c r="B336" s="80" t="s">
        <v>1397</v>
      </c>
      <c r="C336" s="81" t="s">
        <v>3077</v>
      </c>
      <c r="D336" s="82" t="s">
        <v>3078</v>
      </c>
      <c r="E336" s="82" t="s">
        <v>1994</v>
      </c>
      <c r="F336" s="80" t="s">
        <v>1362</v>
      </c>
      <c r="G336" s="83" t="s">
        <v>1995</v>
      </c>
      <c r="H336" s="84" t="s">
        <v>3079</v>
      </c>
      <c r="I336" s="85">
        <v>7404328170</v>
      </c>
      <c r="J336" s="86"/>
      <c r="K336" s="87"/>
      <c r="L336" s="88"/>
      <c r="M336" s="100"/>
      <c r="N336" s="90"/>
      <c r="O336" s="91" t="s">
        <v>1367</v>
      </c>
      <c r="P336" s="87" t="s">
        <v>1366</v>
      </c>
      <c r="Q336" s="92"/>
      <c r="R336" s="90"/>
      <c r="S336" s="93"/>
      <c r="T336" s="102"/>
      <c r="U336" s="95"/>
      <c r="V336" s="95"/>
      <c r="W336" s="96"/>
      <c r="X336" s="81">
        <f t="shared" si="50"/>
        <v>0</v>
      </c>
      <c r="Y336" s="82">
        <f t="shared" si="51"/>
        <v>0</v>
      </c>
      <c r="Z336" s="82">
        <f t="shared" si="52"/>
        <v>0</v>
      </c>
      <c r="AA336" s="82">
        <f t="shared" si="53"/>
        <v>0</v>
      </c>
      <c r="AB336" s="97" t="str">
        <f t="shared" si="54"/>
        <v>-</v>
      </c>
      <c r="AC336" s="81">
        <f t="shared" si="55"/>
        <v>0</v>
      </c>
      <c r="AD336" s="82">
        <f t="shared" si="56"/>
        <v>0</v>
      </c>
      <c r="AE336" s="82">
        <f t="shared" si="57"/>
        <v>0</v>
      </c>
      <c r="AF336" s="97" t="str">
        <f t="shared" si="58"/>
        <v>-</v>
      </c>
      <c r="AG336" s="81">
        <f t="shared" si="59"/>
        <v>0</v>
      </c>
      <c r="AH336" s="98" t="s">
        <v>1957</v>
      </c>
      <c r="AI336" s="99" t="s">
        <v>1369</v>
      </c>
    </row>
    <row r="337" spans="1:35" x14ac:dyDescent="0.2">
      <c r="A337" s="79" t="s">
        <v>3080</v>
      </c>
      <c r="B337" s="80" t="s">
        <v>3081</v>
      </c>
      <c r="C337" s="81" t="s">
        <v>3082</v>
      </c>
      <c r="D337" s="82" t="s">
        <v>3083</v>
      </c>
      <c r="E337" s="82" t="s">
        <v>3084</v>
      </c>
      <c r="F337" s="80" t="s">
        <v>1362</v>
      </c>
      <c r="G337" s="83" t="s">
        <v>3085</v>
      </c>
      <c r="H337" s="84" t="s">
        <v>3086</v>
      </c>
      <c r="I337" s="85">
        <v>7404534509</v>
      </c>
      <c r="J337" s="86" t="s">
        <v>1424</v>
      </c>
      <c r="K337" s="87" t="s">
        <v>1417</v>
      </c>
      <c r="L337" s="88"/>
      <c r="M337" s="89">
        <v>283.55527985938579</v>
      </c>
      <c r="N337" s="90"/>
      <c r="O337" s="91" t="s">
        <v>1367</v>
      </c>
      <c r="P337" s="87" t="s">
        <v>1366</v>
      </c>
      <c r="Q337" s="92"/>
      <c r="R337" s="90"/>
      <c r="S337" s="93" t="s">
        <v>1417</v>
      </c>
      <c r="T337" s="94">
        <v>2335.73</v>
      </c>
      <c r="U337" s="95"/>
      <c r="V337" s="95"/>
      <c r="W337" s="96"/>
      <c r="X337" s="81">
        <f t="shared" si="50"/>
        <v>1</v>
      </c>
      <c r="Y337" s="82">
        <f t="shared" si="51"/>
        <v>1</v>
      </c>
      <c r="Z337" s="82">
        <f t="shared" si="52"/>
        <v>0</v>
      </c>
      <c r="AA337" s="82">
        <f t="shared" si="53"/>
        <v>0</v>
      </c>
      <c r="AB337" s="97" t="str">
        <f t="shared" si="54"/>
        <v>SRSA</v>
      </c>
      <c r="AC337" s="81">
        <f t="shared" si="55"/>
        <v>1</v>
      </c>
      <c r="AD337" s="82">
        <f t="shared" si="56"/>
        <v>0</v>
      </c>
      <c r="AE337" s="82">
        <f t="shared" si="57"/>
        <v>0</v>
      </c>
      <c r="AF337" s="97" t="str">
        <f t="shared" si="58"/>
        <v>-</v>
      </c>
      <c r="AG337" s="81">
        <f t="shared" si="59"/>
        <v>0</v>
      </c>
      <c r="AH337" s="98" t="s">
        <v>1368</v>
      </c>
      <c r="AI337" s="99" t="s">
        <v>1369</v>
      </c>
    </row>
    <row r="338" spans="1:35" x14ac:dyDescent="0.2">
      <c r="A338" s="79" t="s">
        <v>3087</v>
      </c>
      <c r="B338" s="80" t="s">
        <v>3088</v>
      </c>
      <c r="C338" s="81" t="s">
        <v>3089</v>
      </c>
      <c r="D338" s="82" t="s">
        <v>3090</v>
      </c>
      <c r="E338" s="82" t="s">
        <v>3084</v>
      </c>
      <c r="F338" s="80" t="s">
        <v>1362</v>
      </c>
      <c r="G338" s="83" t="s">
        <v>3091</v>
      </c>
      <c r="H338" s="84" t="s">
        <v>3092</v>
      </c>
      <c r="I338" s="85">
        <v>7404534509</v>
      </c>
      <c r="J338" s="86" t="s">
        <v>1424</v>
      </c>
      <c r="K338" s="87" t="s">
        <v>1417</v>
      </c>
      <c r="L338" s="88"/>
      <c r="M338" s="89">
        <v>152.0546105204813</v>
      </c>
      <c r="N338" s="90"/>
      <c r="O338" s="91" t="s">
        <v>1367</v>
      </c>
      <c r="P338" s="87" t="s">
        <v>1366</v>
      </c>
      <c r="Q338" s="92"/>
      <c r="R338" s="90"/>
      <c r="S338" s="93" t="s">
        <v>1417</v>
      </c>
      <c r="T338" s="94">
        <v>1007.95</v>
      </c>
      <c r="U338" s="95"/>
      <c r="V338" s="95"/>
      <c r="W338" s="96"/>
      <c r="X338" s="81">
        <f t="shared" si="50"/>
        <v>1</v>
      </c>
      <c r="Y338" s="82">
        <f t="shared" si="51"/>
        <v>1</v>
      </c>
      <c r="Z338" s="82">
        <f t="shared" si="52"/>
        <v>0</v>
      </c>
      <c r="AA338" s="82">
        <f t="shared" si="53"/>
        <v>0</v>
      </c>
      <c r="AB338" s="97" t="str">
        <f t="shared" si="54"/>
        <v>SRSA</v>
      </c>
      <c r="AC338" s="81">
        <f t="shared" si="55"/>
        <v>1</v>
      </c>
      <c r="AD338" s="82">
        <f t="shared" si="56"/>
        <v>0</v>
      </c>
      <c r="AE338" s="82">
        <f t="shared" si="57"/>
        <v>0</v>
      </c>
      <c r="AF338" s="97" t="str">
        <f t="shared" si="58"/>
        <v>-</v>
      </c>
      <c r="AG338" s="81">
        <f t="shared" si="59"/>
        <v>0</v>
      </c>
      <c r="AH338" s="98" t="s">
        <v>1368</v>
      </c>
      <c r="AI338" s="99" t="s">
        <v>1369</v>
      </c>
    </row>
    <row r="339" spans="1:35" x14ac:dyDescent="0.2">
      <c r="A339" s="79" t="s">
        <v>3093</v>
      </c>
      <c r="B339" s="80" t="s">
        <v>1270</v>
      </c>
      <c r="C339" s="81" t="s">
        <v>1271</v>
      </c>
      <c r="D339" s="82" t="s">
        <v>3094</v>
      </c>
      <c r="E339" s="82" t="s">
        <v>208</v>
      </c>
      <c r="F339" s="80" t="s">
        <v>1362</v>
      </c>
      <c r="G339" s="83" t="s">
        <v>2061</v>
      </c>
      <c r="H339" s="84" t="s">
        <v>3095</v>
      </c>
      <c r="I339" s="85">
        <v>9377461699</v>
      </c>
      <c r="J339" s="86" t="s">
        <v>1390</v>
      </c>
      <c r="K339" s="87" t="s">
        <v>1366</v>
      </c>
      <c r="L339" s="88"/>
      <c r="M339" s="89">
        <v>3054.6522068630957</v>
      </c>
      <c r="N339" s="90"/>
      <c r="O339" s="91">
        <v>16.5258</v>
      </c>
      <c r="P339" s="87" t="s">
        <v>1366</v>
      </c>
      <c r="Q339" s="92"/>
      <c r="R339" s="90"/>
      <c r="S339" s="93" t="s">
        <v>1366</v>
      </c>
      <c r="T339" s="94">
        <v>149134.40000000002</v>
      </c>
      <c r="U339" s="95"/>
      <c r="V339" s="95"/>
      <c r="W339" s="96"/>
      <c r="X339" s="81">
        <f t="shared" si="50"/>
        <v>0</v>
      </c>
      <c r="Y339" s="82">
        <f t="shared" si="51"/>
        <v>0</v>
      </c>
      <c r="Z339" s="82">
        <f t="shared" si="52"/>
        <v>0</v>
      </c>
      <c r="AA339" s="82">
        <f t="shared" si="53"/>
        <v>0</v>
      </c>
      <c r="AB339" s="97" t="str">
        <f t="shared" si="54"/>
        <v>-</v>
      </c>
      <c r="AC339" s="81">
        <f t="shared" si="55"/>
        <v>0</v>
      </c>
      <c r="AD339" s="82">
        <f t="shared" si="56"/>
        <v>0</v>
      </c>
      <c r="AE339" s="82">
        <f t="shared" si="57"/>
        <v>0</v>
      </c>
      <c r="AF339" s="97" t="str">
        <f t="shared" si="58"/>
        <v>-</v>
      </c>
      <c r="AG339" s="81">
        <f t="shared" si="59"/>
        <v>0</v>
      </c>
      <c r="AH339" s="98" t="s">
        <v>1368</v>
      </c>
      <c r="AI339" s="99" t="s">
        <v>1418</v>
      </c>
    </row>
    <row r="340" spans="1:35" x14ac:dyDescent="0.2">
      <c r="A340" s="79" t="s">
        <v>3096</v>
      </c>
      <c r="B340" s="80" t="s">
        <v>815</v>
      </c>
      <c r="C340" s="81" t="s">
        <v>816</v>
      </c>
      <c r="D340" s="82" t="s">
        <v>3097</v>
      </c>
      <c r="E340" s="82" t="s">
        <v>3098</v>
      </c>
      <c r="F340" s="80" t="s">
        <v>1362</v>
      </c>
      <c r="G340" s="83" t="s">
        <v>3099</v>
      </c>
      <c r="H340" s="84" t="s">
        <v>3100</v>
      </c>
      <c r="I340" s="85">
        <v>7406745203</v>
      </c>
      <c r="J340" s="86" t="s">
        <v>1424</v>
      </c>
      <c r="K340" s="87" t="s">
        <v>1417</v>
      </c>
      <c r="L340" s="88"/>
      <c r="M340" s="89">
        <v>2034.684711259076</v>
      </c>
      <c r="N340" s="90"/>
      <c r="O340" s="91">
        <v>25.097200000000001</v>
      </c>
      <c r="P340" s="87" t="s">
        <v>1417</v>
      </c>
      <c r="Q340" s="92"/>
      <c r="R340" s="90"/>
      <c r="S340" s="93" t="s">
        <v>1417</v>
      </c>
      <c r="T340" s="94">
        <v>103185.73000000001</v>
      </c>
      <c r="U340" s="95"/>
      <c r="V340" s="95"/>
      <c r="W340" s="96"/>
      <c r="X340" s="81">
        <f t="shared" si="50"/>
        <v>1</v>
      </c>
      <c r="Y340" s="82">
        <f t="shared" si="51"/>
        <v>0</v>
      </c>
      <c r="Z340" s="82">
        <f t="shared" si="52"/>
        <v>0</v>
      </c>
      <c r="AA340" s="82">
        <f t="shared" si="53"/>
        <v>0</v>
      </c>
      <c r="AB340" s="97" t="str">
        <f t="shared" si="54"/>
        <v>-</v>
      </c>
      <c r="AC340" s="81">
        <f t="shared" si="55"/>
        <v>1</v>
      </c>
      <c r="AD340" s="82">
        <f t="shared" si="56"/>
        <v>1</v>
      </c>
      <c r="AE340" s="82" t="str">
        <f t="shared" si="57"/>
        <v>Initial</v>
      </c>
      <c r="AF340" s="97" t="str">
        <f t="shared" si="58"/>
        <v>RLIS</v>
      </c>
      <c r="AG340" s="81">
        <f t="shared" si="59"/>
        <v>0</v>
      </c>
      <c r="AH340" s="98" t="s">
        <v>1368</v>
      </c>
      <c r="AI340" s="99" t="s">
        <v>1418</v>
      </c>
    </row>
    <row r="341" spans="1:35" x14ac:dyDescent="0.2">
      <c r="A341" s="79" t="s">
        <v>3101</v>
      </c>
      <c r="B341" s="80" t="s">
        <v>3102</v>
      </c>
      <c r="C341" s="81" t="s">
        <v>3103</v>
      </c>
      <c r="D341" s="82" t="s">
        <v>3104</v>
      </c>
      <c r="E341" s="82" t="s">
        <v>3105</v>
      </c>
      <c r="F341" s="80" t="s">
        <v>1362</v>
      </c>
      <c r="G341" s="83" t="s">
        <v>3106</v>
      </c>
      <c r="H341" s="84" t="s">
        <v>3107</v>
      </c>
      <c r="I341" s="85">
        <v>7406977317</v>
      </c>
      <c r="J341" s="86" t="s">
        <v>1390</v>
      </c>
      <c r="K341" s="87" t="s">
        <v>1366</v>
      </c>
      <c r="L341" s="88" t="s">
        <v>1737</v>
      </c>
      <c r="M341" s="89">
        <v>87.316253151120605</v>
      </c>
      <c r="N341" s="90"/>
      <c r="O341" s="91" t="s">
        <v>1367</v>
      </c>
      <c r="P341" s="87" t="s">
        <v>1366</v>
      </c>
      <c r="Q341" s="92"/>
      <c r="R341" s="90"/>
      <c r="S341" s="93" t="s">
        <v>1366</v>
      </c>
      <c r="T341" s="94">
        <v>646.8900000000001</v>
      </c>
      <c r="U341" s="95"/>
      <c r="V341" s="95"/>
      <c r="W341" s="96"/>
      <c r="X341" s="81">
        <f t="shared" si="50"/>
        <v>1</v>
      </c>
      <c r="Y341" s="82">
        <f t="shared" si="51"/>
        <v>1</v>
      </c>
      <c r="Z341" s="82">
        <f t="shared" si="52"/>
        <v>0</v>
      </c>
      <c r="AA341" s="82">
        <f t="shared" si="53"/>
        <v>0</v>
      </c>
      <c r="AB341" s="97" t="str">
        <f t="shared" si="54"/>
        <v>SRSA</v>
      </c>
      <c r="AC341" s="81">
        <f t="shared" si="55"/>
        <v>0</v>
      </c>
      <c r="AD341" s="82">
        <f t="shared" si="56"/>
        <v>0</v>
      </c>
      <c r="AE341" s="82">
        <f t="shared" si="57"/>
        <v>0</v>
      </c>
      <c r="AF341" s="97" t="str">
        <f t="shared" si="58"/>
        <v>-</v>
      </c>
      <c r="AG341" s="81">
        <f t="shared" si="59"/>
        <v>0</v>
      </c>
      <c r="AH341" s="98" t="s">
        <v>1368</v>
      </c>
      <c r="AI341" s="99" t="s">
        <v>1369</v>
      </c>
    </row>
    <row r="342" spans="1:35" x14ac:dyDescent="0.2">
      <c r="A342" s="79" t="s">
        <v>3108</v>
      </c>
      <c r="B342" s="80" t="s">
        <v>160</v>
      </c>
      <c r="C342" s="81" t="s">
        <v>161</v>
      </c>
      <c r="D342" s="82" t="s">
        <v>3109</v>
      </c>
      <c r="E342" s="82" t="s">
        <v>1546</v>
      </c>
      <c r="F342" s="80" t="s">
        <v>1362</v>
      </c>
      <c r="G342" s="83" t="s">
        <v>3110</v>
      </c>
      <c r="H342" s="84" t="s">
        <v>3111</v>
      </c>
      <c r="I342" s="85">
        <v>9379471212</v>
      </c>
      <c r="J342" s="86" t="s">
        <v>1424</v>
      </c>
      <c r="K342" s="87" t="s">
        <v>1417</v>
      </c>
      <c r="L342" s="88"/>
      <c r="M342" s="89">
        <v>708.04612669130233</v>
      </c>
      <c r="N342" s="90"/>
      <c r="O342" s="91">
        <v>9.5714000000000006</v>
      </c>
      <c r="P342" s="87" t="s">
        <v>1366</v>
      </c>
      <c r="Q342" s="92"/>
      <c r="R342" s="90"/>
      <c r="S342" s="93" t="s">
        <v>1417</v>
      </c>
      <c r="T342" s="94">
        <v>25225.37</v>
      </c>
      <c r="U342" s="95"/>
      <c r="V342" s="95"/>
      <c r="W342" s="96"/>
      <c r="X342" s="81">
        <f t="shared" si="50"/>
        <v>1</v>
      </c>
      <c r="Y342" s="82">
        <f t="shared" si="51"/>
        <v>0</v>
      </c>
      <c r="Z342" s="82">
        <f t="shared" si="52"/>
        <v>0</v>
      </c>
      <c r="AA342" s="82">
        <f t="shared" si="53"/>
        <v>0</v>
      </c>
      <c r="AB342" s="97" t="str">
        <f t="shared" si="54"/>
        <v>-</v>
      </c>
      <c r="AC342" s="81">
        <f t="shared" si="55"/>
        <v>1</v>
      </c>
      <c r="AD342" s="82">
        <f t="shared" si="56"/>
        <v>0</v>
      </c>
      <c r="AE342" s="82">
        <f t="shared" si="57"/>
        <v>0</v>
      </c>
      <c r="AF342" s="97" t="str">
        <f t="shared" si="58"/>
        <v>-</v>
      </c>
      <c r="AG342" s="81">
        <f t="shared" si="59"/>
        <v>0</v>
      </c>
      <c r="AH342" s="98" t="s">
        <v>1368</v>
      </c>
      <c r="AI342" s="99" t="s">
        <v>1418</v>
      </c>
    </row>
    <row r="343" spans="1:35" x14ac:dyDescent="0.2">
      <c r="A343" s="79" t="s">
        <v>3112</v>
      </c>
      <c r="B343" s="80" t="s">
        <v>3113</v>
      </c>
      <c r="C343" s="81" t="s">
        <v>3114</v>
      </c>
      <c r="D343" s="82" t="s">
        <v>3115</v>
      </c>
      <c r="E343" s="82" t="s">
        <v>1361</v>
      </c>
      <c r="F343" s="80" t="s">
        <v>1362</v>
      </c>
      <c r="G343" s="83" t="s">
        <v>3116</v>
      </c>
      <c r="H343" s="84" t="s">
        <v>3117</v>
      </c>
      <c r="I343" s="85">
        <v>6146363721</v>
      </c>
      <c r="J343" s="86" t="s">
        <v>1365</v>
      </c>
      <c r="K343" s="87" t="s">
        <v>1366</v>
      </c>
      <c r="L343" s="88"/>
      <c r="M343" s="89">
        <v>141.10129343605422</v>
      </c>
      <c r="N343" s="90"/>
      <c r="O343" s="91" t="s">
        <v>1367</v>
      </c>
      <c r="P343" s="87" t="s">
        <v>1366</v>
      </c>
      <c r="Q343" s="92"/>
      <c r="R343" s="90"/>
      <c r="S343" s="93" t="s">
        <v>1366</v>
      </c>
      <c r="T343" s="94">
        <v>901.73</v>
      </c>
      <c r="U343" s="95"/>
      <c r="V343" s="95"/>
      <c r="W343" s="96"/>
      <c r="X343" s="81">
        <f t="shared" si="50"/>
        <v>0</v>
      </c>
      <c r="Y343" s="82">
        <f t="shared" si="51"/>
        <v>1</v>
      </c>
      <c r="Z343" s="82">
        <f t="shared" si="52"/>
        <v>0</v>
      </c>
      <c r="AA343" s="82">
        <f t="shared" si="53"/>
        <v>0</v>
      </c>
      <c r="AB343" s="97" t="str">
        <f t="shared" si="54"/>
        <v>-</v>
      </c>
      <c r="AC343" s="81">
        <f t="shared" si="55"/>
        <v>0</v>
      </c>
      <c r="AD343" s="82">
        <f t="shared" si="56"/>
        <v>0</v>
      </c>
      <c r="AE343" s="82">
        <f t="shared" si="57"/>
        <v>0</v>
      </c>
      <c r="AF343" s="97" t="str">
        <f t="shared" si="58"/>
        <v>-</v>
      </c>
      <c r="AG343" s="81">
        <f t="shared" si="59"/>
        <v>0</v>
      </c>
      <c r="AH343" s="98" t="s">
        <v>1368</v>
      </c>
      <c r="AI343" s="99" t="s">
        <v>1369</v>
      </c>
    </row>
    <row r="344" spans="1:35" x14ac:dyDescent="0.2">
      <c r="A344" s="79" t="s">
        <v>3118</v>
      </c>
      <c r="B344" s="80" t="s">
        <v>3119</v>
      </c>
      <c r="C344" s="81" t="s">
        <v>3120</v>
      </c>
      <c r="D344" s="82" t="s">
        <v>3121</v>
      </c>
      <c r="E344" s="82" t="s">
        <v>1528</v>
      </c>
      <c r="F344" s="80" t="s">
        <v>1362</v>
      </c>
      <c r="G344" s="83" t="s">
        <v>2480</v>
      </c>
      <c r="H344" s="84" t="s">
        <v>3122</v>
      </c>
      <c r="I344" s="85">
        <v>2169419661</v>
      </c>
      <c r="J344" s="86" t="s">
        <v>1365</v>
      </c>
      <c r="K344" s="87" t="s">
        <v>1366</v>
      </c>
      <c r="L344" s="88"/>
      <c r="M344" s="89">
        <v>136.31566683384489</v>
      </c>
      <c r="N344" s="90"/>
      <c r="O344" s="91" t="s">
        <v>1367</v>
      </c>
      <c r="P344" s="87" t="s">
        <v>1366</v>
      </c>
      <c r="Q344" s="92"/>
      <c r="R344" s="90"/>
      <c r="S344" s="93" t="s">
        <v>1366</v>
      </c>
      <c r="T344" s="94">
        <v>1489.41</v>
      </c>
      <c r="U344" s="95"/>
      <c r="V344" s="95"/>
      <c r="W344" s="96"/>
      <c r="X344" s="81">
        <f t="shared" si="50"/>
        <v>0</v>
      </c>
      <c r="Y344" s="82">
        <f t="shared" si="51"/>
        <v>1</v>
      </c>
      <c r="Z344" s="82">
        <f t="shared" si="52"/>
        <v>0</v>
      </c>
      <c r="AA344" s="82">
        <f t="shared" si="53"/>
        <v>0</v>
      </c>
      <c r="AB344" s="97" t="str">
        <f t="shared" si="54"/>
        <v>-</v>
      </c>
      <c r="AC344" s="81">
        <f t="shared" si="55"/>
        <v>0</v>
      </c>
      <c r="AD344" s="82">
        <f t="shared" si="56"/>
        <v>0</v>
      </c>
      <c r="AE344" s="82">
        <f t="shared" si="57"/>
        <v>0</v>
      </c>
      <c r="AF344" s="97" t="str">
        <f t="shared" si="58"/>
        <v>-</v>
      </c>
      <c r="AG344" s="81">
        <f t="shared" si="59"/>
        <v>0</v>
      </c>
      <c r="AH344" s="98" t="s">
        <v>1368</v>
      </c>
      <c r="AI344" s="99" t="s">
        <v>1369</v>
      </c>
    </row>
    <row r="345" spans="1:35" x14ac:dyDescent="0.2">
      <c r="A345" s="79" t="s">
        <v>3123</v>
      </c>
      <c r="B345" s="80" t="s">
        <v>520</v>
      </c>
      <c r="C345" s="81" t="s">
        <v>521</v>
      </c>
      <c r="D345" s="82" t="s">
        <v>3124</v>
      </c>
      <c r="E345" s="82" t="s">
        <v>3125</v>
      </c>
      <c r="F345" s="80" t="s">
        <v>1362</v>
      </c>
      <c r="G345" s="83" t="s">
        <v>3126</v>
      </c>
      <c r="H345" s="84" t="s">
        <v>3127</v>
      </c>
      <c r="I345" s="85">
        <v>7406942956</v>
      </c>
      <c r="J345" s="86" t="s">
        <v>1424</v>
      </c>
      <c r="K345" s="87" t="s">
        <v>1417</v>
      </c>
      <c r="L345" s="88"/>
      <c r="M345" s="89">
        <v>1203.7805675027823</v>
      </c>
      <c r="N345" s="90"/>
      <c r="O345" s="91">
        <v>19.827000000000002</v>
      </c>
      <c r="P345" s="87" t="s">
        <v>1366</v>
      </c>
      <c r="Q345" s="92"/>
      <c r="R345" s="90"/>
      <c r="S345" s="93" t="s">
        <v>1417</v>
      </c>
      <c r="T345" s="94">
        <v>49107.67</v>
      </c>
      <c r="U345" s="95"/>
      <c r="V345" s="95"/>
      <c r="W345" s="96"/>
      <c r="X345" s="81">
        <f t="shared" si="50"/>
        <v>1</v>
      </c>
      <c r="Y345" s="82">
        <f t="shared" si="51"/>
        <v>0</v>
      </c>
      <c r="Z345" s="82">
        <f t="shared" si="52"/>
        <v>0</v>
      </c>
      <c r="AA345" s="82">
        <f t="shared" si="53"/>
        <v>0</v>
      </c>
      <c r="AB345" s="97" t="str">
        <f t="shared" si="54"/>
        <v>-</v>
      </c>
      <c r="AC345" s="81">
        <f t="shared" si="55"/>
        <v>1</v>
      </c>
      <c r="AD345" s="82">
        <f t="shared" si="56"/>
        <v>0</v>
      </c>
      <c r="AE345" s="82">
        <f t="shared" si="57"/>
        <v>0</v>
      </c>
      <c r="AF345" s="97" t="str">
        <f t="shared" si="58"/>
        <v>-</v>
      </c>
      <c r="AG345" s="81">
        <f t="shared" si="59"/>
        <v>0</v>
      </c>
      <c r="AH345" s="98" t="s">
        <v>1368</v>
      </c>
      <c r="AI345" s="99" t="s">
        <v>1418</v>
      </c>
    </row>
    <row r="346" spans="1:35" x14ac:dyDescent="0.2">
      <c r="A346" s="79" t="s">
        <v>3128</v>
      </c>
      <c r="B346" s="80" t="s">
        <v>855</v>
      </c>
      <c r="C346" s="81" t="s">
        <v>856</v>
      </c>
      <c r="D346" s="82" t="s">
        <v>3129</v>
      </c>
      <c r="E346" s="82" t="s">
        <v>3130</v>
      </c>
      <c r="F346" s="80" t="s">
        <v>1362</v>
      </c>
      <c r="G346" s="83" t="s">
        <v>3131</v>
      </c>
      <c r="H346" s="84" t="s">
        <v>3132</v>
      </c>
      <c r="I346" s="85">
        <v>4193326454</v>
      </c>
      <c r="J346" s="86" t="s">
        <v>1569</v>
      </c>
      <c r="K346" s="87" t="s">
        <v>1366</v>
      </c>
      <c r="L346" s="88"/>
      <c r="M346" s="89">
        <v>4242.4058285339052</v>
      </c>
      <c r="N346" s="90"/>
      <c r="O346" s="91">
        <v>22.2758</v>
      </c>
      <c r="P346" s="87" t="s">
        <v>1417</v>
      </c>
      <c r="Q346" s="92"/>
      <c r="R346" s="90"/>
      <c r="S346" s="93" t="s">
        <v>1417</v>
      </c>
      <c r="T346" s="94">
        <v>236985.25</v>
      </c>
      <c r="U346" s="95"/>
      <c r="V346" s="95"/>
      <c r="W346" s="96"/>
      <c r="X346" s="81">
        <f t="shared" si="50"/>
        <v>0</v>
      </c>
      <c r="Y346" s="82">
        <f t="shared" si="51"/>
        <v>0</v>
      </c>
      <c r="Z346" s="82">
        <f t="shared" si="52"/>
        <v>0</v>
      </c>
      <c r="AA346" s="82">
        <f t="shared" si="53"/>
        <v>0</v>
      </c>
      <c r="AB346" s="97" t="str">
        <f t="shared" si="54"/>
        <v>-</v>
      </c>
      <c r="AC346" s="81">
        <f t="shared" si="55"/>
        <v>1</v>
      </c>
      <c r="AD346" s="82">
        <f t="shared" si="56"/>
        <v>1</v>
      </c>
      <c r="AE346" s="82" t="str">
        <f t="shared" si="57"/>
        <v>Initial</v>
      </c>
      <c r="AF346" s="97" t="str">
        <f t="shared" si="58"/>
        <v>RLIS</v>
      </c>
      <c r="AG346" s="81">
        <f t="shared" si="59"/>
        <v>0</v>
      </c>
      <c r="AH346" s="98" t="s">
        <v>1368</v>
      </c>
      <c r="AI346" s="99" t="s">
        <v>1418</v>
      </c>
    </row>
    <row r="347" spans="1:35" x14ac:dyDescent="0.2">
      <c r="A347" s="79" t="s">
        <v>3133</v>
      </c>
      <c r="B347" s="80" t="s">
        <v>992</v>
      </c>
      <c r="C347" s="81" t="s">
        <v>993</v>
      </c>
      <c r="D347" s="82" t="s">
        <v>3134</v>
      </c>
      <c r="E347" s="82" t="s">
        <v>3135</v>
      </c>
      <c r="F347" s="80" t="s">
        <v>1362</v>
      </c>
      <c r="G347" s="83" t="s">
        <v>3136</v>
      </c>
      <c r="H347" s="84" t="s">
        <v>3137</v>
      </c>
      <c r="I347" s="85">
        <v>7408653473</v>
      </c>
      <c r="J347" s="86" t="s">
        <v>1424</v>
      </c>
      <c r="K347" s="87" t="s">
        <v>1417</v>
      </c>
      <c r="L347" s="88"/>
      <c r="M347" s="89">
        <v>665.17195381599447</v>
      </c>
      <c r="N347" s="90"/>
      <c r="O347" s="91">
        <v>18.043199999999999</v>
      </c>
      <c r="P347" s="87" t="s">
        <v>1366</v>
      </c>
      <c r="Q347" s="92"/>
      <c r="R347" s="90"/>
      <c r="S347" s="93" t="s">
        <v>1417</v>
      </c>
      <c r="T347" s="94">
        <v>67156.48000000001</v>
      </c>
      <c r="U347" s="95"/>
      <c r="V347" s="95"/>
      <c r="W347" s="96"/>
      <c r="X347" s="81">
        <f t="shared" si="50"/>
        <v>1</v>
      </c>
      <c r="Y347" s="82">
        <f t="shared" si="51"/>
        <v>0</v>
      </c>
      <c r="Z347" s="82">
        <f t="shared" si="52"/>
        <v>0</v>
      </c>
      <c r="AA347" s="82">
        <f t="shared" si="53"/>
        <v>0</v>
      </c>
      <c r="AB347" s="97" t="str">
        <f t="shared" si="54"/>
        <v>-</v>
      </c>
      <c r="AC347" s="81">
        <f t="shared" si="55"/>
        <v>1</v>
      </c>
      <c r="AD347" s="82">
        <f t="shared" si="56"/>
        <v>0</v>
      </c>
      <c r="AE347" s="82">
        <f t="shared" si="57"/>
        <v>0</v>
      </c>
      <c r="AF347" s="97" t="str">
        <f t="shared" si="58"/>
        <v>-</v>
      </c>
      <c r="AG347" s="81">
        <f t="shared" si="59"/>
        <v>0</v>
      </c>
      <c r="AH347" s="98" t="s">
        <v>1368</v>
      </c>
      <c r="AI347" s="99" t="s">
        <v>1418</v>
      </c>
    </row>
    <row r="348" spans="1:35" x14ac:dyDescent="0.2">
      <c r="A348" s="79" t="s">
        <v>3138</v>
      </c>
      <c r="B348" s="80" t="s">
        <v>231</v>
      </c>
      <c r="C348" s="81" t="s">
        <v>232</v>
      </c>
      <c r="D348" s="82" t="s">
        <v>3139</v>
      </c>
      <c r="E348" s="82" t="s">
        <v>3140</v>
      </c>
      <c r="F348" s="80" t="s">
        <v>1362</v>
      </c>
      <c r="G348" s="83" t="s">
        <v>3141</v>
      </c>
      <c r="H348" s="84" t="s">
        <v>3142</v>
      </c>
      <c r="I348" s="85">
        <v>6144717065</v>
      </c>
      <c r="J348" s="86" t="s">
        <v>1390</v>
      </c>
      <c r="K348" s="87" t="s">
        <v>1366</v>
      </c>
      <c r="L348" s="88"/>
      <c r="M348" s="89">
        <v>7610.3651376784292</v>
      </c>
      <c r="N348" s="90"/>
      <c r="O348" s="91">
        <v>7.8601000000000001</v>
      </c>
      <c r="P348" s="87" t="s">
        <v>1366</v>
      </c>
      <c r="Q348" s="92"/>
      <c r="R348" s="90"/>
      <c r="S348" s="93" t="s">
        <v>1366</v>
      </c>
      <c r="T348" s="94">
        <v>117358.64</v>
      </c>
      <c r="U348" s="95"/>
      <c r="V348" s="95"/>
      <c r="W348" s="96"/>
      <c r="X348" s="81">
        <f t="shared" si="50"/>
        <v>0</v>
      </c>
      <c r="Y348" s="82">
        <f t="shared" si="51"/>
        <v>0</v>
      </c>
      <c r="Z348" s="82">
        <f t="shared" si="52"/>
        <v>0</v>
      </c>
      <c r="AA348" s="82">
        <f t="shared" si="53"/>
        <v>0</v>
      </c>
      <c r="AB348" s="97" t="str">
        <f t="shared" si="54"/>
        <v>-</v>
      </c>
      <c r="AC348" s="81">
        <f t="shared" si="55"/>
        <v>0</v>
      </c>
      <c r="AD348" s="82">
        <f t="shared" si="56"/>
        <v>0</v>
      </c>
      <c r="AE348" s="82">
        <f t="shared" si="57"/>
        <v>0</v>
      </c>
      <c r="AF348" s="97" t="str">
        <f t="shared" si="58"/>
        <v>-</v>
      </c>
      <c r="AG348" s="81">
        <f t="shared" si="59"/>
        <v>0</v>
      </c>
      <c r="AH348" s="98" t="s">
        <v>1368</v>
      </c>
      <c r="AI348" s="99" t="s">
        <v>1418</v>
      </c>
    </row>
    <row r="349" spans="1:35" x14ac:dyDescent="0.2">
      <c r="A349" s="79" t="s">
        <v>3143</v>
      </c>
      <c r="B349" s="80" t="s">
        <v>719</v>
      </c>
      <c r="C349" s="81" t="s">
        <v>720</v>
      </c>
      <c r="D349" s="82" t="s">
        <v>3144</v>
      </c>
      <c r="E349" s="82" t="s">
        <v>3145</v>
      </c>
      <c r="F349" s="80" t="s">
        <v>1362</v>
      </c>
      <c r="G349" s="83" t="s">
        <v>3146</v>
      </c>
      <c r="H349" s="84" t="s">
        <v>3147</v>
      </c>
      <c r="I349" s="85">
        <v>4194683432</v>
      </c>
      <c r="J349" s="86" t="s">
        <v>1416</v>
      </c>
      <c r="K349" s="87" t="s">
        <v>1366</v>
      </c>
      <c r="L349" s="88"/>
      <c r="M349" s="89">
        <v>2052.3522621640977</v>
      </c>
      <c r="N349" s="90"/>
      <c r="O349" s="91">
        <v>25.198</v>
      </c>
      <c r="P349" s="87" t="s">
        <v>1417</v>
      </c>
      <c r="Q349" s="92"/>
      <c r="R349" s="90"/>
      <c r="S349" s="93" t="s">
        <v>1417</v>
      </c>
      <c r="T349" s="94">
        <v>108594.63</v>
      </c>
      <c r="U349" s="95"/>
      <c r="V349" s="95"/>
      <c r="W349" s="96"/>
      <c r="X349" s="81">
        <f t="shared" si="50"/>
        <v>0</v>
      </c>
      <c r="Y349" s="82">
        <f t="shared" si="51"/>
        <v>0</v>
      </c>
      <c r="Z349" s="82">
        <f t="shared" si="52"/>
        <v>0</v>
      </c>
      <c r="AA349" s="82">
        <f t="shared" si="53"/>
        <v>0</v>
      </c>
      <c r="AB349" s="97" t="str">
        <f t="shared" si="54"/>
        <v>-</v>
      </c>
      <c r="AC349" s="81">
        <f t="shared" si="55"/>
        <v>1</v>
      </c>
      <c r="AD349" s="82">
        <f t="shared" si="56"/>
        <v>1</v>
      </c>
      <c r="AE349" s="82" t="str">
        <f t="shared" si="57"/>
        <v>Initial</v>
      </c>
      <c r="AF349" s="97" t="str">
        <f t="shared" si="58"/>
        <v>RLIS</v>
      </c>
      <c r="AG349" s="81">
        <f t="shared" si="59"/>
        <v>0</v>
      </c>
      <c r="AH349" s="98" t="s">
        <v>1368</v>
      </c>
      <c r="AI349" s="99" t="s">
        <v>1418</v>
      </c>
    </row>
    <row r="350" spans="1:35" x14ac:dyDescent="0.2">
      <c r="A350" s="79" t="s">
        <v>3148</v>
      </c>
      <c r="B350" s="80" t="s">
        <v>399</v>
      </c>
      <c r="C350" s="81" t="s">
        <v>400</v>
      </c>
      <c r="D350" s="82" t="s">
        <v>3149</v>
      </c>
      <c r="E350" s="82" t="s">
        <v>3150</v>
      </c>
      <c r="F350" s="80" t="s">
        <v>1362</v>
      </c>
      <c r="G350" s="83" t="s">
        <v>3151</v>
      </c>
      <c r="H350" s="84" t="s">
        <v>3152</v>
      </c>
      <c r="I350" s="85">
        <v>7403799085</v>
      </c>
      <c r="J350" s="86" t="s">
        <v>1424</v>
      </c>
      <c r="K350" s="87" t="s">
        <v>1417</v>
      </c>
      <c r="L350" s="88"/>
      <c r="M350" s="89">
        <v>2117.181747729132</v>
      </c>
      <c r="N350" s="90"/>
      <c r="O350" s="91">
        <v>29.732600000000001</v>
      </c>
      <c r="P350" s="87" t="s">
        <v>1417</v>
      </c>
      <c r="Q350" s="92"/>
      <c r="R350" s="90"/>
      <c r="S350" s="93" t="s">
        <v>1417</v>
      </c>
      <c r="T350" s="94">
        <v>227153.13</v>
      </c>
      <c r="U350" s="95"/>
      <c r="V350" s="95"/>
      <c r="W350" s="96"/>
      <c r="X350" s="81">
        <f t="shared" si="50"/>
        <v>1</v>
      </c>
      <c r="Y350" s="82">
        <f t="shared" si="51"/>
        <v>0</v>
      </c>
      <c r="Z350" s="82">
        <f t="shared" si="52"/>
        <v>0</v>
      </c>
      <c r="AA350" s="82">
        <f t="shared" si="53"/>
        <v>0</v>
      </c>
      <c r="AB350" s="97" t="str">
        <f t="shared" si="54"/>
        <v>-</v>
      </c>
      <c r="AC350" s="81">
        <f t="shared" si="55"/>
        <v>1</v>
      </c>
      <c r="AD350" s="82">
        <f t="shared" si="56"/>
        <v>1</v>
      </c>
      <c r="AE350" s="82" t="str">
        <f t="shared" si="57"/>
        <v>Initial</v>
      </c>
      <c r="AF350" s="97" t="str">
        <f t="shared" si="58"/>
        <v>RLIS</v>
      </c>
      <c r="AG350" s="81">
        <f t="shared" si="59"/>
        <v>0</v>
      </c>
      <c r="AH350" s="98" t="s">
        <v>1368</v>
      </c>
      <c r="AI350" s="99" t="s">
        <v>1418</v>
      </c>
    </row>
    <row r="351" spans="1:35" x14ac:dyDescent="0.2">
      <c r="A351" s="79" t="s">
        <v>3153</v>
      </c>
      <c r="B351" s="80" t="s">
        <v>3154</v>
      </c>
      <c r="C351" s="81" t="s">
        <v>3155</v>
      </c>
      <c r="D351" s="82" t="s">
        <v>3156</v>
      </c>
      <c r="E351" s="82" t="s">
        <v>3157</v>
      </c>
      <c r="F351" s="80" t="s">
        <v>1362</v>
      </c>
      <c r="G351" s="83" t="s">
        <v>3158</v>
      </c>
      <c r="H351" s="84" t="s">
        <v>3159</v>
      </c>
      <c r="I351" s="85">
        <v>7402455334</v>
      </c>
      <c r="J351" s="86" t="s">
        <v>1424</v>
      </c>
      <c r="K351" s="87" t="s">
        <v>1417</v>
      </c>
      <c r="L351" s="88"/>
      <c r="M351" s="100">
        <v>505.52</v>
      </c>
      <c r="N351" s="90"/>
      <c r="O351" s="91" t="s">
        <v>1367</v>
      </c>
      <c r="P351" s="87" t="s">
        <v>1366</v>
      </c>
      <c r="Q351" s="92"/>
      <c r="R351" s="90"/>
      <c r="S351" s="93" t="s">
        <v>1417</v>
      </c>
      <c r="T351" s="94">
        <v>1493</v>
      </c>
      <c r="U351" s="95"/>
      <c r="V351" s="95"/>
      <c r="W351" s="96"/>
      <c r="X351" s="81">
        <f t="shared" si="50"/>
        <v>1</v>
      </c>
      <c r="Y351" s="82">
        <f t="shared" si="51"/>
        <v>1</v>
      </c>
      <c r="Z351" s="82">
        <f t="shared" si="52"/>
        <v>0</v>
      </c>
      <c r="AA351" s="82">
        <f t="shared" si="53"/>
        <v>0</v>
      </c>
      <c r="AB351" s="97" t="str">
        <f t="shared" si="54"/>
        <v>SRSA</v>
      </c>
      <c r="AC351" s="81">
        <f t="shared" si="55"/>
        <v>1</v>
      </c>
      <c r="AD351" s="82">
        <f t="shared" si="56"/>
        <v>0</v>
      </c>
      <c r="AE351" s="82">
        <f t="shared" si="57"/>
        <v>0</v>
      </c>
      <c r="AF351" s="97" t="str">
        <f t="shared" si="58"/>
        <v>-</v>
      </c>
      <c r="AG351" s="81">
        <f t="shared" si="59"/>
        <v>0</v>
      </c>
      <c r="AH351" s="98" t="s">
        <v>1368</v>
      </c>
      <c r="AI351" s="99" t="s">
        <v>1538</v>
      </c>
    </row>
    <row r="352" spans="1:35" x14ac:dyDescent="0.2">
      <c r="A352" s="79" t="s">
        <v>3160</v>
      </c>
      <c r="B352" s="80" t="s">
        <v>402</v>
      </c>
      <c r="C352" s="81" t="s">
        <v>403</v>
      </c>
      <c r="D352" s="82" t="s">
        <v>3161</v>
      </c>
      <c r="E352" s="82" t="s">
        <v>3162</v>
      </c>
      <c r="F352" s="80" t="s">
        <v>1362</v>
      </c>
      <c r="G352" s="83" t="s">
        <v>3163</v>
      </c>
      <c r="H352" s="84" t="s">
        <v>3164</v>
      </c>
      <c r="I352" s="85">
        <v>7404463211</v>
      </c>
      <c r="J352" s="86" t="s">
        <v>1569</v>
      </c>
      <c r="K352" s="87" t="s">
        <v>1366</v>
      </c>
      <c r="L352" s="88"/>
      <c r="M352" s="89">
        <v>2398.0028348919441</v>
      </c>
      <c r="N352" s="90"/>
      <c r="O352" s="91">
        <v>34.71</v>
      </c>
      <c r="P352" s="87" t="s">
        <v>1417</v>
      </c>
      <c r="Q352" s="92"/>
      <c r="R352" s="90"/>
      <c r="S352" s="93" t="s">
        <v>1417</v>
      </c>
      <c r="T352" s="94">
        <v>138124.98000000001</v>
      </c>
      <c r="U352" s="95"/>
      <c r="V352" s="95"/>
      <c r="W352" s="96"/>
      <c r="X352" s="81">
        <f t="shared" si="50"/>
        <v>0</v>
      </c>
      <c r="Y352" s="82">
        <f t="shared" si="51"/>
        <v>0</v>
      </c>
      <c r="Z352" s="82">
        <f t="shared" si="52"/>
        <v>0</v>
      </c>
      <c r="AA352" s="82">
        <f t="shared" si="53"/>
        <v>0</v>
      </c>
      <c r="AB352" s="97" t="str">
        <f t="shared" si="54"/>
        <v>-</v>
      </c>
      <c r="AC352" s="81">
        <f t="shared" si="55"/>
        <v>1</v>
      </c>
      <c r="AD352" s="82">
        <f t="shared" si="56"/>
        <v>1</v>
      </c>
      <c r="AE352" s="82" t="str">
        <f t="shared" si="57"/>
        <v>Initial</v>
      </c>
      <c r="AF352" s="97" t="str">
        <f t="shared" si="58"/>
        <v>RLIS</v>
      </c>
      <c r="AG352" s="81">
        <f t="shared" si="59"/>
        <v>0</v>
      </c>
      <c r="AH352" s="98" t="s">
        <v>1368</v>
      </c>
      <c r="AI352" s="99" t="s">
        <v>1418</v>
      </c>
    </row>
    <row r="353" spans="1:35" x14ac:dyDescent="0.2">
      <c r="A353" s="79" t="s">
        <v>3165</v>
      </c>
      <c r="B353" s="80" t="s">
        <v>188</v>
      </c>
      <c r="C353" s="81" t="s">
        <v>189</v>
      </c>
      <c r="D353" s="82" t="s">
        <v>3166</v>
      </c>
      <c r="E353" s="82" t="s">
        <v>3167</v>
      </c>
      <c r="F353" s="80" t="s">
        <v>1362</v>
      </c>
      <c r="G353" s="83" t="s">
        <v>3168</v>
      </c>
      <c r="H353" s="84" t="s">
        <v>3169</v>
      </c>
      <c r="I353" s="85">
        <v>3308522421</v>
      </c>
      <c r="J353" s="86" t="s">
        <v>1424</v>
      </c>
      <c r="K353" s="87" t="s">
        <v>1417</v>
      </c>
      <c r="L353" s="88"/>
      <c r="M353" s="89">
        <v>1296.3797638409048</v>
      </c>
      <c r="N353" s="90"/>
      <c r="O353" s="91">
        <v>17.369499999999999</v>
      </c>
      <c r="P353" s="87" t="s">
        <v>1366</v>
      </c>
      <c r="Q353" s="92"/>
      <c r="R353" s="90"/>
      <c r="S353" s="93" t="s">
        <v>1417</v>
      </c>
      <c r="T353" s="94">
        <v>62310.520000000004</v>
      </c>
      <c r="U353" s="95"/>
      <c r="V353" s="95"/>
      <c r="W353" s="96"/>
      <c r="X353" s="81">
        <f t="shared" si="50"/>
        <v>1</v>
      </c>
      <c r="Y353" s="82">
        <f t="shared" si="51"/>
        <v>0</v>
      </c>
      <c r="Z353" s="82">
        <f t="shared" si="52"/>
        <v>0</v>
      </c>
      <c r="AA353" s="82">
        <f t="shared" si="53"/>
        <v>0</v>
      </c>
      <c r="AB353" s="97" t="str">
        <f t="shared" si="54"/>
        <v>-</v>
      </c>
      <c r="AC353" s="81">
        <f t="shared" si="55"/>
        <v>1</v>
      </c>
      <c r="AD353" s="82">
        <f t="shared" si="56"/>
        <v>0</v>
      </c>
      <c r="AE353" s="82">
        <f t="shared" si="57"/>
        <v>0</v>
      </c>
      <c r="AF353" s="97" t="str">
        <f t="shared" si="58"/>
        <v>-</v>
      </c>
      <c r="AG353" s="81">
        <f t="shared" si="59"/>
        <v>0</v>
      </c>
      <c r="AH353" s="98" t="s">
        <v>1368</v>
      </c>
      <c r="AI353" s="99" t="s">
        <v>1418</v>
      </c>
    </row>
    <row r="354" spans="1:35" x14ac:dyDescent="0.2">
      <c r="A354" s="79" t="s">
        <v>3170</v>
      </c>
      <c r="B354" s="80" t="s">
        <v>3171</v>
      </c>
      <c r="C354" s="81" t="s">
        <v>3172</v>
      </c>
      <c r="D354" s="82" t="s">
        <v>3173</v>
      </c>
      <c r="E354" s="82" t="s">
        <v>2014</v>
      </c>
      <c r="F354" s="80" t="s">
        <v>1362</v>
      </c>
      <c r="G354" s="83" t="s">
        <v>3174</v>
      </c>
      <c r="H354" s="84" t="s">
        <v>3175</v>
      </c>
      <c r="I354" s="85">
        <v>3304543128</v>
      </c>
      <c r="J354" s="86" t="s">
        <v>1383</v>
      </c>
      <c r="K354" s="87" t="s">
        <v>1366</v>
      </c>
      <c r="L354" s="88"/>
      <c r="M354" s="89">
        <v>265.93708037166738</v>
      </c>
      <c r="N354" s="90"/>
      <c r="O354" s="91" t="s">
        <v>1367</v>
      </c>
      <c r="P354" s="87" t="s">
        <v>1366</v>
      </c>
      <c r="Q354" s="92"/>
      <c r="R354" s="90"/>
      <c r="S354" s="93" t="s">
        <v>1366</v>
      </c>
      <c r="T354" s="94">
        <v>2123.71</v>
      </c>
      <c r="U354" s="95"/>
      <c r="V354" s="95"/>
      <c r="W354" s="96"/>
      <c r="X354" s="81">
        <f t="shared" si="50"/>
        <v>0</v>
      </c>
      <c r="Y354" s="82">
        <f t="shared" si="51"/>
        <v>1</v>
      </c>
      <c r="Z354" s="82">
        <f t="shared" si="52"/>
        <v>0</v>
      </c>
      <c r="AA354" s="82">
        <f t="shared" si="53"/>
        <v>0</v>
      </c>
      <c r="AB354" s="97" t="str">
        <f t="shared" si="54"/>
        <v>-</v>
      </c>
      <c r="AC354" s="81">
        <f t="shared" si="55"/>
        <v>0</v>
      </c>
      <c r="AD354" s="82">
        <f t="shared" si="56"/>
        <v>0</v>
      </c>
      <c r="AE354" s="82">
        <f t="shared" si="57"/>
        <v>0</v>
      </c>
      <c r="AF354" s="97" t="str">
        <f t="shared" si="58"/>
        <v>-</v>
      </c>
      <c r="AG354" s="81">
        <f t="shared" si="59"/>
        <v>0</v>
      </c>
      <c r="AH354" s="98" t="s">
        <v>1368</v>
      </c>
      <c r="AI354" s="99" t="s">
        <v>1369</v>
      </c>
    </row>
    <row r="355" spans="1:35" x14ac:dyDescent="0.2">
      <c r="A355" s="79" t="s">
        <v>3176</v>
      </c>
      <c r="B355" s="80" t="s">
        <v>307</v>
      </c>
      <c r="C355" s="81" t="s">
        <v>3177</v>
      </c>
      <c r="D355" s="82" t="s">
        <v>3178</v>
      </c>
      <c r="E355" s="82" t="s">
        <v>3179</v>
      </c>
      <c r="F355" s="80" t="s">
        <v>1362</v>
      </c>
      <c r="G355" s="83" t="s">
        <v>2608</v>
      </c>
      <c r="H355" s="84" t="s">
        <v>3180</v>
      </c>
      <c r="I355" s="85">
        <v>2164758100</v>
      </c>
      <c r="J355" s="86" t="s">
        <v>1390</v>
      </c>
      <c r="K355" s="87" t="s">
        <v>1366</v>
      </c>
      <c r="L355" s="88"/>
      <c r="M355" s="89">
        <v>3913.8951156451431</v>
      </c>
      <c r="N355" s="90"/>
      <c r="O355" s="91">
        <v>30.517800000000001</v>
      </c>
      <c r="P355" s="87" t="s">
        <v>1417</v>
      </c>
      <c r="Q355" s="92"/>
      <c r="R355" s="90"/>
      <c r="S355" s="93" t="s">
        <v>1366</v>
      </c>
      <c r="T355" s="94">
        <v>101746.49</v>
      </c>
      <c r="U355" s="95"/>
      <c r="V355" s="95"/>
      <c r="W355" s="96"/>
      <c r="X355" s="81">
        <f t="shared" si="50"/>
        <v>0</v>
      </c>
      <c r="Y355" s="82">
        <f t="shared" si="51"/>
        <v>0</v>
      </c>
      <c r="Z355" s="82">
        <f t="shared" si="52"/>
        <v>0</v>
      </c>
      <c r="AA355" s="82">
        <f t="shared" si="53"/>
        <v>0</v>
      </c>
      <c r="AB355" s="97" t="str">
        <f t="shared" si="54"/>
        <v>-</v>
      </c>
      <c r="AC355" s="81">
        <f t="shared" si="55"/>
        <v>0</v>
      </c>
      <c r="AD355" s="82">
        <f t="shared" si="56"/>
        <v>1</v>
      </c>
      <c r="AE355" s="82">
        <f t="shared" si="57"/>
        <v>0</v>
      </c>
      <c r="AF355" s="97" t="str">
        <f t="shared" si="58"/>
        <v>-</v>
      </c>
      <c r="AG355" s="81">
        <f t="shared" si="59"/>
        <v>0</v>
      </c>
      <c r="AH355" s="98" t="s">
        <v>1368</v>
      </c>
      <c r="AI355" s="99" t="s">
        <v>1418</v>
      </c>
    </row>
    <row r="356" spans="1:35" x14ac:dyDescent="0.2">
      <c r="A356" s="79" t="s">
        <v>3181</v>
      </c>
      <c r="B356" s="80" t="s">
        <v>3182</v>
      </c>
      <c r="C356" s="81" t="s">
        <v>3183</v>
      </c>
      <c r="D356" s="82" t="s">
        <v>3184</v>
      </c>
      <c r="E356" s="82" t="s">
        <v>1361</v>
      </c>
      <c r="F356" s="80" t="s">
        <v>1362</v>
      </c>
      <c r="G356" s="83" t="s">
        <v>1563</v>
      </c>
      <c r="H356" s="84" t="s">
        <v>3185</v>
      </c>
      <c r="I356" s="85">
        <v>6148561149</v>
      </c>
      <c r="J356" s="86" t="s">
        <v>1365</v>
      </c>
      <c r="K356" s="87" t="s">
        <v>1366</v>
      </c>
      <c r="L356" s="88"/>
      <c r="M356" s="89">
        <v>95.758282530488472</v>
      </c>
      <c r="N356" s="90"/>
      <c r="O356" s="91" t="s">
        <v>1367</v>
      </c>
      <c r="P356" s="87" t="s">
        <v>1366</v>
      </c>
      <c r="Q356" s="92"/>
      <c r="R356" s="90"/>
      <c r="S356" s="93" t="s">
        <v>1366</v>
      </c>
      <c r="T356" s="94">
        <v>1031.29</v>
      </c>
      <c r="U356" s="95"/>
      <c r="V356" s="95"/>
      <c r="W356" s="96"/>
      <c r="X356" s="81">
        <f t="shared" si="50"/>
        <v>0</v>
      </c>
      <c r="Y356" s="82">
        <f t="shared" si="51"/>
        <v>1</v>
      </c>
      <c r="Z356" s="82">
        <f t="shared" si="52"/>
        <v>0</v>
      </c>
      <c r="AA356" s="82">
        <f t="shared" si="53"/>
        <v>0</v>
      </c>
      <c r="AB356" s="97" t="str">
        <f t="shared" si="54"/>
        <v>-</v>
      </c>
      <c r="AC356" s="81">
        <f t="shared" si="55"/>
        <v>0</v>
      </c>
      <c r="AD356" s="82">
        <f t="shared" si="56"/>
        <v>0</v>
      </c>
      <c r="AE356" s="82">
        <f t="shared" si="57"/>
        <v>0</v>
      </c>
      <c r="AF356" s="97" t="str">
        <f t="shared" si="58"/>
        <v>-</v>
      </c>
      <c r="AG356" s="81">
        <f t="shared" si="59"/>
        <v>0</v>
      </c>
      <c r="AH356" s="98" t="s">
        <v>1368</v>
      </c>
      <c r="AI356" s="99" t="s">
        <v>1369</v>
      </c>
    </row>
    <row r="357" spans="1:35" x14ac:dyDescent="0.2">
      <c r="A357" s="79" t="s">
        <v>3186</v>
      </c>
      <c r="B357" s="80" t="s">
        <v>32</v>
      </c>
      <c r="C357" s="81" t="s">
        <v>33</v>
      </c>
      <c r="D357" s="82" t="s">
        <v>3187</v>
      </c>
      <c r="E357" s="82" t="s">
        <v>3188</v>
      </c>
      <c r="F357" s="80" t="s">
        <v>1362</v>
      </c>
      <c r="G357" s="83" t="s">
        <v>3189</v>
      </c>
      <c r="H357" s="84" t="s">
        <v>3190</v>
      </c>
      <c r="I357" s="85">
        <v>4404664831</v>
      </c>
      <c r="J357" s="86" t="s">
        <v>1569</v>
      </c>
      <c r="K357" s="87" t="s">
        <v>1366</v>
      </c>
      <c r="L357" s="88"/>
      <c r="M357" s="89">
        <v>2613.2669504581186</v>
      </c>
      <c r="N357" s="90"/>
      <c r="O357" s="91">
        <v>21.436599999999999</v>
      </c>
      <c r="P357" s="87" t="s">
        <v>1417</v>
      </c>
      <c r="Q357" s="92"/>
      <c r="R357" s="90"/>
      <c r="S357" s="93" t="s">
        <v>1417</v>
      </c>
      <c r="T357" s="94">
        <v>122841.5</v>
      </c>
      <c r="U357" s="95"/>
      <c r="V357" s="95"/>
      <c r="W357" s="96"/>
      <c r="X357" s="81">
        <f t="shared" si="50"/>
        <v>0</v>
      </c>
      <c r="Y357" s="82">
        <f t="shared" si="51"/>
        <v>0</v>
      </c>
      <c r="Z357" s="82">
        <f t="shared" si="52"/>
        <v>0</v>
      </c>
      <c r="AA357" s="82">
        <f t="shared" si="53"/>
        <v>0</v>
      </c>
      <c r="AB357" s="97" t="str">
        <f t="shared" si="54"/>
        <v>-</v>
      </c>
      <c r="AC357" s="81">
        <f t="shared" si="55"/>
        <v>1</v>
      </c>
      <c r="AD357" s="82">
        <f t="shared" si="56"/>
        <v>1</v>
      </c>
      <c r="AE357" s="82" t="str">
        <f t="shared" si="57"/>
        <v>Initial</v>
      </c>
      <c r="AF357" s="97" t="str">
        <f t="shared" si="58"/>
        <v>RLIS</v>
      </c>
      <c r="AG357" s="81">
        <f t="shared" si="59"/>
        <v>0</v>
      </c>
      <c r="AH357" s="98" t="s">
        <v>1368</v>
      </c>
      <c r="AI357" s="99" t="s">
        <v>1418</v>
      </c>
    </row>
    <row r="358" spans="1:35" x14ac:dyDescent="0.2">
      <c r="A358" s="79" t="s">
        <v>3191</v>
      </c>
      <c r="B358" s="80" t="s">
        <v>901</v>
      </c>
      <c r="C358" s="81" t="s">
        <v>902</v>
      </c>
      <c r="D358" s="82" t="s">
        <v>3192</v>
      </c>
      <c r="E358" s="82" t="s">
        <v>3193</v>
      </c>
      <c r="F358" s="80" t="s">
        <v>1362</v>
      </c>
      <c r="G358" s="83" t="s">
        <v>3194</v>
      </c>
      <c r="H358" s="84" t="s">
        <v>3195</v>
      </c>
      <c r="I358" s="85">
        <v>4198557741</v>
      </c>
      <c r="J358" s="86" t="s">
        <v>1424</v>
      </c>
      <c r="K358" s="87" t="s">
        <v>1417</v>
      </c>
      <c r="L358" s="88"/>
      <c r="M358" s="89">
        <v>1482.7212823187565</v>
      </c>
      <c r="N358" s="90"/>
      <c r="O358" s="91">
        <v>9.8053000000000008</v>
      </c>
      <c r="P358" s="87" t="s">
        <v>1366</v>
      </c>
      <c r="Q358" s="92"/>
      <c r="R358" s="90"/>
      <c r="S358" s="93" t="s">
        <v>1417</v>
      </c>
      <c r="T358" s="94">
        <v>48302.720000000001</v>
      </c>
      <c r="U358" s="95"/>
      <c r="V358" s="95"/>
      <c r="W358" s="96"/>
      <c r="X358" s="81">
        <f t="shared" si="50"/>
        <v>1</v>
      </c>
      <c r="Y358" s="82">
        <f t="shared" si="51"/>
        <v>0</v>
      </c>
      <c r="Z358" s="82">
        <f t="shared" si="52"/>
        <v>0</v>
      </c>
      <c r="AA358" s="82">
        <f t="shared" si="53"/>
        <v>0</v>
      </c>
      <c r="AB358" s="97" t="str">
        <f t="shared" si="54"/>
        <v>-</v>
      </c>
      <c r="AC358" s="81">
        <f t="shared" si="55"/>
        <v>1</v>
      </c>
      <c r="AD358" s="82">
        <f t="shared" si="56"/>
        <v>0</v>
      </c>
      <c r="AE358" s="82">
        <f t="shared" si="57"/>
        <v>0</v>
      </c>
      <c r="AF358" s="97" t="str">
        <f t="shared" si="58"/>
        <v>-</v>
      </c>
      <c r="AG358" s="81">
        <f t="shared" si="59"/>
        <v>0</v>
      </c>
      <c r="AH358" s="98" t="s">
        <v>1368</v>
      </c>
      <c r="AI358" s="99" t="s">
        <v>1418</v>
      </c>
    </row>
    <row r="359" spans="1:35" x14ac:dyDescent="0.2">
      <c r="A359" s="79" t="s">
        <v>3196</v>
      </c>
      <c r="B359" s="80" t="s">
        <v>3197</v>
      </c>
      <c r="C359" s="81" t="s">
        <v>3198</v>
      </c>
      <c r="D359" s="82" t="s">
        <v>3199</v>
      </c>
      <c r="E359" s="82" t="s">
        <v>1528</v>
      </c>
      <c r="F359" s="80" t="s">
        <v>1362</v>
      </c>
      <c r="G359" s="83" t="s">
        <v>2125</v>
      </c>
      <c r="H359" s="84" t="s">
        <v>3200</v>
      </c>
      <c r="I359" s="85">
        <v>2162951493</v>
      </c>
      <c r="J359" s="86" t="s">
        <v>1365</v>
      </c>
      <c r="K359" s="87" t="s">
        <v>1366</v>
      </c>
      <c r="L359" s="88"/>
      <c r="M359" s="89">
        <v>86.337407799309148</v>
      </c>
      <c r="N359" s="90"/>
      <c r="O359" s="91" t="s">
        <v>1367</v>
      </c>
      <c r="P359" s="87" t="s">
        <v>1366</v>
      </c>
      <c r="Q359" s="92"/>
      <c r="R359" s="90"/>
      <c r="S359" s="93" t="s">
        <v>1366</v>
      </c>
      <c r="T359" s="94">
        <v>1358.98</v>
      </c>
      <c r="U359" s="95"/>
      <c r="V359" s="95"/>
      <c r="W359" s="96"/>
      <c r="X359" s="81">
        <f t="shared" si="50"/>
        <v>0</v>
      </c>
      <c r="Y359" s="82">
        <f t="shared" si="51"/>
        <v>1</v>
      </c>
      <c r="Z359" s="82">
        <f t="shared" si="52"/>
        <v>0</v>
      </c>
      <c r="AA359" s="82">
        <f t="shared" si="53"/>
        <v>0</v>
      </c>
      <c r="AB359" s="97" t="str">
        <f t="shared" si="54"/>
        <v>-</v>
      </c>
      <c r="AC359" s="81">
        <f t="shared" si="55"/>
        <v>0</v>
      </c>
      <c r="AD359" s="82">
        <f t="shared" si="56"/>
        <v>0</v>
      </c>
      <c r="AE359" s="82">
        <f t="shared" si="57"/>
        <v>0</v>
      </c>
      <c r="AF359" s="97" t="str">
        <f t="shared" si="58"/>
        <v>-</v>
      </c>
      <c r="AG359" s="81">
        <f t="shared" si="59"/>
        <v>0</v>
      </c>
      <c r="AH359" s="98" t="s">
        <v>1368</v>
      </c>
      <c r="AI359" s="99" t="s">
        <v>1369</v>
      </c>
    </row>
    <row r="360" spans="1:35" x14ac:dyDescent="0.2">
      <c r="A360" s="79" t="s">
        <v>3201</v>
      </c>
      <c r="B360" s="80" t="s">
        <v>79</v>
      </c>
      <c r="C360" s="81" t="s">
        <v>80</v>
      </c>
      <c r="D360" s="82" t="s">
        <v>3202</v>
      </c>
      <c r="E360" s="82" t="s">
        <v>3203</v>
      </c>
      <c r="F360" s="80" t="s">
        <v>1362</v>
      </c>
      <c r="G360" s="83" t="s">
        <v>3204</v>
      </c>
      <c r="H360" s="84" t="s">
        <v>3205</v>
      </c>
      <c r="I360" s="85">
        <v>9373783565</v>
      </c>
      <c r="J360" s="86" t="s">
        <v>1476</v>
      </c>
      <c r="K360" s="87" t="s">
        <v>1417</v>
      </c>
      <c r="L360" s="88"/>
      <c r="M360" s="89">
        <v>1048.3288581478198</v>
      </c>
      <c r="N360" s="90"/>
      <c r="O360" s="91">
        <v>22.646799999999999</v>
      </c>
      <c r="P360" s="87" t="s">
        <v>1417</v>
      </c>
      <c r="Q360" s="92"/>
      <c r="R360" s="90"/>
      <c r="S360" s="93" t="s">
        <v>1417</v>
      </c>
      <c r="T360" s="94">
        <v>40750.879999999997</v>
      </c>
      <c r="U360" s="95"/>
      <c r="V360" s="95"/>
      <c r="W360" s="96"/>
      <c r="X360" s="81">
        <f t="shared" si="50"/>
        <v>1</v>
      </c>
      <c r="Y360" s="82">
        <f t="shared" si="51"/>
        <v>0</v>
      </c>
      <c r="Z360" s="82">
        <f t="shared" si="52"/>
        <v>0</v>
      </c>
      <c r="AA360" s="82">
        <f t="shared" si="53"/>
        <v>0</v>
      </c>
      <c r="AB360" s="97" t="str">
        <f t="shared" si="54"/>
        <v>-</v>
      </c>
      <c r="AC360" s="81">
        <f t="shared" si="55"/>
        <v>1</v>
      </c>
      <c r="AD360" s="82">
        <f t="shared" si="56"/>
        <v>1</v>
      </c>
      <c r="AE360" s="82" t="str">
        <f t="shared" si="57"/>
        <v>Initial</v>
      </c>
      <c r="AF360" s="97" t="str">
        <f t="shared" si="58"/>
        <v>RLIS</v>
      </c>
      <c r="AG360" s="81">
        <f t="shared" si="59"/>
        <v>0</v>
      </c>
      <c r="AH360" s="98" t="s">
        <v>1368</v>
      </c>
      <c r="AI360" s="99" t="s">
        <v>1418</v>
      </c>
    </row>
    <row r="361" spans="1:35" x14ac:dyDescent="0.2">
      <c r="A361" s="79" t="s">
        <v>3206</v>
      </c>
      <c r="B361" s="80" t="s">
        <v>903</v>
      </c>
      <c r="C361" s="81" t="s">
        <v>904</v>
      </c>
      <c r="D361" s="82" t="s">
        <v>3207</v>
      </c>
      <c r="E361" s="82" t="s">
        <v>3208</v>
      </c>
      <c r="F361" s="80" t="s">
        <v>1362</v>
      </c>
      <c r="G361" s="83" t="s">
        <v>3209</v>
      </c>
      <c r="H361" s="84" t="s">
        <v>3210</v>
      </c>
      <c r="I361" s="85">
        <v>4196372479</v>
      </c>
      <c r="J361" s="86" t="s">
        <v>1416</v>
      </c>
      <c r="K361" s="87" t="s">
        <v>1366</v>
      </c>
      <c r="L361" s="88"/>
      <c r="M361" s="89">
        <v>1046.4332180028789</v>
      </c>
      <c r="N361" s="90"/>
      <c r="O361" s="91">
        <v>16.129000000000001</v>
      </c>
      <c r="P361" s="87" t="s">
        <v>1366</v>
      </c>
      <c r="Q361" s="92"/>
      <c r="R361" s="90"/>
      <c r="S361" s="93" t="s">
        <v>1417</v>
      </c>
      <c r="T361" s="94">
        <v>45493.880000000005</v>
      </c>
      <c r="U361" s="95"/>
      <c r="V361" s="95"/>
      <c r="W361" s="96"/>
      <c r="X361" s="81">
        <f t="shared" si="50"/>
        <v>0</v>
      </c>
      <c r="Y361" s="82">
        <f t="shared" si="51"/>
        <v>0</v>
      </c>
      <c r="Z361" s="82">
        <f t="shared" si="52"/>
        <v>0</v>
      </c>
      <c r="AA361" s="82">
        <f t="shared" si="53"/>
        <v>0</v>
      </c>
      <c r="AB361" s="97" t="str">
        <f t="shared" si="54"/>
        <v>-</v>
      </c>
      <c r="AC361" s="81">
        <f t="shared" si="55"/>
        <v>1</v>
      </c>
      <c r="AD361" s="82">
        <f t="shared" si="56"/>
        <v>0</v>
      </c>
      <c r="AE361" s="82">
        <f t="shared" si="57"/>
        <v>0</v>
      </c>
      <c r="AF361" s="97" t="str">
        <f t="shared" si="58"/>
        <v>-</v>
      </c>
      <c r="AG361" s="81">
        <f t="shared" si="59"/>
        <v>0</v>
      </c>
      <c r="AH361" s="98" t="s">
        <v>1368</v>
      </c>
      <c r="AI361" s="99" t="s">
        <v>1418</v>
      </c>
    </row>
    <row r="362" spans="1:35" x14ac:dyDescent="0.2">
      <c r="A362" s="79" t="s">
        <v>3211</v>
      </c>
      <c r="B362" s="80" t="s">
        <v>1236</v>
      </c>
      <c r="C362" s="81" t="s">
        <v>3212</v>
      </c>
      <c r="D362" s="82" t="s">
        <v>3213</v>
      </c>
      <c r="E362" s="82" t="s">
        <v>3214</v>
      </c>
      <c r="F362" s="80" t="s">
        <v>1362</v>
      </c>
      <c r="G362" s="83" t="s">
        <v>3215</v>
      </c>
      <c r="H362" s="84" t="s">
        <v>3216</v>
      </c>
      <c r="I362" s="85">
        <v>3305452596</v>
      </c>
      <c r="J362" s="86" t="s">
        <v>1488</v>
      </c>
      <c r="K362" s="87" t="s">
        <v>1366</v>
      </c>
      <c r="L362" s="88"/>
      <c r="M362" s="89">
        <v>1708.4054358576309</v>
      </c>
      <c r="N362" s="90"/>
      <c r="O362" s="91">
        <v>27.439399999999999</v>
      </c>
      <c r="P362" s="87" t="s">
        <v>1417</v>
      </c>
      <c r="Q362" s="92"/>
      <c r="R362" s="90"/>
      <c r="S362" s="93" t="s">
        <v>1366</v>
      </c>
      <c r="T362" s="94">
        <v>83112.22</v>
      </c>
      <c r="U362" s="95"/>
      <c r="V362" s="95"/>
      <c r="W362" s="96"/>
      <c r="X362" s="81">
        <f t="shared" si="50"/>
        <v>0</v>
      </c>
      <c r="Y362" s="82">
        <f t="shared" si="51"/>
        <v>0</v>
      </c>
      <c r="Z362" s="82">
        <f t="shared" si="52"/>
        <v>0</v>
      </c>
      <c r="AA362" s="82">
        <f t="shared" si="53"/>
        <v>0</v>
      </c>
      <c r="AB362" s="97" t="str">
        <f t="shared" si="54"/>
        <v>-</v>
      </c>
      <c r="AC362" s="81">
        <f t="shared" si="55"/>
        <v>0</v>
      </c>
      <c r="AD362" s="82">
        <f t="shared" si="56"/>
        <v>1</v>
      </c>
      <c r="AE362" s="82">
        <f t="shared" si="57"/>
        <v>0</v>
      </c>
      <c r="AF362" s="97" t="str">
        <f t="shared" si="58"/>
        <v>-</v>
      </c>
      <c r="AG362" s="81">
        <f t="shared" si="59"/>
        <v>0</v>
      </c>
      <c r="AH362" s="98" t="s">
        <v>1368</v>
      </c>
      <c r="AI362" s="99" t="s">
        <v>1418</v>
      </c>
    </row>
    <row r="363" spans="1:35" x14ac:dyDescent="0.2">
      <c r="A363" s="79" t="s">
        <v>3217</v>
      </c>
      <c r="B363" s="80" t="s">
        <v>3218</v>
      </c>
      <c r="C363" s="81" t="s">
        <v>3219</v>
      </c>
      <c r="D363" s="82" t="s">
        <v>3220</v>
      </c>
      <c r="E363" s="82" t="s">
        <v>1395</v>
      </c>
      <c r="F363" s="80" t="s">
        <v>1362</v>
      </c>
      <c r="G363" s="83" t="s">
        <v>1409</v>
      </c>
      <c r="H363" s="84" t="s">
        <v>3221</v>
      </c>
      <c r="I363" s="85">
        <v>4197206311</v>
      </c>
      <c r="J363" s="86" t="s">
        <v>1365</v>
      </c>
      <c r="K363" s="87" t="s">
        <v>1366</v>
      </c>
      <c r="L363" s="88"/>
      <c r="M363" s="89">
        <v>175.83675793232786</v>
      </c>
      <c r="N363" s="90"/>
      <c r="O363" s="91" t="s">
        <v>1367</v>
      </c>
      <c r="P363" s="87" t="s">
        <v>1366</v>
      </c>
      <c r="Q363" s="92"/>
      <c r="R363" s="90"/>
      <c r="S363" s="93" t="s">
        <v>1366</v>
      </c>
      <c r="T363" s="94">
        <v>1852.4599999999998</v>
      </c>
      <c r="U363" s="95"/>
      <c r="V363" s="95"/>
      <c r="W363" s="96"/>
      <c r="X363" s="81">
        <f t="shared" si="50"/>
        <v>0</v>
      </c>
      <c r="Y363" s="82">
        <f t="shared" si="51"/>
        <v>1</v>
      </c>
      <c r="Z363" s="82">
        <f t="shared" si="52"/>
        <v>0</v>
      </c>
      <c r="AA363" s="82">
        <f t="shared" si="53"/>
        <v>0</v>
      </c>
      <c r="AB363" s="97" t="str">
        <f t="shared" si="54"/>
        <v>-</v>
      </c>
      <c r="AC363" s="81">
        <f t="shared" si="55"/>
        <v>0</v>
      </c>
      <c r="AD363" s="82">
        <f t="shared" si="56"/>
        <v>0</v>
      </c>
      <c r="AE363" s="82">
        <f t="shared" si="57"/>
        <v>0</v>
      </c>
      <c r="AF363" s="97" t="str">
        <f t="shared" si="58"/>
        <v>-</v>
      </c>
      <c r="AG363" s="81">
        <f t="shared" si="59"/>
        <v>0</v>
      </c>
      <c r="AH363" s="98" t="s">
        <v>1368</v>
      </c>
      <c r="AI363" s="99" t="s">
        <v>1369</v>
      </c>
    </row>
    <row r="364" spans="1:35" x14ac:dyDescent="0.2">
      <c r="A364" s="79" t="s">
        <v>3222</v>
      </c>
      <c r="B364" s="80" t="s">
        <v>3223</v>
      </c>
      <c r="C364" s="81" t="s">
        <v>3224</v>
      </c>
      <c r="D364" s="82" t="s">
        <v>3225</v>
      </c>
      <c r="E364" s="82" t="s">
        <v>2245</v>
      </c>
      <c r="F364" s="80" t="s">
        <v>1362</v>
      </c>
      <c r="G364" s="83" t="s">
        <v>3226</v>
      </c>
      <c r="H364" s="84" t="s">
        <v>3227</v>
      </c>
      <c r="I364" s="85">
        <v>9373286600</v>
      </c>
      <c r="J364" s="86" t="s">
        <v>1383</v>
      </c>
      <c r="K364" s="87" t="s">
        <v>1366</v>
      </c>
      <c r="L364" s="88"/>
      <c r="M364" s="89">
        <v>145.25096782062221</v>
      </c>
      <c r="N364" s="90"/>
      <c r="O364" s="91" t="s">
        <v>1367</v>
      </c>
      <c r="P364" s="87" t="s">
        <v>1366</v>
      </c>
      <c r="Q364" s="92"/>
      <c r="R364" s="90"/>
      <c r="S364" s="93" t="s">
        <v>1366</v>
      </c>
      <c r="T364" s="94">
        <v>235.74999999999997</v>
      </c>
      <c r="U364" s="95"/>
      <c r="V364" s="95"/>
      <c r="W364" s="96"/>
      <c r="X364" s="81">
        <f t="shared" si="50"/>
        <v>0</v>
      </c>
      <c r="Y364" s="82">
        <f t="shared" si="51"/>
        <v>1</v>
      </c>
      <c r="Z364" s="82">
        <f t="shared" si="52"/>
        <v>0</v>
      </c>
      <c r="AA364" s="82">
        <f t="shared" si="53"/>
        <v>0</v>
      </c>
      <c r="AB364" s="97" t="str">
        <f t="shared" si="54"/>
        <v>-</v>
      </c>
      <c r="AC364" s="81">
        <f t="shared" si="55"/>
        <v>0</v>
      </c>
      <c r="AD364" s="82">
        <f t="shared" si="56"/>
        <v>0</v>
      </c>
      <c r="AE364" s="82">
        <f t="shared" si="57"/>
        <v>0</v>
      </c>
      <c r="AF364" s="97" t="str">
        <f t="shared" si="58"/>
        <v>-</v>
      </c>
      <c r="AG364" s="81">
        <f t="shared" si="59"/>
        <v>0</v>
      </c>
      <c r="AH364" s="98" t="s">
        <v>1368</v>
      </c>
      <c r="AI364" s="99" t="s">
        <v>1418</v>
      </c>
    </row>
    <row r="365" spans="1:35" x14ac:dyDescent="0.2">
      <c r="A365" s="79" t="s">
        <v>3228</v>
      </c>
      <c r="B365" s="80" t="s">
        <v>3229</v>
      </c>
      <c r="C365" s="81" t="s">
        <v>3230</v>
      </c>
      <c r="D365" s="82" t="s">
        <v>3231</v>
      </c>
      <c r="E365" s="82" t="s">
        <v>2495</v>
      </c>
      <c r="F365" s="80" t="s">
        <v>1362</v>
      </c>
      <c r="G365" s="83" t="s">
        <v>2447</v>
      </c>
      <c r="H365" s="84" t="s">
        <v>3232</v>
      </c>
      <c r="I365" s="85">
        <v>2167675956</v>
      </c>
      <c r="J365" s="86" t="s">
        <v>1390</v>
      </c>
      <c r="K365" s="87" t="s">
        <v>1366</v>
      </c>
      <c r="L365" s="88"/>
      <c r="M365" s="89">
        <v>143.95007692825331</v>
      </c>
      <c r="N365" s="90"/>
      <c r="O365" s="91" t="s">
        <v>1367</v>
      </c>
      <c r="P365" s="87" t="s">
        <v>1366</v>
      </c>
      <c r="Q365" s="92"/>
      <c r="R365" s="90"/>
      <c r="S365" s="93" t="s">
        <v>1366</v>
      </c>
      <c r="T365" s="94">
        <v>789.54</v>
      </c>
      <c r="U365" s="95"/>
      <c r="V365" s="95"/>
      <c r="W365" s="96"/>
      <c r="X365" s="81">
        <f t="shared" si="50"/>
        <v>0</v>
      </c>
      <c r="Y365" s="82">
        <f t="shared" si="51"/>
        <v>1</v>
      </c>
      <c r="Z365" s="82">
        <f t="shared" si="52"/>
        <v>0</v>
      </c>
      <c r="AA365" s="82">
        <f t="shared" si="53"/>
        <v>0</v>
      </c>
      <c r="AB365" s="97" t="str">
        <f t="shared" si="54"/>
        <v>-</v>
      </c>
      <c r="AC365" s="81">
        <f t="shared" si="55"/>
        <v>0</v>
      </c>
      <c r="AD365" s="82">
        <f t="shared" si="56"/>
        <v>0</v>
      </c>
      <c r="AE365" s="82">
        <f t="shared" si="57"/>
        <v>0</v>
      </c>
      <c r="AF365" s="97" t="str">
        <f t="shared" si="58"/>
        <v>-</v>
      </c>
      <c r="AG365" s="81">
        <f t="shared" si="59"/>
        <v>0</v>
      </c>
      <c r="AH365" s="98" t="s">
        <v>1368</v>
      </c>
      <c r="AI365" s="99" t="s">
        <v>1369</v>
      </c>
    </row>
    <row r="366" spans="1:35" x14ac:dyDescent="0.2">
      <c r="A366" s="79" t="s">
        <v>3233</v>
      </c>
      <c r="B366" s="80" t="s">
        <v>3234</v>
      </c>
      <c r="C366" s="81" t="s">
        <v>3235</v>
      </c>
      <c r="D366" s="82" t="s">
        <v>3236</v>
      </c>
      <c r="E366" s="82" t="s">
        <v>3068</v>
      </c>
      <c r="F366" s="80" t="s">
        <v>1362</v>
      </c>
      <c r="G366" s="83" t="s">
        <v>3069</v>
      </c>
      <c r="H366" s="84" t="s">
        <v>3237</v>
      </c>
      <c r="I366" s="85">
        <v>4197754809</v>
      </c>
      <c r="J366" s="86" t="s">
        <v>1383</v>
      </c>
      <c r="K366" s="87" t="s">
        <v>1366</v>
      </c>
      <c r="L366" s="88"/>
      <c r="M366" s="89">
        <v>539.55787703126111</v>
      </c>
      <c r="N366" s="90"/>
      <c r="O366" s="91" t="s">
        <v>1367</v>
      </c>
      <c r="P366" s="87" t="s">
        <v>1366</v>
      </c>
      <c r="Q366" s="92"/>
      <c r="R366" s="90"/>
      <c r="S366" s="93" t="s">
        <v>1366</v>
      </c>
      <c r="T366" s="94">
        <v>2303.1</v>
      </c>
      <c r="U366" s="95"/>
      <c r="V366" s="95"/>
      <c r="W366" s="96"/>
      <c r="X366" s="81">
        <f t="shared" si="50"/>
        <v>0</v>
      </c>
      <c r="Y366" s="82">
        <f t="shared" si="51"/>
        <v>1</v>
      </c>
      <c r="Z366" s="82">
        <f t="shared" si="52"/>
        <v>0</v>
      </c>
      <c r="AA366" s="82">
        <f t="shared" si="53"/>
        <v>0</v>
      </c>
      <c r="AB366" s="97" t="str">
        <f t="shared" si="54"/>
        <v>-</v>
      </c>
      <c r="AC366" s="81">
        <f t="shared" si="55"/>
        <v>0</v>
      </c>
      <c r="AD366" s="82">
        <f t="shared" si="56"/>
        <v>0</v>
      </c>
      <c r="AE366" s="82">
        <f t="shared" si="57"/>
        <v>0</v>
      </c>
      <c r="AF366" s="97" t="str">
        <f t="shared" si="58"/>
        <v>-</v>
      </c>
      <c r="AG366" s="81">
        <f t="shared" si="59"/>
        <v>0</v>
      </c>
      <c r="AH366" s="98" t="s">
        <v>1368</v>
      </c>
      <c r="AI366" s="99" t="s">
        <v>1369</v>
      </c>
    </row>
    <row r="367" spans="1:35" x14ac:dyDescent="0.2">
      <c r="A367" s="79" t="s">
        <v>3238</v>
      </c>
      <c r="B367" s="80" t="s">
        <v>130</v>
      </c>
      <c r="C367" s="81" t="s">
        <v>131</v>
      </c>
      <c r="D367" s="82" t="s">
        <v>3239</v>
      </c>
      <c r="E367" s="82" t="s">
        <v>3240</v>
      </c>
      <c r="F367" s="80" t="s">
        <v>1362</v>
      </c>
      <c r="G367" s="83" t="s">
        <v>3241</v>
      </c>
      <c r="H367" s="84" t="s">
        <v>3242</v>
      </c>
      <c r="I367" s="85">
        <v>5137222222</v>
      </c>
      <c r="J367" s="86" t="s">
        <v>1786</v>
      </c>
      <c r="K367" s="87" t="s">
        <v>1366</v>
      </c>
      <c r="L367" s="88"/>
      <c r="M367" s="89">
        <v>2803.3913857462771</v>
      </c>
      <c r="N367" s="90"/>
      <c r="O367" s="91">
        <v>19.359300000000001</v>
      </c>
      <c r="P367" s="87" t="s">
        <v>1366</v>
      </c>
      <c r="Q367" s="92"/>
      <c r="R367" s="90"/>
      <c r="S367" s="93" t="s">
        <v>1366</v>
      </c>
      <c r="T367" s="94">
        <v>87299.17</v>
      </c>
      <c r="U367" s="95"/>
      <c r="V367" s="95"/>
      <c r="W367" s="96"/>
      <c r="X367" s="81">
        <f t="shared" si="50"/>
        <v>0</v>
      </c>
      <c r="Y367" s="82">
        <f t="shared" si="51"/>
        <v>0</v>
      </c>
      <c r="Z367" s="82">
        <f t="shared" si="52"/>
        <v>0</v>
      </c>
      <c r="AA367" s="82">
        <f t="shared" si="53"/>
        <v>0</v>
      </c>
      <c r="AB367" s="97" t="str">
        <f t="shared" si="54"/>
        <v>-</v>
      </c>
      <c r="AC367" s="81">
        <f t="shared" si="55"/>
        <v>0</v>
      </c>
      <c r="AD367" s="82">
        <f t="shared" si="56"/>
        <v>0</v>
      </c>
      <c r="AE367" s="82">
        <f t="shared" si="57"/>
        <v>0</v>
      </c>
      <c r="AF367" s="97" t="str">
        <f t="shared" si="58"/>
        <v>-</v>
      </c>
      <c r="AG367" s="81">
        <f t="shared" si="59"/>
        <v>0</v>
      </c>
      <c r="AH367" s="98" t="s">
        <v>1368</v>
      </c>
      <c r="AI367" s="99" t="s">
        <v>1418</v>
      </c>
    </row>
    <row r="368" spans="1:35" x14ac:dyDescent="0.2">
      <c r="A368" s="79" t="s">
        <v>3243</v>
      </c>
      <c r="B368" s="80" t="s">
        <v>3244</v>
      </c>
      <c r="C368" s="81" t="s">
        <v>3245</v>
      </c>
      <c r="D368" s="82" t="s">
        <v>2135</v>
      </c>
      <c r="E368" s="82" t="s">
        <v>1361</v>
      </c>
      <c r="F368" s="80" t="s">
        <v>1362</v>
      </c>
      <c r="G368" s="83" t="s">
        <v>2136</v>
      </c>
      <c r="H368" s="84" t="s">
        <v>3246</v>
      </c>
      <c r="I368" s="85">
        <v>6142621111</v>
      </c>
      <c r="J368" s="86" t="s">
        <v>1365</v>
      </c>
      <c r="K368" s="87" t="s">
        <v>1366</v>
      </c>
      <c r="L368" s="88"/>
      <c r="M368" s="89">
        <v>160.10783702698453</v>
      </c>
      <c r="N368" s="90"/>
      <c r="O368" s="91" t="s">
        <v>1367</v>
      </c>
      <c r="P368" s="87" t="s">
        <v>1366</v>
      </c>
      <c r="Q368" s="92"/>
      <c r="R368" s="90"/>
      <c r="S368" s="93" t="s">
        <v>1366</v>
      </c>
      <c r="T368" s="94">
        <v>1384.38</v>
      </c>
      <c r="U368" s="95"/>
      <c r="V368" s="95"/>
      <c r="W368" s="96"/>
      <c r="X368" s="81">
        <f t="shared" si="50"/>
        <v>0</v>
      </c>
      <c r="Y368" s="82">
        <f t="shared" si="51"/>
        <v>1</v>
      </c>
      <c r="Z368" s="82">
        <f t="shared" si="52"/>
        <v>0</v>
      </c>
      <c r="AA368" s="82">
        <f t="shared" si="53"/>
        <v>0</v>
      </c>
      <c r="AB368" s="97" t="str">
        <f t="shared" si="54"/>
        <v>-</v>
      </c>
      <c r="AC368" s="81">
        <f t="shared" si="55"/>
        <v>0</v>
      </c>
      <c r="AD368" s="82">
        <f t="shared" si="56"/>
        <v>0</v>
      </c>
      <c r="AE368" s="82">
        <f t="shared" si="57"/>
        <v>0</v>
      </c>
      <c r="AF368" s="97" t="str">
        <f t="shared" si="58"/>
        <v>-</v>
      </c>
      <c r="AG368" s="81">
        <f t="shared" si="59"/>
        <v>0</v>
      </c>
      <c r="AH368" s="98" t="s">
        <v>1368</v>
      </c>
      <c r="AI368" s="99" t="s">
        <v>1369</v>
      </c>
    </row>
    <row r="369" spans="1:35" x14ac:dyDescent="0.2">
      <c r="A369" s="79" t="s">
        <v>3247</v>
      </c>
      <c r="B369" s="80" t="s">
        <v>604</v>
      </c>
      <c r="C369" s="81" t="s">
        <v>605</v>
      </c>
      <c r="D369" s="82" t="s">
        <v>3248</v>
      </c>
      <c r="E369" s="82" t="s">
        <v>3249</v>
      </c>
      <c r="F369" s="80" t="s">
        <v>1362</v>
      </c>
      <c r="G369" s="83" t="s">
        <v>3250</v>
      </c>
      <c r="H369" s="84" t="s">
        <v>3251</v>
      </c>
      <c r="I369" s="85">
        <v>9376634123</v>
      </c>
      <c r="J369" s="86" t="s">
        <v>1424</v>
      </c>
      <c r="K369" s="87" t="s">
        <v>1417</v>
      </c>
      <c r="L369" s="88"/>
      <c r="M369" s="89">
        <v>2298.8250720358742</v>
      </c>
      <c r="N369" s="90"/>
      <c r="O369" s="91">
        <v>13.8058</v>
      </c>
      <c r="P369" s="87" t="s">
        <v>1366</v>
      </c>
      <c r="Q369" s="92"/>
      <c r="R369" s="90"/>
      <c r="S369" s="93" t="s">
        <v>1417</v>
      </c>
      <c r="T369" s="94">
        <v>53317.3</v>
      </c>
      <c r="U369" s="95"/>
      <c r="V369" s="95"/>
      <c r="W369" s="96"/>
      <c r="X369" s="81">
        <f t="shared" si="50"/>
        <v>1</v>
      </c>
      <c r="Y369" s="82">
        <f t="shared" si="51"/>
        <v>0</v>
      </c>
      <c r="Z369" s="82">
        <f t="shared" si="52"/>
        <v>0</v>
      </c>
      <c r="AA369" s="82">
        <f t="shared" si="53"/>
        <v>0</v>
      </c>
      <c r="AB369" s="97" t="str">
        <f t="shared" si="54"/>
        <v>-</v>
      </c>
      <c r="AC369" s="81">
        <f t="shared" si="55"/>
        <v>1</v>
      </c>
      <c r="AD369" s="82">
        <f t="shared" si="56"/>
        <v>0</v>
      </c>
      <c r="AE369" s="82">
        <f t="shared" si="57"/>
        <v>0</v>
      </c>
      <c r="AF369" s="97" t="str">
        <f t="shared" si="58"/>
        <v>-</v>
      </c>
      <c r="AG369" s="81">
        <f t="shared" si="59"/>
        <v>0</v>
      </c>
      <c r="AH369" s="98" t="s">
        <v>1368</v>
      </c>
      <c r="AI369" s="99" t="s">
        <v>1418</v>
      </c>
    </row>
    <row r="370" spans="1:35" x14ac:dyDescent="0.2">
      <c r="A370" s="79" t="s">
        <v>3252</v>
      </c>
      <c r="B370" s="80" t="s">
        <v>3253</v>
      </c>
      <c r="C370" s="81" t="s">
        <v>3254</v>
      </c>
      <c r="D370" s="82" t="s">
        <v>2135</v>
      </c>
      <c r="E370" s="82" t="s">
        <v>1361</v>
      </c>
      <c r="F370" s="80" t="s">
        <v>1362</v>
      </c>
      <c r="G370" s="83" t="s">
        <v>2136</v>
      </c>
      <c r="H370" s="84" t="s">
        <v>3246</v>
      </c>
      <c r="I370" s="85">
        <v>6142534001</v>
      </c>
      <c r="J370" s="86" t="s">
        <v>1365</v>
      </c>
      <c r="K370" s="87" t="s">
        <v>1366</v>
      </c>
      <c r="L370" s="88"/>
      <c r="M370" s="89">
        <v>170.88151206787052</v>
      </c>
      <c r="N370" s="90"/>
      <c r="O370" s="91" t="s">
        <v>1367</v>
      </c>
      <c r="P370" s="87" t="s">
        <v>1366</v>
      </c>
      <c r="Q370" s="92"/>
      <c r="R370" s="90"/>
      <c r="S370" s="93" t="s">
        <v>1366</v>
      </c>
      <c r="T370" s="94">
        <v>664.08999999999992</v>
      </c>
      <c r="U370" s="95"/>
      <c r="V370" s="95"/>
      <c r="W370" s="96"/>
      <c r="X370" s="81">
        <f t="shared" si="50"/>
        <v>0</v>
      </c>
      <c r="Y370" s="82">
        <f t="shared" si="51"/>
        <v>1</v>
      </c>
      <c r="Z370" s="82">
        <f t="shared" si="52"/>
        <v>0</v>
      </c>
      <c r="AA370" s="82">
        <f t="shared" si="53"/>
        <v>0</v>
      </c>
      <c r="AB370" s="97" t="str">
        <f t="shared" si="54"/>
        <v>-</v>
      </c>
      <c r="AC370" s="81">
        <f t="shared" si="55"/>
        <v>0</v>
      </c>
      <c r="AD370" s="82">
        <f t="shared" si="56"/>
        <v>0</v>
      </c>
      <c r="AE370" s="82">
        <f t="shared" si="57"/>
        <v>0</v>
      </c>
      <c r="AF370" s="97" t="str">
        <f t="shared" si="58"/>
        <v>-</v>
      </c>
      <c r="AG370" s="81">
        <f t="shared" si="59"/>
        <v>0</v>
      </c>
      <c r="AH370" s="98" t="s">
        <v>1368</v>
      </c>
      <c r="AI370" s="99" t="s">
        <v>1369</v>
      </c>
    </row>
    <row r="371" spans="1:35" x14ac:dyDescent="0.2">
      <c r="A371" s="79" t="s">
        <v>3255</v>
      </c>
      <c r="B371" s="80" t="s">
        <v>3256</v>
      </c>
      <c r="C371" s="81" t="s">
        <v>3257</v>
      </c>
      <c r="D371" s="82" t="s">
        <v>2135</v>
      </c>
      <c r="E371" s="82" t="s">
        <v>1361</v>
      </c>
      <c r="F371" s="80" t="s">
        <v>1362</v>
      </c>
      <c r="G371" s="83" t="s">
        <v>2136</v>
      </c>
      <c r="H371" s="84" t="s">
        <v>2137</v>
      </c>
      <c r="I371" s="85">
        <v>6142621111</v>
      </c>
      <c r="J371" s="86" t="s">
        <v>1365</v>
      </c>
      <c r="K371" s="87" t="s">
        <v>1366</v>
      </c>
      <c r="L371" s="88"/>
      <c r="M371" s="89">
        <v>255.53847047114269</v>
      </c>
      <c r="N371" s="90"/>
      <c r="O371" s="91" t="s">
        <v>1367</v>
      </c>
      <c r="P371" s="87" t="s">
        <v>1366</v>
      </c>
      <c r="Q371" s="92"/>
      <c r="R371" s="90"/>
      <c r="S371" s="93" t="s">
        <v>1366</v>
      </c>
      <c r="T371" s="94">
        <v>5487.0599999999995</v>
      </c>
      <c r="U371" s="95"/>
      <c r="V371" s="95"/>
      <c r="W371" s="96"/>
      <c r="X371" s="81">
        <f t="shared" si="50"/>
        <v>0</v>
      </c>
      <c r="Y371" s="82">
        <f t="shared" si="51"/>
        <v>1</v>
      </c>
      <c r="Z371" s="82">
        <f t="shared" si="52"/>
        <v>0</v>
      </c>
      <c r="AA371" s="82">
        <f t="shared" si="53"/>
        <v>0</v>
      </c>
      <c r="AB371" s="97" t="str">
        <f t="shared" si="54"/>
        <v>-</v>
      </c>
      <c r="AC371" s="81">
        <f t="shared" si="55"/>
        <v>0</v>
      </c>
      <c r="AD371" s="82">
        <f t="shared" si="56"/>
        <v>0</v>
      </c>
      <c r="AE371" s="82">
        <f t="shared" si="57"/>
        <v>0</v>
      </c>
      <c r="AF371" s="97" t="str">
        <f t="shared" si="58"/>
        <v>-</v>
      </c>
      <c r="AG371" s="81">
        <f t="shared" si="59"/>
        <v>0</v>
      </c>
      <c r="AH371" s="98" t="s">
        <v>1368</v>
      </c>
      <c r="AI371" s="99" t="s">
        <v>1369</v>
      </c>
    </row>
    <row r="372" spans="1:35" x14ac:dyDescent="0.2">
      <c r="A372" s="79" t="s">
        <v>3258</v>
      </c>
      <c r="B372" s="80" t="s">
        <v>34</v>
      </c>
      <c r="C372" s="81" t="s">
        <v>35</v>
      </c>
      <c r="D372" s="82" t="s">
        <v>3259</v>
      </c>
      <c r="E372" s="82" t="s">
        <v>3260</v>
      </c>
      <c r="F372" s="80" t="s">
        <v>1362</v>
      </c>
      <c r="G372" s="83" t="s">
        <v>3261</v>
      </c>
      <c r="H372" s="84" t="s">
        <v>3262</v>
      </c>
      <c r="I372" s="85">
        <v>4404376260</v>
      </c>
      <c r="J372" s="86" t="s">
        <v>1424</v>
      </c>
      <c r="K372" s="87" t="s">
        <v>1417</v>
      </c>
      <c r="L372" s="88"/>
      <c r="M372" s="89">
        <v>1260.1915533982969</v>
      </c>
      <c r="N372" s="90"/>
      <c r="O372" s="91">
        <v>24.388999999999999</v>
      </c>
      <c r="P372" s="87" t="s">
        <v>1417</v>
      </c>
      <c r="Q372" s="92"/>
      <c r="R372" s="90"/>
      <c r="S372" s="93" t="s">
        <v>1417</v>
      </c>
      <c r="T372" s="94">
        <v>79098.210000000006</v>
      </c>
      <c r="U372" s="95"/>
      <c r="V372" s="95"/>
      <c r="W372" s="96"/>
      <c r="X372" s="81">
        <f t="shared" si="50"/>
        <v>1</v>
      </c>
      <c r="Y372" s="82">
        <f t="shared" si="51"/>
        <v>0</v>
      </c>
      <c r="Z372" s="82">
        <f t="shared" si="52"/>
        <v>0</v>
      </c>
      <c r="AA372" s="82">
        <f t="shared" si="53"/>
        <v>0</v>
      </c>
      <c r="AB372" s="97" t="str">
        <f t="shared" si="54"/>
        <v>-</v>
      </c>
      <c r="AC372" s="81">
        <f t="shared" si="55"/>
        <v>1</v>
      </c>
      <c r="AD372" s="82">
        <f t="shared" si="56"/>
        <v>1</v>
      </c>
      <c r="AE372" s="82" t="str">
        <f t="shared" si="57"/>
        <v>Initial</v>
      </c>
      <c r="AF372" s="97" t="str">
        <f t="shared" si="58"/>
        <v>RLIS</v>
      </c>
      <c r="AG372" s="81">
        <f t="shared" si="59"/>
        <v>0</v>
      </c>
      <c r="AH372" s="98" t="s">
        <v>1368</v>
      </c>
      <c r="AI372" s="99" t="s">
        <v>1418</v>
      </c>
    </row>
    <row r="373" spans="1:35" x14ac:dyDescent="0.2">
      <c r="A373" s="79" t="s">
        <v>3263</v>
      </c>
      <c r="B373" s="80" t="s">
        <v>233</v>
      </c>
      <c r="C373" s="81" t="s">
        <v>234</v>
      </c>
      <c r="D373" s="82" t="s">
        <v>3264</v>
      </c>
      <c r="E373" s="82" t="s">
        <v>1361</v>
      </c>
      <c r="F373" s="80" t="s">
        <v>1362</v>
      </c>
      <c r="G373" s="83" t="s">
        <v>2861</v>
      </c>
      <c r="H373" s="84" t="s">
        <v>3265</v>
      </c>
      <c r="I373" s="85">
        <v>6144813600</v>
      </c>
      <c r="J373" s="86" t="s">
        <v>1390</v>
      </c>
      <c r="K373" s="87" t="s">
        <v>1366</v>
      </c>
      <c r="L373" s="88"/>
      <c r="M373" s="89">
        <v>1046.1036736078847</v>
      </c>
      <c r="N373" s="90"/>
      <c r="O373" s="91">
        <v>7.4477000000000002</v>
      </c>
      <c r="P373" s="87" t="s">
        <v>1366</v>
      </c>
      <c r="Q373" s="92"/>
      <c r="R373" s="90"/>
      <c r="S373" s="93" t="s">
        <v>1366</v>
      </c>
      <c r="T373" s="94">
        <v>31632.7</v>
      </c>
      <c r="U373" s="95"/>
      <c r="V373" s="95"/>
      <c r="W373" s="96"/>
      <c r="X373" s="81">
        <f t="shared" si="50"/>
        <v>0</v>
      </c>
      <c r="Y373" s="82">
        <f t="shared" si="51"/>
        <v>0</v>
      </c>
      <c r="Z373" s="82">
        <f t="shared" si="52"/>
        <v>0</v>
      </c>
      <c r="AA373" s="82">
        <f t="shared" si="53"/>
        <v>0</v>
      </c>
      <c r="AB373" s="97" t="str">
        <f t="shared" si="54"/>
        <v>-</v>
      </c>
      <c r="AC373" s="81">
        <f t="shared" si="55"/>
        <v>0</v>
      </c>
      <c r="AD373" s="82">
        <f t="shared" si="56"/>
        <v>0</v>
      </c>
      <c r="AE373" s="82">
        <f t="shared" si="57"/>
        <v>0</v>
      </c>
      <c r="AF373" s="97" t="str">
        <f t="shared" si="58"/>
        <v>-</v>
      </c>
      <c r="AG373" s="81">
        <f t="shared" si="59"/>
        <v>0</v>
      </c>
      <c r="AH373" s="98" t="s">
        <v>1368</v>
      </c>
      <c r="AI373" s="99" t="s">
        <v>1418</v>
      </c>
    </row>
    <row r="374" spans="1:35" x14ac:dyDescent="0.2">
      <c r="A374" s="79" t="s">
        <v>3266</v>
      </c>
      <c r="B374" s="80" t="s">
        <v>559</v>
      </c>
      <c r="C374" s="81" t="s">
        <v>560</v>
      </c>
      <c r="D374" s="82" t="s">
        <v>3267</v>
      </c>
      <c r="E374" s="82" t="s">
        <v>3268</v>
      </c>
      <c r="F374" s="80" t="s">
        <v>1362</v>
      </c>
      <c r="G374" s="83" t="s">
        <v>3269</v>
      </c>
      <c r="H374" s="84" t="s">
        <v>3270</v>
      </c>
      <c r="I374" s="85">
        <v>7405878101</v>
      </c>
      <c r="J374" s="86" t="s">
        <v>1786</v>
      </c>
      <c r="K374" s="87" t="s">
        <v>1366</v>
      </c>
      <c r="L374" s="88"/>
      <c r="M374" s="89">
        <v>2392.4560977904516</v>
      </c>
      <c r="N374" s="90"/>
      <c r="O374" s="91">
        <v>4.8188000000000004</v>
      </c>
      <c r="P374" s="87" t="s">
        <v>1366</v>
      </c>
      <c r="Q374" s="92"/>
      <c r="R374" s="90"/>
      <c r="S374" s="93" t="s">
        <v>1366</v>
      </c>
      <c r="T374" s="94">
        <v>32646.609999999997</v>
      </c>
      <c r="U374" s="95"/>
      <c r="V374" s="95"/>
      <c r="W374" s="96"/>
      <c r="X374" s="81">
        <f t="shared" si="50"/>
        <v>0</v>
      </c>
      <c r="Y374" s="82">
        <f t="shared" si="51"/>
        <v>0</v>
      </c>
      <c r="Z374" s="82">
        <f t="shared" si="52"/>
        <v>0</v>
      </c>
      <c r="AA374" s="82">
        <f t="shared" si="53"/>
        <v>0</v>
      </c>
      <c r="AB374" s="97" t="str">
        <f t="shared" si="54"/>
        <v>-</v>
      </c>
      <c r="AC374" s="81">
        <f t="shared" si="55"/>
        <v>0</v>
      </c>
      <c r="AD374" s="82">
        <f t="shared" si="56"/>
        <v>0</v>
      </c>
      <c r="AE374" s="82">
        <f t="shared" si="57"/>
        <v>0</v>
      </c>
      <c r="AF374" s="97" t="str">
        <f t="shared" si="58"/>
        <v>-</v>
      </c>
      <c r="AG374" s="81">
        <f t="shared" si="59"/>
        <v>0</v>
      </c>
      <c r="AH374" s="98" t="s">
        <v>1368</v>
      </c>
      <c r="AI374" s="99" t="s">
        <v>1418</v>
      </c>
    </row>
    <row r="375" spans="1:35" x14ac:dyDescent="0.2">
      <c r="A375" s="79" t="s">
        <v>3271</v>
      </c>
      <c r="B375" s="80" t="s">
        <v>3272</v>
      </c>
      <c r="C375" s="81" t="s">
        <v>3273</v>
      </c>
      <c r="D375" s="82" t="s">
        <v>3274</v>
      </c>
      <c r="E375" s="82" t="s">
        <v>1395</v>
      </c>
      <c r="F375" s="80" t="s">
        <v>1362</v>
      </c>
      <c r="G375" s="83" t="s">
        <v>3275</v>
      </c>
      <c r="H375" s="84" t="s">
        <v>1847</v>
      </c>
      <c r="I375" s="85">
        <v>4194906252</v>
      </c>
      <c r="J375" s="86" t="s">
        <v>1365</v>
      </c>
      <c r="K375" s="87" t="s">
        <v>1366</v>
      </c>
      <c r="L375" s="88"/>
      <c r="M375" s="89">
        <v>168.36298083766897</v>
      </c>
      <c r="N375" s="90"/>
      <c r="O375" s="91" t="s">
        <v>1367</v>
      </c>
      <c r="P375" s="87" t="s">
        <v>1366</v>
      </c>
      <c r="Q375" s="92"/>
      <c r="R375" s="90"/>
      <c r="S375" s="93" t="s">
        <v>1366</v>
      </c>
      <c r="T375" s="94">
        <v>2100.65</v>
      </c>
      <c r="U375" s="95"/>
      <c r="V375" s="95"/>
      <c r="W375" s="96"/>
      <c r="X375" s="81">
        <f t="shared" si="50"/>
        <v>0</v>
      </c>
      <c r="Y375" s="82">
        <f t="shared" si="51"/>
        <v>1</v>
      </c>
      <c r="Z375" s="82">
        <f t="shared" si="52"/>
        <v>0</v>
      </c>
      <c r="AA375" s="82">
        <f t="shared" si="53"/>
        <v>0</v>
      </c>
      <c r="AB375" s="97" t="str">
        <f t="shared" si="54"/>
        <v>-</v>
      </c>
      <c r="AC375" s="81">
        <f t="shared" si="55"/>
        <v>0</v>
      </c>
      <c r="AD375" s="82">
        <f t="shared" si="56"/>
        <v>0</v>
      </c>
      <c r="AE375" s="82">
        <f t="shared" si="57"/>
        <v>0</v>
      </c>
      <c r="AF375" s="97" t="str">
        <f t="shared" si="58"/>
        <v>-</v>
      </c>
      <c r="AG375" s="81">
        <f t="shared" si="59"/>
        <v>0</v>
      </c>
      <c r="AH375" s="98" t="s">
        <v>1368</v>
      </c>
      <c r="AI375" s="99" t="s">
        <v>1369</v>
      </c>
    </row>
    <row r="376" spans="1:35" x14ac:dyDescent="0.2">
      <c r="A376" s="79" t="s">
        <v>3276</v>
      </c>
      <c r="B376" s="80" t="s">
        <v>3277</v>
      </c>
      <c r="C376" s="81" t="s">
        <v>3278</v>
      </c>
      <c r="D376" s="82" t="s">
        <v>3279</v>
      </c>
      <c r="E376" s="82" t="s">
        <v>1402</v>
      </c>
      <c r="F376" s="80" t="s">
        <v>1362</v>
      </c>
      <c r="G376" s="83" t="s">
        <v>3280</v>
      </c>
      <c r="H376" s="84" t="s">
        <v>3281</v>
      </c>
      <c r="I376" s="85">
        <v>5137718840</v>
      </c>
      <c r="J376" s="86" t="s">
        <v>3282</v>
      </c>
      <c r="K376" s="87" t="s">
        <v>1366</v>
      </c>
      <c r="L376" s="88"/>
      <c r="M376" s="100">
        <v>13643.919196561745</v>
      </c>
      <c r="N376" s="90"/>
      <c r="O376" s="91" t="s">
        <v>1367</v>
      </c>
      <c r="P376" s="87" t="s">
        <v>1366</v>
      </c>
      <c r="Q376" s="92"/>
      <c r="R376" s="90"/>
      <c r="S376" s="93" t="s">
        <v>1366</v>
      </c>
      <c r="T376" s="94">
        <v>8812</v>
      </c>
      <c r="U376" s="95"/>
      <c r="V376" s="95"/>
      <c r="W376" s="96"/>
      <c r="X376" s="81">
        <f t="shared" si="50"/>
        <v>0</v>
      </c>
      <c r="Y376" s="82">
        <f t="shared" si="51"/>
        <v>0</v>
      </c>
      <c r="Z376" s="82">
        <f t="shared" si="52"/>
        <v>0</v>
      </c>
      <c r="AA376" s="82">
        <f t="shared" si="53"/>
        <v>0</v>
      </c>
      <c r="AB376" s="97" t="str">
        <f t="shared" si="54"/>
        <v>-</v>
      </c>
      <c r="AC376" s="81">
        <f t="shared" si="55"/>
        <v>0</v>
      </c>
      <c r="AD376" s="82">
        <f t="shared" si="56"/>
        <v>0</v>
      </c>
      <c r="AE376" s="82">
        <f t="shared" si="57"/>
        <v>0</v>
      </c>
      <c r="AF376" s="97" t="str">
        <f t="shared" si="58"/>
        <v>-</v>
      </c>
      <c r="AG376" s="81">
        <f t="shared" si="59"/>
        <v>0</v>
      </c>
      <c r="AH376" s="98" t="s">
        <v>1368</v>
      </c>
      <c r="AI376" s="99" t="s">
        <v>1538</v>
      </c>
    </row>
    <row r="377" spans="1:35" x14ac:dyDescent="0.2">
      <c r="A377" s="79" t="s">
        <v>3283</v>
      </c>
      <c r="B377" s="80" t="s">
        <v>3284</v>
      </c>
      <c r="C377" s="81" t="s">
        <v>3285</v>
      </c>
      <c r="D377" s="82" t="s">
        <v>3286</v>
      </c>
      <c r="E377" s="82" t="s">
        <v>1361</v>
      </c>
      <c r="F377" s="80" t="s">
        <v>1362</v>
      </c>
      <c r="G377" s="83" t="s">
        <v>2426</v>
      </c>
      <c r="H377" s="84" t="s">
        <v>3287</v>
      </c>
      <c r="I377" s="85">
        <v>6142761028</v>
      </c>
      <c r="J377" s="86" t="s">
        <v>1365</v>
      </c>
      <c r="K377" s="87" t="s">
        <v>1366</v>
      </c>
      <c r="L377" s="88"/>
      <c r="M377" s="89">
        <v>770.43554571426807</v>
      </c>
      <c r="N377" s="90"/>
      <c r="O377" s="91" t="s">
        <v>1367</v>
      </c>
      <c r="P377" s="87" t="s">
        <v>1366</v>
      </c>
      <c r="Q377" s="92"/>
      <c r="R377" s="90"/>
      <c r="S377" s="93" t="s">
        <v>1366</v>
      </c>
      <c r="T377" s="94">
        <v>7582.12</v>
      </c>
      <c r="U377" s="95"/>
      <c r="V377" s="95"/>
      <c r="W377" s="96"/>
      <c r="X377" s="81">
        <f t="shared" si="50"/>
        <v>0</v>
      </c>
      <c r="Y377" s="82">
        <f t="shared" si="51"/>
        <v>0</v>
      </c>
      <c r="Z377" s="82">
        <f t="shared" si="52"/>
        <v>0</v>
      </c>
      <c r="AA377" s="82">
        <f t="shared" si="53"/>
        <v>0</v>
      </c>
      <c r="AB377" s="97" t="str">
        <f t="shared" si="54"/>
        <v>-</v>
      </c>
      <c r="AC377" s="81">
        <f t="shared" si="55"/>
        <v>0</v>
      </c>
      <c r="AD377" s="82">
        <f t="shared" si="56"/>
        <v>0</v>
      </c>
      <c r="AE377" s="82">
        <f t="shared" si="57"/>
        <v>0</v>
      </c>
      <c r="AF377" s="97" t="str">
        <f t="shared" si="58"/>
        <v>-</v>
      </c>
      <c r="AG377" s="81">
        <f t="shared" si="59"/>
        <v>0</v>
      </c>
      <c r="AH377" s="98" t="s">
        <v>1368</v>
      </c>
      <c r="AI377" s="99" t="s">
        <v>1369</v>
      </c>
    </row>
    <row r="378" spans="1:35" x14ac:dyDescent="0.2">
      <c r="A378" s="79" t="s">
        <v>3288</v>
      </c>
      <c r="B378" s="80" t="s">
        <v>3289</v>
      </c>
      <c r="C378" s="81" t="s">
        <v>3290</v>
      </c>
      <c r="D378" s="82" t="s">
        <v>3291</v>
      </c>
      <c r="E378" s="82" t="s">
        <v>3292</v>
      </c>
      <c r="F378" s="80" t="s">
        <v>1362</v>
      </c>
      <c r="G378" s="83" t="s">
        <v>3293</v>
      </c>
      <c r="H378" s="84" t="s">
        <v>3294</v>
      </c>
      <c r="I378" s="85">
        <v>5136952924</v>
      </c>
      <c r="J378" s="86" t="s">
        <v>1390</v>
      </c>
      <c r="K378" s="87" t="s">
        <v>1366</v>
      </c>
      <c r="L378" s="88"/>
      <c r="M378" s="89">
        <v>664.36894426886795</v>
      </c>
      <c r="N378" s="90"/>
      <c r="O378" s="91" t="s">
        <v>1367</v>
      </c>
      <c r="P378" s="87" t="s">
        <v>1366</v>
      </c>
      <c r="Q378" s="92"/>
      <c r="R378" s="90"/>
      <c r="S378" s="93" t="s">
        <v>1366</v>
      </c>
      <c r="T378" s="94">
        <v>1684.0900000000001</v>
      </c>
      <c r="U378" s="95"/>
      <c r="V378" s="95"/>
      <c r="W378" s="96"/>
      <c r="X378" s="81">
        <f t="shared" si="50"/>
        <v>0</v>
      </c>
      <c r="Y378" s="82">
        <f t="shared" si="51"/>
        <v>0</v>
      </c>
      <c r="Z378" s="82">
        <f t="shared" si="52"/>
        <v>0</v>
      </c>
      <c r="AA378" s="82">
        <f t="shared" si="53"/>
        <v>0</v>
      </c>
      <c r="AB378" s="97" t="str">
        <f t="shared" si="54"/>
        <v>-</v>
      </c>
      <c r="AC378" s="81">
        <f t="shared" si="55"/>
        <v>0</v>
      </c>
      <c r="AD378" s="82">
        <f t="shared" si="56"/>
        <v>0</v>
      </c>
      <c r="AE378" s="82">
        <f t="shared" si="57"/>
        <v>0</v>
      </c>
      <c r="AF378" s="97" t="str">
        <f t="shared" si="58"/>
        <v>-</v>
      </c>
      <c r="AG378" s="81">
        <f t="shared" si="59"/>
        <v>0</v>
      </c>
      <c r="AH378" s="98" t="s">
        <v>1368</v>
      </c>
      <c r="AI378" s="99" t="s">
        <v>1369</v>
      </c>
    </row>
    <row r="379" spans="1:35" x14ac:dyDescent="0.2">
      <c r="A379" s="79" t="s">
        <v>3295</v>
      </c>
      <c r="B379" s="80" t="s">
        <v>3296</v>
      </c>
      <c r="C379" s="81" t="s">
        <v>3297</v>
      </c>
      <c r="D379" s="82" t="s">
        <v>3298</v>
      </c>
      <c r="E379" s="82" t="s">
        <v>1432</v>
      </c>
      <c r="F379" s="80" t="s">
        <v>1362</v>
      </c>
      <c r="G379" s="83" t="s">
        <v>3299</v>
      </c>
      <c r="H379" s="84" t="s">
        <v>3300</v>
      </c>
      <c r="I379" s="85">
        <v>3309455600</v>
      </c>
      <c r="J379" s="86" t="s">
        <v>1488</v>
      </c>
      <c r="K379" s="87" t="s">
        <v>1366</v>
      </c>
      <c r="L379" s="88"/>
      <c r="M379" s="89">
        <v>125.63501767532495</v>
      </c>
      <c r="N379" s="90"/>
      <c r="O379" s="91" t="s">
        <v>1367</v>
      </c>
      <c r="P379" s="87" t="s">
        <v>1366</v>
      </c>
      <c r="Q379" s="92"/>
      <c r="R379" s="90"/>
      <c r="S379" s="93" t="s">
        <v>1366</v>
      </c>
      <c r="T379" s="94">
        <v>444.74</v>
      </c>
      <c r="U379" s="95"/>
      <c r="V379" s="95"/>
      <c r="W379" s="96"/>
      <c r="X379" s="81">
        <f t="shared" si="50"/>
        <v>0</v>
      </c>
      <c r="Y379" s="82">
        <f t="shared" si="51"/>
        <v>1</v>
      </c>
      <c r="Z379" s="82">
        <f t="shared" si="52"/>
        <v>0</v>
      </c>
      <c r="AA379" s="82">
        <f t="shared" si="53"/>
        <v>0</v>
      </c>
      <c r="AB379" s="97" t="str">
        <f t="shared" si="54"/>
        <v>-</v>
      </c>
      <c r="AC379" s="81">
        <f t="shared" si="55"/>
        <v>0</v>
      </c>
      <c r="AD379" s="82">
        <f t="shared" si="56"/>
        <v>0</v>
      </c>
      <c r="AE379" s="82">
        <f t="shared" si="57"/>
        <v>0</v>
      </c>
      <c r="AF379" s="97" t="str">
        <f t="shared" si="58"/>
        <v>-</v>
      </c>
      <c r="AG379" s="81">
        <f t="shared" si="59"/>
        <v>0</v>
      </c>
      <c r="AH379" s="98" t="s">
        <v>1368</v>
      </c>
      <c r="AI379" s="99" t="s">
        <v>1369</v>
      </c>
    </row>
    <row r="380" spans="1:35" x14ac:dyDescent="0.2">
      <c r="A380" s="79" t="s">
        <v>3301</v>
      </c>
      <c r="B380" s="80" t="s">
        <v>3302</v>
      </c>
      <c r="C380" s="81" t="s">
        <v>3303</v>
      </c>
      <c r="D380" s="82" t="s">
        <v>3304</v>
      </c>
      <c r="E380" s="82" t="s">
        <v>3305</v>
      </c>
      <c r="F380" s="80" t="s">
        <v>1362</v>
      </c>
      <c r="G380" s="83" t="s">
        <v>2222</v>
      </c>
      <c r="H380" s="84" t="s">
        <v>3306</v>
      </c>
      <c r="I380" s="85">
        <v>2163789573</v>
      </c>
      <c r="J380" s="86" t="s">
        <v>1390</v>
      </c>
      <c r="K380" s="87" t="s">
        <v>1366</v>
      </c>
      <c r="L380" s="88"/>
      <c r="M380" s="89">
        <v>218.44374905241827</v>
      </c>
      <c r="N380" s="90"/>
      <c r="O380" s="91" t="s">
        <v>1367</v>
      </c>
      <c r="P380" s="87" t="s">
        <v>1366</v>
      </c>
      <c r="Q380" s="92"/>
      <c r="R380" s="90"/>
      <c r="S380" s="93" t="s">
        <v>1366</v>
      </c>
      <c r="T380" s="94">
        <v>54302.48</v>
      </c>
      <c r="U380" s="95"/>
      <c r="V380" s="95"/>
      <c r="W380" s="96"/>
      <c r="X380" s="81">
        <f t="shared" si="50"/>
        <v>0</v>
      </c>
      <c r="Y380" s="82">
        <f t="shared" si="51"/>
        <v>1</v>
      </c>
      <c r="Z380" s="82">
        <f t="shared" si="52"/>
        <v>0</v>
      </c>
      <c r="AA380" s="82">
        <f t="shared" si="53"/>
        <v>0</v>
      </c>
      <c r="AB380" s="97" t="str">
        <f t="shared" si="54"/>
        <v>-</v>
      </c>
      <c r="AC380" s="81">
        <f t="shared" si="55"/>
        <v>0</v>
      </c>
      <c r="AD380" s="82">
        <f t="shared" si="56"/>
        <v>0</v>
      </c>
      <c r="AE380" s="82">
        <f t="shared" si="57"/>
        <v>0</v>
      </c>
      <c r="AF380" s="97" t="str">
        <f t="shared" si="58"/>
        <v>-</v>
      </c>
      <c r="AG380" s="81">
        <f t="shared" si="59"/>
        <v>0</v>
      </c>
      <c r="AH380" s="98" t="s">
        <v>1368</v>
      </c>
      <c r="AI380" s="99" t="s">
        <v>1369</v>
      </c>
    </row>
    <row r="381" spans="1:35" x14ac:dyDescent="0.2">
      <c r="A381" s="79" t="s">
        <v>3307</v>
      </c>
      <c r="B381" s="80" t="s">
        <v>1070</v>
      </c>
      <c r="C381" s="81" t="s">
        <v>3308</v>
      </c>
      <c r="D381" s="82" t="s">
        <v>3309</v>
      </c>
      <c r="E381" s="82" t="s">
        <v>3310</v>
      </c>
      <c r="F381" s="80" t="s">
        <v>1362</v>
      </c>
      <c r="G381" s="83" t="s">
        <v>3311</v>
      </c>
      <c r="H381" s="84" t="s">
        <v>3312</v>
      </c>
      <c r="I381" s="85">
        <v>7403549221</v>
      </c>
      <c r="J381" s="86" t="s">
        <v>1424</v>
      </c>
      <c r="K381" s="87" t="s">
        <v>1417</v>
      </c>
      <c r="L381" s="88"/>
      <c r="M381" s="89">
        <v>590.71</v>
      </c>
      <c r="N381" s="90"/>
      <c r="O381" s="91">
        <v>39.9467</v>
      </c>
      <c r="P381" s="87" t="s">
        <v>1417</v>
      </c>
      <c r="Q381" s="92"/>
      <c r="R381" s="90"/>
      <c r="S381" s="93" t="s">
        <v>1417</v>
      </c>
      <c r="T381" s="94">
        <v>52315.75</v>
      </c>
      <c r="U381" s="95"/>
      <c r="V381" s="95"/>
      <c r="W381" s="96"/>
      <c r="X381" s="81">
        <f t="shared" si="50"/>
        <v>1</v>
      </c>
      <c r="Y381" s="82">
        <f t="shared" si="51"/>
        <v>1</v>
      </c>
      <c r="Z381" s="82">
        <f t="shared" si="52"/>
        <v>0</v>
      </c>
      <c r="AA381" s="82">
        <f t="shared" si="53"/>
        <v>0</v>
      </c>
      <c r="AB381" s="97" t="str">
        <f t="shared" si="54"/>
        <v>SRSA</v>
      </c>
      <c r="AC381" s="81">
        <f t="shared" si="55"/>
        <v>1</v>
      </c>
      <c r="AD381" s="82">
        <f t="shared" si="56"/>
        <v>1</v>
      </c>
      <c r="AE381" s="82" t="str">
        <f t="shared" si="57"/>
        <v>Initial</v>
      </c>
      <c r="AF381" s="97" t="str">
        <f t="shared" si="58"/>
        <v>-</v>
      </c>
      <c r="AG381" s="81" t="str">
        <f t="shared" si="59"/>
        <v>SRSA</v>
      </c>
      <c r="AH381" s="98" t="s">
        <v>1368</v>
      </c>
      <c r="AI381" s="99" t="s">
        <v>1418</v>
      </c>
    </row>
    <row r="382" spans="1:35" x14ac:dyDescent="0.2">
      <c r="A382" s="79" t="s">
        <v>3313</v>
      </c>
      <c r="B382" s="80" t="s">
        <v>1137</v>
      </c>
      <c r="C382" s="81" t="s">
        <v>3308</v>
      </c>
      <c r="D382" s="82" t="s">
        <v>3314</v>
      </c>
      <c r="E382" s="82" t="s">
        <v>3315</v>
      </c>
      <c r="F382" s="80" t="s">
        <v>1362</v>
      </c>
      <c r="G382" s="83" t="s">
        <v>3316</v>
      </c>
      <c r="H382" s="84" t="s">
        <v>3317</v>
      </c>
      <c r="I382" s="85">
        <v>3308967500</v>
      </c>
      <c r="J382" s="86" t="s">
        <v>1696</v>
      </c>
      <c r="K382" s="87" t="s">
        <v>1366</v>
      </c>
      <c r="L382" s="88"/>
      <c r="M382" s="89">
        <v>4178.850289277083</v>
      </c>
      <c r="N382" s="90"/>
      <c r="O382" s="91">
        <v>9.2111000000000001</v>
      </c>
      <c r="P382" s="87" t="s">
        <v>1366</v>
      </c>
      <c r="Q382" s="92"/>
      <c r="R382" s="90"/>
      <c r="S382" s="93" t="s">
        <v>1366</v>
      </c>
      <c r="T382" s="94">
        <v>86423.1</v>
      </c>
      <c r="U382" s="95"/>
      <c r="V382" s="95"/>
      <c r="W382" s="96"/>
      <c r="X382" s="81">
        <f t="shared" si="50"/>
        <v>0</v>
      </c>
      <c r="Y382" s="82">
        <f t="shared" si="51"/>
        <v>0</v>
      </c>
      <c r="Z382" s="82">
        <f t="shared" si="52"/>
        <v>0</v>
      </c>
      <c r="AA382" s="82">
        <f t="shared" si="53"/>
        <v>0</v>
      </c>
      <c r="AB382" s="97" t="str">
        <f t="shared" si="54"/>
        <v>-</v>
      </c>
      <c r="AC382" s="81">
        <f t="shared" si="55"/>
        <v>0</v>
      </c>
      <c r="AD382" s="82">
        <f t="shared" si="56"/>
        <v>0</v>
      </c>
      <c r="AE382" s="82">
        <f t="shared" si="57"/>
        <v>0</v>
      </c>
      <c r="AF382" s="97" t="str">
        <f t="shared" si="58"/>
        <v>-</v>
      </c>
      <c r="AG382" s="81">
        <f t="shared" si="59"/>
        <v>0</v>
      </c>
      <c r="AH382" s="98" t="s">
        <v>1368</v>
      </c>
      <c r="AI382" s="99" t="s">
        <v>1418</v>
      </c>
    </row>
    <row r="383" spans="1:35" x14ac:dyDescent="0.2">
      <c r="A383" s="79" t="s">
        <v>3318</v>
      </c>
      <c r="B383" s="80" t="s">
        <v>1203</v>
      </c>
      <c r="C383" s="81" t="s">
        <v>3308</v>
      </c>
      <c r="D383" s="82" t="s">
        <v>3319</v>
      </c>
      <c r="E383" s="82" t="s">
        <v>3320</v>
      </c>
      <c r="F383" s="80" t="s">
        <v>1362</v>
      </c>
      <c r="G383" s="83" t="s">
        <v>3321</v>
      </c>
      <c r="H383" s="84" t="s">
        <v>3322</v>
      </c>
      <c r="I383" s="85">
        <v>3306693921</v>
      </c>
      <c r="J383" s="86" t="s">
        <v>1424</v>
      </c>
      <c r="K383" s="87" t="s">
        <v>1417</v>
      </c>
      <c r="L383" s="88"/>
      <c r="M383" s="89">
        <v>1114.4188349319313</v>
      </c>
      <c r="N383" s="90"/>
      <c r="O383" s="91">
        <v>12.9131</v>
      </c>
      <c r="P383" s="87" t="s">
        <v>1366</v>
      </c>
      <c r="Q383" s="92"/>
      <c r="R383" s="90"/>
      <c r="S383" s="93" t="s">
        <v>1417</v>
      </c>
      <c r="T383" s="94">
        <v>38171.69</v>
      </c>
      <c r="U383" s="95"/>
      <c r="V383" s="95"/>
      <c r="W383" s="96"/>
      <c r="X383" s="81">
        <f t="shared" si="50"/>
        <v>1</v>
      </c>
      <c r="Y383" s="82">
        <f t="shared" si="51"/>
        <v>0</v>
      </c>
      <c r="Z383" s="82">
        <f t="shared" si="52"/>
        <v>0</v>
      </c>
      <c r="AA383" s="82">
        <f t="shared" si="53"/>
        <v>0</v>
      </c>
      <c r="AB383" s="97" t="str">
        <f t="shared" si="54"/>
        <v>-</v>
      </c>
      <c r="AC383" s="81">
        <f t="shared" si="55"/>
        <v>1</v>
      </c>
      <c r="AD383" s="82">
        <f t="shared" si="56"/>
        <v>0</v>
      </c>
      <c r="AE383" s="82">
        <f t="shared" si="57"/>
        <v>0</v>
      </c>
      <c r="AF383" s="97" t="str">
        <f t="shared" si="58"/>
        <v>-</v>
      </c>
      <c r="AG383" s="81">
        <f t="shared" si="59"/>
        <v>0</v>
      </c>
      <c r="AH383" s="98" t="s">
        <v>1368</v>
      </c>
      <c r="AI383" s="99" t="s">
        <v>1418</v>
      </c>
    </row>
    <row r="384" spans="1:35" x14ac:dyDescent="0.2">
      <c r="A384" s="79" t="s">
        <v>3323</v>
      </c>
      <c r="B384" s="80" t="s">
        <v>3324</v>
      </c>
      <c r="C384" s="81" t="s">
        <v>3325</v>
      </c>
      <c r="D384" s="82" t="s">
        <v>3326</v>
      </c>
      <c r="E384" s="82" t="s">
        <v>3327</v>
      </c>
      <c r="F384" s="80" t="s">
        <v>1362</v>
      </c>
      <c r="G384" s="83" t="s">
        <v>3328</v>
      </c>
      <c r="H384" s="84" t="s">
        <v>3329</v>
      </c>
      <c r="I384" s="85">
        <v>9373726941</v>
      </c>
      <c r="J384" s="86" t="s">
        <v>1476</v>
      </c>
      <c r="K384" s="87" t="s">
        <v>1417</v>
      </c>
      <c r="L384" s="88"/>
      <c r="M384" s="100">
        <v>520.79</v>
      </c>
      <c r="N384" s="90"/>
      <c r="O384" s="91" t="s">
        <v>1367</v>
      </c>
      <c r="P384" s="87" t="s">
        <v>1366</v>
      </c>
      <c r="Q384" s="92"/>
      <c r="R384" s="90"/>
      <c r="S384" s="93" t="s">
        <v>1417</v>
      </c>
      <c r="T384" s="94">
        <v>2262</v>
      </c>
      <c r="U384" s="95"/>
      <c r="V384" s="95"/>
      <c r="W384" s="96"/>
      <c r="X384" s="81">
        <f t="shared" si="50"/>
        <v>1</v>
      </c>
      <c r="Y384" s="82">
        <f t="shared" si="51"/>
        <v>1</v>
      </c>
      <c r="Z384" s="82">
        <f t="shared" si="52"/>
        <v>0</v>
      </c>
      <c r="AA384" s="82">
        <f t="shared" si="53"/>
        <v>0</v>
      </c>
      <c r="AB384" s="97" t="str">
        <f t="shared" si="54"/>
        <v>SRSA</v>
      </c>
      <c r="AC384" s="81">
        <f t="shared" si="55"/>
        <v>1</v>
      </c>
      <c r="AD384" s="82">
        <f t="shared" si="56"/>
        <v>0</v>
      </c>
      <c r="AE384" s="82">
        <f t="shared" si="57"/>
        <v>0</v>
      </c>
      <c r="AF384" s="97" t="str">
        <f t="shared" si="58"/>
        <v>-</v>
      </c>
      <c r="AG384" s="81">
        <f t="shared" si="59"/>
        <v>0</v>
      </c>
      <c r="AH384" s="98" t="s">
        <v>1368</v>
      </c>
      <c r="AI384" s="99" t="s">
        <v>1538</v>
      </c>
    </row>
    <row r="385" spans="1:35" x14ac:dyDescent="0.2">
      <c r="A385" s="79" t="s">
        <v>3330</v>
      </c>
      <c r="B385" s="80" t="s">
        <v>421</v>
      </c>
      <c r="C385" s="81" t="s">
        <v>422</v>
      </c>
      <c r="D385" s="82" t="s">
        <v>3331</v>
      </c>
      <c r="E385" s="82" t="s">
        <v>3332</v>
      </c>
      <c r="F385" s="80" t="s">
        <v>1362</v>
      </c>
      <c r="G385" s="83" t="s">
        <v>3333</v>
      </c>
      <c r="H385" s="84" t="s">
        <v>3334</v>
      </c>
      <c r="I385" s="85">
        <v>9376752728</v>
      </c>
      <c r="J385" s="86" t="s">
        <v>1696</v>
      </c>
      <c r="K385" s="87" t="s">
        <v>1366</v>
      </c>
      <c r="L385" s="88"/>
      <c r="M385" s="89">
        <v>1417.0601895557149</v>
      </c>
      <c r="N385" s="90"/>
      <c r="O385" s="91">
        <v>15.0289</v>
      </c>
      <c r="P385" s="87" t="s">
        <v>1366</v>
      </c>
      <c r="Q385" s="92"/>
      <c r="R385" s="90"/>
      <c r="S385" s="93" t="s">
        <v>1366</v>
      </c>
      <c r="T385" s="94">
        <v>45273.94</v>
      </c>
      <c r="U385" s="95"/>
      <c r="V385" s="95"/>
      <c r="W385" s="96"/>
      <c r="X385" s="81">
        <f t="shared" si="50"/>
        <v>0</v>
      </c>
      <c r="Y385" s="82">
        <f t="shared" si="51"/>
        <v>0</v>
      </c>
      <c r="Z385" s="82">
        <f t="shared" si="52"/>
        <v>0</v>
      </c>
      <c r="AA385" s="82">
        <f t="shared" si="53"/>
        <v>0</v>
      </c>
      <c r="AB385" s="97" t="str">
        <f t="shared" si="54"/>
        <v>-</v>
      </c>
      <c r="AC385" s="81">
        <f t="shared" si="55"/>
        <v>0</v>
      </c>
      <c r="AD385" s="82">
        <f t="shared" si="56"/>
        <v>0</v>
      </c>
      <c r="AE385" s="82">
        <f t="shared" si="57"/>
        <v>0</v>
      </c>
      <c r="AF385" s="97" t="str">
        <f t="shared" si="58"/>
        <v>-</v>
      </c>
      <c r="AG385" s="81">
        <f t="shared" si="59"/>
        <v>0</v>
      </c>
      <c r="AH385" s="98" t="s">
        <v>1368</v>
      </c>
      <c r="AI385" s="99" t="s">
        <v>1418</v>
      </c>
    </row>
    <row r="386" spans="1:35" x14ac:dyDescent="0.2">
      <c r="A386" s="79" t="s">
        <v>3335</v>
      </c>
      <c r="B386" s="80" t="s">
        <v>1107</v>
      </c>
      <c r="C386" s="81" t="s">
        <v>1108</v>
      </c>
      <c r="D386" s="82" t="s">
        <v>3336</v>
      </c>
      <c r="E386" s="82" t="s">
        <v>3337</v>
      </c>
      <c r="F386" s="80" t="s">
        <v>1362</v>
      </c>
      <c r="G386" s="83" t="s">
        <v>3338</v>
      </c>
      <c r="H386" s="84" t="s">
        <v>3339</v>
      </c>
      <c r="I386" s="85">
        <v>9379812152</v>
      </c>
      <c r="J386" s="86" t="s">
        <v>1569</v>
      </c>
      <c r="K386" s="87" t="s">
        <v>1366</v>
      </c>
      <c r="L386" s="88"/>
      <c r="M386" s="89">
        <v>2136.8771463184976</v>
      </c>
      <c r="N386" s="90"/>
      <c r="O386" s="91">
        <v>28.7102</v>
      </c>
      <c r="P386" s="87" t="s">
        <v>1417</v>
      </c>
      <c r="Q386" s="92"/>
      <c r="R386" s="90"/>
      <c r="S386" s="93" t="s">
        <v>1417</v>
      </c>
      <c r="T386" s="94">
        <v>101802.87000000001</v>
      </c>
      <c r="U386" s="95"/>
      <c r="V386" s="95"/>
      <c r="W386" s="96"/>
      <c r="X386" s="81">
        <f t="shared" si="50"/>
        <v>0</v>
      </c>
      <c r="Y386" s="82">
        <f t="shared" si="51"/>
        <v>0</v>
      </c>
      <c r="Z386" s="82">
        <f t="shared" si="52"/>
        <v>0</v>
      </c>
      <c r="AA386" s="82">
        <f t="shared" si="53"/>
        <v>0</v>
      </c>
      <c r="AB386" s="97" t="str">
        <f t="shared" si="54"/>
        <v>-</v>
      </c>
      <c r="AC386" s="81">
        <f t="shared" si="55"/>
        <v>1</v>
      </c>
      <c r="AD386" s="82">
        <f t="shared" si="56"/>
        <v>1</v>
      </c>
      <c r="AE386" s="82" t="str">
        <f t="shared" si="57"/>
        <v>Initial</v>
      </c>
      <c r="AF386" s="97" t="str">
        <f t="shared" si="58"/>
        <v>RLIS</v>
      </c>
      <c r="AG386" s="81">
        <f t="shared" si="59"/>
        <v>0</v>
      </c>
      <c r="AH386" s="98" t="s">
        <v>1368</v>
      </c>
      <c r="AI386" s="99" t="s">
        <v>1418</v>
      </c>
    </row>
    <row r="387" spans="1:35" x14ac:dyDescent="0.2">
      <c r="A387" s="79" t="s">
        <v>3340</v>
      </c>
      <c r="B387" s="80" t="s">
        <v>109</v>
      </c>
      <c r="C387" s="81" t="s">
        <v>110</v>
      </c>
      <c r="D387" s="82" t="s">
        <v>3341</v>
      </c>
      <c r="E387" s="82" t="s">
        <v>3342</v>
      </c>
      <c r="F387" s="80" t="s">
        <v>1362</v>
      </c>
      <c r="G387" s="83" t="s">
        <v>3343</v>
      </c>
      <c r="H387" s="84" t="s">
        <v>3344</v>
      </c>
      <c r="I387" s="85">
        <v>9378641202</v>
      </c>
      <c r="J387" s="86" t="s">
        <v>1696</v>
      </c>
      <c r="K387" s="87" t="s">
        <v>1366</v>
      </c>
      <c r="L387" s="88"/>
      <c r="M387" s="89">
        <v>1755.5440782249291</v>
      </c>
      <c r="N387" s="90"/>
      <c r="O387" s="91">
        <v>13.980700000000001</v>
      </c>
      <c r="P387" s="87" t="s">
        <v>1366</v>
      </c>
      <c r="Q387" s="92"/>
      <c r="R387" s="90"/>
      <c r="S387" s="93" t="s">
        <v>1366</v>
      </c>
      <c r="T387" s="94">
        <v>45045.909999999996</v>
      </c>
      <c r="U387" s="95"/>
      <c r="V387" s="95"/>
      <c r="W387" s="96"/>
      <c r="X387" s="81">
        <f t="shared" si="50"/>
        <v>0</v>
      </c>
      <c r="Y387" s="82">
        <f t="shared" si="51"/>
        <v>0</v>
      </c>
      <c r="Z387" s="82">
        <f t="shared" si="52"/>
        <v>0</v>
      </c>
      <c r="AA387" s="82">
        <f t="shared" si="53"/>
        <v>0</v>
      </c>
      <c r="AB387" s="97" t="str">
        <f t="shared" si="54"/>
        <v>-</v>
      </c>
      <c r="AC387" s="81">
        <f t="shared" si="55"/>
        <v>0</v>
      </c>
      <c r="AD387" s="82">
        <f t="shared" si="56"/>
        <v>0</v>
      </c>
      <c r="AE387" s="82">
        <f t="shared" si="57"/>
        <v>0</v>
      </c>
      <c r="AF387" s="97" t="str">
        <f t="shared" si="58"/>
        <v>-</v>
      </c>
      <c r="AG387" s="81">
        <f t="shared" si="59"/>
        <v>0</v>
      </c>
      <c r="AH387" s="98" t="s">
        <v>1368</v>
      </c>
      <c r="AI387" s="99" t="s">
        <v>1418</v>
      </c>
    </row>
    <row r="388" spans="1:35" x14ac:dyDescent="0.2">
      <c r="A388" s="79" t="s">
        <v>3345</v>
      </c>
      <c r="B388" s="80" t="s">
        <v>162</v>
      </c>
      <c r="C388" s="81" t="s">
        <v>163</v>
      </c>
      <c r="D388" s="82" t="s">
        <v>3346</v>
      </c>
      <c r="E388" s="82" t="s">
        <v>3347</v>
      </c>
      <c r="F388" s="80" t="s">
        <v>1362</v>
      </c>
      <c r="G388" s="83" t="s">
        <v>3348</v>
      </c>
      <c r="H388" s="84" t="s">
        <v>1728</v>
      </c>
      <c r="I388" s="85">
        <v>9375483185</v>
      </c>
      <c r="J388" s="86" t="s">
        <v>1569</v>
      </c>
      <c r="K388" s="87" t="s">
        <v>1366</v>
      </c>
      <c r="L388" s="88"/>
      <c r="M388" s="89">
        <v>2617.2225139393377</v>
      </c>
      <c r="N388" s="90"/>
      <c r="O388" s="91">
        <v>17.257999999999999</v>
      </c>
      <c r="P388" s="87" t="s">
        <v>1366</v>
      </c>
      <c r="Q388" s="92"/>
      <c r="R388" s="90"/>
      <c r="S388" s="93" t="s">
        <v>1417</v>
      </c>
      <c r="T388" s="94">
        <v>116533.29</v>
      </c>
      <c r="U388" s="95"/>
      <c r="V388" s="95"/>
      <c r="W388" s="96"/>
      <c r="X388" s="81">
        <f t="shared" si="50"/>
        <v>0</v>
      </c>
      <c r="Y388" s="82">
        <f t="shared" si="51"/>
        <v>0</v>
      </c>
      <c r="Z388" s="82">
        <f t="shared" si="52"/>
        <v>0</v>
      </c>
      <c r="AA388" s="82">
        <f t="shared" si="53"/>
        <v>0</v>
      </c>
      <c r="AB388" s="97" t="str">
        <f t="shared" si="54"/>
        <v>-</v>
      </c>
      <c r="AC388" s="81">
        <f t="shared" si="55"/>
        <v>1</v>
      </c>
      <c r="AD388" s="82">
        <f t="shared" si="56"/>
        <v>0</v>
      </c>
      <c r="AE388" s="82">
        <f t="shared" si="57"/>
        <v>0</v>
      </c>
      <c r="AF388" s="97" t="str">
        <f t="shared" si="58"/>
        <v>-</v>
      </c>
      <c r="AG388" s="81">
        <f t="shared" si="59"/>
        <v>0</v>
      </c>
      <c r="AH388" s="98" t="s">
        <v>1368</v>
      </c>
      <c r="AI388" s="99" t="s">
        <v>1418</v>
      </c>
    </row>
    <row r="389" spans="1:35" x14ac:dyDescent="0.2">
      <c r="A389" s="79" t="s">
        <v>3349</v>
      </c>
      <c r="B389" s="80" t="s">
        <v>3350</v>
      </c>
      <c r="C389" s="81" t="s">
        <v>3351</v>
      </c>
      <c r="D389" s="82" t="s">
        <v>3352</v>
      </c>
      <c r="E389" s="82" t="s">
        <v>2812</v>
      </c>
      <c r="F389" s="80" t="s">
        <v>1362</v>
      </c>
      <c r="G389" s="83" t="s">
        <v>2813</v>
      </c>
      <c r="H389" s="84" t="s">
        <v>1796</v>
      </c>
      <c r="I389" s="85">
        <v>6145744100</v>
      </c>
      <c r="J389" s="86" t="s">
        <v>1390</v>
      </c>
      <c r="K389" s="87" t="s">
        <v>1366</v>
      </c>
      <c r="L389" s="88"/>
      <c r="M389" s="89">
        <v>918.43814361537977</v>
      </c>
      <c r="N389" s="90"/>
      <c r="O389" s="91" t="s">
        <v>1367</v>
      </c>
      <c r="P389" s="87" t="s">
        <v>1366</v>
      </c>
      <c r="Q389" s="92"/>
      <c r="R389" s="90"/>
      <c r="S389" s="93" t="s">
        <v>1366</v>
      </c>
      <c r="T389" s="94">
        <v>6715.7699999999995</v>
      </c>
      <c r="U389" s="95"/>
      <c r="V389" s="95"/>
      <c r="W389" s="96"/>
      <c r="X389" s="81">
        <f t="shared" ref="X389:X452" si="60">IF(OR(K389="YES",TRIM(L389)="YES"),1,0)</f>
        <v>0</v>
      </c>
      <c r="Y389" s="82">
        <f t="shared" ref="Y389:Y452" si="61">IF(OR(AND(ISNUMBER(M389),AND(M389&gt;0,M389&lt;600)),AND(ISNUMBER(M389),AND(M389&gt;0,N389="YES"))),1,0)</f>
        <v>0</v>
      </c>
      <c r="Z389" s="82">
        <f t="shared" ref="Z389:Z452" si="62">IF(AND(OR(K389="YES",TRIM(L389)="YES"),(X389=0)),"Trouble",0)</f>
        <v>0</v>
      </c>
      <c r="AA389" s="82">
        <f t="shared" ref="AA389:AA452" si="63">IF(AND(OR(AND(ISNUMBER(M389),AND(M389&gt;0,M389&lt;600)),AND(ISNUMBER(M389),AND(M389&gt;0,N389="YES"))),(Y389=0)),"Trouble",0)</f>
        <v>0</v>
      </c>
      <c r="AB389" s="97" t="str">
        <f t="shared" ref="AB389:AB452" si="64">IF(AND(X389=1,Y389=1),"SRSA","-")</f>
        <v>-</v>
      </c>
      <c r="AC389" s="81">
        <f t="shared" ref="AC389:AC452" si="65">IF(S389="YES",1,0)</f>
        <v>0</v>
      </c>
      <c r="AD389" s="82">
        <f t="shared" ref="AD389:AD452" si="66">IF(OR(AND(ISNUMBER(Q389),Q389&gt;=20), (AND(ISNUMBER(Q389) = FALSE, AND(ISNUMBER(O389), O389&gt;=20)))),1,0)</f>
        <v>0</v>
      </c>
      <c r="AE389" s="82">
        <f t="shared" ref="AE389:AE452" si="67">IF(AND(AC389=1,AD389=1),"Initial",0)</f>
        <v>0</v>
      </c>
      <c r="AF389" s="97" t="str">
        <f t="shared" ref="AF389:AF452" si="68">IF(AND(AND(AE389="Initial",AG389=0),AND(ISNUMBER(M389),M389&gt;0)),"RLIS","-")</f>
        <v>-</v>
      </c>
      <c r="AG389" s="81">
        <f t="shared" ref="AG389:AG452" si="69">IF(AND(AB389="SRSA",AE389="Initial"),"SRSA",0)</f>
        <v>0</v>
      </c>
      <c r="AH389" s="98" t="s">
        <v>1368</v>
      </c>
      <c r="AI389" s="99" t="s">
        <v>1369</v>
      </c>
    </row>
    <row r="390" spans="1:35" x14ac:dyDescent="0.2">
      <c r="A390" s="79" t="s">
        <v>3353</v>
      </c>
      <c r="B390" s="80" t="s">
        <v>235</v>
      </c>
      <c r="C390" s="81" t="s">
        <v>236</v>
      </c>
      <c r="D390" s="82" t="s">
        <v>3354</v>
      </c>
      <c r="E390" s="82" t="s">
        <v>2812</v>
      </c>
      <c r="F390" s="80" t="s">
        <v>1362</v>
      </c>
      <c r="G390" s="83" t="s">
        <v>2813</v>
      </c>
      <c r="H390" s="84" t="s">
        <v>3355</v>
      </c>
      <c r="I390" s="85">
        <v>6144922520</v>
      </c>
      <c r="J390" s="86" t="s">
        <v>1786</v>
      </c>
      <c r="K390" s="87" t="s">
        <v>1366</v>
      </c>
      <c r="L390" s="88"/>
      <c r="M390" s="89">
        <v>6194.5377190882946</v>
      </c>
      <c r="N390" s="90"/>
      <c r="O390" s="91">
        <v>25.288799999999998</v>
      </c>
      <c r="P390" s="87" t="s">
        <v>1417</v>
      </c>
      <c r="Q390" s="92"/>
      <c r="R390" s="90"/>
      <c r="S390" s="93" t="s">
        <v>1366</v>
      </c>
      <c r="T390" s="94">
        <v>180107.29</v>
      </c>
      <c r="U390" s="95"/>
      <c r="V390" s="95"/>
      <c r="W390" s="96"/>
      <c r="X390" s="81">
        <f t="shared" si="60"/>
        <v>0</v>
      </c>
      <c r="Y390" s="82">
        <f t="shared" si="61"/>
        <v>0</v>
      </c>
      <c r="Z390" s="82">
        <f t="shared" si="62"/>
        <v>0</v>
      </c>
      <c r="AA390" s="82">
        <f t="shared" si="63"/>
        <v>0</v>
      </c>
      <c r="AB390" s="97" t="str">
        <f t="shared" si="64"/>
        <v>-</v>
      </c>
      <c r="AC390" s="81">
        <f t="shared" si="65"/>
        <v>0</v>
      </c>
      <c r="AD390" s="82">
        <f t="shared" si="66"/>
        <v>1</v>
      </c>
      <c r="AE390" s="82">
        <f t="shared" si="67"/>
        <v>0</v>
      </c>
      <c r="AF390" s="97" t="str">
        <f t="shared" si="68"/>
        <v>-</v>
      </c>
      <c r="AG390" s="81">
        <f t="shared" si="69"/>
        <v>0</v>
      </c>
      <c r="AH390" s="98" t="s">
        <v>1368</v>
      </c>
      <c r="AI390" s="99" t="s">
        <v>1418</v>
      </c>
    </row>
    <row r="391" spans="1:35" x14ac:dyDescent="0.2">
      <c r="A391" s="79" t="s">
        <v>3356</v>
      </c>
      <c r="B391" s="80" t="s">
        <v>3357</v>
      </c>
      <c r="C391" s="81" t="s">
        <v>3358</v>
      </c>
      <c r="D391" s="82" t="s">
        <v>3359</v>
      </c>
      <c r="E391" s="82" t="s">
        <v>1361</v>
      </c>
      <c r="F391" s="80" t="s">
        <v>1362</v>
      </c>
      <c r="G391" s="83" t="s">
        <v>1374</v>
      </c>
      <c r="H391" s="84" t="s">
        <v>3360</v>
      </c>
      <c r="I391" s="85">
        <v>6144918044</v>
      </c>
      <c r="J391" s="86" t="s">
        <v>1390</v>
      </c>
      <c r="K391" s="87" t="s">
        <v>1366</v>
      </c>
      <c r="L391" s="88"/>
      <c r="M391" s="89">
        <v>54.023202563464089</v>
      </c>
      <c r="N391" s="90"/>
      <c r="O391" s="91" t="s">
        <v>1367</v>
      </c>
      <c r="P391" s="87" t="s">
        <v>1366</v>
      </c>
      <c r="Q391" s="92"/>
      <c r="R391" s="90"/>
      <c r="S391" s="93" t="s">
        <v>1366</v>
      </c>
      <c r="T391" s="94">
        <v>157.68</v>
      </c>
      <c r="U391" s="95"/>
      <c r="V391" s="95"/>
      <c r="W391" s="96"/>
      <c r="X391" s="81">
        <f t="shared" si="60"/>
        <v>0</v>
      </c>
      <c r="Y391" s="82">
        <f t="shared" si="61"/>
        <v>1</v>
      </c>
      <c r="Z391" s="82">
        <f t="shared" si="62"/>
        <v>0</v>
      </c>
      <c r="AA391" s="82">
        <f t="shared" si="63"/>
        <v>0</v>
      </c>
      <c r="AB391" s="97" t="str">
        <f t="shared" si="64"/>
        <v>-</v>
      </c>
      <c r="AC391" s="81">
        <f t="shared" si="65"/>
        <v>0</v>
      </c>
      <c r="AD391" s="82">
        <f t="shared" si="66"/>
        <v>0</v>
      </c>
      <c r="AE391" s="82">
        <f t="shared" si="67"/>
        <v>0</v>
      </c>
      <c r="AF391" s="97" t="str">
        <f t="shared" si="68"/>
        <v>-</v>
      </c>
      <c r="AG391" s="81">
        <f t="shared" si="69"/>
        <v>0</v>
      </c>
      <c r="AH391" s="98" t="s">
        <v>1368</v>
      </c>
      <c r="AI391" s="99" t="s">
        <v>1369</v>
      </c>
    </row>
    <row r="392" spans="1:35" x14ac:dyDescent="0.2">
      <c r="A392" s="79" t="s">
        <v>3361</v>
      </c>
      <c r="B392" s="80" t="s">
        <v>90</v>
      </c>
      <c r="C392" s="81" t="s">
        <v>91</v>
      </c>
      <c r="D392" s="82" t="s">
        <v>3362</v>
      </c>
      <c r="E392" s="82" t="s">
        <v>429</v>
      </c>
      <c r="F392" s="80" t="s">
        <v>1362</v>
      </c>
      <c r="G392" s="83" t="s">
        <v>3363</v>
      </c>
      <c r="H392" s="84" t="s">
        <v>3364</v>
      </c>
      <c r="I392" s="85">
        <v>5138875000</v>
      </c>
      <c r="J392" s="86" t="s">
        <v>1390</v>
      </c>
      <c r="K392" s="87" t="s">
        <v>1366</v>
      </c>
      <c r="L392" s="88"/>
      <c r="M392" s="89">
        <v>11218.227087633732</v>
      </c>
      <c r="N392" s="90"/>
      <c r="O392" s="91">
        <v>34.6128</v>
      </c>
      <c r="P392" s="87" t="s">
        <v>1417</v>
      </c>
      <c r="Q392" s="92"/>
      <c r="R392" s="90"/>
      <c r="S392" s="93" t="s">
        <v>1366</v>
      </c>
      <c r="T392" s="94">
        <v>601581.94999999995</v>
      </c>
      <c r="U392" s="95"/>
      <c r="V392" s="95"/>
      <c r="W392" s="96"/>
      <c r="X392" s="81">
        <f t="shared" si="60"/>
        <v>0</v>
      </c>
      <c r="Y392" s="82">
        <f t="shared" si="61"/>
        <v>0</v>
      </c>
      <c r="Z392" s="82">
        <f t="shared" si="62"/>
        <v>0</v>
      </c>
      <c r="AA392" s="82">
        <f t="shared" si="63"/>
        <v>0</v>
      </c>
      <c r="AB392" s="97" t="str">
        <f t="shared" si="64"/>
        <v>-</v>
      </c>
      <c r="AC392" s="81">
        <f t="shared" si="65"/>
        <v>0</v>
      </c>
      <c r="AD392" s="82">
        <f t="shared" si="66"/>
        <v>1</v>
      </c>
      <c r="AE392" s="82">
        <f t="shared" si="67"/>
        <v>0</v>
      </c>
      <c r="AF392" s="97" t="str">
        <f t="shared" si="68"/>
        <v>-</v>
      </c>
      <c r="AG392" s="81">
        <f t="shared" si="69"/>
        <v>0</v>
      </c>
      <c r="AH392" s="98" t="s">
        <v>1368</v>
      </c>
      <c r="AI392" s="99" t="s">
        <v>1418</v>
      </c>
    </row>
    <row r="393" spans="1:35" x14ac:dyDescent="0.2">
      <c r="A393" s="79" t="s">
        <v>3365</v>
      </c>
      <c r="B393" s="80" t="s">
        <v>3366</v>
      </c>
      <c r="C393" s="81" t="s">
        <v>3367</v>
      </c>
      <c r="D393" s="82" t="s">
        <v>3368</v>
      </c>
      <c r="E393" s="82" t="s">
        <v>1402</v>
      </c>
      <c r="F393" s="80" t="s">
        <v>1362</v>
      </c>
      <c r="G393" s="83" t="s">
        <v>3010</v>
      </c>
      <c r="H393" s="84" t="s">
        <v>3369</v>
      </c>
      <c r="I393" s="85">
        <v>5137288620</v>
      </c>
      <c r="J393" s="86" t="s">
        <v>1390</v>
      </c>
      <c r="K393" s="87" t="s">
        <v>1366</v>
      </c>
      <c r="L393" s="88"/>
      <c r="M393" s="89">
        <v>609.98065267317327</v>
      </c>
      <c r="N393" s="90"/>
      <c r="O393" s="91" t="s">
        <v>1367</v>
      </c>
      <c r="P393" s="87" t="s">
        <v>1366</v>
      </c>
      <c r="Q393" s="92"/>
      <c r="R393" s="90"/>
      <c r="S393" s="93" t="s">
        <v>1366</v>
      </c>
      <c r="T393" s="94">
        <v>4756.91</v>
      </c>
      <c r="U393" s="95"/>
      <c r="V393" s="95"/>
      <c r="W393" s="96"/>
      <c r="X393" s="81">
        <f t="shared" si="60"/>
        <v>0</v>
      </c>
      <c r="Y393" s="82">
        <f t="shared" si="61"/>
        <v>0</v>
      </c>
      <c r="Z393" s="82">
        <f t="shared" si="62"/>
        <v>0</v>
      </c>
      <c r="AA393" s="82">
        <f t="shared" si="63"/>
        <v>0</v>
      </c>
      <c r="AB393" s="97" t="str">
        <f t="shared" si="64"/>
        <v>-</v>
      </c>
      <c r="AC393" s="81">
        <f t="shared" si="65"/>
        <v>0</v>
      </c>
      <c r="AD393" s="82">
        <f t="shared" si="66"/>
        <v>0</v>
      </c>
      <c r="AE393" s="82">
        <f t="shared" si="67"/>
        <v>0</v>
      </c>
      <c r="AF393" s="97" t="str">
        <f t="shared" si="68"/>
        <v>-</v>
      </c>
      <c r="AG393" s="81">
        <f t="shared" si="69"/>
        <v>0</v>
      </c>
      <c r="AH393" s="98" t="s">
        <v>1368</v>
      </c>
      <c r="AI393" s="99" t="s">
        <v>1369</v>
      </c>
    </row>
    <row r="394" spans="1:35" x14ac:dyDescent="0.2">
      <c r="A394" s="79" t="s">
        <v>3370</v>
      </c>
      <c r="B394" s="80" t="s">
        <v>237</v>
      </c>
      <c r="C394" s="81" t="s">
        <v>238</v>
      </c>
      <c r="D394" s="82" t="s">
        <v>3359</v>
      </c>
      <c r="E394" s="82" t="s">
        <v>1361</v>
      </c>
      <c r="F394" s="80" t="s">
        <v>1362</v>
      </c>
      <c r="G394" s="83" t="s">
        <v>1374</v>
      </c>
      <c r="H394" s="84" t="s">
        <v>3360</v>
      </c>
      <c r="I394" s="85">
        <v>6144918044</v>
      </c>
      <c r="J394" s="86" t="s">
        <v>1390</v>
      </c>
      <c r="K394" s="87" t="s">
        <v>1366</v>
      </c>
      <c r="L394" s="88"/>
      <c r="M394" s="89">
        <v>3405.4349658678116</v>
      </c>
      <c r="N394" s="90"/>
      <c r="O394" s="91">
        <v>22.147200000000002</v>
      </c>
      <c r="P394" s="87" t="s">
        <v>1417</v>
      </c>
      <c r="Q394" s="92"/>
      <c r="R394" s="90"/>
      <c r="S394" s="93" t="s">
        <v>1366</v>
      </c>
      <c r="T394" s="94">
        <v>97800.97</v>
      </c>
      <c r="U394" s="95"/>
      <c r="V394" s="95"/>
      <c r="W394" s="96"/>
      <c r="X394" s="81">
        <f t="shared" si="60"/>
        <v>0</v>
      </c>
      <c r="Y394" s="82">
        <f t="shared" si="61"/>
        <v>0</v>
      </c>
      <c r="Z394" s="82">
        <f t="shared" si="62"/>
        <v>0</v>
      </c>
      <c r="AA394" s="82">
        <f t="shared" si="63"/>
        <v>0</v>
      </c>
      <c r="AB394" s="97" t="str">
        <f t="shared" si="64"/>
        <v>-</v>
      </c>
      <c r="AC394" s="81">
        <f t="shared" si="65"/>
        <v>0</v>
      </c>
      <c r="AD394" s="82">
        <f t="shared" si="66"/>
        <v>1</v>
      </c>
      <c r="AE394" s="82">
        <f t="shared" si="67"/>
        <v>0</v>
      </c>
      <c r="AF394" s="97" t="str">
        <f t="shared" si="68"/>
        <v>-</v>
      </c>
      <c r="AG394" s="81">
        <f t="shared" si="69"/>
        <v>0</v>
      </c>
      <c r="AH394" s="98" t="s">
        <v>1368</v>
      </c>
      <c r="AI394" s="99" t="s">
        <v>1418</v>
      </c>
    </row>
    <row r="395" spans="1:35" x14ac:dyDescent="0.2">
      <c r="A395" s="79" t="s">
        <v>3371</v>
      </c>
      <c r="B395" s="80" t="s">
        <v>3372</v>
      </c>
      <c r="C395" s="81" t="s">
        <v>3373</v>
      </c>
      <c r="D395" s="82" t="s">
        <v>3374</v>
      </c>
      <c r="E395" s="82" t="s">
        <v>3375</v>
      </c>
      <c r="F395" s="80" t="s">
        <v>1362</v>
      </c>
      <c r="G395" s="83" t="s">
        <v>3376</v>
      </c>
      <c r="H395" s="84" t="s">
        <v>3377</v>
      </c>
      <c r="I395" s="85">
        <v>4196733210</v>
      </c>
      <c r="J395" s="86" t="s">
        <v>1416</v>
      </c>
      <c r="K395" s="87" t="s">
        <v>1366</v>
      </c>
      <c r="L395" s="88"/>
      <c r="M395" s="89">
        <v>60.565304660297187</v>
      </c>
      <c r="N395" s="90"/>
      <c r="O395" s="91" t="s">
        <v>1367</v>
      </c>
      <c r="P395" s="87" t="s">
        <v>1366</v>
      </c>
      <c r="Q395" s="92"/>
      <c r="R395" s="90"/>
      <c r="S395" s="93" t="s">
        <v>1417</v>
      </c>
      <c r="T395" s="94">
        <v>333.01</v>
      </c>
      <c r="U395" s="95"/>
      <c r="V395" s="95"/>
      <c r="W395" s="96"/>
      <c r="X395" s="81">
        <f t="shared" si="60"/>
        <v>0</v>
      </c>
      <c r="Y395" s="82">
        <f t="shared" si="61"/>
        <v>1</v>
      </c>
      <c r="Z395" s="82">
        <f t="shared" si="62"/>
        <v>0</v>
      </c>
      <c r="AA395" s="82">
        <f t="shared" si="63"/>
        <v>0</v>
      </c>
      <c r="AB395" s="97" t="str">
        <f t="shared" si="64"/>
        <v>-</v>
      </c>
      <c r="AC395" s="81">
        <f t="shared" si="65"/>
        <v>1</v>
      </c>
      <c r="AD395" s="82">
        <f t="shared" si="66"/>
        <v>0</v>
      </c>
      <c r="AE395" s="82">
        <f t="shared" si="67"/>
        <v>0</v>
      </c>
      <c r="AF395" s="97" t="str">
        <f t="shared" si="68"/>
        <v>-</v>
      </c>
      <c r="AG395" s="81">
        <f t="shared" si="69"/>
        <v>0</v>
      </c>
      <c r="AH395" s="98" t="s">
        <v>1368</v>
      </c>
      <c r="AI395" s="99" t="s">
        <v>1369</v>
      </c>
    </row>
    <row r="396" spans="1:35" x14ac:dyDescent="0.2">
      <c r="A396" s="79" t="s">
        <v>3378</v>
      </c>
      <c r="B396" s="80" t="s">
        <v>751</v>
      </c>
      <c r="C396" s="81" t="s">
        <v>752</v>
      </c>
      <c r="D396" s="82" t="s">
        <v>3379</v>
      </c>
      <c r="E396" s="82" t="s">
        <v>3380</v>
      </c>
      <c r="F396" s="80" t="s">
        <v>1362</v>
      </c>
      <c r="G396" s="83" t="s">
        <v>3381</v>
      </c>
      <c r="H396" s="84" t="s">
        <v>2338</v>
      </c>
      <c r="I396" s="85">
        <v>4197592331</v>
      </c>
      <c r="J396" s="86" t="s">
        <v>1424</v>
      </c>
      <c r="K396" s="87" t="s">
        <v>1417</v>
      </c>
      <c r="L396" s="88"/>
      <c r="M396" s="89">
        <v>442.4384984471356</v>
      </c>
      <c r="N396" s="90"/>
      <c r="O396" s="91">
        <v>15.3996</v>
      </c>
      <c r="P396" s="87" t="s">
        <v>1366</v>
      </c>
      <c r="Q396" s="92"/>
      <c r="R396" s="90"/>
      <c r="S396" s="93" t="s">
        <v>1417</v>
      </c>
      <c r="T396" s="94">
        <v>16418.36</v>
      </c>
      <c r="U396" s="95"/>
      <c r="V396" s="95"/>
      <c r="W396" s="96"/>
      <c r="X396" s="81">
        <f t="shared" si="60"/>
        <v>1</v>
      </c>
      <c r="Y396" s="82">
        <f t="shared" si="61"/>
        <v>1</v>
      </c>
      <c r="Z396" s="82">
        <f t="shared" si="62"/>
        <v>0</v>
      </c>
      <c r="AA396" s="82">
        <f t="shared" si="63"/>
        <v>0</v>
      </c>
      <c r="AB396" s="97" t="str">
        <f t="shared" si="64"/>
        <v>SRSA</v>
      </c>
      <c r="AC396" s="81">
        <f t="shared" si="65"/>
        <v>1</v>
      </c>
      <c r="AD396" s="82">
        <f t="shared" si="66"/>
        <v>0</v>
      </c>
      <c r="AE396" s="82">
        <f t="shared" si="67"/>
        <v>0</v>
      </c>
      <c r="AF396" s="97" t="str">
        <f t="shared" si="68"/>
        <v>-</v>
      </c>
      <c r="AG396" s="81">
        <f t="shared" si="69"/>
        <v>0</v>
      </c>
      <c r="AH396" s="98" t="s">
        <v>1368</v>
      </c>
      <c r="AI396" s="99" t="s">
        <v>1418</v>
      </c>
    </row>
    <row r="397" spans="1:35" x14ac:dyDescent="0.2">
      <c r="A397" s="79" t="s">
        <v>3382</v>
      </c>
      <c r="B397" s="80" t="s">
        <v>753</v>
      </c>
      <c r="C397" s="81" t="s">
        <v>754</v>
      </c>
      <c r="D397" s="82" t="s">
        <v>3383</v>
      </c>
      <c r="E397" s="82" t="s">
        <v>3384</v>
      </c>
      <c r="F397" s="80" t="s">
        <v>1362</v>
      </c>
      <c r="G397" s="83" t="s">
        <v>3385</v>
      </c>
      <c r="H397" s="84" t="s">
        <v>3386</v>
      </c>
      <c r="I397" s="85">
        <v>9372953010</v>
      </c>
      <c r="J397" s="86" t="s">
        <v>1424</v>
      </c>
      <c r="K397" s="87" t="s">
        <v>1417</v>
      </c>
      <c r="L397" s="88"/>
      <c r="M397" s="89">
        <v>930.10143548063627</v>
      </c>
      <c r="N397" s="90"/>
      <c r="O397" s="91">
        <v>13.3825</v>
      </c>
      <c r="P397" s="87" t="s">
        <v>1366</v>
      </c>
      <c r="Q397" s="92"/>
      <c r="R397" s="90"/>
      <c r="S397" s="93" t="s">
        <v>1417</v>
      </c>
      <c r="T397" s="94">
        <v>26248.799999999999</v>
      </c>
      <c r="U397" s="95"/>
      <c r="V397" s="95"/>
      <c r="W397" s="96"/>
      <c r="X397" s="81">
        <f t="shared" si="60"/>
        <v>1</v>
      </c>
      <c r="Y397" s="82">
        <f t="shared" si="61"/>
        <v>0</v>
      </c>
      <c r="Z397" s="82">
        <f t="shared" si="62"/>
        <v>0</v>
      </c>
      <c r="AA397" s="82">
        <f t="shared" si="63"/>
        <v>0</v>
      </c>
      <c r="AB397" s="97" t="str">
        <f t="shared" si="64"/>
        <v>-</v>
      </c>
      <c r="AC397" s="81">
        <f t="shared" si="65"/>
        <v>1</v>
      </c>
      <c r="AD397" s="82">
        <f t="shared" si="66"/>
        <v>0</v>
      </c>
      <c r="AE397" s="82">
        <f t="shared" si="67"/>
        <v>0</v>
      </c>
      <c r="AF397" s="97" t="str">
        <f t="shared" si="68"/>
        <v>-</v>
      </c>
      <c r="AG397" s="81">
        <f t="shared" si="69"/>
        <v>0</v>
      </c>
      <c r="AH397" s="98" t="s">
        <v>1368</v>
      </c>
      <c r="AI397" s="99" t="s">
        <v>1418</v>
      </c>
    </row>
    <row r="398" spans="1:35" x14ac:dyDescent="0.2">
      <c r="A398" s="79" t="s">
        <v>3387</v>
      </c>
      <c r="B398" s="80" t="s">
        <v>3388</v>
      </c>
      <c r="C398" s="81" t="s">
        <v>3389</v>
      </c>
      <c r="D398" s="82" t="s">
        <v>3390</v>
      </c>
      <c r="E398" s="82" t="s">
        <v>1361</v>
      </c>
      <c r="F398" s="80" t="s">
        <v>1362</v>
      </c>
      <c r="G398" s="83" t="s">
        <v>2034</v>
      </c>
      <c r="H398" s="84" t="s">
        <v>3391</v>
      </c>
      <c r="I398" s="85">
        <v>6142231510</v>
      </c>
      <c r="J398" s="86" t="s">
        <v>1365</v>
      </c>
      <c r="K398" s="87" t="s">
        <v>1366</v>
      </c>
      <c r="L398" s="88"/>
      <c r="M398" s="89">
        <v>420.98006280573162</v>
      </c>
      <c r="N398" s="90"/>
      <c r="O398" s="91" t="s">
        <v>1367</v>
      </c>
      <c r="P398" s="87" t="s">
        <v>1366</v>
      </c>
      <c r="Q398" s="92"/>
      <c r="R398" s="90"/>
      <c r="S398" s="93" t="s">
        <v>1366</v>
      </c>
      <c r="T398" s="94">
        <v>3817.9399999999996</v>
      </c>
      <c r="U398" s="95"/>
      <c r="V398" s="95"/>
      <c r="W398" s="96"/>
      <c r="X398" s="81">
        <f t="shared" si="60"/>
        <v>0</v>
      </c>
      <c r="Y398" s="82">
        <f t="shared" si="61"/>
        <v>1</v>
      </c>
      <c r="Z398" s="82">
        <f t="shared" si="62"/>
        <v>0</v>
      </c>
      <c r="AA398" s="82">
        <f t="shared" si="63"/>
        <v>0</v>
      </c>
      <c r="AB398" s="97" t="str">
        <f t="shared" si="64"/>
        <v>-</v>
      </c>
      <c r="AC398" s="81">
        <f t="shared" si="65"/>
        <v>0</v>
      </c>
      <c r="AD398" s="82">
        <f t="shared" si="66"/>
        <v>0</v>
      </c>
      <c r="AE398" s="82">
        <f t="shared" si="67"/>
        <v>0</v>
      </c>
      <c r="AF398" s="97" t="str">
        <f t="shared" si="68"/>
        <v>-</v>
      </c>
      <c r="AG398" s="81">
        <f t="shared" si="69"/>
        <v>0</v>
      </c>
      <c r="AH398" s="98" t="s">
        <v>1368</v>
      </c>
      <c r="AI398" s="99" t="s">
        <v>1369</v>
      </c>
    </row>
    <row r="399" spans="1:35" x14ac:dyDescent="0.2">
      <c r="A399" s="79" t="s">
        <v>3392</v>
      </c>
      <c r="B399" s="80" t="s">
        <v>500</v>
      </c>
      <c r="C399" s="81" t="s">
        <v>501</v>
      </c>
      <c r="D399" s="82" t="s">
        <v>3393</v>
      </c>
      <c r="E399" s="82" t="s">
        <v>3394</v>
      </c>
      <c r="F399" s="80" t="s">
        <v>1362</v>
      </c>
      <c r="G399" s="83" t="s">
        <v>3395</v>
      </c>
      <c r="H399" s="84" t="s">
        <v>3396</v>
      </c>
      <c r="I399" s="85">
        <v>7409427800</v>
      </c>
      <c r="J399" s="86" t="s">
        <v>1569</v>
      </c>
      <c r="K399" s="87" t="s">
        <v>1366</v>
      </c>
      <c r="L399" s="88"/>
      <c r="M399" s="89">
        <v>1622.522540661811</v>
      </c>
      <c r="N399" s="90"/>
      <c r="O399" s="91">
        <v>23.276700000000002</v>
      </c>
      <c r="P399" s="87" t="s">
        <v>1417</v>
      </c>
      <c r="Q399" s="92"/>
      <c r="R399" s="90"/>
      <c r="S399" s="93" t="s">
        <v>1417</v>
      </c>
      <c r="T399" s="94">
        <v>129702.21</v>
      </c>
      <c r="U399" s="95"/>
      <c r="V399" s="95"/>
      <c r="W399" s="96"/>
      <c r="X399" s="81">
        <f t="shared" si="60"/>
        <v>0</v>
      </c>
      <c r="Y399" s="82">
        <f t="shared" si="61"/>
        <v>0</v>
      </c>
      <c r="Z399" s="82">
        <f t="shared" si="62"/>
        <v>0</v>
      </c>
      <c r="AA399" s="82">
        <f t="shared" si="63"/>
        <v>0</v>
      </c>
      <c r="AB399" s="97" t="str">
        <f t="shared" si="64"/>
        <v>-</v>
      </c>
      <c r="AC399" s="81">
        <f t="shared" si="65"/>
        <v>1</v>
      </c>
      <c r="AD399" s="82">
        <f t="shared" si="66"/>
        <v>1</v>
      </c>
      <c r="AE399" s="82" t="str">
        <f t="shared" si="67"/>
        <v>Initial</v>
      </c>
      <c r="AF399" s="97" t="str">
        <f t="shared" si="68"/>
        <v>RLIS</v>
      </c>
      <c r="AG399" s="81">
        <f t="shared" si="69"/>
        <v>0</v>
      </c>
      <c r="AH399" s="98" t="s">
        <v>1368</v>
      </c>
      <c r="AI399" s="99" t="s">
        <v>1418</v>
      </c>
    </row>
    <row r="400" spans="1:35" x14ac:dyDescent="0.2">
      <c r="A400" s="79" t="s">
        <v>3397</v>
      </c>
      <c r="B400" s="80" t="s">
        <v>3398</v>
      </c>
      <c r="C400" s="81" t="s">
        <v>3399</v>
      </c>
      <c r="D400" s="82" t="s">
        <v>3400</v>
      </c>
      <c r="E400" s="82" t="s">
        <v>1528</v>
      </c>
      <c r="F400" s="80" t="s">
        <v>1362</v>
      </c>
      <c r="G400" s="83" t="s">
        <v>2301</v>
      </c>
      <c r="H400" s="84" t="s">
        <v>3401</v>
      </c>
      <c r="I400" s="85">
        <v>2162835100</v>
      </c>
      <c r="J400" s="86" t="s">
        <v>1365</v>
      </c>
      <c r="K400" s="87" t="s">
        <v>1366</v>
      </c>
      <c r="L400" s="88"/>
      <c r="M400" s="89">
        <v>601.9126932843468</v>
      </c>
      <c r="N400" s="90"/>
      <c r="O400" s="91" t="s">
        <v>1367</v>
      </c>
      <c r="P400" s="87" t="s">
        <v>1366</v>
      </c>
      <c r="Q400" s="92"/>
      <c r="R400" s="90"/>
      <c r="S400" s="93" t="s">
        <v>1366</v>
      </c>
      <c r="T400" s="94">
        <v>4450.3700000000008</v>
      </c>
      <c r="U400" s="95"/>
      <c r="V400" s="95"/>
      <c r="W400" s="96"/>
      <c r="X400" s="81">
        <f t="shared" si="60"/>
        <v>0</v>
      </c>
      <c r="Y400" s="82">
        <f t="shared" si="61"/>
        <v>0</v>
      </c>
      <c r="Z400" s="82">
        <f t="shared" si="62"/>
        <v>0</v>
      </c>
      <c r="AA400" s="82">
        <f t="shared" si="63"/>
        <v>0</v>
      </c>
      <c r="AB400" s="97" t="str">
        <f t="shared" si="64"/>
        <v>-</v>
      </c>
      <c r="AC400" s="81">
        <f t="shared" si="65"/>
        <v>0</v>
      </c>
      <c r="AD400" s="82">
        <f t="shared" si="66"/>
        <v>0</v>
      </c>
      <c r="AE400" s="82">
        <f t="shared" si="67"/>
        <v>0</v>
      </c>
      <c r="AF400" s="97" t="str">
        <f t="shared" si="68"/>
        <v>-</v>
      </c>
      <c r="AG400" s="81">
        <f t="shared" si="69"/>
        <v>0</v>
      </c>
      <c r="AH400" s="98" t="s">
        <v>1368</v>
      </c>
      <c r="AI400" s="99" t="s">
        <v>1369</v>
      </c>
    </row>
    <row r="401" spans="1:35" x14ac:dyDescent="0.2">
      <c r="A401" s="79" t="s">
        <v>3402</v>
      </c>
      <c r="B401" s="80" t="s">
        <v>3403</v>
      </c>
      <c r="C401" s="81" t="s">
        <v>3404</v>
      </c>
      <c r="D401" s="82" t="s">
        <v>3405</v>
      </c>
      <c r="E401" s="82" t="s">
        <v>1528</v>
      </c>
      <c r="F401" s="80" t="s">
        <v>1362</v>
      </c>
      <c r="G401" s="83" t="s">
        <v>2125</v>
      </c>
      <c r="H401" s="84" t="s">
        <v>3406</v>
      </c>
      <c r="I401" s="85">
        <v>2168120244</v>
      </c>
      <c r="J401" s="86" t="s">
        <v>1365</v>
      </c>
      <c r="K401" s="87" t="s">
        <v>1366</v>
      </c>
      <c r="L401" s="88"/>
      <c r="M401" s="89">
        <v>90.983782703068243</v>
      </c>
      <c r="N401" s="90"/>
      <c r="O401" s="91" t="s">
        <v>1367</v>
      </c>
      <c r="P401" s="87" t="s">
        <v>1366</v>
      </c>
      <c r="Q401" s="92"/>
      <c r="R401" s="90"/>
      <c r="S401" s="93" t="s">
        <v>1366</v>
      </c>
      <c r="T401" s="94">
        <v>813.1400000000001</v>
      </c>
      <c r="U401" s="95"/>
      <c r="V401" s="95"/>
      <c r="W401" s="96"/>
      <c r="X401" s="81">
        <f t="shared" si="60"/>
        <v>0</v>
      </c>
      <c r="Y401" s="82">
        <f t="shared" si="61"/>
        <v>1</v>
      </c>
      <c r="Z401" s="82">
        <f t="shared" si="62"/>
        <v>0</v>
      </c>
      <c r="AA401" s="82">
        <f t="shared" si="63"/>
        <v>0</v>
      </c>
      <c r="AB401" s="97" t="str">
        <f t="shared" si="64"/>
        <v>-</v>
      </c>
      <c r="AC401" s="81">
        <f t="shared" si="65"/>
        <v>0</v>
      </c>
      <c r="AD401" s="82">
        <f t="shared" si="66"/>
        <v>0</v>
      </c>
      <c r="AE401" s="82">
        <f t="shared" si="67"/>
        <v>0</v>
      </c>
      <c r="AF401" s="97" t="str">
        <f t="shared" si="68"/>
        <v>-</v>
      </c>
      <c r="AG401" s="81">
        <f t="shared" si="69"/>
        <v>0</v>
      </c>
      <c r="AH401" s="98" t="s">
        <v>1368</v>
      </c>
      <c r="AI401" s="99" t="s">
        <v>1369</v>
      </c>
    </row>
    <row r="402" spans="1:35" x14ac:dyDescent="0.2">
      <c r="A402" s="79" t="s">
        <v>3407</v>
      </c>
      <c r="B402" s="80" t="s">
        <v>3408</v>
      </c>
      <c r="C402" s="81" t="s">
        <v>3409</v>
      </c>
      <c r="D402" s="82" t="s">
        <v>3405</v>
      </c>
      <c r="E402" s="82" t="s">
        <v>1528</v>
      </c>
      <c r="F402" s="80" t="s">
        <v>1362</v>
      </c>
      <c r="G402" s="83" t="s">
        <v>2125</v>
      </c>
      <c r="H402" s="84" t="s">
        <v>3406</v>
      </c>
      <c r="I402" s="85">
        <v>2168120244</v>
      </c>
      <c r="J402" s="86" t="s">
        <v>1365</v>
      </c>
      <c r="K402" s="87" t="s">
        <v>1366</v>
      </c>
      <c r="L402" s="88"/>
      <c r="M402" s="89">
        <v>101.76712721516438</v>
      </c>
      <c r="N402" s="90"/>
      <c r="O402" s="91" t="s">
        <v>1367</v>
      </c>
      <c r="P402" s="87" t="s">
        <v>1366</v>
      </c>
      <c r="Q402" s="92"/>
      <c r="R402" s="90"/>
      <c r="S402" s="93" t="s">
        <v>1366</v>
      </c>
      <c r="T402" s="94">
        <v>1058.32</v>
      </c>
      <c r="U402" s="95"/>
      <c r="V402" s="95"/>
      <c r="W402" s="96"/>
      <c r="X402" s="81">
        <f t="shared" si="60"/>
        <v>0</v>
      </c>
      <c r="Y402" s="82">
        <f t="shared" si="61"/>
        <v>1</v>
      </c>
      <c r="Z402" s="82">
        <f t="shared" si="62"/>
        <v>0</v>
      </c>
      <c r="AA402" s="82">
        <f t="shared" si="63"/>
        <v>0</v>
      </c>
      <c r="AB402" s="97" t="str">
        <f t="shared" si="64"/>
        <v>-</v>
      </c>
      <c r="AC402" s="81">
        <f t="shared" si="65"/>
        <v>0</v>
      </c>
      <c r="AD402" s="82">
        <f t="shared" si="66"/>
        <v>0</v>
      </c>
      <c r="AE402" s="82">
        <f t="shared" si="67"/>
        <v>0</v>
      </c>
      <c r="AF402" s="97" t="str">
        <f t="shared" si="68"/>
        <v>-</v>
      </c>
      <c r="AG402" s="81">
        <f t="shared" si="69"/>
        <v>0</v>
      </c>
      <c r="AH402" s="98" t="s">
        <v>1368</v>
      </c>
      <c r="AI402" s="99" t="s">
        <v>1369</v>
      </c>
    </row>
    <row r="403" spans="1:35" x14ac:dyDescent="0.2">
      <c r="A403" s="79" t="s">
        <v>3410</v>
      </c>
      <c r="B403" s="80" t="s">
        <v>561</v>
      </c>
      <c r="C403" s="81" t="s">
        <v>562</v>
      </c>
      <c r="D403" s="82" t="s">
        <v>3411</v>
      </c>
      <c r="E403" s="82" t="s">
        <v>3412</v>
      </c>
      <c r="F403" s="80" t="s">
        <v>1362</v>
      </c>
      <c r="G403" s="83" t="s">
        <v>3413</v>
      </c>
      <c r="H403" s="84" t="s">
        <v>3414</v>
      </c>
      <c r="I403" s="85">
        <v>7405222816</v>
      </c>
      <c r="J403" s="86" t="s">
        <v>1390</v>
      </c>
      <c r="K403" s="87" t="s">
        <v>1366</v>
      </c>
      <c r="L403" s="88"/>
      <c r="M403" s="89">
        <v>1789.8114574988062</v>
      </c>
      <c r="N403" s="90"/>
      <c r="O403" s="91">
        <v>18.157499999999999</v>
      </c>
      <c r="P403" s="87" t="s">
        <v>1366</v>
      </c>
      <c r="Q403" s="92"/>
      <c r="R403" s="90"/>
      <c r="S403" s="93" t="s">
        <v>1366</v>
      </c>
      <c r="T403" s="94">
        <v>32551.93</v>
      </c>
      <c r="U403" s="95"/>
      <c r="V403" s="95"/>
      <c r="W403" s="96"/>
      <c r="X403" s="81">
        <f t="shared" si="60"/>
        <v>0</v>
      </c>
      <c r="Y403" s="82">
        <f t="shared" si="61"/>
        <v>0</v>
      </c>
      <c r="Z403" s="82">
        <f t="shared" si="62"/>
        <v>0</v>
      </c>
      <c r="AA403" s="82">
        <f t="shared" si="63"/>
        <v>0</v>
      </c>
      <c r="AB403" s="97" t="str">
        <f t="shared" si="64"/>
        <v>-</v>
      </c>
      <c r="AC403" s="81">
        <f t="shared" si="65"/>
        <v>0</v>
      </c>
      <c r="AD403" s="82">
        <f t="shared" si="66"/>
        <v>0</v>
      </c>
      <c r="AE403" s="82">
        <f t="shared" si="67"/>
        <v>0</v>
      </c>
      <c r="AF403" s="97" t="str">
        <f t="shared" si="68"/>
        <v>-</v>
      </c>
      <c r="AG403" s="81">
        <f t="shared" si="69"/>
        <v>0</v>
      </c>
      <c r="AH403" s="98" t="s">
        <v>1368</v>
      </c>
      <c r="AI403" s="99" t="s">
        <v>1418</v>
      </c>
    </row>
    <row r="404" spans="1:35" x14ac:dyDescent="0.2">
      <c r="A404" s="79" t="s">
        <v>3415</v>
      </c>
      <c r="B404" s="80" t="s">
        <v>3416</v>
      </c>
      <c r="C404" s="81" t="s">
        <v>3417</v>
      </c>
      <c r="D404" s="82" t="s">
        <v>3418</v>
      </c>
      <c r="E404" s="82" t="s">
        <v>1535</v>
      </c>
      <c r="F404" s="80" t="s">
        <v>1362</v>
      </c>
      <c r="G404" s="83" t="s">
        <v>3419</v>
      </c>
      <c r="H404" s="84" t="s">
        <v>3420</v>
      </c>
      <c r="I404" s="85">
        <v>4192289241</v>
      </c>
      <c r="J404" s="86" t="s">
        <v>1383</v>
      </c>
      <c r="K404" s="87" t="s">
        <v>1366</v>
      </c>
      <c r="L404" s="88"/>
      <c r="M404" s="89">
        <v>287.52746799129483</v>
      </c>
      <c r="N404" s="90"/>
      <c r="O404" s="91" t="s">
        <v>1367</v>
      </c>
      <c r="P404" s="87" t="s">
        <v>1366</v>
      </c>
      <c r="Q404" s="92"/>
      <c r="R404" s="90"/>
      <c r="S404" s="93" t="s">
        <v>1366</v>
      </c>
      <c r="T404" s="94">
        <v>2738.92</v>
      </c>
      <c r="U404" s="95"/>
      <c r="V404" s="95"/>
      <c r="W404" s="96"/>
      <c r="X404" s="81">
        <f t="shared" si="60"/>
        <v>0</v>
      </c>
      <c r="Y404" s="82">
        <f t="shared" si="61"/>
        <v>1</v>
      </c>
      <c r="Z404" s="82">
        <f t="shared" si="62"/>
        <v>0</v>
      </c>
      <c r="AA404" s="82">
        <f t="shared" si="63"/>
        <v>0</v>
      </c>
      <c r="AB404" s="97" t="str">
        <f t="shared" si="64"/>
        <v>-</v>
      </c>
      <c r="AC404" s="81">
        <f t="shared" si="65"/>
        <v>0</v>
      </c>
      <c r="AD404" s="82">
        <f t="shared" si="66"/>
        <v>0</v>
      </c>
      <c r="AE404" s="82">
        <f t="shared" si="67"/>
        <v>0</v>
      </c>
      <c r="AF404" s="97" t="str">
        <f t="shared" si="68"/>
        <v>-</v>
      </c>
      <c r="AG404" s="81">
        <f t="shared" si="69"/>
        <v>0</v>
      </c>
      <c r="AH404" s="98" t="s">
        <v>1368</v>
      </c>
      <c r="AI404" s="99" t="s">
        <v>1369</v>
      </c>
    </row>
    <row r="405" spans="1:35" x14ac:dyDescent="0.2">
      <c r="A405" s="79" t="s">
        <v>3421</v>
      </c>
      <c r="B405" s="80" t="s">
        <v>958</v>
      </c>
      <c r="C405" s="81" t="s">
        <v>959</v>
      </c>
      <c r="D405" s="82" t="s">
        <v>3422</v>
      </c>
      <c r="E405" s="82" t="s">
        <v>3423</v>
      </c>
      <c r="F405" s="80" t="s">
        <v>1362</v>
      </c>
      <c r="G405" s="83" t="s">
        <v>3424</v>
      </c>
      <c r="H405" s="84" t="s">
        <v>2981</v>
      </c>
      <c r="I405" s="85">
        <v>4195427665</v>
      </c>
      <c r="J405" s="86" t="s">
        <v>1416</v>
      </c>
      <c r="K405" s="87" t="s">
        <v>1366</v>
      </c>
      <c r="L405" s="88"/>
      <c r="M405" s="89">
        <v>921.59284198909018</v>
      </c>
      <c r="N405" s="90"/>
      <c r="O405" s="91">
        <v>16.8186</v>
      </c>
      <c r="P405" s="87" t="s">
        <v>1366</v>
      </c>
      <c r="Q405" s="92"/>
      <c r="R405" s="90"/>
      <c r="S405" s="93" t="s">
        <v>1417</v>
      </c>
      <c r="T405" s="94">
        <v>31398.100000000002</v>
      </c>
      <c r="U405" s="95"/>
      <c r="V405" s="95"/>
      <c r="W405" s="96"/>
      <c r="X405" s="81">
        <f t="shared" si="60"/>
        <v>0</v>
      </c>
      <c r="Y405" s="82">
        <f t="shared" si="61"/>
        <v>0</v>
      </c>
      <c r="Z405" s="82">
        <f t="shared" si="62"/>
        <v>0</v>
      </c>
      <c r="AA405" s="82">
        <f t="shared" si="63"/>
        <v>0</v>
      </c>
      <c r="AB405" s="97" t="str">
        <f t="shared" si="64"/>
        <v>-</v>
      </c>
      <c r="AC405" s="81">
        <f t="shared" si="65"/>
        <v>1</v>
      </c>
      <c r="AD405" s="82">
        <f t="shared" si="66"/>
        <v>0</v>
      </c>
      <c r="AE405" s="82">
        <f t="shared" si="67"/>
        <v>0</v>
      </c>
      <c r="AF405" s="97" t="str">
        <f t="shared" si="68"/>
        <v>-</v>
      </c>
      <c r="AG405" s="81">
        <f t="shared" si="69"/>
        <v>0</v>
      </c>
      <c r="AH405" s="98" t="s">
        <v>1368</v>
      </c>
      <c r="AI405" s="99" t="s">
        <v>1418</v>
      </c>
    </row>
    <row r="406" spans="1:35" x14ac:dyDescent="0.2">
      <c r="A406" s="79" t="s">
        <v>3425</v>
      </c>
      <c r="B406" s="80" t="s">
        <v>674</v>
      </c>
      <c r="C406" s="81" t="s">
        <v>3426</v>
      </c>
      <c r="D406" s="82" t="s">
        <v>3427</v>
      </c>
      <c r="E406" s="82" t="s">
        <v>667</v>
      </c>
      <c r="F406" s="80" t="s">
        <v>1362</v>
      </c>
      <c r="G406" s="83" t="s">
        <v>1937</v>
      </c>
      <c r="H406" s="84" t="s">
        <v>3428</v>
      </c>
      <c r="I406" s="85">
        <v>3302391901</v>
      </c>
      <c r="J406" s="86" t="s">
        <v>1476</v>
      </c>
      <c r="K406" s="87" t="s">
        <v>1417</v>
      </c>
      <c r="L406" s="88"/>
      <c r="M406" s="89">
        <v>3076.4569748477875</v>
      </c>
      <c r="N406" s="90"/>
      <c r="O406" s="91">
        <v>4.9870999999999999</v>
      </c>
      <c r="P406" s="87" t="s">
        <v>1366</v>
      </c>
      <c r="Q406" s="92"/>
      <c r="R406" s="90"/>
      <c r="S406" s="93" t="s">
        <v>1417</v>
      </c>
      <c r="T406" s="94">
        <v>45880.62</v>
      </c>
      <c r="U406" s="95"/>
      <c r="V406" s="95"/>
      <c r="W406" s="96"/>
      <c r="X406" s="81">
        <f t="shared" si="60"/>
        <v>1</v>
      </c>
      <c r="Y406" s="82">
        <f t="shared" si="61"/>
        <v>0</v>
      </c>
      <c r="Z406" s="82">
        <f t="shared" si="62"/>
        <v>0</v>
      </c>
      <c r="AA406" s="82">
        <f t="shared" si="63"/>
        <v>0</v>
      </c>
      <c r="AB406" s="97" t="str">
        <f t="shared" si="64"/>
        <v>-</v>
      </c>
      <c r="AC406" s="81">
        <f t="shared" si="65"/>
        <v>1</v>
      </c>
      <c r="AD406" s="82">
        <f t="shared" si="66"/>
        <v>0</v>
      </c>
      <c r="AE406" s="82">
        <f t="shared" si="67"/>
        <v>0</v>
      </c>
      <c r="AF406" s="97" t="str">
        <f t="shared" si="68"/>
        <v>-</v>
      </c>
      <c r="AG406" s="81">
        <f t="shared" si="69"/>
        <v>0</v>
      </c>
      <c r="AH406" s="98" t="s">
        <v>1368</v>
      </c>
      <c r="AI406" s="99" t="s">
        <v>1418</v>
      </c>
    </row>
    <row r="407" spans="1:35" x14ac:dyDescent="0.2">
      <c r="A407" s="79" t="s">
        <v>3429</v>
      </c>
      <c r="B407" s="80" t="s">
        <v>721</v>
      </c>
      <c r="C407" s="81" t="s">
        <v>3426</v>
      </c>
      <c r="D407" s="82" t="s">
        <v>3430</v>
      </c>
      <c r="E407" s="82" t="s">
        <v>3431</v>
      </c>
      <c r="F407" s="80" t="s">
        <v>1362</v>
      </c>
      <c r="G407" s="83" t="s">
        <v>3432</v>
      </c>
      <c r="H407" s="84" t="s">
        <v>3433</v>
      </c>
      <c r="I407" s="85">
        <v>4197682206</v>
      </c>
      <c r="J407" s="86" t="s">
        <v>1476</v>
      </c>
      <c r="K407" s="87" t="s">
        <v>1417</v>
      </c>
      <c r="L407" s="88"/>
      <c r="M407" s="89">
        <v>1865.262003797545</v>
      </c>
      <c r="N407" s="90"/>
      <c r="O407" s="91">
        <v>16.4969</v>
      </c>
      <c r="P407" s="87" t="s">
        <v>1366</v>
      </c>
      <c r="Q407" s="92"/>
      <c r="R407" s="90"/>
      <c r="S407" s="93" t="s">
        <v>1417</v>
      </c>
      <c r="T407" s="94">
        <v>58543.29</v>
      </c>
      <c r="U407" s="95"/>
      <c r="V407" s="95"/>
      <c r="W407" s="96"/>
      <c r="X407" s="81">
        <f t="shared" si="60"/>
        <v>1</v>
      </c>
      <c r="Y407" s="82">
        <f t="shared" si="61"/>
        <v>0</v>
      </c>
      <c r="Z407" s="82">
        <f t="shared" si="62"/>
        <v>0</v>
      </c>
      <c r="AA407" s="82">
        <f t="shared" si="63"/>
        <v>0</v>
      </c>
      <c r="AB407" s="97" t="str">
        <f t="shared" si="64"/>
        <v>-</v>
      </c>
      <c r="AC407" s="81">
        <f t="shared" si="65"/>
        <v>1</v>
      </c>
      <c r="AD407" s="82">
        <f t="shared" si="66"/>
        <v>0</v>
      </c>
      <c r="AE407" s="82">
        <f t="shared" si="67"/>
        <v>0</v>
      </c>
      <c r="AF407" s="97" t="str">
        <f t="shared" si="68"/>
        <v>-</v>
      </c>
      <c r="AG407" s="81">
        <f t="shared" si="69"/>
        <v>0</v>
      </c>
      <c r="AH407" s="98" t="s">
        <v>1368</v>
      </c>
      <c r="AI407" s="99" t="s">
        <v>1418</v>
      </c>
    </row>
    <row r="408" spans="1:35" x14ac:dyDescent="0.2">
      <c r="A408" s="79" t="s">
        <v>3434</v>
      </c>
      <c r="B408" s="80" t="s">
        <v>239</v>
      </c>
      <c r="C408" s="81" t="s">
        <v>240</v>
      </c>
      <c r="D408" s="82" t="s">
        <v>3435</v>
      </c>
      <c r="E408" s="82" t="s">
        <v>1361</v>
      </c>
      <c r="F408" s="80" t="s">
        <v>1362</v>
      </c>
      <c r="G408" s="83" t="s">
        <v>3436</v>
      </c>
      <c r="H408" s="84" t="s">
        <v>3437</v>
      </c>
      <c r="I408" s="85">
        <v>6149217000</v>
      </c>
      <c r="J408" s="86" t="s">
        <v>3438</v>
      </c>
      <c r="K408" s="87" t="s">
        <v>1366</v>
      </c>
      <c r="L408" s="88"/>
      <c r="M408" s="89">
        <v>16179.174613019595</v>
      </c>
      <c r="N408" s="90"/>
      <c r="O408" s="91">
        <v>9.1390999999999991</v>
      </c>
      <c r="P408" s="87" t="s">
        <v>1366</v>
      </c>
      <c r="Q408" s="92"/>
      <c r="R408" s="90"/>
      <c r="S408" s="93" t="s">
        <v>1366</v>
      </c>
      <c r="T408" s="94">
        <v>208425.79</v>
      </c>
      <c r="U408" s="95"/>
      <c r="V408" s="95"/>
      <c r="W408" s="96"/>
      <c r="X408" s="81">
        <f t="shared" si="60"/>
        <v>0</v>
      </c>
      <c r="Y408" s="82">
        <f t="shared" si="61"/>
        <v>0</v>
      </c>
      <c r="Z408" s="82">
        <f t="shared" si="62"/>
        <v>0</v>
      </c>
      <c r="AA408" s="82">
        <f t="shared" si="63"/>
        <v>0</v>
      </c>
      <c r="AB408" s="97" t="str">
        <f t="shared" si="64"/>
        <v>-</v>
      </c>
      <c r="AC408" s="81">
        <f t="shared" si="65"/>
        <v>0</v>
      </c>
      <c r="AD408" s="82">
        <f t="shared" si="66"/>
        <v>0</v>
      </c>
      <c r="AE408" s="82">
        <f t="shared" si="67"/>
        <v>0</v>
      </c>
      <c r="AF408" s="97" t="str">
        <f t="shared" si="68"/>
        <v>-</v>
      </c>
      <c r="AG408" s="81">
        <f t="shared" si="69"/>
        <v>0</v>
      </c>
      <c r="AH408" s="98" t="s">
        <v>1368</v>
      </c>
      <c r="AI408" s="99" t="s">
        <v>1418</v>
      </c>
    </row>
    <row r="409" spans="1:35" x14ac:dyDescent="0.2">
      <c r="A409" s="79" t="s">
        <v>3439</v>
      </c>
      <c r="B409" s="80" t="s">
        <v>1109</v>
      </c>
      <c r="C409" s="81" t="s">
        <v>1110</v>
      </c>
      <c r="D409" s="82" t="s">
        <v>3440</v>
      </c>
      <c r="E409" s="82" t="s">
        <v>3441</v>
      </c>
      <c r="F409" s="80" t="s">
        <v>1362</v>
      </c>
      <c r="G409" s="83" t="s">
        <v>3442</v>
      </c>
      <c r="H409" s="84" t="s">
        <v>3443</v>
      </c>
      <c r="I409" s="85">
        <v>9373933475</v>
      </c>
      <c r="J409" s="86" t="s">
        <v>1416</v>
      </c>
      <c r="K409" s="87" t="s">
        <v>1366</v>
      </c>
      <c r="L409" s="88"/>
      <c r="M409" s="89">
        <v>2718.2288938691577</v>
      </c>
      <c r="N409" s="90"/>
      <c r="O409" s="91">
        <v>26.547699999999999</v>
      </c>
      <c r="P409" s="87" t="s">
        <v>1417</v>
      </c>
      <c r="Q409" s="92"/>
      <c r="R409" s="90"/>
      <c r="S409" s="93" t="s">
        <v>1417</v>
      </c>
      <c r="T409" s="94">
        <v>137291.81</v>
      </c>
      <c r="U409" s="95"/>
      <c r="V409" s="95"/>
      <c r="W409" s="96"/>
      <c r="X409" s="81">
        <f t="shared" si="60"/>
        <v>0</v>
      </c>
      <c r="Y409" s="82">
        <f t="shared" si="61"/>
        <v>0</v>
      </c>
      <c r="Z409" s="82">
        <f t="shared" si="62"/>
        <v>0</v>
      </c>
      <c r="AA409" s="82">
        <f t="shared" si="63"/>
        <v>0</v>
      </c>
      <c r="AB409" s="97" t="str">
        <f t="shared" si="64"/>
        <v>-</v>
      </c>
      <c r="AC409" s="81">
        <f t="shared" si="65"/>
        <v>1</v>
      </c>
      <c r="AD409" s="82">
        <f t="shared" si="66"/>
        <v>1</v>
      </c>
      <c r="AE409" s="82" t="str">
        <f t="shared" si="67"/>
        <v>Initial</v>
      </c>
      <c r="AF409" s="97" t="str">
        <f t="shared" si="68"/>
        <v>RLIS</v>
      </c>
      <c r="AG409" s="81">
        <f t="shared" si="69"/>
        <v>0</v>
      </c>
      <c r="AH409" s="98" t="s">
        <v>1368</v>
      </c>
      <c r="AI409" s="99" t="s">
        <v>1418</v>
      </c>
    </row>
    <row r="410" spans="1:35" x14ac:dyDescent="0.2">
      <c r="A410" s="79" t="s">
        <v>3444</v>
      </c>
      <c r="B410" s="80" t="s">
        <v>1205</v>
      </c>
      <c r="C410" s="81" t="s">
        <v>1206</v>
      </c>
      <c r="D410" s="82" t="s">
        <v>3445</v>
      </c>
      <c r="E410" s="82" t="s">
        <v>3446</v>
      </c>
      <c r="F410" s="80" t="s">
        <v>1362</v>
      </c>
      <c r="G410" s="83" t="s">
        <v>3447</v>
      </c>
      <c r="H410" s="84" t="s">
        <v>3448</v>
      </c>
      <c r="I410" s="85">
        <v>4193688231</v>
      </c>
      <c r="J410" s="86" t="s">
        <v>1424</v>
      </c>
      <c r="K410" s="87" t="s">
        <v>1417</v>
      </c>
      <c r="L410" s="88"/>
      <c r="M410" s="89">
        <v>839.94513807562566</v>
      </c>
      <c r="N410" s="90"/>
      <c r="O410" s="91">
        <v>11.937900000000001</v>
      </c>
      <c r="P410" s="87" t="s">
        <v>1366</v>
      </c>
      <c r="Q410" s="92"/>
      <c r="R410" s="90"/>
      <c r="S410" s="93" t="s">
        <v>1417</v>
      </c>
      <c r="T410" s="94">
        <v>34182.949999999997</v>
      </c>
      <c r="U410" s="95"/>
      <c r="V410" s="95"/>
      <c r="W410" s="96"/>
      <c r="X410" s="81">
        <f t="shared" si="60"/>
        <v>1</v>
      </c>
      <c r="Y410" s="82">
        <f t="shared" si="61"/>
        <v>0</v>
      </c>
      <c r="Z410" s="82">
        <f t="shared" si="62"/>
        <v>0</v>
      </c>
      <c r="AA410" s="82">
        <f t="shared" si="63"/>
        <v>0</v>
      </c>
      <c r="AB410" s="97" t="str">
        <f t="shared" si="64"/>
        <v>-</v>
      </c>
      <c r="AC410" s="81">
        <f t="shared" si="65"/>
        <v>1</v>
      </c>
      <c r="AD410" s="82">
        <f t="shared" si="66"/>
        <v>0</v>
      </c>
      <c r="AE410" s="82">
        <f t="shared" si="67"/>
        <v>0</v>
      </c>
      <c r="AF410" s="97" t="str">
        <f t="shared" si="68"/>
        <v>-</v>
      </c>
      <c r="AG410" s="81">
        <f t="shared" si="69"/>
        <v>0</v>
      </c>
      <c r="AH410" s="98" t="s">
        <v>1368</v>
      </c>
      <c r="AI410" s="99" t="s">
        <v>1418</v>
      </c>
    </row>
    <row r="411" spans="1:35" x14ac:dyDescent="0.2">
      <c r="A411" s="79" t="s">
        <v>3449</v>
      </c>
      <c r="B411" s="80" t="s">
        <v>960</v>
      </c>
      <c r="C411" s="81" t="s">
        <v>961</v>
      </c>
      <c r="D411" s="82" t="s">
        <v>3450</v>
      </c>
      <c r="E411" s="82" t="s">
        <v>3451</v>
      </c>
      <c r="F411" s="80" t="s">
        <v>1362</v>
      </c>
      <c r="G411" s="83" t="s">
        <v>3452</v>
      </c>
      <c r="H411" s="84" t="s">
        <v>3453</v>
      </c>
      <c r="I411" s="85">
        <v>4192645141</v>
      </c>
      <c r="J411" s="86" t="s">
        <v>1424</v>
      </c>
      <c r="K411" s="87" t="s">
        <v>1417</v>
      </c>
      <c r="L411" s="88"/>
      <c r="M411" s="89">
        <v>448.59541171864583</v>
      </c>
      <c r="N411" s="90"/>
      <c r="O411" s="91">
        <v>8.5010999999999992</v>
      </c>
      <c r="P411" s="87" t="s">
        <v>1366</v>
      </c>
      <c r="Q411" s="92"/>
      <c r="R411" s="90"/>
      <c r="S411" s="93" t="s">
        <v>1417</v>
      </c>
      <c r="T411" s="94">
        <v>19301.34</v>
      </c>
      <c r="U411" s="95"/>
      <c r="V411" s="95"/>
      <c r="W411" s="96"/>
      <c r="X411" s="81">
        <f t="shared" si="60"/>
        <v>1</v>
      </c>
      <c r="Y411" s="82">
        <f t="shared" si="61"/>
        <v>1</v>
      </c>
      <c r="Z411" s="82">
        <f t="shared" si="62"/>
        <v>0</v>
      </c>
      <c r="AA411" s="82">
        <f t="shared" si="63"/>
        <v>0</v>
      </c>
      <c r="AB411" s="97" t="str">
        <f t="shared" si="64"/>
        <v>SRSA</v>
      </c>
      <c r="AC411" s="81">
        <f t="shared" si="65"/>
        <v>1</v>
      </c>
      <c r="AD411" s="82">
        <f t="shared" si="66"/>
        <v>0</v>
      </c>
      <c r="AE411" s="82">
        <f t="shared" si="67"/>
        <v>0</v>
      </c>
      <c r="AF411" s="97" t="str">
        <f t="shared" si="68"/>
        <v>-</v>
      </c>
      <c r="AG411" s="81">
        <f t="shared" si="69"/>
        <v>0</v>
      </c>
      <c r="AH411" s="98" t="s">
        <v>1368</v>
      </c>
      <c r="AI411" s="99" t="s">
        <v>1418</v>
      </c>
    </row>
    <row r="412" spans="1:35" x14ac:dyDescent="0.2">
      <c r="A412" s="79" t="s">
        <v>3454</v>
      </c>
      <c r="B412" s="80" t="s">
        <v>3455</v>
      </c>
      <c r="C412" s="81" t="s">
        <v>3456</v>
      </c>
      <c r="D412" s="82" t="s">
        <v>3457</v>
      </c>
      <c r="E412" s="82" t="s">
        <v>448</v>
      </c>
      <c r="F412" s="80" t="s">
        <v>1362</v>
      </c>
      <c r="G412" s="83" t="s">
        <v>3458</v>
      </c>
      <c r="H412" s="84" t="s">
        <v>3459</v>
      </c>
      <c r="I412" s="85">
        <v>3304699501</v>
      </c>
      <c r="J412" s="86" t="s">
        <v>1383</v>
      </c>
      <c r="K412" s="87" t="s">
        <v>1366</v>
      </c>
      <c r="L412" s="88"/>
      <c r="M412" s="89">
        <v>49.371745605303339</v>
      </c>
      <c r="N412" s="90"/>
      <c r="O412" s="91" t="s">
        <v>1367</v>
      </c>
      <c r="P412" s="87" t="s">
        <v>1366</v>
      </c>
      <c r="Q412" s="92"/>
      <c r="R412" s="90"/>
      <c r="S412" s="93" t="s">
        <v>1366</v>
      </c>
      <c r="T412" s="94">
        <v>380.68</v>
      </c>
      <c r="U412" s="95"/>
      <c r="V412" s="95"/>
      <c r="W412" s="96"/>
      <c r="X412" s="81">
        <f t="shared" si="60"/>
        <v>0</v>
      </c>
      <c r="Y412" s="82">
        <f t="shared" si="61"/>
        <v>1</v>
      </c>
      <c r="Z412" s="82">
        <f t="shared" si="62"/>
        <v>0</v>
      </c>
      <c r="AA412" s="82">
        <f t="shared" si="63"/>
        <v>0</v>
      </c>
      <c r="AB412" s="97" t="str">
        <f t="shared" si="64"/>
        <v>-</v>
      </c>
      <c r="AC412" s="81">
        <f t="shared" si="65"/>
        <v>0</v>
      </c>
      <c r="AD412" s="82">
        <f t="shared" si="66"/>
        <v>0</v>
      </c>
      <c r="AE412" s="82">
        <f t="shared" si="67"/>
        <v>0</v>
      </c>
      <c r="AF412" s="97" t="str">
        <f t="shared" si="68"/>
        <v>-</v>
      </c>
      <c r="AG412" s="81">
        <f t="shared" si="69"/>
        <v>0</v>
      </c>
      <c r="AH412" s="98" t="s">
        <v>1368</v>
      </c>
      <c r="AI412" s="99" t="s">
        <v>1369</v>
      </c>
    </row>
    <row r="413" spans="1:35" x14ac:dyDescent="0.2">
      <c r="A413" s="79" t="s">
        <v>3460</v>
      </c>
      <c r="B413" s="80" t="s">
        <v>3461</v>
      </c>
      <c r="C413" s="81" t="s">
        <v>3462</v>
      </c>
      <c r="D413" s="82" t="s">
        <v>3463</v>
      </c>
      <c r="E413" s="82" t="s">
        <v>1528</v>
      </c>
      <c r="F413" s="80" t="s">
        <v>1362</v>
      </c>
      <c r="G413" s="83" t="s">
        <v>2301</v>
      </c>
      <c r="H413" s="84" t="s">
        <v>3464</v>
      </c>
      <c r="I413" s="85">
        <v>2164290232</v>
      </c>
      <c r="J413" s="86" t="s">
        <v>1365</v>
      </c>
      <c r="K413" s="87" t="s">
        <v>1366</v>
      </c>
      <c r="L413" s="88"/>
      <c r="M413" s="89">
        <v>300.56601512115458</v>
      </c>
      <c r="N413" s="90"/>
      <c r="O413" s="91" t="s">
        <v>1367</v>
      </c>
      <c r="P413" s="87" t="s">
        <v>1366</v>
      </c>
      <c r="Q413" s="92"/>
      <c r="R413" s="90"/>
      <c r="S413" s="93" t="s">
        <v>1366</v>
      </c>
      <c r="T413" s="94">
        <v>2824.84</v>
      </c>
      <c r="U413" s="95"/>
      <c r="V413" s="95"/>
      <c r="W413" s="96"/>
      <c r="X413" s="81">
        <f t="shared" si="60"/>
        <v>0</v>
      </c>
      <c r="Y413" s="82">
        <f t="shared" si="61"/>
        <v>1</v>
      </c>
      <c r="Z413" s="82">
        <f t="shared" si="62"/>
        <v>0</v>
      </c>
      <c r="AA413" s="82">
        <f t="shared" si="63"/>
        <v>0</v>
      </c>
      <c r="AB413" s="97" t="str">
        <f t="shared" si="64"/>
        <v>-</v>
      </c>
      <c r="AC413" s="81">
        <f t="shared" si="65"/>
        <v>0</v>
      </c>
      <c r="AD413" s="82">
        <f t="shared" si="66"/>
        <v>0</v>
      </c>
      <c r="AE413" s="82">
        <f t="shared" si="67"/>
        <v>0</v>
      </c>
      <c r="AF413" s="97" t="str">
        <f t="shared" si="68"/>
        <v>-</v>
      </c>
      <c r="AG413" s="81">
        <f t="shared" si="69"/>
        <v>0</v>
      </c>
      <c r="AH413" s="98" t="s">
        <v>1368</v>
      </c>
      <c r="AI413" s="99" t="s">
        <v>1369</v>
      </c>
    </row>
    <row r="414" spans="1:35" x14ac:dyDescent="0.2">
      <c r="A414" s="79" t="s">
        <v>3465</v>
      </c>
      <c r="B414" s="80" t="s">
        <v>3466</v>
      </c>
      <c r="C414" s="81" t="s">
        <v>3467</v>
      </c>
      <c r="D414" s="82" t="s">
        <v>3468</v>
      </c>
      <c r="E414" s="82" t="s">
        <v>1528</v>
      </c>
      <c r="F414" s="80" t="s">
        <v>1362</v>
      </c>
      <c r="G414" s="83" t="s">
        <v>2474</v>
      </c>
      <c r="H414" s="84" t="s">
        <v>3469</v>
      </c>
      <c r="I414" s="85">
        <v>2162266800</v>
      </c>
      <c r="J414" s="86" t="s">
        <v>1365</v>
      </c>
      <c r="K414" s="87" t="s">
        <v>1366</v>
      </c>
      <c r="L414" s="88"/>
      <c r="M414" s="89">
        <v>281.53794774977354</v>
      </c>
      <c r="N414" s="90"/>
      <c r="O414" s="91" t="s">
        <v>1367</v>
      </c>
      <c r="P414" s="87" t="s">
        <v>1366</v>
      </c>
      <c r="Q414" s="92"/>
      <c r="R414" s="90"/>
      <c r="S414" s="93" t="s">
        <v>1366</v>
      </c>
      <c r="T414" s="94">
        <v>3038</v>
      </c>
      <c r="U414" s="95"/>
      <c r="V414" s="95"/>
      <c r="W414" s="96"/>
      <c r="X414" s="81">
        <f t="shared" si="60"/>
        <v>0</v>
      </c>
      <c r="Y414" s="82">
        <f t="shared" si="61"/>
        <v>1</v>
      </c>
      <c r="Z414" s="82">
        <f t="shared" si="62"/>
        <v>0</v>
      </c>
      <c r="AA414" s="82">
        <f t="shared" si="63"/>
        <v>0</v>
      </c>
      <c r="AB414" s="97" t="str">
        <f t="shared" si="64"/>
        <v>-</v>
      </c>
      <c r="AC414" s="81">
        <f t="shared" si="65"/>
        <v>0</v>
      </c>
      <c r="AD414" s="82">
        <f t="shared" si="66"/>
        <v>0</v>
      </c>
      <c r="AE414" s="82">
        <f t="shared" si="67"/>
        <v>0</v>
      </c>
      <c r="AF414" s="97" t="str">
        <f t="shared" si="68"/>
        <v>-</v>
      </c>
      <c r="AG414" s="81">
        <f t="shared" si="69"/>
        <v>0</v>
      </c>
      <c r="AH414" s="98" t="s">
        <v>1368</v>
      </c>
      <c r="AI414" s="99" t="s">
        <v>1369</v>
      </c>
    </row>
    <row r="415" spans="1:35" x14ac:dyDescent="0.2">
      <c r="A415" s="79" t="s">
        <v>3470</v>
      </c>
      <c r="B415" s="80" t="s">
        <v>3471</v>
      </c>
      <c r="C415" s="81" t="s">
        <v>3472</v>
      </c>
      <c r="D415" s="82" t="s">
        <v>3473</v>
      </c>
      <c r="E415" s="82" t="s">
        <v>1395</v>
      </c>
      <c r="F415" s="80" t="s">
        <v>1362</v>
      </c>
      <c r="G415" s="83" t="s">
        <v>2099</v>
      </c>
      <c r="H415" s="84" t="s">
        <v>3474</v>
      </c>
      <c r="I415" s="85">
        <v>8776446338</v>
      </c>
      <c r="J415" s="86" t="s">
        <v>1365</v>
      </c>
      <c r="K415" s="87" t="s">
        <v>1366</v>
      </c>
      <c r="L415" s="88"/>
      <c r="M415" s="89">
        <v>62.078699913796633</v>
      </c>
      <c r="N415" s="90"/>
      <c r="O415" s="91" t="s">
        <v>1367</v>
      </c>
      <c r="P415" s="87" t="s">
        <v>1366</v>
      </c>
      <c r="Q415" s="92"/>
      <c r="R415" s="90"/>
      <c r="S415" s="93" t="s">
        <v>1366</v>
      </c>
      <c r="T415" s="94">
        <v>228.82000000000002</v>
      </c>
      <c r="U415" s="95"/>
      <c r="V415" s="95"/>
      <c r="W415" s="96"/>
      <c r="X415" s="81">
        <f t="shared" si="60"/>
        <v>0</v>
      </c>
      <c r="Y415" s="82">
        <f t="shared" si="61"/>
        <v>1</v>
      </c>
      <c r="Z415" s="82">
        <f t="shared" si="62"/>
        <v>0</v>
      </c>
      <c r="AA415" s="82">
        <f t="shared" si="63"/>
        <v>0</v>
      </c>
      <c r="AB415" s="97" t="str">
        <f t="shared" si="64"/>
        <v>-</v>
      </c>
      <c r="AC415" s="81">
        <f t="shared" si="65"/>
        <v>0</v>
      </c>
      <c r="AD415" s="82">
        <f t="shared" si="66"/>
        <v>0</v>
      </c>
      <c r="AE415" s="82">
        <f t="shared" si="67"/>
        <v>0</v>
      </c>
      <c r="AF415" s="97" t="str">
        <f t="shared" si="68"/>
        <v>-</v>
      </c>
      <c r="AG415" s="81">
        <f t="shared" si="69"/>
        <v>0</v>
      </c>
      <c r="AH415" s="98" t="s">
        <v>1368</v>
      </c>
      <c r="AI415" s="99" t="s">
        <v>1369</v>
      </c>
    </row>
    <row r="416" spans="1:35" x14ac:dyDescent="0.2">
      <c r="A416" s="79" t="s">
        <v>3475</v>
      </c>
      <c r="B416" s="80" t="s">
        <v>858</v>
      </c>
      <c r="C416" s="81" t="s">
        <v>859</v>
      </c>
      <c r="D416" s="82" t="s">
        <v>3476</v>
      </c>
      <c r="E416" s="82" t="s">
        <v>3477</v>
      </c>
      <c r="F416" s="80" t="s">
        <v>1362</v>
      </c>
      <c r="G416" s="83" t="s">
        <v>3478</v>
      </c>
      <c r="H416" s="84" t="s">
        <v>3479</v>
      </c>
      <c r="I416" s="85">
        <v>4199372216</v>
      </c>
      <c r="J416" s="86" t="s">
        <v>1424</v>
      </c>
      <c r="K416" s="87" t="s">
        <v>1417</v>
      </c>
      <c r="L416" s="88"/>
      <c r="M416" s="89">
        <v>886.84740511684436</v>
      </c>
      <c r="N416" s="90"/>
      <c r="O416" s="91">
        <v>12.7989</v>
      </c>
      <c r="P416" s="87" t="s">
        <v>1366</v>
      </c>
      <c r="Q416" s="92"/>
      <c r="R416" s="90"/>
      <c r="S416" s="93" t="s">
        <v>1417</v>
      </c>
      <c r="T416" s="94">
        <v>32911.259999999995</v>
      </c>
      <c r="U416" s="95"/>
      <c r="V416" s="95"/>
      <c r="W416" s="96"/>
      <c r="X416" s="81">
        <f t="shared" si="60"/>
        <v>1</v>
      </c>
      <c r="Y416" s="82">
        <f t="shared" si="61"/>
        <v>0</v>
      </c>
      <c r="Z416" s="82">
        <f t="shared" si="62"/>
        <v>0</v>
      </c>
      <c r="AA416" s="82">
        <f t="shared" si="63"/>
        <v>0</v>
      </c>
      <c r="AB416" s="97" t="str">
        <f t="shared" si="64"/>
        <v>-</v>
      </c>
      <c r="AC416" s="81">
        <f t="shared" si="65"/>
        <v>1</v>
      </c>
      <c r="AD416" s="82">
        <f t="shared" si="66"/>
        <v>0</v>
      </c>
      <c r="AE416" s="82">
        <f t="shared" si="67"/>
        <v>0</v>
      </c>
      <c r="AF416" s="97" t="str">
        <f t="shared" si="68"/>
        <v>-</v>
      </c>
      <c r="AG416" s="81">
        <f t="shared" si="69"/>
        <v>0</v>
      </c>
      <c r="AH416" s="98" t="s">
        <v>1368</v>
      </c>
      <c r="AI416" s="99" t="s">
        <v>1418</v>
      </c>
    </row>
    <row r="417" spans="1:35" x14ac:dyDescent="0.2">
      <c r="A417" s="79" t="s">
        <v>3480</v>
      </c>
      <c r="B417" s="80" t="s">
        <v>3481</v>
      </c>
      <c r="C417" s="81" t="s">
        <v>3482</v>
      </c>
      <c r="D417" s="82" t="s">
        <v>3483</v>
      </c>
      <c r="E417" s="82" t="s">
        <v>1528</v>
      </c>
      <c r="F417" s="80" t="s">
        <v>1362</v>
      </c>
      <c r="G417" s="83" t="s">
        <v>2790</v>
      </c>
      <c r="H417" s="84" t="s">
        <v>3484</v>
      </c>
      <c r="I417" s="85">
        <v>2164323660</v>
      </c>
      <c r="J417" s="86" t="s">
        <v>1365</v>
      </c>
      <c r="K417" s="87" t="s">
        <v>1366</v>
      </c>
      <c r="L417" s="88"/>
      <c r="M417" s="89">
        <v>472.94711461960065</v>
      </c>
      <c r="N417" s="90"/>
      <c r="O417" s="91" t="s">
        <v>1367</v>
      </c>
      <c r="P417" s="87" t="s">
        <v>1366</v>
      </c>
      <c r="Q417" s="92"/>
      <c r="R417" s="90"/>
      <c r="S417" s="93" t="s">
        <v>1366</v>
      </c>
      <c r="T417" s="94">
        <v>11712.73</v>
      </c>
      <c r="U417" s="95"/>
      <c r="V417" s="95"/>
      <c r="W417" s="96"/>
      <c r="X417" s="81">
        <f t="shared" si="60"/>
        <v>0</v>
      </c>
      <c r="Y417" s="82">
        <f t="shared" si="61"/>
        <v>1</v>
      </c>
      <c r="Z417" s="82">
        <f t="shared" si="62"/>
        <v>0</v>
      </c>
      <c r="AA417" s="82">
        <f t="shared" si="63"/>
        <v>0</v>
      </c>
      <c r="AB417" s="97" t="str">
        <f t="shared" si="64"/>
        <v>-</v>
      </c>
      <c r="AC417" s="81">
        <f t="shared" si="65"/>
        <v>0</v>
      </c>
      <c r="AD417" s="82">
        <f t="shared" si="66"/>
        <v>0</v>
      </c>
      <c r="AE417" s="82">
        <f t="shared" si="67"/>
        <v>0</v>
      </c>
      <c r="AF417" s="97" t="str">
        <f t="shared" si="68"/>
        <v>-</v>
      </c>
      <c r="AG417" s="81">
        <f t="shared" si="69"/>
        <v>0</v>
      </c>
      <c r="AH417" s="98" t="s">
        <v>1368</v>
      </c>
      <c r="AI417" s="99" t="s">
        <v>1369</v>
      </c>
    </row>
    <row r="418" spans="1:35" x14ac:dyDescent="0.2">
      <c r="A418" s="79" t="s">
        <v>3485</v>
      </c>
      <c r="B418" s="80" t="s">
        <v>3486</v>
      </c>
      <c r="C418" s="81" t="s">
        <v>3487</v>
      </c>
      <c r="D418" s="82" t="s">
        <v>3488</v>
      </c>
      <c r="E418" s="82" t="s">
        <v>1361</v>
      </c>
      <c r="F418" s="80" t="s">
        <v>1362</v>
      </c>
      <c r="G418" s="83" t="s">
        <v>2414</v>
      </c>
      <c r="H418" s="84" t="s">
        <v>3489</v>
      </c>
      <c r="I418" s="85">
        <v>6148467616</v>
      </c>
      <c r="J418" s="86" t="s">
        <v>1365</v>
      </c>
      <c r="K418" s="87" t="s">
        <v>1366</v>
      </c>
      <c r="L418" s="88"/>
      <c r="M418" s="89">
        <v>492.43940997627089</v>
      </c>
      <c r="N418" s="90"/>
      <c r="O418" s="91" t="s">
        <v>1367</v>
      </c>
      <c r="P418" s="87" t="s">
        <v>1366</v>
      </c>
      <c r="Q418" s="92"/>
      <c r="R418" s="90"/>
      <c r="S418" s="93" t="s">
        <v>1366</v>
      </c>
      <c r="T418" s="94">
        <v>15412.6</v>
      </c>
      <c r="U418" s="95"/>
      <c r="V418" s="95"/>
      <c r="W418" s="96"/>
      <c r="X418" s="81">
        <f t="shared" si="60"/>
        <v>0</v>
      </c>
      <c r="Y418" s="82">
        <f t="shared" si="61"/>
        <v>1</v>
      </c>
      <c r="Z418" s="82">
        <f t="shared" si="62"/>
        <v>0</v>
      </c>
      <c r="AA418" s="82">
        <f t="shared" si="63"/>
        <v>0</v>
      </c>
      <c r="AB418" s="97" t="str">
        <f t="shared" si="64"/>
        <v>-</v>
      </c>
      <c r="AC418" s="81">
        <f t="shared" si="65"/>
        <v>0</v>
      </c>
      <c r="AD418" s="82">
        <f t="shared" si="66"/>
        <v>0</v>
      </c>
      <c r="AE418" s="82">
        <f t="shared" si="67"/>
        <v>0</v>
      </c>
      <c r="AF418" s="97" t="str">
        <f t="shared" si="68"/>
        <v>-</v>
      </c>
      <c r="AG418" s="81">
        <f t="shared" si="69"/>
        <v>0</v>
      </c>
      <c r="AH418" s="98" t="s">
        <v>1368</v>
      </c>
      <c r="AI418" s="99" t="s">
        <v>1369</v>
      </c>
    </row>
    <row r="419" spans="1:35" x14ac:dyDescent="0.2">
      <c r="A419" s="79" t="s">
        <v>3490</v>
      </c>
      <c r="B419" s="80" t="s">
        <v>3491</v>
      </c>
      <c r="C419" s="81" t="s">
        <v>3492</v>
      </c>
      <c r="D419" s="82" t="s">
        <v>3493</v>
      </c>
      <c r="E419" s="82" t="s">
        <v>1361</v>
      </c>
      <c r="F419" s="80" t="s">
        <v>1362</v>
      </c>
      <c r="G419" s="83" t="s">
        <v>2414</v>
      </c>
      <c r="H419" s="84" t="s">
        <v>3494</v>
      </c>
      <c r="I419" s="85">
        <v>6144286564</v>
      </c>
      <c r="J419" s="86" t="s">
        <v>1365</v>
      </c>
      <c r="K419" s="87" t="s">
        <v>1366</v>
      </c>
      <c r="L419" s="88"/>
      <c r="M419" s="89">
        <v>466.53794138493816</v>
      </c>
      <c r="N419" s="90"/>
      <c r="O419" s="91" t="s">
        <v>1367</v>
      </c>
      <c r="P419" s="87" t="s">
        <v>1366</v>
      </c>
      <c r="Q419" s="92"/>
      <c r="R419" s="90"/>
      <c r="S419" s="93" t="s">
        <v>1366</v>
      </c>
      <c r="T419" s="94">
        <v>4240.2800000000007</v>
      </c>
      <c r="U419" s="95"/>
      <c r="V419" s="95"/>
      <c r="W419" s="96"/>
      <c r="X419" s="81">
        <f t="shared" si="60"/>
        <v>0</v>
      </c>
      <c r="Y419" s="82">
        <f t="shared" si="61"/>
        <v>1</v>
      </c>
      <c r="Z419" s="82">
        <f t="shared" si="62"/>
        <v>0</v>
      </c>
      <c r="AA419" s="82">
        <f t="shared" si="63"/>
        <v>0</v>
      </c>
      <c r="AB419" s="97" t="str">
        <f t="shared" si="64"/>
        <v>-</v>
      </c>
      <c r="AC419" s="81">
        <f t="shared" si="65"/>
        <v>0</v>
      </c>
      <c r="AD419" s="82">
        <f t="shared" si="66"/>
        <v>0</v>
      </c>
      <c r="AE419" s="82">
        <f t="shared" si="67"/>
        <v>0</v>
      </c>
      <c r="AF419" s="97" t="str">
        <f t="shared" si="68"/>
        <v>-</v>
      </c>
      <c r="AG419" s="81">
        <f t="shared" si="69"/>
        <v>0</v>
      </c>
      <c r="AH419" s="98" t="s">
        <v>1368</v>
      </c>
      <c r="AI419" s="99" t="s">
        <v>1369</v>
      </c>
    </row>
    <row r="420" spans="1:35" x14ac:dyDescent="0.2">
      <c r="A420" s="79" t="s">
        <v>3495</v>
      </c>
      <c r="B420" s="80" t="s">
        <v>3496</v>
      </c>
      <c r="C420" s="81" t="s">
        <v>3497</v>
      </c>
      <c r="D420" s="82" t="s">
        <v>3498</v>
      </c>
      <c r="E420" s="82" t="s">
        <v>2234</v>
      </c>
      <c r="F420" s="80" t="s">
        <v>1362</v>
      </c>
      <c r="G420" s="83" t="s">
        <v>3499</v>
      </c>
      <c r="H420" s="84" t="s">
        <v>3500</v>
      </c>
      <c r="I420" s="85">
        <v>9372811980</v>
      </c>
      <c r="J420" s="86" t="s">
        <v>1383</v>
      </c>
      <c r="K420" s="87" t="s">
        <v>1366</v>
      </c>
      <c r="L420" s="88"/>
      <c r="M420" s="89">
        <v>230.90576628107482</v>
      </c>
      <c r="N420" s="90"/>
      <c r="O420" s="91" t="s">
        <v>1367</v>
      </c>
      <c r="P420" s="87" t="s">
        <v>1366</v>
      </c>
      <c r="Q420" s="92"/>
      <c r="R420" s="90"/>
      <c r="S420" s="93" t="s">
        <v>1366</v>
      </c>
      <c r="T420" s="94">
        <v>2292.46</v>
      </c>
      <c r="U420" s="95"/>
      <c r="V420" s="95"/>
      <c r="W420" s="96"/>
      <c r="X420" s="81">
        <f t="shared" si="60"/>
        <v>0</v>
      </c>
      <c r="Y420" s="82">
        <f t="shared" si="61"/>
        <v>1</v>
      </c>
      <c r="Z420" s="82">
        <f t="shared" si="62"/>
        <v>0</v>
      </c>
      <c r="AA420" s="82">
        <f t="shared" si="63"/>
        <v>0</v>
      </c>
      <c r="AB420" s="97" t="str">
        <f t="shared" si="64"/>
        <v>-</v>
      </c>
      <c r="AC420" s="81">
        <f t="shared" si="65"/>
        <v>0</v>
      </c>
      <c r="AD420" s="82">
        <f t="shared" si="66"/>
        <v>0</v>
      </c>
      <c r="AE420" s="82">
        <f t="shared" si="67"/>
        <v>0</v>
      </c>
      <c r="AF420" s="97" t="str">
        <f t="shared" si="68"/>
        <v>-</v>
      </c>
      <c r="AG420" s="81">
        <f t="shared" si="69"/>
        <v>0</v>
      </c>
      <c r="AH420" s="98" t="s">
        <v>1368</v>
      </c>
      <c r="AI420" s="99" t="s">
        <v>1369</v>
      </c>
    </row>
    <row r="421" spans="1:35" x14ac:dyDescent="0.2">
      <c r="A421" s="79" t="s">
        <v>3501</v>
      </c>
      <c r="B421" s="80" t="s">
        <v>3502</v>
      </c>
      <c r="C421" s="81" t="s">
        <v>3503</v>
      </c>
      <c r="D421" s="82" t="s">
        <v>3504</v>
      </c>
      <c r="E421" s="82" t="s">
        <v>2234</v>
      </c>
      <c r="F421" s="80" t="s">
        <v>1362</v>
      </c>
      <c r="G421" s="83" t="s">
        <v>3505</v>
      </c>
      <c r="H421" s="84" t="s">
        <v>3506</v>
      </c>
      <c r="I421" s="85">
        <v>9372811480</v>
      </c>
      <c r="J421" s="86" t="s">
        <v>1488</v>
      </c>
      <c r="K421" s="87" t="s">
        <v>1366</v>
      </c>
      <c r="L421" s="88"/>
      <c r="M421" s="89">
        <v>325.85620549716168</v>
      </c>
      <c r="N421" s="90"/>
      <c r="O421" s="91" t="s">
        <v>1367</v>
      </c>
      <c r="P421" s="87" t="s">
        <v>1366</v>
      </c>
      <c r="Q421" s="92"/>
      <c r="R421" s="90"/>
      <c r="S421" s="93" t="s">
        <v>1366</v>
      </c>
      <c r="T421" s="94">
        <v>3516.82</v>
      </c>
      <c r="U421" s="95"/>
      <c r="V421" s="95"/>
      <c r="W421" s="96"/>
      <c r="X421" s="81">
        <f t="shared" si="60"/>
        <v>0</v>
      </c>
      <c r="Y421" s="82">
        <f t="shared" si="61"/>
        <v>1</v>
      </c>
      <c r="Z421" s="82">
        <f t="shared" si="62"/>
        <v>0</v>
      </c>
      <c r="AA421" s="82">
        <f t="shared" si="63"/>
        <v>0</v>
      </c>
      <c r="AB421" s="97" t="str">
        <f t="shared" si="64"/>
        <v>-</v>
      </c>
      <c r="AC421" s="81">
        <f t="shared" si="65"/>
        <v>0</v>
      </c>
      <c r="AD421" s="82">
        <f t="shared" si="66"/>
        <v>0</v>
      </c>
      <c r="AE421" s="82">
        <f t="shared" si="67"/>
        <v>0</v>
      </c>
      <c r="AF421" s="97" t="str">
        <f t="shared" si="68"/>
        <v>-</v>
      </c>
      <c r="AG421" s="81">
        <f t="shared" si="69"/>
        <v>0</v>
      </c>
      <c r="AH421" s="98" t="s">
        <v>1368</v>
      </c>
      <c r="AI421" s="99" t="s">
        <v>1369</v>
      </c>
    </row>
    <row r="422" spans="1:35" x14ac:dyDescent="0.2">
      <c r="A422" s="79" t="s">
        <v>3507</v>
      </c>
      <c r="B422" s="80" t="s">
        <v>3508</v>
      </c>
      <c r="C422" s="81" t="s">
        <v>3509</v>
      </c>
      <c r="D422" s="82" t="s">
        <v>3510</v>
      </c>
      <c r="E422" s="82" t="s">
        <v>1528</v>
      </c>
      <c r="F422" s="80" t="s">
        <v>1362</v>
      </c>
      <c r="G422" s="83" t="s">
        <v>3511</v>
      </c>
      <c r="H422" s="84" t="s">
        <v>3512</v>
      </c>
      <c r="I422" s="85">
        <v>2166618840</v>
      </c>
      <c r="J422" s="86" t="s">
        <v>1365</v>
      </c>
      <c r="K422" s="87" t="s">
        <v>1366</v>
      </c>
      <c r="L422" s="88"/>
      <c r="M422" s="89">
        <v>184.44243967580525</v>
      </c>
      <c r="N422" s="90"/>
      <c r="O422" s="91" t="s">
        <v>1367</v>
      </c>
      <c r="P422" s="87" t="s">
        <v>1366</v>
      </c>
      <c r="Q422" s="92"/>
      <c r="R422" s="90"/>
      <c r="S422" s="93" t="s">
        <v>1366</v>
      </c>
      <c r="T422" s="94">
        <v>2006.8200000000002</v>
      </c>
      <c r="U422" s="95"/>
      <c r="V422" s="95"/>
      <c r="W422" s="96"/>
      <c r="X422" s="81">
        <f t="shared" si="60"/>
        <v>0</v>
      </c>
      <c r="Y422" s="82">
        <f t="shared" si="61"/>
        <v>1</v>
      </c>
      <c r="Z422" s="82">
        <f t="shared" si="62"/>
        <v>0</v>
      </c>
      <c r="AA422" s="82">
        <f t="shared" si="63"/>
        <v>0</v>
      </c>
      <c r="AB422" s="97" t="str">
        <f t="shared" si="64"/>
        <v>-</v>
      </c>
      <c r="AC422" s="81">
        <f t="shared" si="65"/>
        <v>0</v>
      </c>
      <c r="AD422" s="82">
        <f t="shared" si="66"/>
        <v>0</v>
      </c>
      <c r="AE422" s="82">
        <f t="shared" si="67"/>
        <v>0</v>
      </c>
      <c r="AF422" s="97" t="str">
        <f t="shared" si="68"/>
        <v>-</v>
      </c>
      <c r="AG422" s="81">
        <f t="shared" si="69"/>
        <v>0</v>
      </c>
      <c r="AH422" s="98" t="s">
        <v>1368</v>
      </c>
      <c r="AI422" s="99" t="s">
        <v>1369</v>
      </c>
    </row>
    <row r="423" spans="1:35" x14ac:dyDescent="0.2">
      <c r="A423" s="79" t="s">
        <v>3513</v>
      </c>
      <c r="B423" s="80" t="s">
        <v>3514</v>
      </c>
      <c r="C423" s="81" t="s">
        <v>3515</v>
      </c>
      <c r="D423" s="82" t="s">
        <v>3516</v>
      </c>
      <c r="E423" s="82" t="s">
        <v>1361</v>
      </c>
      <c r="F423" s="80" t="s">
        <v>1362</v>
      </c>
      <c r="G423" s="83" t="s">
        <v>3517</v>
      </c>
      <c r="H423" s="84" t="s">
        <v>3518</v>
      </c>
      <c r="I423" s="85">
        <v>6144754585</v>
      </c>
      <c r="J423" s="86" t="s">
        <v>1365</v>
      </c>
      <c r="K423" s="87" t="s">
        <v>1366</v>
      </c>
      <c r="L423" s="88"/>
      <c r="M423" s="89">
        <v>559.71257518580853</v>
      </c>
      <c r="N423" s="90"/>
      <c r="O423" s="91" t="s">
        <v>1367</v>
      </c>
      <c r="P423" s="87" t="s">
        <v>1366</v>
      </c>
      <c r="Q423" s="92"/>
      <c r="R423" s="90"/>
      <c r="S423" s="93" t="s">
        <v>1366</v>
      </c>
      <c r="T423" s="94">
        <v>4989.75</v>
      </c>
      <c r="U423" s="95"/>
      <c r="V423" s="95"/>
      <c r="W423" s="96"/>
      <c r="X423" s="81">
        <f t="shared" si="60"/>
        <v>0</v>
      </c>
      <c r="Y423" s="82">
        <f t="shared" si="61"/>
        <v>1</v>
      </c>
      <c r="Z423" s="82">
        <f t="shared" si="62"/>
        <v>0</v>
      </c>
      <c r="AA423" s="82">
        <f t="shared" si="63"/>
        <v>0</v>
      </c>
      <c r="AB423" s="97" t="str">
        <f t="shared" si="64"/>
        <v>-</v>
      </c>
      <c r="AC423" s="81">
        <f t="shared" si="65"/>
        <v>0</v>
      </c>
      <c r="AD423" s="82">
        <f t="shared" si="66"/>
        <v>0</v>
      </c>
      <c r="AE423" s="82">
        <f t="shared" si="67"/>
        <v>0</v>
      </c>
      <c r="AF423" s="97" t="str">
        <f t="shared" si="68"/>
        <v>-</v>
      </c>
      <c r="AG423" s="81">
        <f t="shared" si="69"/>
        <v>0</v>
      </c>
      <c r="AH423" s="98" t="s">
        <v>1368</v>
      </c>
      <c r="AI423" s="99" t="s">
        <v>1369</v>
      </c>
    </row>
    <row r="424" spans="1:35" x14ac:dyDescent="0.2">
      <c r="A424" s="79" t="s">
        <v>3519</v>
      </c>
      <c r="B424" s="80" t="s">
        <v>3520</v>
      </c>
      <c r="C424" s="81" t="s">
        <v>3521</v>
      </c>
      <c r="D424" s="82" t="s">
        <v>3522</v>
      </c>
      <c r="E424" s="82" t="s">
        <v>577</v>
      </c>
      <c r="F424" s="80" t="s">
        <v>1362</v>
      </c>
      <c r="G424" s="83" t="s">
        <v>1388</v>
      </c>
      <c r="H424" s="84" t="s">
        <v>3523</v>
      </c>
      <c r="I424" s="85">
        <v>4402824277</v>
      </c>
      <c r="J424" s="86" t="s">
        <v>1390</v>
      </c>
      <c r="K424" s="87" t="s">
        <v>1366</v>
      </c>
      <c r="L424" s="88"/>
      <c r="M424" s="89">
        <v>574.01184779983635</v>
      </c>
      <c r="N424" s="90"/>
      <c r="O424" s="91" t="s">
        <v>1367</v>
      </c>
      <c r="P424" s="87" t="s">
        <v>1366</v>
      </c>
      <c r="Q424" s="92"/>
      <c r="R424" s="90"/>
      <c r="S424" s="93" t="s">
        <v>1366</v>
      </c>
      <c r="T424" s="94">
        <v>4718.3</v>
      </c>
      <c r="U424" s="95"/>
      <c r="V424" s="95"/>
      <c r="W424" s="96"/>
      <c r="X424" s="81">
        <f t="shared" si="60"/>
        <v>0</v>
      </c>
      <c r="Y424" s="82">
        <f t="shared" si="61"/>
        <v>1</v>
      </c>
      <c r="Z424" s="82">
        <f t="shared" si="62"/>
        <v>0</v>
      </c>
      <c r="AA424" s="82">
        <f t="shared" si="63"/>
        <v>0</v>
      </c>
      <c r="AB424" s="97" t="str">
        <f t="shared" si="64"/>
        <v>-</v>
      </c>
      <c r="AC424" s="81">
        <f t="shared" si="65"/>
        <v>0</v>
      </c>
      <c r="AD424" s="82">
        <f t="shared" si="66"/>
        <v>0</v>
      </c>
      <c r="AE424" s="82">
        <f t="shared" si="67"/>
        <v>0</v>
      </c>
      <c r="AF424" s="97" t="str">
        <f t="shared" si="68"/>
        <v>-</v>
      </c>
      <c r="AG424" s="81">
        <f t="shared" si="69"/>
        <v>0</v>
      </c>
      <c r="AH424" s="98" t="s">
        <v>1368</v>
      </c>
      <c r="AI424" s="99" t="s">
        <v>1369</v>
      </c>
    </row>
    <row r="425" spans="1:35" x14ac:dyDescent="0.2">
      <c r="A425" s="79" t="s">
        <v>3524</v>
      </c>
      <c r="B425" s="80" t="s">
        <v>3525</v>
      </c>
      <c r="C425" s="81" t="s">
        <v>3526</v>
      </c>
      <c r="D425" s="82" t="s">
        <v>3527</v>
      </c>
      <c r="E425" s="82" t="s">
        <v>1395</v>
      </c>
      <c r="F425" s="80" t="s">
        <v>1362</v>
      </c>
      <c r="G425" s="83" t="s">
        <v>1627</v>
      </c>
      <c r="H425" s="84" t="s">
        <v>3528</v>
      </c>
      <c r="I425" s="85">
        <v>4194743350</v>
      </c>
      <c r="J425" s="86" t="s">
        <v>1365</v>
      </c>
      <c r="K425" s="87" t="s">
        <v>1366</v>
      </c>
      <c r="L425" s="88"/>
      <c r="M425" s="89">
        <v>632.7071859719166</v>
      </c>
      <c r="N425" s="90"/>
      <c r="O425" s="91" t="s">
        <v>1367</v>
      </c>
      <c r="P425" s="87" t="s">
        <v>1366</v>
      </c>
      <c r="Q425" s="92"/>
      <c r="R425" s="90"/>
      <c r="S425" s="93" t="s">
        <v>1366</v>
      </c>
      <c r="T425" s="94">
        <v>6287.3700000000008</v>
      </c>
      <c r="U425" s="95"/>
      <c r="V425" s="95"/>
      <c r="W425" s="96"/>
      <c r="X425" s="81">
        <f t="shared" si="60"/>
        <v>0</v>
      </c>
      <c r="Y425" s="82">
        <f t="shared" si="61"/>
        <v>0</v>
      </c>
      <c r="Z425" s="82">
        <f t="shared" si="62"/>
        <v>0</v>
      </c>
      <c r="AA425" s="82">
        <f t="shared" si="63"/>
        <v>0</v>
      </c>
      <c r="AB425" s="97" t="str">
        <f t="shared" si="64"/>
        <v>-</v>
      </c>
      <c r="AC425" s="81">
        <f t="shared" si="65"/>
        <v>0</v>
      </c>
      <c r="AD425" s="82">
        <f t="shared" si="66"/>
        <v>0</v>
      </c>
      <c r="AE425" s="82">
        <f t="shared" si="67"/>
        <v>0</v>
      </c>
      <c r="AF425" s="97" t="str">
        <f t="shared" si="68"/>
        <v>-</v>
      </c>
      <c r="AG425" s="81">
        <f t="shared" si="69"/>
        <v>0</v>
      </c>
      <c r="AH425" s="98" t="s">
        <v>1368</v>
      </c>
      <c r="AI425" s="99" t="s">
        <v>1369</v>
      </c>
    </row>
    <row r="426" spans="1:35" x14ac:dyDescent="0.2">
      <c r="A426" s="79" t="s">
        <v>3529</v>
      </c>
      <c r="B426" s="80" t="s">
        <v>3530</v>
      </c>
      <c r="C426" s="81" t="s">
        <v>3531</v>
      </c>
      <c r="D426" s="82" t="s">
        <v>3532</v>
      </c>
      <c r="E426" s="82" t="s">
        <v>1380</v>
      </c>
      <c r="F426" s="80" t="s">
        <v>1362</v>
      </c>
      <c r="G426" s="83" t="s">
        <v>3533</v>
      </c>
      <c r="H426" s="84" t="s">
        <v>3534</v>
      </c>
      <c r="I426" s="85">
        <v>3307823003</v>
      </c>
      <c r="J426" s="86" t="s">
        <v>1383</v>
      </c>
      <c r="K426" s="87" t="s">
        <v>1366</v>
      </c>
      <c r="L426" s="88"/>
      <c r="M426" s="89">
        <v>422.86692542147722</v>
      </c>
      <c r="N426" s="90"/>
      <c r="O426" s="91" t="s">
        <v>1367</v>
      </c>
      <c r="P426" s="87" t="s">
        <v>1366</v>
      </c>
      <c r="Q426" s="92"/>
      <c r="R426" s="90"/>
      <c r="S426" s="93" t="s">
        <v>1366</v>
      </c>
      <c r="T426" s="94">
        <v>4346.03</v>
      </c>
      <c r="U426" s="95"/>
      <c r="V426" s="95"/>
      <c r="W426" s="96"/>
      <c r="X426" s="81">
        <f t="shared" si="60"/>
        <v>0</v>
      </c>
      <c r="Y426" s="82">
        <f t="shared" si="61"/>
        <v>1</v>
      </c>
      <c r="Z426" s="82">
        <f t="shared" si="62"/>
        <v>0</v>
      </c>
      <c r="AA426" s="82">
        <f t="shared" si="63"/>
        <v>0</v>
      </c>
      <c r="AB426" s="97" t="str">
        <f t="shared" si="64"/>
        <v>-</v>
      </c>
      <c r="AC426" s="81">
        <f t="shared" si="65"/>
        <v>0</v>
      </c>
      <c r="AD426" s="82">
        <f t="shared" si="66"/>
        <v>0</v>
      </c>
      <c r="AE426" s="82">
        <f t="shared" si="67"/>
        <v>0</v>
      </c>
      <c r="AF426" s="97" t="str">
        <f t="shared" si="68"/>
        <v>-</v>
      </c>
      <c r="AG426" s="81">
        <f t="shared" si="69"/>
        <v>0</v>
      </c>
      <c r="AH426" s="98" t="s">
        <v>1368</v>
      </c>
      <c r="AI426" s="99" t="s">
        <v>1369</v>
      </c>
    </row>
    <row r="427" spans="1:35" x14ac:dyDescent="0.2">
      <c r="A427" s="79" t="s">
        <v>3535</v>
      </c>
      <c r="B427" s="80" t="s">
        <v>3536</v>
      </c>
      <c r="C427" s="81" t="s">
        <v>3537</v>
      </c>
      <c r="D427" s="82" t="s">
        <v>3538</v>
      </c>
      <c r="E427" s="82" t="s">
        <v>1402</v>
      </c>
      <c r="F427" s="80" t="s">
        <v>1362</v>
      </c>
      <c r="G427" s="83" t="s">
        <v>2179</v>
      </c>
      <c r="H427" s="84" t="s">
        <v>3539</v>
      </c>
      <c r="I427" s="85">
        <v>5132420099</v>
      </c>
      <c r="J427" s="86" t="s">
        <v>1365</v>
      </c>
      <c r="K427" s="87" t="s">
        <v>1366</v>
      </c>
      <c r="L427" s="88"/>
      <c r="M427" s="89">
        <v>436.70739008853161</v>
      </c>
      <c r="N427" s="90"/>
      <c r="O427" s="91" t="s">
        <v>1367</v>
      </c>
      <c r="P427" s="87" t="s">
        <v>1366</v>
      </c>
      <c r="Q427" s="92"/>
      <c r="R427" s="90"/>
      <c r="S427" s="93" t="s">
        <v>1366</v>
      </c>
      <c r="T427" s="94">
        <v>4913.1900000000005</v>
      </c>
      <c r="U427" s="95"/>
      <c r="V427" s="95"/>
      <c r="W427" s="96"/>
      <c r="X427" s="81">
        <f t="shared" si="60"/>
        <v>0</v>
      </c>
      <c r="Y427" s="82">
        <f t="shared" si="61"/>
        <v>1</v>
      </c>
      <c r="Z427" s="82">
        <f t="shared" si="62"/>
        <v>0</v>
      </c>
      <c r="AA427" s="82">
        <f t="shared" si="63"/>
        <v>0</v>
      </c>
      <c r="AB427" s="97" t="str">
        <f t="shared" si="64"/>
        <v>-</v>
      </c>
      <c r="AC427" s="81">
        <f t="shared" si="65"/>
        <v>0</v>
      </c>
      <c r="AD427" s="82">
        <f t="shared" si="66"/>
        <v>0</v>
      </c>
      <c r="AE427" s="82">
        <f t="shared" si="67"/>
        <v>0</v>
      </c>
      <c r="AF427" s="97" t="str">
        <f t="shared" si="68"/>
        <v>-</v>
      </c>
      <c r="AG427" s="81">
        <f t="shared" si="69"/>
        <v>0</v>
      </c>
      <c r="AH427" s="98" t="s">
        <v>1368</v>
      </c>
      <c r="AI427" s="99" t="s">
        <v>1369</v>
      </c>
    </row>
    <row r="428" spans="1:35" x14ac:dyDescent="0.2">
      <c r="A428" s="79" t="s">
        <v>3540</v>
      </c>
      <c r="B428" s="80" t="s">
        <v>3541</v>
      </c>
      <c r="C428" s="81" t="s">
        <v>3542</v>
      </c>
      <c r="D428" s="82" t="s">
        <v>3543</v>
      </c>
      <c r="E428" s="82" t="s">
        <v>1528</v>
      </c>
      <c r="F428" s="80" t="s">
        <v>1362</v>
      </c>
      <c r="G428" s="83" t="s">
        <v>2790</v>
      </c>
      <c r="H428" s="84" t="s">
        <v>2609</v>
      </c>
      <c r="I428" s="85">
        <v>2164329940</v>
      </c>
      <c r="J428" s="86" t="s">
        <v>1365</v>
      </c>
      <c r="K428" s="87" t="s">
        <v>1366</v>
      </c>
      <c r="L428" s="88"/>
      <c r="M428" s="89">
        <v>295.73379438820598</v>
      </c>
      <c r="N428" s="90"/>
      <c r="O428" s="91" t="s">
        <v>1367</v>
      </c>
      <c r="P428" s="87" t="s">
        <v>1366</v>
      </c>
      <c r="Q428" s="92"/>
      <c r="R428" s="90"/>
      <c r="S428" s="93" t="s">
        <v>1366</v>
      </c>
      <c r="T428" s="94">
        <v>1374.03</v>
      </c>
      <c r="U428" s="95"/>
      <c r="V428" s="95"/>
      <c r="W428" s="96"/>
      <c r="X428" s="81">
        <f t="shared" si="60"/>
        <v>0</v>
      </c>
      <c r="Y428" s="82">
        <f t="shared" si="61"/>
        <v>1</v>
      </c>
      <c r="Z428" s="82">
        <f t="shared" si="62"/>
        <v>0</v>
      </c>
      <c r="AA428" s="82">
        <f t="shared" si="63"/>
        <v>0</v>
      </c>
      <c r="AB428" s="97" t="str">
        <f t="shared" si="64"/>
        <v>-</v>
      </c>
      <c r="AC428" s="81">
        <f t="shared" si="65"/>
        <v>0</v>
      </c>
      <c r="AD428" s="82">
        <f t="shared" si="66"/>
        <v>0</v>
      </c>
      <c r="AE428" s="82">
        <f t="shared" si="67"/>
        <v>0</v>
      </c>
      <c r="AF428" s="97" t="str">
        <f t="shared" si="68"/>
        <v>-</v>
      </c>
      <c r="AG428" s="81">
        <f t="shared" si="69"/>
        <v>0</v>
      </c>
      <c r="AH428" s="98" t="s">
        <v>1368</v>
      </c>
      <c r="AI428" s="99" t="s">
        <v>1369</v>
      </c>
    </row>
    <row r="429" spans="1:35" x14ac:dyDescent="0.2">
      <c r="A429" s="79" t="s">
        <v>3544</v>
      </c>
      <c r="B429" s="80" t="s">
        <v>3545</v>
      </c>
      <c r="C429" s="81" t="s">
        <v>3546</v>
      </c>
      <c r="D429" s="82" t="s">
        <v>3547</v>
      </c>
      <c r="E429" s="82" t="s">
        <v>2234</v>
      </c>
      <c r="F429" s="80" t="s">
        <v>1362</v>
      </c>
      <c r="G429" s="83" t="s">
        <v>3505</v>
      </c>
      <c r="H429" s="84" t="s">
        <v>1397</v>
      </c>
      <c r="I429" s="85">
        <v>9372771177</v>
      </c>
      <c r="J429" s="86" t="s">
        <v>1488</v>
      </c>
      <c r="K429" s="87" t="s">
        <v>1366</v>
      </c>
      <c r="L429" s="88"/>
      <c r="M429" s="89">
        <v>176.77924944495109</v>
      </c>
      <c r="N429" s="90"/>
      <c r="O429" s="91" t="s">
        <v>1367</v>
      </c>
      <c r="P429" s="87" t="s">
        <v>1366</v>
      </c>
      <c r="Q429" s="92"/>
      <c r="R429" s="90"/>
      <c r="S429" s="93" t="s">
        <v>1366</v>
      </c>
      <c r="T429" s="94">
        <v>1593.74</v>
      </c>
      <c r="U429" s="95"/>
      <c r="V429" s="95"/>
      <c r="W429" s="96"/>
      <c r="X429" s="81">
        <f t="shared" si="60"/>
        <v>0</v>
      </c>
      <c r="Y429" s="82">
        <f t="shared" si="61"/>
        <v>1</v>
      </c>
      <c r="Z429" s="82">
        <f t="shared" si="62"/>
        <v>0</v>
      </c>
      <c r="AA429" s="82">
        <f t="shared" si="63"/>
        <v>0</v>
      </c>
      <c r="AB429" s="97" t="str">
        <f t="shared" si="64"/>
        <v>-</v>
      </c>
      <c r="AC429" s="81">
        <f t="shared" si="65"/>
        <v>0</v>
      </c>
      <c r="AD429" s="82">
        <f t="shared" si="66"/>
        <v>0</v>
      </c>
      <c r="AE429" s="82">
        <f t="shared" si="67"/>
        <v>0</v>
      </c>
      <c r="AF429" s="97" t="str">
        <f t="shared" si="68"/>
        <v>-</v>
      </c>
      <c r="AG429" s="81">
        <f t="shared" si="69"/>
        <v>0</v>
      </c>
      <c r="AH429" s="98" t="s">
        <v>1368</v>
      </c>
      <c r="AI429" s="99" t="s">
        <v>1369</v>
      </c>
    </row>
    <row r="430" spans="1:35" x14ac:dyDescent="0.2">
      <c r="A430" s="79" t="s">
        <v>3548</v>
      </c>
      <c r="B430" s="80" t="s">
        <v>3549</v>
      </c>
      <c r="C430" s="81" t="s">
        <v>3550</v>
      </c>
      <c r="D430" s="82" t="s">
        <v>3551</v>
      </c>
      <c r="E430" s="82" t="s">
        <v>1528</v>
      </c>
      <c r="F430" s="80" t="s">
        <v>1362</v>
      </c>
      <c r="G430" s="83" t="s">
        <v>2480</v>
      </c>
      <c r="H430" s="84" t="s">
        <v>3552</v>
      </c>
      <c r="I430" s="85">
        <v>2167399911</v>
      </c>
      <c r="J430" s="86" t="s">
        <v>1365</v>
      </c>
      <c r="K430" s="87" t="s">
        <v>1366</v>
      </c>
      <c r="L430" s="88"/>
      <c r="M430" s="89">
        <v>324.46699606807897</v>
      </c>
      <c r="N430" s="90"/>
      <c r="O430" s="91" t="s">
        <v>1367</v>
      </c>
      <c r="P430" s="87" t="s">
        <v>1366</v>
      </c>
      <c r="Q430" s="92"/>
      <c r="R430" s="90"/>
      <c r="S430" s="93" t="s">
        <v>1366</v>
      </c>
      <c r="T430" s="94">
        <v>3239.23</v>
      </c>
      <c r="U430" s="95"/>
      <c r="V430" s="95"/>
      <c r="W430" s="96"/>
      <c r="X430" s="81">
        <f t="shared" si="60"/>
        <v>0</v>
      </c>
      <c r="Y430" s="82">
        <f t="shared" si="61"/>
        <v>1</v>
      </c>
      <c r="Z430" s="82">
        <f t="shared" si="62"/>
        <v>0</v>
      </c>
      <c r="AA430" s="82">
        <f t="shared" si="63"/>
        <v>0</v>
      </c>
      <c r="AB430" s="97" t="str">
        <f t="shared" si="64"/>
        <v>-</v>
      </c>
      <c r="AC430" s="81">
        <f t="shared" si="65"/>
        <v>0</v>
      </c>
      <c r="AD430" s="82">
        <f t="shared" si="66"/>
        <v>0</v>
      </c>
      <c r="AE430" s="82">
        <f t="shared" si="67"/>
        <v>0</v>
      </c>
      <c r="AF430" s="97" t="str">
        <f t="shared" si="68"/>
        <v>-</v>
      </c>
      <c r="AG430" s="81">
        <f t="shared" si="69"/>
        <v>0</v>
      </c>
      <c r="AH430" s="98" t="s">
        <v>1368</v>
      </c>
      <c r="AI430" s="99" t="s">
        <v>1369</v>
      </c>
    </row>
    <row r="431" spans="1:35" x14ac:dyDescent="0.2">
      <c r="A431" s="79" t="s">
        <v>3553</v>
      </c>
      <c r="B431" s="80" t="s">
        <v>3554</v>
      </c>
      <c r="C431" s="81" t="s">
        <v>3555</v>
      </c>
      <c r="D431" s="82" t="s">
        <v>3556</v>
      </c>
      <c r="E431" s="82" t="s">
        <v>1395</v>
      </c>
      <c r="F431" s="80" t="s">
        <v>1362</v>
      </c>
      <c r="G431" s="83" t="s">
        <v>3557</v>
      </c>
      <c r="H431" s="84" t="s">
        <v>1465</v>
      </c>
      <c r="I431" s="85">
        <v>4195350524</v>
      </c>
      <c r="J431" s="86" t="s">
        <v>1365</v>
      </c>
      <c r="K431" s="87" t="s">
        <v>1366</v>
      </c>
      <c r="L431" s="88"/>
      <c r="M431" s="89">
        <v>450.9279087166671</v>
      </c>
      <c r="N431" s="90"/>
      <c r="O431" s="91" t="s">
        <v>1367</v>
      </c>
      <c r="P431" s="87" t="s">
        <v>1366</v>
      </c>
      <c r="Q431" s="92"/>
      <c r="R431" s="90"/>
      <c r="S431" s="93" t="s">
        <v>1366</v>
      </c>
      <c r="T431" s="94">
        <v>4896.7</v>
      </c>
      <c r="U431" s="95"/>
      <c r="V431" s="95"/>
      <c r="W431" s="96"/>
      <c r="X431" s="81">
        <f t="shared" si="60"/>
        <v>0</v>
      </c>
      <c r="Y431" s="82">
        <f t="shared" si="61"/>
        <v>1</v>
      </c>
      <c r="Z431" s="82">
        <f t="shared" si="62"/>
        <v>0</v>
      </c>
      <c r="AA431" s="82">
        <f t="shared" si="63"/>
        <v>0</v>
      </c>
      <c r="AB431" s="97" t="str">
        <f t="shared" si="64"/>
        <v>-</v>
      </c>
      <c r="AC431" s="81">
        <f t="shared" si="65"/>
        <v>0</v>
      </c>
      <c r="AD431" s="82">
        <f t="shared" si="66"/>
        <v>0</v>
      </c>
      <c r="AE431" s="82">
        <f t="shared" si="67"/>
        <v>0</v>
      </c>
      <c r="AF431" s="97" t="str">
        <f t="shared" si="68"/>
        <v>-</v>
      </c>
      <c r="AG431" s="81">
        <f t="shared" si="69"/>
        <v>0</v>
      </c>
      <c r="AH431" s="98" t="s">
        <v>1368</v>
      </c>
      <c r="AI431" s="99" t="s">
        <v>1369</v>
      </c>
    </row>
    <row r="432" spans="1:35" x14ac:dyDescent="0.2">
      <c r="A432" s="79" t="s">
        <v>3558</v>
      </c>
      <c r="B432" s="80" t="s">
        <v>1238</v>
      </c>
      <c r="C432" s="81" t="s">
        <v>1239</v>
      </c>
      <c r="D432" s="82" t="s">
        <v>3559</v>
      </c>
      <c r="E432" s="82" t="s">
        <v>448</v>
      </c>
      <c r="F432" s="80" t="s">
        <v>1362</v>
      </c>
      <c r="G432" s="83" t="s">
        <v>3458</v>
      </c>
      <c r="H432" s="84" t="s">
        <v>3560</v>
      </c>
      <c r="I432" s="85">
        <v>3308568200</v>
      </c>
      <c r="J432" s="86" t="s">
        <v>1488</v>
      </c>
      <c r="K432" s="87" t="s">
        <v>1366</v>
      </c>
      <c r="L432" s="88"/>
      <c r="M432" s="89">
        <v>2871.9777547602885</v>
      </c>
      <c r="N432" s="90"/>
      <c r="O432" s="91">
        <v>17.539899999999999</v>
      </c>
      <c r="P432" s="87" t="s">
        <v>1366</v>
      </c>
      <c r="Q432" s="92"/>
      <c r="R432" s="90"/>
      <c r="S432" s="93" t="s">
        <v>1366</v>
      </c>
      <c r="T432" s="94">
        <v>85092.260000000009</v>
      </c>
      <c r="U432" s="95"/>
      <c r="V432" s="95"/>
      <c r="W432" s="96"/>
      <c r="X432" s="81">
        <f t="shared" si="60"/>
        <v>0</v>
      </c>
      <c r="Y432" s="82">
        <f t="shared" si="61"/>
        <v>0</v>
      </c>
      <c r="Z432" s="82">
        <f t="shared" si="62"/>
        <v>0</v>
      </c>
      <c r="AA432" s="82">
        <f t="shared" si="63"/>
        <v>0</v>
      </c>
      <c r="AB432" s="97" t="str">
        <f t="shared" si="64"/>
        <v>-</v>
      </c>
      <c r="AC432" s="81">
        <f t="shared" si="65"/>
        <v>0</v>
      </c>
      <c r="AD432" s="82">
        <f t="shared" si="66"/>
        <v>0</v>
      </c>
      <c r="AE432" s="82">
        <f t="shared" si="67"/>
        <v>0</v>
      </c>
      <c r="AF432" s="97" t="str">
        <f t="shared" si="68"/>
        <v>-</v>
      </c>
      <c r="AG432" s="81">
        <f t="shared" si="69"/>
        <v>0</v>
      </c>
      <c r="AH432" s="98" t="s">
        <v>1368</v>
      </c>
      <c r="AI432" s="99" t="s">
        <v>1418</v>
      </c>
    </row>
    <row r="433" spans="1:35" x14ac:dyDescent="0.2">
      <c r="A433" s="79" t="s">
        <v>3561</v>
      </c>
      <c r="B433" s="80" t="s">
        <v>1240</v>
      </c>
      <c r="C433" s="81" t="s">
        <v>1241</v>
      </c>
      <c r="D433" s="82" t="s">
        <v>3562</v>
      </c>
      <c r="E433" s="82" t="s">
        <v>3563</v>
      </c>
      <c r="F433" s="80" t="s">
        <v>1362</v>
      </c>
      <c r="G433" s="83" t="s">
        <v>3564</v>
      </c>
      <c r="H433" s="84" t="s">
        <v>3565</v>
      </c>
      <c r="I433" s="85">
        <v>3305341921</v>
      </c>
      <c r="J433" s="86" t="s">
        <v>1488</v>
      </c>
      <c r="K433" s="87" t="s">
        <v>1366</v>
      </c>
      <c r="L433" s="88"/>
      <c r="M433" s="89">
        <v>1913.6488988064759</v>
      </c>
      <c r="N433" s="90"/>
      <c r="O433" s="91">
        <v>17.635000000000002</v>
      </c>
      <c r="P433" s="87" t="s">
        <v>1366</v>
      </c>
      <c r="Q433" s="92"/>
      <c r="R433" s="90"/>
      <c r="S433" s="93" t="s">
        <v>1366</v>
      </c>
      <c r="T433" s="94">
        <v>72136.290000000008</v>
      </c>
      <c r="U433" s="95"/>
      <c r="V433" s="95"/>
      <c r="W433" s="96"/>
      <c r="X433" s="81">
        <f t="shared" si="60"/>
        <v>0</v>
      </c>
      <c r="Y433" s="82">
        <f t="shared" si="61"/>
        <v>0</v>
      </c>
      <c r="Z433" s="82">
        <f t="shared" si="62"/>
        <v>0</v>
      </c>
      <c r="AA433" s="82">
        <f t="shared" si="63"/>
        <v>0</v>
      </c>
      <c r="AB433" s="97" t="str">
        <f t="shared" si="64"/>
        <v>-</v>
      </c>
      <c r="AC433" s="81">
        <f t="shared" si="65"/>
        <v>0</v>
      </c>
      <c r="AD433" s="82">
        <f t="shared" si="66"/>
        <v>0</v>
      </c>
      <c r="AE433" s="82">
        <f t="shared" si="67"/>
        <v>0</v>
      </c>
      <c r="AF433" s="97" t="str">
        <f t="shared" si="68"/>
        <v>-</v>
      </c>
      <c r="AG433" s="81">
        <f t="shared" si="69"/>
        <v>0</v>
      </c>
      <c r="AH433" s="98" t="s">
        <v>1368</v>
      </c>
      <c r="AI433" s="99" t="s">
        <v>1418</v>
      </c>
    </row>
    <row r="434" spans="1:35" x14ac:dyDescent="0.2">
      <c r="A434" s="79" t="s">
        <v>3566</v>
      </c>
      <c r="B434" s="80" t="s">
        <v>778</v>
      </c>
      <c r="C434" s="81" t="s">
        <v>779</v>
      </c>
      <c r="D434" s="82" t="s">
        <v>3567</v>
      </c>
      <c r="E434" s="82" t="s">
        <v>3568</v>
      </c>
      <c r="F434" s="80" t="s">
        <v>1362</v>
      </c>
      <c r="G434" s="83" t="s">
        <v>3569</v>
      </c>
      <c r="H434" s="84" t="s">
        <v>2169</v>
      </c>
      <c r="I434" s="85">
        <v>9372376300</v>
      </c>
      <c r="J434" s="86" t="s">
        <v>1488</v>
      </c>
      <c r="K434" s="87" t="s">
        <v>1366</v>
      </c>
      <c r="L434" s="88"/>
      <c r="M434" s="89">
        <v>6018.080661377101</v>
      </c>
      <c r="N434" s="90"/>
      <c r="O434" s="91">
        <v>19.5154</v>
      </c>
      <c r="P434" s="87" t="s">
        <v>1366</v>
      </c>
      <c r="Q434" s="92"/>
      <c r="R434" s="90"/>
      <c r="S434" s="93" t="s">
        <v>1366</v>
      </c>
      <c r="T434" s="94">
        <v>162959.62</v>
      </c>
      <c r="U434" s="95"/>
      <c r="V434" s="95"/>
      <c r="W434" s="96"/>
      <c r="X434" s="81">
        <f t="shared" si="60"/>
        <v>0</v>
      </c>
      <c r="Y434" s="82">
        <f t="shared" si="61"/>
        <v>0</v>
      </c>
      <c r="Z434" s="82">
        <f t="shared" si="62"/>
        <v>0</v>
      </c>
      <c r="AA434" s="82">
        <f t="shared" si="63"/>
        <v>0</v>
      </c>
      <c r="AB434" s="97" t="str">
        <f t="shared" si="64"/>
        <v>-</v>
      </c>
      <c r="AC434" s="81">
        <f t="shared" si="65"/>
        <v>0</v>
      </c>
      <c r="AD434" s="82">
        <f t="shared" si="66"/>
        <v>0</v>
      </c>
      <c r="AE434" s="82">
        <f t="shared" si="67"/>
        <v>0</v>
      </c>
      <c r="AF434" s="97" t="str">
        <f t="shared" si="68"/>
        <v>-</v>
      </c>
      <c r="AG434" s="81">
        <f t="shared" si="69"/>
        <v>0</v>
      </c>
      <c r="AH434" s="98" t="s">
        <v>1368</v>
      </c>
      <c r="AI434" s="99" t="s">
        <v>1418</v>
      </c>
    </row>
    <row r="435" spans="1:35" x14ac:dyDescent="0.2">
      <c r="A435" s="79" t="s">
        <v>3570</v>
      </c>
      <c r="B435" s="80" t="s">
        <v>1175</v>
      </c>
      <c r="C435" s="81" t="s">
        <v>1176</v>
      </c>
      <c r="D435" s="82" t="s">
        <v>3571</v>
      </c>
      <c r="E435" s="82" t="s">
        <v>3572</v>
      </c>
      <c r="F435" s="80" t="s">
        <v>1362</v>
      </c>
      <c r="G435" s="83" t="s">
        <v>3573</v>
      </c>
      <c r="H435" s="84" t="s">
        <v>3574</v>
      </c>
      <c r="I435" s="85">
        <v>3306531200</v>
      </c>
      <c r="J435" s="86" t="s">
        <v>1488</v>
      </c>
      <c r="K435" s="87" t="s">
        <v>1366</v>
      </c>
      <c r="L435" s="88"/>
      <c r="M435" s="89">
        <v>4501.0874046806439</v>
      </c>
      <c r="N435" s="90"/>
      <c r="O435" s="91">
        <v>4.5308000000000002</v>
      </c>
      <c r="P435" s="87" t="s">
        <v>1366</v>
      </c>
      <c r="Q435" s="92"/>
      <c r="R435" s="90"/>
      <c r="S435" s="93" t="s">
        <v>1366</v>
      </c>
      <c r="T435" s="94">
        <v>70281.42</v>
      </c>
      <c r="U435" s="95"/>
      <c r="V435" s="95"/>
      <c r="W435" s="96"/>
      <c r="X435" s="81">
        <f t="shared" si="60"/>
        <v>0</v>
      </c>
      <c r="Y435" s="82">
        <f t="shared" si="61"/>
        <v>0</v>
      </c>
      <c r="Z435" s="82">
        <f t="shared" si="62"/>
        <v>0</v>
      </c>
      <c r="AA435" s="82">
        <f t="shared" si="63"/>
        <v>0</v>
      </c>
      <c r="AB435" s="97" t="str">
        <f t="shared" si="64"/>
        <v>-</v>
      </c>
      <c r="AC435" s="81">
        <f t="shared" si="65"/>
        <v>0</v>
      </c>
      <c r="AD435" s="82">
        <f t="shared" si="66"/>
        <v>0</v>
      </c>
      <c r="AE435" s="82">
        <f t="shared" si="67"/>
        <v>0</v>
      </c>
      <c r="AF435" s="97" t="str">
        <f t="shared" si="68"/>
        <v>-</v>
      </c>
      <c r="AG435" s="81">
        <f t="shared" si="69"/>
        <v>0</v>
      </c>
      <c r="AH435" s="98" t="s">
        <v>1368</v>
      </c>
      <c r="AI435" s="99" t="s">
        <v>1418</v>
      </c>
    </row>
    <row r="436" spans="1:35" x14ac:dyDescent="0.2">
      <c r="A436" s="79" t="s">
        <v>3575</v>
      </c>
      <c r="B436" s="80" t="s">
        <v>1051</v>
      </c>
      <c r="C436" s="81" t="s">
        <v>1052</v>
      </c>
      <c r="D436" s="82" t="s">
        <v>3576</v>
      </c>
      <c r="E436" s="82" t="s">
        <v>2145</v>
      </c>
      <c r="F436" s="80" t="s">
        <v>1362</v>
      </c>
      <c r="G436" s="83" t="s">
        <v>2146</v>
      </c>
      <c r="H436" s="84" t="s">
        <v>3577</v>
      </c>
      <c r="I436" s="85">
        <v>7406635892</v>
      </c>
      <c r="J436" s="86" t="s">
        <v>1424</v>
      </c>
      <c r="K436" s="87" t="s">
        <v>1417</v>
      </c>
      <c r="L436" s="88"/>
      <c r="M436" s="89">
        <v>1279.1385453674411</v>
      </c>
      <c r="N436" s="90"/>
      <c r="O436" s="91">
        <v>24.110700000000001</v>
      </c>
      <c r="P436" s="87" t="s">
        <v>1417</v>
      </c>
      <c r="Q436" s="92"/>
      <c r="R436" s="90"/>
      <c r="S436" s="93" t="s">
        <v>1417</v>
      </c>
      <c r="T436" s="94">
        <v>78807.259999999995</v>
      </c>
      <c r="U436" s="95"/>
      <c r="V436" s="95"/>
      <c r="W436" s="96"/>
      <c r="X436" s="81">
        <f t="shared" si="60"/>
        <v>1</v>
      </c>
      <c r="Y436" s="82">
        <f t="shared" si="61"/>
        <v>0</v>
      </c>
      <c r="Z436" s="82">
        <f t="shared" si="62"/>
        <v>0</v>
      </c>
      <c r="AA436" s="82">
        <f t="shared" si="63"/>
        <v>0</v>
      </c>
      <c r="AB436" s="97" t="str">
        <f t="shared" si="64"/>
        <v>-</v>
      </c>
      <c r="AC436" s="81">
        <f t="shared" si="65"/>
        <v>1</v>
      </c>
      <c r="AD436" s="82">
        <f t="shared" si="66"/>
        <v>1</v>
      </c>
      <c r="AE436" s="82" t="str">
        <f t="shared" si="67"/>
        <v>Initial</v>
      </c>
      <c r="AF436" s="97" t="str">
        <f t="shared" si="68"/>
        <v>RLIS</v>
      </c>
      <c r="AG436" s="81">
        <f t="shared" si="69"/>
        <v>0</v>
      </c>
      <c r="AH436" s="98" t="s">
        <v>1368</v>
      </c>
      <c r="AI436" s="99" t="s">
        <v>1418</v>
      </c>
    </row>
    <row r="437" spans="1:35" x14ac:dyDescent="0.2">
      <c r="A437" s="79" t="s">
        <v>3578</v>
      </c>
      <c r="B437" s="80" t="s">
        <v>905</v>
      </c>
      <c r="C437" s="81" t="s">
        <v>3579</v>
      </c>
      <c r="D437" s="82" t="s">
        <v>3580</v>
      </c>
      <c r="E437" s="82" t="s">
        <v>890</v>
      </c>
      <c r="F437" s="80" t="s">
        <v>1362</v>
      </c>
      <c r="G437" s="83" t="s">
        <v>3581</v>
      </c>
      <c r="H437" s="84" t="s">
        <v>3582</v>
      </c>
      <c r="I437" s="85">
        <v>4194331234</v>
      </c>
      <c r="J437" s="86" t="s">
        <v>1416</v>
      </c>
      <c r="K437" s="87" t="s">
        <v>1366</v>
      </c>
      <c r="L437" s="88"/>
      <c r="M437" s="89">
        <v>1425.706968286252</v>
      </c>
      <c r="N437" s="90"/>
      <c r="O437" s="91">
        <v>14.7202</v>
      </c>
      <c r="P437" s="87" t="s">
        <v>1366</v>
      </c>
      <c r="Q437" s="92"/>
      <c r="R437" s="90"/>
      <c r="S437" s="93" t="s">
        <v>1417</v>
      </c>
      <c r="T437" s="94">
        <v>42797.090000000004</v>
      </c>
      <c r="U437" s="95"/>
      <c r="V437" s="95"/>
      <c r="W437" s="96"/>
      <c r="X437" s="81">
        <f t="shared" si="60"/>
        <v>0</v>
      </c>
      <c r="Y437" s="82">
        <f t="shared" si="61"/>
        <v>0</v>
      </c>
      <c r="Z437" s="82">
        <f t="shared" si="62"/>
        <v>0</v>
      </c>
      <c r="AA437" s="82">
        <f t="shared" si="63"/>
        <v>0</v>
      </c>
      <c r="AB437" s="97" t="str">
        <f t="shared" si="64"/>
        <v>-</v>
      </c>
      <c r="AC437" s="81">
        <f t="shared" si="65"/>
        <v>1</v>
      </c>
      <c r="AD437" s="82">
        <f t="shared" si="66"/>
        <v>0</v>
      </c>
      <c r="AE437" s="82">
        <f t="shared" si="67"/>
        <v>0</v>
      </c>
      <c r="AF437" s="97" t="str">
        <f t="shared" si="68"/>
        <v>-</v>
      </c>
      <c r="AG437" s="81">
        <f t="shared" si="69"/>
        <v>0</v>
      </c>
      <c r="AH437" s="98" t="s">
        <v>1368</v>
      </c>
      <c r="AI437" s="99" t="s">
        <v>1418</v>
      </c>
    </row>
    <row r="438" spans="1:35" x14ac:dyDescent="0.2">
      <c r="A438" s="79" t="s">
        <v>3583</v>
      </c>
      <c r="B438" s="80" t="s">
        <v>3584</v>
      </c>
      <c r="C438" s="81" t="s">
        <v>3585</v>
      </c>
      <c r="D438" s="82" t="s">
        <v>3586</v>
      </c>
      <c r="E438" s="82" t="s">
        <v>1432</v>
      </c>
      <c r="F438" s="80" t="s">
        <v>1362</v>
      </c>
      <c r="G438" s="83" t="s">
        <v>3587</v>
      </c>
      <c r="H438" s="84" t="s">
        <v>3588</v>
      </c>
      <c r="I438" s="85">
        <v>3303791034</v>
      </c>
      <c r="J438" s="86" t="s">
        <v>1383</v>
      </c>
      <c r="K438" s="87" t="s">
        <v>1366</v>
      </c>
      <c r="L438" s="88"/>
      <c r="M438" s="89">
        <v>76.114339807303878</v>
      </c>
      <c r="N438" s="90"/>
      <c r="O438" s="91" t="s">
        <v>1367</v>
      </c>
      <c r="P438" s="87" t="s">
        <v>1366</v>
      </c>
      <c r="Q438" s="92"/>
      <c r="R438" s="90"/>
      <c r="S438" s="93" t="s">
        <v>1366</v>
      </c>
      <c r="T438" s="94">
        <v>810.39</v>
      </c>
      <c r="U438" s="95"/>
      <c r="V438" s="95"/>
      <c r="W438" s="96"/>
      <c r="X438" s="81">
        <f t="shared" si="60"/>
        <v>0</v>
      </c>
      <c r="Y438" s="82">
        <f t="shared" si="61"/>
        <v>1</v>
      </c>
      <c r="Z438" s="82">
        <f t="shared" si="62"/>
        <v>0</v>
      </c>
      <c r="AA438" s="82">
        <f t="shared" si="63"/>
        <v>0</v>
      </c>
      <c r="AB438" s="97" t="str">
        <f t="shared" si="64"/>
        <v>-</v>
      </c>
      <c r="AC438" s="81">
        <f t="shared" si="65"/>
        <v>0</v>
      </c>
      <c r="AD438" s="82">
        <f t="shared" si="66"/>
        <v>0</v>
      </c>
      <c r="AE438" s="82">
        <f t="shared" si="67"/>
        <v>0</v>
      </c>
      <c r="AF438" s="97" t="str">
        <f t="shared" si="68"/>
        <v>-</v>
      </c>
      <c r="AG438" s="81">
        <f t="shared" si="69"/>
        <v>0</v>
      </c>
      <c r="AH438" s="98" t="s">
        <v>1368</v>
      </c>
      <c r="AI438" s="99" t="s">
        <v>1369</v>
      </c>
    </row>
    <row r="439" spans="1:35" x14ac:dyDescent="0.2">
      <c r="A439" s="79" t="s">
        <v>3589</v>
      </c>
      <c r="B439" s="80" t="s">
        <v>3590</v>
      </c>
      <c r="C439" s="81" t="s">
        <v>3591</v>
      </c>
      <c r="D439" s="82" t="s">
        <v>3592</v>
      </c>
      <c r="E439" s="82" t="s">
        <v>1528</v>
      </c>
      <c r="F439" s="80" t="s">
        <v>1362</v>
      </c>
      <c r="G439" s="83" t="s">
        <v>2295</v>
      </c>
      <c r="H439" s="84" t="s">
        <v>3593</v>
      </c>
      <c r="I439" s="85">
        <v>2166411500</v>
      </c>
      <c r="J439" s="86"/>
      <c r="K439" s="87"/>
      <c r="L439" s="88"/>
      <c r="M439" s="89">
        <v>260.29497359889473</v>
      </c>
      <c r="N439" s="90"/>
      <c r="O439" s="91" t="s">
        <v>1367</v>
      </c>
      <c r="P439" s="87" t="s">
        <v>1366</v>
      </c>
      <c r="Q439" s="92"/>
      <c r="R439" s="90"/>
      <c r="S439" s="93"/>
      <c r="T439" s="94">
        <v>1812.19</v>
      </c>
      <c r="U439" s="95"/>
      <c r="V439" s="95"/>
      <c r="W439" s="96"/>
      <c r="X439" s="81">
        <f t="shared" si="60"/>
        <v>0</v>
      </c>
      <c r="Y439" s="82">
        <f t="shared" si="61"/>
        <v>1</v>
      </c>
      <c r="Z439" s="82">
        <f t="shared" si="62"/>
        <v>0</v>
      </c>
      <c r="AA439" s="82">
        <f t="shared" si="63"/>
        <v>0</v>
      </c>
      <c r="AB439" s="97" t="str">
        <f t="shared" si="64"/>
        <v>-</v>
      </c>
      <c r="AC439" s="81">
        <f t="shared" si="65"/>
        <v>0</v>
      </c>
      <c r="AD439" s="82">
        <f t="shared" si="66"/>
        <v>0</v>
      </c>
      <c r="AE439" s="82">
        <f t="shared" si="67"/>
        <v>0</v>
      </c>
      <c r="AF439" s="97" t="str">
        <f t="shared" si="68"/>
        <v>-</v>
      </c>
      <c r="AG439" s="81">
        <f t="shared" si="69"/>
        <v>0</v>
      </c>
      <c r="AH439" s="98" t="s">
        <v>1368</v>
      </c>
      <c r="AI439" s="99" t="s">
        <v>1369</v>
      </c>
    </row>
    <row r="440" spans="1:35" x14ac:dyDescent="0.2">
      <c r="A440" s="79" t="s">
        <v>3594</v>
      </c>
      <c r="B440" s="80" t="s">
        <v>3595</v>
      </c>
      <c r="C440" s="81" t="s">
        <v>3596</v>
      </c>
      <c r="D440" s="82" t="s">
        <v>3597</v>
      </c>
      <c r="E440" s="82" t="s">
        <v>1361</v>
      </c>
      <c r="F440" s="80" t="s">
        <v>1362</v>
      </c>
      <c r="G440" s="83" t="s">
        <v>2414</v>
      </c>
      <c r="H440" s="84" t="s">
        <v>3598</v>
      </c>
      <c r="I440" s="85">
        <v>6144337510</v>
      </c>
      <c r="J440" s="86" t="s">
        <v>1365</v>
      </c>
      <c r="K440" s="87" t="s">
        <v>1366</v>
      </c>
      <c r="L440" s="88"/>
      <c r="M440" s="89">
        <v>182.94437699470535</v>
      </c>
      <c r="N440" s="90"/>
      <c r="O440" s="91" t="s">
        <v>1367</v>
      </c>
      <c r="P440" s="87" t="s">
        <v>1366</v>
      </c>
      <c r="Q440" s="92"/>
      <c r="R440" s="90"/>
      <c r="S440" s="93" t="s">
        <v>1366</v>
      </c>
      <c r="T440" s="94">
        <v>1321.38</v>
      </c>
      <c r="U440" s="95"/>
      <c r="V440" s="95"/>
      <c r="W440" s="96"/>
      <c r="X440" s="81">
        <f t="shared" si="60"/>
        <v>0</v>
      </c>
      <c r="Y440" s="82">
        <f t="shared" si="61"/>
        <v>1</v>
      </c>
      <c r="Z440" s="82">
        <f t="shared" si="62"/>
        <v>0</v>
      </c>
      <c r="AA440" s="82">
        <f t="shared" si="63"/>
        <v>0</v>
      </c>
      <c r="AB440" s="97" t="str">
        <f t="shared" si="64"/>
        <v>-</v>
      </c>
      <c r="AC440" s="81">
        <f t="shared" si="65"/>
        <v>0</v>
      </c>
      <c r="AD440" s="82">
        <f t="shared" si="66"/>
        <v>0</v>
      </c>
      <c r="AE440" s="82">
        <f t="shared" si="67"/>
        <v>0</v>
      </c>
      <c r="AF440" s="97" t="str">
        <f t="shared" si="68"/>
        <v>-</v>
      </c>
      <c r="AG440" s="81">
        <f t="shared" si="69"/>
        <v>0</v>
      </c>
      <c r="AH440" s="98" t="s">
        <v>1368</v>
      </c>
      <c r="AI440" s="99" t="s">
        <v>1369</v>
      </c>
    </row>
    <row r="441" spans="1:35" x14ac:dyDescent="0.2">
      <c r="A441" s="79" t="s">
        <v>3599</v>
      </c>
      <c r="B441" s="80" t="s">
        <v>3600</v>
      </c>
      <c r="C441" s="81" t="s">
        <v>3601</v>
      </c>
      <c r="D441" s="82" t="s">
        <v>3602</v>
      </c>
      <c r="E441" s="82" t="s">
        <v>1395</v>
      </c>
      <c r="F441" s="80" t="s">
        <v>1362</v>
      </c>
      <c r="G441" s="83" t="s">
        <v>3557</v>
      </c>
      <c r="H441" s="84" t="s">
        <v>3603</v>
      </c>
      <c r="I441" s="85">
        <v>4198678167</v>
      </c>
      <c r="J441" s="86" t="s">
        <v>1365</v>
      </c>
      <c r="K441" s="87" t="s">
        <v>1366</v>
      </c>
      <c r="L441" s="88"/>
      <c r="M441" s="89">
        <v>227.32771911448251</v>
      </c>
      <c r="N441" s="90"/>
      <c r="O441" s="91" t="s">
        <v>1367</v>
      </c>
      <c r="P441" s="87" t="s">
        <v>1366</v>
      </c>
      <c r="Q441" s="92"/>
      <c r="R441" s="90"/>
      <c r="S441" s="93" t="s">
        <v>1366</v>
      </c>
      <c r="T441" s="94">
        <v>1915.57</v>
      </c>
      <c r="U441" s="95"/>
      <c r="V441" s="95"/>
      <c r="W441" s="96"/>
      <c r="X441" s="81">
        <f t="shared" si="60"/>
        <v>0</v>
      </c>
      <c r="Y441" s="82">
        <f t="shared" si="61"/>
        <v>1</v>
      </c>
      <c r="Z441" s="82">
        <f t="shared" si="62"/>
        <v>0</v>
      </c>
      <c r="AA441" s="82">
        <f t="shared" si="63"/>
        <v>0</v>
      </c>
      <c r="AB441" s="97" t="str">
        <f t="shared" si="64"/>
        <v>-</v>
      </c>
      <c r="AC441" s="81">
        <f t="shared" si="65"/>
        <v>0</v>
      </c>
      <c r="AD441" s="82">
        <f t="shared" si="66"/>
        <v>0</v>
      </c>
      <c r="AE441" s="82">
        <f t="shared" si="67"/>
        <v>0</v>
      </c>
      <c r="AF441" s="97" t="str">
        <f t="shared" si="68"/>
        <v>-</v>
      </c>
      <c r="AG441" s="81">
        <f t="shared" si="69"/>
        <v>0</v>
      </c>
      <c r="AH441" s="98" t="s">
        <v>1368</v>
      </c>
      <c r="AI441" s="99" t="s">
        <v>1369</v>
      </c>
    </row>
    <row r="442" spans="1:35" x14ac:dyDescent="0.2">
      <c r="A442" s="79" t="s">
        <v>3604</v>
      </c>
      <c r="B442" s="80" t="s">
        <v>3605</v>
      </c>
      <c r="C442" s="81" t="s">
        <v>3606</v>
      </c>
      <c r="D442" s="82" t="s">
        <v>3607</v>
      </c>
      <c r="E442" s="82" t="s">
        <v>1361</v>
      </c>
      <c r="F442" s="80" t="s">
        <v>1362</v>
      </c>
      <c r="G442" s="83" t="s">
        <v>1790</v>
      </c>
      <c r="H442" s="84" t="s">
        <v>3608</v>
      </c>
      <c r="I442" s="85">
        <v>8776446338</v>
      </c>
      <c r="J442" s="86" t="s">
        <v>1365</v>
      </c>
      <c r="K442" s="87" t="s">
        <v>1366</v>
      </c>
      <c r="L442" s="88"/>
      <c r="M442" s="89">
        <v>120.33091357292521</v>
      </c>
      <c r="N442" s="90"/>
      <c r="O442" s="91" t="s">
        <v>1367</v>
      </c>
      <c r="P442" s="87" t="s">
        <v>1366</v>
      </c>
      <c r="Q442" s="92"/>
      <c r="R442" s="90"/>
      <c r="S442" s="93" t="s">
        <v>1366</v>
      </c>
      <c r="T442" s="94">
        <v>1011.61</v>
      </c>
      <c r="U442" s="95"/>
      <c r="V442" s="95"/>
      <c r="W442" s="96"/>
      <c r="X442" s="81">
        <f t="shared" si="60"/>
        <v>0</v>
      </c>
      <c r="Y442" s="82">
        <f t="shared" si="61"/>
        <v>1</v>
      </c>
      <c r="Z442" s="82">
        <f t="shared" si="62"/>
        <v>0</v>
      </c>
      <c r="AA442" s="82">
        <f t="shared" si="63"/>
        <v>0</v>
      </c>
      <c r="AB442" s="97" t="str">
        <f t="shared" si="64"/>
        <v>-</v>
      </c>
      <c r="AC442" s="81">
        <f t="shared" si="65"/>
        <v>0</v>
      </c>
      <c r="AD442" s="82">
        <f t="shared" si="66"/>
        <v>0</v>
      </c>
      <c r="AE442" s="82">
        <f t="shared" si="67"/>
        <v>0</v>
      </c>
      <c r="AF442" s="97" t="str">
        <f t="shared" si="68"/>
        <v>-</v>
      </c>
      <c r="AG442" s="81">
        <f t="shared" si="69"/>
        <v>0</v>
      </c>
      <c r="AH442" s="98" t="s">
        <v>1368</v>
      </c>
      <c r="AI442" s="99" t="s">
        <v>1369</v>
      </c>
    </row>
    <row r="443" spans="1:35" x14ac:dyDescent="0.2">
      <c r="A443" s="79" t="s">
        <v>3609</v>
      </c>
      <c r="B443" s="80" t="s">
        <v>3610</v>
      </c>
      <c r="C443" s="81" t="s">
        <v>3611</v>
      </c>
      <c r="D443" s="82" t="s">
        <v>3612</v>
      </c>
      <c r="E443" s="82" t="s">
        <v>1432</v>
      </c>
      <c r="F443" s="80" t="s">
        <v>1362</v>
      </c>
      <c r="G443" s="83" t="s">
        <v>3587</v>
      </c>
      <c r="H443" s="84" t="s">
        <v>3613</v>
      </c>
      <c r="I443" s="85">
        <v>8776446338</v>
      </c>
      <c r="J443" s="86" t="s">
        <v>1383</v>
      </c>
      <c r="K443" s="87" t="s">
        <v>1366</v>
      </c>
      <c r="L443" s="88"/>
      <c r="M443" s="89">
        <v>228.09576108793641</v>
      </c>
      <c r="N443" s="90"/>
      <c r="O443" s="91" t="s">
        <v>1367</v>
      </c>
      <c r="P443" s="87" t="s">
        <v>1366</v>
      </c>
      <c r="Q443" s="92"/>
      <c r="R443" s="90"/>
      <c r="S443" s="93" t="s">
        <v>1366</v>
      </c>
      <c r="T443" s="94">
        <v>2431.4900000000002</v>
      </c>
      <c r="U443" s="95"/>
      <c r="V443" s="95"/>
      <c r="W443" s="96"/>
      <c r="X443" s="81">
        <f t="shared" si="60"/>
        <v>0</v>
      </c>
      <c r="Y443" s="82">
        <f t="shared" si="61"/>
        <v>1</v>
      </c>
      <c r="Z443" s="82">
        <f t="shared" si="62"/>
        <v>0</v>
      </c>
      <c r="AA443" s="82">
        <f t="shared" si="63"/>
        <v>0</v>
      </c>
      <c r="AB443" s="97" t="str">
        <f t="shared" si="64"/>
        <v>-</v>
      </c>
      <c r="AC443" s="81">
        <f t="shared" si="65"/>
        <v>0</v>
      </c>
      <c r="AD443" s="82">
        <f t="shared" si="66"/>
        <v>0</v>
      </c>
      <c r="AE443" s="82">
        <f t="shared" si="67"/>
        <v>0</v>
      </c>
      <c r="AF443" s="97" t="str">
        <f t="shared" si="68"/>
        <v>-</v>
      </c>
      <c r="AG443" s="81">
        <f t="shared" si="69"/>
        <v>0</v>
      </c>
      <c r="AH443" s="98" t="s">
        <v>1368</v>
      </c>
      <c r="AI443" s="99" t="s">
        <v>1369</v>
      </c>
    </row>
    <row r="444" spans="1:35" x14ac:dyDescent="0.2">
      <c r="A444" s="79" t="s">
        <v>3614</v>
      </c>
      <c r="B444" s="80" t="s">
        <v>3615</v>
      </c>
      <c r="C444" s="81" t="s">
        <v>3616</v>
      </c>
      <c r="D444" s="82" t="s">
        <v>3617</v>
      </c>
      <c r="E444" s="82" t="s">
        <v>2014</v>
      </c>
      <c r="F444" s="80" t="s">
        <v>1362</v>
      </c>
      <c r="G444" s="83" t="s">
        <v>2026</v>
      </c>
      <c r="H444" s="84" t="s">
        <v>3618</v>
      </c>
      <c r="I444" s="85">
        <v>3304512050</v>
      </c>
      <c r="J444" s="86"/>
      <c r="K444" s="87"/>
      <c r="L444" s="88"/>
      <c r="M444" s="89">
        <v>163.94134783623238</v>
      </c>
      <c r="N444" s="90"/>
      <c r="O444" s="91" t="s">
        <v>1367</v>
      </c>
      <c r="P444" s="87" t="s">
        <v>1366</v>
      </c>
      <c r="Q444" s="92"/>
      <c r="R444" s="90"/>
      <c r="S444" s="93"/>
      <c r="T444" s="94">
        <v>1141.49</v>
      </c>
      <c r="U444" s="95"/>
      <c r="V444" s="95"/>
      <c r="W444" s="96"/>
      <c r="X444" s="81">
        <f t="shared" si="60"/>
        <v>0</v>
      </c>
      <c r="Y444" s="82">
        <f t="shared" si="61"/>
        <v>1</v>
      </c>
      <c r="Z444" s="82">
        <f t="shared" si="62"/>
        <v>0</v>
      </c>
      <c r="AA444" s="82">
        <f t="shared" si="63"/>
        <v>0</v>
      </c>
      <c r="AB444" s="97" t="str">
        <f t="shared" si="64"/>
        <v>-</v>
      </c>
      <c r="AC444" s="81">
        <f t="shared" si="65"/>
        <v>0</v>
      </c>
      <c r="AD444" s="82">
        <f t="shared" si="66"/>
        <v>0</v>
      </c>
      <c r="AE444" s="82">
        <f t="shared" si="67"/>
        <v>0</v>
      </c>
      <c r="AF444" s="97" t="str">
        <f t="shared" si="68"/>
        <v>-</v>
      </c>
      <c r="AG444" s="81">
        <f t="shared" si="69"/>
        <v>0</v>
      </c>
      <c r="AH444" s="98" t="s">
        <v>1368</v>
      </c>
      <c r="AI444" s="99" t="s">
        <v>1369</v>
      </c>
    </row>
    <row r="445" spans="1:35" x14ac:dyDescent="0.2">
      <c r="A445" s="79" t="s">
        <v>3619</v>
      </c>
      <c r="B445" s="80" t="s">
        <v>3620</v>
      </c>
      <c r="C445" s="81" t="s">
        <v>3621</v>
      </c>
      <c r="D445" s="82" t="s">
        <v>3622</v>
      </c>
      <c r="E445" s="82" t="s">
        <v>2234</v>
      </c>
      <c r="F445" s="80" t="s">
        <v>1362</v>
      </c>
      <c r="G445" s="83" t="s">
        <v>3505</v>
      </c>
      <c r="H445" s="84" t="s">
        <v>3623</v>
      </c>
      <c r="I445" s="85">
        <v>8776446338</v>
      </c>
      <c r="J445" s="86" t="s">
        <v>1488</v>
      </c>
      <c r="K445" s="87" t="s">
        <v>1366</v>
      </c>
      <c r="L445" s="88"/>
      <c r="M445" s="89">
        <v>180.96766359276248</v>
      </c>
      <c r="N445" s="90"/>
      <c r="O445" s="91" t="s">
        <v>1367</v>
      </c>
      <c r="P445" s="87" t="s">
        <v>1366</v>
      </c>
      <c r="Q445" s="92"/>
      <c r="R445" s="90"/>
      <c r="S445" s="93" t="s">
        <v>1366</v>
      </c>
      <c r="T445" s="94">
        <v>1640.21</v>
      </c>
      <c r="U445" s="95"/>
      <c r="V445" s="95"/>
      <c r="W445" s="96"/>
      <c r="X445" s="81">
        <f t="shared" si="60"/>
        <v>0</v>
      </c>
      <c r="Y445" s="82">
        <f t="shared" si="61"/>
        <v>1</v>
      </c>
      <c r="Z445" s="82">
        <f t="shared" si="62"/>
        <v>0</v>
      </c>
      <c r="AA445" s="82">
        <f t="shared" si="63"/>
        <v>0</v>
      </c>
      <c r="AB445" s="97" t="str">
        <f t="shared" si="64"/>
        <v>-</v>
      </c>
      <c r="AC445" s="81">
        <f t="shared" si="65"/>
        <v>0</v>
      </c>
      <c r="AD445" s="82">
        <f t="shared" si="66"/>
        <v>0</v>
      </c>
      <c r="AE445" s="82">
        <f t="shared" si="67"/>
        <v>0</v>
      </c>
      <c r="AF445" s="97" t="str">
        <f t="shared" si="68"/>
        <v>-</v>
      </c>
      <c r="AG445" s="81">
        <f t="shared" si="69"/>
        <v>0</v>
      </c>
      <c r="AH445" s="98" t="s">
        <v>1368</v>
      </c>
      <c r="AI445" s="99" t="s">
        <v>1369</v>
      </c>
    </row>
    <row r="446" spans="1:35" x14ac:dyDescent="0.2">
      <c r="A446" s="79" t="s">
        <v>3624</v>
      </c>
      <c r="B446" s="80" t="s">
        <v>3625</v>
      </c>
      <c r="C446" s="81" t="s">
        <v>3626</v>
      </c>
      <c r="D446" s="82" t="s">
        <v>3627</v>
      </c>
      <c r="E446" s="82" t="s">
        <v>1402</v>
      </c>
      <c r="F446" s="80" t="s">
        <v>1362</v>
      </c>
      <c r="G446" s="83" t="s">
        <v>1481</v>
      </c>
      <c r="H446" s="84" t="s">
        <v>3628</v>
      </c>
      <c r="I446" s="85">
        <v>5137512000</v>
      </c>
      <c r="J446" s="86" t="s">
        <v>1365</v>
      </c>
      <c r="K446" s="87" t="s">
        <v>1366</v>
      </c>
      <c r="L446" s="88"/>
      <c r="M446" s="89">
        <v>112.75839180109054</v>
      </c>
      <c r="N446" s="90"/>
      <c r="O446" s="91" t="s">
        <v>1367</v>
      </c>
      <c r="P446" s="87" t="s">
        <v>1366</v>
      </c>
      <c r="Q446" s="92"/>
      <c r="R446" s="90"/>
      <c r="S446" s="93" t="s">
        <v>1366</v>
      </c>
      <c r="T446" s="94">
        <v>1168.9100000000001</v>
      </c>
      <c r="U446" s="95"/>
      <c r="V446" s="95"/>
      <c r="W446" s="96"/>
      <c r="X446" s="81">
        <f t="shared" si="60"/>
        <v>0</v>
      </c>
      <c r="Y446" s="82">
        <f t="shared" si="61"/>
        <v>1</v>
      </c>
      <c r="Z446" s="82">
        <f t="shared" si="62"/>
        <v>0</v>
      </c>
      <c r="AA446" s="82">
        <f t="shared" si="63"/>
        <v>0</v>
      </c>
      <c r="AB446" s="97" t="str">
        <f t="shared" si="64"/>
        <v>-</v>
      </c>
      <c r="AC446" s="81">
        <f t="shared" si="65"/>
        <v>0</v>
      </c>
      <c r="AD446" s="82">
        <f t="shared" si="66"/>
        <v>0</v>
      </c>
      <c r="AE446" s="82">
        <f t="shared" si="67"/>
        <v>0</v>
      </c>
      <c r="AF446" s="97" t="str">
        <f t="shared" si="68"/>
        <v>-</v>
      </c>
      <c r="AG446" s="81">
        <f t="shared" si="69"/>
        <v>0</v>
      </c>
      <c r="AH446" s="98" t="s">
        <v>1368</v>
      </c>
      <c r="AI446" s="99" t="s">
        <v>1369</v>
      </c>
    </row>
    <row r="447" spans="1:35" x14ac:dyDescent="0.2">
      <c r="A447" s="79" t="s">
        <v>3629</v>
      </c>
      <c r="B447" s="80" t="s">
        <v>309</v>
      </c>
      <c r="C447" s="81" t="s">
        <v>310</v>
      </c>
      <c r="D447" s="82" t="s">
        <v>3630</v>
      </c>
      <c r="E447" s="82" t="s">
        <v>3631</v>
      </c>
      <c r="F447" s="80" t="s">
        <v>1362</v>
      </c>
      <c r="G447" s="83" t="s">
        <v>3632</v>
      </c>
      <c r="H447" s="84" t="s">
        <v>3633</v>
      </c>
      <c r="I447" s="85">
        <v>2166425850</v>
      </c>
      <c r="J447" s="86" t="s">
        <v>1786</v>
      </c>
      <c r="K447" s="87" t="s">
        <v>1366</v>
      </c>
      <c r="L447" s="88"/>
      <c r="M447" s="89">
        <v>1008.0722698247246</v>
      </c>
      <c r="N447" s="90"/>
      <c r="O447" s="91">
        <v>8.2315000000000005</v>
      </c>
      <c r="P447" s="87" t="s">
        <v>1366</v>
      </c>
      <c r="Q447" s="92"/>
      <c r="R447" s="90"/>
      <c r="S447" s="93" t="s">
        <v>1366</v>
      </c>
      <c r="T447" s="94">
        <v>14192.77</v>
      </c>
      <c r="U447" s="95"/>
      <c r="V447" s="95"/>
      <c r="W447" s="96"/>
      <c r="X447" s="81">
        <f t="shared" si="60"/>
        <v>0</v>
      </c>
      <c r="Y447" s="82">
        <f t="shared" si="61"/>
        <v>0</v>
      </c>
      <c r="Z447" s="82">
        <f t="shared" si="62"/>
        <v>0</v>
      </c>
      <c r="AA447" s="82">
        <f t="shared" si="63"/>
        <v>0</v>
      </c>
      <c r="AB447" s="97" t="str">
        <f t="shared" si="64"/>
        <v>-</v>
      </c>
      <c r="AC447" s="81">
        <f t="shared" si="65"/>
        <v>0</v>
      </c>
      <c r="AD447" s="82">
        <f t="shared" si="66"/>
        <v>0</v>
      </c>
      <c r="AE447" s="82">
        <f t="shared" si="67"/>
        <v>0</v>
      </c>
      <c r="AF447" s="97" t="str">
        <f t="shared" si="68"/>
        <v>-</v>
      </c>
      <c r="AG447" s="81">
        <f t="shared" si="69"/>
        <v>0</v>
      </c>
      <c r="AH447" s="98" t="s">
        <v>1368</v>
      </c>
      <c r="AI447" s="99" t="s">
        <v>1418</v>
      </c>
    </row>
    <row r="448" spans="1:35" x14ac:dyDescent="0.2">
      <c r="A448" s="79" t="s">
        <v>3634</v>
      </c>
      <c r="B448" s="80" t="s">
        <v>502</v>
      </c>
      <c r="C448" s="81" t="s">
        <v>503</v>
      </c>
      <c r="D448" s="82" t="s">
        <v>3635</v>
      </c>
      <c r="E448" s="82" t="s">
        <v>3636</v>
      </c>
      <c r="F448" s="80" t="s">
        <v>1362</v>
      </c>
      <c r="G448" s="83" t="s">
        <v>3637</v>
      </c>
      <c r="H448" s="84" t="s">
        <v>3638</v>
      </c>
      <c r="I448" s="85">
        <v>7402643502</v>
      </c>
      <c r="J448" s="86" t="s">
        <v>1488</v>
      </c>
      <c r="K448" s="87" t="s">
        <v>1366</v>
      </c>
      <c r="L448" s="88"/>
      <c r="M448" s="89">
        <v>2169.6480139313876</v>
      </c>
      <c r="N448" s="90"/>
      <c r="O448" s="91">
        <v>22.151199999999999</v>
      </c>
      <c r="P448" s="87" t="s">
        <v>1417</v>
      </c>
      <c r="Q448" s="92"/>
      <c r="R448" s="90"/>
      <c r="S448" s="93" t="s">
        <v>1366</v>
      </c>
      <c r="T448" s="94">
        <v>119945.89000000001</v>
      </c>
      <c r="U448" s="95"/>
      <c r="V448" s="95"/>
      <c r="W448" s="96"/>
      <c r="X448" s="81">
        <f t="shared" si="60"/>
        <v>0</v>
      </c>
      <c r="Y448" s="82">
        <f t="shared" si="61"/>
        <v>0</v>
      </c>
      <c r="Z448" s="82">
        <f t="shared" si="62"/>
        <v>0</v>
      </c>
      <c r="AA448" s="82">
        <f t="shared" si="63"/>
        <v>0</v>
      </c>
      <c r="AB448" s="97" t="str">
        <f t="shared" si="64"/>
        <v>-</v>
      </c>
      <c r="AC448" s="81">
        <f t="shared" si="65"/>
        <v>0</v>
      </c>
      <c r="AD448" s="82">
        <f t="shared" si="66"/>
        <v>1</v>
      </c>
      <c r="AE448" s="82">
        <f t="shared" si="67"/>
        <v>0</v>
      </c>
      <c r="AF448" s="97" t="str">
        <f t="shared" si="68"/>
        <v>-</v>
      </c>
      <c r="AG448" s="81">
        <f t="shared" si="69"/>
        <v>0</v>
      </c>
      <c r="AH448" s="98" t="s">
        <v>1368</v>
      </c>
      <c r="AI448" s="99" t="s">
        <v>1418</v>
      </c>
    </row>
    <row r="449" spans="1:35" x14ac:dyDescent="0.2">
      <c r="A449" s="79" t="s">
        <v>3639</v>
      </c>
      <c r="B449" s="80" t="s">
        <v>436</v>
      </c>
      <c r="C449" s="81" t="s">
        <v>437</v>
      </c>
      <c r="D449" s="82" t="s">
        <v>3640</v>
      </c>
      <c r="E449" s="82" t="s">
        <v>1402</v>
      </c>
      <c r="F449" s="80" t="s">
        <v>1362</v>
      </c>
      <c r="G449" s="83" t="s">
        <v>3641</v>
      </c>
      <c r="H449" s="84" t="s">
        <v>3642</v>
      </c>
      <c r="I449" s="85">
        <v>5132724500</v>
      </c>
      <c r="J449" s="86" t="s">
        <v>1476</v>
      </c>
      <c r="K449" s="87" t="s">
        <v>1417</v>
      </c>
      <c r="L449" s="88"/>
      <c r="M449" s="89">
        <v>2541.9665552821471</v>
      </c>
      <c r="N449" s="90"/>
      <c r="O449" s="91">
        <v>7.4852999999999996</v>
      </c>
      <c r="P449" s="87" t="s">
        <v>1366</v>
      </c>
      <c r="Q449" s="92"/>
      <c r="R449" s="90"/>
      <c r="S449" s="93" t="s">
        <v>1417</v>
      </c>
      <c r="T449" s="94">
        <v>44415.840000000004</v>
      </c>
      <c r="U449" s="95"/>
      <c r="V449" s="95"/>
      <c r="W449" s="96"/>
      <c r="X449" s="81">
        <f t="shared" si="60"/>
        <v>1</v>
      </c>
      <c r="Y449" s="82">
        <f t="shared" si="61"/>
        <v>0</v>
      </c>
      <c r="Z449" s="82">
        <f t="shared" si="62"/>
        <v>0</v>
      </c>
      <c r="AA449" s="82">
        <f t="shared" si="63"/>
        <v>0</v>
      </c>
      <c r="AB449" s="97" t="str">
        <f t="shared" si="64"/>
        <v>-</v>
      </c>
      <c r="AC449" s="81">
        <f t="shared" si="65"/>
        <v>1</v>
      </c>
      <c r="AD449" s="82">
        <f t="shared" si="66"/>
        <v>0</v>
      </c>
      <c r="AE449" s="82">
        <f t="shared" si="67"/>
        <v>0</v>
      </c>
      <c r="AF449" s="97" t="str">
        <f t="shared" si="68"/>
        <v>-</v>
      </c>
      <c r="AG449" s="81">
        <f t="shared" si="69"/>
        <v>0</v>
      </c>
      <c r="AH449" s="98" t="s">
        <v>1368</v>
      </c>
      <c r="AI449" s="99" t="s">
        <v>1418</v>
      </c>
    </row>
    <row r="450" spans="1:35" x14ac:dyDescent="0.2">
      <c r="A450" s="79" t="s">
        <v>3643</v>
      </c>
      <c r="B450" s="80" t="s">
        <v>755</v>
      </c>
      <c r="C450" s="81" t="s">
        <v>756</v>
      </c>
      <c r="D450" s="82" t="s">
        <v>3644</v>
      </c>
      <c r="E450" s="82" t="s">
        <v>3645</v>
      </c>
      <c r="F450" s="80" t="s">
        <v>1362</v>
      </c>
      <c r="G450" s="83" t="s">
        <v>3646</v>
      </c>
      <c r="H450" s="84" t="s">
        <v>3647</v>
      </c>
      <c r="I450" s="85">
        <v>9376868601</v>
      </c>
      <c r="J450" s="86" t="s">
        <v>1424</v>
      </c>
      <c r="K450" s="87" t="s">
        <v>1417</v>
      </c>
      <c r="L450" s="88"/>
      <c r="M450" s="89">
        <v>1669.5033955337426</v>
      </c>
      <c r="N450" s="90"/>
      <c r="O450" s="91">
        <v>22.1267</v>
      </c>
      <c r="P450" s="87" t="s">
        <v>1417</v>
      </c>
      <c r="Q450" s="92"/>
      <c r="R450" s="90"/>
      <c r="S450" s="93" t="s">
        <v>1417</v>
      </c>
      <c r="T450" s="94">
        <v>96604.96</v>
      </c>
      <c r="U450" s="95"/>
      <c r="V450" s="95"/>
      <c r="W450" s="96"/>
      <c r="X450" s="81">
        <f t="shared" si="60"/>
        <v>1</v>
      </c>
      <c r="Y450" s="82">
        <f t="shared" si="61"/>
        <v>0</v>
      </c>
      <c r="Z450" s="82">
        <f t="shared" si="62"/>
        <v>0</v>
      </c>
      <c r="AA450" s="82">
        <f t="shared" si="63"/>
        <v>0</v>
      </c>
      <c r="AB450" s="97" t="str">
        <f t="shared" si="64"/>
        <v>-</v>
      </c>
      <c r="AC450" s="81">
        <f t="shared" si="65"/>
        <v>1</v>
      </c>
      <c r="AD450" s="82">
        <f t="shared" si="66"/>
        <v>1</v>
      </c>
      <c r="AE450" s="82" t="str">
        <f t="shared" si="67"/>
        <v>Initial</v>
      </c>
      <c r="AF450" s="97" t="str">
        <f t="shared" si="68"/>
        <v>RLIS</v>
      </c>
      <c r="AG450" s="81">
        <f t="shared" si="69"/>
        <v>0</v>
      </c>
      <c r="AH450" s="98" t="s">
        <v>1368</v>
      </c>
      <c r="AI450" s="99" t="s">
        <v>1418</v>
      </c>
    </row>
    <row r="451" spans="1:35" x14ac:dyDescent="0.2">
      <c r="A451" s="79" t="s">
        <v>3648</v>
      </c>
      <c r="B451" s="80" t="s">
        <v>190</v>
      </c>
      <c r="C451" s="81" t="s">
        <v>3649</v>
      </c>
      <c r="D451" s="82" t="s">
        <v>3650</v>
      </c>
      <c r="E451" s="82" t="s">
        <v>3651</v>
      </c>
      <c r="F451" s="80" t="s">
        <v>1362</v>
      </c>
      <c r="G451" s="83" t="s">
        <v>3652</v>
      </c>
      <c r="H451" s="84" t="s">
        <v>3653</v>
      </c>
      <c r="I451" s="85">
        <v>7402544334</v>
      </c>
      <c r="J451" s="86" t="s">
        <v>1424</v>
      </c>
      <c r="K451" s="87" t="s">
        <v>1417</v>
      </c>
      <c r="L451" s="88"/>
      <c r="M451" s="89">
        <v>1890.7753454458646</v>
      </c>
      <c r="N451" s="90"/>
      <c r="O451" s="91">
        <v>14.527699999999999</v>
      </c>
      <c r="P451" s="87" t="s">
        <v>1366</v>
      </c>
      <c r="Q451" s="92"/>
      <c r="R451" s="90"/>
      <c r="S451" s="93" t="s">
        <v>1417</v>
      </c>
      <c r="T451" s="94">
        <v>74194.31</v>
      </c>
      <c r="U451" s="95"/>
      <c r="V451" s="95"/>
      <c r="W451" s="96"/>
      <c r="X451" s="81">
        <f t="shared" si="60"/>
        <v>1</v>
      </c>
      <c r="Y451" s="82">
        <f t="shared" si="61"/>
        <v>0</v>
      </c>
      <c r="Z451" s="82">
        <f t="shared" si="62"/>
        <v>0</v>
      </c>
      <c r="AA451" s="82">
        <f t="shared" si="63"/>
        <v>0</v>
      </c>
      <c r="AB451" s="97" t="str">
        <f t="shared" si="64"/>
        <v>-</v>
      </c>
      <c r="AC451" s="81">
        <f t="shared" si="65"/>
        <v>1</v>
      </c>
      <c r="AD451" s="82">
        <f t="shared" si="66"/>
        <v>0</v>
      </c>
      <c r="AE451" s="82">
        <f t="shared" si="67"/>
        <v>0</v>
      </c>
      <c r="AF451" s="97" t="str">
        <f t="shared" si="68"/>
        <v>-</v>
      </c>
      <c r="AG451" s="81">
        <f t="shared" si="69"/>
        <v>0</v>
      </c>
      <c r="AH451" s="98" t="s">
        <v>1368</v>
      </c>
      <c r="AI451" s="99" t="s">
        <v>1418</v>
      </c>
    </row>
    <row r="452" spans="1:35" x14ac:dyDescent="0.2">
      <c r="A452" s="79" t="s">
        <v>3654</v>
      </c>
      <c r="B452" s="80" t="s">
        <v>3655</v>
      </c>
      <c r="C452" s="81" t="s">
        <v>3656</v>
      </c>
      <c r="D452" s="82" t="s">
        <v>3657</v>
      </c>
      <c r="E452" s="82" t="s">
        <v>1361</v>
      </c>
      <c r="F452" s="80" t="s">
        <v>1362</v>
      </c>
      <c r="G452" s="83" t="s">
        <v>1962</v>
      </c>
      <c r="H452" s="84" t="s">
        <v>3658</v>
      </c>
      <c r="I452" s="85">
        <v>6143002766</v>
      </c>
      <c r="J452" s="86" t="s">
        <v>1365</v>
      </c>
      <c r="K452" s="87" t="s">
        <v>1366</v>
      </c>
      <c r="L452" s="88"/>
      <c r="M452" s="89">
        <v>1635.964572283109</v>
      </c>
      <c r="N452" s="90"/>
      <c r="O452" s="91" t="s">
        <v>1367</v>
      </c>
      <c r="P452" s="87" t="s">
        <v>1366</v>
      </c>
      <c r="Q452" s="92"/>
      <c r="R452" s="90"/>
      <c r="S452" s="93" t="s">
        <v>1366</v>
      </c>
      <c r="T452" s="94">
        <v>2665.06</v>
      </c>
      <c r="U452" s="95"/>
      <c r="V452" s="95"/>
      <c r="W452" s="96"/>
      <c r="X452" s="81">
        <f t="shared" si="60"/>
        <v>0</v>
      </c>
      <c r="Y452" s="82">
        <f t="shared" si="61"/>
        <v>0</v>
      </c>
      <c r="Z452" s="82">
        <f t="shared" si="62"/>
        <v>0</v>
      </c>
      <c r="AA452" s="82">
        <f t="shared" si="63"/>
        <v>0</v>
      </c>
      <c r="AB452" s="97" t="str">
        <f t="shared" si="64"/>
        <v>-</v>
      </c>
      <c r="AC452" s="81">
        <f t="shared" si="65"/>
        <v>0</v>
      </c>
      <c r="AD452" s="82">
        <f t="shared" si="66"/>
        <v>0</v>
      </c>
      <c r="AE452" s="82">
        <f t="shared" si="67"/>
        <v>0</v>
      </c>
      <c r="AF452" s="97" t="str">
        <f t="shared" si="68"/>
        <v>-</v>
      </c>
      <c r="AG452" s="81">
        <f t="shared" si="69"/>
        <v>0</v>
      </c>
      <c r="AH452" s="98" t="s">
        <v>1368</v>
      </c>
      <c r="AI452" s="99" t="s">
        <v>1369</v>
      </c>
    </row>
    <row r="453" spans="1:35" x14ac:dyDescent="0.2">
      <c r="A453" s="79" t="s">
        <v>3659</v>
      </c>
      <c r="B453" s="80" t="s">
        <v>3660</v>
      </c>
      <c r="C453" s="81" t="s">
        <v>3661</v>
      </c>
      <c r="D453" s="82" t="s">
        <v>3662</v>
      </c>
      <c r="E453" s="82" t="s">
        <v>3068</v>
      </c>
      <c r="F453" s="80" t="s">
        <v>1362</v>
      </c>
      <c r="G453" s="83" t="s">
        <v>3663</v>
      </c>
      <c r="H453" s="84" t="s">
        <v>3664</v>
      </c>
      <c r="I453" s="85">
        <v>4195250105</v>
      </c>
      <c r="J453" s="86" t="s">
        <v>1383</v>
      </c>
      <c r="K453" s="87" t="s">
        <v>1366</v>
      </c>
      <c r="L453" s="88"/>
      <c r="M453" s="89">
        <v>66.735513585469221</v>
      </c>
      <c r="N453" s="90"/>
      <c r="O453" s="91" t="s">
        <v>1367</v>
      </c>
      <c r="P453" s="87" t="s">
        <v>1366</v>
      </c>
      <c r="Q453" s="92"/>
      <c r="R453" s="90"/>
      <c r="S453" s="93" t="s">
        <v>1366</v>
      </c>
      <c r="T453" s="94">
        <v>610.01</v>
      </c>
      <c r="U453" s="95"/>
      <c r="V453" s="95"/>
      <c r="W453" s="96"/>
      <c r="X453" s="81">
        <f t="shared" ref="X453:X516" si="70">IF(OR(K453="YES",TRIM(L453)="YES"),1,0)</f>
        <v>0</v>
      </c>
      <c r="Y453" s="82">
        <f t="shared" ref="Y453:Y516" si="71">IF(OR(AND(ISNUMBER(M453),AND(M453&gt;0,M453&lt;600)),AND(ISNUMBER(M453),AND(M453&gt;0,N453="YES"))),1,0)</f>
        <v>1</v>
      </c>
      <c r="Z453" s="82">
        <f t="shared" ref="Z453:Z516" si="72">IF(AND(OR(K453="YES",TRIM(L453)="YES"),(X453=0)),"Trouble",0)</f>
        <v>0</v>
      </c>
      <c r="AA453" s="82">
        <f t="shared" ref="AA453:AA516" si="73">IF(AND(OR(AND(ISNUMBER(M453),AND(M453&gt;0,M453&lt;600)),AND(ISNUMBER(M453),AND(M453&gt;0,N453="YES"))),(Y453=0)),"Trouble",0)</f>
        <v>0</v>
      </c>
      <c r="AB453" s="97" t="str">
        <f t="shared" ref="AB453:AB516" si="74">IF(AND(X453=1,Y453=1),"SRSA","-")</f>
        <v>-</v>
      </c>
      <c r="AC453" s="81">
        <f t="shared" ref="AC453:AC516" si="75">IF(S453="YES",1,0)</f>
        <v>0</v>
      </c>
      <c r="AD453" s="82">
        <f t="shared" ref="AD453:AD516" si="76">IF(OR(AND(ISNUMBER(Q453),Q453&gt;=20), (AND(ISNUMBER(Q453) = FALSE, AND(ISNUMBER(O453), O453&gt;=20)))),1,0)</f>
        <v>0</v>
      </c>
      <c r="AE453" s="82">
        <f t="shared" ref="AE453:AE516" si="77">IF(AND(AC453=1,AD453=1),"Initial",0)</f>
        <v>0</v>
      </c>
      <c r="AF453" s="97" t="str">
        <f t="shared" ref="AF453:AF516" si="78">IF(AND(AND(AE453="Initial",AG453=0),AND(ISNUMBER(M453),M453&gt;0)),"RLIS","-")</f>
        <v>-</v>
      </c>
      <c r="AG453" s="81">
        <f t="shared" ref="AG453:AG516" si="79">IF(AND(AB453="SRSA",AE453="Initial"),"SRSA",0)</f>
        <v>0</v>
      </c>
      <c r="AH453" s="98" t="s">
        <v>1368</v>
      </c>
      <c r="AI453" s="99" t="s">
        <v>1369</v>
      </c>
    </row>
    <row r="454" spans="1:35" x14ac:dyDescent="0.2">
      <c r="A454" s="79" t="s">
        <v>3665</v>
      </c>
      <c r="B454" s="80" t="s">
        <v>3666</v>
      </c>
      <c r="C454" s="81" t="s">
        <v>3667</v>
      </c>
      <c r="D454" s="82" t="s">
        <v>3668</v>
      </c>
      <c r="E454" s="82" t="s">
        <v>1528</v>
      </c>
      <c r="F454" s="80" t="s">
        <v>1362</v>
      </c>
      <c r="G454" s="83" t="s">
        <v>2295</v>
      </c>
      <c r="H454" s="84" t="s">
        <v>3669</v>
      </c>
      <c r="I454" s="85">
        <v>2167210120</v>
      </c>
      <c r="J454" s="86" t="s">
        <v>1365</v>
      </c>
      <c r="K454" s="87" t="s">
        <v>1366</v>
      </c>
      <c r="L454" s="88"/>
      <c r="M454" s="89">
        <v>230.9936375605285</v>
      </c>
      <c r="N454" s="90"/>
      <c r="O454" s="91" t="s">
        <v>1367</v>
      </c>
      <c r="P454" s="87" t="s">
        <v>1366</v>
      </c>
      <c r="Q454" s="92"/>
      <c r="R454" s="90"/>
      <c r="S454" s="93" t="s">
        <v>1366</v>
      </c>
      <c r="T454" s="94">
        <v>4961.57</v>
      </c>
      <c r="U454" s="95"/>
      <c r="V454" s="95"/>
      <c r="W454" s="96"/>
      <c r="X454" s="81">
        <f t="shared" si="70"/>
        <v>0</v>
      </c>
      <c r="Y454" s="82">
        <f t="shared" si="71"/>
        <v>1</v>
      </c>
      <c r="Z454" s="82">
        <f t="shared" si="72"/>
        <v>0</v>
      </c>
      <c r="AA454" s="82">
        <f t="shared" si="73"/>
        <v>0</v>
      </c>
      <c r="AB454" s="97" t="str">
        <f t="shared" si="74"/>
        <v>-</v>
      </c>
      <c r="AC454" s="81">
        <f t="shared" si="75"/>
        <v>0</v>
      </c>
      <c r="AD454" s="82">
        <f t="shared" si="76"/>
        <v>0</v>
      </c>
      <c r="AE454" s="82">
        <f t="shared" si="77"/>
        <v>0</v>
      </c>
      <c r="AF454" s="97" t="str">
        <f t="shared" si="78"/>
        <v>-</v>
      </c>
      <c r="AG454" s="81">
        <f t="shared" si="79"/>
        <v>0</v>
      </c>
      <c r="AH454" s="98" t="s">
        <v>1368</v>
      </c>
      <c r="AI454" s="99" t="s">
        <v>1369</v>
      </c>
    </row>
    <row r="455" spans="1:35" x14ac:dyDescent="0.2">
      <c r="A455" s="79" t="s">
        <v>3670</v>
      </c>
      <c r="B455" s="80" t="s">
        <v>3671</v>
      </c>
      <c r="C455" s="81" t="s">
        <v>3672</v>
      </c>
      <c r="D455" s="82" t="s">
        <v>3673</v>
      </c>
      <c r="E455" s="82" t="s">
        <v>1361</v>
      </c>
      <c r="F455" s="80" t="s">
        <v>1362</v>
      </c>
      <c r="G455" s="83" t="s">
        <v>2414</v>
      </c>
      <c r="H455" s="84" t="s">
        <v>1397</v>
      </c>
      <c r="I455" s="85">
        <v>6148445539</v>
      </c>
      <c r="J455" s="86" t="s">
        <v>1365</v>
      </c>
      <c r="K455" s="87" t="s">
        <v>1366</v>
      </c>
      <c r="L455" s="88"/>
      <c r="M455" s="89">
        <v>223.03239525497088</v>
      </c>
      <c r="N455" s="90"/>
      <c r="O455" s="91" t="s">
        <v>1367</v>
      </c>
      <c r="P455" s="87" t="s">
        <v>1366</v>
      </c>
      <c r="Q455" s="92"/>
      <c r="R455" s="90"/>
      <c r="S455" s="93" t="s">
        <v>1366</v>
      </c>
      <c r="T455" s="94">
        <v>1987.8000000000002</v>
      </c>
      <c r="U455" s="95"/>
      <c r="V455" s="95"/>
      <c r="W455" s="96"/>
      <c r="X455" s="81">
        <f t="shared" si="70"/>
        <v>0</v>
      </c>
      <c r="Y455" s="82">
        <f t="shared" si="71"/>
        <v>1</v>
      </c>
      <c r="Z455" s="82">
        <f t="shared" si="72"/>
        <v>0</v>
      </c>
      <c r="AA455" s="82">
        <f t="shared" si="73"/>
        <v>0</v>
      </c>
      <c r="AB455" s="97" t="str">
        <f t="shared" si="74"/>
        <v>-</v>
      </c>
      <c r="AC455" s="81">
        <f t="shared" si="75"/>
        <v>0</v>
      </c>
      <c r="AD455" s="82">
        <f t="shared" si="76"/>
        <v>0</v>
      </c>
      <c r="AE455" s="82">
        <f t="shared" si="77"/>
        <v>0</v>
      </c>
      <c r="AF455" s="97" t="str">
        <f t="shared" si="78"/>
        <v>-</v>
      </c>
      <c r="AG455" s="81">
        <f t="shared" si="79"/>
        <v>0</v>
      </c>
      <c r="AH455" s="98" t="s">
        <v>1368</v>
      </c>
      <c r="AI455" s="99" t="s">
        <v>1369</v>
      </c>
    </row>
    <row r="456" spans="1:35" x14ac:dyDescent="0.2">
      <c r="A456" s="79" t="s">
        <v>3674</v>
      </c>
      <c r="B456" s="80" t="s">
        <v>3675</v>
      </c>
      <c r="C456" s="81" t="s">
        <v>3676</v>
      </c>
      <c r="D456" s="82" t="s">
        <v>3677</v>
      </c>
      <c r="E456" s="82" t="s">
        <v>1528</v>
      </c>
      <c r="F456" s="80" t="s">
        <v>1362</v>
      </c>
      <c r="G456" s="83" t="s">
        <v>2289</v>
      </c>
      <c r="H456" s="84" t="s">
        <v>3678</v>
      </c>
      <c r="I456" s="85">
        <v>2165397200</v>
      </c>
      <c r="J456" s="86" t="s">
        <v>1365</v>
      </c>
      <c r="K456" s="87" t="s">
        <v>1366</v>
      </c>
      <c r="L456" s="88"/>
      <c r="M456" s="89">
        <v>710.00291084315643</v>
      </c>
      <c r="N456" s="90"/>
      <c r="O456" s="91" t="s">
        <v>1367</v>
      </c>
      <c r="P456" s="87" t="s">
        <v>1366</v>
      </c>
      <c r="Q456" s="92"/>
      <c r="R456" s="90"/>
      <c r="S456" s="93" t="s">
        <v>1366</v>
      </c>
      <c r="T456" s="94">
        <v>12665.93</v>
      </c>
      <c r="U456" s="95"/>
      <c r="V456" s="95"/>
      <c r="W456" s="96"/>
      <c r="X456" s="81">
        <f t="shared" si="70"/>
        <v>0</v>
      </c>
      <c r="Y456" s="82">
        <f t="shared" si="71"/>
        <v>0</v>
      </c>
      <c r="Z456" s="82">
        <f t="shared" si="72"/>
        <v>0</v>
      </c>
      <c r="AA456" s="82">
        <f t="shared" si="73"/>
        <v>0</v>
      </c>
      <c r="AB456" s="97" t="str">
        <f t="shared" si="74"/>
        <v>-</v>
      </c>
      <c r="AC456" s="81">
        <f t="shared" si="75"/>
        <v>0</v>
      </c>
      <c r="AD456" s="82">
        <f t="shared" si="76"/>
        <v>0</v>
      </c>
      <c r="AE456" s="82">
        <f t="shared" si="77"/>
        <v>0</v>
      </c>
      <c r="AF456" s="97" t="str">
        <f t="shared" si="78"/>
        <v>-</v>
      </c>
      <c r="AG456" s="81">
        <f t="shared" si="79"/>
        <v>0</v>
      </c>
      <c r="AH456" s="98" t="s">
        <v>1368</v>
      </c>
      <c r="AI456" s="99" t="s">
        <v>1369</v>
      </c>
    </row>
    <row r="457" spans="1:35" x14ac:dyDescent="0.2">
      <c r="A457" s="79" t="s">
        <v>3679</v>
      </c>
      <c r="B457" s="80" t="s">
        <v>551</v>
      </c>
      <c r="C457" s="81" t="s">
        <v>552</v>
      </c>
      <c r="D457" s="82" t="s">
        <v>3680</v>
      </c>
      <c r="E457" s="82" t="s">
        <v>3681</v>
      </c>
      <c r="F457" s="80" t="s">
        <v>1362</v>
      </c>
      <c r="G457" s="83" t="s">
        <v>2631</v>
      </c>
      <c r="H457" s="84" t="s">
        <v>3682</v>
      </c>
      <c r="I457" s="85">
        <v>7405324133</v>
      </c>
      <c r="J457" s="86" t="s">
        <v>1488</v>
      </c>
      <c r="K457" s="87" t="s">
        <v>1366</v>
      </c>
      <c r="L457" s="88"/>
      <c r="M457" s="89">
        <v>1546.6954962602363</v>
      </c>
      <c r="N457" s="90"/>
      <c r="O457" s="91">
        <v>27.465699999999998</v>
      </c>
      <c r="P457" s="87" t="s">
        <v>1417</v>
      </c>
      <c r="Q457" s="92"/>
      <c r="R457" s="90"/>
      <c r="S457" s="93" t="s">
        <v>1366</v>
      </c>
      <c r="T457" s="94">
        <v>139723.29999999999</v>
      </c>
      <c r="U457" s="95"/>
      <c r="V457" s="95"/>
      <c r="W457" s="96"/>
      <c r="X457" s="81">
        <f t="shared" si="70"/>
        <v>0</v>
      </c>
      <c r="Y457" s="82">
        <f t="shared" si="71"/>
        <v>0</v>
      </c>
      <c r="Z457" s="82">
        <f t="shared" si="72"/>
        <v>0</v>
      </c>
      <c r="AA457" s="82">
        <f t="shared" si="73"/>
        <v>0</v>
      </c>
      <c r="AB457" s="97" t="str">
        <f t="shared" si="74"/>
        <v>-</v>
      </c>
      <c r="AC457" s="81">
        <f t="shared" si="75"/>
        <v>0</v>
      </c>
      <c r="AD457" s="82">
        <f t="shared" si="76"/>
        <v>1</v>
      </c>
      <c r="AE457" s="82">
        <f t="shared" si="77"/>
        <v>0</v>
      </c>
      <c r="AF457" s="97" t="str">
        <f t="shared" si="78"/>
        <v>-</v>
      </c>
      <c r="AG457" s="81">
        <f t="shared" si="79"/>
        <v>0</v>
      </c>
      <c r="AH457" s="98" t="s">
        <v>1368</v>
      </c>
      <c r="AI457" s="99" t="s">
        <v>1418</v>
      </c>
    </row>
    <row r="458" spans="1:35" x14ac:dyDescent="0.2">
      <c r="A458" s="79" t="s">
        <v>3683</v>
      </c>
      <c r="B458" s="80" t="s">
        <v>1397</v>
      </c>
      <c r="C458" s="81" t="s">
        <v>3684</v>
      </c>
      <c r="D458" s="82" t="s">
        <v>1598</v>
      </c>
      <c r="E458" s="82" t="s">
        <v>3685</v>
      </c>
      <c r="F458" s="80" t="s">
        <v>1362</v>
      </c>
      <c r="G458" s="83" t="s">
        <v>1600</v>
      </c>
      <c r="H458" s="84" t="s">
        <v>1601</v>
      </c>
      <c r="I458" s="85">
        <v>4403588038</v>
      </c>
      <c r="J458" s="86"/>
      <c r="K458" s="87"/>
      <c r="L458" s="88"/>
      <c r="M458" s="100"/>
      <c r="N458" s="90"/>
      <c r="O458" s="91" t="s">
        <v>1367</v>
      </c>
      <c r="P458" s="87" t="s">
        <v>1366</v>
      </c>
      <c r="Q458" s="92"/>
      <c r="R458" s="90"/>
      <c r="S458" s="93"/>
      <c r="T458" s="102"/>
      <c r="U458" s="95"/>
      <c r="V458" s="95"/>
      <c r="W458" s="96"/>
      <c r="X458" s="81">
        <f t="shared" si="70"/>
        <v>0</v>
      </c>
      <c r="Y458" s="82">
        <f t="shared" si="71"/>
        <v>0</v>
      </c>
      <c r="Z458" s="82">
        <f t="shared" si="72"/>
        <v>0</v>
      </c>
      <c r="AA458" s="82">
        <f t="shared" si="73"/>
        <v>0</v>
      </c>
      <c r="AB458" s="97" t="str">
        <f t="shared" si="74"/>
        <v>-</v>
      </c>
      <c r="AC458" s="81">
        <f t="shared" si="75"/>
        <v>0</v>
      </c>
      <c r="AD458" s="82">
        <f t="shared" si="76"/>
        <v>0</v>
      </c>
      <c r="AE458" s="82">
        <f t="shared" si="77"/>
        <v>0</v>
      </c>
      <c r="AF458" s="97" t="str">
        <f t="shared" si="78"/>
        <v>-</v>
      </c>
      <c r="AG458" s="81">
        <f t="shared" si="79"/>
        <v>0</v>
      </c>
      <c r="AH458" s="98" t="s">
        <v>1957</v>
      </c>
      <c r="AI458" s="99" t="s">
        <v>1369</v>
      </c>
    </row>
    <row r="459" spans="1:35" x14ac:dyDescent="0.2">
      <c r="A459" s="79" t="s">
        <v>3686</v>
      </c>
      <c r="B459" s="80" t="s">
        <v>757</v>
      </c>
      <c r="C459" s="81" t="s">
        <v>758</v>
      </c>
      <c r="D459" s="82" t="s">
        <v>3687</v>
      </c>
      <c r="E459" s="82" t="s">
        <v>3688</v>
      </c>
      <c r="F459" s="80" t="s">
        <v>1362</v>
      </c>
      <c r="G459" s="83" t="s">
        <v>3689</v>
      </c>
      <c r="H459" s="84" t="s">
        <v>3690</v>
      </c>
      <c r="I459" s="85">
        <v>9375966053</v>
      </c>
      <c r="J459" s="86" t="s">
        <v>1424</v>
      </c>
      <c r="K459" s="87" t="s">
        <v>1417</v>
      </c>
      <c r="L459" s="88"/>
      <c r="M459" s="89">
        <v>587.8619887528971</v>
      </c>
      <c r="N459" s="90"/>
      <c r="O459" s="91">
        <v>13.3721</v>
      </c>
      <c r="P459" s="87" t="s">
        <v>1366</v>
      </c>
      <c r="Q459" s="92"/>
      <c r="R459" s="90"/>
      <c r="S459" s="93" t="s">
        <v>1417</v>
      </c>
      <c r="T459" s="94">
        <v>17672.59</v>
      </c>
      <c r="U459" s="95"/>
      <c r="V459" s="95"/>
      <c r="W459" s="96"/>
      <c r="X459" s="81">
        <f t="shared" si="70"/>
        <v>1</v>
      </c>
      <c r="Y459" s="82">
        <f t="shared" si="71"/>
        <v>1</v>
      </c>
      <c r="Z459" s="82">
        <f t="shared" si="72"/>
        <v>0</v>
      </c>
      <c r="AA459" s="82">
        <f t="shared" si="73"/>
        <v>0</v>
      </c>
      <c r="AB459" s="97" t="str">
        <f t="shared" si="74"/>
        <v>SRSA</v>
      </c>
      <c r="AC459" s="81">
        <f t="shared" si="75"/>
        <v>1</v>
      </c>
      <c r="AD459" s="82">
        <f t="shared" si="76"/>
        <v>0</v>
      </c>
      <c r="AE459" s="82">
        <f t="shared" si="77"/>
        <v>0</v>
      </c>
      <c r="AF459" s="97" t="str">
        <f t="shared" si="78"/>
        <v>-</v>
      </c>
      <c r="AG459" s="81">
        <f t="shared" si="79"/>
        <v>0</v>
      </c>
      <c r="AH459" s="98" t="s">
        <v>1368</v>
      </c>
      <c r="AI459" s="99" t="s">
        <v>1418</v>
      </c>
    </row>
    <row r="460" spans="1:35" x14ac:dyDescent="0.2">
      <c r="A460" s="79" t="s">
        <v>3691</v>
      </c>
      <c r="B460" s="80" t="s">
        <v>404</v>
      </c>
      <c r="C460" s="81" t="s">
        <v>405</v>
      </c>
      <c r="D460" s="82" t="s">
        <v>3692</v>
      </c>
      <c r="E460" s="82" t="s">
        <v>406</v>
      </c>
      <c r="F460" s="80" t="s">
        <v>1362</v>
      </c>
      <c r="G460" s="83" t="s">
        <v>2083</v>
      </c>
      <c r="H460" s="84" t="s">
        <v>3693</v>
      </c>
      <c r="I460" s="85">
        <v>7402866442</v>
      </c>
      <c r="J460" s="86" t="s">
        <v>1569</v>
      </c>
      <c r="K460" s="87" t="s">
        <v>1366</v>
      </c>
      <c r="L460" s="88"/>
      <c r="M460" s="89">
        <v>2503.5387136275722</v>
      </c>
      <c r="N460" s="90"/>
      <c r="O460" s="91">
        <v>25.237100000000002</v>
      </c>
      <c r="P460" s="87" t="s">
        <v>1417</v>
      </c>
      <c r="Q460" s="92"/>
      <c r="R460" s="90"/>
      <c r="S460" s="93" t="s">
        <v>1417</v>
      </c>
      <c r="T460" s="94">
        <v>143652.49000000002</v>
      </c>
      <c r="U460" s="95"/>
      <c r="V460" s="95"/>
      <c r="W460" s="96"/>
      <c r="X460" s="81">
        <f t="shared" si="70"/>
        <v>0</v>
      </c>
      <c r="Y460" s="82">
        <f t="shared" si="71"/>
        <v>0</v>
      </c>
      <c r="Z460" s="82">
        <f t="shared" si="72"/>
        <v>0</v>
      </c>
      <c r="AA460" s="82">
        <f t="shared" si="73"/>
        <v>0</v>
      </c>
      <c r="AB460" s="97" t="str">
        <f t="shared" si="74"/>
        <v>-</v>
      </c>
      <c r="AC460" s="81">
        <f t="shared" si="75"/>
        <v>1</v>
      </c>
      <c r="AD460" s="82">
        <f t="shared" si="76"/>
        <v>1</v>
      </c>
      <c r="AE460" s="82" t="str">
        <f t="shared" si="77"/>
        <v>Initial</v>
      </c>
      <c r="AF460" s="97" t="str">
        <f t="shared" si="78"/>
        <v>RLIS</v>
      </c>
      <c r="AG460" s="81">
        <f t="shared" si="79"/>
        <v>0</v>
      </c>
      <c r="AH460" s="98" t="s">
        <v>1368</v>
      </c>
      <c r="AI460" s="99" t="s">
        <v>1418</v>
      </c>
    </row>
    <row r="461" spans="1:35" x14ac:dyDescent="0.2">
      <c r="A461" s="79" t="s">
        <v>3694</v>
      </c>
      <c r="B461" s="80" t="s">
        <v>1139</v>
      </c>
      <c r="C461" s="81" t="s">
        <v>1140</v>
      </c>
      <c r="D461" s="82" t="s">
        <v>3695</v>
      </c>
      <c r="E461" s="82" t="s">
        <v>3696</v>
      </c>
      <c r="F461" s="80" t="s">
        <v>1362</v>
      </c>
      <c r="G461" s="83" t="s">
        <v>3697</v>
      </c>
      <c r="H461" s="84" t="s">
        <v>3698</v>
      </c>
      <c r="I461" s="85">
        <v>3308308000</v>
      </c>
      <c r="J461" s="86" t="s">
        <v>1696</v>
      </c>
      <c r="K461" s="87" t="s">
        <v>1366</v>
      </c>
      <c r="L461" s="88"/>
      <c r="M461" s="89">
        <v>5935.9702806006371</v>
      </c>
      <c r="N461" s="90"/>
      <c r="O461" s="91">
        <v>6.9524999999999997</v>
      </c>
      <c r="P461" s="87" t="s">
        <v>1366</v>
      </c>
      <c r="Q461" s="92"/>
      <c r="R461" s="90"/>
      <c r="S461" s="93" t="s">
        <v>1366</v>
      </c>
      <c r="T461" s="94">
        <v>95473.99</v>
      </c>
      <c r="U461" s="95"/>
      <c r="V461" s="95"/>
      <c r="W461" s="96"/>
      <c r="X461" s="81">
        <f t="shared" si="70"/>
        <v>0</v>
      </c>
      <c r="Y461" s="82">
        <f t="shared" si="71"/>
        <v>0</v>
      </c>
      <c r="Z461" s="82">
        <f t="shared" si="72"/>
        <v>0</v>
      </c>
      <c r="AA461" s="82">
        <f t="shared" si="73"/>
        <v>0</v>
      </c>
      <c r="AB461" s="97" t="str">
        <f t="shared" si="74"/>
        <v>-</v>
      </c>
      <c r="AC461" s="81">
        <f t="shared" si="75"/>
        <v>0</v>
      </c>
      <c r="AD461" s="82">
        <f t="shared" si="76"/>
        <v>0</v>
      </c>
      <c r="AE461" s="82">
        <f t="shared" si="77"/>
        <v>0</v>
      </c>
      <c r="AF461" s="97" t="str">
        <f t="shared" si="78"/>
        <v>-</v>
      </c>
      <c r="AG461" s="81">
        <f t="shared" si="79"/>
        <v>0</v>
      </c>
      <c r="AH461" s="98" t="s">
        <v>1368</v>
      </c>
      <c r="AI461" s="99" t="s">
        <v>1418</v>
      </c>
    </row>
    <row r="462" spans="1:35" x14ac:dyDescent="0.2">
      <c r="A462" s="79" t="s">
        <v>3699</v>
      </c>
      <c r="B462" s="80" t="s">
        <v>639</v>
      </c>
      <c r="C462" s="81" t="s">
        <v>640</v>
      </c>
      <c r="D462" s="82" t="s">
        <v>3700</v>
      </c>
      <c r="E462" s="82" t="s">
        <v>3701</v>
      </c>
      <c r="F462" s="80" t="s">
        <v>1362</v>
      </c>
      <c r="G462" s="83" t="s">
        <v>3702</v>
      </c>
      <c r="H462" s="84" t="s">
        <v>3703</v>
      </c>
      <c r="I462" s="85">
        <v>3305383232</v>
      </c>
      <c r="J462" s="86" t="s">
        <v>1476</v>
      </c>
      <c r="K462" s="87" t="s">
        <v>1417</v>
      </c>
      <c r="L462" s="88"/>
      <c r="M462" s="89">
        <v>747.94686122467954</v>
      </c>
      <c r="N462" s="90"/>
      <c r="O462" s="91">
        <v>22.617699999999999</v>
      </c>
      <c r="P462" s="87" t="s">
        <v>1417</v>
      </c>
      <c r="Q462" s="92"/>
      <c r="R462" s="90"/>
      <c r="S462" s="93" t="s">
        <v>1417</v>
      </c>
      <c r="T462" s="94">
        <v>37543.660000000003</v>
      </c>
      <c r="U462" s="95"/>
      <c r="V462" s="95"/>
      <c r="W462" s="96"/>
      <c r="X462" s="81">
        <f t="shared" si="70"/>
        <v>1</v>
      </c>
      <c r="Y462" s="82">
        <f t="shared" si="71"/>
        <v>0</v>
      </c>
      <c r="Z462" s="82">
        <f t="shared" si="72"/>
        <v>0</v>
      </c>
      <c r="AA462" s="82">
        <f t="shared" si="73"/>
        <v>0</v>
      </c>
      <c r="AB462" s="97" t="str">
        <f t="shared" si="74"/>
        <v>-</v>
      </c>
      <c r="AC462" s="81">
        <f t="shared" si="75"/>
        <v>1</v>
      </c>
      <c r="AD462" s="82">
        <f t="shared" si="76"/>
        <v>1</v>
      </c>
      <c r="AE462" s="82" t="str">
        <f t="shared" si="77"/>
        <v>Initial</v>
      </c>
      <c r="AF462" s="97" t="str">
        <f t="shared" si="78"/>
        <v>RLIS</v>
      </c>
      <c r="AG462" s="81">
        <f t="shared" si="79"/>
        <v>0</v>
      </c>
      <c r="AH462" s="98" t="s">
        <v>1368</v>
      </c>
      <c r="AI462" s="99" t="s">
        <v>1418</v>
      </c>
    </row>
    <row r="463" spans="1:35" x14ac:dyDescent="0.2">
      <c r="A463" s="79" t="s">
        <v>3704</v>
      </c>
      <c r="B463" s="80" t="s">
        <v>311</v>
      </c>
      <c r="C463" s="81" t="s">
        <v>312</v>
      </c>
      <c r="D463" s="82" t="s">
        <v>3705</v>
      </c>
      <c r="E463" s="82" t="s">
        <v>3706</v>
      </c>
      <c r="F463" s="80" t="s">
        <v>1362</v>
      </c>
      <c r="G463" s="83" t="s">
        <v>3707</v>
      </c>
      <c r="H463" s="84" t="s">
        <v>3708</v>
      </c>
      <c r="I463" s="85">
        <v>3305274336</v>
      </c>
      <c r="J463" s="86" t="s">
        <v>1488</v>
      </c>
      <c r="K463" s="87" t="s">
        <v>1366</v>
      </c>
      <c r="L463" s="88"/>
      <c r="M463" s="89">
        <v>1462.2904420372747</v>
      </c>
      <c r="N463" s="90"/>
      <c r="O463" s="91">
        <v>13.7681</v>
      </c>
      <c r="P463" s="87" t="s">
        <v>1366</v>
      </c>
      <c r="Q463" s="92"/>
      <c r="R463" s="90"/>
      <c r="S463" s="93" t="s">
        <v>1366</v>
      </c>
      <c r="T463" s="94">
        <v>60680.390000000007</v>
      </c>
      <c r="U463" s="95"/>
      <c r="V463" s="95"/>
      <c r="W463" s="96"/>
      <c r="X463" s="81">
        <f t="shared" si="70"/>
        <v>0</v>
      </c>
      <c r="Y463" s="82">
        <f t="shared" si="71"/>
        <v>0</v>
      </c>
      <c r="Z463" s="82">
        <f t="shared" si="72"/>
        <v>0</v>
      </c>
      <c r="AA463" s="82">
        <f t="shared" si="73"/>
        <v>0</v>
      </c>
      <c r="AB463" s="97" t="str">
        <f t="shared" si="74"/>
        <v>-</v>
      </c>
      <c r="AC463" s="81">
        <f t="shared" si="75"/>
        <v>0</v>
      </c>
      <c r="AD463" s="82">
        <f t="shared" si="76"/>
        <v>0</v>
      </c>
      <c r="AE463" s="82">
        <f t="shared" si="77"/>
        <v>0</v>
      </c>
      <c r="AF463" s="97" t="str">
        <f t="shared" si="78"/>
        <v>-</v>
      </c>
      <c r="AG463" s="81">
        <f t="shared" si="79"/>
        <v>0</v>
      </c>
      <c r="AH463" s="98" t="s">
        <v>1368</v>
      </c>
      <c r="AI463" s="99" t="s">
        <v>1418</v>
      </c>
    </row>
    <row r="464" spans="1:35" x14ac:dyDescent="0.2">
      <c r="A464" s="79" t="s">
        <v>3709</v>
      </c>
      <c r="B464" s="80" t="s">
        <v>36</v>
      </c>
      <c r="C464" s="81" t="s">
        <v>37</v>
      </c>
      <c r="D464" s="82" t="s">
        <v>3710</v>
      </c>
      <c r="E464" s="82" t="s">
        <v>497</v>
      </c>
      <c r="F464" s="80" t="s">
        <v>1362</v>
      </c>
      <c r="G464" s="83" t="s">
        <v>1588</v>
      </c>
      <c r="H464" s="84" t="s">
        <v>3711</v>
      </c>
      <c r="I464" s="85">
        <v>4405769180</v>
      </c>
      <c r="J464" s="86" t="s">
        <v>1569</v>
      </c>
      <c r="K464" s="87" t="s">
        <v>1366</v>
      </c>
      <c r="L464" s="88"/>
      <c r="M464" s="89">
        <v>1743.6383271546413</v>
      </c>
      <c r="N464" s="90"/>
      <c r="O464" s="91">
        <v>18.1066</v>
      </c>
      <c r="P464" s="87" t="s">
        <v>1366</v>
      </c>
      <c r="Q464" s="92"/>
      <c r="R464" s="90"/>
      <c r="S464" s="93" t="s">
        <v>1417</v>
      </c>
      <c r="T464" s="94">
        <v>70544.44</v>
      </c>
      <c r="U464" s="95"/>
      <c r="V464" s="95"/>
      <c r="W464" s="96"/>
      <c r="X464" s="81">
        <f t="shared" si="70"/>
        <v>0</v>
      </c>
      <c r="Y464" s="82">
        <f t="shared" si="71"/>
        <v>0</v>
      </c>
      <c r="Z464" s="82">
        <f t="shared" si="72"/>
        <v>0</v>
      </c>
      <c r="AA464" s="82">
        <f t="shared" si="73"/>
        <v>0</v>
      </c>
      <c r="AB464" s="97" t="str">
        <f t="shared" si="74"/>
        <v>-</v>
      </c>
      <c r="AC464" s="81">
        <f t="shared" si="75"/>
        <v>1</v>
      </c>
      <c r="AD464" s="82">
        <f t="shared" si="76"/>
        <v>0</v>
      </c>
      <c r="AE464" s="82">
        <f t="shared" si="77"/>
        <v>0</v>
      </c>
      <c r="AF464" s="97" t="str">
        <f t="shared" si="78"/>
        <v>-</v>
      </c>
      <c r="AG464" s="81">
        <f t="shared" si="79"/>
        <v>0</v>
      </c>
      <c r="AH464" s="98" t="s">
        <v>1368</v>
      </c>
      <c r="AI464" s="99" t="s">
        <v>1418</v>
      </c>
    </row>
    <row r="465" spans="1:35" x14ac:dyDescent="0.2">
      <c r="A465" s="79" t="s">
        <v>3712</v>
      </c>
      <c r="B465" s="80" t="s">
        <v>3713</v>
      </c>
      <c r="C465" s="81" t="s">
        <v>3714</v>
      </c>
      <c r="D465" s="82" t="s">
        <v>3715</v>
      </c>
      <c r="E465" s="82" t="s">
        <v>3716</v>
      </c>
      <c r="F465" s="80" t="s">
        <v>1362</v>
      </c>
      <c r="G465" s="83" t="s">
        <v>3717</v>
      </c>
      <c r="H465" s="84" t="s">
        <v>3718</v>
      </c>
      <c r="I465" s="85">
        <v>7402645545</v>
      </c>
      <c r="J465" s="86" t="s">
        <v>1476</v>
      </c>
      <c r="K465" s="87" t="s">
        <v>1417</v>
      </c>
      <c r="L465" s="88" t="s">
        <v>1737</v>
      </c>
      <c r="M465" s="100">
        <v>349.32896857373004</v>
      </c>
      <c r="N465" s="90"/>
      <c r="O465" s="91" t="s">
        <v>1367</v>
      </c>
      <c r="P465" s="87" t="s">
        <v>1366</v>
      </c>
      <c r="Q465" s="92"/>
      <c r="R465" s="90"/>
      <c r="S465" s="93" t="s">
        <v>1417</v>
      </c>
      <c r="T465" s="94">
        <v>989</v>
      </c>
      <c r="U465" s="95"/>
      <c r="V465" s="95"/>
      <c r="W465" s="96"/>
      <c r="X465" s="81">
        <f t="shared" si="70"/>
        <v>1</v>
      </c>
      <c r="Y465" s="82">
        <f t="shared" si="71"/>
        <v>1</v>
      </c>
      <c r="Z465" s="82">
        <f t="shared" si="72"/>
        <v>0</v>
      </c>
      <c r="AA465" s="82">
        <f t="shared" si="73"/>
        <v>0</v>
      </c>
      <c r="AB465" s="97" t="str">
        <f t="shared" si="74"/>
        <v>SRSA</v>
      </c>
      <c r="AC465" s="81">
        <f t="shared" si="75"/>
        <v>1</v>
      </c>
      <c r="AD465" s="82">
        <f t="shared" si="76"/>
        <v>0</v>
      </c>
      <c r="AE465" s="82">
        <f t="shared" si="77"/>
        <v>0</v>
      </c>
      <c r="AF465" s="97" t="str">
        <f t="shared" si="78"/>
        <v>-</v>
      </c>
      <c r="AG465" s="81">
        <f t="shared" si="79"/>
        <v>0</v>
      </c>
      <c r="AH465" s="98" t="s">
        <v>1368</v>
      </c>
      <c r="AI465" s="99" t="s">
        <v>1538</v>
      </c>
    </row>
    <row r="466" spans="1:35" x14ac:dyDescent="0.2">
      <c r="A466" s="79" t="s">
        <v>3719</v>
      </c>
      <c r="B466" s="80" t="s">
        <v>607</v>
      </c>
      <c r="C466" s="81" t="s">
        <v>608</v>
      </c>
      <c r="D466" s="82" t="s">
        <v>3720</v>
      </c>
      <c r="E466" s="82" t="s">
        <v>3721</v>
      </c>
      <c r="F466" s="80" t="s">
        <v>1362</v>
      </c>
      <c r="G466" s="83" t="s">
        <v>3722</v>
      </c>
      <c r="H466" s="84" t="s">
        <v>3723</v>
      </c>
      <c r="I466" s="85">
        <v>6148797654</v>
      </c>
      <c r="J466" s="86" t="s">
        <v>1786</v>
      </c>
      <c r="K466" s="87" t="s">
        <v>1366</v>
      </c>
      <c r="L466" s="88"/>
      <c r="M466" s="89">
        <v>1225.9512028546899</v>
      </c>
      <c r="N466" s="90"/>
      <c r="O466" s="91">
        <v>14.5044</v>
      </c>
      <c r="P466" s="87" t="s">
        <v>1366</v>
      </c>
      <c r="Q466" s="92"/>
      <c r="R466" s="90"/>
      <c r="S466" s="93" t="s">
        <v>1366</v>
      </c>
      <c r="T466" s="94">
        <v>36914.959999999999</v>
      </c>
      <c r="U466" s="95"/>
      <c r="V466" s="95"/>
      <c r="W466" s="96"/>
      <c r="X466" s="81">
        <f t="shared" si="70"/>
        <v>0</v>
      </c>
      <c r="Y466" s="82">
        <f t="shared" si="71"/>
        <v>0</v>
      </c>
      <c r="Z466" s="82">
        <f t="shared" si="72"/>
        <v>0</v>
      </c>
      <c r="AA466" s="82">
        <f t="shared" si="73"/>
        <v>0</v>
      </c>
      <c r="AB466" s="97" t="str">
        <f t="shared" si="74"/>
        <v>-</v>
      </c>
      <c r="AC466" s="81">
        <f t="shared" si="75"/>
        <v>0</v>
      </c>
      <c r="AD466" s="82">
        <f t="shared" si="76"/>
        <v>0</v>
      </c>
      <c r="AE466" s="82">
        <f t="shared" si="77"/>
        <v>0</v>
      </c>
      <c r="AF466" s="97" t="str">
        <f t="shared" si="78"/>
        <v>-</v>
      </c>
      <c r="AG466" s="81">
        <f t="shared" si="79"/>
        <v>0</v>
      </c>
      <c r="AH466" s="98" t="s">
        <v>1368</v>
      </c>
      <c r="AI466" s="99" t="s">
        <v>1418</v>
      </c>
    </row>
    <row r="467" spans="1:35" x14ac:dyDescent="0.2">
      <c r="A467" s="79" t="s">
        <v>3724</v>
      </c>
      <c r="B467" s="80" t="s">
        <v>780</v>
      </c>
      <c r="C467" s="81" t="s">
        <v>781</v>
      </c>
      <c r="D467" s="82" t="s">
        <v>3725</v>
      </c>
      <c r="E467" s="82" t="s">
        <v>2234</v>
      </c>
      <c r="F467" s="80" t="s">
        <v>1362</v>
      </c>
      <c r="G467" s="83" t="s">
        <v>2647</v>
      </c>
      <c r="H467" s="84" t="s">
        <v>3726</v>
      </c>
      <c r="I467" s="85">
        <v>9378355682</v>
      </c>
      <c r="J467" s="86" t="s">
        <v>1696</v>
      </c>
      <c r="K467" s="87" t="s">
        <v>1366</v>
      </c>
      <c r="L467" s="88"/>
      <c r="M467" s="89">
        <v>443.07434535318754</v>
      </c>
      <c r="N467" s="90"/>
      <c r="O467" s="91">
        <v>33.490600000000001</v>
      </c>
      <c r="P467" s="87" t="s">
        <v>1417</v>
      </c>
      <c r="Q467" s="92"/>
      <c r="R467" s="90"/>
      <c r="S467" s="93" t="s">
        <v>1366</v>
      </c>
      <c r="T467" s="94">
        <v>78132.05</v>
      </c>
      <c r="U467" s="95"/>
      <c r="V467" s="95"/>
      <c r="W467" s="96"/>
      <c r="X467" s="81">
        <f t="shared" si="70"/>
        <v>0</v>
      </c>
      <c r="Y467" s="82">
        <f t="shared" si="71"/>
        <v>1</v>
      </c>
      <c r="Z467" s="82">
        <f t="shared" si="72"/>
        <v>0</v>
      </c>
      <c r="AA467" s="82">
        <f t="shared" si="73"/>
        <v>0</v>
      </c>
      <c r="AB467" s="97" t="str">
        <f t="shared" si="74"/>
        <v>-</v>
      </c>
      <c r="AC467" s="81">
        <f t="shared" si="75"/>
        <v>0</v>
      </c>
      <c r="AD467" s="82">
        <f t="shared" si="76"/>
        <v>1</v>
      </c>
      <c r="AE467" s="82">
        <f t="shared" si="77"/>
        <v>0</v>
      </c>
      <c r="AF467" s="97" t="str">
        <f t="shared" si="78"/>
        <v>-</v>
      </c>
      <c r="AG467" s="81">
        <f t="shared" si="79"/>
        <v>0</v>
      </c>
      <c r="AH467" s="98" t="s">
        <v>1368</v>
      </c>
      <c r="AI467" s="99" t="s">
        <v>1418</v>
      </c>
    </row>
    <row r="468" spans="1:35" x14ac:dyDescent="0.2">
      <c r="A468" s="79" t="s">
        <v>3727</v>
      </c>
      <c r="B468" s="80" t="s">
        <v>1032</v>
      </c>
      <c r="C468" s="81" t="s">
        <v>1033</v>
      </c>
      <c r="D468" s="82" t="s">
        <v>3728</v>
      </c>
      <c r="E468" s="82" t="s">
        <v>3729</v>
      </c>
      <c r="F468" s="80" t="s">
        <v>1362</v>
      </c>
      <c r="G468" s="83" t="s">
        <v>3730</v>
      </c>
      <c r="H468" s="84" t="s">
        <v>3433</v>
      </c>
      <c r="I468" s="85">
        <v>4192862238</v>
      </c>
      <c r="J468" s="86" t="s">
        <v>1424</v>
      </c>
      <c r="K468" s="87" t="s">
        <v>1417</v>
      </c>
      <c r="L468" s="88"/>
      <c r="M468" s="89">
        <v>365.13480067087761</v>
      </c>
      <c r="N468" s="90"/>
      <c r="O468" s="91">
        <v>6.2337999999999996</v>
      </c>
      <c r="P468" s="87" t="s">
        <v>1366</v>
      </c>
      <c r="Q468" s="92"/>
      <c r="R468" s="90"/>
      <c r="S468" s="93" t="s">
        <v>1417</v>
      </c>
      <c r="T468" s="94">
        <v>5536.55</v>
      </c>
      <c r="U468" s="95"/>
      <c r="V468" s="95"/>
      <c r="W468" s="96"/>
      <c r="X468" s="81">
        <f t="shared" si="70"/>
        <v>1</v>
      </c>
      <c r="Y468" s="82">
        <f t="shared" si="71"/>
        <v>1</v>
      </c>
      <c r="Z468" s="82">
        <f t="shared" si="72"/>
        <v>0</v>
      </c>
      <c r="AA468" s="82">
        <f t="shared" si="73"/>
        <v>0</v>
      </c>
      <c r="AB468" s="97" t="str">
        <f t="shared" si="74"/>
        <v>SRSA</v>
      </c>
      <c r="AC468" s="81">
        <f t="shared" si="75"/>
        <v>1</v>
      </c>
      <c r="AD468" s="82">
        <f t="shared" si="76"/>
        <v>0</v>
      </c>
      <c r="AE468" s="82">
        <f t="shared" si="77"/>
        <v>0</v>
      </c>
      <c r="AF468" s="97" t="str">
        <f t="shared" si="78"/>
        <v>-</v>
      </c>
      <c r="AG468" s="81">
        <f t="shared" si="79"/>
        <v>0</v>
      </c>
      <c r="AH468" s="98" t="s">
        <v>1368</v>
      </c>
      <c r="AI468" s="99" t="s">
        <v>1418</v>
      </c>
    </row>
    <row r="469" spans="1:35" x14ac:dyDescent="0.2">
      <c r="A469" s="79" t="s">
        <v>3731</v>
      </c>
      <c r="B469" s="80" t="s">
        <v>563</v>
      </c>
      <c r="C469" s="81" t="s">
        <v>564</v>
      </c>
      <c r="D469" s="82" t="s">
        <v>3732</v>
      </c>
      <c r="E469" s="82" t="s">
        <v>3733</v>
      </c>
      <c r="F469" s="80" t="s">
        <v>1362</v>
      </c>
      <c r="G469" s="83" t="s">
        <v>3734</v>
      </c>
      <c r="H469" s="84" t="s">
        <v>3735</v>
      </c>
      <c r="I469" s="85">
        <v>7409676846</v>
      </c>
      <c r="J469" s="86" t="s">
        <v>1786</v>
      </c>
      <c r="K469" s="87" t="s">
        <v>1366</v>
      </c>
      <c r="L469" s="88"/>
      <c r="M469" s="89">
        <v>1592.7366647789154</v>
      </c>
      <c r="N469" s="90"/>
      <c r="O469" s="91">
        <v>11.3177</v>
      </c>
      <c r="P469" s="87" t="s">
        <v>1366</v>
      </c>
      <c r="Q469" s="92"/>
      <c r="R469" s="90"/>
      <c r="S469" s="93" t="s">
        <v>1366</v>
      </c>
      <c r="T469" s="94">
        <v>41458.9</v>
      </c>
      <c r="U469" s="95"/>
      <c r="V469" s="95"/>
      <c r="W469" s="96"/>
      <c r="X469" s="81">
        <f t="shared" si="70"/>
        <v>0</v>
      </c>
      <c r="Y469" s="82">
        <f t="shared" si="71"/>
        <v>0</v>
      </c>
      <c r="Z469" s="82">
        <f t="shared" si="72"/>
        <v>0</v>
      </c>
      <c r="AA469" s="82">
        <f t="shared" si="73"/>
        <v>0</v>
      </c>
      <c r="AB469" s="97" t="str">
        <f t="shared" si="74"/>
        <v>-</v>
      </c>
      <c r="AC469" s="81">
        <f t="shared" si="75"/>
        <v>0</v>
      </c>
      <c r="AD469" s="82">
        <f t="shared" si="76"/>
        <v>0</v>
      </c>
      <c r="AE469" s="82">
        <f t="shared" si="77"/>
        <v>0</v>
      </c>
      <c r="AF469" s="97" t="str">
        <f t="shared" si="78"/>
        <v>-</v>
      </c>
      <c r="AG469" s="81">
        <f t="shared" si="79"/>
        <v>0</v>
      </c>
      <c r="AH469" s="98" t="s">
        <v>1368</v>
      </c>
      <c r="AI469" s="99" t="s">
        <v>1418</v>
      </c>
    </row>
    <row r="470" spans="1:35" x14ac:dyDescent="0.2">
      <c r="A470" s="79" t="s">
        <v>3736</v>
      </c>
      <c r="B470" s="80" t="s">
        <v>610</v>
      </c>
      <c r="C470" s="81" t="s">
        <v>611</v>
      </c>
      <c r="D470" s="82" t="s">
        <v>3737</v>
      </c>
      <c r="E470" s="82" t="s">
        <v>3738</v>
      </c>
      <c r="F470" s="80" t="s">
        <v>1362</v>
      </c>
      <c r="G470" s="83" t="s">
        <v>3739</v>
      </c>
      <c r="H470" s="84" t="s">
        <v>1397</v>
      </c>
      <c r="I470" s="85">
        <v>6148735621</v>
      </c>
      <c r="J470" s="86" t="s">
        <v>1786</v>
      </c>
      <c r="K470" s="87" t="s">
        <v>1366</v>
      </c>
      <c r="L470" s="88"/>
      <c r="M470" s="89">
        <v>2265.5891130867676</v>
      </c>
      <c r="N470" s="90"/>
      <c r="O470" s="91">
        <v>9.3850999999999996</v>
      </c>
      <c r="P470" s="87" t="s">
        <v>1366</v>
      </c>
      <c r="Q470" s="92"/>
      <c r="R470" s="90"/>
      <c r="S470" s="93" t="s">
        <v>1366</v>
      </c>
      <c r="T470" s="94">
        <v>52279.729999999996</v>
      </c>
      <c r="U470" s="95"/>
      <c r="V470" s="95"/>
      <c r="W470" s="96"/>
      <c r="X470" s="81">
        <f t="shared" si="70"/>
        <v>0</v>
      </c>
      <c r="Y470" s="82">
        <f t="shared" si="71"/>
        <v>0</v>
      </c>
      <c r="Z470" s="82">
        <f t="shared" si="72"/>
        <v>0</v>
      </c>
      <c r="AA470" s="82">
        <f t="shared" si="73"/>
        <v>0</v>
      </c>
      <c r="AB470" s="97" t="str">
        <f t="shared" si="74"/>
        <v>-</v>
      </c>
      <c r="AC470" s="81">
        <f t="shared" si="75"/>
        <v>0</v>
      </c>
      <c r="AD470" s="82">
        <f t="shared" si="76"/>
        <v>0</v>
      </c>
      <c r="AE470" s="82">
        <f t="shared" si="77"/>
        <v>0</v>
      </c>
      <c r="AF470" s="97" t="str">
        <f t="shared" si="78"/>
        <v>-</v>
      </c>
      <c r="AG470" s="81">
        <f t="shared" si="79"/>
        <v>0</v>
      </c>
      <c r="AH470" s="98" t="s">
        <v>1368</v>
      </c>
      <c r="AI470" s="99" t="s">
        <v>1418</v>
      </c>
    </row>
    <row r="471" spans="1:35" x14ac:dyDescent="0.2">
      <c r="A471" s="79" t="s">
        <v>3740</v>
      </c>
      <c r="B471" s="80" t="s">
        <v>1242</v>
      </c>
      <c r="C471" s="81" t="s">
        <v>1243</v>
      </c>
      <c r="D471" s="82" t="s">
        <v>3741</v>
      </c>
      <c r="E471" s="82" t="s">
        <v>3742</v>
      </c>
      <c r="F471" s="80" t="s">
        <v>1362</v>
      </c>
      <c r="G471" s="83" t="s">
        <v>3743</v>
      </c>
      <c r="H471" s="84" t="s">
        <v>3744</v>
      </c>
      <c r="I471" s="85">
        <v>3308762800</v>
      </c>
      <c r="J471" s="86" t="s">
        <v>1476</v>
      </c>
      <c r="K471" s="87" t="s">
        <v>1417</v>
      </c>
      <c r="L471" s="88"/>
      <c r="M471" s="89">
        <v>810.64105415951826</v>
      </c>
      <c r="N471" s="90"/>
      <c r="O471" s="91">
        <v>22.5871</v>
      </c>
      <c r="P471" s="87" t="s">
        <v>1417</v>
      </c>
      <c r="Q471" s="92"/>
      <c r="R471" s="90"/>
      <c r="S471" s="93" t="s">
        <v>1417</v>
      </c>
      <c r="T471" s="94">
        <v>42797.69</v>
      </c>
      <c r="U471" s="95"/>
      <c r="V471" s="95"/>
      <c r="W471" s="96"/>
      <c r="X471" s="81">
        <f t="shared" si="70"/>
        <v>1</v>
      </c>
      <c r="Y471" s="82">
        <f t="shared" si="71"/>
        <v>0</v>
      </c>
      <c r="Z471" s="82">
        <f t="shared" si="72"/>
        <v>0</v>
      </c>
      <c r="AA471" s="82">
        <f t="shared" si="73"/>
        <v>0</v>
      </c>
      <c r="AB471" s="97" t="str">
        <f t="shared" si="74"/>
        <v>-</v>
      </c>
      <c r="AC471" s="81">
        <f t="shared" si="75"/>
        <v>1</v>
      </c>
      <c r="AD471" s="82">
        <f t="shared" si="76"/>
        <v>1</v>
      </c>
      <c r="AE471" s="82" t="str">
        <f t="shared" si="77"/>
        <v>Initial</v>
      </c>
      <c r="AF471" s="97" t="str">
        <f t="shared" si="78"/>
        <v>RLIS</v>
      </c>
      <c r="AG471" s="81">
        <f t="shared" si="79"/>
        <v>0</v>
      </c>
      <c r="AH471" s="98" t="s">
        <v>1368</v>
      </c>
      <c r="AI471" s="99" t="s">
        <v>1418</v>
      </c>
    </row>
    <row r="472" spans="1:35" x14ac:dyDescent="0.2">
      <c r="A472" s="79" t="s">
        <v>3745</v>
      </c>
      <c r="B472" s="80" t="s">
        <v>1034</v>
      </c>
      <c r="C472" s="81" t="s">
        <v>1035</v>
      </c>
      <c r="D472" s="82" t="s">
        <v>3746</v>
      </c>
      <c r="E472" s="82" t="s">
        <v>3747</v>
      </c>
      <c r="F472" s="80" t="s">
        <v>1362</v>
      </c>
      <c r="G472" s="83" t="s">
        <v>3748</v>
      </c>
      <c r="H472" s="84" t="s">
        <v>3749</v>
      </c>
      <c r="I472" s="85">
        <v>4195323534</v>
      </c>
      <c r="J472" s="86" t="s">
        <v>1424</v>
      </c>
      <c r="K472" s="87" t="s">
        <v>1417</v>
      </c>
      <c r="L472" s="88"/>
      <c r="M472" s="89">
        <v>604</v>
      </c>
      <c r="N472" s="90"/>
      <c r="O472" s="91">
        <v>4.5388000000000002</v>
      </c>
      <c r="P472" s="87" t="s">
        <v>1366</v>
      </c>
      <c r="Q472" s="92"/>
      <c r="R472" s="90"/>
      <c r="S472" s="93" t="s">
        <v>1417</v>
      </c>
      <c r="T472" s="94">
        <v>14406.000000000002</v>
      </c>
      <c r="U472" s="95"/>
      <c r="V472" s="95"/>
      <c r="W472" s="96"/>
      <c r="X472" s="81">
        <f t="shared" si="70"/>
        <v>1</v>
      </c>
      <c r="Y472" s="82">
        <f t="shared" si="71"/>
        <v>0</v>
      </c>
      <c r="Z472" s="82">
        <f t="shared" si="72"/>
        <v>0</v>
      </c>
      <c r="AA472" s="82">
        <f t="shared" si="73"/>
        <v>0</v>
      </c>
      <c r="AB472" s="97" t="str">
        <f t="shared" si="74"/>
        <v>-</v>
      </c>
      <c r="AC472" s="81">
        <f t="shared" si="75"/>
        <v>1</v>
      </c>
      <c r="AD472" s="82">
        <f t="shared" si="76"/>
        <v>0</v>
      </c>
      <c r="AE472" s="82">
        <f t="shared" si="77"/>
        <v>0</v>
      </c>
      <c r="AF472" s="97" t="str">
        <f t="shared" si="78"/>
        <v>-</v>
      </c>
      <c r="AG472" s="81">
        <f t="shared" si="79"/>
        <v>0</v>
      </c>
      <c r="AH472" s="98" t="s">
        <v>1368</v>
      </c>
      <c r="AI472" s="99" t="s">
        <v>1418</v>
      </c>
    </row>
    <row r="473" spans="1:35" x14ac:dyDescent="0.2">
      <c r="A473" s="79" t="s">
        <v>3750</v>
      </c>
      <c r="B473" s="80" t="s">
        <v>907</v>
      </c>
      <c r="C473" s="81" t="s">
        <v>908</v>
      </c>
      <c r="D473" s="82" t="s">
        <v>3751</v>
      </c>
      <c r="E473" s="82" t="s">
        <v>857</v>
      </c>
      <c r="F473" s="80" t="s">
        <v>1362</v>
      </c>
      <c r="G473" s="83" t="s">
        <v>3752</v>
      </c>
      <c r="H473" s="84" t="s">
        <v>3753</v>
      </c>
      <c r="I473" s="85">
        <v>4197462730</v>
      </c>
      <c r="J473" s="86" t="s">
        <v>1424</v>
      </c>
      <c r="K473" s="87" t="s">
        <v>1417</v>
      </c>
      <c r="L473" s="88"/>
      <c r="M473" s="89">
        <v>0</v>
      </c>
      <c r="N473" s="90"/>
      <c r="O473" s="91">
        <v>12.5</v>
      </c>
      <c r="P473" s="87" t="s">
        <v>1366</v>
      </c>
      <c r="Q473" s="92"/>
      <c r="R473" s="90"/>
      <c r="S473" s="93" t="s">
        <v>1417</v>
      </c>
      <c r="T473" s="94">
        <v>607.31999999999994</v>
      </c>
      <c r="U473" s="95"/>
      <c r="V473" s="95"/>
      <c r="W473" s="96"/>
      <c r="X473" s="81">
        <f t="shared" si="70"/>
        <v>1</v>
      </c>
      <c r="Y473" s="82">
        <f t="shared" si="71"/>
        <v>0</v>
      </c>
      <c r="Z473" s="82">
        <f t="shared" si="72"/>
        <v>0</v>
      </c>
      <c r="AA473" s="82">
        <f t="shared" si="73"/>
        <v>0</v>
      </c>
      <c r="AB473" s="97" t="str">
        <f t="shared" si="74"/>
        <v>-</v>
      </c>
      <c r="AC473" s="81">
        <f t="shared" si="75"/>
        <v>1</v>
      </c>
      <c r="AD473" s="82">
        <f t="shared" si="76"/>
        <v>0</v>
      </c>
      <c r="AE473" s="82">
        <f t="shared" si="77"/>
        <v>0</v>
      </c>
      <c r="AF473" s="97" t="str">
        <f t="shared" si="78"/>
        <v>-</v>
      </c>
      <c r="AG473" s="81">
        <f t="shared" si="79"/>
        <v>0</v>
      </c>
      <c r="AH473" s="98" t="s">
        <v>1368</v>
      </c>
      <c r="AI473" s="99" t="s">
        <v>1538</v>
      </c>
    </row>
    <row r="474" spans="1:35" x14ac:dyDescent="0.2">
      <c r="A474" s="79" t="s">
        <v>3754</v>
      </c>
      <c r="B474" s="80" t="s">
        <v>313</v>
      </c>
      <c r="C474" s="81" t="s">
        <v>314</v>
      </c>
      <c r="D474" s="82" t="s">
        <v>3755</v>
      </c>
      <c r="E474" s="82" t="s">
        <v>2114</v>
      </c>
      <c r="F474" s="80" t="s">
        <v>1362</v>
      </c>
      <c r="G474" s="83" t="s">
        <v>3756</v>
      </c>
      <c r="H474" s="84" t="s">
        <v>3757</v>
      </c>
      <c r="I474" s="85">
        <v>4405439677</v>
      </c>
      <c r="J474" s="86" t="s">
        <v>1390</v>
      </c>
      <c r="K474" s="87" t="s">
        <v>1366</v>
      </c>
      <c r="L474" s="88"/>
      <c r="M474" s="89">
        <v>2955.5794932639556</v>
      </c>
      <c r="N474" s="90"/>
      <c r="O474" s="91">
        <v>5.4600999999999997</v>
      </c>
      <c r="P474" s="87" t="s">
        <v>1366</v>
      </c>
      <c r="Q474" s="92"/>
      <c r="R474" s="90"/>
      <c r="S474" s="93" t="s">
        <v>1366</v>
      </c>
      <c r="T474" s="94">
        <v>59183.96</v>
      </c>
      <c r="U474" s="95"/>
      <c r="V474" s="95"/>
      <c r="W474" s="96"/>
      <c r="X474" s="81">
        <f t="shared" si="70"/>
        <v>0</v>
      </c>
      <c r="Y474" s="82">
        <f t="shared" si="71"/>
        <v>0</v>
      </c>
      <c r="Z474" s="82">
        <f t="shared" si="72"/>
        <v>0</v>
      </c>
      <c r="AA474" s="82">
        <f t="shared" si="73"/>
        <v>0</v>
      </c>
      <c r="AB474" s="97" t="str">
        <f t="shared" si="74"/>
        <v>-</v>
      </c>
      <c r="AC474" s="81">
        <f t="shared" si="75"/>
        <v>0</v>
      </c>
      <c r="AD474" s="82">
        <f t="shared" si="76"/>
        <v>0</v>
      </c>
      <c r="AE474" s="82">
        <f t="shared" si="77"/>
        <v>0</v>
      </c>
      <c r="AF474" s="97" t="str">
        <f t="shared" si="78"/>
        <v>-</v>
      </c>
      <c r="AG474" s="81">
        <f t="shared" si="79"/>
        <v>0</v>
      </c>
      <c r="AH474" s="98" t="s">
        <v>1368</v>
      </c>
      <c r="AI474" s="99" t="s">
        <v>1418</v>
      </c>
    </row>
    <row r="475" spans="1:35" x14ac:dyDescent="0.2">
      <c r="A475" s="79" t="s">
        <v>3758</v>
      </c>
      <c r="B475" s="80" t="s">
        <v>315</v>
      </c>
      <c r="C475" s="81" t="s">
        <v>316</v>
      </c>
      <c r="D475" s="82" t="s">
        <v>3759</v>
      </c>
      <c r="E475" s="82" t="s">
        <v>3760</v>
      </c>
      <c r="F475" s="80" t="s">
        <v>1362</v>
      </c>
      <c r="G475" s="83" t="s">
        <v>3761</v>
      </c>
      <c r="H475" s="84" t="s">
        <v>3762</v>
      </c>
      <c r="I475" s="85">
        <v>3306736515</v>
      </c>
      <c r="J475" s="86" t="s">
        <v>1488</v>
      </c>
      <c r="K475" s="87" t="s">
        <v>1366</v>
      </c>
      <c r="L475" s="88"/>
      <c r="M475" s="89">
        <v>3826.5818245888295</v>
      </c>
      <c r="N475" s="90"/>
      <c r="O475" s="91">
        <v>23.251000000000001</v>
      </c>
      <c r="P475" s="87" t="s">
        <v>1417</v>
      </c>
      <c r="Q475" s="92"/>
      <c r="R475" s="90"/>
      <c r="S475" s="93" t="s">
        <v>1366</v>
      </c>
      <c r="T475" s="94">
        <v>199494.75</v>
      </c>
      <c r="U475" s="95"/>
      <c r="V475" s="95"/>
      <c r="W475" s="96"/>
      <c r="X475" s="81">
        <f t="shared" si="70"/>
        <v>0</v>
      </c>
      <c r="Y475" s="82">
        <f t="shared" si="71"/>
        <v>0</v>
      </c>
      <c r="Z475" s="82">
        <f t="shared" si="72"/>
        <v>0</v>
      </c>
      <c r="AA475" s="82">
        <f t="shared" si="73"/>
        <v>0</v>
      </c>
      <c r="AB475" s="97" t="str">
        <f t="shared" si="74"/>
        <v>-</v>
      </c>
      <c r="AC475" s="81">
        <f t="shared" si="75"/>
        <v>0</v>
      </c>
      <c r="AD475" s="82">
        <f t="shared" si="76"/>
        <v>1</v>
      </c>
      <c r="AE475" s="82">
        <f t="shared" si="77"/>
        <v>0</v>
      </c>
      <c r="AF475" s="97" t="str">
        <f t="shared" si="78"/>
        <v>-</v>
      </c>
      <c r="AG475" s="81">
        <f t="shared" si="79"/>
        <v>0</v>
      </c>
      <c r="AH475" s="98" t="s">
        <v>1368</v>
      </c>
      <c r="AI475" s="99" t="s">
        <v>1418</v>
      </c>
    </row>
    <row r="476" spans="1:35" x14ac:dyDescent="0.2">
      <c r="A476" s="79" t="s">
        <v>3763</v>
      </c>
      <c r="B476" s="80" t="s">
        <v>759</v>
      </c>
      <c r="C476" s="81" t="s">
        <v>760</v>
      </c>
      <c r="D476" s="82" t="s">
        <v>3764</v>
      </c>
      <c r="E476" s="82" t="s">
        <v>3375</v>
      </c>
      <c r="F476" s="80" t="s">
        <v>1362</v>
      </c>
      <c r="G476" s="83" t="s">
        <v>3376</v>
      </c>
      <c r="H476" s="84" t="s">
        <v>3765</v>
      </c>
      <c r="I476" s="85">
        <v>4196730775</v>
      </c>
      <c r="J476" s="86" t="s">
        <v>1416</v>
      </c>
      <c r="K476" s="87" t="s">
        <v>1366</v>
      </c>
      <c r="L476" s="88"/>
      <c r="M476" s="89">
        <v>1993.7833020087596</v>
      </c>
      <c r="N476" s="90"/>
      <c r="O476" s="91">
        <v>26.084900000000001</v>
      </c>
      <c r="P476" s="87" t="s">
        <v>1417</v>
      </c>
      <c r="Q476" s="92"/>
      <c r="R476" s="90"/>
      <c r="S476" s="93" t="s">
        <v>1417</v>
      </c>
      <c r="T476" s="94">
        <v>104610.88</v>
      </c>
      <c r="U476" s="95"/>
      <c r="V476" s="95"/>
      <c r="W476" s="96"/>
      <c r="X476" s="81">
        <f t="shared" si="70"/>
        <v>0</v>
      </c>
      <c r="Y476" s="82">
        <f t="shared" si="71"/>
        <v>0</v>
      </c>
      <c r="Z476" s="82">
        <f t="shared" si="72"/>
        <v>0</v>
      </c>
      <c r="AA476" s="82">
        <f t="shared" si="73"/>
        <v>0</v>
      </c>
      <c r="AB476" s="97" t="str">
        <f t="shared" si="74"/>
        <v>-</v>
      </c>
      <c r="AC476" s="81">
        <f t="shared" si="75"/>
        <v>1</v>
      </c>
      <c r="AD476" s="82">
        <f t="shared" si="76"/>
        <v>1</v>
      </c>
      <c r="AE476" s="82" t="str">
        <f t="shared" si="77"/>
        <v>Initial</v>
      </c>
      <c r="AF476" s="97" t="str">
        <f t="shared" si="78"/>
        <v>RLIS</v>
      </c>
      <c r="AG476" s="81">
        <f t="shared" si="79"/>
        <v>0</v>
      </c>
      <c r="AH476" s="98" t="s">
        <v>1368</v>
      </c>
      <c r="AI476" s="99" t="s">
        <v>1418</v>
      </c>
    </row>
    <row r="477" spans="1:35" x14ac:dyDescent="0.2">
      <c r="A477" s="79" t="s">
        <v>3766</v>
      </c>
      <c r="B477" s="80" t="s">
        <v>782</v>
      </c>
      <c r="C477" s="81" t="s">
        <v>783</v>
      </c>
      <c r="D477" s="82" t="s">
        <v>3767</v>
      </c>
      <c r="E477" s="82" t="s">
        <v>2658</v>
      </c>
      <c r="F477" s="80" t="s">
        <v>1362</v>
      </c>
      <c r="G477" s="83" t="s">
        <v>3768</v>
      </c>
      <c r="H477" s="84" t="s">
        <v>3769</v>
      </c>
      <c r="I477" s="85">
        <v>9374991430</v>
      </c>
      <c r="J477" s="86" t="s">
        <v>1488</v>
      </c>
      <c r="K477" s="87" t="s">
        <v>1366</v>
      </c>
      <c r="L477" s="88"/>
      <c r="M477" s="89">
        <v>7924.0400432391471</v>
      </c>
      <c r="N477" s="90"/>
      <c r="O477" s="91">
        <v>17.4252</v>
      </c>
      <c r="P477" s="87" t="s">
        <v>1366</v>
      </c>
      <c r="Q477" s="92"/>
      <c r="R477" s="90"/>
      <c r="S477" s="93" t="s">
        <v>1366</v>
      </c>
      <c r="T477" s="94">
        <v>183946.61000000002</v>
      </c>
      <c r="U477" s="95"/>
      <c r="V477" s="95"/>
      <c r="W477" s="96"/>
      <c r="X477" s="81">
        <f t="shared" si="70"/>
        <v>0</v>
      </c>
      <c r="Y477" s="82">
        <f t="shared" si="71"/>
        <v>0</v>
      </c>
      <c r="Z477" s="82">
        <f t="shared" si="72"/>
        <v>0</v>
      </c>
      <c r="AA477" s="82">
        <f t="shared" si="73"/>
        <v>0</v>
      </c>
      <c r="AB477" s="97" t="str">
        <f t="shared" si="74"/>
        <v>-</v>
      </c>
      <c r="AC477" s="81">
        <f t="shared" si="75"/>
        <v>0</v>
      </c>
      <c r="AD477" s="82">
        <f t="shared" si="76"/>
        <v>0</v>
      </c>
      <c r="AE477" s="82">
        <f t="shared" si="77"/>
        <v>0</v>
      </c>
      <c r="AF477" s="97" t="str">
        <f t="shared" si="78"/>
        <v>-</v>
      </c>
      <c r="AG477" s="81">
        <f t="shared" si="79"/>
        <v>0</v>
      </c>
      <c r="AH477" s="98" t="s">
        <v>1368</v>
      </c>
      <c r="AI477" s="99" t="s">
        <v>1418</v>
      </c>
    </row>
    <row r="478" spans="1:35" x14ac:dyDescent="0.2">
      <c r="A478" s="79" t="s">
        <v>3770</v>
      </c>
      <c r="B478" s="80" t="s">
        <v>590</v>
      </c>
      <c r="C478" s="81" t="s">
        <v>591</v>
      </c>
      <c r="D478" s="82" t="s">
        <v>3771</v>
      </c>
      <c r="E478" s="82" t="s">
        <v>3772</v>
      </c>
      <c r="F478" s="80" t="s">
        <v>1362</v>
      </c>
      <c r="G478" s="83" t="s">
        <v>3773</v>
      </c>
      <c r="H478" s="84" t="s">
        <v>3774</v>
      </c>
      <c r="I478" s="85">
        <v>4403555131</v>
      </c>
      <c r="J478" s="86" t="s">
        <v>1786</v>
      </c>
      <c r="K478" s="87" t="s">
        <v>1366</v>
      </c>
      <c r="L478" s="88"/>
      <c r="M478" s="89">
        <v>1625.0849376527281</v>
      </c>
      <c r="N478" s="90"/>
      <c r="O478" s="91">
        <v>9.8853000000000009</v>
      </c>
      <c r="P478" s="87" t="s">
        <v>1366</v>
      </c>
      <c r="Q478" s="92"/>
      <c r="R478" s="90"/>
      <c r="S478" s="93" t="s">
        <v>1366</v>
      </c>
      <c r="T478" s="94">
        <v>43702.080000000002</v>
      </c>
      <c r="U478" s="95"/>
      <c r="V478" s="95"/>
      <c r="W478" s="96"/>
      <c r="X478" s="81">
        <f t="shared" si="70"/>
        <v>0</v>
      </c>
      <c r="Y478" s="82">
        <f t="shared" si="71"/>
        <v>0</v>
      </c>
      <c r="Z478" s="82">
        <f t="shared" si="72"/>
        <v>0</v>
      </c>
      <c r="AA478" s="82">
        <f t="shared" si="73"/>
        <v>0</v>
      </c>
      <c r="AB478" s="97" t="str">
        <f t="shared" si="74"/>
        <v>-</v>
      </c>
      <c r="AC478" s="81">
        <f t="shared" si="75"/>
        <v>0</v>
      </c>
      <c r="AD478" s="82">
        <f t="shared" si="76"/>
        <v>0</v>
      </c>
      <c r="AE478" s="82">
        <f t="shared" si="77"/>
        <v>0</v>
      </c>
      <c r="AF478" s="97" t="str">
        <f t="shared" si="78"/>
        <v>-</v>
      </c>
      <c r="AG478" s="81">
        <f t="shared" si="79"/>
        <v>0</v>
      </c>
      <c r="AH478" s="98" t="s">
        <v>1368</v>
      </c>
      <c r="AI478" s="99" t="s">
        <v>1418</v>
      </c>
    </row>
    <row r="479" spans="1:35" x14ac:dyDescent="0.2">
      <c r="A479" s="79" t="s">
        <v>3775</v>
      </c>
      <c r="B479" s="80" t="s">
        <v>3776</v>
      </c>
      <c r="C479" s="81" t="s">
        <v>3777</v>
      </c>
      <c r="D479" s="82" t="s">
        <v>3778</v>
      </c>
      <c r="E479" s="82" t="s">
        <v>1402</v>
      </c>
      <c r="F479" s="80" t="s">
        <v>1362</v>
      </c>
      <c r="G479" s="83" t="s">
        <v>3779</v>
      </c>
      <c r="H479" s="84" t="s">
        <v>3780</v>
      </c>
      <c r="I479" s="85">
        <v>5134217519</v>
      </c>
      <c r="J479" s="86" t="s">
        <v>1365</v>
      </c>
      <c r="K479" s="87" t="s">
        <v>1366</v>
      </c>
      <c r="L479" s="88"/>
      <c r="M479" s="89">
        <v>80.752432302127687</v>
      </c>
      <c r="N479" s="90"/>
      <c r="O479" s="91" t="s">
        <v>1367</v>
      </c>
      <c r="P479" s="87" t="s">
        <v>1366</v>
      </c>
      <c r="Q479" s="92"/>
      <c r="R479" s="90"/>
      <c r="S479" s="93" t="s">
        <v>1366</v>
      </c>
      <c r="T479" s="94">
        <v>1253.6199999999999</v>
      </c>
      <c r="U479" s="95"/>
      <c r="V479" s="95"/>
      <c r="W479" s="96"/>
      <c r="X479" s="81">
        <f t="shared" si="70"/>
        <v>0</v>
      </c>
      <c r="Y479" s="82">
        <f t="shared" si="71"/>
        <v>1</v>
      </c>
      <c r="Z479" s="82">
        <f t="shared" si="72"/>
        <v>0</v>
      </c>
      <c r="AA479" s="82">
        <f t="shared" si="73"/>
        <v>0</v>
      </c>
      <c r="AB479" s="97" t="str">
        <f t="shared" si="74"/>
        <v>-</v>
      </c>
      <c r="AC479" s="81">
        <f t="shared" si="75"/>
        <v>0</v>
      </c>
      <c r="AD479" s="82">
        <f t="shared" si="76"/>
        <v>0</v>
      </c>
      <c r="AE479" s="82">
        <f t="shared" si="77"/>
        <v>0</v>
      </c>
      <c r="AF479" s="97" t="str">
        <f t="shared" si="78"/>
        <v>-</v>
      </c>
      <c r="AG479" s="81">
        <f t="shared" si="79"/>
        <v>0</v>
      </c>
      <c r="AH479" s="98" t="s">
        <v>1368</v>
      </c>
      <c r="AI479" s="99" t="s">
        <v>1418</v>
      </c>
    </row>
    <row r="480" spans="1:35" x14ac:dyDescent="0.2">
      <c r="A480" s="79" t="s">
        <v>3781</v>
      </c>
      <c r="B480" s="80" t="s">
        <v>1272</v>
      </c>
      <c r="C480" s="81" t="s">
        <v>1273</v>
      </c>
      <c r="D480" s="82" t="s">
        <v>3782</v>
      </c>
      <c r="E480" s="82" t="s">
        <v>3783</v>
      </c>
      <c r="F480" s="80" t="s">
        <v>1362</v>
      </c>
      <c r="G480" s="83" t="s">
        <v>3784</v>
      </c>
      <c r="H480" s="84" t="s">
        <v>1397</v>
      </c>
      <c r="I480" s="85">
        <v>5133988050</v>
      </c>
      <c r="J480" s="86" t="s">
        <v>1786</v>
      </c>
      <c r="K480" s="87" t="s">
        <v>1366</v>
      </c>
      <c r="L480" s="88"/>
      <c r="M480" s="89">
        <v>4507.1464775279219</v>
      </c>
      <c r="N480" s="90"/>
      <c r="O480" s="91">
        <v>6.7544000000000004</v>
      </c>
      <c r="P480" s="87" t="s">
        <v>1366</v>
      </c>
      <c r="Q480" s="92"/>
      <c r="R480" s="90"/>
      <c r="S480" s="93" t="s">
        <v>1366</v>
      </c>
      <c r="T480" s="94">
        <v>84868.099999999991</v>
      </c>
      <c r="U480" s="95"/>
      <c r="V480" s="95"/>
      <c r="W480" s="96"/>
      <c r="X480" s="81">
        <f t="shared" si="70"/>
        <v>0</v>
      </c>
      <c r="Y480" s="82">
        <f t="shared" si="71"/>
        <v>0</v>
      </c>
      <c r="Z480" s="82">
        <f t="shared" si="72"/>
        <v>0</v>
      </c>
      <c r="AA480" s="82">
        <f t="shared" si="73"/>
        <v>0</v>
      </c>
      <c r="AB480" s="97" t="str">
        <f t="shared" si="74"/>
        <v>-</v>
      </c>
      <c r="AC480" s="81">
        <f t="shared" si="75"/>
        <v>0</v>
      </c>
      <c r="AD480" s="82">
        <f t="shared" si="76"/>
        <v>0</v>
      </c>
      <c r="AE480" s="82">
        <f t="shared" si="77"/>
        <v>0</v>
      </c>
      <c r="AF480" s="97" t="str">
        <f t="shared" si="78"/>
        <v>-</v>
      </c>
      <c r="AG480" s="81">
        <f t="shared" si="79"/>
        <v>0</v>
      </c>
      <c r="AH480" s="98" t="s">
        <v>1368</v>
      </c>
      <c r="AI480" s="99" t="s">
        <v>1369</v>
      </c>
    </row>
    <row r="481" spans="1:35" x14ac:dyDescent="0.2">
      <c r="A481" s="79" t="s">
        <v>3785</v>
      </c>
      <c r="B481" s="80" t="s">
        <v>3786</v>
      </c>
      <c r="C481" s="81" t="s">
        <v>3787</v>
      </c>
      <c r="D481" s="82" t="s">
        <v>3788</v>
      </c>
      <c r="E481" s="82" t="s">
        <v>1361</v>
      </c>
      <c r="F481" s="80" t="s">
        <v>1362</v>
      </c>
      <c r="G481" s="83" t="s">
        <v>2110</v>
      </c>
      <c r="H481" s="84" t="s">
        <v>3789</v>
      </c>
      <c r="I481" s="85">
        <v>6142636137</v>
      </c>
      <c r="J481" s="86" t="s">
        <v>1365</v>
      </c>
      <c r="K481" s="87" t="s">
        <v>1366</v>
      </c>
      <c r="L481" s="88"/>
      <c r="M481" s="89">
        <v>667.89274442741271</v>
      </c>
      <c r="N481" s="90"/>
      <c r="O481" s="91" t="s">
        <v>1367</v>
      </c>
      <c r="P481" s="87" t="s">
        <v>1366</v>
      </c>
      <c r="Q481" s="92"/>
      <c r="R481" s="90"/>
      <c r="S481" s="93" t="s">
        <v>1366</v>
      </c>
      <c r="T481" s="94">
        <v>3361.0099999999998</v>
      </c>
      <c r="U481" s="95"/>
      <c r="V481" s="95"/>
      <c r="W481" s="96"/>
      <c r="X481" s="81">
        <f t="shared" si="70"/>
        <v>0</v>
      </c>
      <c r="Y481" s="82">
        <f t="shared" si="71"/>
        <v>0</v>
      </c>
      <c r="Z481" s="82">
        <f t="shared" si="72"/>
        <v>0</v>
      </c>
      <c r="AA481" s="82">
        <f t="shared" si="73"/>
        <v>0</v>
      </c>
      <c r="AB481" s="97" t="str">
        <f t="shared" si="74"/>
        <v>-</v>
      </c>
      <c r="AC481" s="81">
        <f t="shared" si="75"/>
        <v>0</v>
      </c>
      <c r="AD481" s="82">
        <f t="shared" si="76"/>
        <v>0</v>
      </c>
      <c r="AE481" s="82">
        <f t="shared" si="77"/>
        <v>0</v>
      </c>
      <c r="AF481" s="97" t="str">
        <f t="shared" si="78"/>
        <v>-</v>
      </c>
      <c r="AG481" s="81">
        <f t="shared" si="79"/>
        <v>0</v>
      </c>
      <c r="AH481" s="98" t="s">
        <v>1368</v>
      </c>
      <c r="AI481" s="99" t="s">
        <v>1418</v>
      </c>
    </row>
    <row r="482" spans="1:35" x14ac:dyDescent="0.2">
      <c r="A482" s="79" t="s">
        <v>3790</v>
      </c>
      <c r="B482" s="80" t="s">
        <v>317</v>
      </c>
      <c r="C482" s="81" t="s">
        <v>318</v>
      </c>
      <c r="D482" s="82" t="s">
        <v>3791</v>
      </c>
      <c r="E482" s="82" t="s">
        <v>3792</v>
      </c>
      <c r="F482" s="80" t="s">
        <v>1362</v>
      </c>
      <c r="G482" s="83" t="s">
        <v>3793</v>
      </c>
      <c r="H482" s="84" t="s">
        <v>3794</v>
      </c>
      <c r="I482" s="85">
        <v>4402563360</v>
      </c>
      <c r="J482" s="86" t="s">
        <v>1390</v>
      </c>
      <c r="K482" s="87" t="s">
        <v>1366</v>
      </c>
      <c r="L482" s="88"/>
      <c r="M482" s="89">
        <v>1174.2790313039272</v>
      </c>
      <c r="N482" s="90"/>
      <c r="O482" s="91">
        <v>5.4558999999999997</v>
      </c>
      <c r="P482" s="87" t="s">
        <v>1366</v>
      </c>
      <c r="Q482" s="92"/>
      <c r="R482" s="90"/>
      <c r="S482" s="93" t="s">
        <v>1366</v>
      </c>
      <c r="T482" s="94">
        <v>25865.4</v>
      </c>
      <c r="U482" s="95"/>
      <c r="V482" s="95"/>
      <c r="W482" s="96"/>
      <c r="X482" s="81">
        <f t="shared" si="70"/>
        <v>0</v>
      </c>
      <c r="Y482" s="82">
        <f t="shared" si="71"/>
        <v>0</v>
      </c>
      <c r="Z482" s="82">
        <f t="shared" si="72"/>
        <v>0</v>
      </c>
      <c r="AA482" s="82">
        <f t="shared" si="73"/>
        <v>0</v>
      </c>
      <c r="AB482" s="97" t="str">
        <f t="shared" si="74"/>
        <v>-</v>
      </c>
      <c r="AC482" s="81">
        <f t="shared" si="75"/>
        <v>0</v>
      </c>
      <c r="AD482" s="82">
        <f t="shared" si="76"/>
        <v>0</v>
      </c>
      <c r="AE482" s="82">
        <f t="shared" si="77"/>
        <v>0</v>
      </c>
      <c r="AF482" s="97" t="str">
        <f t="shared" si="78"/>
        <v>-</v>
      </c>
      <c r="AG482" s="81">
        <f t="shared" si="79"/>
        <v>0</v>
      </c>
      <c r="AH482" s="98" t="s">
        <v>1368</v>
      </c>
      <c r="AI482" s="99" t="s">
        <v>1369</v>
      </c>
    </row>
    <row r="483" spans="1:35" x14ac:dyDescent="0.2">
      <c r="A483" s="79" t="s">
        <v>3795</v>
      </c>
      <c r="B483" s="80" t="s">
        <v>3796</v>
      </c>
      <c r="C483" s="81" t="s">
        <v>3797</v>
      </c>
      <c r="D483" s="82" t="s">
        <v>3798</v>
      </c>
      <c r="E483" s="82" t="s">
        <v>2234</v>
      </c>
      <c r="F483" s="80" t="s">
        <v>1362</v>
      </c>
      <c r="G483" s="83" t="s">
        <v>3799</v>
      </c>
      <c r="H483" s="84" t="s">
        <v>3800</v>
      </c>
      <c r="I483" s="85">
        <v>9376101710</v>
      </c>
      <c r="J483" s="86" t="s">
        <v>1383</v>
      </c>
      <c r="K483" s="87" t="s">
        <v>1366</v>
      </c>
      <c r="L483" s="88"/>
      <c r="M483" s="89">
        <v>387.27711772045075</v>
      </c>
      <c r="N483" s="90"/>
      <c r="O483" s="91" t="s">
        <v>1367</v>
      </c>
      <c r="P483" s="87" t="s">
        <v>1366</v>
      </c>
      <c r="Q483" s="92"/>
      <c r="R483" s="90"/>
      <c r="S483" s="93" t="s">
        <v>1366</v>
      </c>
      <c r="T483" s="94">
        <v>4772.8600000000006</v>
      </c>
      <c r="U483" s="95"/>
      <c r="V483" s="95"/>
      <c r="W483" s="96"/>
      <c r="X483" s="81">
        <f t="shared" si="70"/>
        <v>0</v>
      </c>
      <c r="Y483" s="82">
        <f t="shared" si="71"/>
        <v>1</v>
      </c>
      <c r="Z483" s="82">
        <f t="shared" si="72"/>
        <v>0</v>
      </c>
      <c r="AA483" s="82">
        <f t="shared" si="73"/>
        <v>0</v>
      </c>
      <c r="AB483" s="97" t="str">
        <f t="shared" si="74"/>
        <v>-</v>
      </c>
      <c r="AC483" s="81">
        <f t="shared" si="75"/>
        <v>0</v>
      </c>
      <c r="AD483" s="82">
        <f t="shared" si="76"/>
        <v>0</v>
      </c>
      <c r="AE483" s="82">
        <f t="shared" si="77"/>
        <v>0</v>
      </c>
      <c r="AF483" s="97" t="str">
        <f t="shared" si="78"/>
        <v>-</v>
      </c>
      <c r="AG483" s="81">
        <f t="shared" si="79"/>
        <v>0</v>
      </c>
      <c r="AH483" s="98" t="s">
        <v>1368</v>
      </c>
      <c r="AI483" s="99" t="s">
        <v>1418</v>
      </c>
    </row>
    <row r="484" spans="1:35" x14ac:dyDescent="0.2">
      <c r="A484" s="79" t="s">
        <v>3801</v>
      </c>
      <c r="B484" s="80" t="s">
        <v>3802</v>
      </c>
      <c r="C484" s="81" t="s">
        <v>3803</v>
      </c>
      <c r="D484" s="82" t="s">
        <v>3804</v>
      </c>
      <c r="E484" s="82" t="s">
        <v>3805</v>
      </c>
      <c r="F484" s="80" t="s">
        <v>1362</v>
      </c>
      <c r="G484" s="83" t="s">
        <v>3806</v>
      </c>
      <c r="H484" s="84" t="s">
        <v>3807</v>
      </c>
      <c r="I484" s="85">
        <v>7403975820</v>
      </c>
      <c r="J484" s="86" t="s">
        <v>1416</v>
      </c>
      <c r="K484" s="87" t="s">
        <v>1366</v>
      </c>
      <c r="L484" s="88"/>
      <c r="M484" s="100">
        <v>839.35962407133627</v>
      </c>
      <c r="N484" s="90"/>
      <c r="O484" s="91" t="s">
        <v>1367</v>
      </c>
      <c r="P484" s="87" t="s">
        <v>1366</v>
      </c>
      <c r="Q484" s="92"/>
      <c r="R484" s="90"/>
      <c r="S484" s="93" t="s">
        <v>1417</v>
      </c>
      <c r="T484" s="94">
        <v>1751</v>
      </c>
      <c r="U484" s="95"/>
      <c r="V484" s="95"/>
      <c r="W484" s="96"/>
      <c r="X484" s="81">
        <f t="shared" si="70"/>
        <v>0</v>
      </c>
      <c r="Y484" s="82">
        <f t="shared" si="71"/>
        <v>0</v>
      </c>
      <c r="Z484" s="82">
        <f t="shared" si="72"/>
        <v>0</v>
      </c>
      <c r="AA484" s="82">
        <f t="shared" si="73"/>
        <v>0</v>
      </c>
      <c r="AB484" s="97" t="str">
        <f t="shared" si="74"/>
        <v>-</v>
      </c>
      <c r="AC484" s="81">
        <f t="shared" si="75"/>
        <v>1</v>
      </c>
      <c r="AD484" s="82">
        <f t="shared" si="76"/>
        <v>0</v>
      </c>
      <c r="AE484" s="82">
        <f t="shared" si="77"/>
        <v>0</v>
      </c>
      <c r="AF484" s="97" t="str">
        <f t="shared" si="78"/>
        <v>-</v>
      </c>
      <c r="AG484" s="81">
        <f t="shared" si="79"/>
        <v>0</v>
      </c>
      <c r="AH484" s="98" t="s">
        <v>1368</v>
      </c>
      <c r="AI484" s="99" t="s">
        <v>1538</v>
      </c>
    </row>
    <row r="485" spans="1:35" x14ac:dyDescent="0.2">
      <c r="A485" s="79" t="s">
        <v>3808</v>
      </c>
      <c r="B485" s="80" t="s">
        <v>3809</v>
      </c>
      <c r="C485" s="81" t="s">
        <v>3810</v>
      </c>
      <c r="D485" s="82" t="s">
        <v>3811</v>
      </c>
      <c r="E485" s="82" t="s">
        <v>1395</v>
      </c>
      <c r="F485" s="80" t="s">
        <v>1362</v>
      </c>
      <c r="G485" s="83" t="s">
        <v>1612</v>
      </c>
      <c r="H485" s="84" t="s">
        <v>3812</v>
      </c>
      <c r="I485" s="85">
        <v>4197053411</v>
      </c>
      <c r="J485" s="86" t="s">
        <v>1365</v>
      </c>
      <c r="K485" s="87" t="s">
        <v>1366</v>
      </c>
      <c r="L485" s="88"/>
      <c r="M485" s="89">
        <v>322.48280245696816</v>
      </c>
      <c r="N485" s="90"/>
      <c r="O485" s="91" t="s">
        <v>1367</v>
      </c>
      <c r="P485" s="87" t="s">
        <v>1366</v>
      </c>
      <c r="Q485" s="92"/>
      <c r="R485" s="90"/>
      <c r="S485" s="93" t="s">
        <v>1366</v>
      </c>
      <c r="T485" s="94">
        <v>2390.09</v>
      </c>
      <c r="U485" s="95"/>
      <c r="V485" s="95"/>
      <c r="W485" s="96"/>
      <c r="X485" s="81">
        <f t="shared" si="70"/>
        <v>0</v>
      </c>
      <c r="Y485" s="82">
        <f t="shared" si="71"/>
        <v>1</v>
      </c>
      <c r="Z485" s="82">
        <f t="shared" si="72"/>
        <v>0</v>
      </c>
      <c r="AA485" s="82">
        <f t="shared" si="73"/>
        <v>0</v>
      </c>
      <c r="AB485" s="97" t="str">
        <f t="shared" si="74"/>
        <v>-</v>
      </c>
      <c r="AC485" s="81">
        <f t="shared" si="75"/>
        <v>0</v>
      </c>
      <c r="AD485" s="82">
        <f t="shared" si="76"/>
        <v>0</v>
      </c>
      <c r="AE485" s="82">
        <f t="shared" si="77"/>
        <v>0</v>
      </c>
      <c r="AF485" s="97" t="str">
        <f t="shared" si="78"/>
        <v>-</v>
      </c>
      <c r="AG485" s="81">
        <f t="shared" si="79"/>
        <v>0</v>
      </c>
      <c r="AH485" s="98" t="s">
        <v>1368</v>
      </c>
      <c r="AI485" s="99" t="s">
        <v>1369</v>
      </c>
    </row>
    <row r="486" spans="1:35" x14ac:dyDescent="0.2">
      <c r="A486" s="79" t="s">
        <v>3813</v>
      </c>
      <c r="B486" s="80" t="s">
        <v>1244</v>
      </c>
      <c r="C486" s="81" t="s">
        <v>1245</v>
      </c>
      <c r="D486" s="82" t="s">
        <v>3814</v>
      </c>
      <c r="E486" s="82" t="s">
        <v>3815</v>
      </c>
      <c r="F486" s="80" t="s">
        <v>1362</v>
      </c>
      <c r="G486" s="83" t="s">
        <v>3816</v>
      </c>
      <c r="H486" s="84" t="s">
        <v>3817</v>
      </c>
      <c r="I486" s="85">
        <v>3308981393</v>
      </c>
      <c r="J486" s="86" t="s">
        <v>1488</v>
      </c>
      <c r="K486" s="87" t="s">
        <v>1366</v>
      </c>
      <c r="L486" s="88"/>
      <c r="M486" s="89">
        <v>1301.0189995577989</v>
      </c>
      <c r="N486" s="90"/>
      <c r="O486" s="91">
        <v>27.503900000000002</v>
      </c>
      <c r="P486" s="87" t="s">
        <v>1417</v>
      </c>
      <c r="Q486" s="92"/>
      <c r="R486" s="90"/>
      <c r="S486" s="93" t="s">
        <v>1366</v>
      </c>
      <c r="T486" s="94">
        <v>87376.52</v>
      </c>
      <c r="U486" s="95"/>
      <c r="V486" s="95"/>
      <c r="W486" s="96"/>
      <c r="X486" s="81">
        <f t="shared" si="70"/>
        <v>0</v>
      </c>
      <c r="Y486" s="82">
        <f t="shared" si="71"/>
        <v>0</v>
      </c>
      <c r="Z486" s="82">
        <f t="shared" si="72"/>
        <v>0</v>
      </c>
      <c r="AA486" s="82">
        <f t="shared" si="73"/>
        <v>0</v>
      </c>
      <c r="AB486" s="97" t="str">
        <f t="shared" si="74"/>
        <v>-</v>
      </c>
      <c r="AC486" s="81">
        <f t="shared" si="75"/>
        <v>0</v>
      </c>
      <c r="AD486" s="82">
        <f t="shared" si="76"/>
        <v>1</v>
      </c>
      <c r="AE486" s="82">
        <f t="shared" si="77"/>
        <v>0</v>
      </c>
      <c r="AF486" s="97" t="str">
        <f t="shared" si="78"/>
        <v>-</v>
      </c>
      <c r="AG486" s="81">
        <f t="shared" si="79"/>
        <v>0</v>
      </c>
      <c r="AH486" s="98" t="s">
        <v>1368</v>
      </c>
      <c r="AI486" s="99" t="s">
        <v>1369</v>
      </c>
    </row>
    <row r="487" spans="1:35" x14ac:dyDescent="0.2">
      <c r="A487" s="79" t="s">
        <v>3818</v>
      </c>
      <c r="B487" s="80" t="s">
        <v>3819</v>
      </c>
      <c r="C487" s="81" t="s">
        <v>3820</v>
      </c>
      <c r="D487" s="82" t="s">
        <v>3821</v>
      </c>
      <c r="E487" s="82" t="s">
        <v>1395</v>
      </c>
      <c r="F487" s="80" t="s">
        <v>1362</v>
      </c>
      <c r="G487" s="83" t="s">
        <v>2099</v>
      </c>
      <c r="H487" s="84" t="s">
        <v>3822</v>
      </c>
      <c r="I487" s="85">
        <v>4194753786</v>
      </c>
      <c r="J487" s="86"/>
      <c r="K487" s="87"/>
      <c r="L487" s="88"/>
      <c r="M487" s="89">
        <v>264.36884454270671</v>
      </c>
      <c r="N487" s="90"/>
      <c r="O487" s="91" t="s">
        <v>1367</v>
      </c>
      <c r="P487" s="87" t="s">
        <v>1366</v>
      </c>
      <c r="Q487" s="92"/>
      <c r="R487" s="90"/>
      <c r="S487" s="93"/>
      <c r="T487" s="94">
        <v>2796.97</v>
      </c>
      <c r="U487" s="95"/>
      <c r="V487" s="95"/>
      <c r="W487" s="96"/>
      <c r="X487" s="81">
        <f t="shared" si="70"/>
        <v>0</v>
      </c>
      <c r="Y487" s="82">
        <f t="shared" si="71"/>
        <v>1</v>
      </c>
      <c r="Z487" s="82">
        <f t="shared" si="72"/>
        <v>0</v>
      </c>
      <c r="AA487" s="82">
        <f t="shared" si="73"/>
        <v>0</v>
      </c>
      <c r="AB487" s="97" t="str">
        <f t="shared" si="74"/>
        <v>-</v>
      </c>
      <c r="AC487" s="81">
        <f t="shared" si="75"/>
        <v>0</v>
      </c>
      <c r="AD487" s="82">
        <f t="shared" si="76"/>
        <v>0</v>
      </c>
      <c r="AE487" s="82">
        <f t="shared" si="77"/>
        <v>0</v>
      </c>
      <c r="AF487" s="97" t="str">
        <f t="shared" si="78"/>
        <v>-</v>
      </c>
      <c r="AG487" s="81">
        <f t="shared" si="79"/>
        <v>0</v>
      </c>
      <c r="AH487" s="98" t="s">
        <v>1368</v>
      </c>
      <c r="AI487" s="99" t="s">
        <v>1418</v>
      </c>
    </row>
    <row r="488" spans="1:35" x14ac:dyDescent="0.2">
      <c r="A488" s="79" t="s">
        <v>3823</v>
      </c>
      <c r="B488" s="80" t="s">
        <v>3824</v>
      </c>
      <c r="C488" s="81" t="s">
        <v>3825</v>
      </c>
      <c r="D488" s="82" t="s">
        <v>3826</v>
      </c>
      <c r="E488" s="82" t="s">
        <v>1528</v>
      </c>
      <c r="F488" s="80" t="s">
        <v>1362</v>
      </c>
      <c r="G488" s="83" t="s">
        <v>2748</v>
      </c>
      <c r="H488" s="84" t="s">
        <v>3827</v>
      </c>
      <c r="I488" s="85">
        <v>8776446338</v>
      </c>
      <c r="J488" s="86" t="s">
        <v>1365</v>
      </c>
      <c r="K488" s="87" t="s">
        <v>1366</v>
      </c>
      <c r="L488" s="88"/>
      <c r="M488" s="89">
        <v>344.6665289041498</v>
      </c>
      <c r="N488" s="90"/>
      <c r="O488" s="91" t="s">
        <v>1367</v>
      </c>
      <c r="P488" s="87" t="s">
        <v>1366</v>
      </c>
      <c r="Q488" s="92"/>
      <c r="R488" s="90"/>
      <c r="S488" s="93" t="s">
        <v>1366</v>
      </c>
      <c r="T488" s="94">
        <v>2970.2300000000005</v>
      </c>
      <c r="U488" s="95"/>
      <c r="V488" s="95"/>
      <c r="W488" s="96"/>
      <c r="X488" s="81">
        <f t="shared" si="70"/>
        <v>0</v>
      </c>
      <c r="Y488" s="82">
        <f t="shared" si="71"/>
        <v>1</v>
      </c>
      <c r="Z488" s="82">
        <f t="shared" si="72"/>
        <v>0</v>
      </c>
      <c r="AA488" s="82">
        <f t="shared" si="73"/>
        <v>0</v>
      </c>
      <c r="AB488" s="97" t="str">
        <f t="shared" si="74"/>
        <v>-</v>
      </c>
      <c r="AC488" s="81">
        <f t="shared" si="75"/>
        <v>0</v>
      </c>
      <c r="AD488" s="82">
        <f t="shared" si="76"/>
        <v>0</v>
      </c>
      <c r="AE488" s="82">
        <f t="shared" si="77"/>
        <v>0</v>
      </c>
      <c r="AF488" s="97" t="str">
        <f t="shared" si="78"/>
        <v>-</v>
      </c>
      <c r="AG488" s="81">
        <f t="shared" si="79"/>
        <v>0</v>
      </c>
      <c r="AH488" s="98" t="s">
        <v>1368</v>
      </c>
      <c r="AI488" s="99" t="s">
        <v>1369</v>
      </c>
    </row>
    <row r="489" spans="1:35" x14ac:dyDescent="0.2">
      <c r="A489" s="79" t="s">
        <v>3828</v>
      </c>
      <c r="B489" s="80" t="s">
        <v>3829</v>
      </c>
      <c r="C489" s="81" t="s">
        <v>3830</v>
      </c>
      <c r="D489" s="82" t="s">
        <v>3831</v>
      </c>
      <c r="E489" s="82" t="s">
        <v>1528</v>
      </c>
      <c r="F489" s="80" t="s">
        <v>1362</v>
      </c>
      <c r="G489" s="83" t="s">
        <v>2474</v>
      </c>
      <c r="H489" s="84" t="s">
        <v>3832</v>
      </c>
      <c r="I489" s="85">
        <v>2165397229</v>
      </c>
      <c r="J489" s="86" t="s">
        <v>1365</v>
      </c>
      <c r="K489" s="87" t="s">
        <v>1366</v>
      </c>
      <c r="L489" s="88"/>
      <c r="M489" s="89">
        <v>452.21629937105354</v>
      </c>
      <c r="N489" s="90"/>
      <c r="O489" s="91" t="s">
        <v>1367</v>
      </c>
      <c r="P489" s="87" t="s">
        <v>1366</v>
      </c>
      <c r="Q489" s="92"/>
      <c r="R489" s="90"/>
      <c r="S489" s="93" t="s">
        <v>1366</v>
      </c>
      <c r="T489" s="94">
        <v>2359.61</v>
      </c>
      <c r="U489" s="95"/>
      <c r="V489" s="95"/>
      <c r="W489" s="96"/>
      <c r="X489" s="81">
        <f t="shared" si="70"/>
        <v>0</v>
      </c>
      <c r="Y489" s="82">
        <f t="shared" si="71"/>
        <v>1</v>
      </c>
      <c r="Z489" s="82">
        <f t="shared" si="72"/>
        <v>0</v>
      </c>
      <c r="AA489" s="82">
        <f t="shared" si="73"/>
        <v>0</v>
      </c>
      <c r="AB489" s="97" t="str">
        <f t="shared" si="74"/>
        <v>-</v>
      </c>
      <c r="AC489" s="81">
        <f t="shared" si="75"/>
        <v>0</v>
      </c>
      <c r="AD489" s="82">
        <f t="shared" si="76"/>
        <v>0</v>
      </c>
      <c r="AE489" s="82">
        <f t="shared" si="77"/>
        <v>0</v>
      </c>
      <c r="AF489" s="97" t="str">
        <f t="shared" si="78"/>
        <v>-</v>
      </c>
      <c r="AG489" s="81">
        <f t="shared" si="79"/>
        <v>0</v>
      </c>
      <c r="AH489" s="98" t="s">
        <v>1368</v>
      </c>
      <c r="AI489" s="99" t="s">
        <v>1369</v>
      </c>
    </row>
    <row r="490" spans="1:35" x14ac:dyDescent="0.2">
      <c r="A490" s="79" t="s">
        <v>3833</v>
      </c>
      <c r="B490" s="80" t="s">
        <v>1141</v>
      </c>
      <c r="C490" s="81" t="s">
        <v>3834</v>
      </c>
      <c r="D490" s="82" t="s">
        <v>3835</v>
      </c>
      <c r="E490" s="82" t="s">
        <v>3315</v>
      </c>
      <c r="F490" s="80" t="s">
        <v>1362</v>
      </c>
      <c r="G490" s="83" t="s">
        <v>3836</v>
      </c>
      <c r="H490" s="84" t="s">
        <v>3837</v>
      </c>
      <c r="I490" s="85">
        <v>3308779383</v>
      </c>
      <c r="J490" s="86" t="s">
        <v>1488</v>
      </c>
      <c r="K490" s="87" t="s">
        <v>1366</v>
      </c>
      <c r="L490" s="88"/>
      <c r="M490" s="89">
        <v>3368.6921672558778</v>
      </c>
      <c r="N490" s="90"/>
      <c r="O490" s="91">
        <v>8.0234000000000005</v>
      </c>
      <c r="P490" s="87" t="s">
        <v>1366</v>
      </c>
      <c r="Q490" s="92"/>
      <c r="R490" s="90"/>
      <c r="S490" s="93" t="s">
        <v>1366</v>
      </c>
      <c r="T490" s="94">
        <v>67836.479999999996</v>
      </c>
      <c r="U490" s="95"/>
      <c r="V490" s="95"/>
      <c r="W490" s="96"/>
      <c r="X490" s="81">
        <f t="shared" si="70"/>
        <v>0</v>
      </c>
      <c r="Y490" s="82">
        <f t="shared" si="71"/>
        <v>0</v>
      </c>
      <c r="Z490" s="82">
        <f t="shared" si="72"/>
        <v>0</v>
      </c>
      <c r="AA490" s="82">
        <f t="shared" si="73"/>
        <v>0</v>
      </c>
      <c r="AB490" s="97" t="str">
        <f t="shared" si="74"/>
        <v>-</v>
      </c>
      <c r="AC490" s="81">
        <f t="shared" si="75"/>
        <v>0</v>
      </c>
      <c r="AD490" s="82">
        <f t="shared" si="76"/>
        <v>0</v>
      </c>
      <c r="AE490" s="82">
        <f t="shared" si="77"/>
        <v>0</v>
      </c>
      <c r="AF490" s="97" t="str">
        <f t="shared" si="78"/>
        <v>-</v>
      </c>
      <c r="AG490" s="81">
        <f t="shared" si="79"/>
        <v>0</v>
      </c>
      <c r="AH490" s="98" t="s">
        <v>1368</v>
      </c>
      <c r="AI490" s="99" t="s">
        <v>1369</v>
      </c>
    </row>
    <row r="491" spans="1:35" x14ac:dyDescent="0.2">
      <c r="A491" s="79" t="s">
        <v>3838</v>
      </c>
      <c r="B491" s="80" t="s">
        <v>1302</v>
      </c>
      <c r="C491" s="81" t="s">
        <v>3834</v>
      </c>
      <c r="D491" s="82" t="s">
        <v>3839</v>
      </c>
      <c r="E491" s="82" t="s">
        <v>3840</v>
      </c>
      <c r="F491" s="80" t="s">
        <v>1362</v>
      </c>
      <c r="G491" s="83" t="s">
        <v>3841</v>
      </c>
      <c r="H491" s="84" t="s">
        <v>3842</v>
      </c>
      <c r="I491" s="85">
        <v>4196616690</v>
      </c>
      <c r="J491" s="86" t="s">
        <v>1476</v>
      </c>
      <c r="K491" s="87" t="s">
        <v>1417</v>
      </c>
      <c r="L491" s="88"/>
      <c r="M491" s="89">
        <v>1619.6747252328878</v>
      </c>
      <c r="N491" s="90"/>
      <c r="O491" s="91">
        <v>12.527200000000001</v>
      </c>
      <c r="P491" s="87" t="s">
        <v>1366</v>
      </c>
      <c r="Q491" s="92"/>
      <c r="R491" s="90"/>
      <c r="S491" s="93" t="s">
        <v>1417</v>
      </c>
      <c r="T491" s="94">
        <v>43638.83</v>
      </c>
      <c r="U491" s="95"/>
      <c r="V491" s="95"/>
      <c r="W491" s="96"/>
      <c r="X491" s="81">
        <f t="shared" si="70"/>
        <v>1</v>
      </c>
      <c r="Y491" s="82">
        <f t="shared" si="71"/>
        <v>0</v>
      </c>
      <c r="Z491" s="82">
        <f t="shared" si="72"/>
        <v>0</v>
      </c>
      <c r="AA491" s="82">
        <f t="shared" si="73"/>
        <v>0</v>
      </c>
      <c r="AB491" s="97" t="str">
        <f t="shared" si="74"/>
        <v>-</v>
      </c>
      <c r="AC491" s="81">
        <f t="shared" si="75"/>
        <v>1</v>
      </c>
      <c r="AD491" s="82">
        <f t="shared" si="76"/>
        <v>0</v>
      </c>
      <c r="AE491" s="82">
        <f t="shared" si="77"/>
        <v>0</v>
      </c>
      <c r="AF491" s="97" t="str">
        <f t="shared" si="78"/>
        <v>-</v>
      </c>
      <c r="AG491" s="81">
        <f t="shared" si="79"/>
        <v>0</v>
      </c>
      <c r="AH491" s="98" t="s">
        <v>1368</v>
      </c>
      <c r="AI491" s="99" t="s">
        <v>1418</v>
      </c>
    </row>
    <row r="492" spans="1:35" x14ac:dyDescent="0.2">
      <c r="A492" s="79" t="s">
        <v>3843</v>
      </c>
      <c r="B492" s="80" t="s">
        <v>3844</v>
      </c>
      <c r="C492" s="81" t="s">
        <v>3845</v>
      </c>
      <c r="D492" s="82" t="s">
        <v>3846</v>
      </c>
      <c r="E492" s="82" t="s">
        <v>3847</v>
      </c>
      <c r="F492" s="80" t="s">
        <v>1362</v>
      </c>
      <c r="G492" s="83" t="s">
        <v>3848</v>
      </c>
      <c r="H492" s="84" t="s">
        <v>3849</v>
      </c>
      <c r="I492" s="85">
        <v>7406581042</v>
      </c>
      <c r="J492" s="86" t="s">
        <v>1424</v>
      </c>
      <c r="K492" s="87" t="s">
        <v>1417</v>
      </c>
      <c r="L492" s="88"/>
      <c r="M492" s="89">
        <v>68.170520710096838</v>
      </c>
      <c r="N492" s="90"/>
      <c r="O492" s="91" t="s">
        <v>1367</v>
      </c>
      <c r="P492" s="87" t="s">
        <v>1366</v>
      </c>
      <c r="Q492" s="92"/>
      <c r="R492" s="90"/>
      <c r="S492" s="93" t="s">
        <v>1417</v>
      </c>
      <c r="T492" s="94">
        <v>377.62</v>
      </c>
      <c r="U492" s="95"/>
      <c r="V492" s="95"/>
      <c r="W492" s="96"/>
      <c r="X492" s="81">
        <f t="shared" si="70"/>
        <v>1</v>
      </c>
      <c r="Y492" s="82">
        <f t="shared" si="71"/>
        <v>1</v>
      </c>
      <c r="Z492" s="82">
        <f t="shared" si="72"/>
        <v>0</v>
      </c>
      <c r="AA492" s="82">
        <f t="shared" si="73"/>
        <v>0</v>
      </c>
      <c r="AB492" s="97" t="str">
        <f t="shared" si="74"/>
        <v>SRSA</v>
      </c>
      <c r="AC492" s="81">
        <f t="shared" si="75"/>
        <v>1</v>
      </c>
      <c r="AD492" s="82">
        <f t="shared" si="76"/>
        <v>0</v>
      </c>
      <c r="AE492" s="82">
        <f t="shared" si="77"/>
        <v>0</v>
      </c>
      <c r="AF492" s="97" t="str">
        <f t="shared" si="78"/>
        <v>-</v>
      </c>
      <c r="AG492" s="81">
        <f t="shared" si="79"/>
        <v>0</v>
      </c>
      <c r="AH492" s="98" t="s">
        <v>1368</v>
      </c>
      <c r="AI492" s="99" t="s">
        <v>1418</v>
      </c>
    </row>
    <row r="493" spans="1:35" x14ac:dyDescent="0.2">
      <c r="A493" s="79" t="s">
        <v>3850</v>
      </c>
      <c r="B493" s="80" t="s">
        <v>3851</v>
      </c>
      <c r="C493" s="81" t="s">
        <v>3852</v>
      </c>
      <c r="D493" s="82" t="s">
        <v>3853</v>
      </c>
      <c r="E493" s="82" t="s">
        <v>1528</v>
      </c>
      <c r="F493" s="80" t="s">
        <v>1362</v>
      </c>
      <c r="G493" s="83" t="s">
        <v>1706</v>
      </c>
      <c r="H493" s="84" t="s">
        <v>3854</v>
      </c>
      <c r="I493" s="85">
        <v>2165863872</v>
      </c>
      <c r="J493" s="86" t="s">
        <v>1365</v>
      </c>
      <c r="K493" s="87" t="s">
        <v>1366</v>
      </c>
      <c r="L493" s="88"/>
      <c r="M493" s="100"/>
      <c r="N493" s="90"/>
      <c r="O493" s="91" t="s">
        <v>1367</v>
      </c>
      <c r="P493" s="87" t="s">
        <v>1366</v>
      </c>
      <c r="Q493" s="92"/>
      <c r="R493" s="90"/>
      <c r="S493" s="93" t="s">
        <v>1366</v>
      </c>
      <c r="T493" s="102"/>
      <c r="U493" s="95"/>
      <c r="V493" s="95"/>
      <c r="W493" s="96"/>
      <c r="X493" s="81">
        <f t="shared" si="70"/>
        <v>0</v>
      </c>
      <c r="Y493" s="82">
        <f t="shared" si="71"/>
        <v>0</v>
      </c>
      <c r="Z493" s="82">
        <f t="shared" si="72"/>
        <v>0</v>
      </c>
      <c r="AA493" s="82">
        <f t="shared" si="73"/>
        <v>0</v>
      </c>
      <c r="AB493" s="97" t="str">
        <f t="shared" si="74"/>
        <v>-</v>
      </c>
      <c r="AC493" s="81">
        <f t="shared" si="75"/>
        <v>0</v>
      </c>
      <c r="AD493" s="82">
        <f t="shared" si="76"/>
        <v>0</v>
      </c>
      <c r="AE493" s="82">
        <f t="shared" si="77"/>
        <v>0</v>
      </c>
      <c r="AF493" s="97" t="str">
        <f t="shared" si="78"/>
        <v>-</v>
      </c>
      <c r="AG493" s="81">
        <f t="shared" si="79"/>
        <v>0</v>
      </c>
      <c r="AH493" s="98" t="s">
        <v>1957</v>
      </c>
      <c r="AI493" s="99" t="s">
        <v>1418</v>
      </c>
    </row>
    <row r="494" spans="1:35" x14ac:dyDescent="0.2">
      <c r="A494" s="79" t="s">
        <v>3855</v>
      </c>
      <c r="B494" s="80" t="s">
        <v>1246</v>
      </c>
      <c r="C494" s="81" t="s">
        <v>1247</v>
      </c>
      <c r="D494" s="82" t="s">
        <v>3856</v>
      </c>
      <c r="E494" s="82" t="s">
        <v>3857</v>
      </c>
      <c r="F494" s="80" t="s">
        <v>1362</v>
      </c>
      <c r="G494" s="83" t="s">
        <v>3858</v>
      </c>
      <c r="H494" s="84" t="s">
        <v>3859</v>
      </c>
      <c r="I494" s="85">
        <v>3306378741</v>
      </c>
      <c r="J494" s="86" t="s">
        <v>1696</v>
      </c>
      <c r="K494" s="87" t="s">
        <v>1366</v>
      </c>
      <c r="L494" s="88"/>
      <c r="M494" s="89">
        <v>1710.1293851669247</v>
      </c>
      <c r="N494" s="90"/>
      <c r="O494" s="91">
        <v>15.9443</v>
      </c>
      <c r="P494" s="87" t="s">
        <v>1366</v>
      </c>
      <c r="Q494" s="92"/>
      <c r="R494" s="90"/>
      <c r="S494" s="93" t="s">
        <v>1366</v>
      </c>
      <c r="T494" s="94">
        <v>53585.9</v>
      </c>
      <c r="U494" s="95"/>
      <c r="V494" s="95"/>
      <c r="W494" s="96"/>
      <c r="X494" s="81">
        <f t="shared" si="70"/>
        <v>0</v>
      </c>
      <c r="Y494" s="82">
        <f t="shared" si="71"/>
        <v>0</v>
      </c>
      <c r="Z494" s="82">
        <f t="shared" si="72"/>
        <v>0</v>
      </c>
      <c r="AA494" s="82">
        <f t="shared" si="73"/>
        <v>0</v>
      </c>
      <c r="AB494" s="97" t="str">
        <f t="shared" si="74"/>
        <v>-</v>
      </c>
      <c r="AC494" s="81">
        <f t="shared" si="75"/>
        <v>0</v>
      </c>
      <c r="AD494" s="82">
        <f t="shared" si="76"/>
        <v>0</v>
      </c>
      <c r="AE494" s="82">
        <f t="shared" si="77"/>
        <v>0</v>
      </c>
      <c r="AF494" s="97" t="str">
        <f t="shared" si="78"/>
        <v>-</v>
      </c>
      <c r="AG494" s="81">
        <f t="shared" si="79"/>
        <v>0</v>
      </c>
      <c r="AH494" s="98" t="s">
        <v>1368</v>
      </c>
      <c r="AI494" s="99" t="s">
        <v>1369</v>
      </c>
    </row>
    <row r="495" spans="1:35" x14ac:dyDescent="0.2">
      <c r="A495" s="79" t="s">
        <v>3860</v>
      </c>
      <c r="B495" s="80" t="s">
        <v>320</v>
      </c>
      <c r="C495" s="81" t="s">
        <v>321</v>
      </c>
      <c r="D495" s="82" t="s">
        <v>3861</v>
      </c>
      <c r="E495" s="82" t="s">
        <v>3862</v>
      </c>
      <c r="F495" s="80" t="s">
        <v>1362</v>
      </c>
      <c r="G495" s="83" t="s">
        <v>3863</v>
      </c>
      <c r="H495" s="84" t="s">
        <v>3864</v>
      </c>
      <c r="I495" s="85">
        <v>2165294092</v>
      </c>
      <c r="J495" s="86" t="s">
        <v>1390</v>
      </c>
      <c r="K495" s="87" t="s">
        <v>1366</v>
      </c>
      <c r="L495" s="88"/>
      <c r="M495" s="89">
        <v>5541.6758604612523</v>
      </c>
      <c r="N495" s="90"/>
      <c r="O495" s="91">
        <v>23.3399</v>
      </c>
      <c r="P495" s="87" t="s">
        <v>1417</v>
      </c>
      <c r="Q495" s="92"/>
      <c r="R495" s="90"/>
      <c r="S495" s="93" t="s">
        <v>1366</v>
      </c>
      <c r="T495" s="94">
        <v>289317.89</v>
      </c>
      <c r="U495" s="95"/>
      <c r="V495" s="95"/>
      <c r="W495" s="96"/>
      <c r="X495" s="81">
        <f t="shared" si="70"/>
        <v>0</v>
      </c>
      <c r="Y495" s="82">
        <f t="shared" si="71"/>
        <v>0</v>
      </c>
      <c r="Z495" s="82">
        <f t="shared" si="72"/>
        <v>0</v>
      </c>
      <c r="AA495" s="82">
        <f t="shared" si="73"/>
        <v>0</v>
      </c>
      <c r="AB495" s="97" t="str">
        <f t="shared" si="74"/>
        <v>-</v>
      </c>
      <c r="AC495" s="81">
        <f t="shared" si="75"/>
        <v>0</v>
      </c>
      <c r="AD495" s="82">
        <f t="shared" si="76"/>
        <v>1</v>
      </c>
      <c r="AE495" s="82">
        <f t="shared" si="77"/>
        <v>0</v>
      </c>
      <c r="AF495" s="97" t="str">
        <f t="shared" si="78"/>
        <v>-</v>
      </c>
      <c r="AG495" s="81">
        <f t="shared" si="79"/>
        <v>0</v>
      </c>
      <c r="AH495" s="98" t="s">
        <v>1368</v>
      </c>
      <c r="AI495" s="99" t="s">
        <v>1418</v>
      </c>
    </row>
    <row r="496" spans="1:35" x14ac:dyDescent="0.2">
      <c r="A496" s="79" t="s">
        <v>3865</v>
      </c>
      <c r="B496" s="80" t="s">
        <v>3866</v>
      </c>
      <c r="C496" s="81" t="s">
        <v>3867</v>
      </c>
      <c r="D496" s="82" t="s">
        <v>3868</v>
      </c>
      <c r="E496" s="82" t="s">
        <v>3862</v>
      </c>
      <c r="F496" s="80" t="s">
        <v>1362</v>
      </c>
      <c r="G496" s="83" t="s">
        <v>3863</v>
      </c>
      <c r="H496" s="84" t="s">
        <v>3869</v>
      </c>
      <c r="I496" s="85">
        <v>2165294037</v>
      </c>
      <c r="J496" s="86" t="s">
        <v>1390</v>
      </c>
      <c r="K496" s="87" t="s">
        <v>1366</v>
      </c>
      <c r="L496" s="88"/>
      <c r="M496" s="89">
        <v>178.0494513869584</v>
      </c>
      <c r="N496" s="90"/>
      <c r="O496" s="91" t="s">
        <v>1367</v>
      </c>
      <c r="P496" s="87" t="s">
        <v>1366</v>
      </c>
      <c r="Q496" s="92"/>
      <c r="R496" s="90"/>
      <c r="S496" s="93" t="s">
        <v>1366</v>
      </c>
      <c r="T496" s="94">
        <v>1266.83</v>
      </c>
      <c r="U496" s="95"/>
      <c r="V496" s="95"/>
      <c r="W496" s="96"/>
      <c r="X496" s="81">
        <f t="shared" si="70"/>
        <v>0</v>
      </c>
      <c r="Y496" s="82">
        <f t="shared" si="71"/>
        <v>1</v>
      </c>
      <c r="Z496" s="82">
        <f t="shared" si="72"/>
        <v>0</v>
      </c>
      <c r="AA496" s="82">
        <f t="shared" si="73"/>
        <v>0</v>
      </c>
      <c r="AB496" s="97" t="str">
        <f t="shared" si="74"/>
        <v>-</v>
      </c>
      <c r="AC496" s="81">
        <f t="shared" si="75"/>
        <v>0</v>
      </c>
      <c r="AD496" s="82">
        <f t="shared" si="76"/>
        <v>0</v>
      </c>
      <c r="AE496" s="82">
        <f t="shared" si="77"/>
        <v>0</v>
      </c>
      <c r="AF496" s="97" t="str">
        <f t="shared" si="78"/>
        <v>-</v>
      </c>
      <c r="AG496" s="81">
        <f t="shared" si="79"/>
        <v>0</v>
      </c>
      <c r="AH496" s="98" t="s">
        <v>1368</v>
      </c>
      <c r="AI496" s="99" t="s">
        <v>1418</v>
      </c>
    </row>
    <row r="497" spans="1:35" x14ac:dyDescent="0.2">
      <c r="A497" s="79" t="s">
        <v>3870</v>
      </c>
      <c r="B497" s="80" t="s">
        <v>3871</v>
      </c>
      <c r="C497" s="81" t="s">
        <v>3872</v>
      </c>
      <c r="D497" s="82" t="s">
        <v>3873</v>
      </c>
      <c r="E497" s="82" t="s">
        <v>3874</v>
      </c>
      <c r="F497" s="80" t="s">
        <v>1362</v>
      </c>
      <c r="G497" s="83" t="s">
        <v>3875</v>
      </c>
      <c r="H497" s="84" t="s">
        <v>3876</v>
      </c>
      <c r="I497" s="85">
        <v>7409281915</v>
      </c>
      <c r="J497" s="86" t="s">
        <v>1390</v>
      </c>
      <c r="K497" s="87" t="s">
        <v>1366</v>
      </c>
      <c r="L497" s="88"/>
      <c r="M497" s="89">
        <v>110.45231465702174</v>
      </c>
      <c r="N497" s="90"/>
      <c r="O497" s="91" t="s">
        <v>1367</v>
      </c>
      <c r="P497" s="87" t="s">
        <v>1366</v>
      </c>
      <c r="Q497" s="92"/>
      <c r="R497" s="90"/>
      <c r="S497" s="93" t="s">
        <v>1366</v>
      </c>
      <c r="T497" s="94">
        <v>265.75</v>
      </c>
      <c r="U497" s="95"/>
      <c r="V497" s="95"/>
      <c r="W497" s="96"/>
      <c r="X497" s="81">
        <f t="shared" si="70"/>
        <v>0</v>
      </c>
      <c r="Y497" s="82">
        <f t="shared" si="71"/>
        <v>1</v>
      </c>
      <c r="Z497" s="82">
        <f t="shared" si="72"/>
        <v>0</v>
      </c>
      <c r="AA497" s="82">
        <f t="shared" si="73"/>
        <v>0</v>
      </c>
      <c r="AB497" s="97" t="str">
        <f t="shared" si="74"/>
        <v>-</v>
      </c>
      <c r="AC497" s="81">
        <f t="shared" si="75"/>
        <v>0</v>
      </c>
      <c r="AD497" s="82">
        <f t="shared" si="76"/>
        <v>0</v>
      </c>
      <c r="AE497" s="82">
        <f t="shared" si="77"/>
        <v>0</v>
      </c>
      <c r="AF497" s="97" t="str">
        <f t="shared" si="78"/>
        <v>-</v>
      </c>
      <c r="AG497" s="81">
        <f t="shared" si="79"/>
        <v>0</v>
      </c>
      <c r="AH497" s="98" t="s">
        <v>1368</v>
      </c>
      <c r="AI497" s="99" t="s">
        <v>1369</v>
      </c>
    </row>
    <row r="498" spans="1:35" x14ac:dyDescent="0.2">
      <c r="A498" s="79" t="s">
        <v>3877</v>
      </c>
      <c r="B498" s="80" t="s">
        <v>565</v>
      </c>
      <c r="C498" s="81" t="s">
        <v>566</v>
      </c>
      <c r="D498" s="82" t="s">
        <v>3873</v>
      </c>
      <c r="E498" s="82" t="s">
        <v>3874</v>
      </c>
      <c r="F498" s="80" t="s">
        <v>1362</v>
      </c>
      <c r="G498" s="83" t="s">
        <v>3875</v>
      </c>
      <c r="H498" s="84" t="s">
        <v>3876</v>
      </c>
      <c r="I498" s="85">
        <v>7409285878</v>
      </c>
      <c r="J498" s="86" t="s">
        <v>1786</v>
      </c>
      <c r="K498" s="87" t="s">
        <v>1366</v>
      </c>
      <c r="L498" s="88"/>
      <c r="M498" s="89">
        <v>2044.8947895374524</v>
      </c>
      <c r="N498" s="90"/>
      <c r="O498" s="91">
        <v>16.383700000000001</v>
      </c>
      <c r="P498" s="87" t="s">
        <v>1366</v>
      </c>
      <c r="Q498" s="92"/>
      <c r="R498" s="90"/>
      <c r="S498" s="93" t="s">
        <v>1366</v>
      </c>
      <c r="T498" s="94">
        <v>99734.13</v>
      </c>
      <c r="U498" s="95"/>
      <c r="V498" s="95"/>
      <c r="W498" s="96"/>
      <c r="X498" s="81">
        <f t="shared" si="70"/>
        <v>0</v>
      </c>
      <c r="Y498" s="82">
        <f t="shared" si="71"/>
        <v>0</v>
      </c>
      <c r="Z498" s="82">
        <f t="shared" si="72"/>
        <v>0</v>
      </c>
      <c r="AA498" s="82">
        <f t="shared" si="73"/>
        <v>0</v>
      </c>
      <c r="AB498" s="97" t="str">
        <f t="shared" si="74"/>
        <v>-</v>
      </c>
      <c r="AC498" s="81">
        <f t="shared" si="75"/>
        <v>0</v>
      </c>
      <c r="AD498" s="82">
        <f t="shared" si="76"/>
        <v>0</v>
      </c>
      <c r="AE498" s="82">
        <f t="shared" si="77"/>
        <v>0</v>
      </c>
      <c r="AF498" s="97" t="str">
        <f t="shared" si="78"/>
        <v>-</v>
      </c>
      <c r="AG498" s="81">
        <f t="shared" si="79"/>
        <v>0</v>
      </c>
      <c r="AH498" s="98" t="s">
        <v>1368</v>
      </c>
      <c r="AI498" s="99" t="s">
        <v>1369</v>
      </c>
    </row>
    <row r="499" spans="1:35" x14ac:dyDescent="0.2">
      <c r="A499" s="79" t="s">
        <v>3878</v>
      </c>
      <c r="B499" s="80" t="s">
        <v>92</v>
      </c>
      <c r="C499" s="81" t="s">
        <v>3879</v>
      </c>
      <c r="D499" s="82" t="s">
        <v>3880</v>
      </c>
      <c r="E499" s="82" t="s">
        <v>3881</v>
      </c>
      <c r="F499" s="80" t="s">
        <v>1362</v>
      </c>
      <c r="G499" s="83" t="s">
        <v>1979</v>
      </c>
      <c r="H499" s="84" t="s">
        <v>3882</v>
      </c>
      <c r="I499" s="85">
        <v>5138745505</v>
      </c>
      <c r="J499" s="86" t="s">
        <v>1390</v>
      </c>
      <c r="K499" s="87" t="s">
        <v>1366</v>
      </c>
      <c r="L499" s="88"/>
      <c r="M499" s="89">
        <v>18706.098681656949</v>
      </c>
      <c r="N499" s="90"/>
      <c r="O499" s="91">
        <v>9.5749999999999993</v>
      </c>
      <c r="P499" s="87" t="s">
        <v>1366</v>
      </c>
      <c r="Q499" s="92"/>
      <c r="R499" s="90"/>
      <c r="S499" s="93" t="s">
        <v>1366</v>
      </c>
      <c r="T499" s="94">
        <v>214137</v>
      </c>
      <c r="U499" s="95"/>
      <c r="V499" s="95"/>
      <c r="W499" s="96"/>
      <c r="X499" s="81">
        <f t="shared" si="70"/>
        <v>0</v>
      </c>
      <c r="Y499" s="82">
        <f t="shared" si="71"/>
        <v>0</v>
      </c>
      <c r="Z499" s="82">
        <f t="shared" si="72"/>
        <v>0</v>
      </c>
      <c r="AA499" s="82">
        <f t="shared" si="73"/>
        <v>0</v>
      </c>
      <c r="AB499" s="97" t="str">
        <f t="shared" si="74"/>
        <v>-</v>
      </c>
      <c r="AC499" s="81">
        <f t="shared" si="75"/>
        <v>0</v>
      </c>
      <c r="AD499" s="82">
        <f t="shared" si="76"/>
        <v>0</v>
      </c>
      <c r="AE499" s="82">
        <f t="shared" si="77"/>
        <v>0</v>
      </c>
      <c r="AF499" s="97" t="str">
        <f t="shared" si="78"/>
        <v>-</v>
      </c>
      <c r="AG499" s="81">
        <f t="shared" si="79"/>
        <v>0</v>
      </c>
      <c r="AH499" s="98" t="s">
        <v>1368</v>
      </c>
      <c r="AI499" s="99" t="s">
        <v>1418</v>
      </c>
    </row>
    <row r="500" spans="1:35" x14ac:dyDescent="0.2">
      <c r="A500" s="79" t="s">
        <v>3883</v>
      </c>
      <c r="B500" s="80" t="s">
        <v>909</v>
      </c>
      <c r="C500" s="81" t="s">
        <v>3879</v>
      </c>
      <c r="D500" s="82" t="s">
        <v>3884</v>
      </c>
      <c r="E500" s="82" t="s">
        <v>3885</v>
      </c>
      <c r="F500" s="80" t="s">
        <v>1362</v>
      </c>
      <c r="G500" s="83" t="s">
        <v>3886</v>
      </c>
      <c r="H500" s="84" t="s">
        <v>3887</v>
      </c>
      <c r="I500" s="85">
        <v>4199866650</v>
      </c>
      <c r="J500" s="86" t="s">
        <v>1424</v>
      </c>
      <c r="K500" s="87" t="s">
        <v>1417</v>
      </c>
      <c r="L500" s="88"/>
      <c r="M500" s="89">
        <v>1102.3870613088004</v>
      </c>
      <c r="N500" s="90"/>
      <c r="O500" s="91">
        <v>17.803699999999999</v>
      </c>
      <c r="P500" s="87" t="s">
        <v>1366</v>
      </c>
      <c r="Q500" s="92"/>
      <c r="R500" s="90"/>
      <c r="S500" s="93" t="s">
        <v>1417</v>
      </c>
      <c r="T500" s="94">
        <v>47302.84</v>
      </c>
      <c r="U500" s="95"/>
      <c r="V500" s="95"/>
      <c r="W500" s="96"/>
      <c r="X500" s="81">
        <f t="shared" si="70"/>
        <v>1</v>
      </c>
      <c r="Y500" s="82">
        <f t="shared" si="71"/>
        <v>0</v>
      </c>
      <c r="Z500" s="82">
        <f t="shared" si="72"/>
        <v>0</v>
      </c>
      <c r="AA500" s="82">
        <f t="shared" si="73"/>
        <v>0</v>
      </c>
      <c r="AB500" s="97" t="str">
        <f t="shared" si="74"/>
        <v>-</v>
      </c>
      <c r="AC500" s="81">
        <f t="shared" si="75"/>
        <v>1</v>
      </c>
      <c r="AD500" s="82">
        <f t="shared" si="76"/>
        <v>0</v>
      </c>
      <c r="AE500" s="82">
        <f t="shared" si="77"/>
        <v>0</v>
      </c>
      <c r="AF500" s="97" t="str">
        <f t="shared" si="78"/>
        <v>-</v>
      </c>
      <c r="AG500" s="81">
        <f t="shared" si="79"/>
        <v>0</v>
      </c>
      <c r="AH500" s="98" t="s">
        <v>1368</v>
      </c>
      <c r="AI500" s="99" t="s">
        <v>1418</v>
      </c>
    </row>
    <row r="501" spans="1:35" x14ac:dyDescent="0.2">
      <c r="A501" s="79" t="s">
        <v>3888</v>
      </c>
      <c r="B501" s="80" t="s">
        <v>391</v>
      </c>
      <c r="C501" s="81" t="s">
        <v>392</v>
      </c>
      <c r="D501" s="82" t="s">
        <v>3889</v>
      </c>
      <c r="E501" s="82" t="s">
        <v>2942</v>
      </c>
      <c r="F501" s="80" t="s">
        <v>1362</v>
      </c>
      <c r="G501" s="83" t="s">
        <v>2943</v>
      </c>
      <c r="H501" s="84" t="s">
        <v>3890</v>
      </c>
      <c r="I501" s="85">
        <v>7406877300</v>
      </c>
      <c r="J501" s="86" t="s">
        <v>1786</v>
      </c>
      <c r="K501" s="87" t="s">
        <v>1366</v>
      </c>
      <c r="L501" s="88"/>
      <c r="M501" s="89">
        <v>6600.6350957555123</v>
      </c>
      <c r="N501" s="90"/>
      <c r="O501" s="91">
        <v>19.634899999999998</v>
      </c>
      <c r="P501" s="87" t="s">
        <v>1366</v>
      </c>
      <c r="Q501" s="92"/>
      <c r="R501" s="90"/>
      <c r="S501" s="93" t="s">
        <v>1366</v>
      </c>
      <c r="T501" s="94">
        <v>326098.76</v>
      </c>
      <c r="U501" s="95"/>
      <c r="V501" s="95"/>
      <c r="W501" s="96"/>
      <c r="X501" s="81">
        <f t="shared" si="70"/>
        <v>0</v>
      </c>
      <c r="Y501" s="82">
        <f t="shared" si="71"/>
        <v>0</v>
      </c>
      <c r="Z501" s="82">
        <f t="shared" si="72"/>
        <v>0</v>
      </c>
      <c r="AA501" s="82">
        <f t="shared" si="73"/>
        <v>0</v>
      </c>
      <c r="AB501" s="97" t="str">
        <f t="shared" si="74"/>
        <v>-</v>
      </c>
      <c r="AC501" s="81">
        <f t="shared" si="75"/>
        <v>0</v>
      </c>
      <c r="AD501" s="82">
        <f t="shared" si="76"/>
        <v>0</v>
      </c>
      <c r="AE501" s="82">
        <f t="shared" si="77"/>
        <v>0</v>
      </c>
      <c r="AF501" s="97" t="str">
        <f t="shared" si="78"/>
        <v>-</v>
      </c>
      <c r="AG501" s="81">
        <f t="shared" si="79"/>
        <v>0</v>
      </c>
      <c r="AH501" s="98" t="s">
        <v>1368</v>
      </c>
      <c r="AI501" s="99" t="s">
        <v>1418</v>
      </c>
    </row>
    <row r="502" spans="1:35" x14ac:dyDescent="0.2">
      <c r="A502" s="79" t="s">
        <v>3891</v>
      </c>
      <c r="B502" s="80" t="s">
        <v>3892</v>
      </c>
      <c r="C502" s="81" t="s">
        <v>3893</v>
      </c>
      <c r="D502" s="82" t="s">
        <v>3199</v>
      </c>
      <c r="E502" s="82" t="s">
        <v>1528</v>
      </c>
      <c r="F502" s="80" t="s">
        <v>1362</v>
      </c>
      <c r="G502" s="83" t="s">
        <v>2125</v>
      </c>
      <c r="H502" s="84" t="s">
        <v>3200</v>
      </c>
      <c r="I502" s="85">
        <v>2167210845</v>
      </c>
      <c r="J502" s="86" t="s">
        <v>1365</v>
      </c>
      <c r="K502" s="87" t="s">
        <v>1366</v>
      </c>
      <c r="L502" s="88"/>
      <c r="M502" s="89">
        <v>116.12048768716036</v>
      </c>
      <c r="N502" s="90"/>
      <c r="O502" s="91" t="s">
        <v>1367</v>
      </c>
      <c r="P502" s="87" t="s">
        <v>1366</v>
      </c>
      <c r="Q502" s="92"/>
      <c r="R502" s="90"/>
      <c r="S502" s="93" t="s">
        <v>1366</v>
      </c>
      <c r="T502" s="94">
        <v>1146.21</v>
      </c>
      <c r="U502" s="95"/>
      <c r="V502" s="95"/>
      <c r="W502" s="96"/>
      <c r="X502" s="81">
        <f t="shared" si="70"/>
        <v>0</v>
      </c>
      <c r="Y502" s="82">
        <f t="shared" si="71"/>
        <v>1</v>
      </c>
      <c r="Z502" s="82">
        <f t="shared" si="72"/>
        <v>0</v>
      </c>
      <c r="AA502" s="82">
        <f t="shared" si="73"/>
        <v>0</v>
      </c>
      <c r="AB502" s="97" t="str">
        <f t="shared" si="74"/>
        <v>-</v>
      </c>
      <c r="AC502" s="81">
        <f t="shared" si="75"/>
        <v>0</v>
      </c>
      <c r="AD502" s="82">
        <f t="shared" si="76"/>
        <v>0</v>
      </c>
      <c r="AE502" s="82">
        <f t="shared" si="77"/>
        <v>0</v>
      </c>
      <c r="AF502" s="97" t="str">
        <f t="shared" si="78"/>
        <v>-</v>
      </c>
      <c r="AG502" s="81">
        <f t="shared" si="79"/>
        <v>0</v>
      </c>
      <c r="AH502" s="98" t="s">
        <v>1368</v>
      </c>
      <c r="AI502" s="99" t="s">
        <v>1418</v>
      </c>
    </row>
    <row r="503" spans="1:35" x14ac:dyDescent="0.2">
      <c r="A503" s="79" t="s">
        <v>3894</v>
      </c>
      <c r="B503" s="80" t="s">
        <v>3895</v>
      </c>
      <c r="C503" s="81" t="s">
        <v>3896</v>
      </c>
      <c r="D503" s="82" t="s">
        <v>3897</v>
      </c>
      <c r="E503" s="82" t="s">
        <v>2140</v>
      </c>
      <c r="F503" s="80" t="s">
        <v>1362</v>
      </c>
      <c r="G503" s="83" t="s">
        <v>2141</v>
      </c>
      <c r="H503" s="84" t="s">
        <v>3898</v>
      </c>
      <c r="I503" s="85">
        <v>7408676641</v>
      </c>
      <c r="J503" s="86" t="s">
        <v>1476</v>
      </c>
      <c r="K503" s="87" t="s">
        <v>1417</v>
      </c>
      <c r="L503" s="88"/>
      <c r="M503" s="100">
        <v>449.14</v>
      </c>
      <c r="N503" s="90"/>
      <c r="O503" s="91" t="s">
        <v>1367</v>
      </c>
      <c r="P503" s="87" t="s">
        <v>1366</v>
      </c>
      <c r="Q503" s="92"/>
      <c r="R503" s="90"/>
      <c r="S503" s="93" t="s">
        <v>1417</v>
      </c>
      <c r="T503" s="94">
        <v>1209</v>
      </c>
      <c r="U503" s="95"/>
      <c r="V503" s="95"/>
      <c r="W503" s="96"/>
      <c r="X503" s="81">
        <f t="shared" si="70"/>
        <v>1</v>
      </c>
      <c r="Y503" s="82">
        <f t="shared" si="71"/>
        <v>1</v>
      </c>
      <c r="Z503" s="82">
        <f t="shared" si="72"/>
        <v>0</v>
      </c>
      <c r="AA503" s="82">
        <f t="shared" si="73"/>
        <v>0</v>
      </c>
      <c r="AB503" s="97" t="str">
        <f t="shared" si="74"/>
        <v>SRSA</v>
      </c>
      <c r="AC503" s="81">
        <f t="shared" si="75"/>
        <v>1</v>
      </c>
      <c r="AD503" s="82">
        <f t="shared" si="76"/>
        <v>0</v>
      </c>
      <c r="AE503" s="82">
        <f t="shared" si="77"/>
        <v>0</v>
      </c>
      <c r="AF503" s="97" t="str">
        <f t="shared" si="78"/>
        <v>-</v>
      </c>
      <c r="AG503" s="81">
        <f t="shared" si="79"/>
        <v>0</v>
      </c>
      <c r="AH503" s="98" t="s">
        <v>1368</v>
      </c>
      <c r="AI503" s="99" t="s">
        <v>1538</v>
      </c>
    </row>
    <row r="504" spans="1:35" x14ac:dyDescent="0.2">
      <c r="A504" s="79" t="s">
        <v>3899</v>
      </c>
      <c r="B504" s="80" t="s">
        <v>3900</v>
      </c>
      <c r="C504" s="81" t="s">
        <v>3901</v>
      </c>
      <c r="D504" s="82" t="s">
        <v>3897</v>
      </c>
      <c r="E504" s="82" t="s">
        <v>2140</v>
      </c>
      <c r="F504" s="80" t="s">
        <v>1362</v>
      </c>
      <c r="G504" s="83" t="s">
        <v>2141</v>
      </c>
      <c r="H504" s="84" t="s">
        <v>3898</v>
      </c>
      <c r="I504" s="85">
        <v>7408676641</v>
      </c>
      <c r="J504" s="86" t="s">
        <v>1476</v>
      </c>
      <c r="K504" s="87" t="s">
        <v>1417</v>
      </c>
      <c r="L504" s="88"/>
      <c r="M504" s="89">
        <v>225.31876221631529</v>
      </c>
      <c r="N504" s="90"/>
      <c r="O504" s="91" t="s">
        <v>1367</v>
      </c>
      <c r="P504" s="87" t="s">
        <v>1366</v>
      </c>
      <c r="Q504" s="92"/>
      <c r="R504" s="90"/>
      <c r="S504" s="93" t="s">
        <v>1417</v>
      </c>
      <c r="T504" s="94">
        <v>547.89</v>
      </c>
      <c r="U504" s="95"/>
      <c r="V504" s="95"/>
      <c r="W504" s="96"/>
      <c r="X504" s="81">
        <f t="shared" si="70"/>
        <v>1</v>
      </c>
      <c r="Y504" s="82">
        <f t="shared" si="71"/>
        <v>1</v>
      </c>
      <c r="Z504" s="82">
        <f t="shared" si="72"/>
        <v>0</v>
      </c>
      <c r="AA504" s="82">
        <f t="shared" si="73"/>
        <v>0</v>
      </c>
      <c r="AB504" s="97" t="str">
        <f t="shared" si="74"/>
        <v>SRSA</v>
      </c>
      <c r="AC504" s="81">
        <f t="shared" si="75"/>
        <v>1</v>
      </c>
      <c r="AD504" s="82">
        <f t="shared" si="76"/>
        <v>0</v>
      </c>
      <c r="AE504" s="82">
        <f t="shared" si="77"/>
        <v>0</v>
      </c>
      <c r="AF504" s="97" t="str">
        <f t="shared" si="78"/>
        <v>-</v>
      </c>
      <c r="AG504" s="81">
        <f t="shared" si="79"/>
        <v>0</v>
      </c>
      <c r="AH504" s="98" t="s">
        <v>1368</v>
      </c>
      <c r="AI504" s="99" t="s">
        <v>1369</v>
      </c>
    </row>
    <row r="505" spans="1:35" x14ac:dyDescent="0.2">
      <c r="A505" s="79" t="s">
        <v>3902</v>
      </c>
      <c r="B505" s="80" t="s">
        <v>1274</v>
      </c>
      <c r="C505" s="81" t="s">
        <v>1275</v>
      </c>
      <c r="D505" s="82" t="s">
        <v>3903</v>
      </c>
      <c r="E505" s="82" t="s">
        <v>3292</v>
      </c>
      <c r="F505" s="80" t="s">
        <v>1362</v>
      </c>
      <c r="G505" s="83" t="s">
        <v>3293</v>
      </c>
      <c r="H505" s="84" t="s">
        <v>3904</v>
      </c>
      <c r="I505" s="85">
        <v>5139345770</v>
      </c>
      <c r="J505" s="86" t="s">
        <v>1786</v>
      </c>
      <c r="K505" s="87" t="s">
        <v>1366</v>
      </c>
      <c r="L505" s="88"/>
      <c r="M505" s="89">
        <v>5748.2127039834595</v>
      </c>
      <c r="N505" s="90"/>
      <c r="O505" s="91">
        <v>9.1903000000000006</v>
      </c>
      <c r="P505" s="87" t="s">
        <v>1366</v>
      </c>
      <c r="Q505" s="92"/>
      <c r="R505" s="90"/>
      <c r="S505" s="93" t="s">
        <v>1366</v>
      </c>
      <c r="T505" s="94">
        <v>124300.96</v>
      </c>
      <c r="U505" s="95"/>
      <c r="V505" s="95"/>
      <c r="W505" s="96"/>
      <c r="X505" s="81">
        <f t="shared" si="70"/>
        <v>0</v>
      </c>
      <c r="Y505" s="82">
        <f t="shared" si="71"/>
        <v>0</v>
      </c>
      <c r="Z505" s="82">
        <f t="shared" si="72"/>
        <v>0</v>
      </c>
      <c r="AA505" s="82">
        <f t="shared" si="73"/>
        <v>0</v>
      </c>
      <c r="AB505" s="97" t="str">
        <f t="shared" si="74"/>
        <v>-</v>
      </c>
      <c r="AC505" s="81">
        <f t="shared" si="75"/>
        <v>0</v>
      </c>
      <c r="AD505" s="82">
        <f t="shared" si="76"/>
        <v>0</v>
      </c>
      <c r="AE505" s="82">
        <f t="shared" si="77"/>
        <v>0</v>
      </c>
      <c r="AF505" s="97" t="str">
        <f t="shared" si="78"/>
        <v>-</v>
      </c>
      <c r="AG505" s="81">
        <f t="shared" si="79"/>
        <v>0</v>
      </c>
      <c r="AH505" s="98" t="s">
        <v>1368</v>
      </c>
      <c r="AI505" s="99" t="s">
        <v>1369</v>
      </c>
    </row>
    <row r="506" spans="1:35" x14ac:dyDescent="0.2">
      <c r="A506" s="79" t="s">
        <v>3905</v>
      </c>
      <c r="B506" s="80" t="s">
        <v>145</v>
      </c>
      <c r="C506" s="81" t="s">
        <v>146</v>
      </c>
      <c r="D506" s="82" t="s">
        <v>3906</v>
      </c>
      <c r="E506" s="82" t="s">
        <v>3907</v>
      </c>
      <c r="F506" s="80" t="s">
        <v>1362</v>
      </c>
      <c r="G506" s="83" t="s">
        <v>3908</v>
      </c>
      <c r="H506" s="84" t="s">
        <v>3909</v>
      </c>
      <c r="I506" s="85">
        <v>3304276594</v>
      </c>
      <c r="J506" s="86" t="s">
        <v>1424</v>
      </c>
      <c r="K506" s="87" t="s">
        <v>1417</v>
      </c>
      <c r="L506" s="88"/>
      <c r="M506" s="89">
        <v>703.61893487497309</v>
      </c>
      <c r="N506" s="90"/>
      <c r="O506" s="91">
        <v>20</v>
      </c>
      <c r="P506" s="87" t="s">
        <v>1417</v>
      </c>
      <c r="Q506" s="92"/>
      <c r="R506" s="90"/>
      <c r="S506" s="93" t="s">
        <v>1417</v>
      </c>
      <c r="T506" s="94">
        <v>35789.310000000005</v>
      </c>
      <c r="U506" s="95"/>
      <c r="V506" s="95"/>
      <c r="W506" s="96"/>
      <c r="X506" s="81">
        <f t="shared" si="70"/>
        <v>1</v>
      </c>
      <c r="Y506" s="82">
        <f t="shared" si="71"/>
        <v>0</v>
      </c>
      <c r="Z506" s="82">
        <f t="shared" si="72"/>
        <v>0</v>
      </c>
      <c r="AA506" s="82">
        <f t="shared" si="73"/>
        <v>0</v>
      </c>
      <c r="AB506" s="97" t="str">
        <f t="shared" si="74"/>
        <v>-</v>
      </c>
      <c r="AC506" s="81">
        <f t="shared" si="75"/>
        <v>1</v>
      </c>
      <c r="AD506" s="82">
        <f t="shared" si="76"/>
        <v>1</v>
      </c>
      <c r="AE506" s="82" t="str">
        <f t="shared" si="77"/>
        <v>Initial</v>
      </c>
      <c r="AF506" s="97" t="str">
        <f t="shared" si="78"/>
        <v>RLIS</v>
      </c>
      <c r="AG506" s="81">
        <f t="shared" si="79"/>
        <v>0</v>
      </c>
      <c r="AH506" s="98" t="s">
        <v>1368</v>
      </c>
      <c r="AI506" s="99" t="s">
        <v>1418</v>
      </c>
    </row>
    <row r="507" spans="1:35" x14ac:dyDescent="0.2">
      <c r="A507" s="79" t="s">
        <v>3910</v>
      </c>
      <c r="B507" s="80" t="s">
        <v>1036</v>
      </c>
      <c r="C507" s="81" t="s">
        <v>1037</v>
      </c>
      <c r="D507" s="82" t="s">
        <v>3911</v>
      </c>
      <c r="E507" s="82" t="s">
        <v>3912</v>
      </c>
      <c r="F507" s="80" t="s">
        <v>1362</v>
      </c>
      <c r="G507" s="83" t="s">
        <v>3913</v>
      </c>
      <c r="H507" s="84" t="s">
        <v>3914</v>
      </c>
      <c r="I507" s="85">
        <v>4199432165</v>
      </c>
      <c r="J507" s="86" t="s">
        <v>1424</v>
      </c>
      <c r="K507" s="87" t="s">
        <v>1417</v>
      </c>
      <c r="L507" s="88"/>
      <c r="M507" s="89">
        <v>639.99347751825803</v>
      </c>
      <c r="N507" s="90"/>
      <c r="O507" s="91">
        <v>21.8794</v>
      </c>
      <c r="P507" s="87" t="s">
        <v>1417</v>
      </c>
      <c r="Q507" s="92"/>
      <c r="R507" s="90"/>
      <c r="S507" s="93" t="s">
        <v>1417</v>
      </c>
      <c r="T507" s="94">
        <v>28804.61</v>
      </c>
      <c r="U507" s="95"/>
      <c r="V507" s="95"/>
      <c r="W507" s="96"/>
      <c r="X507" s="81">
        <f t="shared" si="70"/>
        <v>1</v>
      </c>
      <c r="Y507" s="82">
        <f t="shared" si="71"/>
        <v>0</v>
      </c>
      <c r="Z507" s="82">
        <f t="shared" si="72"/>
        <v>0</v>
      </c>
      <c r="AA507" s="82">
        <f t="shared" si="73"/>
        <v>0</v>
      </c>
      <c r="AB507" s="97" t="str">
        <f t="shared" si="74"/>
        <v>-</v>
      </c>
      <c r="AC507" s="81">
        <f t="shared" si="75"/>
        <v>1</v>
      </c>
      <c r="AD507" s="82">
        <f t="shared" si="76"/>
        <v>1</v>
      </c>
      <c r="AE507" s="82" t="str">
        <f t="shared" si="77"/>
        <v>Initial</v>
      </c>
      <c r="AF507" s="97" t="str">
        <f t="shared" si="78"/>
        <v>RLIS</v>
      </c>
      <c r="AG507" s="81">
        <f t="shared" si="79"/>
        <v>0</v>
      </c>
      <c r="AH507" s="98" t="s">
        <v>1368</v>
      </c>
      <c r="AI507" s="99" t="s">
        <v>1418</v>
      </c>
    </row>
    <row r="508" spans="1:35" x14ac:dyDescent="0.2">
      <c r="A508" s="79" t="s">
        <v>3915</v>
      </c>
      <c r="B508" s="80" t="s">
        <v>723</v>
      </c>
      <c r="C508" s="81" t="s">
        <v>724</v>
      </c>
      <c r="D508" s="82" t="s">
        <v>3916</v>
      </c>
      <c r="E508" s="82" t="s">
        <v>3917</v>
      </c>
      <c r="F508" s="80" t="s">
        <v>1362</v>
      </c>
      <c r="G508" s="83" t="s">
        <v>3918</v>
      </c>
      <c r="H508" s="84" t="s">
        <v>3919</v>
      </c>
      <c r="I508" s="85">
        <v>4198842132</v>
      </c>
      <c r="J508" s="86" t="s">
        <v>1488</v>
      </c>
      <c r="K508" s="87" t="s">
        <v>1366</v>
      </c>
      <c r="L508" s="88"/>
      <c r="M508" s="89">
        <v>2451.2479238334249</v>
      </c>
      <c r="N508" s="90"/>
      <c r="O508" s="91">
        <v>11.616899999999999</v>
      </c>
      <c r="P508" s="87" t="s">
        <v>1366</v>
      </c>
      <c r="Q508" s="92"/>
      <c r="R508" s="90"/>
      <c r="S508" s="93" t="s">
        <v>1366</v>
      </c>
      <c r="T508" s="94">
        <v>46311.320000000007</v>
      </c>
      <c r="U508" s="95"/>
      <c r="V508" s="95"/>
      <c r="W508" s="96"/>
      <c r="X508" s="81">
        <f t="shared" si="70"/>
        <v>0</v>
      </c>
      <c r="Y508" s="82">
        <f t="shared" si="71"/>
        <v>0</v>
      </c>
      <c r="Z508" s="82">
        <f t="shared" si="72"/>
        <v>0</v>
      </c>
      <c r="AA508" s="82">
        <f t="shared" si="73"/>
        <v>0</v>
      </c>
      <c r="AB508" s="97" t="str">
        <f t="shared" si="74"/>
        <v>-</v>
      </c>
      <c r="AC508" s="81">
        <f t="shared" si="75"/>
        <v>0</v>
      </c>
      <c r="AD508" s="82">
        <f t="shared" si="76"/>
        <v>0</v>
      </c>
      <c r="AE508" s="82">
        <f t="shared" si="77"/>
        <v>0</v>
      </c>
      <c r="AF508" s="97" t="str">
        <f t="shared" si="78"/>
        <v>-</v>
      </c>
      <c r="AG508" s="81">
        <f t="shared" si="79"/>
        <v>0</v>
      </c>
      <c r="AH508" s="98" t="s">
        <v>1368</v>
      </c>
      <c r="AI508" s="99" t="s">
        <v>1418</v>
      </c>
    </row>
    <row r="509" spans="1:35" x14ac:dyDescent="0.2">
      <c r="A509" s="79" t="s">
        <v>3920</v>
      </c>
      <c r="B509" s="80" t="s">
        <v>963</v>
      </c>
      <c r="C509" s="81" t="s">
        <v>964</v>
      </c>
      <c r="D509" s="82" t="s">
        <v>3921</v>
      </c>
      <c r="E509" s="82" t="s">
        <v>3922</v>
      </c>
      <c r="F509" s="80" t="s">
        <v>1362</v>
      </c>
      <c r="G509" s="83" t="s">
        <v>3923</v>
      </c>
      <c r="H509" s="84" t="s">
        <v>3924</v>
      </c>
      <c r="I509" s="85">
        <v>4195335011</v>
      </c>
      <c r="J509" s="86" t="s">
        <v>1424</v>
      </c>
      <c r="K509" s="87" t="s">
        <v>1417</v>
      </c>
      <c r="L509" s="88"/>
      <c r="M509" s="89">
        <v>1088.3073701632288</v>
      </c>
      <c r="N509" s="90"/>
      <c r="O509" s="91">
        <v>11.2613</v>
      </c>
      <c r="P509" s="87" t="s">
        <v>1366</v>
      </c>
      <c r="Q509" s="92"/>
      <c r="R509" s="90"/>
      <c r="S509" s="93" t="s">
        <v>1417</v>
      </c>
      <c r="T509" s="94">
        <v>24823.89</v>
      </c>
      <c r="U509" s="95"/>
      <c r="V509" s="95"/>
      <c r="W509" s="96"/>
      <c r="X509" s="81">
        <f t="shared" si="70"/>
        <v>1</v>
      </c>
      <c r="Y509" s="82">
        <f t="shared" si="71"/>
        <v>0</v>
      </c>
      <c r="Z509" s="82">
        <f t="shared" si="72"/>
        <v>0</v>
      </c>
      <c r="AA509" s="82">
        <f t="shared" si="73"/>
        <v>0</v>
      </c>
      <c r="AB509" s="97" t="str">
        <f t="shared" si="74"/>
        <v>-</v>
      </c>
      <c r="AC509" s="81">
        <f t="shared" si="75"/>
        <v>1</v>
      </c>
      <c r="AD509" s="82">
        <f t="shared" si="76"/>
        <v>0</v>
      </c>
      <c r="AE509" s="82">
        <f t="shared" si="77"/>
        <v>0</v>
      </c>
      <c r="AF509" s="97" t="str">
        <f t="shared" si="78"/>
        <v>-</v>
      </c>
      <c r="AG509" s="81">
        <f t="shared" si="79"/>
        <v>0</v>
      </c>
      <c r="AH509" s="98" t="s">
        <v>1368</v>
      </c>
      <c r="AI509" s="99" t="s">
        <v>1418</v>
      </c>
    </row>
    <row r="510" spans="1:35" x14ac:dyDescent="0.2">
      <c r="A510" s="79" t="s">
        <v>3925</v>
      </c>
      <c r="B510" s="80" t="s">
        <v>1248</v>
      </c>
      <c r="C510" s="81" t="s">
        <v>1249</v>
      </c>
      <c r="D510" s="82" t="s">
        <v>3926</v>
      </c>
      <c r="E510" s="82" t="s">
        <v>1380</v>
      </c>
      <c r="F510" s="80" t="s">
        <v>1362</v>
      </c>
      <c r="G510" s="83" t="s">
        <v>3927</v>
      </c>
      <c r="H510" s="84" t="s">
        <v>3928</v>
      </c>
      <c r="I510" s="85">
        <v>3307590807</v>
      </c>
      <c r="J510" s="86" t="s">
        <v>1488</v>
      </c>
      <c r="K510" s="87" t="s">
        <v>1366</v>
      </c>
      <c r="L510" s="88"/>
      <c r="M510" s="89">
        <v>1216.4177092352609</v>
      </c>
      <c r="N510" s="90"/>
      <c r="O510" s="91">
        <v>24.032</v>
      </c>
      <c r="P510" s="87" t="s">
        <v>1417</v>
      </c>
      <c r="Q510" s="92"/>
      <c r="R510" s="90"/>
      <c r="S510" s="93" t="s">
        <v>1366</v>
      </c>
      <c r="T510" s="94">
        <v>27900.31</v>
      </c>
      <c r="U510" s="95"/>
      <c r="V510" s="95"/>
      <c r="W510" s="96"/>
      <c r="X510" s="81">
        <f t="shared" si="70"/>
        <v>0</v>
      </c>
      <c r="Y510" s="82">
        <f t="shared" si="71"/>
        <v>0</v>
      </c>
      <c r="Z510" s="82">
        <f t="shared" si="72"/>
        <v>0</v>
      </c>
      <c r="AA510" s="82">
        <f t="shared" si="73"/>
        <v>0</v>
      </c>
      <c r="AB510" s="97" t="str">
        <f t="shared" si="74"/>
        <v>-</v>
      </c>
      <c r="AC510" s="81">
        <f t="shared" si="75"/>
        <v>0</v>
      </c>
      <c r="AD510" s="82">
        <f t="shared" si="76"/>
        <v>1</v>
      </c>
      <c r="AE510" s="82">
        <f t="shared" si="77"/>
        <v>0</v>
      </c>
      <c r="AF510" s="97" t="str">
        <f t="shared" si="78"/>
        <v>-</v>
      </c>
      <c r="AG510" s="81">
        <f t="shared" si="79"/>
        <v>0</v>
      </c>
      <c r="AH510" s="98" t="s">
        <v>1368</v>
      </c>
      <c r="AI510" s="99" t="s">
        <v>1418</v>
      </c>
    </row>
    <row r="511" spans="1:35" x14ac:dyDescent="0.2">
      <c r="A511" s="79" t="s">
        <v>3929</v>
      </c>
      <c r="B511" s="80" t="s">
        <v>3930</v>
      </c>
      <c r="C511" s="81" t="s">
        <v>3931</v>
      </c>
      <c r="D511" s="82" t="s">
        <v>3932</v>
      </c>
      <c r="E511" s="82" t="s">
        <v>3320</v>
      </c>
      <c r="F511" s="80" t="s">
        <v>1362</v>
      </c>
      <c r="G511" s="83" t="s">
        <v>3321</v>
      </c>
      <c r="H511" s="84" t="s">
        <v>3933</v>
      </c>
      <c r="I511" s="85">
        <v>3306690055</v>
      </c>
      <c r="J511" s="86" t="s">
        <v>1424</v>
      </c>
      <c r="K511" s="87" t="s">
        <v>1417</v>
      </c>
      <c r="L511" s="88"/>
      <c r="M511" s="89">
        <v>107.92144584914857</v>
      </c>
      <c r="N511" s="90"/>
      <c r="O511" s="91" t="s">
        <v>1367</v>
      </c>
      <c r="P511" s="87" t="s">
        <v>1366</v>
      </c>
      <c r="Q511" s="92"/>
      <c r="R511" s="90"/>
      <c r="S511" s="93" t="s">
        <v>1417</v>
      </c>
      <c r="T511" s="94">
        <v>0</v>
      </c>
      <c r="U511" s="95"/>
      <c r="V511" s="95"/>
      <c r="W511" s="96"/>
      <c r="X511" s="81">
        <f t="shared" si="70"/>
        <v>1</v>
      </c>
      <c r="Y511" s="82">
        <f t="shared" si="71"/>
        <v>1</v>
      </c>
      <c r="Z511" s="82">
        <f t="shared" si="72"/>
        <v>0</v>
      </c>
      <c r="AA511" s="82">
        <f t="shared" si="73"/>
        <v>0</v>
      </c>
      <c r="AB511" s="97" t="str">
        <f t="shared" si="74"/>
        <v>SRSA</v>
      </c>
      <c r="AC511" s="81">
        <f t="shared" si="75"/>
        <v>1</v>
      </c>
      <c r="AD511" s="82">
        <f t="shared" si="76"/>
        <v>0</v>
      </c>
      <c r="AE511" s="82">
        <f t="shared" si="77"/>
        <v>0</v>
      </c>
      <c r="AF511" s="97" t="str">
        <f t="shared" si="78"/>
        <v>-</v>
      </c>
      <c r="AG511" s="81">
        <f t="shared" si="79"/>
        <v>0</v>
      </c>
      <c r="AH511" s="98" t="s">
        <v>1368</v>
      </c>
      <c r="AI511" s="99" t="s">
        <v>1418</v>
      </c>
    </row>
    <row r="512" spans="1:35" x14ac:dyDescent="0.2">
      <c r="A512" s="79" t="s">
        <v>3934</v>
      </c>
      <c r="B512" s="80" t="s">
        <v>393</v>
      </c>
      <c r="C512" s="81" t="s">
        <v>394</v>
      </c>
      <c r="D512" s="82" t="s">
        <v>3935</v>
      </c>
      <c r="E512" s="82" t="s">
        <v>3936</v>
      </c>
      <c r="F512" s="80" t="s">
        <v>1362</v>
      </c>
      <c r="G512" s="83" t="s">
        <v>3937</v>
      </c>
      <c r="H512" s="84" t="s">
        <v>3938</v>
      </c>
      <c r="I512" s="85">
        <v>7408624171</v>
      </c>
      <c r="J512" s="86" t="s">
        <v>1390</v>
      </c>
      <c r="K512" s="87" t="s">
        <v>1366</v>
      </c>
      <c r="L512" s="88"/>
      <c r="M512" s="89">
        <v>1316.4724532157691</v>
      </c>
      <c r="N512" s="90"/>
      <c r="O512" s="91">
        <v>18.529</v>
      </c>
      <c r="P512" s="87" t="s">
        <v>1366</v>
      </c>
      <c r="Q512" s="92"/>
      <c r="R512" s="90"/>
      <c r="S512" s="93" t="s">
        <v>1366</v>
      </c>
      <c r="T512" s="94">
        <v>75269.289999999994</v>
      </c>
      <c r="U512" s="95"/>
      <c r="V512" s="95"/>
      <c r="W512" s="96"/>
      <c r="X512" s="81">
        <f t="shared" si="70"/>
        <v>0</v>
      </c>
      <c r="Y512" s="82">
        <f t="shared" si="71"/>
        <v>0</v>
      </c>
      <c r="Z512" s="82">
        <f t="shared" si="72"/>
        <v>0</v>
      </c>
      <c r="AA512" s="82">
        <f t="shared" si="73"/>
        <v>0</v>
      </c>
      <c r="AB512" s="97" t="str">
        <f t="shared" si="74"/>
        <v>-</v>
      </c>
      <c r="AC512" s="81">
        <f t="shared" si="75"/>
        <v>0</v>
      </c>
      <c r="AD512" s="82">
        <f t="shared" si="76"/>
        <v>0</v>
      </c>
      <c r="AE512" s="82">
        <f t="shared" si="77"/>
        <v>0</v>
      </c>
      <c r="AF512" s="97" t="str">
        <f t="shared" si="78"/>
        <v>-</v>
      </c>
      <c r="AG512" s="81">
        <f t="shared" si="79"/>
        <v>0</v>
      </c>
      <c r="AH512" s="98" t="s">
        <v>1368</v>
      </c>
      <c r="AI512" s="99" t="s">
        <v>1369</v>
      </c>
    </row>
    <row r="513" spans="1:35" x14ac:dyDescent="0.2">
      <c r="A513" s="79" t="s">
        <v>3939</v>
      </c>
      <c r="B513" s="80" t="s">
        <v>484</v>
      </c>
      <c r="C513" s="81" t="s">
        <v>485</v>
      </c>
      <c r="D513" s="82" t="s">
        <v>3940</v>
      </c>
      <c r="E513" s="82" t="s">
        <v>2999</v>
      </c>
      <c r="F513" s="80" t="s">
        <v>1362</v>
      </c>
      <c r="G513" s="83" t="s">
        <v>3000</v>
      </c>
      <c r="H513" s="84" t="s">
        <v>3941</v>
      </c>
      <c r="I513" s="85">
        <v>4194228526</v>
      </c>
      <c r="J513" s="86" t="s">
        <v>1424</v>
      </c>
      <c r="K513" s="87" t="s">
        <v>1417</v>
      </c>
      <c r="L513" s="88"/>
      <c r="M513" s="89">
        <v>1395.0627730159147</v>
      </c>
      <c r="N513" s="90"/>
      <c r="O513" s="91">
        <v>8.8440999999999992</v>
      </c>
      <c r="P513" s="87" t="s">
        <v>1366</v>
      </c>
      <c r="Q513" s="92"/>
      <c r="R513" s="90"/>
      <c r="S513" s="93" t="s">
        <v>1417</v>
      </c>
      <c r="T513" s="94">
        <v>22425.74</v>
      </c>
      <c r="U513" s="95"/>
      <c r="V513" s="95"/>
      <c r="W513" s="96"/>
      <c r="X513" s="81">
        <f t="shared" si="70"/>
        <v>1</v>
      </c>
      <c r="Y513" s="82">
        <f t="shared" si="71"/>
        <v>0</v>
      </c>
      <c r="Z513" s="82">
        <f t="shared" si="72"/>
        <v>0</v>
      </c>
      <c r="AA513" s="82">
        <f t="shared" si="73"/>
        <v>0</v>
      </c>
      <c r="AB513" s="97" t="str">
        <f t="shared" si="74"/>
        <v>-</v>
      </c>
      <c r="AC513" s="81">
        <f t="shared" si="75"/>
        <v>1</v>
      </c>
      <c r="AD513" s="82">
        <f t="shared" si="76"/>
        <v>0</v>
      </c>
      <c r="AE513" s="82">
        <f t="shared" si="77"/>
        <v>0</v>
      </c>
      <c r="AF513" s="97" t="str">
        <f t="shared" si="78"/>
        <v>-</v>
      </c>
      <c r="AG513" s="81">
        <f t="shared" si="79"/>
        <v>0</v>
      </c>
      <c r="AH513" s="98" t="s">
        <v>1368</v>
      </c>
      <c r="AI513" s="99" t="s">
        <v>1418</v>
      </c>
    </row>
    <row r="514" spans="1:35" x14ac:dyDescent="0.2">
      <c r="A514" s="79" t="s">
        <v>3942</v>
      </c>
      <c r="B514" s="80" t="s">
        <v>241</v>
      </c>
      <c r="C514" s="81" t="s">
        <v>242</v>
      </c>
      <c r="D514" s="82" t="s">
        <v>3943</v>
      </c>
      <c r="E514" s="82" t="s">
        <v>3944</v>
      </c>
      <c r="F514" s="80" t="s">
        <v>1362</v>
      </c>
      <c r="G514" s="83" t="s">
        <v>3945</v>
      </c>
      <c r="H514" s="84" t="s">
        <v>3946</v>
      </c>
      <c r="I514" s="85">
        <v>7409276926</v>
      </c>
      <c r="J514" s="86" t="s">
        <v>1786</v>
      </c>
      <c r="K514" s="87" t="s">
        <v>1366</v>
      </c>
      <c r="L514" s="88"/>
      <c r="M514" s="89">
        <v>4288.0923819477421</v>
      </c>
      <c r="N514" s="90"/>
      <c r="O514" s="91">
        <v>14.0855</v>
      </c>
      <c r="P514" s="87" t="s">
        <v>1366</v>
      </c>
      <c r="Q514" s="92"/>
      <c r="R514" s="90"/>
      <c r="S514" s="93" t="s">
        <v>1366</v>
      </c>
      <c r="T514" s="94">
        <v>48846.39</v>
      </c>
      <c r="U514" s="95"/>
      <c r="V514" s="95"/>
      <c r="W514" s="96"/>
      <c r="X514" s="81">
        <f t="shared" si="70"/>
        <v>0</v>
      </c>
      <c r="Y514" s="82">
        <f t="shared" si="71"/>
        <v>0</v>
      </c>
      <c r="Z514" s="82">
        <f t="shared" si="72"/>
        <v>0</v>
      </c>
      <c r="AA514" s="82">
        <f t="shared" si="73"/>
        <v>0</v>
      </c>
      <c r="AB514" s="97" t="str">
        <f t="shared" si="74"/>
        <v>-</v>
      </c>
      <c r="AC514" s="81">
        <f t="shared" si="75"/>
        <v>0</v>
      </c>
      <c r="AD514" s="82">
        <f t="shared" si="76"/>
        <v>0</v>
      </c>
      <c r="AE514" s="82">
        <f t="shared" si="77"/>
        <v>0</v>
      </c>
      <c r="AF514" s="97" t="str">
        <f t="shared" si="78"/>
        <v>-</v>
      </c>
      <c r="AG514" s="81">
        <f t="shared" si="79"/>
        <v>0</v>
      </c>
      <c r="AH514" s="98" t="s">
        <v>1368</v>
      </c>
      <c r="AI514" s="99" t="s">
        <v>1418</v>
      </c>
    </row>
    <row r="515" spans="1:35" x14ac:dyDescent="0.2">
      <c r="A515" s="79" t="s">
        <v>3947</v>
      </c>
      <c r="B515" s="80" t="s">
        <v>567</v>
      </c>
      <c r="C515" s="81" t="s">
        <v>568</v>
      </c>
      <c r="D515" s="82" t="s">
        <v>3948</v>
      </c>
      <c r="E515" s="82" t="s">
        <v>2050</v>
      </c>
      <c r="F515" s="80" t="s">
        <v>1362</v>
      </c>
      <c r="G515" s="83" t="s">
        <v>2051</v>
      </c>
      <c r="H515" s="84" t="s">
        <v>1925</v>
      </c>
      <c r="I515" s="85">
        <v>7407633525</v>
      </c>
      <c r="J515" s="86" t="s">
        <v>1476</v>
      </c>
      <c r="K515" s="87" t="s">
        <v>1417</v>
      </c>
      <c r="L515" s="88"/>
      <c r="M515" s="89">
        <v>1962.3537075742872</v>
      </c>
      <c r="N515" s="90"/>
      <c r="O515" s="91">
        <v>16.758900000000001</v>
      </c>
      <c r="P515" s="87" t="s">
        <v>1366</v>
      </c>
      <c r="Q515" s="92"/>
      <c r="R515" s="90"/>
      <c r="S515" s="93" t="s">
        <v>1417</v>
      </c>
      <c r="T515" s="94">
        <v>55034.47</v>
      </c>
      <c r="U515" s="95"/>
      <c r="V515" s="95"/>
      <c r="W515" s="96"/>
      <c r="X515" s="81">
        <f t="shared" si="70"/>
        <v>1</v>
      </c>
      <c r="Y515" s="82">
        <f t="shared" si="71"/>
        <v>0</v>
      </c>
      <c r="Z515" s="82">
        <f t="shared" si="72"/>
        <v>0</v>
      </c>
      <c r="AA515" s="82">
        <f t="shared" si="73"/>
        <v>0</v>
      </c>
      <c r="AB515" s="97" t="str">
        <f t="shared" si="74"/>
        <v>-</v>
      </c>
      <c r="AC515" s="81">
        <f t="shared" si="75"/>
        <v>1</v>
      </c>
      <c r="AD515" s="82">
        <f t="shared" si="76"/>
        <v>0</v>
      </c>
      <c r="AE515" s="82">
        <f t="shared" si="77"/>
        <v>0</v>
      </c>
      <c r="AF515" s="97" t="str">
        <f t="shared" si="78"/>
        <v>-</v>
      </c>
      <c r="AG515" s="81">
        <f t="shared" si="79"/>
        <v>0</v>
      </c>
      <c r="AH515" s="98" t="s">
        <v>1368</v>
      </c>
      <c r="AI515" s="99" t="s">
        <v>1418</v>
      </c>
    </row>
    <row r="516" spans="1:35" x14ac:dyDescent="0.2">
      <c r="A516" s="79" t="s">
        <v>3949</v>
      </c>
      <c r="B516" s="80" t="s">
        <v>3950</v>
      </c>
      <c r="C516" s="81" t="s">
        <v>3951</v>
      </c>
      <c r="D516" s="82" t="s">
        <v>3952</v>
      </c>
      <c r="E516" s="82" t="s">
        <v>2014</v>
      </c>
      <c r="F516" s="80" t="s">
        <v>1362</v>
      </c>
      <c r="G516" s="83" t="s">
        <v>2021</v>
      </c>
      <c r="H516" s="84" t="s">
        <v>3953</v>
      </c>
      <c r="I516" s="85">
        <v>3304564490</v>
      </c>
      <c r="J516" s="86" t="s">
        <v>1383</v>
      </c>
      <c r="K516" s="87" t="s">
        <v>1366</v>
      </c>
      <c r="L516" s="88"/>
      <c r="M516" s="89">
        <v>89.750761787128795</v>
      </c>
      <c r="N516" s="90"/>
      <c r="O516" s="91" t="s">
        <v>1367</v>
      </c>
      <c r="P516" s="87" t="s">
        <v>1366</v>
      </c>
      <c r="Q516" s="92"/>
      <c r="R516" s="90"/>
      <c r="S516" s="93" t="s">
        <v>1366</v>
      </c>
      <c r="T516" s="94">
        <v>1398.07</v>
      </c>
      <c r="U516" s="95"/>
      <c r="V516" s="95"/>
      <c r="W516" s="96"/>
      <c r="X516" s="81">
        <f t="shared" si="70"/>
        <v>0</v>
      </c>
      <c r="Y516" s="82">
        <f t="shared" si="71"/>
        <v>1</v>
      </c>
      <c r="Z516" s="82">
        <f t="shared" si="72"/>
        <v>0</v>
      </c>
      <c r="AA516" s="82">
        <f t="shared" si="73"/>
        <v>0</v>
      </c>
      <c r="AB516" s="97" t="str">
        <f t="shared" si="74"/>
        <v>-</v>
      </c>
      <c r="AC516" s="81">
        <f t="shared" si="75"/>
        <v>0</v>
      </c>
      <c r="AD516" s="82">
        <f t="shared" si="76"/>
        <v>0</v>
      </c>
      <c r="AE516" s="82">
        <f t="shared" si="77"/>
        <v>0</v>
      </c>
      <c r="AF516" s="97" t="str">
        <f t="shared" si="78"/>
        <v>-</v>
      </c>
      <c r="AG516" s="81">
        <f t="shared" si="79"/>
        <v>0</v>
      </c>
      <c r="AH516" s="98" t="s">
        <v>1368</v>
      </c>
      <c r="AI516" s="99" t="s">
        <v>1418</v>
      </c>
    </row>
    <row r="517" spans="1:35" x14ac:dyDescent="0.2">
      <c r="A517" s="79" t="s">
        <v>3954</v>
      </c>
      <c r="B517" s="80" t="s">
        <v>3955</v>
      </c>
      <c r="C517" s="81" t="s">
        <v>3956</v>
      </c>
      <c r="D517" s="82" t="s">
        <v>3957</v>
      </c>
      <c r="E517" s="82" t="s">
        <v>1361</v>
      </c>
      <c r="F517" s="80" t="s">
        <v>1362</v>
      </c>
      <c r="G517" s="83" t="s">
        <v>2414</v>
      </c>
      <c r="H517" s="84" t="s">
        <v>3958</v>
      </c>
      <c r="I517" s="85">
        <v>6148919041</v>
      </c>
      <c r="J517" s="86" t="s">
        <v>1365</v>
      </c>
      <c r="K517" s="87" t="s">
        <v>1366</v>
      </c>
      <c r="L517" s="88"/>
      <c r="M517" s="89">
        <v>97.173700244783632</v>
      </c>
      <c r="N517" s="90"/>
      <c r="O517" s="91" t="s">
        <v>1367</v>
      </c>
      <c r="P517" s="87" t="s">
        <v>1366</v>
      </c>
      <c r="Q517" s="92"/>
      <c r="R517" s="90"/>
      <c r="S517" s="93" t="s">
        <v>1366</v>
      </c>
      <c r="T517" s="94">
        <v>1407.8899999999999</v>
      </c>
      <c r="U517" s="95"/>
      <c r="V517" s="95"/>
      <c r="W517" s="96"/>
      <c r="X517" s="81">
        <f t="shared" ref="X517:X580" si="80">IF(OR(K517="YES",TRIM(L517)="YES"),1,0)</f>
        <v>0</v>
      </c>
      <c r="Y517" s="82">
        <f t="shared" ref="Y517:Y580" si="81">IF(OR(AND(ISNUMBER(M517),AND(M517&gt;0,M517&lt;600)),AND(ISNUMBER(M517),AND(M517&gt;0,N517="YES"))),1,0)</f>
        <v>1</v>
      </c>
      <c r="Z517" s="82">
        <f t="shared" ref="Z517:Z580" si="82">IF(AND(OR(K517="YES",TRIM(L517)="YES"),(X517=0)),"Trouble",0)</f>
        <v>0</v>
      </c>
      <c r="AA517" s="82">
        <f t="shared" ref="AA517:AA580" si="83">IF(AND(OR(AND(ISNUMBER(M517),AND(M517&gt;0,M517&lt;600)),AND(ISNUMBER(M517),AND(M517&gt;0,N517="YES"))),(Y517=0)),"Trouble",0)</f>
        <v>0</v>
      </c>
      <c r="AB517" s="97" t="str">
        <f t="shared" ref="AB517:AB580" si="84">IF(AND(X517=1,Y517=1),"SRSA","-")</f>
        <v>-</v>
      </c>
      <c r="AC517" s="81">
        <f t="shared" ref="AC517:AC580" si="85">IF(S517="YES",1,0)</f>
        <v>0</v>
      </c>
      <c r="AD517" s="82">
        <f t="shared" ref="AD517:AD580" si="86">IF(OR(AND(ISNUMBER(Q517),Q517&gt;=20), (AND(ISNUMBER(Q517) = FALSE, AND(ISNUMBER(O517), O517&gt;=20)))),1,0)</f>
        <v>0</v>
      </c>
      <c r="AE517" s="82">
        <f t="shared" ref="AE517:AE580" si="87">IF(AND(AC517=1,AD517=1),"Initial",0)</f>
        <v>0</v>
      </c>
      <c r="AF517" s="97" t="str">
        <f t="shared" ref="AF517:AF580" si="88">IF(AND(AND(AE517="Initial",AG517=0),AND(ISNUMBER(M517),M517&gt;0)),"RLIS","-")</f>
        <v>-</v>
      </c>
      <c r="AG517" s="81">
        <f t="shared" ref="AG517:AG580" si="89">IF(AND(AB517="SRSA",AE517="Initial"),"SRSA",0)</f>
        <v>0</v>
      </c>
      <c r="AH517" s="98" t="s">
        <v>1368</v>
      </c>
      <c r="AI517" s="99" t="s">
        <v>1369</v>
      </c>
    </row>
    <row r="518" spans="1:35" x14ac:dyDescent="0.2">
      <c r="A518" s="79" t="s">
        <v>3959</v>
      </c>
      <c r="B518" s="80" t="s">
        <v>3960</v>
      </c>
      <c r="C518" s="81" t="s">
        <v>3961</v>
      </c>
      <c r="D518" s="82" t="s">
        <v>3962</v>
      </c>
      <c r="E518" s="82" t="s">
        <v>1361</v>
      </c>
      <c r="F518" s="80" t="s">
        <v>1362</v>
      </c>
      <c r="G518" s="83" t="s">
        <v>1563</v>
      </c>
      <c r="H518" s="84" t="s">
        <v>3963</v>
      </c>
      <c r="I518" s="85">
        <v>6148639175</v>
      </c>
      <c r="J518" s="86" t="s">
        <v>1365</v>
      </c>
      <c r="K518" s="87" t="s">
        <v>1366</v>
      </c>
      <c r="L518" s="88"/>
      <c r="M518" s="89">
        <v>139.90283575830077</v>
      </c>
      <c r="N518" s="90"/>
      <c r="O518" s="91" t="s">
        <v>1367</v>
      </c>
      <c r="P518" s="87" t="s">
        <v>1366</v>
      </c>
      <c r="Q518" s="92"/>
      <c r="R518" s="90"/>
      <c r="S518" s="93" t="s">
        <v>1366</v>
      </c>
      <c r="T518" s="94">
        <v>1294.4299999999998</v>
      </c>
      <c r="U518" s="95"/>
      <c r="V518" s="95"/>
      <c r="W518" s="96"/>
      <c r="X518" s="81">
        <f t="shared" si="80"/>
        <v>0</v>
      </c>
      <c r="Y518" s="82">
        <f t="shared" si="81"/>
        <v>1</v>
      </c>
      <c r="Z518" s="82">
        <f t="shared" si="82"/>
        <v>0</v>
      </c>
      <c r="AA518" s="82">
        <f t="shared" si="83"/>
        <v>0</v>
      </c>
      <c r="AB518" s="97" t="str">
        <f t="shared" si="84"/>
        <v>-</v>
      </c>
      <c r="AC518" s="81">
        <f t="shared" si="85"/>
        <v>0</v>
      </c>
      <c r="AD518" s="82">
        <f t="shared" si="86"/>
        <v>0</v>
      </c>
      <c r="AE518" s="82">
        <f t="shared" si="87"/>
        <v>0</v>
      </c>
      <c r="AF518" s="97" t="str">
        <f t="shared" si="88"/>
        <v>-</v>
      </c>
      <c r="AG518" s="81">
        <f t="shared" si="89"/>
        <v>0</v>
      </c>
      <c r="AH518" s="98" t="s">
        <v>1368</v>
      </c>
      <c r="AI518" s="99" t="s">
        <v>1369</v>
      </c>
    </row>
    <row r="519" spans="1:35" x14ac:dyDescent="0.2">
      <c r="A519" s="79" t="s">
        <v>3964</v>
      </c>
      <c r="B519" s="80" t="s">
        <v>3965</v>
      </c>
      <c r="C519" s="81" t="s">
        <v>3966</v>
      </c>
      <c r="D519" s="82" t="s">
        <v>3967</v>
      </c>
      <c r="E519" s="82" t="s">
        <v>2234</v>
      </c>
      <c r="F519" s="80" t="s">
        <v>1362</v>
      </c>
      <c r="G519" s="83" t="s">
        <v>2676</v>
      </c>
      <c r="H519" s="84" t="s">
        <v>3968</v>
      </c>
      <c r="I519" s="85">
        <v>9372742841</v>
      </c>
      <c r="J519" s="86" t="s">
        <v>1383</v>
      </c>
      <c r="K519" s="87" t="s">
        <v>1366</v>
      </c>
      <c r="L519" s="88"/>
      <c r="M519" s="89">
        <v>198.90111846904054</v>
      </c>
      <c r="N519" s="90"/>
      <c r="O519" s="91" t="s">
        <v>1367</v>
      </c>
      <c r="P519" s="87" t="s">
        <v>1366</v>
      </c>
      <c r="Q519" s="92"/>
      <c r="R519" s="90"/>
      <c r="S519" s="93" t="s">
        <v>1366</v>
      </c>
      <c r="T519" s="94">
        <v>2901.28</v>
      </c>
      <c r="U519" s="95"/>
      <c r="V519" s="95"/>
      <c r="W519" s="96"/>
      <c r="X519" s="81">
        <f t="shared" si="80"/>
        <v>0</v>
      </c>
      <c r="Y519" s="82">
        <f t="shared" si="81"/>
        <v>1</v>
      </c>
      <c r="Z519" s="82">
        <f t="shared" si="82"/>
        <v>0</v>
      </c>
      <c r="AA519" s="82">
        <f t="shared" si="83"/>
        <v>0</v>
      </c>
      <c r="AB519" s="97" t="str">
        <f t="shared" si="84"/>
        <v>-</v>
      </c>
      <c r="AC519" s="81">
        <f t="shared" si="85"/>
        <v>0</v>
      </c>
      <c r="AD519" s="82">
        <f t="shared" si="86"/>
        <v>0</v>
      </c>
      <c r="AE519" s="82">
        <f t="shared" si="87"/>
        <v>0</v>
      </c>
      <c r="AF519" s="97" t="str">
        <f t="shared" si="88"/>
        <v>-</v>
      </c>
      <c r="AG519" s="81">
        <f t="shared" si="89"/>
        <v>0</v>
      </c>
      <c r="AH519" s="98" t="s">
        <v>1368</v>
      </c>
      <c r="AI519" s="99" t="s">
        <v>1369</v>
      </c>
    </row>
    <row r="520" spans="1:35" x14ac:dyDescent="0.2">
      <c r="A520" s="79" t="s">
        <v>3969</v>
      </c>
      <c r="B520" s="80" t="s">
        <v>3970</v>
      </c>
      <c r="C520" s="81" t="s">
        <v>3971</v>
      </c>
      <c r="D520" s="82" t="s">
        <v>3972</v>
      </c>
      <c r="E520" s="82" t="s">
        <v>2458</v>
      </c>
      <c r="F520" s="80" t="s">
        <v>1362</v>
      </c>
      <c r="G520" s="83" t="s">
        <v>2459</v>
      </c>
      <c r="H520" s="84" t="s">
        <v>3973</v>
      </c>
      <c r="I520" s="85">
        <v>4403241755</v>
      </c>
      <c r="J520" s="86" t="s">
        <v>1383</v>
      </c>
      <c r="K520" s="87" t="s">
        <v>1366</v>
      </c>
      <c r="L520" s="88"/>
      <c r="M520" s="89">
        <v>108.50875629756358</v>
      </c>
      <c r="N520" s="90"/>
      <c r="O520" s="91" t="s">
        <v>1367</v>
      </c>
      <c r="P520" s="87" t="s">
        <v>1366</v>
      </c>
      <c r="Q520" s="92"/>
      <c r="R520" s="90"/>
      <c r="S520" s="93" t="s">
        <v>1366</v>
      </c>
      <c r="T520" s="94">
        <v>1371.0500000000002</v>
      </c>
      <c r="U520" s="95"/>
      <c r="V520" s="95"/>
      <c r="W520" s="96"/>
      <c r="X520" s="81">
        <f t="shared" si="80"/>
        <v>0</v>
      </c>
      <c r="Y520" s="82">
        <f t="shared" si="81"/>
        <v>1</v>
      </c>
      <c r="Z520" s="82">
        <f t="shared" si="82"/>
        <v>0</v>
      </c>
      <c r="AA520" s="82">
        <f t="shared" si="83"/>
        <v>0</v>
      </c>
      <c r="AB520" s="97" t="str">
        <f t="shared" si="84"/>
        <v>-</v>
      </c>
      <c r="AC520" s="81">
        <f t="shared" si="85"/>
        <v>0</v>
      </c>
      <c r="AD520" s="82">
        <f t="shared" si="86"/>
        <v>0</v>
      </c>
      <c r="AE520" s="82">
        <f t="shared" si="87"/>
        <v>0</v>
      </c>
      <c r="AF520" s="97" t="str">
        <f t="shared" si="88"/>
        <v>-</v>
      </c>
      <c r="AG520" s="81">
        <f t="shared" si="89"/>
        <v>0</v>
      </c>
      <c r="AH520" s="98" t="s">
        <v>1368</v>
      </c>
      <c r="AI520" s="99" t="s">
        <v>1369</v>
      </c>
    </row>
    <row r="521" spans="1:35" x14ac:dyDescent="0.2">
      <c r="A521" s="79" t="s">
        <v>3974</v>
      </c>
      <c r="B521" s="80" t="s">
        <v>3975</v>
      </c>
      <c r="C521" s="81" t="s">
        <v>3976</v>
      </c>
      <c r="D521" s="82" t="s">
        <v>3977</v>
      </c>
      <c r="E521" s="82" t="s">
        <v>1402</v>
      </c>
      <c r="F521" s="80" t="s">
        <v>1362</v>
      </c>
      <c r="G521" s="83" t="s">
        <v>2179</v>
      </c>
      <c r="H521" s="84" t="s">
        <v>3978</v>
      </c>
      <c r="I521" s="85">
        <v>5138216695</v>
      </c>
      <c r="J521" s="86"/>
      <c r="K521" s="87"/>
      <c r="L521" s="88"/>
      <c r="M521" s="89">
        <v>45.703946411001787</v>
      </c>
      <c r="N521" s="90"/>
      <c r="O521" s="91" t="s">
        <v>1367</v>
      </c>
      <c r="P521" s="87" t="s">
        <v>1366</v>
      </c>
      <c r="Q521" s="92"/>
      <c r="R521" s="90"/>
      <c r="S521" s="93"/>
      <c r="T521" s="94">
        <v>731.03</v>
      </c>
      <c r="U521" s="95"/>
      <c r="V521" s="95"/>
      <c r="W521" s="96"/>
      <c r="X521" s="81">
        <f t="shared" si="80"/>
        <v>0</v>
      </c>
      <c r="Y521" s="82">
        <f t="shared" si="81"/>
        <v>1</v>
      </c>
      <c r="Z521" s="82">
        <f t="shared" si="82"/>
        <v>0</v>
      </c>
      <c r="AA521" s="82">
        <f t="shared" si="83"/>
        <v>0</v>
      </c>
      <c r="AB521" s="97" t="str">
        <f t="shared" si="84"/>
        <v>-</v>
      </c>
      <c r="AC521" s="81">
        <f t="shared" si="85"/>
        <v>0</v>
      </c>
      <c r="AD521" s="82">
        <f t="shared" si="86"/>
        <v>0</v>
      </c>
      <c r="AE521" s="82">
        <f t="shared" si="87"/>
        <v>0</v>
      </c>
      <c r="AF521" s="97" t="str">
        <f t="shared" si="88"/>
        <v>-</v>
      </c>
      <c r="AG521" s="81">
        <f t="shared" si="89"/>
        <v>0</v>
      </c>
      <c r="AH521" s="98" t="s">
        <v>1368</v>
      </c>
      <c r="AI521" s="99" t="s">
        <v>1369</v>
      </c>
    </row>
    <row r="522" spans="1:35" x14ac:dyDescent="0.2">
      <c r="A522" s="79" t="s">
        <v>3979</v>
      </c>
      <c r="B522" s="80" t="s">
        <v>3980</v>
      </c>
      <c r="C522" s="81" t="s">
        <v>3981</v>
      </c>
      <c r="D522" s="82" t="s">
        <v>3982</v>
      </c>
      <c r="E522" s="82" t="s">
        <v>1432</v>
      </c>
      <c r="F522" s="80" t="s">
        <v>1362</v>
      </c>
      <c r="G522" s="83" t="s">
        <v>3983</v>
      </c>
      <c r="H522" s="84" t="s">
        <v>3984</v>
      </c>
      <c r="I522" s="85">
        <v>3306335990</v>
      </c>
      <c r="J522" s="86" t="s">
        <v>1383</v>
      </c>
      <c r="K522" s="87" t="s">
        <v>1366</v>
      </c>
      <c r="L522" s="88"/>
      <c r="M522" s="89">
        <v>91.909296397476567</v>
      </c>
      <c r="N522" s="90"/>
      <c r="O522" s="91" t="s">
        <v>1367</v>
      </c>
      <c r="P522" s="87" t="s">
        <v>1366</v>
      </c>
      <c r="Q522" s="92"/>
      <c r="R522" s="90"/>
      <c r="S522" s="93" t="s">
        <v>1366</v>
      </c>
      <c r="T522" s="94">
        <v>928.78</v>
      </c>
      <c r="U522" s="95"/>
      <c r="V522" s="95"/>
      <c r="W522" s="96"/>
      <c r="X522" s="81">
        <f t="shared" si="80"/>
        <v>0</v>
      </c>
      <c r="Y522" s="82">
        <f t="shared" si="81"/>
        <v>1</v>
      </c>
      <c r="Z522" s="82">
        <f t="shared" si="82"/>
        <v>0</v>
      </c>
      <c r="AA522" s="82">
        <f t="shared" si="83"/>
        <v>0</v>
      </c>
      <c r="AB522" s="97" t="str">
        <f t="shared" si="84"/>
        <v>-</v>
      </c>
      <c r="AC522" s="81">
        <f t="shared" si="85"/>
        <v>0</v>
      </c>
      <c r="AD522" s="82">
        <f t="shared" si="86"/>
        <v>0</v>
      </c>
      <c r="AE522" s="82">
        <f t="shared" si="87"/>
        <v>0</v>
      </c>
      <c r="AF522" s="97" t="str">
        <f t="shared" si="88"/>
        <v>-</v>
      </c>
      <c r="AG522" s="81">
        <f t="shared" si="89"/>
        <v>0</v>
      </c>
      <c r="AH522" s="98" t="s">
        <v>1368</v>
      </c>
      <c r="AI522" s="99" t="s">
        <v>1369</v>
      </c>
    </row>
    <row r="523" spans="1:35" x14ac:dyDescent="0.2">
      <c r="A523" s="79" t="s">
        <v>3985</v>
      </c>
      <c r="B523" s="80" t="s">
        <v>3986</v>
      </c>
      <c r="C523" s="81" t="s">
        <v>3987</v>
      </c>
      <c r="D523" s="82" t="s">
        <v>3988</v>
      </c>
      <c r="E523" s="82" t="s">
        <v>1432</v>
      </c>
      <c r="F523" s="80" t="s">
        <v>1362</v>
      </c>
      <c r="G523" s="83" t="s">
        <v>3587</v>
      </c>
      <c r="H523" s="84" t="s">
        <v>3989</v>
      </c>
      <c r="I523" s="85">
        <v>3307453678</v>
      </c>
      <c r="J523" s="86" t="s">
        <v>1383</v>
      </c>
      <c r="K523" s="87" t="s">
        <v>1366</v>
      </c>
      <c r="L523" s="88"/>
      <c r="M523" s="89">
        <v>56.79118904474182</v>
      </c>
      <c r="N523" s="90"/>
      <c r="O523" s="91" t="s">
        <v>1367</v>
      </c>
      <c r="P523" s="87" t="s">
        <v>1366</v>
      </c>
      <c r="Q523" s="92"/>
      <c r="R523" s="90"/>
      <c r="S523" s="93" t="s">
        <v>1366</v>
      </c>
      <c r="T523" s="94">
        <v>939.96</v>
      </c>
      <c r="U523" s="95"/>
      <c r="V523" s="95"/>
      <c r="W523" s="96"/>
      <c r="X523" s="81">
        <f t="shared" si="80"/>
        <v>0</v>
      </c>
      <c r="Y523" s="82">
        <f t="shared" si="81"/>
        <v>1</v>
      </c>
      <c r="Z523" s="82">
        <f t="shared" si="82"/>
        <v>0</v>
      </c>
      <c r="AA523" s="82">
        <f t="shared" si="83"/>
        <v>0</v>
      </c>
      <c r="AB523" s="97" t="str">
        <f t="shared" si="84"/>
        <v>-</v>
      </c>
      <c r="AC523" s="81">
        <f t="shared" si="85"/>
        <v>0</v>
      </c>
      <c r="AD523" s="82">
        <f t="shared" si="86"/>
        <v>0</v>
      </c>
      <c r="AE523" s="82">
        <f t="shared" si="87"/>
        <v>0</v>
      </c>
      <c r="AF523" s="97" t="str">
        <f t="shared" si="88"/>
        <v>-</v>
      </c>
      <c r="AG523" s="81">
        <f t="shared" si="89"/>
        <v>0</v>
      </c>
      <c r="AH523" s="98" t="s">
        <v>1368</v>
      </c>
      <c r="AI523" s="99" t="s">
        <v>1369</v>
      </c>
    </row>
    <row r="524" spans="1:35" x14ac:dyDescent="0.2">
      <c r="A524" s="79" t="s">
        <v>3990</v>
      </c>
      <c r="B524" s="80" t="s">
        <v>3991</v>
      </c>
      <c r="C524" s="81" t="s">
        <v>3992</v>
      </c>
      <c r="D524" s="82" t="s">
        <v>1492</v>
      </c>
      <c r="E524" s="82" t="s">
        <v>1395</v>
      </c>
      <c r="F524" s="80" t="s">
        <v>1362</v>
      </c>
      <c r="G524" s="83" t="s">
        <v>1493</v>
      </c>
      <c r="H524" s="84" t="s">
        <v>1494</v>
      </c>
      <c r="I524" s="85">
        <v>4192415504</v>
      </c>
      <c r="J524" s="86" t="s">
        <v>1365</v>
      </c>
      <c r="K524" s="87" t="s">
        <v>1366</v>
      </c>
      <c r="L524" s="88"/>
      <c r="M524" s="89">
        <v>69.848605945288526</v>
      </c>
      <c r="N524" s="90"/>
      <c r="O524" s="91" t="s">
        <v>1367</v>
      </c>
      <c r="P524" s="87" t="s">
        <v>1366</v>
      </c>
      <c r="Q524" s="92"/>
      <c r="R524" s="90"/>
      <c r="S524" s="93" t="s">
        <v>1366</v>
      </c>
      <c r="T524" s="94">
        <v>1075.8800000000001</v>
      </c>
      <c r="U524" s="95"/>
      <c r="V524" s="95"/>
      <c r="W524" s="96"/>
      <c r="X524" s="81">
        <f t="shared" si="80"/>
        <v>0</v>
      </c>
      <c r="Y524" s="82">
        <f t="shared" si="81"/>
        <v>1</v>
      </c>
      <c r="Z524" s="82">
        <f t="shared" si="82"/>
        <v>0</v>
      </c>
      <c r="AA524" s="82">
        <f t="shared" si="83"/>
        <v>0</v>
      </c>
      <c r="AB524" s="97" t="str">
        <f t="shared" si="84"/>
        <v>-</v>
      </c>
      <c r="AC524" s="81">
        <f t="shared" si="85"/>
        <v>0</v>
      </c>
      <c r="AD524" s="82">
        <f t="shared" si="86"/>
        <v>0</v>
      </c>
      <c r="AE524" s="82">
        <f t="shared" si="87"/>
        <v>0</v>
      </c>
      <c r="AF524" s="97" t="str">
        <f t="shared" si="88"/>
        <v>-</v>
      </c>
      <c r="AG524" s="81">
        <f t="shared" si="89"/>
        <v>0</v>
      </c>
      <c r="AH524" s="98" t="s">
        <v>1368</v>
      </c>
      <c r="AI524" s="99" t="s">
        <v>1369</v>
      </c>
    </row>
    <row r="525" spans="1:35" x14ac:dyDescent="0.2">
      <c r="A525" s="79" t="s">
        <v>3993</v>
      </c>
      <c r="B525" s="80" t="s">
        <v>3994</v>
      </c>
      <c r="C525" s="81" t="s">
        <v>3995</v>
      </c>
      <c r="D525" s="82" t="s">
        <v>3996</v>
      </c>
      <c r="E525" s="82" t="s">
        <v>1402</v>
      </c>
      <c r="F525" s="80" t="s">
        <v>1362</v>
      </c>
      <c r="G525" s="83" t="s">
        <v>2709</v>
      </c>
      <c r="H525" s="84" t="s">
        <v>3997</v>
      </c>
      <c r="I525" s="85">
        <v>5134750222</v>
      </c>
      <c r="J525" s="86" t="s">
        <v>1365</v>
      </c>
      <c r="K525" s="87" t="s">
        <v>1366</v>
      </c>
      <c r="L525" s="88"/>
      <c r="M525" s="89">
        <v>90.866330732148526</v>
      </c>
      <c r="N525" s="90"/>
      <c r="O525" s="91" t="s">
        <v>1367</v>
      </c>
      <c r="P525" s="87" t="s">
        <v>1366</v>
      </c>
      <c r="Q525" s="92"/>
      <c r="R525" s="90"/>
      <c r="S525" s="93" t="s">
        <v>1366</v>
      </c>
      <c r="T525" s="94">
        <v>5753.94</v>
      </c>
      <c r="U525" s="95"/>
      <c r="V525" s="95"/>
      <c r="W525" s="96"/>
      <c r="X525" s="81">
        <f t="shared" si="80"/>
        <v>0</v>
      </c>
      <c r="Y525" s="82">
        <f t="shared" si="81"/>
        <v>1</v>
      </c>
      <c r="Z525" s="82">
        <f t="shared" si="82"/>
        <v>0</v>
      </c>
      <c r="AA525" s="82">
        <f t="shared" si="83"/>
        <v>0</v>
      </c>
      <c r="AB525" s="97" t="str">
        <f t="shared" si="84"/>
        <v>-</v>
      </c>
      <c r="AC525" s="81">
        <f t="shared" si="85"/>
        <v>0</v>
      </c>
      <c r="AD525" s="82">
        <f t="shared" si="86"/>
        <v>0</v>
      </c>
      <c r="AE525" s="82">
        <f t="shared" si="87"/>
        <v>0</v>
      </c>
      <c r="AF525" s="97" t="str">
        <f t="shared" si="88"/>
        <v>-</v>
      </c>
      <c r="AG525" s="81">
        <f t="shared" si="89"/>
        <v>0</v>
      </c>
      <c r="AH525" s="98" t="s">
        <v>1368</v>
      </c>
      <c r="AI525" s="99" t="s">
        <v>1369</v>
      </c>
    </row>
    <row r="526" spans="1:35" x14ac:dyDescent="0.2">
      <c r="A526" s="79" t="s">
        <v>3998</v>
      </c>
      <c r="B526" s="80" t="s">
        <v>3999</v>
      </c>
      <c r="C526" s="81" t="s">
        <v>4000</v>
      </c>
      <c r="D526" s="82" t="s">
        <v>4001</v>
      </c>
      <c r="E526" s="82" t="s">
        <v>1380</v>
      </c>
      <c r="F526" s="80" t="s">
        <v>1362</v>
      </c>
      <c r="G526" s="83" t="s">
        <v>3533</v>
      </c>
      <c r="H526" s="84" t="s">
        <v>3355</v>
      </c>
      <c r="I526" s="85">
        <v>3307436698</v>
      </c>
      <c r="J526" s="86" t="s">
        <v>1383</v>
      </c>
      <c r="K526" s="87" t="s">
        <v>1366</v>
      </c>
      <c r="L526" s="88"/>
      <c r="M526" s="89">
        <v>98.197748344791137</v>
      </c>
      <c r="N526" s="90"/>
      <c r="O526" s="91" t="s">
        <v>1367</v>
      </c>
      <c r="P526" s="87" t="s">
        <v>1366</v>
      </c>
      <c r="Q526" s="92"/>
      <c r="R526" s="90"/>
      <c r="S526" s="93" t="s">
        <v>1366</v>
      </c>
      <c r="T526" s="94">
        <v>16443.53</v>
      </c>
      <c r="U526" s="95"/>
      <c r="V526" s="95"/>
      <c r="W526" s="96"/>
      <c r="X526" s="81">
        <f t="shared" si="80"/>
        <v>0</v>
      </c>
      <c r="Y526" s="82">
        <f t="shared" si="81"/>
        <v>1</v>
      </c>
      <c r="Z526" s="82">
        <f t="shared" si="82"/>
        <v>0</v>
      </c>
      <c r="AA526" s="82">
        <f t="shared" si="83"/>
        <v>0</v>
      </c>
      <c r="AB526" s="97" t="str">
        <f t="shared" si="84"/>
        <v>-</v>
      </c>
      <c r="AC526" s="81">
        <f t="shared" si="85"/>
        <v>0</v>
      </c>
      <c r="AD526" s="82">
        <f t="shared" si="86"/>
        <v>0</v>
      </c>
      <c r="AE526" s="82">
        <f t="shared" si="87"/>
        <v>0</v>
      </c>
      <c r="AF526" s="97" t="str">
        <f t="shared" si="88"/>
        <v>-</v>
      </c>
      <c r="AG526" s="81">
        <f t="shared" si="89"/>
        <v>0</v>
      </c>
      <c r="AH526" s="98" t="s">
        <v>1368</v>
      </c>
      <c r="AI526" s="99" t="s">
        <v>1369</v>
      </c>
    </row>
    <row r="527" spans="1:35" x14ac:dyDescent="0.2">
      <c r="A527" s="79" t="s">
        <v>4002</v>
      </c>
      <c r="B527" s="80" t="s">
        <v>4003</v>
      </c>
      <c r="C527" s="81" t="s">
        <v>4004</v>
      </c>
      <c r="D527" s="82" t="s">
        <v>4005</v>
      </c>
      <c r="E527" s="82" t="s">
        <v>1528</v>
      </c>
      <c r="F527" s="80" t="s">
        <v>1362</v>
      </c>
      <c r="G527" s="83" t="s">
        <v>2790</v>
      </c>
      <c r="H527" s="84" t="s">
        <v>4006</v>
      </c>
      <c r="I527" s="85">
        <v>2164317571</v>
      </c>
      <c r="J527" s="86" t="s">
        <v>1365</v>
      </c>
      <c r="K527" s="87" t="s">
        <v>1366</v>
      </c>
      <c r="L527" s="88"/>
      <c r="M527" s="89">
        <v>97.396235721132783</v>
      </c>
      <c r="N527" s="90"/>
      <c r="O527" s="91" t="s">
        <v>1367</v>
      </c>
      <c r="P527" s="87" t="s">
        <v>1366</v>
      </c>
      <c r="Q527" s="92"/>
      <c r="R527" s="90"/>
      <c r="S527" s="93" t="s">
        <v>1366</v>
      </c>
      <c r="T527" s="94">
        <v>1068.07</v>
      </c>
      <c r="U527" s="95"/>
      <c r="V527" s="95"/>
      <c r="W527" s="96"/>
      <c r="X527" s="81">
        <f t="shared" si="80"/>
        <v>0</v>
      </c>
      <c r="Y527" s="82">
        <f t="shared" si="81"/>
        <v>1</v>
      </c>
      <c r="Z527" s="82">
        <f t="shared" si="82"/>
        <v>0</v>
      </c>
      <c r="AA527" s="82">
        <f t="shared" si="83"/>
        <v>0</v>
      </c>
      <c r="AB527" s="97" t="str">
        <f t="shared" si="84"/>
        <v>-</v>
      </c>
      <c r="AC527" s="81">
        <f t="shared" si="85"/>
        <v>0</v>
      </c>
      <c r="AD527" s="82">
        <f t="shared" si="86"/>
        <v>0</v>
      </c>
      <c r="AE527" s="82">
        <f t="shared" si="87"/>
        <v>0</v>
      </c>
      <c r="AF527" s="97" t="str">
        <f t="shared" si="88"/>
        <v>-</v>
      </c>
      <c r="AG527" s="81">
        <f t="shared" si="89"/>
        <v>0</v>
      </c>
      <c r="AH527" s="98" t="s">
        <v>1368</v>
      </c>
      <c r="AI527" s="99" t="s">
        <v>1369</v>
      </c>
    </row>
    <row r="528" spans="1:35" x14ac:dyDescent="0.2">
      <c r="A528" s="79" t="s">
        <v>4007</v>
      </c>
      <c r="B528" s="80" t="s">
        <v>4008</v>
      </c>
      <c r="C528" s="81" t="s">
        <v>4009</v>
      </c>
      <c r="D528" s="82" t="s">
        <v>4010</v>
      </c>
      <c r="E528" s="82" t="s">
        <v>4011</v>
      </c>
      <c r="F528" s="80" t="s">
        <v>1362</v>
      </c>
      <c r="G528" s="83" t="s">
        <v>4012</v>
      </c>
      <c r="H528" s="84" t="s">
        <v>4013</v>
      </c>
      <c r="I528" s="85">
        <v>5134231800</v>
      </c>
      <c r="J528" s="86" t="s">
        <v>1390</v>
      </c>
      <c r="K528" s="87" t="s">
        <v>1366</v>
      </c>
      <c r="L528" s="88"/>
      <c r="M528" s="89">
        <v>58.462902343180687</v>
      </c>
      <c r="N528" s="90"/>
      <c r="O528" s="91" t="s">
        <v>1367</v>
      </c>
      <c r="P528" s="87" t="s">
        <v>1366</v>
      </c>
      <c r="Q528" s="92"/>
      <c r="R528" s="90"/>
      <c r="S528" s="93" t="s">
        <v>1366</v>
      </c>
      <c r="T528" s="94">
        <v>563.53</v>
      </c>
      <c r="U528" s="95"/>
      <c r="V528" s="95"/>
      <c r="W528" s="96"/>
      <c r="X528" s="81">
        <f t="shared" si="80"/>
        <v>0</v>
      </c>
      <c r="Y528" s="82">
        <f t="shared" si="81"/>
        <v>1</v>
      </c>
      <c r="Z528" s="82">
        <f t="shared" si="82"/>
        <v>0</v>
      </c>
      <c r="AA528" s="82">
        <f t="shared" si="83"/>
        <v>0</v>
      </c>
      <c r="AB528" s="97" t="str">
        <f t="shared" si="84"/>
        <v>-</v>
      </c>
      <c r="AC528" s="81">
        <f t="shared" si="85"/>
        <v>0</v>
      </c>
      <c r="AD528" s="82">
        <f t="shared" si="86"/>
        <v>0</v>
      </c>
      <c r="AE528" s="82">
        <f t="shared" si="87"/>
        <v>0</v>
      </c>
      <c r="AF528" s="97" t="str">
        <f t="shared" si="88"/>
        <v>-</v>
      </c>
      <c r="AG528" s="81">
        <f t="shared" si="89"/>
        <v>0</v>
      </c>
      <c r="AH528" s="98" t="s">
        <v>1368</v>
      </c>
      <c r="AI528" s="99" t="s">
        <v>1369</v>
      </c>
    </row>
    <row r="529" spans="1:35" x14ac:dyDescent="0.2">
      <c r="A529" s="79" t="s">
        <v>4014</v>
      </c>
      <c r="B529" s="80" t="s">
        <v>4015</v>
      </c>
      <c r="C529" s="81" t="s">
        <v>4016</v>
      </c>
      <c r="D529" s="82" t="s">
        <v>4017</v>
      </c>
      <c r="E529" s="82" t="s">
        <v>1528</v>
      </c>
      <c r="F529" s="80" t="s">
        <v>1362</v>
      </c>
      <c r="G529" s="83" t="s">
        <v>2125</v>
      </c>
      <c r="H529" s="84" t="s">
        <v>4018</v>
      </c>
      <c r="I529" s="85">
        <v>2164217587</v>
      </c>
      <c r="J529" s="86" t="s">
        <v>1365</v>
      </c>
      <c r="K529" s="87" t="s">
        <v>1366</v>
      </c>
      <c r="L529" s="88"/>
      <c r="M529" s="89">
        <v>86.068395123265432</v>
      </c>
      <c r="N529" s="90"/>
      <c r="O529" s="91" t="s">
        <v>1367</v>
      </c>
      <c r="P529" s="87" t="s">
        <v>1366</v>
      </c>
      <c r="Q529" s="92"/>
      <c r="R529" s="90"/>
      <c r="S529" s="93" t="s">
        <v>1366</v>
      </c>
      <c r="T529" s="94">
        <v>1400.5800000000002</v>
      </c>
      <c r="U529" s="95"/>
      <c r="V529" s="95"/>
      <c r="W529" s="96"/>
      <c r="X529" s="81">
        <f t="shared" si="80"/>
        <v>0</v>
      </c>
      <c r="Y529" s="82">
        <f t="shared" si="81"/>
        <v>1</v>
      </c>
      <c r="Z529" s="82">
        <f t="shared" si="82"/>
        <v>0</v>
      </c>
      <c r="AA529" s="82">
        <f t="shared" si="83"/>
        <v>0</v>
      </c>
      <c r="AB529" s="97" t="str">
        <f t="shared" si="84"/>
        <v>-</v>
      </c>
      <c r="AC529" s="81">
        <f t="shared" si="85"/>
        <v>0</v>
      </c>
      <c r="AD529" s="82">
        <f t="shared" si="86"/>
        <v>0</v>
      </c>
      <c r="AE529" s="82">
        <f t="shared" si="87"/>
        <v>0</v>
      </c>
      <c r="AF529" s="97" t="str">
        <f t="shared" si="88"/>
        <v>-</v>
      </c>
      <c r="AG529" s="81">
        <f t="shared" si="89"/>
        <v>0</v>
      </c>
      <c r="AH529" s="98" t="s">
        <v>1368</v>
      </c>
      <c r="AI529" s="99" t="s">
        <v>1369</v>
      </c>
    </row>
    <row r="530" spans="1:35" x14ac:dyDescent="0.2">
      <c r="A530" s="79" t="s">
        <v>4019</v>
      </c>
      <c r="B530" s="80" t="s">
        <v>4020</v>
      </c>
      <c r="C530" s="81" t="s">
        <v>4021</v>
      </c>
      <c r="D530" s="82" t="s">
        <v>4022</v>
      </c>
      <c r="E530" s="82" t="s">
        <v>448</v>
      </c>
      <c r="F530" s="80" t="s">
        <v>1362</v>
      </c>
      <c r="G530" s="83" t="s">
        <v>2119</v>
      </c>
      <c r="H530" s="84" t="s">
        <v>4023</v>
      </c>
      <c r="I530" s="85">
        <v>3303920231</v>
      </c>
      <c r="J530" s="86" t="s">
        <v>1383</v>
      </c>
      <c r="K530" s="87" t="s">
        <v>1366</v>
      </c>
      <c r="L530" s="88"/>
      <c r="M530" s="89">
        <v>124.45710098491804</v>
      </c>
      <c r="N530" s="90"/>
      <c r="O530" s="91" t="s">
        <v>1367</v>
      </c>
      <c r="P530" s="87" t="s">
        <v>1366</v>
      </c>
      <c r="Q530" s="92"/>
      <c r="R530" s="90"/>
      <c r="S530" s="93" t="s">
        <v>1366</v>
      </c>
      <c r="T530" s="94">
        <v>5043.03</v>
      </c>
      <c r="U530" s="95"/>
      <c r="V530" s="95"/>
      <c r="W530" s="96"/>
      <c r="X530" s="81">
        <f t="shared" si="80"/>
        <v>0</v>
      </c>
      <c r="Y530" s="82">
        <f t="shared" si="81"/>
        <v>1</v>
      </c>
      <c r="Z530" s="82">
        <f t="shared" si="82"/>
        <v>0</v>
      </c>
      <c r="AA530" s="82">
        <f t="shared" si="83"/>
        <v>0</v>
      </c>
      <c r="AB530" s="97" t="str">
        <f t="shared" si="84"/>
        <v>-</v>
      </c>
      <c r="AC530" s="81">
        <f t="shared" si="85"/>
        <v>0</v>
      </c>
      <c r="AD530" s="82">
        <f t="shared" si="86"/>
        <v>0</v>
      </c>
      <c r="AE530" s="82">
        <f t="shared" si="87"/>
        <v>0</v>
      </c>
      <c r="AF530" s="97" t="str">
        <f t="shared" si="88"/>
        <v>-</v>
      </c>
      <c r="AG530" s="81">
        <f t="shared" si="89"/>
        <v>0</v>
      </c>
      <c r="AH530" s="98" t="s">
        <v>1368</v>
      </c>
      <c r="AI530" s="99" t="s">
        <v>1369</v>
      </c>
    </row>
    <row r="531" spans="1:35" x14ac:dyDescent="0.2">
      <c r="A531" s="79" t="s">
        <v>4024</v>
      </c>
      <c r="B531" s="80" t="s">
        <v>4025</v>
      </c>
      <c r="C531" s="81" t="s">
        <v>4026</v>
      </c>
      <c r="D531" s="82" t="s">
        <v>4027</v>
      </c>
      <c r="E531" s="82" t="s">
        <v>1287</v>
      </c>
      <c r="F531" s="80" t="s">
        <v>1362</v>
      </c>
      <c r="G531" s="83" t="s">
        <v>4028</v>
      </c>
      <c r="H531" s="84" t="s">
        <v>4029</v>
      </c>
      <c r="I531" s="85">
        <v>4196235380</v>
      </c>
      <c r="J531" s="86" t="s">
        <v>1416</v>
      </c>
      <c r="K531" s="87" t="s">
        <v>1366</v>
      </c>
      <c r="L531" s="88"/>
      <c r="M531" s="89">
        <v>121.6272773867943</v>
      </c>
      <c r="N531" s="90"/>
      <c r="O531" s="91" t="s">
        <v>1367</v>
      </c>
      <c r="P531" s="87" t="s">
        <v>1366</v>
      </c>
      <c r="Q531" s="92"/>
      <c r="R531" s="90"/>
      <c r="S531" s="93" t="s">
        <v>1417</v>
      </c>
      <c r="T531" s="94">
        <v>329.45</v>
      </c>
      <c r="U531" s="95"/>
      <c r="V531" s="95"/>
      <c r="W531" s="96"/>
      <c r="X531" s="81">
        <f t="shared" si="80"/>
        <v>0</v>
      </c>
      <c r="Y531" s="82">
        <f t="shared" si="81"/>
        <v>1</v>
      </c>
      <c r="Z531" s="82">
        <f t="shared" si="82"/>
        <v>0</v>
      </c>
      <c r="AA531" s="82">
        <f t="shared" si="83"/>
        <v>0</v>
      </c>
      <c r="AB531" s="97" t="str">
        <f t="shared" si="84"/>
        <v>-</v>
      </c>
      <c r="AC531" s="81">
        <f t="shared" si="85"/>
        <v>1</v>
      </c>
      <c r="AD531" s="82">
        <f t="shared" si="86"/>
        <v>0</v>
      </c>
      <c r="AE531" s="82">
        <f t="shared" si="87"/>
        <v>0</v>
      </c>
      <c r="AF531" s="97" t="str">
        <f t="shared" si="88"/>
        <v>-</v>
      </c>
      <c r="AG531" s="81">
        <f t="shared" si="89"/>
        <v>0</v>
      </c>
      <c r="AH531" s="98" t="s">
        <v>1368</v>
      </c>
      <c r="AI531" s="99" t="s">
        <v>1369</v>
      </c>
    </row>
    <row r="532" spans="1:35" x14ac:dyDescent="0.2">
      <c r="A532" s="79" t="s">
        <v>4030</v>
      </c>
      <c r="B532" s="80" t="s">
        <v>4031</v>
      </c>
      <c r="C532" s="81" t="s">
        <v>4032</v>
      </c>
      <c r="D532" s="82" t="s">
        <v>4033</v>
      </c>
      <c r="E532" s="82" t="s">
        <v>1402</v>
      </c>
      <c r="F532" s="80" t="s">
        <v>1362</v>
      </c>
      <c r="G532" s="83" t="s">
        <v>2168</v>
      </c>
      <c r="H532" s="84" t="s">
        <v>1791</v>
      </c>
      <c r="I532" s="85">
        <v>5135617888</v>
      </c>
      <c r="J532" s="86" t="s">
        <v>1365</v>
      </c>
      <c r="K532" s="87" t="s">
        <v>1366</v>
      </c>
      <c r="L532" s="88"/>
      <c r="M532" s="89">
        <v>64.064302152151058</v>
      </c>
      <c r="N532" s="90"/>
      <c r="O532" s="91" t="s">
        <v>1367</v>
      </c>
      <c r="P532" s="87" t="s">
        <v>1366</v>
      </c>
      <c r="Q532" s="92"/>
      <c r="R532" s="90"/>
      <c r="S532" s="93" t="s">
        <v>1366</v>
      </c>
      <c r="T532" s="94">
        <v>4370.83</v>
      </c>
      <c r="U532" s="95"/>
      <c r="V532" s="95"/>
      <c r="W532" s="96"/>
      <c r="X532" s="81">
        <f t="shared" si="80"/>
        <v>0</v>
      </c>
      <c r="Y532" s="82">
        <f t="shared" si="81"/>
        <v>1</v>
      </c>
      <c r="Z532" s="82">
        <f t="shared" si="82"/>
        <v>0</v>
      </c>
      <c r="AA532" s="82">
        <f t="shared" si="83"/>
        <v>0</v>
      </c>
      <c r="AB532" s="97" t="str">
        <f t="shared" si="84"/>
        <v>-</v>
      </c>
      <c r="AC532" s="81">
        <f t="shared" si="85"/>
        <v>0</v>
      </c>
      <c r="AD532" s="82">
        <f t="shared" si="86"/>
        <v>0</v>
      </c>
      <c r="AE532" s="82">
        <f t="shared" si="87"/>
        <v>0</v>
      </c>
      <c r="AF532" s="97" t="str">
        <f t="shared" si="88"/>
        <v>-</v>
      </c>
      <c r="AG532" s="81">
        <f t="shared" si="89"/>
        <v>0</v>
      </c>
      <c r="AH532" s="98" t="s">
        <v>1368</v>
      </c>
      <c r="AI532" s="99" t="s">
        <v>1369</v>
      </c>
    </row>
    <row r="533" spans="1:35" x14ac:dyDescent="0.2">
      <c r="A533" s="79" t="s">
        <v>4034</v>
      </c>
      <c r="B533" s="80" t="s">
        <v>16</v>
      </c>
      <c r="C533" s="81" t="s">
        <v>17</v>
      </c>
      <c r="D533" s="82" t="s">
        <v>4035</v>
      </c>
      <c r="E533" s="82" t="s">
        <v>1535</v>
      </c>
      <c r="F533" s="80" t="s">
        <v>1362</v>
      </c>
      <c r="G533" s="83" t="s">
        <v>1606</v>
      </c>
      <c r="H533" s="84" t="s">
        <v>4036</v>
      </c>
      <c r="I533" s="85">
        <v>4199963400</v>
      </c>
      <c r="J533" s="86" t="s">
        <v>1383</v>
      </c>
      <c r="K533" s="87" t="s">
        <v>1366</v>
      </c>
      <c r="L533" s="88"/>
      <c r="M533" s="89">
        <v>4321.8037366389417</v>
      </c>
      <c r="N533" s="90"/>
      <c r="O533" s="91">
        <v>41.441299999999998</v>
      </c>
      <c r="P533" s="87" t="s">
        <v>1417</v>
      </c>
      <c r="Q533" s="92"/>
      <c r="R533" s="90"/>
      <c r="S533" s="93" t="s">
        <v>1366</v>
      </c>
      <c r="T533" s="94">
        <v>441157.91000000003</v>
      </c>
      <c r="U533" s="95"/>
      <c r="V533" s="95"/>
      <c r="W533" s="96"/>
      <c r="X533" s="81">
        <f t="shared" si="80"/>
        <v>0</v>
      </c>
      <c r="Y533" s="82">
        <f t="shared" si="81"/>
        <v>0</v>
      </c>
      <c r="Z533" s="82">
        <f t="shared" si="82"/>
        <v>0</v>
      </c>
      <c r="AA533" s="82">
        <f t="shared" si="83"/>
        <v>0</v>
      </c>
      <c r="AB533" s="97" t="str">
        <f t="shared" si="84"/>
        <v>-</v>
      </c>
      <c r="AC533" s="81">
        <f t="shared" si="85"/>
        <v>0</v>
      </c>
      <c r="AD533" s="82">
        <f t="shared" si="86"/>
        <v>1</v>
      </c>
      <c r="AE533" s="82">
        <f t="shared" si="87"/>
        <v>0</v>
      </c>
      <c r="AF533" s="97" t="str">
        <f t="shared" si="88"/>
        <v>-</v>
      </c>
      <c r="AG533" s="81">
        <f t="shared" si="89"/>
        <v>0</v>
      </c>
      <c r="AH533" s="98" t="s">
        <v>1368</v>
      </c>
      <c r="AI533" s="99" t="s">
        <v>1369</v>
      </c>
    </row>
    <row r="534" spans="1:35" x14ac:dyDescent="0.2">
      <c r="A534" s="79" t="s">
        <v>4037</v>
      </c>
      <c r="B534" s="80" t="s">
        <v>4038</v>
      </c>
      <c r="C534" s="81" t="s">
        <v>4039</v>
      </c>
      <c r="D534" s="82" t="s">
        <v>4040</v>
      </c>
      <c r="E534" s="82" t="s">
        <v>1528</v>
      </c>
      <c r="F534" s="80" t="s">
        <v>1362</v>
      </c>
      <c r="G534" s="83" t="s">
        <v>2480</v>
      </c>
      <c r="H534" s="84" t="s">
        <v>4041</v>
      </c>
      <c r="I534" s="85">
        <v>2162637008</v>
      </c>
      <c r="J534" s="86" t="s">
        <v>1365</v>
      </c>
      <c r="K534" s="87" t="s">
        <v>1366</v>
      </c>
      <c r="L534" s="88"/>
      <c r="M534" s="89">
        <v>268.88599959515335</v>
      </c>
      <c r="N534" s="90"/>
      <c r="O534" s="91" t="s">
        <v>1367</v>
      </c>
      <c r="P534" s="87" t="s">
        <v>1366</v>
      </c>
      <c r="Q534" s="92"/>
      <c r="R534" s="90"/>
      <c r="S534" s="93" t="s">
        <v>1366</v>
      </c>
      <c r="T534" s="94">
        <v>2236.27</v>
      </c>
      <c r="U534" s="95"/>
      <c r="V534" s="95"/>
      <c r="W534" s="96"/>
      <c r="X534" s="81">
        <f t="shared" si="80"/>
        <v>0</v>
      </c>
      <c r="Y534" s="82">
        <f t="shared" si="81"/>
        <v>1</v>
      </c>
      <c r="Z534" s="82">
        <f t="shared" si="82"/>
        <v>0</v>
      </c>
      <c r="AA534" s="82">
        <f t="shared" si="83"/>
        <v>0</v>
      </c>
      <c r="AB534" s="97" t="str">
        <f t="shared" si="84"/>
        <v>-</v>
      </c>
      <c r="AC534" s="81">
        <f t="shared" si="85"/>
        <v>0</v>
      </c>
      <c r="AD534" s="82">
        <f t="shared" si="86"/>
        <v>0</v>
      </c>
      <c r="AE534" s="82">
        <f t="shared" si="87"/>
        <v>0</v>
      </c>
      <c r="AF534" s="97" t="str">
        <f t="shared" si="88"/>
        <v>-</v>
      </c>
      <c r="AG534" s="81">
        <f t="shared" si="89"/>
        <v>0</v>
      </c>
      <c r="AH534" s="98" t="s">
        <v>1368</v>
      </c>
      <c r="AI534" s="99" t="s">
        <v>1418</v>
      </c>
    </row>
    <row r="535" spans="1:35" x14ac:dyDescent="0.2">
      <c r="A535" s="79" t="s">
        <v>4042</v>
      </c>
      <c r="B535" s="80" t="s">
        <v>4043</v>
      </c>
      <c r="C535" s="81" t="s">
        <v>4044</v>
      </c>
      <c r="D535" s="82" t="s">
        <v>4045</v>
      </c>
      <c r="E535" s="82" t="s">
        <v>1528</v>
      </c>
      <c r="F535" s="80" t="s">
        <v>1362</v>
      </c>
      <c r="G535" s="83" t="s">
        <v>2480</v>
      </c>
      <c r="H535" s="84" t="s">
        <v>4046</v>
      </c>
      <c r="I535" s="85">
        <v>2167721336</v>
      </c>
      <c r="J535" s="86" t="s">
        <v>1365</v>
      </c>
      <c r="K535" s="87" t="s">
        <v>1366</v>
      </c>
      <c r="L535" s="88"/>
      <c r="M535" s="89">
        <v>213.84234303668043</v>
      </c>
      <c r="N535" s="90"/>
      <c r="O535" s="91" t="s">
        <v>1367</v>
      </c>
      <c r="P535" s="87" t="s">
        <v>1366</v>
      </c>
      <c r="Q535" s="92"/>
      <c r="R535" s="90"/>
      <c r="S535" s="93" t="s">
        <v>1366</v>
      </c>
      <c r="T535" s="94">
        <v>20884.740000000002</v>
      </c>
      <c r="U535" s="95"/>
      <c r="V535" s="95"/>
      <c r="W535" s="96"/>
      <c r="X535" s="81">
        <f t="shared" si="80"/>
        <v>0</v>
      </c>
      <c r="Y535" s="82">
        <f t="shared" si="81"/>
        <v>1</v>
      </c>
      <c r="Z535" s="82">
        <f t="shared" si="82"/>
        <v>0</v>
      </c>
      <c r="AA535" s="82">
        <f t="shared" si="83"/>
        <v>0</v>
      </c>
      <c r="AB535" s="97" t="str">
        <f t="shared" si="84"/>
        <v>-</v>
      </c>
      <c r="AC535" s="81">
        <f t="shared" si="85"/>
        <v>0</v>
      </c>
      <c r="AD535" s="82">
        <f t="shared" si="86"/>
        <v>0</v>
      </c>
      <c r="AE535" s="82">
        <f t="shared" si="87"/>
        <v>0</v>
      </c>
      <c r="AF535" s="97" t="str">
        <f t="shared" si="88"/>
        <v>-</v>
      </c>
      <c r="AG535" s="81">
        <f t="shared" si="89"/>
        <v>0</v>
      </c>
      <c r="AH535" s="98" t="s">
        <v>1368</v>
      </c>
      <c r="AI535" s="99" t="s">
        <v>1369</v>
      </c>
    </row>
    <row r="536" spans="1:35" x14ac:dyDescent="0.2">
      <c r="A536" s="79" t="s">
        <v>4047</v>
      </c>
      <c r="B536" s="80" t="s">
        <v>1288</v>
      </c>
      <c r="C536" s="81" t="s">
        <v>1289</v>
      </c>
      <c r="D536" s="82" t="s">
        <v>4048</v>
      </c>
      <c r="E536" s="82" t="s">
        <v>1287</v>
      </c>
      <c r="F536" s="80" t="s">
        <v>1362</v>
      </c>
      <c r="G536" s="83" t="s">
        <v>4028</v>
      </c>
      <c r="H536" s="84" t="s">
        <v>4049</v>
      </c>
      <c r="I536" s="85">
        <v>4199682226</v>
      </c>
      <c r="J536" s="86" t="s">
        <v>1424</v>
      </c>
      <c r="K536" s="87" t="s">
        <v>1417</v>
      </c>
      <c r="L536" s="88"/>
      <c r="M536" s="89">
        <v>922.15819922816615</v>
      </c>
      <c r="N536" s="90"/>
      <c r="O536" s="91">
        <v>9.2233000000000001</v>
      </c>
      <c r="P536" s="87" t="s">
        <v>1366</v>
      </c>
      <c r="Q536" s="92"/>
      <c r="R536" s="90"/>
      <c r="S536" s="93" t="s">
        <v>1417</v>
      </c>
      <c r="T536" s="94">
        <v>19521.060000000001</v>
      </c>
      <c r="U536" s="95"/>
      <c r="V536" s="95"/>
      <c r="W536" s="96"/>
      <c r="X536" s="81">
        <f t="shared" si="80"/>
        <v>1</v>
      </c>
      <c r="Y536" s="82">
        <f t="shared" si="81"/>
        <v>0</v>
      </c>
      <c r="Z536" s="82">
        <f t="shared" si="82"/>
        <v>0</v>
      </c>
      <c r="AA536" s="82">
        <f t="shared" si="83"/>
        <v>0</v>
      </c>
      <c r="AB536" s="97" t="str">
        <f t="shared" si="84"/>
        <v>-</v>
      </c>
      <c r="AC536" s="81">
        <f t="shared" si="85"/>
        <v>1</v>
      </c>
      <c r="AD536" s="82">
        <f t="shared" si="86"/>
        <v>0</v>
      </c>
      <c r="AE536" s="82">
        <f t="shared" si="87"/>
        <v>0</v>
      </c>
      <c r="AF536" s="97" t="str">
        <f t="shared" si="88"/>
        <v>-</v>
      </c>
      <c r="AG536" s="81">
        <f t="shared" si="89"/>
        <v>0</v>
      </c>
      <c r="AH536" s="98" t="s">
        <v>1368</v>
      </c>
      <c r="AI536" s="99" t="s">
        <v>1369</v>
      </c>
    </row>
    <row r="537" spans="1:35" x14ac:dyDescent="0.2">
      <c r="A537" s="79" t="s">
        <v>4050</v>
      </c>
      <c r="B537" s="80" t="s">
        <v>147</v>
      </c>
      <c r="C537" s="81" t="s">
        <v>148</v>
      </c>
      <c r="D537" s="82" t="s">
        <v>4051</v>
      </c>
      <c r="E537" s="82" t="s">
        <v>1688</v>
      </c>
      <c r="F537" s="80" t="s">
        <v>1362</v>
      </c>
      <c r="G537" s="83" t="s">
        <v>1689</v>
      </c>
      <c r="H537" s="84" t="s">
        <v>4052</v>
      </c>
      <c r="I537" s="85">
        <v>3304247714</v>
      </c>
      <c r="J537" s="86" t="s">
        <v>1416</v>
      </c>
      <c r="K537" s="87" t="s">
        <v>1366</v>
      </c>
      <c r="L537" s="88"/>
      <c r="M537" s="89">
        <v>939.57436733683676</v>
      </c>
      <c r="N537" s="90"/>
      <c r="O537" s="91">
        <v>22.605</v>
      </c>
      <c r="P537" s="87" t="s">
        <v>1417</v>
      </c>
      <c r="Q537" s="92"/>
      <c r="R537" s="90"/>
      <c r="S537" s="93" t="s">
        <v>1417</v>
      </c>
      <c r="T537" s="94">
        <v>50062.810000000005</v>
      </c>
      <c r="U537" s="95"/>
      <c r="V537" s="95"/>
      <c r="W537" s="96"/>
      <c r="X537" s="81">
        <f t="shared" si="80"/>
        <v>0</v>
      </c>
      <c r="Y537" s="82">
        <f t="shared" si="81"/>
        <v>0</v>
      </c>
      <c r="Z537" s="82">
        <f t="shared" si="82"/>
        <v>0</v>
      </c>
      <c r="AA537" s="82">
        <f t="shared" si="83"/>
        <v>0</v>
      </c>
      <c r="AB537" s="97" t="str">
        <f t="shared" si="84"/>
        <v>-</v>
      </c>
      <c r="AC537" s="81">
        <f t="shared" si="85"/>
        <v>1</v>
      </c>
      <c r="AD537" s="82">
        <f t="shared" si="86"/>
        <v>1</v>
      </c>
      <c r="AE537" s="82" t="str">
        <f t="shared" si="87"/>
        <v>Initial</v>
      </c>
      <c r="AF537" s="97" t="str">
        <f t="shared" si="88"/>
        <v>RLIS</v>
      </c>
      <c r="AG537" s="81">
        <f t="shared" si="89"/>
        <v>0</v>
      </c>
      <c r="AH537" s="98" t="s">
        <v>1368</v>
      </c>
      <c r="AI537" s="99" t="s">
        <v>1418</v>
      </c>
    </row>
    <row r="538" spans="1:35" x14ac:dyDescent="0.2">
      <c r="A538" s="79" t="s">
        <v>4053</v>
      </c>
      <c r="B538" s="80" t="s">
        <v>1276</v>
      </c>
      <c r="C538" s="81" t="s">
        <v>1277</v>
      </c>
      <c r="D538" s="82" t="s">
        <v>4054</v>
      </c>
      <c r="E538" s="82" t="s">
        <v>4055</v>
      </c>
      <c r="F538" s="80" t="s">
        <v>1362</v>
      </c>
      <c r="G538" s="83" t="s">
        <v>4056</v>
      </c>
      <c r="H538" s="84" t="s">
        <v>4057</v>
      </c>
      <c r="I538" s="85">
        <v>5138992264</v>
      </c>
      <c r="J538" s="86" t="s">
        <v>1786</v>
      </c>
      <c r="K538" s="87" t="s">
        <v>1366</v>
      </c>
      <c r="L538" s="88"/>
      <c r="M538" s="89">
        <v>4361.570424220271</v>
      </c>
      <c r="N538" s="90"/>
      <c r="O538" s="91">
        <v>5.9669999999999996</v>
      </c>
      <c r="P538" s="87" t="s">
        <v>1366</v>
      </c>
      <c r="Q538" s="92"/>
      <c r="R538" s="90"/>
      <c r="S538" s="93" t="s">
        <v>1366</v>
      </c>
      <c r="T538" s="94">
        <v>91332.209999999992</v>
      </c>
      <c r="U538" s="95"/>
      <c r="V538" s="95"/>
      <c r="W538" s="96"/>
      <c r="X538" s="81">
        <f t="shared" si="80"/>
        <v>0</v>
      </c>
      <c r="Y538" s="82">
        <f t="shared" si="81"/>
        <v>0</v>
      </c>
      <c r="Z538" s="82">
        <f t="shared" si="82"/>
        <v>0</v>
      </c>
      <c r="AA538" s="82">
        <f t="shared" si="83"/>
        <v>0</v>
      </c>
      <c r="AB538" s="97" t="str">
        <f t="shared" si="84"/>
        <v>-</v>
      </c>
      <c r="AC538" s="81">
        <f t="shared" si="85"/>
        <v>0</v>
      </c>
      <c r="AD538" s="82">
        <f t="shared" si="86"/>
        <v>0</v>
      </c>
      <c r="AE538" s="82">
        <f t="shared" si="87"/>
        <v>0</v>
      </c>
      <c r="AF538" s="97" t="str">
        <f t="shared" si="88"/>
        <v>-</v>
      </c>
      <c r="AG538" s="81">
        <f t="shared" si="89"/>
        <v>0</v>
      </c>
      <c r="AH538" s="98" t="s">
        <v>1368</v>
      </c>
      <c r="AI538" s="99" t="s">
        <v>1418</v>
      </c>
    </row>
    <row r="539" spans="1:35" x14ac:dyDescent="0.2">
      <c r="A539" s="79" t="s">
        <v>4058</v>
      </c>
      <c r="B539" s="80" t="s">
        <v>438</v>
      </c>
      <c r="C539" s="81" t="s">
        <v>439</v>
      </c>
      <c r="D539" s="82" t="s">
        <v>4059</v>
      </c>
      <c r="E539" s="82" t="s">
        <v>1402</v>
      </c>
      <c r="F539" s="80" t="s">
        <v>1362</v>
      </c>
      <c r="G539" s="83" t="s">
        <v>4060</v>
      </c>
      <c r="H539" s="84" t="s">
        <v>4061</v>
      </c>
      <c r="I539" s="85">
        <v>5135635000</v>
      </c>
      <c r="J539" s="86" t="s">
        <v>1390</v>
      </c>
      <c r="K539" s="87" t="s">
        <v>1366</v>
      </c>
      <c r="L539" s="88"/>
      <c r="M539" s="89">
        <v>602.37702524421809</v>
      </c>
      <c r="N539" s="90"/>
      <c r="O539" s="91">
        <v>38.953499999999998</v>
      </c>
      <c r="P539" s="87" t="s">
        <v>1417</v>
      </c>
      <c r="Q539" s="92"/>
      <c r="R539" s="90"/>
      <c r="S539" s="93" t="s">
        <v>1366</v>
      </c>
      <c r="T539" s="94">
        <v>37338.79</v>
      </c>
      <c r="U539" s="95"/>
      <c r="V539" s="95"/>
      <c r="W539" s="96"/>
      <c r="X539" s="81">
        <f t="shared" si="80"/>
        <v>0</v>
      </c>
      <c r="Y539" s="82">
        <f t="shared" si="81"/>
        <v>0</v>
      </c>
      <c r="Z539" s="82">
        <f t="shared" si="82"/>
        <v>0</v>
      </c>
      <c r="AA539" s="82">
        <f t="shared" si="83"/>
        <v>0</v>
      </c>
      <c r="AB539" s="97" t="str">
        <f t="shared" si="84"/>
        <v>-</v>
      </c>
      <c r="AC539" s="81">
        <f t="shared" si="85"/>
        <v>0</v>
      </c>
      <c r="AD539" s="82">
        <f t="shared" si="86"/>
        <v>1</v>
      </c>
      <c r="AE539" s="82">
        <f t="shared" si="87"/>
        <v>0</v>
      </c>
      <c r="AF539" s="97" t="str">
        <f t="shared" si="88"/>
        <v>-</v>
      </c>
      <c r="AG539" s="81">
        <f t="shared" si="89"/>
        <v>0</v>
      </c>
      <c r="AH539" s="98" t="s">
        <v>1368</v>
      </c>
      <c r="AI539" s="99" t="s">
        <v>1418</v>
      </c>
    </row>
    <row r="540" spans="1:35" x14ac:dyDescent="0.2">
      <c r="A540" s="79" t="s">
        <v>4062</v>
      </c>
      <c r="B540" s="80" t="s">
        <v>1008</v>
      </c>
      <c r="C540" s="81" t="s">
        <v>1009</v>
      </c>
      <c r="D540" s="82" t="s">
        <v>4063</v>
      </c>
      <c r="E540" s="82" t="s">
        <v>2205</v>
      </c>
      <c r="F540" s="80" t="s">
        <v>1362</v>
      </c>
      <c r="G540" s="83" t="s">
        <v>2206</v>
      </c>
      <c r="H540" s="84" t="s">
        <v>4064</v>
      </c>
      <c r="I540" s="85">
        <v>7404747501</v>
      </c>
      <c r="J540" s="86" t="s">
        <v>1476</v>
      </c>
      <c r="K540" s="87" t="s">
        <v>1417</v>
      </c>
      <c r="L540" s="88"/>
      <c r="M540" s="89">
        <v>2091.166877258047</v>
      </c>
      <c r="N540" s="90"/>
      <c r="O540" s="91">
        <v>15.7119</v>
      </c>
      <c r="P540" s="87" t="s">
        <v>1366</v>
      </c>
      <c r="Q540" s="92"/>
      <c r="R540" s="90"/>
      <c r="S540" s="93" t="s">
        <v>1417</v>
      </c>
      <c r="T540" s="94">
        <v>109755.67</v>
      </c>
      <c r="U540" s="95"/>
      <c r="V540" s="95"/>
      <c r="W540" s="96"/>
      <c r="X540" s="81">
        <f t="shared" si="80"/>
        <v>1</v>
      </c>
      <c r="Y540" s="82">
        <f t="shared" si="81"/>
        <v>0</v>
      </c>
      <c r="Z540" s="82">
        <f t="shared" si="82"/>
        <v>0</v>
      </c>
      <c r="AA540" s="82">
        <f t="shared" si="83"/>
        <v>0</v>
      </c>
      <c r="AB540" s="97" t="str">
        <f t="shared" si="84"/>
        <v>-</v>
      </c>
      <c r="AC540" s="81">
        <f t="shared" si="85"/>
        <v>1</v>
      </c>
      <c r="AD540" s="82">
        <f t="shared" si="86"/>
        <v>0</v>
      </c>
      <c r="AE540" s="82">
        <f t="shared" si="87"/>
        <v>0</v>
      </c>
      <c r="AF540" s="97" t="str">
        <f t="shared" si="88"/>
        <v>-</v>
      </c>
      <c r="AG540" s="81">
        <f t="shared" si="89"/>
        <v>0</v>
      </c>
      <c r="AH540" s="98" t="s">
        <v>1368</v>
      </c>
      <c r="AI540" s="99" t="s">
        <v>1418</v>
      </c>
    </row>
    <row r="541" spans="1:35" x14ac:dyDescent="0.2">
      <c r="A541" s="79" t="s">
        <v>4065</v>
      </c>
      <c r="B541" s="80" t="s">
        <v>817</v>
      </c>
      <c r="C541" s="81" t="s">
        <v>818</v>
      </c>
      <c r="D541" s="82" t="s">
        <v>4066</v>
      </c>
      <c r="E541" s="82" t="s">
        <v>742</v>
      </c>
      <c r="F541" s="80" t="s">
        <v>1362</v>
      </c>
      <c r="G541" s="83" t="s">
        <v>4067</v>
      </c>
      <c r="H541" s="84" t="s">
        <v>1397</v>
      </c>
      <c r="I541" s="85">
        <v>7403858517</v>
      </c>
      <c r="J541" s="86" t="s">
        <v>1786</v>
      </c>
      <c r="K541" s="87" t="s">
        <v>1366</v>
      </c>
      <c r="L541" s="88"/>
      <c r="M541" s="89">
        <v>4540.126812027157</v>
      </c>
      <c r="N541" s="90"/>
      <c r="O541" s="91">
        <v>23.1083</v>
      </c>
      <c r="P541" s="87" t="s">
        <v>1417</v>
      </c>
      <c r="Q541" s="92"/>
      <c r="R541" s="90"/>
      <c r="S541" s="93" t="s">
        <v>1366</v>
      </c>
      <c r="T541" s="94">
        <v>204324.88999999998</v>
      </c>
      <c r="U541" s="95"/>
      <c r="V541" s="95"/>
      <c r="W541" s="96"/>
      <c r="X541" s="81">
        <f t="shared" si="80"/>
        <v>0</v>
      </c>
      <c r="Y541" s="82">
        <f t="shared" si="81"/>
        <v>0</v>
      </c>
      <c r="Z541" s="82">
        <f t="shared" si="82"/>
        <v>0</v>
      </c>
      <c r="AA541" s="82">
        <f t="shared" si="83"/>
        <v>0</v>
      </c>
      <c r="AB541" s="97" t="str">
        <f t="shared" si="84"/>
        <v>-</v>
      </c>
      <c r="AC541" s="81">
        <f t="shared" si="85"/>
        <v>0</v>
      </c>
      <c r="AD541" s="82">
        <f t="shared" si="86"/>
        <v>1</v>
      </c>
      <c r="AE541" s="82">
        <f t="shared" si="87"/>
        <v>0</v>
      </c>
      <c r="AF541" s="97" t="str">
        <f t="shared" si="88"/>
        <v>-</v>
      </c>
      <c r="AG541" s="81">
        <f t="shared" si="89"/>
        <v>0</v>
      </c>
      <c r="AH541" s="98" t="s">
        <v>1368</v>
      </c>
      <c r="AI541" s="99" t="s">
        <v>1418</v>
      </c>
    </row>
    <row r="542" spans="1:35" x14ac:dyDescent="0.2">
      <c r="A542" s="79" t="s">
        <v>4068</v>
      </c>
      <c r="B542" s="80" t="s">
        <v>4069</v>
      </c>
      <c r="C542" s="81" t="s">
        <v>4070</v>
      </c>
      <c r="D542" s="82" t="s">
        <v>4071</v>
      </c>
      <c r="E542" s="82" t="s">
        <v>4072</v>
      </c>
      <c r="F542" s="80" t="s">
        <v>1362</v>
      </c>
      <c r="G542" s="83" t="s">
        <v>4073</v>
      </c>
      <c r="H542" s="84" t="s">
        <v>4074</v>
      </c>
      <c r="I542" s="85">
        <v>7408525703</v>
      </c>
      <c r="J542" s="86" t="s">
        <v>1390</v>
      </c>
      <c r="K542" s="87" t="s">
        <v>1366</v>
      </c>
      <c r="L542" s="88"/>
      <c r="M542" s="89">
        <v>245.91744152902402</v>
      </c>
      <c r="N542" s="90"/>
      <c r="O542" s="91" t="s">
        <v>1367</v>
      </c>
      <c r="P542" s="87" t="s">
        <v>1366</v>
      </c>
      <c r="Q542" s="92"/>
      <c r="R542" s="90"/>
      <c r="S542" s="93" t="s">
        <v>1366</v>
      </c>
      <c r="T542" s="94">
        <v>1188.5300000000002</v>
      </c>
      <c r="U542" s="95"/>
      <c r="V542" s="95"/>
      <c r="W542" s="96"/>
      <c r="X542" s="81">
        <f t="shared" si="80"/>
        <v>0</v>
      </c>
      <c r="Y542" s="82">
        <f t="shared" si="81"/>
        <v>1</v>
      </c>
      <c r="Z542" s="82">
        <f t="shared" si="82"/>
        <v>0</v>
      </c>
      <c r="AA542" s="82">
        <f t="shared" si="83"/>
        <v>0</v>
      </c>
      <c r="AB542" s="97" t="str">
        <f t="shared" si="84"/>
        <v>-</v>
      </c>
      <c r="AC542" s="81">
        <f t="shared" si="85"/>
        <v>0</v>
      </c>
      <c r="AD542" s="82">
        <f t="shared" si="86"/>
        <v>0</v>
      </c>
      <c r="AE542" s="82">
        <f t="shared" si="87"/>
        <v>0</v>
      </c>
      <c r="AF542" s="97" t="str">
        <f t="shared" si="88"/>
        <v>-</v>
      </c>
      <c r="AG542" s="81">
        <f t="shared" si="89"/>
        <v>0</v>
      </c>
      <c r="AH542" s="98" t="s">
        <v>1368</v>
      </c>
      <c r="AI542" s="99" t="s">
        <v>1418</v>
      </c>
    </row>
    <row r="543" spans="1:35" x14ac:dyDescent="0.2">
      <c r="A543" s="79" t="s">
        <v>4075</v>
      </c>
      <c r="B543" s="80" t="s">
        <v>612</v>
      </c>
      <c r="C543" s="81" t="s">
        <v>613</v>
      </c>
      <c r="D543" s="82" t="s">
        <v>4076</v>
      </c>
      <c r="E543" s="82" t="s">
        <v>4072</v>
      </c>
      <c r="F543" s="80" t="s">
        <v>1362</v>
      </c>
      <c r="G543" s="83" t="s">
        <v>4073</v>
      </c>
      <c r="H543" s="84" t="s">
        <v>4077</v>
      </c>
      <c r="I543" s="85">
        <v>7408525700</v>
      </c>
      <c r="J543" s="86" t="s">
        <v>1786</v>
      </c>
      <c r="K543" s="87" t="s">
        <v>1366</v>
      </c>
      <c r="L543" s="88"/>
      <c r="M543" s="89">
        <v>2049.7343404325561</v>
      </c>
      <c r="N543" s="90"/>
      <c r="O543" s="91">
        <v>18.340800000000002</v>
      </c>
      <c r="P543" s="87" t="s">
        <v>1366</v>
      </c>
      <c r="Q543" s="92"/>
      <c r="R543" s="90"/>
      <c r="S543" s="93" t="s">
        <v>1366</v>
      </c>
      <c r="T543" s="94">
        <v>103738.90000000001</v>
      </c>
      <c r="U543" s="95"/>
      <c r="V543" s="95"/>
      <c r="W543" s="96"/>
      <c r="X543" s="81">
        <f t="shared" si="80"/>
        <v>0</v>
      </c>
      <c r="Y543" s="82">
        <f t="shared" si="81"/>
        <v>0</v>
      </c>
      <c r="Z543" s="82">
        <f t="shared" si="82"/>
        <v>0</v>
      </c>
      <c r="AA543" s="82">
        <f t="shared" si="83"/>
        <v>0</v>
      </c>
      <c r="AB543" s="97" t="str">
        <f t="shared" si="84"/>
        <v>-</v>
      </c>
      <c r="AC543" s="81">
        <f t="shared" si="85"/>
        <v>0</v>
      </c>
      <c r="AD543" s="82">
        <f t="shared" si="86"/>
        <v>0</v>
      </c>
      <c r="AE543" s="82">
        <f t="shared" si="87"/>
        <v>0</v>
      </c>
      <c r="AF543" s="97" t="str">
        <f t="shared" si="88"/>
        <v>-</v>
      </c>
      <c r="AG543" s="81">
        <f t="shared" si="89"/>
        <v>0</v>
      </c>
      <c r="AH543" s="98" t="s">
        <v>1368</v>
      </c>
      <c r="AI543" s="99" t="s">
        <v>1369</v>
      </c>
    </row>
    <row r="544" spans="1:35" x14ac:dyDescent="0.2">
      <c r="A544" s="79" t="s">
        <v>4078</v>
      </c>
      <c r="B544" s="80" t="s">
        <v>592</v>
      </c>
      <c r="C544" s="81" t="s">
        <v>593</v>
      </c>
      <c r="D544" s="82" t="s">
        <v>4079</v>
      </c>
      <c r="E544" s="82" t="s">
        <v>577</v>
      </c>
      <c r="F544" s="80" t="s">
        <v>1362</v>
      </c>
      <c r="G544" s="83" t="s">
        <v>1388</v>
      </c>
      <c r="H544" s="84" t="s">
        <v>4080</v>
      </c>
      <c r="I544" s="85">
        <v>4402332271</v>
      </c>
      <c r="J544" s="86" t="s">
        <v>1390</v>
      </c>
      <c r="K544" s="87" t="s">
        <v>1366</v>
      </c>
      <c r="L544" s="88"/>
      <c r="M544" s="89">
        <v>7156.8934326396802</v>
      </c>
      <c r="N544" s="90"/>
      <c r="O544" s="91">
        <v>38.105600000000003</v>
      </c>
      <c r="P544" s="87" t="s">
        <v>1417</v>
      </c>
      <c r="Q544" s="92"/>
      <c r="R544" s="90"/>
      <c r="S544" s="93" t="s">
        <v>1366</v>
      </c>
      <c r="T544" s="94">
        <v>795384.54</v>
      </c>
      <c r="U544" s="95"/>
      <c r="V544" s="95"/>
      <c r="W544" s="96"/>
      <c r="X544" s="81">
        <f t="shared" si="80"/>
        <v>0</v>
      </c>
      <c r="Y544" s="82">
        <f t="shared" si="81"/>
        <v>0</v>
      </c>
      <c r="Z544" s="82">
        <f t="shared" si="82"/>
        <v>0</v>
      </c>
      <c r="AA544" s="82">
        <f t="shared" si="83"/>
        <v>0</v>
      </c>
      <c r="AB544" s="97" t="str">
        <f t="shared" si="84"/>
        <v>-</v>
      </c>
      <c r="AC544" s="81">
        <f t="shared" si="85"/>
        <v>0</v>
      </c>
      <c r="AD544" s="82">
        <f t="shared" si="86"/>
        <v>1</v>
      </c>
      <c r="AE544" s="82">
        <f t="shared" si="87"/>
        <v>0</v>
      </c>
      <c r="AF544" s="97" t="str">
        <f t="shared" si="88"/>
        <v>-</v>
      </c>
      <c r="AG544" s="81">
        <f t="shared" si="89"/>
        <v>0</v>
      </c>
      <c r="AH544" s="98" t="s">
        <v>1368</v>
      </c>
      <c r="AI544" s="99" t="s">
        <v>1418</v>
      </c>
    </row>
    <row r="545" spans="1:35" x14ac:dyDescent="0.2">
      <c r="A545" s="79" t="s">
        <v>4081</v>
      </c>
      <c r="B545" s="80" t="s">
        <v>4082</v>
      </c>
      <c r="C545" s="81" t="s">
        <v>4083</v>
      </c>
      <c r="D545" s="82" t="s">
        <v>4084</v>
      </c>
      <c r="E545" s="82" t="s">
        <v>4085</v>
      </c>
      <c r="F545" s="80" t="s">
        <v>1362</v>
      </c>
      <c r="G545" s="83" t="s">
        <v>4086</v>
      </c>
      <c r="H545" s="84" t="s">
        <v>4087</v>
      </c>
      <c r="I545" s="85">
        <v>4407741051</v>
      </c>
      <c r="J545" s="86" t="s">
        <v>1476</v>
      </c>
      <c r="K545" s="87" t="s">
        <v>1417</v>
      </c>
      <c r="L545" s="88"/>
      <c r="M545" s="100">
        <v>1341.0135784693884</v>
      </c>
      <c r="N545" s="90"/>
      <c r="O545" s="91" t="s">
        <v>1367</v>
      </c>
      <c r="P545" s="87" t="s">
        <v>1366</v>
      </c>
      <c r="Q545" s="92"/>
      <c r="R545" s="90"/>
      <c r="S545" s="93" t="s">
        <v>1417</v>
      </c>
      <c r="T545" s="94">
        <v>3104</v>
      </c>
      <c r="U545" s="95"/>
      <c r="V545" s="95"/>
      <c r="W545" s="96"/>
      <c r="X545" s="81">
        <f t="shared" si="80"/>
        <v>1</v>
      </c>
      <c r="Y545" s="82">
        <f t="shared" si="81"/>
        <v>0</v>
      </c>
      <c r="Z545" s="82">
        <f t="shared" si="82"/>
        <v>0</v>
      </c>
      <c r="AA545" s="82">
        <f t="shared" si="83"/>
        <v>0</v>
      </c>
      <c r="AB545" s="97" t="str">
        <f t="shared" si="84"/>
        <v>-</v>
      </c>
      <c r="AC545" s="81">
        <f t="shared" si="85"/>
        <v>1</v>
      </c>
      <c r="AD545" s="82">
        <f t="shared" si="86"/>
        <v>0</v>
      </c>
      <c r="AE545" s="82">
        <f t="shared" si="87"/>
        <v>0</v>
      </c>
      <c r="AF545" s="97" t="str">
        <f t="shared" si="88"/>
        <v>-</v>
      </c>
      <c r="AG545" s="81">
        <f t="shared" si="89"/>
        <v>0</v>
      </c>
      <c r="AH545" s="98" t="s">
        <v>1368</v>
      </c>
      <c r="AI545" s="99" t="s">
        <v>1538</v>
      </c>
    </row>
    <row r="546" spans="1:35" x14ac:dyDescent="0.2">
      <c r="A546" s="79" t="s">
        <v>4088</v>
      </c>
      <c r="B546" s="80" t="s">
        <v>4089</v>
      </c>
      <c r="C546" s="81" t="s">
        <v>4090</v>
      </c>
      <c r="D546" s="82" t="s">
        <v>4091</v>
      </c>
      <c r="E546" s="82" t="s">
        <v>577</v>
      </c>
      <c r="F546" s="80" t="s">
        <v>1362</v>
      </c>
      <c r="G546" s="83" t="s">
        <v>4092</v>
      </c>
      <c r="H546" s="84" t="s">
        <v>1397</v>
      </c>
      <c r="I546" s="85">
        <v>4402824087</v>
      </c>
      <c r="J546" s="86" t="s">
        <v>1390</v>
      </c>
      <c r="K546" s="87" t="s">
        <v>1366</v>
      </c>
      <c r="L546" s="88"/>
      <c r="M546" s="89">
        <v>235.18346993955296</v>
      </c>
      <c r="N546" s="90"/>
      <c r="O546" s="91" t="s">
        <v>1367</v>
      </c>
      <c r="P546" s="87" t="s">
        <v>1366</v>
      </c>
      <c r="Q546" s="92"/>
      <c r="R546" s="90"/>
      <c r="S546" s="93" t="s">
        <v>1366</v>
      </c>
      <c r="T546" s="94">
        <v>2133.9100000000003</v>
      </c>
      <c r="U546" s="95"/>
      <c r="V546" s="95"/>
      <c r="W546" s="96"/>
      <c r="X546" s="81">
        <f t="shared" si="80"/>
        <v>0</v>
      </c>
      <c r="Y546" s="82">
        <f t="shared" si="81"/>
        <v>1</v>
      </c>
      <c r="Z546" s="82">
        <f t="shared" si="82"/>
        <v>0</v>
      </c>
      <c r="AA546" s="82">
        <f t="shared" si="83"/>
        <v>0</v>
      </c>
      <c r="AB546" s="97" t="str">
        <f t="shared" si="84"/>
        <v>-</v>
      </c>
      <c r="AC546" s="81">
        <f t="shared" si="85"/>
        <v>0</v>
      </c>
      <c r="AD546" s="82">
        <f t="shared" si="86"/>
        <v>0</v>
      </c>
      <c r="AE546" s="82">
        <f t="shared" si="87"/>
        <v>0</v>
      </c>
      <c r="AF546" s="97" t="str">
        <f t="shared" si="88"/>
        <v>-</v>
      </c>
      <c r="AG546" s="81">
        <f t="shared" si="89"/>
        <v>0</v>
      </c>
      <c r="AH546" s="98" t="s">
        <v>1368</v>
      </c>
      <c r="AI546" s="99" t="s">
        <v>1418</v>
      </c>
    </row>
    <row r="547" spans="1:35" x14ac:dyDescent="0.2">
      <c r="A547" s="79" t="s">
        <v>4093</v>
      </c>
      <c r="B547" s="80" t="s">
        <v>4094</v>
      </c>
      <c r="C547" s="81" t="s">
        <v>4095</v>
      </c>
      <c r="D547" s="82" t="s">
        <v>4096</v>
      </c>
      <c r="E547" s="82" t="s">
        <v>577</v>
      </c>
      <c r="F547" s="80" t="s">
        <v>1362</v>
      </c>
      <c r="G547" s="83" t="s">
        <v>4092</v>
      </c>
      <c r="H547" s="84" t="s">
        <v>4097</v>
      </c>
      <c r="I547" s="85">
        <v>4402823127</v>
      </c>
      <c r="J547" s="86" t="s">
        <v>1390</v>
      </c>
      <c r="K547" s="87" t="s">
        <v>1366</v>
      </c>
      <c r="L547" s="88"/>
      <c r="M547" s="89">
        <v>310.97032407781916</v>
      </c>
      <c r="N547" s="90"/>
      <c r="O547" s="91" t="s">
        <v>1367</v>
      </c>
      <c r="P547" s="87" t="s">
        <v>1366</v>
      </c>
      <c r="Q547" s="92"/>
      <c r="R547" s="90"/>
      <c r="S547" s="93" t="s">
        <v>1366</v>
      </c>
      <c r="T547" s="94">
        <v>1634.3</v>
      </c>
      <c r="U547" s="95"/>
      <c r="V547" s="95"/>
      <c r="W547" s="96"/>
      <c r="X547" s="81">
        <f t="shared" si="80"/>
        <v>0</v>
      </c>
      <c r="Y547" s="82">
        <f t="shared" si="81"/>
        <v>1</v>
      </c>
      <c r="Z547" s="82">
        <f t="shared" si="82"/>
        <v>0</v>
      </c>
      <c r="AA547" s="82">
        <f t="shared" si="83"/>
        <v>0</v>
      </c>
      <c r="AB547" s="97" t="str">
        <f t="shared" si="84"/>
        <v>-</v>
      </c>
      <c r="AC547" s="81">
        <f t="shared" si="85"/>
        <v>0</v>
      </c>
      <c r="AD547" s="82">
        <f t="shared" si="86"/>
        <v>0</v>
      </c>
      <c r="AE547" s="82">
        <f t="shared" si="87"/>
        <v>0</v>
      </c>
      <c r="AF547" s="97" t="str">
        <f t="shared" si="88"/>
        <v>-</v>
      </c>
      <c r="AG547" s="81">
        <f t="shared" si="89"/>
        <v>0</v>
      </c>
      <c r="AH547" s="98" t="s">
        <v>1368</v>
      </c>
      <c r="AI547" s="99" t="s">
        <v>1369</v>
      </c>
    </row>
    <row r="548" spans="1:35" x14ac:dyDescent="0.2">
      <c r="A548" s="79" t="s">
        <v>4098</v>
      </c>
      <c r="B548" s="80" t="s">
        <v>1250</v>
      </c>
      <c r="C548" s="81" t="s">
        <v>1251</v>
      </c>
      <c r="D548" s="82" t="s">
        <v>4099</v>
      </c>
      <c r="E548" s="82" t="s">
        <v>448</v>
      </c>
      <c r="F548" s="80" t="s">
        <v>1362</v>
      </c>
      <c r="G548" s="83" t="s">
        <v>4100</v>
      </c>
      <c r="H548" s="84" t="s">
        <v>2105</v>
      </c>
      <c r="I548" s="85">
        <v>3308242534</v>
      </c>
      <c r="J548" s="86" t="s">
        <v>1476</v>
      </c>
      <c r="K548" s="87" t="s">
        <v>1417</v>
      </c>
      <c r="L548" s="88"/>
      <c r="M548" s="89">
        <v>509.48836075900675</v>
      </c>
      <c r="N548" s="90"/>
      <c r="O548" s="91">
        <v>18.181799999999999</v>
      </c>
      <c r="P548" s="87" t="s">
        <v>1366</v>
      </c>
      <c r="Q548" s="92"/>
      <c r="R548" s="90"/>
      <c r="S548" s="93" t="s">
        <v>1417</v>
      </c>
      <c r="T548" s="94">
        <v>13198.960000000001</v>
      </c>
      <c r="U548" s="95"/>
      <c r="V548" s="95"/>
      <c r="W548" s="96"/>
      <c r="X548" s="81">
        <f t="shared" si="80"/>
        <v>1</v>
      </c>
      <c r="Y548" s="82">
        <f t="shared" si="81"/>
        <v>1</v>
      </c>
      <c r="Z548" s="82">
        <f t="shared" si="82"/>
        <v>0</v>
      </c>
      <c r="AA548" s="82">
        <f t="shared" si="83"/>
        <v>0</v>
      </c>
      <c r="AB548" s="97" t="str">
        <f t="shared" si="84"/>
        <v>SRSA</v>
      </c>
      <c r="AC548" s="81">
        <f t="shared" si="85"/>
        <v>1</v>
      </c>
      <c r="AD548" s="82">
        <f t="shared" si="86"/>
        <v>0</v>
      </c>
      <c r="AE548" s="82">
        <f t="shared" si="87"/>
        <v>0</v>
      </c>
      <c r="AF548" s="97" t="str">
        <f t="shared" si="88"/>
        <v>-</v>
      </c>
      <c r="AG548" s="81">
        <f t="shared" si="89"/>
        <v>0</v>
      </c>
      <c r="AH548" s="98" t="s">
        <v>1368</v>
      </c>
      <c r="AI548" s="99" t="s">
        <v>1369</v>
      </c>
    </row>
    <row r="549" spans="1:35" x14ac:dyDescent="0.2">
      <c r="A549" s="79" t="s">
        <v>4101</v>
      </c>
      <c r="B549" s="80" t="s">
        <v>1207</v>
      </c>
      <c r="C549" s="81" t="s">
        <v>1208</v>
      </c>
      <c r="D549" s="82" t="s">
        <v>4102</v>
      </c>
      <c r="E549" s="82" t="s">
        <v>4103</v>
      </c>
      <c r="F549" s="80" t="s">
        <v>1362</v>
      </c>
      <c r="G549" s="83" t="s">
        <v>4104</v>
      </c>
      <c r="H549" s="84" t="s">
        <v>4105</v>
      </c>
      <c r="I549" s="85">
        <v>4199943912</v>
      </c>
      <c r="J549" s="86" t="s">
        <v>1416</v>
      </c>
      <c r="K549" s="87" t="s">
        <v>1366</v>
      </c>
      <c r="L549" s="88"/>
      <c r="M549" s="89">
        <v>1338.7770110558811</v>
      </c>
      <c r="N549" s="90"/>
      <c r="O549" s="91">
        <v>19.513999999999999</v>
      </c>
      <c r="P549" s="87" t="s">
        <v>1366</v>
      </c>
      <c r="Q549" s="92"/>
      <c r="R549" s="90"/>
      <c r="S549" s="93" t="s">
        <v>1417</v>
      </c>
      <c r="T549" s="94">
        <v>45910.26</v>
      </c>
      <c r="U549" s="95"/>
      <c r="V549" s="95"/>
      <c r="W549" s="96"/>
      <c r="X549" s="81">
        <f t="shared" si="80"/>
        <v>0</v>
      </c>
      <c r="Y549" s="82">
        <f t="shared" si="81"/>
        <v>0</v>
      </c>
      <c r="Z549" s="82">
        <f t="shared" si="82"/>
        <v>0</v>
      </c>
      <c r="AA549" s="82">
        <f t="shared" si="83"/>
        <v>0</v>
      </c>
      <c r="AB549" s="97" t="str">
        <f t="shared" si="84"/>
        <v>-</v>
      </c>
      <c r="AC549" s="81">
        <f t="shared" si="85"/>
        <v>1</v>
      </c>
      <c r="AD549" s="82">
        <f t="shared" si="86"/>
        <v>0</v>
      </c>
      <c r="AE549" s="82">
        <f t="shared" si="87"/>
        <v>0</v>
      </c>
      <c r="AF549" s="97" t="str">
        <f t="shared" si="88"/>
        <v>-</v>
      </c>
      <c r="AG549" s="81">
        <f t="shared" si="89"/>
        <v>0</v>
      </c>
      <c r="AH549" s="98" t="s">
        <v>1368</v>
      </c>
      <c r="AI549" s="99" t="s">
        <v>1418</v>
      </c>
    </row>
    <row r="550" spans="1:35" x14ac:dyDescent="0.2">
      <c r="A550" s="79" t="s">
        <v>4106</v>
      </c>
      <c r="B550" s="80" t="s">
        <v>1143</v>
      </c>
      <c r="C550" s="81" t="s">
        <v>1144</v>
      </c>
      <c r="D550" s="82" t="s">
        <v>4107</v>
      </c>
      <c r="E550" s="82" t="s">
        <v>4108</v>
      </c>
      <c r="F550" s="80" t="s">
        <v>1362</v>
      </c>
      <c r="G550" s="83" t="s">
        <v>4109</v>
      </c>
      <c r="H550" s="84" t="s">
        <v>4110</v>
      </c>
      <c r="I550" s="85">
        <v>3308759687</v>
      </c>
      <c r="J550" s="86" t="s">
        <v>1488</v>
      </c>
      <c r="K550" s="87" t="s">
        <v>1366</v>
      </c>
      <c r="L550" s="88"/>
      <c r="M550" s="89">
        <v>2948.771774029854</v>
      </c>
      <c r="N550" s="90"/>
      <c r="O550" s="91">
        <v>11.882099999999999</v>
      </c>
      <c r="P550" s="87" t="s">
        <v>1366</v>
      </c>
      <c r="Q550" s="92"/>
      <c r="R550" s="90"/>
      <c r="S550" s="93" t="s">
        <v>1366</v>
      </c>
      <c r="T550" s="94">
        <v>90859.89</v>
      </c>
      <c r="U550" s="95"/>
      <c r="V550" s="95"/>
      <c r="W550" s="96"/>
      <c r="X550" s="81">
        <f t="shared" si="80"/>
        <v>0</v>
      </c>
      <c r="Y550" s="82">
        <f t="shared" si="81"/>
        <v>0</v>
      </c>
      <c r="Z550" s="82">
        <f t="shared" si="82"/>
        <v>0</v>
      </c>
      <c r="AA550" s="82">
        <f t="shared" si="83"/>
        <v>0</v>
      </c>
      <c r="AB550" s="97" t="str">
        <f t="shared" si="84"/>
        <v>-</v>
      </c>
      <c r="AC550" s="81">
        <f t="shared" si="85"/>
        <v>0</v>
      </c>
      <c r="AD550" s="82">
        <f t="shared" si="86"/>
        <v>0</v>
      </c>
      <c r="AE550" s="82">
        <f t="shared" si="87"/>
        <v>0</v>
      </c>
      <c r="AF550" s="97" t="str">
        <f t="shared" si="88"/>
        <v>-</v>
      </c>
      <c r="AG550" s="81">
        <f t="shared" si="89"/>
        <v>0</v>
      </c>
      <c r="AH550" s="98" t="s">
        <v>1368</v>
      </c>
      <c r="AI550" s="99" t="s">
        <v>1418</v>
      </c>
    </row>
    <row r="551" spans="1:35" x14ac:dyDescent="0.2">
      <c r="A551" s="79" t="s">
        <v>4111</v>
      </c>
      <c r="B551" s="80" t="s">
        <v>440</v>
      </c>
      <c r="C551" s="81" t="s">
        <v>441</v>
      </c>
      <c r="D551" s="82" t="s">
        <v>4112</v>
      </c>
      <c r="E551" s="82" t="s">
        <v>4113</v>
      </c>
      <c r="F551" s="80" t="s">
        <v>1362</v>
      </c>
      <c r="G551" s="83" t="s">
        <v>4114</v>
      </c>
      <c r="H551" s="84" t="s">
        <v>4115</v>
      </c>
      <c r="I551" s="85">
        <v>5136835600</v>
      </c>
      <c r="J551" s="86" t="s">
        <v>1390</v>
      </c>
      <c r="K551" s="87" t="s">
        <v>1366</v>
      </c>
      <c r="L551" s="88"/>
      <c r="M551" s="89">
        <v>4597.7873935408197</v>
      </c>
      <c r="N551" s="90"/>
      <c r="O551" s="91">
        <v>6.9579000000000004</v>
      </c>
      <c r="P551" s="87" t="s">
        <v>1366</v>
      </c>
      <c r="Q551" s="92"/>
      <c r="R551" s="90"/>
      <c r="S551" s="93" t="s">
        <v>1366</v>
      </c>
      <c r="T551" s="94">
        <v>99205.33</v>
      </c>
      <c r="U551" s="95"/>
      <c r="V551" s="95"/>
      <c r="W551" s="96"/>
      <c r="X551" s="81">
        <f t="shared" si="80"/>
        <v>0</v>
      </c>
      <c r="Y551" s="82">
        <f t="shared" si="81"/>
        <v>0</v>
      </c>
      <c r="Z551" s="82">
        <f t="shared" si="82"/>
        <v>0</v>
      </c>
      <c r="AA551" s="82">
        <f t="shared" si="83"/>
        <v>0</v>
      </c>
      <c r="AB551" s="97" t="str">
        <f t="shared" si="84"/>
        <v>-</v>
      </c>
      <c r="AC551" s="81">
        <f t="shared" si="85"/>
        <v>0</v>
      </c>
      <c r="AD551" s="82">
        <f t="shared" si="86"/>
        <v>0</v>
      </c>
      <c r="AE551" s="82">
        <f t="shared" si="87"/>
        <v>0</v>
      </c>
      <c r="AF551" s="97" t="str">
        <f t="shared" si="88"/>
        <v>-</v>
      </c>
      <c r="AG551" s="81">
        <f t="shared" si="89"/>
        <v>0</v>
      </c>
      <c r="AH551" s="98" t="s">
        <v>1368</v>
      </c>
      <c r="AI551" s="99" t="s">
        <v>1418</v>
      </c>
    </row>
    <row r="552" spans="1:35" x14ac:dyDescent="0.2">
      <c r="A552" s="79" t="s">
        <v>4116</v>
      </c>
      <c r="B552" s="80" t="s">
        <v>641</v>
      </c>
      <c r="C552" s="81" t="s">
        <v>642</v>
      </c>
      <c r="D552" s="82" t="s">
        <v>4117</v>
      </c>
      <c r="E552" s="82" t="s">
        <v>4118</v>
      </c>
      <c r="F552" s="80" t="s">
        <v>1362</v>
      </c>
      <c r="G552" s="83" t="s">
        <v>4119</v>
      </c>
      <c r="H552" s="84" t="s">
        <v>1397</v>
      </c>
      <c r="I552" s="85">
        <v>3305366318</v>
      </c>
      <c r="J552" s="86" t="s">
        <v>1488</v>
      </c>
      <c r="K552" s="87" t="s">
        <v>1366</v>
      </c>
      <c r="L552" s="88" t="s">
        <v>1737</v>
      </c>
      <c r="M552" s="89">
        <v>577.81349904294643</v>
      </c>
      <c r="N552" s="90"/>
      <c r="O552" s="91">
        <v>15.1685</v>
      </c>
      <c r="P552" s="87" t="s">
        <v>1366</v>
      </c>
      <c r="Q552" s="92"/>
      <c r="R552" s="90"/>
      <c r="S552" s="93" t="s">
        <v>1366</v>
      </c>
      <c r="T552" s="94">
        <v>16595.32</v>
      </c>
      <c r="U552" s="95"/>
      <c r="V552" s="95"/>
      <c r="W552" s="96"/>
      <c r="X552" s="81">
        <f t="shared" si="80"/>
        <v>1</v>
      </c>
      <c r="Y552" s="82">
        <f t="shared" si="81"/>
        <v>1</v>
      </c>
      <c r="Z552" s="82">
        <f t="shared" si="82"/>
        <v>0</v>
      </c>
      <c r="AA552" s="82">
        <f t="shared" si="83"/>
        <v>0</v>
      </c>
      <c r="AB552" s="97" t="str">
        <f t="shared" si="84"/>
        <v>SRSA</v>
      </c>
      <c r="AC552" s="81">
        <f t="shared" si="85"/>
        <v>0</v>
      </c>
      <c r="AD552" s="82">
        <f t="shared" si="86"/>
        <v>0</v>
      </c>
      <c r="AE552" s="82">
        <f t="shared" si="87"/>
        <v>0</v>
      </c>
      <c r="AF552" s="97" t="str">
        <f t="shared" si="88"/>
        <v>-</v>
      </c>
      <c r="AG552" s="81">
        <f t="shared" si="89"/>
        <v>0</v>
      </c>
      <c r="AH552" s="98" t="s">
        <v>1368</v>
      </c>
      <c r="AI552" s="99" t="s">
        <v>1418</v>
      </c>
    </row>
    <row r="553" spans="1:35" x14ac:dyDescent="0.2">
      <c r="A553" s="79" t="s">
        <v>4120</v>
      </c>
      <c r="B553" s="80" t="s">
        <v>725</v>
      </c>
      <c r="C553" s="81" t="s">
        <v>726</v>
      </c>
      <c r="D553" s="82" t="s">
        <v>4121</v>
      </c>
      <c r="E553" s="82" t="s">
        <v>526</v>
      </c>
      <c r="F553" s="80" t="s">
        <v>1362</v>
      </c>
      <c r="G553" s="83" t="s">
        <v>4122</v>
      </c>
      <c r="H553" s="84" t="s">
        <v>1745</v>
      </c>
      <c r="I553" s="85">
        <v>4198922338</v>
      </c>
      <c r="J553" s="86" t="s">
        <v>1476</v>
      </c>
      <c r="K553" s="87" t="s">
        <v>1417</v>
      </c>
      <c r="L553" s="88"/>
      <c r="M553" s="89">
        <v>528</v>
      </c>
      <c r="N553" s="90"/>
      <c r="O553" s="91">
        <v>10.2804</v>
      </c>
      <c r="P553" s="87" t="s">
        <v>1366</v>
      </c>
      <c r="Q553" s="92"/>
      <c r="R553" s="90"/>
      <c r="S553" s="93" t="s">
        <v>1417</v>
      </c>
      <c r="T553" s="94">
        <v>15186.16</v>
      </c>
      <c r="U553" s="95"/>
      <c r="V553" s="95"/>
      <c r="W553" s="96"/>
      <c r="X553" s="81">
        <f t="shared" si="80"/>
        <v>1</v>
      </c>
      <c r="Y553" s="82">
        <f t="shared" si="81"/>
        <v>1</v>
      </c>
      <c r="Z553" s="82">
        <f t="shared" si="82"/>
        <v>0</v>
      </c>
      <c r="AA553" s="82">
        <f t="shared" si="83"/>
        <v>0</v>
      </c>
      <c r="AB553" s="97" t="str">
        <f t="shared" si="84"/>
        <v>SRSA</v>
      </c>
      <c r="AC553" s="81">
        <f t="shared" si="85"/>
        <v>1</v>
      </c>
      <c r="AD553" s="82">
        <f t="shared" si="86"/>
        <v>0</v>
      </c>
      <c r="AE553" s="82">
        <f t="shared" si="87"/>
        <v>0</v>
      </c>
      <c r="AF553" s="97" t="str">
        <f t="shared" si="88"/>
        <v>-</v>
      </c>
      <c r="AG553" s="81">
        <f t="shared" si="89"/>
        <v>0</v>
      </c>
      <c r="AH553" s="98" t="s">
        <v>1368</v>
      </c>
      <c r="AI553" s="99" t="s">
        <v>1418</v>
      </c>
    </row>
    <row r="554" spans="1:35" x14ac:dyDescent="0.2">
      <c r="A554" s="79" t="s">
        <v>4123</v>
      </c>
      <c r="B554" s="80" t="s">
        <v>1111</v>
      </c>
      <c r="C554" s="81" t="s">
        <v>1112</v>
      </c>
      <c r="D554" s="82" t="s">
        <v>4124</v>
      </c>
      <c r="E554" s="82" t="s">
        <v>4125</v>
      </c>
      <c r="F554" s="80" t="s">
        <v>1362</v>
      </c>
      <c r="G554" s="83" t="s">
        <v>4126</v>
      </c>
      <c r="H554" s="84" t="s">
        <v>4127</v>
      </c>
      <c r="I554" s="85">
        <v>9373642338</v>
      </c>
      <c r="J554" s="86" t="s">
        <v>1424</v>
      </c>
      <c r="K554" s="87" t="s">
        <v>1417</v>
      </c>
      <c r="L554" s="88"/>
      <c r="M554" s="89">
        <v>1228.2136481393779</v>
      </c>
      <c r="N554" s="90"/>
      <c r="O554" s="91">
        <v>17.954699999999999</v>
      </c>
      <c r="P554" s="87" t="s">
        <v>1366</v>
      </c>
      <c r="Q554" s="92"/>
      <c r="R554" s="90"/>
      <c r="S554" s="93" t="s">
        <v>1417</v>
      </c>
      <c r="T554" s="94">
        <v>54409.97</v>
      </c>
      <c r="U554" s="95"/>
      <c r="V554" s="95"/>
      <c r="W554" s="96"/>
      <c r="X554" s="81">
        <f t="shared" si="80"/>
        <v>1</v>
      </c>
      <c r="Y554" s="82">
        <f t="shared" si="81"/>
        <v>0</v>
      </c>
      <c r="Z554" s="82">
        <f t="shared" si="82"/>
        <v>0</v>
      </c>
      <c r="AA554" s="82">
        <f t="shared" si="83"/>
        <v>0</v>
      </c>
      <c r="AB554" s="97" t="str">
        <f t="shared" si="84"/>
        <v>-</v>
      </c>
      <c r="AC554" s="81">
        <f t="shared" si="85"/>
        <v>1</v>
      </c>
      <c r="AD554" s="82">
        <f t="shared" si="86"/>
        <v>0</v>
      </c>
      <c r="AE554" s="82">
        <f t="shared" si="87"/>
        <v>0</v>
      </c>
      <c r="AF554" s="97" t="str">
        <f t="shared" si="88"/>
        <v>-</v>
      </c>
      <c r="AG554" s="81">
        <f t="shared" si="89"/>
        <v>0</v>
      </c>
      <c r="AH554" s="98" t="s">
        <v>1368</v>
      </c>
      <c r="AI554" s="99" t="s">
        <v>1418</v>
      </c>
    </row>
    <row r="555" spans="1:35" x14ac:dyDescent="0.2">
      <c r="A555" s="79" t="s">
        <v>4128</v>
      </c>
      <c r="B555" s="80" t="s">
        <v>784</v>
      </c>
      <c r="C555" s="81" t="s">
        <v>785</v>
      </c>
      <c r="D555" s="82" t="s">
        <v>4129</v>
      </c>
      <c r="E555" s="82" t="s">
        <v>2234</v>
      </c>
      <c r="F555" s="80" t="s">
        <v>1362</v>
      </c>
      <c r="G555" s="83" t="s">
        <v>1694</v>
      </c>
      <c r="H555" s="84" t="s">
        <v>4130</v>
      </c>
      <c r="I555" s="85">
        <v>9372596606</v>
      </c>
      <c r="J555" s="86" t="s">
        <v>1488</v>
      </c>
      <c r="K555" s="87" t="s">
        <v>1366</v>
      </c>
      <c r="L555" s="88"/>
      <c r="M555" s="89">
        <v>4110.5180700335704</v>
      </c>
      <c r="N555" s="90"/>
      <c r="O555" s="91">
        <v>23.566199999999998</v>
      </c>
      <c r="P555" s="87" t="s">
        <v>1417</v>
      </c>
      <c r="Q555" s="92"/>
      <c r="R555" s="90"/>
      <c r="S555" s="93" t="s">
        <v>1366</v>
      </c>
      <c r="T555" s="94">
        <v>117692.39</v>
      </c>
      <c r="U555" s="95"/>
      <c r="V555" s="95"/>
      <c r="W555" s="96"/>
      <c r="X555" s="81">
        <f t="shared" si="80"/>
        <v>0</v>
      </c>
      <c r="Y555" s="82">
        <f t="shared" si="81"/>
        <v>0</v>
      </c>
      <c r="Z555" s="82">
        <f t="shared" si="82"/>
        <v>0</v>
      </c>
      <c r="AA555" s="82">
        <f t="shared" si="83"/>
        <v>0</v>
      </c>
      <c r="AB555" s="97" t="str">
        <f t="shared" si="84"/>
        <v>-</v>
      </c>
      <c r="AC555" s="81">
        <f t="shared" si="85"/>
        <v>0</v>
      </c>
      <c r="AD555" s="82">
        <f t="shared" si="86"/>
        <v>1</v>
      </c>
      <c r="AE555" s="82">
        <f t="shared" si="87"/>
        <v>0</v>
      </c>
      <c r="AF555" s="97" t="str">
        <f t="shared" si="88"/>
        <v>-</v>
      </c>
      <c r="AG555" s="81">
        <f t="shared" si="89"/>
        <v>0</v>
      </c>
      <c r="AH555" s="98" t="s">
        <v>1368</v>
      </c>
      <c r="AI555" s="99" t="s">
        <v>1418</v>
      </c>
    </row>
    <row r="556" spans="1:35" x14ac:dyDescent="0.2">
      <c r="A556" s="79" t="s">
        <v>4131</v>
      </c>
      <c r="B556" s="80" t="s">
        <v>442</v>
      </c>
      <c r="C556" s="81" t="s">
        <v>443</v>
      </c>
      <c r="D556" s="82" t="s">
        <v>4132</v>
      </c>
      <c r="E556" s="82" t="s">
        <v>1402</v>
      </c>
      <c r="F556" s="80" t="s">
        <v>1362</v>
      </c>
      <c r="G556" s="83" t="s">
        <v>3641</v>
      </c>
      <c r="H556" s="84" t="s">
        <v>4133</v>
      </c>
      <c r="I556" s="85">
        <v>5139856070</v>
      </c>
      <c r="J556" s="86" t="s">
        <v>1390</v>
      </c>
      <c r="K556" s="87" t="s">
        <v>1366</v>
      </c>
      <c r="L556" s="88"/>
      <c r="M556" s="89">
        <v>1479.4890188100501</v>
      </c>
      <c r="N556" s="90"/>
      <c r="O556" s="91">
        <v>5.6725000000000003</v>
      </c>
      <c r="P556" s="87" t="s">
        <v>1366</v>
      </c>
      <c r="Q556" s="92"/>
      <c r="R556" s="90"/>
      <c r="S556" s="93" t="s">
        <v>1366</v>
      </c>
      <c r="T556" s="94">
        <v>29391.469999999998</v>
      </c>
      <c r="U556" s="95"/>
      <c r="V556" s="95"/>
      <c r="W556" s="96"/>
      <c r="X556" s="81">
        <f t="shared" si="80"/>
        <v>0</v>
      </c>
      <c r="Y556" s="82">
        <f t="shared" si="81"/>
        <v>0</v>
      </c>
      <c r="Z556" s="82">
        <f t="shared" si="82"/>
        <v>0</v>
      </c>
      <c r="AA556" s="82">
        <f t="shared" si="83"/>
        <v>0</v>
      </c>
      <c r="AB556" s="97" t="str">
        <f t="shared" si="84"/>
        <v>-</v>
      </c>
      <c r="AC556" s="81">
        <f t="shared" si="85"/>
        <v>0</v>
      </c>
      <c r="AD556" s="82">
        <f t="shared" si="86"/>
        <v>0</v>
      </c>
      <c r="AE556" s="82">
        <f t="shared" si="87"/>
        <v>0</v>
      </c>
      <c r="AF556" s="97" t="str">
        <f t="shared" si="88"/>
        <v>-</v>
      </c>
      <c r="AG556" s="81">
        <f t="shared" si="89"/>
        <v>0</v>
      </c>
      <c r="AH556" s="98" t="s">
        <v>1368</v>
      </c>
      <c r="AI556" s="99" t="s">
        <v>1418</v>
      </c>
    </row>
    <row r="557" spans="1:35" x14ac:dyDescent="0.2">
      <c r="A557" s="79" t="s">
        <v>4134</v>
      </c>
      <c r="B557" s="80" t="s">
        <v>4135</v>
      </c>
      <c r="C557" s="81" t="s">
        <v>4136</v>
      </c>
      <c r="D557" s="82" t="s">
        <v>4137</v>
      </c>
      <c r="E557" s="82" t="s">
        <v>1395</v>
      </c>
      <c r="F557" s="80" t="s">
        <v>1362</v>
      </c>
      <c r="G557" s="83" t="s">
        <v>1409</v>
      </c>
      <c r="H557" s="84" t="s">
        <v>4138</v>
      </c>
      <c r="I557" s="85">
        <v>4192594000</v>
      </c>
      <c r="J557" s="86" t="s">
        <v>1365</v>
      </c>
      <c r="K557" s="87" t="s">
        <v>1366</v>
      </c>
      <c r="L557" s="88"/>
      <c r="M557" s="89">
        <v>557.42494786610757</v>
      </c>
      <c r="N557" s="90"/>
      <c r="O557" s="91" t="s">
        <v>1367</v>
      </c>
      <c r="P557" s="87" t="s">
        <v>1366</v>
      </c>
      <c r="Q557" s="92"/>
      <c r="R557" s="90"/>
      <c r="S557" s="93" t="s">
        <v>1366</v>
      </c>
      <c r="T557" s="94">
        <v>7243.93</v>
      </c>
      <c r="U557" s="95"/>
      <c r="V557" s="95"/>
      <c r="W557" s="96"/>
      <c r="X557" s="81">
        <f t="shared" si="80"/>
        <v>0</v>
      </c>
      <c r="Y557" s="82">
        <f t="shared" si="81"/>
        <v>1</v>
      </c>
      <c r="Z557" s="82">
        <f t="shared" si="82"/>
        <v>0</v>
      </c>
      <c r="AA557" s="82">
        <f t="shared" si="83"/>
        <v>0</v>
      </c>
      <c r="AB557" s="97" t="str">
        <f t="shared" si="84"/>
        <v>-</v>
      </c>
      <c r="AC557" s="81">
        <f t="shared" si="85"/>
        <v>0</v>
      </c>
      <c r="AD557" s="82">
        <f t="shared" si="86"/>
        <v>0</v>
      </c>
      <c r="AE557" s="82">
        <f t="shared" si="87"/>
        <v>0</v>
      </c>
      <c r="AF557" s="97" t="str">
        <f t="shared" si="88"/>
        <v>-</v>
      </c>
      <c r="AG557" s="81">
        <f t="shared" si="89"/>
        <v>0</v>
      </c>
      <c r="AH557" s="98" t="s">
        <v>1368</v>
      </c>
      <c r="AI557" s="99" t="s">
        <v>1418</v>
      </c>
    </row>
    <row r="558" spans="1:35" x14ac:dyDescent="0.2">
      <c r="A558" s="79" t="s">
        <v>4139</v>
      </c>
      <c r="B558" s="80" t="s">
        <v>372</v>
      </c>
      <c r="C558" s="81" t="s">
        <v>4140</v>
      </c>
      <c r="D558" s="82" t="s">
        <v>4141</v>
      </c>
      <c r="E558" s="82" t="s">
        <v>609</v>
      </c>
      <c r="F558" s="80" t="s">
        <v>1362</v>
      </c>
      <c r="G558" s="83" t="s">
        <v>4142</v>
      </c>
      <c r="H558" s="84" t="s">
        <v>4143</v>
      </c>
      <c r="I558" s="85">
        <v>4404282166</v>
      </c>
      <c r="J558" s="86" t="s">
        <v>1786</v>
      </c>
      <c r="K558" s="87" t="s">
        <v>1366</v>
      </c>
      <c r="L558" s="88"/>
      <c r="M558" s="89">
        <v>3342.163125475678</v>
      </c>
      <c r="N558" s="90"/>
      <c r="O558" s="91">
        <v>12.891299999999999</v>
      </c>
      <c r="P558" s="87" t="s">
        <v>1366</v>
      </c>
      <c r="Q558" s="92"/>
      <c r="R558" s="90"/>
      <c r="S558" s="93" t="s">
        <v>1366</v>
      </c>
      <c r="T558" s="94">
        <v>111536.44</v>
      </c>
      <c r="U558" s="95"/>
      <c r="V558" s="95"/>
      <c r="W558" s="96"/>
      <c r="X558" s="81">
        <f t="shared" si="80"/>
        <v>0</v>
      </c>
      <c r="Y558" s="82">
        <f t="shared" si="81"/>
        <v>0</v>
      </c>
      <c r="Z558" s="82">
        <f t="shared" si="82"/>
        <v>0</v>
      </c>
      <c r="AA558" s="82">
        <f t="shared" si="83"/>
        <v>0</v>
      </c>
      <c r="AB558" s="97" t="str">
        <f t="shared" si="84"/>
        <v>-</v>
      </c>
      <c r="AC558" s="81">
        <f t="shared" si="85"/>
        <v>0</v>
      </c>
      <c r="AD558" s="82">
        <f t="shared" si="86"/>
        <v>0</v>
      </c>
      <c r="AE558" s="82">
        <f t="shared" si="87"/>
        <v>0</v>
      </c>
      <c r="AF558" s="97" t="str">
        <f t="shared" si="88"/>
        <v>-</v>
      </c>
      <c r="AG558" s="81">
        <f t="shared" si="89"/>
        <v>0</v>
      </c>
      <c r="AH558" s="98" t="s">
        <v>1368</v>
      </c>
      <c r="AI558" s="99" t="s">
        <v>1369</v>
      </c>
    </row>
    <row r="559" spans="1:35" x14ac:dyDescent="0.2">
      <c r="A559" s="79" t="s">
        <v>4144</v>
      </c>
      <c r="B559" s="80" t="s">
        <v>94</v>
      </c>
      <c r="C559" s="81" t="s">
        <v>4140</v>
      </c>
      <c r="D559" s="82" t="s">
        <v>4145</v>
      </c>
      <c r="E559" s="82" t="s">
        <v>4011</v>
      </c>
      <c r="F559" s="80" t="s">
        <v>1362</v>
      </c>
      <c r="G559" s="83" t="s">
        <v>4146</v>
      </c>
      <c r="H559" s="84" t="s">
        <v>4147</v>
      </c>
      <c r="I559" s="85">
        <v>5134204750</v>
      </c>
      <c r="J559" s="86" t="s">
        <v>1476</v>
      </c>
      <c r="K559" s="87" t="s">
        <v>1417</v>
      </c>
      <c r="L559" s="88"/>
      <c r="M559" s="89">
        <v>1902.0256048569604</v>
      </c>
      <c r="N559" s="90"/>
      <c r="O559" s="91">
        <v>16.2623</v>
      </c>
      <c r="P559" s="87" t="s">
        <v>1366</v>
      </c>
      <c r="Q559" s="92"/>
      <c r="R559" s="90"/>
      <c r="S559" s="93" t="s">
        <v>1417</v>
      </c>
      <c r="T559" s="94">
        <v>51625.22</v>
      </c>
      <c r="U559" s="95"/>
      <c r="V559" s="95"/>
      <c r="W559" s="96"/>
      <c r="X559" s="81">
        <f t="shared" si="80"/>
        <v>1</v>
      </c>
      <c r="Y559" s="82">
        <f t="shared" si="81"/>
        <v>0</v>
      </c>
      <c r="Z559" s="82">
        <f t="shared" si="82"/>
        <v>0</v>
      </c>
      <c r="AA559" s="82">
        <f t="shared" si="83"/>
        <v>0</v>
      </c>
      <c r="AB559" s="97" t="str">
        <f t="shared" si="84"/>
        <v>-</v>
      </c>
      <c r="AC559" s="81">
        <f t="shared" si="85"/>
        <v>1</v>
      </c>
      <c r="AD559" s="82">
        <f t="shared" si="86"/>
        <v>0</v>
      </c>
      <c r="AE559" s="82">
        <f t="shared" si="87"/>
        <v>0</v>
      </c>
      <c r="AF559" s="97" t="str">
        <f t="shared" si="88"/>
        <v>-</v>
      </c>
      <c r="AG559" s="81">
        <f t="shared" si="89"/>
        <v>0</v>
      </c>
      <c r="AH559" s="98" t="s">
        <v>1368</v>
      </c>
      <c r="AI559" s="99" t="s">
        <v>1418</v>
      </c>
    </row>
    <row r="560" spans="1:35" x14ac:dyDescent="0.2">
      <c r="A560" s="79" t="s">
        <v>4148</v>
      </c>
      <c r="B560" s="80" t="s">
        <v>727</v>
      </c>
      <c r="C560" s="81" t="s">
        <v>4140</v>
      </c>
      <c r="D560" s="82" t="s">
        <v>4149</v>
      </c>
      <c r="E560" s="82" t="s">
        <v>3068</v>
      </c>
      <c r="F560" s="80" t="s">
        <v>1362</v>
      </c>
      <c r="G560" s="83" t="s">
        <v>4150</v>
      </c>
      <c r="H560" s="84" t="s">
        <v>2549</v>
      </c>
      <c r="I560" s="85">
        <v>4195892600</v>
      </c>
      <c r="J560" s="86" t="s">
        <v>1488</v>
      </c>
      <c r="K560" s="87" t="s">
        <v>1366</v>
      </c>
      <c r="L560" s="88"/>
      <c r="M560" s="89">
        <v>3308.5508130462708</v>
      </c>
      <c r="N560" s="90"/>
      <c r="O560" s="91">
        <v>23.2864</v>
      </c>
      <c r="P560" s="87" t="s">
        <v>1417</v>
      </c>
      <c r="Q560" s="92"/>
      <c r="R560" s="90"/>
      <c r="S560" s="93" t="s">
        <v>1366</v>
      </c>
      <c r="T560" s="94">
        <v>142061.51</v>
      </c>
      <c r="U560" s="95"/>
      <c r="V560" s="95"/>
      <c r="W560" s="96"/>
      <c r="X560" s="81">
        <f t="shared" si="80"/>
        <v>0</v>
      </c>
      <c r="Y560" s="82">
        <f t="shared" si="81"/>
        <v>0</v>
      </c>
      <c r="Z560" s="82">
        <f t="shared" si="82"/>
        <v>0</v>
      </c>
      <c r="AA560" s="82">
        <f t="shared" si="83"/>
        <v>0</v>
      </c>
      <c r="AB560" s="97" t="str">
        <f t="shared" si="84"/>
        <v>-</v>
      </c>
      <c r="AC560" s="81">
        <f t="shared" si="85"/>
        <v>0</v>
      </c>
      <c r="AD560" s="82">
        <f t="shared" si="86"/>
        <v>1</v>
      </c>
      <c r="AE560" s="82">
        <f t="shared" si="87"/>
        <v>0</v>
      </c>
      <c r="AF560" s="97" t="str">
        <f t="shared" si="88"/>
        <v>-</v>
      </c>
      <c r="AG560" s="81">
        <f t="shared" si="89"/>
        <v>0</v>
      </c>
      <c r="AH560" s="98" t="s">
        <v>1368</v>
      </c>
      <c r="AI560" s="99" t="s">
        <v>1418</v>
      </c>
    </row>
    <row r="561" spans="1:35" x14ac:dyDescent="0.2">
      <c r="A561" s="79" t="s">
        <v>4151</v>
      </c>
      <c r="B561" s="80" t="s">
        <v>614</v>
      </c>
      <c r="C561" s="81" t="s">
        <v>615</v>
      </c>
      <c r="D561" s="82" t="s">
        <v>4152</v>
      </c>
      <c r="E561" s="82" t="s">
        <v>4072</v>
      </c>
      <c r="F561" s="80" t="s">
        <v>1362</v>
      </c>
      <c r="G561" s="83" t="s">
        <v>4073</v>
      </c>
      <c r="H561" s="84" t="s">
        <v>4153</v>
      </c>
      <c r="I561" s="85">
        <v>7408520290</v>
      </c>
      <c r="J561" s="86" t="s">
        <v>1476</v>
      </c>
      <c r="K561" s="87" t="s">
        <v>1417</v>
      </c>
      <c r="L561" s="88"/>
      <c r="M561" s="89">
        <v>1245.3159158539324</v>
      </c>
      <c r="N561" s="90"/>
      <c r="O561" s="91">
        <v>14.620699999999999</v>
      </c>
      <c r="P561" s="87" t="s">
        <v>1366</v>
      </c>
      <c r="Q561" s="92"/>
      <c r="R561" s="90"/>
      <c r="S561" s="93" t="s">
        <v>1417</v>
      </c>
      <c r="T561" s="94">
        <v>49786.89</v>
      </c>
      <c r="U561" s="95"/>
      <c r="V561" s="95"/>
      <c r="W561" s="96"/>
      <c r="X561" s="81">
        <f t="shared" si="80"/>
        <v>1</v>
      </c>
      <c r="Y561" s="82">
        <f t="shared" si="81"/>
        <v>0</v>
      </c>
      <c r="Z561" s="82">
        <f t="shared" si="82"/>
        <v>0</v>
      </c>
      <c r="AA561" s="82">
        <f t="shared" si="83"/>
        <v>0</v>
      </c>
      <c r="AB561" s="97" t="str">
        <f t="shared" si="84"/>
        <v>-</v>
      </c>
      <c r="AC561" s="81">
        <f t="shared" si="85"/>
        <v>1</v>
      </c>
      <c r="AD561" s="82">
        <f t="shared" si="86"/>
        <v>0</v>
      </c>
      <c r="AE561" s="82">
        <f t="shared" si="87"/>
        <v>0</v>
      </c>
      <c r="AF561" s="97" t="str">
        <f t="shared" si="88"/>
        <v>-</v>
      </c>
      <c r="AG561" s="81">
        <f t="shared" si="89"/>
        <v>0</v>
      </c>
      <c r="AH561" s="98" t="s">
        <v>1368</v>
      </c>
      <c r="AI561" s="99" t="s">
        <v>1418</v>
      </c>
    </row>
    <row r="562" spans="1:35" x14ac:dyDescent="0.2">
      <c r="A562" s="79" t="s">
        <v>4154</v>
      </c>
      <c r="B562" s="80" t="s">
        <v>4155</v>
      </c>
      <c r="C562" s="81" t="s">
        <v>4156</v>
      </c>
      <c r="D562" s="82" t="s">
        <v>4157</v>
      </c>
      <c r="E562" s="82" t="s">
        <v>2009</v>
      </c>
      <c r="F562" s="80" t="s">
        <v>1362</v>
      </c>
      <c r="G562" s="83" t="s">
        <v>2010</v>
      </c>
      <c r="H562" s="84" t="s">
        <v>4158</v>
      </c>
      <c r="I562" s="85">
        <v>3307294000</v>
      </c>
      <c r="J562" s="86" t="s">
        <v>1488</v>
      </c>
      <c r="K562" s="87" t="s">
        <v>1366</v>
      </c>
      <c r="L562" s="88"/>
      <c r="M562" s="100">
        <v>713.85433862529896</v>
      </c>
      <c r="N562" s="90"/>
      <c r="O562" s="91" t="s">
        <v>1367</v>
      </c>
      <c r="P562" s="87" t="s">
        <v>1366</v>
      </c>
      <c r="Q562" s="92"/>
      <c r="R562" s="90"/>
      <c r="S562" s="93" t="s">
        <v>1366</v>
      </c>
      <c r="T562" s="94">
        <v>1484</v>
      </c>
      <c r="U562" s="95"/>
      <c r="V562" s="95"/>
      <c r="W562" s="96"/>
      <c r="X562" s="81">
        <f t="shared" si="80"/>
        <v>0</v>
      </c>
      <c r="Y562" s="82">
        <f t="shared" si="81"/>
        <v>0</v>
      </c>
      <c r="Z562" s="82">
        <f t="shared" si="82"/>
        <v>0</v>
      </c>
      <c r="AA562" s="82">
        <f t="shared" si="83"/>
        <v>0</v>
      </c>
      <c r="AB562" s="97" t="str">
        <f t="shared" si="84"/>
        <v>-</v>
      </c>
      <c r="AC562" s="81">
        <f t="shared" si="85"/>
        <v>0</v>
      </c>
      <c r="AD562" s="82">
        <f t="shared" si="86"/>
        <v>0</v>
      </c>
      <c r="AE562" s="82">
        <f t="shared" si="87"/>
        <v>0</v>
      </c>
      <c r="AF562" s="97" t="str">
        <f t="shared" si="88"/>
        <v>-</v>
      </c>
      <c r="AG562" s="81">
        <f t="shared" si="89"/>
        <v>0</v>
      </c>
      <c r="AH562" s="98" t="s">
        <v>1368</v>
      </c>
      <c r="AI562" s="99" t="s">
        <v>1538</v>
      </c>
    </row>
    <row r="563" spans="1:35" x14ac:dyDescent="0.2">
      <c r="A563" s="79" t="s">
        <v>4159</v>
      </c>
      <c r="B563" s="80" t="s">
        <v>4160</v>
      </c>
      <c r="C563" s="81" t="s">
        <v>4161</v>
      </c>
      <c r="D563" s="82" t="s">
        <v>4162</v>
      </c>
      <c r="E563" s="82" t="s">
        <v>1380</v>
      </c>
      <c r="F563" s="80" t="s">
        <v>1362</v>
      </c>
      <c r="G563" s="83" t="s">
        <v>3927</v>
      </c>
      <c r="H563" s="84" t="s">
        <v>4163</v>
      </c>
      <c r="I563" s="85">
        <v>3309652860</v>
      </c>
      <c r="J563" s="86" t="s">
        <v>1383</v>
      </c>
      <c r="K563" s="87" t="s">
        <v>1366</v>
      </c>
      <c r="L563" s="88"/>
      <c r="M563" s="89">
        <v>110.41474827314937</v>
      </c>
      <c r="N563" s="90"/>
      <c r="O563" s="91" t="s">
        <v>1367</v>
      </c>
      <c r="P563" s="87" t="s">
        <v>1366</v>
      </c>
      <c r="Q563" s="92"/>
      <c r="R563" s="90"/>
      <c r="S563" s="93" t="s">
        <v>1366</v>
      </c>
      <c r="T563" s="94">
        <v>1254.5900000000001</v>
      </c>
      <c r="U563" s="95"/>
      <c r="V563" s="95"/>
      <c r="W563" s="96"/>
      <c r="X563" s="81">
        <f t="shared" si="80"/>
        <v>0</v>
      </c>
      <c r="Y563" s="82">
        <f t="shared" si="81"/>
        <v>1</v>
      </c>
      <c r="Z563" s="82">
        <f t="shared" si="82"/>
        <v>0</v>
      </c>
      <c r="AA563" s="82">
        <f t="shared" si="83"/>
        <v>0</v>
      </c>
      <c r="AB563" s="97" t="str">
        <f t="shared" si="84"/>
        <v>-</v>
      </c>
      <c r="AC563" s="81">
        <f t="shared" si="85"/>
        <v>0</v>
      </c>
      <c r="AD563" s="82">
        <f t="shared" si="86"/>
        <v>0</v>
      </c>
      <c r="AE563" s="82">
        <f t="shared" si="87"/>
        <v>0</v>
      </c>
      <c r="AF563" s="97" t="str">
        <f t="shared" si="88"/>
        <v>-</v>
      </c>
      <c r="AG563" s="81">
        <f t="shared" si="89"/>
        <v>0</v>
      </c>
      <c r="AH563" s="98" t="s">
        <v>1368</v>
      </c>
      <c r="AI563" s="99" t="s">
        <v>1418</v>
      </c>
    </row>
    <row r="564" spans="1:35" x14ac:dyDescent="0.2">
      <c r="A564" s="79" t="s">
        <v>4164</v>
      </c>
      <c r="B564" s="80" t="s">
        <v>4165</v>
      </c>
      <c r="C564" s="81" t="s">
        <v>4166</v>
      </c>
      <c r="D564" s="82" t="s">
        <v>4167</v>
      </c>
      <c r="E564" s="82" t="s">
        <v>1380</v>
      </c>
      <c r="F564" s="80" t="s">
        <v>1362</v>
      </c>
      <c r="G564" s="83" t="s">
        <v>1835</v>
      </c>
      <c r="H564" s="84" t="s">
        <v>4168</v>
      </c>
      <c r="I564" s="85">
        <v>3309657828</v>
      </c>
      <c r="J564" s="86" t="s">
        <v>1383</v>
      </c>
      <c r="K564" s="87" t="s">
        <v>1366</v>
      </c>
      <c r="L564" s="88"/>
      <c r="M564" s="89">
        <v>133.08257330966015</v>
      </c>
      <c r="N564" s="90"/>
      <c r="O564" s="91" t="s">
        <v>1367</v>
      </c>
      <c r="P564" s="87" t="s">
        <v>1366</v>
      </c>
      <c r="Q564" s="92"/>
      <c r="R564" s="90"/>
      <c r="S564" s="93" t="s">
        <v>1366</v>
      </c>
      <c r="T564" s="94">
        <v>594.21</v>
      </c>
      <c r="U564" s="95"/>
      <c r="V564" s="95"/>
      <c r="W564" s="96"/>
      <c r="X564" s="81">
        <f t="shared" si="80"/>
        <v>0</v>
      </c>
      <c r="Y564" s="82">
        <f t="shared" si="81"/>
        <v>1</v>
      </c>
      <c r="Z564" s="82">
        <f t="shared" si="82"/>
        <v>0</v>
      </c>
      <c r="AA564" s="82">
        <f t="shared" si="83"/>
        <v>0</v>
      </c>
      <c r="AB564" s="97" t="str">
        <f t="shared" si="84"/>
        <v>-</v>
      </c>
      <c r="AC564" s="81">
        <f t="shared" si="85"/>
        <v>0</v>
      </c>
      <c r="AD564" s="82">
        <f t="shared" si="86"/>
        <v>0</v>
      </c>
      <c r="AE564" s="82">
        <f t="shared" si="87"/>
        <v>0</v>
      </c>
      <c r="AF564" s="97" t="str">
        <f t="shared" si="88"/>
        <v>-</v>
      </c>
      <c r="AG564" s="81">
        <f t="shared" si="89"/>
        <v>0</v>
      </c>
      <c r="AH564" s="98" t="s">
        <v>1368</v>
      </c>
      <c r="AI564" s="99" t="s">
        <v>1369</v>
      </c>
    </row>
    <row r="565" spans="1:35" x14ac:dyDescent="0.2">
      <c r="A565" s="79" t="s">
        <v>4169</v>
      </c>
      <c r="B565" s="80" t="s">
        <v>4170</v>
      </c>
      <c r="C565" s="81" t="s">
        <v>4171</v>
      </c>
      <c r="D565" s="82" t="s">
        <v>4172</v>
      </c>
      <c r="E565" s="82" t="s">
        <v>1380</v>
      </c>
      <c r="F565" s="80" t="s">
        <v>1362</v>
      </c>
      <c r="G565" s="83" t="s">
        <v>4173</v>
      </c>
      <c r="H565" s="84" t="s">
        <v>4174</v>
      </c>
      <c r="I565" s="85">
        <v>3307447656</v>
      </c>
      <c r="J565" s="86" t="s">
        <v>1383</v>
      </c>
      <c r="K565" s="87" t="s">
        <v>1366</v>
      </c>
      <c r="L565" s="88"/>
      <c r="M565" s="89">
        <v>103.38608644647621</v>
      </c>
      <c r="N565" s="90"/>
      <c r="O565" s="91" t="s">
        <v>1367</v>
      </c>
      <c r="P565" s="87" t="s">
        <v>1366</v>
      </c>
      <c r="Q565" s="92"/>
      <c r="R565" s="90"/>
      <c r="S565" s="93" t="s">
        <v>1366</v>
      </c>
      <c r="T565" s="94">
        <v>961.88000000000011</v>
      </c>
      <c r="U565" s="95"/>
      <c r="V565" s="95"/>
      <c r="W565" s="96"/>
      <c r="X565" s="81">
        <f t="shared" si="80"/>
        <v>0</v>
      </c>
      <c r="Y565" s="82">
        <f t="shared" si="81"/>
        <v>1</v>
      </c>
      <c r="Z565" s="82">
        <f t="shared" si="82"/>
        <v>0</v>
      </c>
      <c r="AA565" s="82">
        <f t="shared" si="83"/>
        <v>0</v>
      </c>
      <c r="AB565" s="97" t="str">
        <f t="shared" si="84"/>
        <v>-</v>
      </c>
      <c r="AC565" s="81">
        <f t="shared" si="85"/>
        <v>0</v>
      </c>
      <c r="AD565" s="82">
        <f t="shared" si="86"/>
        <v>0</v>
      </c>
      <c r="AE565" s="82">
        <f t="shared" si="87"/>
        <v>0</v>
      </c>
      <c r="AF565" s="97" t="str">
        <f t="shared" si="88"/>
        <v>-</v>
      </c>
      <c r="AG565" s="81">
        <f t="shared" si="89"/>
        <v>0</v>
      </c>
      <c r="AH565" s="98" t="s">
        <v>1368</v>
      </c>
      <c r="AI565" s="99" t="s">
        <v>1369</v>
      </c>
    </row>
    <row r="566" spans="1:35" x14ac:dyDescent="0.2">
      <c r="A566" s="79" t="s">
        <v>4175</v>
      </c>
      <c r="B566" s="80" t="s">
        <v>4176</v>
      </c>
      <c r="C566" s="81" t="s">
        <v>4177</v>
      </c>
      <c r="D566" s="82" t="s">
        <v>4178</v>
      </c>
      <c r="E566" s="82" t="s">
        <v>1432</v>
      </c>
      <c r="F566" s="80" t="s">
        <v>1362</v>
      </c>
      <c r="G566" s="83" t="s">
        <v>4179</v>
      </c>
      <c r="H566" s="84" t="s">
        <v>2386</v>
      </c>
      <c r="I566" s="85">
        <v>2347381925</v>
      </c>
      <c r="J566" s="86" t="s">
        <v>1383</v>
      </c>
      <c r="K566" s="87" t="s">
        <v>1366</v>
      </c>
      <c r="L566" s="88"/>
      <c r="M566" s="89">
        <v>169.86451905711647</v>
      </c>
      <c r="N566" s="90"/>
      <c r="O566" s="91" t="s">
        <v>1367</v>
      </c>
      <c r="P566" s="87" t="s">
        <v>1366</v>
      </c>
      <c r="Q566" s="92"/>
      <c r="R566" s="90"/>
      <c r="S566" s="93" t="s">
        <v>1366</v>
      </c>
      <c r="T566" s="94">
        <v>500.93</v>
      </c>
      <c r="U566" s="95"/>
      <c r="V566" s="95"/>
      <c r="W566" s="96"/>
      <c r="X566" s="81">
        <f t="shared" si="80"/>
        <v>0</v>
      </c>
      <c r="Y566" s="82">
        <f t="shared" si="81"/>
        <v>1</v>
      </c>
      <c r="Z566" s="82">
        <f t="shared" si="82"/>
        <v>0</v>
      </c>
      <c r="AA566" s="82">
        <f t="shared" si="83"/>
        <v>0</v>
      </c>
      <c r="AB566" s="97" t="str">
        <f t="shared" si="84"/>
        <v>-</v>
      </c>
      <c r="AC566" s="81">
        <f t="shared" si="85"/>
        <v>0</v>
      </c>
      <c r="AD566" s="82">
        <f t="shared" si="86"/>
        <v>0</v>
      </c>
      <c r="AE566" s="82">
        <f t="shared" si="87"/>
        <v>0</v>
      </c>
      <c r="AF566" s="97" t="str">
        <f t="shared" si="88"/>
        <v>-</v>
      </c>
      <c r="AG566" s="81">
        <f t="shared" si="89"/>
        <v>0</v>
      </c>
      <c r="AH566" s="98" t="s">
        <v>1368</v>
      </c>
      <c r="AI566" s="99" t="s">
        <v>1369</v>
      </c>
    </row>
    <row r="567" spans="1:35" x14ac:dyDescent="0.2">
      <c r="A567" s="79" t="s">
        <v>4180</v>
      </c>
      <c r="B567" s="80" t="s">
        <v>1072</v>
      </c>
      <c r="C567" s="81" t="s">
        <v>4181</v>
      </c>
      <c r="D567" s="82" t="s">
        <v>4182</v>
      </c>
      <c r="E567" s="82" t="s">
        <v>4183</v>
      </c>
      <c r="F567" s="80" t="s">
        <v>1362</v>
      </c>
      <c r="G567" s="83" t="s">
        <v>4184</v>
      </c>
      <c r="H567" s="84" t="s">
        <v>4185</v>
      </c>
      <c r="I567" s="85">
        <v>9375494777</v>
      </c>
      <c r="J567" s="86" t="s">
        <v>1424</v>
      </c>
      <c r="K567" s="87" t="s">
        <v>1417</v>
      </c>
      <c r="L567" s="88"/>
      <c r="M567" s="89">
        <v>922.17501672532308</v>
      </c>
      <c r="N567" s="90"/>
      <c r="O567" s="91">
        <v>30.2895</v>
      </c>
      <c r="P567" s="87" t="s">
        <v>1417</v>
      </c>
      <c r="Q567" s="92"/>
      <c r="R567" s="90"/>
      <c r="S567" s="93" t="s">
        <v>1417</v>
      </c>
      <c r="T567" s="94">
        <v>68235.02</v>
      </c>
      <c r="U567" s="95"/>
      <c r="V567" s="95"/>
      <c r="W567" s="96"/>
      <c r="X567" s="81">
        <f t="shared" si="80"/>
        <v>1</v>
      </c>
      <c r="Y567" s="82">
        <f t="shared" si="81"/>
        <v>0</v>
      </c>
      <c r="Z567" s="82">
        <f t="shared" si="82"/>
        <v>0</v>
      </c>
      <c r="AA567" s="82">
        <f t="shared" si="83"/>
        <v>0</v>
      </c>
      <c r="AB567" s="97" t="str">
        <f t="shared" si="84"/>
        <v>-</v>
      </c>
      <c r="AC567" s="81">
        <f t="shared" si="85"/>
        <v>1</v>
      </c>
      <c r="AD567" s="82">
        <f t="shared" si="86"/>
        <v>1</v>
      </c>
      <c r="AE567" s="82" t="str">
        <f t="shared" si="87"/>
        <v>Initial</v>
      </c>
      <c r="AF567" s="97" t="str">
        <f t="shared" si="88"/>
        <v>RLIS</v>
      </c>
      <c r="AG567" s="81">
        <f t="shared" si="89"/>
        <v>0</v>
      </c>
      <c r="AH567" s="98" t="s">
        <v>1368</v>
      </c>
      <c r="AI567" s="99" t="s">
        <v>1418</v>
      </c>
    </row>
    <row r="568" spans="1:35" x14ac:dyDescent="0.2">
      <c r="A568" s="79" t="s">
        <v>4186</v>
      </c>
      <c r="B568" s="80" t="s">
        <v>1177</v>
      </c>
      <c r="C568" s="81" t="s">
        <v>4181</v>
      </c>
      <c r="D568" s="82" t="s">
        <v>4187</v>
      </c>
      <c r="E568" s="82" t="s">
        <v>1432</v>
      </c>
      <c r="F568" s="80" t="s">
        <v>1362</v>
      </c>
      <c r="G568" s="83" t="s">
        <v>2562</v>
      </c>
      <c r="H568" s="84" t="s">
        <v>4188</v>
      </c>
      <c r="I568" s="85">
        <v>3308826926</v>
      </c>
      <c r="J568" s="86" t="s">
        <v>1488</v>
      </c>
      <c r="K568" s="87" t="s">
        <v>1366</v>
      </c>
      <c r="L568" s="88"/>
      <c r="M568" s="89">
        <v>1330.5077084663008</v>
      </c>
      <c r="N568" s="90"/>
      <c r="O568" s="91">
        <v>10.205399999999999</v>
      </c>
      <c r="P568" s="87" t="s">
        <v>1366</v>
      </c>
      <c r="Q568" s="92"/>
      <c r="R568" s="90"/>
      <c r="S568" s="93" t="s">
        <v>1366</v>
      </c>
      <c r="T568" s="94">
        <v>25613.760000000002</v>
      </c>
      <c r="U568" s="95"/>
      <c r="V568" s="95"/>
      <c r="W568" s="96"/>
      <c r="X568" s="81">
        <f t="shared" si="80"/>
        <v>0</v>
      </c>
      <c r="Y568" s="82">
        <f t="shared" si="81"/>
        <v>0</v>
      </c>
      <c r="Z568" s="82">
        <f t="shared" si="82"/>
        <v>0</v>
      </c>
      <c r="AA568" s="82">
        <f t="shared" si="83"/>
        <v>0</v>
      </c>
      <c r="AB568" s="97" t="str">
        <f t="shared" si="84"/>
        <v>-</v>
      </c>
      <c r="AC568" s="81">
        <f t="shared" si="85"/>
        <v>0</v>
      </c>
      <c r="AD568" s="82">
        <f t="shared" si="86"/>
        <v>0</v>
      </c>
      <c r="AE568" s="82">
        <f t="shared" si="87"/>
        <v>0</v>
      </c>
      <c r="AF568" s="97" t="str">
        <f t="shared" si="88"/>
        <v>-</v>
      </c>
      <c r="AG568" s="81">
        <f t="shared" si="89"/>
        <v>0</v>
      </c>
      <c r="AH568" s="98" t="s">
        <v>1368</v>
      </c>
      <c r="AI568" s="99" t="s">
        <v>1369</v>
      </c>
    </row>
    <row r="569" spans="1:35" x14ac:dyDescent="0.2">
      <c r="A569" s="79" t="s">
        <v>4189</v>
      </c>
      <c r="B569" s="80" t="s">
        <v>729</v>
      </c>
      <c r="C569" s="81" t="s">
        <v>730</v>
      </c>
      <c r="D569" s="82" t="s">
        <v>4190</v>
      </c>
      <c r="E569" s="82" t="s">
        <v>3068</v>
      </c>
      <c r="F569" s="80" t="s">
        <v>1362</v>
      </c>
      <c r="G569" s="83" t="s">
        <v>4191</v>
      </c>
      <c r="H569" s="84" t="s">
        <v>4192</v>
      </c>
      <c r="I569" s="85">
        <v>4195256400</v>
      </c>
      <c r="J569" s="86" t="s">
        <v>1383</v>
      </c>
      <c r="K569" s="87" t="s">
        <v>1366</v>
      </c>
      <c r="L569" s="88"/>
      <c r="M569" s="89">
        <v>4007.4066797137143</v>
      </c>
      <c r="N569" s="90"/>
      <c r="O569" s="91">
        <v>36.218600000000002</v>
      </c>
      <c r="P569" s="87" t="s">
        <v>1417</v>
      </c>
      <c r="Q569" s="92"/>
      <c r="R569" s="90"/>
      <c r="S569" s="93" t="s">
        <v>1366</v>
      </c>
      <c r="T569" s="94">
        <v>494469.35000000003</v>
      </c>
      <c r="U569" s="95"/>
      <c r="V569" s="95"/>
      <c r="W569" s="96"/>
      <c r="X569" s="81">
        <f t="shared" si="80"/>
        <v>0</v>
      </c>
      <c r="Y569" s="82">
        <f t="shared" si="81"/>
        <v>0</v>
      </c>
      <c r="Z569" s="82">
        <f t="shared" si="82"/>
        <v>0</v>
      </c>
      <c r="AA569" s="82">
        <f t="shared" si="83"/>
        <v>0</v>
      </c>
      <c r="AB569" s="97" t="str">
        <f t="shared" si="84"/>
        <v>-</v>
      </c>
      <c r="AC569" s="81">
        <f t="shared" si="85"/>
        <v>0</v>
      </c>
      <c r="AD569" s="82">
        <f t="shared" si="86"/>
        <v>1</v>
      </c>
      <c r="AE569" s="82">
        <f t="shared" si="87"/>
        <v>0</v>
      </c>
      <c r="AF569" s="97" t="str">
        <f t="shared" si="88"/>
        <v>-</v>
      </c>
      <c r="AG569" s="81">
        <f t="shared" si="89"/>
        <v>0</v>
      </c>
      <c r="AH569" s="98" t="s">
        <v>1368</v>
      </c>
      <c r="AI569" s="99" t="s">
        <v>1418</v>
      </c>
    </row>
    <row r="570" spans="1:35" x14ac:dyDescent="0.2">
      <c r="A570" s="79" t="s">
        <v>4193</v>
      </c>
      <c r="B570" s="80" t="s">
        <v>4194</v>
      </c>
      <c r="C570" s="81" t="s">
        <v>4195</v>
      </c>
      <c r="D570" s="82" t="s">
        <v>3662</v>
      </c>
      <c r="E570" s="82" t="s">
        <v>3068</v>
      </c>
      <c r="F570" s="80" t="s">
        <v>1362</v>
      </c>
      <c r="G570" s="83" t="s">
        <v>3663</v>
      </c>
      <c r="H570" s="84" t="s">
        <v>3664</v>
      </c>
      <c r="I570" s="85">
        <v>5672474475</v>
      </c>
      <c r="J570" s="86" t="s">
        <v>1383</v>
      </c>
      <c r="K570" s="87" t="s">
        <v>1366</v>
      </c>
      <c r="L570" s="88"/>
      <c r="M570" s="89">
        <v>43.543542759968062</v>
      </c>
      <c r="N570" s="90"/>
      <c r="O570" s="91" t="s">
        <v>1367</v>
      </c>
      <c r="P570" s="87" t="s">
        <v>1366</v>
      </c>
      <c r="Q570" s="92"/>
      <c r="R570" s="90"/>
      <c r="S570" s="93" t="s">
        <v>1366</v>
      </c>
      <c r="T570" s="94">
        <v>295.66000000000003</v>
      </c>
      <c r="U570" s="95"/>
      <c r="V570" s="95"/>
      <c r="W570" s="96"/>
      <c r="X570" s="81">
        <f t="shared" si="80"/>
        <v>0</v>
      </c>
      <c r="Y570" s="82">
        <f t="shared" si="81"/>
        <v>1</v>
      </c>
      <c r="Z570" s="82">
        <f t="shared" si="82"/>
        <v>0</v>
      </c>
      <c r="AA570" s="82">
        <f t="shared" si="83"/>
        <v>0</v>
      </c>
      <c r="AB570" s="97" t="str">
        <f t="shared" si="84"/>
        <v>-</v>
      </c>
      <c r="AC570" s="81">
        <f t="shared" si="85"/>
        <v>0</v>
      </c>
      <c r="AD570" s="82">
        <f t="shared" si="86"/>
        <v>0</v>
      </c>
      <c r="AE570" s="82">
        <f t="shared" si="87"/>
        <v>0</v>
      </c>
      <c r="AF570" s="97" t="str">
        <f t="shared" si="88"/>
        <v>-</v>
      </c>
      <c r="AG570" s="81">
        <f t="shared" si="89"/>
        <v>0</v>
      </c>
      <c r="AH570" s="98" t="s">
        <v>1368</v>
      </c>
      <c r="AI570" s="99" t="s">
        <v>1418</v>
      </c>
    </row>
    <row r="571" spans="1:35" x14ac:dyDescent="0.2">
      <c r="A571" s="79" t="s">
        <v>4196</v>
      </c>
      <c r="B571" s="80" t="s">
        <v>4197</v>
      </c>
      <c r="C571" s="81" t="s">
        <v>4198</v>
      </c>
      <c r="D571" s="82" t="s">
        <v>3662</v>
      </c>
      <c r="E571" s="82" t="s">
        <v>3068</v>
      </c>
      <c r="F571" s="80" t="s">
        <v>1362</v>
      </c>
      <c r="G571" s="83" t="s">
        <v>3663</v>
      </c>
      <c r="H571" s="84" t="s">
        <v>3664</v>
      </c>
      <c r="I571" s="85">
        <v>4195250105</v>
      </c>
      <c r="J571" s="86" t="s">
        <v>1383</v>
      </c>
      <c r="K571" s="87" t="s">
        <v>1366</v>
      </c>
      <c r="L571" s="88"/>
      <c r="M571" s="89">
        <v>67.3273794333316</v>
      </c>
      <c r="N571" s="90"/>
      <c r="O571" s="91" t="s">
        <v>1367</v>
      </c>
      <c r="P571" s="87" t="s">
        <v>1366</v>
      </c>
      <c r="Q571" s="92"/>
      <c r="R571" s="90"/>
      <c r="S571" s="93" t="s">
        <v>1366</v>
      </c>
      <c r="T571" s="94">
        <v>259.79000000000002</v>
      </c>
      <c r="U571" s="95"/>
      <c r="V571" s="95"/>
      <c r="W571" s="96"/>
      <c r="X571" s="81">
        <f t="shared" si="80"/>
        <v>0</v>
      </c>
      <c r="Y571" s="82">
        <f t="shared" si="81"/>
        <v>1</v>
      </c>
      <c r="Z571" s="82">
        <f t="shared" si="82"/>
        <v>0</v>
      </c>
      <c r="AA571" s="82">
        <f t="shared" si="83"/>
        <v>0</v>
      </c>
      <c r="AB571" s="97" t="str">
        <f t="shared" si="84"/>
        <v>-</v>
      </c>
      <c r="AC571" s="81">
        <f t="shared" si="85"/>
        <v>0</v>
      </c>
      <c r="AD571" s="82">
        <f t="shared" si="86"/>
        <v>0</v>
      </c>
      <c r="AE571" s="82">
        <f t="shared" si="87"/>
        <v>0</v>
      </c>
      <c r="AF571" s="97" t="str">
        <f t="shared" si="88"/>
        <v>-</v>
      </c>
      <c r="AG571" s="81">
        <f t="shared" si="89"/>
        <v>0</v>
      </c>
      <c r="AH571" s="98" t="s">
        <v>1368</v>
      </c>
      <c r="AI571" s="99" t="s">
        <v>1369</v>
      </c>
    </row>
    <row r="572" spans="1:35" x14ac:dyDescent="0.2">
      <c r="A572" s="79" t="s">
        <v>4199</v>
      </c>
      <c r="B572" s="80" t="s">
        <v>322</v>
      </c>
      <c r="C572" s="81" t="s">
        <v>323</v>
      </c>
      <c r="D572" s="82" t="s">
        <v>4200</v>
      </c>
      <c r="E572" s="82" t="s">
        <v>4201</v>
      </c>
      <c r="F572" s="80" t="s">
        <v>1362</v>
      </c>
      <c r="G572" s="83" t="s">
        <v>4202</v>
      </c>
      <c r="H572" s="84" t="s">
        <v>4203</v>
      </c>
      <c r="I572" s="85">
        <v>2165876100</v>
      </c>
      <c r="J572" s="86" t="s">
        <v>1390</v>
      </c>
      <c r="K572" s="87" t="s">
        <v>1366</v>
      </c>
      <c r="L572" s="88"/>
      <c r="M572" s="89">
        <v>3763.7755199028088</v>
      </c>
      <c r="N572" s="90"/>
      <c r="O572" s="91">
        <v>37.689300000000003</v>
      </c>
      <c r="P572" s="87" t="s">
        <v>1417</v>
      </c>
      <c r="Q572" s="92"/>
      <c r="R572" s="90"/>
      <c r="S572" s="93" t="s">
        <v>1366</v>
      </c>
      <c r="T572" s="94">
        <v>90019.200000000012</v>
      </c>
      <c r="U572" s="95"/>
      <c r="V572" s="95"/>
      <c r="W572" s="96"/>
      <c r="X572" s="81">
        <f t="shared" si="80"/>
        <v>0</v>
      </c>
      <c r="Y572" s="82">
        <f t="shared" si="81"/>
        <v>0</v>
      </c>
      <c r="Z572" s="82">
        <f t="shared" si="82"/>
        <v>0</v>
      </c>
      <c r="AA572" s="82">
        <f t="shared" si="83"/>
        <v>0</v>
      </c>
      <c r="AB572" s="97" t="str">
        <f t="shared" si="84"/>
        <v>-</v>
      </c>
      <c r="AC572" s="81">
        <f t="shared" si="85"/>
        <v>0</v>
      </c>
      <c r="AD572" s="82">
        <f t="shared" si="86"/>
        <v>1</v>
      </c>
      <c r="AE572" s="82">
        <f t="shared" si="87"/>
        <v>0</v>
      </c>
      <c r="AF572" s="97" t="str">
        <f t="shared" si="88"/>
        <v>-</v>
      </c>
      <c r="AG572" s="81">
        <f t="shared" si="89"/>
        <v>0</v>
      </c>
      <c r="AH572" s="98" t="s">
        <v>1368</v>
      </c>
      <c r="AI572" s="99" t="s">
        <v>1369</v>
      </c>
    </row>
    <row r="573" spans="1:35" x14ac:dyDescent="0.2">
      <c r="A573" s="79" t="s">
        <v>4204</v>
      </c>
      <c r="B573" s="80" t="s">
        <v>1209</v>
      </c>
      <c r="C573" s="81" t="s">
        <v>1210</v>
      </c>
      <c r="D573" s="82" t="s">
        <v>4205</v>
      </c>
      <c r="E573" s="82" t="s">
        <v>1197</v>
      </c>
      <c r="F573" s="80" t="s">
        <v>1362</v>
      </c>
      <c r="G573" s="83" t="s">
        <v>1567</v>
      </c>
      <c r="H573" s="84" t="s">
        <v>4206</v>
      </c>
      <c r="I573" s="85">
        <v>4199452188</v>
      </c>
      <c r="J573" s="86" t="s">
        <v>1424</v>
      </c>
      <c r="K573" s="87" t="s">
        <v>1417</v>
      </c>
      <c r="L573" s="88"/>
      <c r="M573" s="89">
        <v>963.28041356768028</v>
      </c>
      <c r="N573" s="90"/>
      <c r="O573" s="91">
        <v>22.0243</v>
      </c>
      <c r="P573" s="87" t="s">
        <v>1417</v>
      </c>
      <c r="Q573" s="92"/>
      <c r="R573" s="90"/>
      <c r="S573" s="93" t="s">
        <v>1417</v>
      </c>
      <c r="T573" s="94">
        <v>44301.599999999999</v>
      </c>
      <c r="U573" s="95"/>
      <c r="V573" s="95"/>
      <c r="W573" s="96"/>
      <c r="X573" s="81">
        <f t="shared" si="80"/>
        <v>1</v>
      </c>
      <c r="Y573" s="82">
        <f t="shared" si="81"/>
        <v>0</v>
      </c>
      <c r="Z573" s="82">
        <f t="shared" si="82"/>
        <v>0</v>
      </c>
      <c r="AA573" s="82">
        <f t="shared" si="83"/>
        <v>0</v>
      </c>
      <c r="AB573" s="97" t="str">
        <f t="shared" si="84"/>
        <v>-</v>
      </c>
      <c r="AC573" s="81">
        <f t="shared" si="85"/>
        <v>1</v>
      </c>
      <c r="AD573" s="82">
        <f t="shared" si="86"/>
        <v>1</v>
      </c>
      <c r="AE573" s="82" t="str">
        <f t="shared" si="87"/>
        <v>Initial</v>
      </c>
      <c r="AF573" s="97" t="str">
        <f t="shared" si="88"/>
        <v>RLIS</v>
      </c>
      <c r="AG573" s="81">
        <f t="shared" si="89"/>
        <v>0</v>
      </c>
      <c r="AH573" s="98" t="s">
        <v>1368</v>
      </c>
      <c r="AI573" s="99" t="s">
        <v>1418</v>
      </c>
    </row>
    <row r="574" spans="1:35" x14ac:dyDescent="0.2">
      <c r="A574" s="79" t="s">
        <v>4207</v>
      </c>
      <c r="B574" s="80" t="s">
        <v>4208</v>
      </c>
      <c r="C574" s="81" t="s">
        <v>4209</v>
      </c>
      <c r="D574" s="82" t="s">
        <v>4210</v>
      </c>
      <c r="E574" s="82" t="s">
        <v>4211</v>
      </c>
      <c r="F574" s="80" t="s">
        <v>1362</v>
      </c>
      <c r="G574" s="83" t="s">
        <v>4212</v>
      </c>
      <c r="H574" s="84" t="s">
        <v>4213</v>
      </c>
      <c r="I574" s="85">
        <v>3302962892</v>
      </c>
      <c r="J574" s="86" t="s">
        <v>1476</v>
      </c>
      <c r="K574" s="87" t="s">
        <v>1417</v>
      </c>
      <c r="L574" s="88"/>
      <c r="M574" s="100">
        <v>581.54999999999995</v>
      </c>
      <c r="N574" s="90"/>
      <c r="O574" s="91" t="s">
        <v>1367</v>
      </c>
      <c r="P574" s="87" t="s">
        <v>1366</v>
      </c>
      <c r="Q574" s="92"/>
      <c r="R574" s="90"/>
      <c r="S574" s="93" t="s">
        <v>1417</v>
      </c>
      <c r="T574" s="94">
        <v>1687</v>
      </c>
      <c r="U574" s="95"/>
      <c r="V574" s="95"/>
      <c r="W574" s="96"/>
      <c r="X574" s="81">
        <f t="shared" si="80"/>
        <v>1</v>
      </c>
      <c r="Y574" s="82">
        <f t="shared" si="81"/>
        <v>1</v>
      </c>
      <c r="Z574" s="82">
        <f t="shared" si="82"/>
        <v>0</v>
      </c>
      <c r="AA574" s="82">
        <f t="shared" si="83"/>
        <v>0</v>
      </c>
      <c r="AB574" s="97" t="str">
        <f t="shared" si="84"/>
        <v>SRSA</v>
      </c>
      <c r="AC574" s="81">
        <f t="shared" si="85"/>
        <v>1</v>
      </c>
      <c r="AD574" s="82">
        <f t="shared" si="86"/>
        <v>0</v>
      </c>
      <c r="AE574" s="82">
        <f t="shared" si="87"/>
        <v>0</v>
      </c>
      <c r="AF574" s="97" t="str">
        <f t="shared" si="88"/>
        <v>-</v>
      </c>
      <c r="AG574" s="81">
        <f t="shared" si="89"/>
        <v>0</v>
      </c>
      <c r="AH574" s="98" t="s">
        <v>1368</v>
      </c>
      <c r="AI574" s="99" t="s">
        <v>1538</v>
      </c>
    </row>
    <row r="575" spans="1:35" x14ac:dyDescent="0.2">
      <c r="A575" s="79" t="s">
        <v>4214</v>
      </c>
      <c r="B575" s="80" t="s">
        <v>1252</v>
      </c>
      <c r="C575" s="81" t="s">
        <v>1253</v>
      </c>
      <c r="D575" s="82" t="s">
        <v>4215</v>
      </c>
      <c r="E575" s="82" t="s">
        <v>3857</v>
      </c>
      <c r="F575" s="80" t="s">
        <v>1362</v>
      </c>
      <c r="G575" s="83" t="s">
        <v>3858</v>
      </c>
      <c r="H575" s="84" t="s">
        <v>4216</v>
      </c>
      <c r="I575" s="85">
        <v>3306377506</v>
      </c>
      <c r="J575" s="86" t="s">
        <v>1476</v>
      </c>
      <c r="K575" s="87" t="s">
        <v>1417</v>
      </c>
      <c r="L575" s="88"/>
      <c r="M575" s="89">
        <v>724.1407687418407</v>
      </c>
      <c r="N575" s="90"/>
      <c r="O575" s="91">
        <v>18.049299999999999</v>
      </c>
      <c r="P575" s="87" t="s">
        <v>1366</v>
      </c>
      <c r="Q575" s="92"/>
      <c r="R575" s="90"/>
      <c r="S575" s="93" t="s">
        <v>1417</v>
      </c>
      <c r="T575" s="94">
        <v>34199.14</v>
      </c>
      <c r="U575" s="95"/>
      <c r="V575" s="95"/>
      <c r="W575" s="96"/>
      <c r="X575" s="81">
        <f t="shared" si="80"/>
        <v>1</v>
      </c>
      <c r="Y575" s="82">
        <f t="shared" si="81"/>
        <v>0</v>
      </c>
      <c r="Z575" s="82">
        <f t="shared" si="82"/>
        <v>0</v>
      </c>
      <c r="AA575" s="82">
        <f t="shared" si="83"/>
        <v>0</v>
      </c>
      <c r="AB575" s="97" t="str">
        <f t="shared" si="84"/>
        <v>-</v>
      </c>
      <c r="AC575" s="81">
        <f t="shared" si="85"/>
        <v>1</v>
      </c>
      <c r="AD575" s="82">
        <f t="shared" si="86"/>
        <v>0</v>
      </c>
      <c r="AE575" s="82">
        <f t="shared" si="87"/>
        <v>0</v>
      </c>
      <c r="AF575" s="97" t="str">
        <f t="shared" si="88"/>
        <v>-</v>
      </c>
      <c r="AG575" s="81">
        <f t="shared" si="89"/>
        <v>0</v>
      </c>
      <c r="AH575" s="98" t="s">
        <v>1368</v>
      </c>
      <c r="AI575" s="99" t="s">
        <v>1418</v>
      </c>
    </row>
    <row r="576" spans="1:35" x14ac:dyDescent="0.2">
      <c r="A576" s="79" t="s">
        <v>4217</v>
      </c>
      <c r="B576" s="80" t="s">
        <v>911</v>
      </c>
      <c r="C576" s="81" t="s">
        <v>912</v>
      </c>
      <c r="D576" s="82" t="s">
        <v>4218</v>
      </c>
      <c r="E576" s="82" t="s">
        <v>4219</v>
      </c>
      <c r="F576" s="80" t="s">
        <v>1362</v>
      </c>
      <c r="G576" s="83" t="s">
        <v>4220</v>
      </c>
      <c r="H576" s="84" t="s">
        <v>4221</v>
      </c>
      <c r="I576" s="85">
        <v>4196845322</v>
      </c>
      <c r="J576" s="86" t="s">
        <v>1424</v>
      </c>
      <c r="K576" s="87" t="s">
        <v>1417</v>
      </c>
      <c r="L576" s="88"/>
      <c r="M576" s="89">
        <v>1212.4622958009484</v>
      </c>
      <c r="N576" s="90"/>
      <c r="O576" s="91">
        <v>12.51</v>
      </c>
      <c r="P576" s="87" t="s">
        <v>1366</v>
      </c>
      <c r="Q576" s="92"/>
      <c r="R576" s="90"/>
      <c r="S576" s="93" t="s">
        <v>1417</v>
      </c>
      <c r="T576" s="94">
        <v>46363.5</v>
      </c>
      <c r="U576" s="95"/>
      <c r="V576" s="95"/>
      <c r="W576" s="96"/>
      <c r="X576" s="81">
        <f t="shared" si="80"/>
        <v>1</v>
      </c>
      <c r="Y576" s="82">
        <f t="shared" si="81"/>
        <v>0</v>
      </c>
      <c r="Z576" s="82">
        <f t="shared" si="82"/>
        <v>0</v>
      </c>
      <c r="AA576" s="82">
        <f t="shared" si="83"/>
        <v>0</v>
      </c>
      <c r="AB576" s="97" t="str">
        <f t="shared" si="84"/>
        <v>-</v>
      </c>
      <c r="AC576" s="81">
        <f t="shared" si="85"/>
        <v>1</v>
      </c>
      <c r="AD576" s="82">
        <f t="shared" si="86"/>
        <v>0</v>
      </c>
      <c r="AE576" s="82">
        <f t="shared" si="87"/>
        <v>0</v>
      </c>
      <c r="AF576" s="97" t="str">
        <f t="shared" si="88"/>
        <v>-</v>
      </c>
      <c r="AG576" s="81">
        <f t="shared" si="89"/>
        <v>0</v>
      </c>
      <c r="AH576" s="98" t="s">
        <v>1368</v>
      </c>
      <c r="AI576" s="99" t="s">
        <v>1418</v>
      </c>
    </row>
    <row r="577" spans="1:35" x14ac:dyDescent="0.2">
      <c r="A577" s="79" t="s">
        <v>4222</v>
      </c>
      <c r="B577" s="80" t="s">
        <v>444</v>
      </c>
      <c r="C577" s="81" t="s">
        <v>445</v>
      </c>
      <c r="D577" s="82" t="s">
        <v>4223</v>
      </c>
      <c r="E577" s="82" t="s">
        <v>1402</v>
      </c>
      <c r="F577" s="80" t="s">
        <v>1362</v>
      </c>
      <c r="G577" s="83" t="s">
        <v>2168</v>
      </c>
      <c r="H577" s="84" t="s">
        <v>4224</v>
      </c>
      <c r="I577" s="85">
        <v>5132727500</v>
      </c>
      <c r="J577" s="86" t="s">
        <v>1390</v>
      </c>
      <c r="K577" s="87" t="s">
        <v>1366</v>
      </c>
      <c r="L577" s="88"/>
      <c r="M577" s="89">
        <v>2483.278857562977</v>
      </c>
      <c r="N577" s="90"/>
      <c r="O577" s="91">
        <v>6.5738000000000003</v>
      </c>
      <c r="P577" s="87" t="s">
        <v>1366</v>
      </c>
      <c r="Q577" s="92"/>
      <c r="R577" s="90"/>
      <c r="S577" s="93" t="s">
        <v>1366</v>
      </c>
      <c r="T577" s="94">
        <v>28881.88</v>
      </c>
      <c r="U577" s="95"/>
      <c r="V577" s="95"/>
      <c r="W577" s="96"/>
      <c r="X577" s="81">
        <f t="shared" si="80"/>
        <v>0</v>
      </c>
      <c r="Y577" s="82">
        <f t="shared" si="81"/>
        <v>0</v>
      </c>
      <c r="Z577" s="82">
        <f t="shared" si="82"/>
        <v>0</v>
      </c>
      <c r="AA577" s="82">
        <f t="shared" si="83"/>
        <v>0</v>
      </c>
      <c r="AB577" s="97" t="str">
        <f t="shared" si="84"/>
        <v>-</v>
      </c>
      <c r="AC577" s="81">
        <f t="shared" si="85"/>
        <v>0</v>
      </c>
      <c r="AD577" s="82">
        <f t="shared" si="86"/>
        <v>0</v>
      </c>
      <c r="AE577" s="82">
        <f t="shared" si="87"/>
        <v>0</v>
      </c>
      <c r="AF577" s="97" t="str">
        <f t="shared" si="88"/>
        <v>-</v>
      </c>
      <c r="AG577" s="81">
        <f t="shared" si="89"/>
        <v>0</v>
      </c>
      <c r="AH577" s="98" t="s">
        <v>1368</v>
      </c>
      <c r="AI577" s="99" t="s">
        <v>1418</v>
      </c>
    </row>
    <row r="578" spans="1:35" x14ac:dyDescent="0.2">
      <c r="A578" s="79" t="s">
        <v>4225</v>
      </c>
      <c r="B578" s="80" t="s">
        <v>994</v>
      </c>
      <c r="C578" s="81" t="s">
        <v>995</v>
      </c>
      <c r="D578" s="82" t="s">
        <v>4226</v>
      </c>
      <c r="E578" s="82" t="s">
        <v>4227</v>
      </c>
      <c r="F578" s="80" t="s">
        <v>1362</v>
      </c>
      <c r="G578" s="83" t="s">
        <v>4228</v>
      </c>
      <c r="H578" s="84" t="s">
        <v>4229</v>
      </c>
      <c r="I578" s="85">
        <v>7403746500</v>
      </c>
      <c r="J578" s="86" t="s">
        <v>1416</v>
      </c>
      <c r="K578" s="87" t="s">
        <v>1366</v>
      </c>
      <c r="L578" s="88"/>
      <c r="M578" s="89">
        <v>3125.9536592239724</v>
      </c>
      <c r="N578" s="90"/>
      <c r="O578" s="91">
        <v>23.878299999999999</v>
      </c>
      <c r="P578" s="87" t="s">
        <v>1417</v>
      </c>
      <c r="Q578" s="92"/>
      <c r="R578" s="90"/>
      <c r="S578" s="93" t="s">
        <v>1417</v>
      </c>
      <c r="T578" s="94">
        <v>153666.02000000002</v>
      </c>
      <c r="U578" s="95"/>
      <c r="V578" s="95"/>
      <c r="W578" s="96"/>
      <c r="X578" s="81">
        <f t="shared" si="80"/>
        <v>0</v>
      </c>
      <c r="Y578" s="82">
        <f t="shared" si="81"/>
        <v>0</v>
      </c>
      <c r="Z578" s="82">
        <f t="shared" si="82"/>
        <v>0</v>
      </c>
      <c r="AA578" s="82">
        <f t="shared" si="83"/>
        <v>0</v>
      </c>
      <c r="AB578" s="97" t="str">
        <f t="shared" si="84"/>
        <v>-</v>
      </c>
      <c r="AC578" s="81">
        <f t="shared" si="85"/>
        <v>1</v>
      </c>
      <c r="AD578" s="82">
        <f t="shared" si="86"/>
        <v>1</v>
      </c>
      <c r="AE578" s="82" t="str">
        <f t="shared" si="87"/>
        <v>Initial</v>
      </c>
      <c r="AF578" s="97" t="str">
        <f t="shared" si="88"/>
        <v>RLIS</v>
      </c>
      <c r="AG578" s="81">
        <f t="shared" si="89"/>
        <v>0</v>
      </c>
      <c r="AH578" s="98" t="s">
        <v>1368</v>
      </c>
      <c r="AI578" s="99" t="s">
        <v>1418</v>
      </c>
    </row>
    <row r="579" spans="1:35" x14ac:dyDescent="0.2">
      <c r="A579" s="79" t="s">
        <v>4230</v>
      </c>
      <c r="B579" s="80" t="s">
        <v>244</v>
      </c>
      <c r="C579" s="81" t="s">
        <v>245</v>
      </c>
      <c r="D579" s="82" t="s">
        <v>4231</v>
      </c>
      <c r="E579" s="82" t="s">
        <v>246</v>
      </c>
      <c r="F579" s="80" t="s">
        <v>1362</v>
      </c>
      <c r="G579" s="83" t="s">
        <v>2875</v>
      </c>
      <c r="H579" s="84" t="s">
        <v>4232</v>
      </c>
      <c r="I579" s="85">
        <v>7403873300</v>
      </c>
      <c r="J579" s="86" t="s">
        <v>4233</v>
      </c>
      <c r="K579" s="87" t="s">
        <v>1366</v>
      </c>
      <c r="L579" s="88"/>
      <c r="M579" s="89">
        <v>4734.7289497381635</v>
      </c>
      <c r="N579" s="90"/>
      <c r="O579" s="91">
        <v>33.058799999999998</v>
      </c>
      <c r="P579" s="87" t="s">
        <v>1417</v>
      </c>
      <c r="Q579" s="92"/>
      <c r="R579" s="90"/>
      <c r="S579" s="93" t="s">
        <v>1366</v>
      </c>
      <c r="T579" s="94">
        <v>335388.92000000004</v>
      </c>
      <c r="U579" s="95"/>
      <c r="V579" s="95"/>
      <c r="W579" s="96"/>
      <c r="X579" s="81">
        <f t="shared" si="80"/>
        <v>0</v>
      </c>
      <c r="Y579" s="82">
        <f t="shared" si="81"/>
        <v>0</v>
      </c>
      <c r="Z579" s="82">
        <f t="shared" si="82"/>
        <v>0</v>
      </c>
      <c r="AA579" s="82">
        <f t="shared" si="83"/>
        <v>0</v>
      </c>
      <c r="AB579" s="97" t="str">
        <f t="shared" si="84"/>
        <v>-</v>
      </c>
      <c r="AC579" s="81">
        <f t="shared" si="85"/>
        <v>0</v>
      </c>
      <c r="AD579" s="82">
        <f t="shared" si="86"/>
        <v>1</v>
      </c>
      <c r="AE579" s="82">
        <f t="shared" si="87"/>
        <v>0</v>
      </c>
      <c r="AF579" s="97" t="str">
        <f t="shared" si="88"/>
        <v>-</v>
      </c>
      <c r="AG579" s="81">
        <f t="shared" si="89"/>
        <v>0</v>
      </c>
      <c r="AH579" s="98" t="s">
        <v>1368</v>
      </c>
      <c r="AI579" s="99" t="s">
        <v>1418</v>
      </c>
    </row>
    <row r="580" spans="1:35" x14ac:dyDescent="0.2">
      <c r="A580" s="79" t="s">
        <v>4234</v>
      </c>
      <c r="B580" s="80" t="s">
        <v>4235</v>
      </c>
      <c r="C580" s="81" t="s">
        <v>4236</v>
      </c>
      <c r="D580" s="82" t="s">
        <v>4237</v>
      </c>
      <c r="E580" s="82" t="s">
        <v>246</v>
      </c>
      <c r="F580" s="80" t="s">
        <v>1362</v>
      </c>
      <c r="G580" s="83" t="s">
        <v>2875</v>
      </c>
      <c r="H580" s="84" t="s">
        <v>4238</v>
      </c>
      <c r="I580" s="85">
        <v>7402234417</v>
      </c>
      <c r="J580" s="86" t="s">
        <v>3002</v>
      </c>
      <c r="K580" s="87" t="s">
        <v>1366</v>
      </c>
      <c r="L580" s="88"/>
      <c r="M580" s="89">
        <v>163.23861763650419</v>
      </c>
      <c r="N580" s="90"/>
      <c r="O580" s="91" t="s">
        <v>1367</v>
      </c>
      <c r="P580" s="87" t="s">
        <v>1366</v>
      </c>
      <c r="Q580" s="92"/>
      <c r="R580" s="90"/>
      <c r="S580" s="93" t="s">
        <v>1366</v>
      </c>
      <c r="T580" s="94">
        <v>820.64</v>
      </c>
      <c r="U580" s="95"/>
      <c r="V580" s="95"/>
      <c r="W580" s="96"/>
      <c r="X580" s="81">
        <f t="shared" si="80"/>
        <v>0</v>
      </c>
      <c r="Y580" s="82">
        <f t="shared" si="81"/>
        <v>1</v>
      </c>
      <c r="Z580" s="82">
        <f t="shared" si="82"/>
        <v>0</v>
      </c>
      <c r="AA580" s="82">
        <f t="shared" si="83"/>
        <v>0</v>
      </c>
      <c r="AB580" s="97" t="str">
        <f t="shared" si="84"/>
        <v>-</v>
      </c>
      <c r="AC580" s="81">
        <f t="shared" si="85"/>
        <v>0</v>
      </c>
      <c r="AD580" s="82">
        <f t="shared" si="86"/>
        <v>0</v>
      </c>
      <c r="AE580" s="82">
        <f t="shared" si="87"/>
        <v>0</v>
      </c>
      <c r="AF580" s="97" t="str">
        <f t="shared" si="88"/>
        <v>-</v>
      </c>
      <c r="AG580" s="81">
        <f t="shared" si="89"/>
        <v>0</v>
      </c>
      <c r="AH580" s="98" t="s">
        <v>1368</v>
      </c>
      <c r="AI580" s="99" t="s">
        <v>1418</v>
      </c>
    </row>
    <row r="581" spans="1:35" x14ac:dyDescent="0.2">
      <c r="A581" s="79" t="s">
        <v>4239</v>
      </c>
      <c r="B581" s="80" t="s">
        <v>687</v>
      </c>
      <c r="C581" s="81" t="s">
        <v>688</v>
      </c>
      <c r="D581" s="82" t="s">
        <v>4240</v>
      </c>
      <c r="E581" s="82" t="s">
        <v>4241</v>
      </c>
      <c r="F581" s="80" t="s">
        <v>1362</v>
      </c>
      <c r="G581" s="83" t="s">
        <v>4242</v>
      </c>
      <c r="H581" s="84" t="s">
        <v>4243</v>
      </c>
      <c r="I581" s="85">
        <v>4199254294</v>
      </c>
      <c r="J581" s="86" t="s">
        <v>1424</v>
      </c>
      <c r="K581" s="87" t="s">
        <v>1417</v>
      </c>
      <c r="L581" s="88"/>
      <c r="M581" s="89">
        <v>860.52158629156168</v>
      </c>
      <c r="N581" s="90"/>
      <c r="O581" s="91">
        <v>8.7056000000000004</v>
      </c>
      <c r="P581" s="87" t="s">
        <v>1366</v>
      </c>
      <c r="Q581" s="92"/>
      <c r="R581" s="90"/>
      <c r="S581" s="93" t="s">
        <v>1417</v>
      </c>
      <c r="T581" s="94">
        <v>16541.820000000003</v>
      </c>
      <c r="U581" s="95"/>
      <c r="V581" s="95"/>
      <c r="W581" s="96"/>
      <c r="X581" s="81">
        <f t="shared" ref="X581:X644" si="90">IF(OR(K581="YES",TRIM(L581)="YES"),1,0)</f>
        <v>1</v>
      </c>
      <c r="Y581" s="82">
        <f t="shared" ref="Y581:Y644" si="91">IF(OR(AND(ISNUMBER(M581),AND(M581&gt;0,M581&lt;600)),AND(ISNUMBER(M581),AND(M581&gt;0,N581="YES"))),1,0)</f>
        <v>0</v>
      </c>
      <c r="Z581" s="82">
        <f t="shared" ref="Z581:Z644" si="92">IF(AND(OR(K581="YES",TRIM(L581)="YES"),(X581=0)),"Trouble",0)</f>
        <v>0</v>
      </c>
      <c r="AA581" s="82">
        <f t="shared" ref="AA581:AA644" si="93">IF(AND(OR(AND(ISNUMBER(M581),AND(M581&gt;0,M581&lt;600)),AND(ISNUMBER(M581),AND(M581&gt;0,N581="YES"))),(Y581=0)),"Trouble",0)</f>
        <v>0</v>
      </c>
      <c r="AB581" s="97" t="str">
        <f t="shared" ref="AB581:AB644" si="94">IF(AND(X581=1,Y581=1),"SRSA","-")</f>
        <v>-</v>
      </c>
      <c r="AC581" s="81">
        <f t="shared" ref="AC581:AC644" si="95">IF(S581="YES",1,0)</f>
        <v>1</v>
      </c>
      <c r="AD581" s="82">
        <f t="shared" ref="AD581:AD644" si="96">IF(OR(AND(ISNUMBER(Q581),Q581&gt;=20), (AND(ISNUMBER(Q581) = FALSE, AND(ISNUMBER(O581), O581&gt;=20)))),1,0)</f>
        <v>0</v>
      </c>
      <c r="AE581" s="82">
        <f t="shared" ref="AE581:AE644" si="97">IF(AND(AC581=1,AD581=1),"Initial",0)</f>
        <v>0</v>
      </c>
      <c r="AF581" s="97" t="str">
        <f t="shared" ref="AF581:AF644" si="98">IF(AND(AND(AE581="Initial",AG581=0),AND(ISNUMBER(M581),M581&gt;0)),"RLIS","-")</f>
        <v>-</v>
      </c>
      <c r="AG581" s="81">
        <f t="shared" ref="AG581:AG644" si="99">IF(AND(AB581="SRSA",AE581="Initial"),"SRSA",0)</f>
        <v>0</v>
      </c>
      <c r="AH581" s="98" t="s">
        <v>1368</v>
      </c>
      <c r="AI581" s="99" t="s">
        <v>1369</v>
      </c>
    </row>
    <row r="582" spans="1:35" x14ac:dyDescent="0.2">
      <c r="A582" s="79" t="s">
        <v>4244</v>
      </c>
      <c r="B582" s="80" t="s">
        <v>4245</v>
      </c>
      <c r="C582" s="81" t="s">
        <v>4246</v>
      </c>
      <c r="D582" s="82" t="s">
        <v>4247</v>
      </c>
      <c r="E582" s="82" t="s">
        <v>1395</v>
      </c>
      <c r="F582" s="80" t="s">
        <v>1362</v>
      </c>
      <c r="G582" s="83" t="s">
        <v>1409</v>
      </c>
      <c r="H582" s="84" t="s">
        <v>4248</v>
      </c>
      <c r="I582" s="85">
        <v>4192449999</v>
      </c>
      <c r="J582" s="86" t="s">
        <v>1365</v>
      </c>
      <c r="K582" s="87" t="s">
        <v>1366</v>
      </c>
      <c r="L582" s="88"/>
      <c r="M582" s="89">
        <v>272.08699752533562</v>
      </c>
      <c r="N582" s="90"/>
      <c r="O582" s="91" t="s">
        <v>1367</v>
      </c>
      <c r="P582" s="87" t="s">
        <v>1366</v>
      </c>
      <c r="Q582" s="92"/>
      <c r="R582" s="90"/>
      <c r="S582" s="93" t="s">
        <v>1366</v>
      </c>
      <c r="T582" s="94">
        <v>2580.6</v>
      </c>
      <c r="U582" s="95"/>
      <c r="V582" s="95"/>
      <c r="W582" s="96"/>
      <c r="X582" s="81">
        <f t="shared" si="90"/>
        <v>0</v>
      </c>
      <c r="Y582" s="82">
        <f t="shared" si="91"/>
        <v>1</v>
      </c>
      <c r="Z582" s="82">
        <f t="shared" si="92"/>
        <v>0</v>
      </c>
      <c r="AA582" s="82">
        <f t="shared" si="93"/>
        <v>0</v>
      </c>
      <c r="AB582" s="97" t="str">
        <f t="shared" si="94"/>
        <v>-</v>
      </c>
      <c r="AC582" s="81">
        <f t="shared" si="95"/>
        <v>0</v>
      </c>
      <c r="AD582" s="82">
        <f t="shared" si="96"/>
        <v>0</v>
      </c>
      <c r="AE582" s="82">
        <f t="shared" si="97"/>
        <v>0</v>
      </c>
      <c r="AF582" s="97" t="str">
        <f t="shared" si="98"/>
        <v>-</v>
      </c>
      <c r="AG582" s="81">
        <f t="shared" si="99"/>
        <v>0</v>
      </c>
      <c r="AH582" s="98" t="s">
        <v>1368</v>
      </c>
      <c r="AI582" s="99" t="s">
        <v>1418</v>
      </c>
    </row>
    <row r="583" spans="1:35" x14ac:dyDescent="0.2">
      <c r="A583" s="79" t="s">
        <v>4249</v>
      </c>
      <c r="B583" s="80" t="s">
        <v>1145</v>
      </c>
      <c r="C583" s="81" t="s">
        <v>1146</v>
      </c>
      <c r="D583" s="82" t="s">
        <v>4250</v>
      </c>
      <c r="E583" s="82" t="s">
        <v>1485</v>
      </c>
      <c r="F583" s="80" t="s">
        <v>1362</v>
      </c>
      <c r="G583" s="83" t="s">
        <v>1486</v>
      </c>
      <c r="H583" s="84" t="s">
        <v>4251</v>
      </c>
      <c r="I583" s="85">
        <v>3308237458</v>
      </c>
      <c r="J583" s="86" t="s">
        <v>1476</v>
      </c>
      <c r="K583" s="87" t="s">
        <v>1417</v>
      </c>
      <c r="L583" s="88"/>
      <c r="M583" s="89">
        <v>2426.6710744601246</v>
      </c>
      <c r="N583" s="90"/>
      <c r="O583" s="91">
        <v>13.817500000000001</v>
      </c>
      <c r="P583" s="87" t="s">
        <v>1366</v>
      </c>
      <c r="Q583" s="92"/>
      <c r="R583" s="90"/>
      <c r="S583" s="93" t="s">
        <v>1417</v>
      </c>
      <c r="T583" s="94">
        <v>90839.5</v>
      </c>
      <c r="U583" s="95"/>
      <c r="V583" s="95"/>
      <c r="W583" s="96"/>
      <c r="X583" s="81">
        <f t="shared" si="90"/>
        <v>1</v>
      </c>
      <c r="Y583" s="82">
        <f t="shared" si="91"/>
        <v>0</v>
      </c>
      <c r="Z583" s="82">
        <f t="shared" si="92"/>
        <v>0</v>
      </c>
      <c r="AA583" s="82">
        <f t="shared" si="93"/>
        <v>0</v>
      </c>
      <c r="AB583" s="97" t="str">
        <f t="shared" si="94"/>
        <v>-</v>
      </c>
      <c r="AC583" s="81">
        <f t="shared" si="95"/>
        <v>1</v>
      </c>
      <c r="AD583" s="82">
        <f t="shared" si="96"/>
        <v>0</v>
      </c>
      <c r="AE583" s="82">
        <f t="shared" si="97"/>
        <v>0</v>
      </c>
      <c r="AF583" s="97" t="str">
        <f t="shared" si="98"/>
        <v>-</v>
      </c>
      <c r="AG583" s="81">
        <f t="shared" si="99"/>
        <v>0</v>
      </c>
      <c r="AH583" s="98" t="s">
        <v>1368</v>
      </c>
      <c r="AI583" s="99" t="s">
        <v>1369</v>
      </c>
    </row>
    <row r="584" spans="1:35" x14ac:dyDescent="0.2">
      <c r="A584" s="79" t="s">
        <v>4252</v>
      </c>
      <c r="B584" s="80" t="s">
        <v>4253</v>
      </c>
      <c r="C584" s="81" t="s">
        <v>4254</v>
      </c>
      <c r="D584" s="82" t="s">
        <v>4255</v>
      </c>
      <c r="E584" s="82" t="s">
        <v>4011</v>
      </c>
      <c r="F584" s="80" t="s">
        <v>1362</v>
      </c>
      <c r="G584" s="83" t="s">
        <v>4012</v>
      </c>
      <c r="H584" s="84" t="s">
        <v>4256</v>
      </c>
      <c r="I584" s="85">
        <v>5133187078</v>
      </c>
      <c r="J584" s="86" t="s">
        <v>1390</v>
      </c>
      <c r="K584" s="87" t="s">
        <v>1366</v>
      </c>
      <c r="L584" s="88"/>
      <c r="M584" s="89">
        <v>184.70157445820973</v>
      </c>
      <c r="N584" s="90"/>
      <c r="O584" s="91" t="s">
        <v>1367</v>
      </c>
      <c r="P584" s="87" t="s">
        <v>1366</v>
      </c>
      <c r="Q584" s="92"/>
      <c r="R584" s="90"/>
      <c r="S584" s="93" t="s">
        <v>1366</v>
      </c>
      <c r="T584" s="94">
        <v>2495.66</v>
      </c>
      <c r="U584" s="95"/>
      <c r="V584" s="95"/>
      <c r="W584" s="96"/>
      <c r="X584" s="81">
        <f t="shared" si="90"/>
        <v>0</v>
      </c>
      <c r="Y584" s="82">
        <f t="shared" si="91"/>
        <v>1</v>
      </c>
      <c r="Z584" s="82">
        <f t="shared" si="92"/>
        <v>0</v>
      </c>
      <c r="AA584" s="82">
        <f t="shared" si="93"/>
        <v>0</v>
      </c>
      <c r="AB584" s="97" t="str">
        <f t="shared" si="94"/>
        <v>-</v>
      </c>
      <c r="AC584" s="81">
        <f t="shared" si="95"/>
        <v>0</v>
      </c>
      <c r="AD584" s="82">
        <f t="shared" si="96"/>
        <v>0</v>
      </c>
      <c r="AE584" s="82">
        <f t="shared" si="97"/>
        <v>0</v>
      </c>
      <c r="AF584" s="97" t="str">
        <f t="shared" si="98"/>
        <v>-</v>
      </c>
      <c r="AG584" s="81">
        <f t="shared" si="99"/>
        <v>0</v>
      </c>
      <c r="AH584" s="98" t="s">
        <v>1368</v>
      </c>
      <c r="AI584" s="99" t="s">
        <v>1418</v>
      </c>
    </row>
    <row r="585" spans="1:35" x14ac:dyDescent="0.2">
      <c r="A585" s="79" t="s">
        <v>4257</v>
      </c>
      <c r="B585" s="80" t="s">
        <v>192</v>
      </c>
      <c r="C585" s="81" t="s">
        <v>193</v>
      </c>
      <c r="D585" s="82" t="s">
        <v>4258</v>
      </c>
      <c r="E585" s="82" t="s">
        <v>4259</v>
      </c>
      <c r="F585" s="80" t="s">
        <v>1362</v>
      </c>
      <c r="G585" s="83" t="s">
        <v>4260</v>
      </c>
      <c r="H585" s="84" t="s">
        <v>4261</v>
      </c>
      <c r="I585" s="85">
        <v>7406331732</v>
      </c>
      <c r="J585" s="86" t="s">
        <v>1488</v>
      </c>
      <c r="K585" s="87" t="s">
        <v>1366</v>
      </c>
      <c r="L585" s="88"/>
      <c r="M585" s="89">
        <v>1518.0168635400523</v>
      </c>
      <c r="N585" s="90"/>
      <c r="O585" s="91">
        <v>28.452999999999999</v>
      </c>
      <c r="P585" s="87" t="s">
        <v>1417</v>
      </c>
      <c r="Q585" s="92"/>
      <c r="R585" s="90"/>
      <c r="S585" s="93" t="s">
        <v>1366</v>
      </c>
      <c r="T585" s="94">
        <v>95360.24</v>
      </c>
      <c r="U585" s="95"/>
      <c r="V585" s="95"/>
      <c r="W585" s="96"/>
      <c r="X585" s="81">
        <f t="shared" si="90"/>
        <v>0</v>
      </c>
      <c r="Y585" s="82">
        <f t="shared" si="91"/>
        <v>0</v>
      </c>
      <c r="Z585" s="82">
        <f t="shared" si="92"/>
        <v>0</v>
      </c>
      <c r="AA585" s="82">
        <f t="shared" si="93"/>
        <v>0</v>
      </c>
      <c r="AB585" s="97" t="str">
        <f t="shared" si="94"/>
        <v>-</v>
      </c>
      <c r="AC585" s="81">
        <f t="shared" si="95"/>
        <v>0</v>
      </c>
      <c r="AD585" s="82">
        <f t="shared" si="96"/>
        <v>1</v>
      </c>
      <c r="AE585" s="82">
        <f t="shared" si="97"/>
        <v>0</v>
      </c>
      <c r="AF585" s="97" t="str">
        <f t="shared" si="98"/>
        <v>-</v>
      </c>
      <c r="AG585" s="81">
        <f t="shared" si="99"/>
        <v>0</v>
      </c>
      <c r="AH585" s="98" t="s">
        <v>1368</v>
      </c>
      <c r="AI585" s="99" t="s">
        <v>1369</v>
      </c>
    </row>
    <row r="586" spans="1:35" x14ac:dyDescent="0.2">
      <c r="A586" s="79" t="s">
        <v>4262</v>
      </c>
      <c r="B586" s="80" t="s">
        <v>247</v>
      </c>
      <c r="C586" s="81" t="s">
        <v>248</v>
      </c>
      <c r="D586" s="82" t="s">
        <v>4263</v>
      </c>
      <c r="E586" s="82" t="s">
        <v>4264</v>
      </c>
      <c r="F586" s="80" t="s">
        <v>1362</v>
      </c>
      <c r="G586" s="83" t="s">
        <v>4265</v>
      </c>
      <c r="H586" s="84" t="s">
        <v>4266</v>
      </c>
      <c r="I586" s="85">
        <v>9376448105</v>
      </c>
      <c r="J586" s="86" t="s">
        <v>1786</v>
      </c>
      <c r="K586" s="87" t="s">
        <v>1366</v>
      </c>
      <c r="L586" s="88"/>
      <c r="M586" s="89">
        <v>5553.7862366055469</v>
      </c>
      <c r="N586" s="90"/>
      <c r="O586" s="91">
        <v>8.7715999999999994</v>
      </c>
      <c r="P586" s="87" t="s">
        <v>1366</v>
      </c>
      <c r="Q586" s="92"/>
      <c r="R586" s="90"/>
      <c r="S586" s="93" t="s">
        <v>1366</v>
      </c>
      <c r="T586" s="94">
        <v>125757.5</v>
      </c>
      <c r="U586" s="95"/>
      <c r="V586" s="95"/>
      <c r="W586" s="96"/>
      <c r="X586" s="81">
        <f t="shared" si="90"/>
        <v>0</v>
      </c>
      <c r="Y586" s="82">
        <f t="shared" si="91"/>
        <v>0</v>
      </c>
      <c r="Z586" s="82">
        <f t="shared" si="92"/>
        <v>0</v>
      </c>
      <c r="AA586" s="82">
        <f t="shared" si="93"/>
        <v>0</v>
      </c>
      <c r="AB586" s="97" t="str">
        <f t="shared" si="94"/>
        <v>-</v>
      </c>
      <c r="AC586" s="81">
        <f t="shared" si="95"/>
        <v>0</v>
      </c>
      <c r="AD586" s="82">
        <f t="shared" si="96"/>
        <v>0</v>
      </c>
      <c r="AE586" s="82">
        <f t="shared" si="97"/>
        <v>0</v>
      </c>
      <c r="AF586" s="97" t="str">
        <f t="shared" si="98"/>
        <v>-</v>
      </c>
      <c r="AG586" s="81">
        <f t="shared" si="99"/>
        <v>0</v>
      </c>
      <c r="AH586" s="98" t="s">
        <v>1368</v>
      </c>
      <c r="AI586" s="99" t="s">
        <v>1418</v>
      </c>
    </row>
    <row r="587" spans="1:35" x14ac:dyDescent="0.2">
      <c r="A587" s="79" t="s">
        <v>4267</v>
      </c>
      <c r="B587" s="80" t="s">
        <v>446</v>
      </c>
      <c r="C587" s="81" t="s">
        <v>4268</v>
      </c>
      <c r="D587" s="82" t="s">
        <v>4269</v>
      </c>
      <c r="E587" s="82" t="s">
        <v>4270</v>
      </c>
      <c r="F587" s="80" t="s">
        <v>1362</v>
      </c>
      <c r="G587" s="83" t="s">
        <v>4271</v>
      </c>
      <c r="H587" s="84" t="s">
        <v>4272</v>
      </c>
      <c r="I587" s="85">
        <v>5133980474</v>
      </c>
      <c r="J587" s="86" t="s">
        <v>1390</v>
      </c>
      <c r="K587" s="87" t="s">
        <v>1366</v>
      </c>
      <c r="L587" s="88"/>
      <c r="M587" s="89">
        <v>10778.295427158688</v>
      </c>
      <c r="N587" s="90"/>
      <c r="O587" s="91">
        <v>3.1008</v>
      </c>
      <c r="P587" s="87" t="s">
        <v>1366</v>
      </c>
      <c r="Q587" s="92"/>
      <c r="R587" s="90"/>
      <c r="S587" s="93" t="s">
        <v>1366</v>
      </c>
      <c r="T587" s="94">
        <v>95527.349999999991</v>
      </c>
      <c r="U587" s="95"/>
      <c r="V587" s="95"/>
      <c r="W587" s="96"/>
      <c r="X587" s="81">
        <f t="shared" si="90"/>
        <v>0</v>
      </c>
      <c r="Y587" s="82">
        <f t="shared" si="91"/>
        <v>0</v>
      </c>
      <c r="Z587" s="82">
        <f t="shared" si="92"/>
        <v>0</v>
      </c>
      <c r="AA587" s="82">
        <f t="shared" si="93"/>
        <v>0</v>
      </c>
      <c r="AB587" s="97" t="str">
        <f t="shared" si="94"/>
        <v>-</v>
      </c>
      <c r="AC587" s="81">
        <f t="shared" si="95"/>
        <v>0</v>
      </c>
      <c r="AD587" s="82">
        <f t="shared" si="96"/>
        <v>0</v>
      </c>
      <c r="AE587" s="82">
        <f t="shared" si="97"/>
        <v>0</v>
      </c>
      <c r="AF587" s="97" t="str">
        <f t="shared" si="98"/>
        <v>-</v>
      </c>
      <c r="AG587" s="81">
        <f t="shared" si="99"/>
        <v>0</v>
      </c>
      <c r="AH587" s="98" t="s">
        <v>1368</v>
      </c>
      <c r="AI587" s="99" t="s">
        <v>1418</v>
      </c>
    </row>
    <row r="588" spans="1:35" x14ac:dyDescent="0.2">
      <c r="A588" s="79" t="s">
        <v>4273</v>
      </c>
      <c r="B588" s="80" t="s">
        <v>1147</v>
      </c>
      <c r="C588" s="81" t="s">
        <v>1148</v>
      </c>
      <c r="D588" s="82" t="s">
        <v>4274</v>
      </c>
      <c r="E588" s="82" t="s">
        <v>3696</v>
      </c>
      <c r="F588" s="80" t="s">
        <v>1362</v>
      </c>
      <c r="G588" s="83" t="s">
        <v>3697</v>
      </c>
      <c r="H588" s="84" t="s">
        <v>4275</v>
      </c>
      <c r="I588" s="85">
        <v>3308303900</v>
      </c>
      <c r="J588" s="86" t="s">
        <v>1383</v>
      </c>
      <c r="K588" s="87" t="s">
        <v>1366</v>
      </c>
      <c r="L588" s="88"/>
      <c r="M588" s="89">
        <v>4138.2456077884435</v>
      </c>
      <c r="N588" s="90"/>
      <c r="O588" s="91">
        <v>26.1175</v>
      </c>
      <c r="P588" s="87" t="s">
        <v>1417</v>
      </c>
      <c r="Q588" s="92"/>
      <c r="R588" s="90"/>
      <c r="S588" s="93" t="s">
        <v>1366</v>
      </c>
      <c r="T588" s="94">
        <v>239703.52</v>
      </c>
      <c r="U588" s="95"/>
      <c r="V588" s="95"/>
      <c r="W588" s="96"/>
      <c r="X588" s="81">
        <f t="shared" si="90"/>
        <v>0</v>
      </c>
      <c r="Y588" s="82">
        <f t="shared" si="91"/>
        <v>0</v>
      </c>
      <c r="Z588" s="82">
        <f t="shared" si="92"/>
        <v>0</v>
      </c>
      <c r="AA588" s="82">
        <f t="shared" si="93"/>
        <v>0</v>
      </c>
      <c r="AB588" s="97" t="str">
        <f t="shared" si="94"/>
        <v>-</v>
      </c>
      <c r="AC588" s="81">
        <f t="shared" si="95"/>
        <v>0</v>
      </c>
      <c r="AD588" s="82">
        <f t="shared" si="96"/>
        <v>1</v>
      </c>
      <c r="AE588" s="82">
        <f t="shared" si="97"/>
        <v>0</v>
      </c>
      <c r="AF588" s="97" t="str">
        <f t="shared" si="98"/>
        <v>-</v>
      </c>
      <c r="AG588" s="81">
        <f t="shared" si="99"/>
        <v>0</v>
      </c>
      <c r="AH588" s="98" t="s">
        <v>1368</v>
      </c>
      <c r="AI588" s="99" t="s">
        <v>1418</v>
      </c>
    </row>
    <row r="589" spans="1:35" x14ac:dyDescent="0.2">
      <c r="A589" s="79" t="s">
        <v>4276</v>
      </c>
      <c r="B589" s="80" t="s">
        <v>4277</v>
      </c>
      <c r="C589" s="81" t="s">
        <v>4278</v>
      </c>
      <c r="D589" s="82" t="s">
        <v>4274</v>
      </c>
      <c r="E589" s="82" t="s">
        <v>3696</v>
      </c>
      <c r="F589" s="80" t="s">
        <v>1362</v>
      </c>
      <c r="G589" s="83" t="s">
        <v>3697</v>
      </c>
      <c r="H589" s="84" t="s">
        <v>4275</v>
      </c>
      <c r="I589" s="85">
        <v>3308303900</v>
      </c>
      <c r="J589" s="86" t="s">
        <v>1383</v>
      </c>
      <c r="K589" s="87" t="s">
        <v>1366</v>
      </c>
      <c r="L589" s="88"/>
      <c r="M589" s="89">
        <v>120.13402116033519</v>
      </c>
      <c r="N589" s="90"/>
      <c r="O589" s="91" t="s">
        <v>1367</v>
      </c>
      <c r="P589" s="87" t="s">
        <v>1366</v>
      </c>
      <c r="Q589" s="92"/>
      <c r="R589" s="90"/>
      <c r="S589" s="93" t="s">
        <v>1366</v>
      </c>
      <c r="T589" s="94">
        <v>597.19999999999993</v>
      </c>
      <c r="U589" s="95"/>
      <c r="V589" s="95"/>
      <c r="W589" s="96"/>
      <c r="X589" s="81">
        <f t="shared" si="90"/>
        <v>0</v>
      </c>
      <c r="Y589" s="82">
        <f t="shared" si="91"/>
        <v>1</v>
      </c>
      <c r="Z589" s="82">
        <f t="shared" si="92"/>
        <v>0</v>
      </c>
      <c r="AA589" s="82">
        <f t="shared" si="93"/>
        <v>0</v>
      </c>
      <c r="AB589" s="97" t="str">
        <f t="shared" si="94"/>
        <v>-</v>
      </c>
      <c r="AC589" s="81">
        <f t="shared" si="95"/>
        <v>0</v>
      </c>
      <c r="AD589" s="82">
        <f t="shared" si="96"/>
        <v>0</v>
      </c>
      <c r="AE589" s="82">
        <f t="shared" si="97"/>
        <v>0</v>
      </c>
      <c r="AF589" s="97" t="str">
        <f t="shared" si="98"/>
        <v>-</v>
      </c>
      <c r="AG589" s="81">
        <f t="shared" si="99"/>
        <v>0</v>
      </c>
      <c r="AH589" s="98" t="s">
        <v>1368</v>
      </c>
      <c r="AI589" s="99" t="s">
        <v>1418</v>
      </c>
    </row>
    <row r="590" spans="1:35" x14ac:dyDescent="0.2">
      <c r="A590" s="79" t="s">
        <v>4279</v>
      </c>
      <c r="B590" s="80" t="s">
        <v>1254</v>
      </c>
      <c r="C590" s="81" t="s">
        <v>1255</v>
      </c>
      <c r="D590" s="82" t="s">
        <v>4280</v>
      </c>
      <c r="E590" s="82" t="s">
        <v>4281</v>
      </c>
      <c r="F590" s="80" t="s">
        <v>1362</v>
      </c>
      <c r="G590" s="83" t="s">
        <v>4282</v>
      </c>
      <c r="H590" s="84" t="s">
        <v>3817</v>
      </c>
      <c r="I590" s="85">
        <v>3303941800</v>
      </c>
      <c r="J590" s="86" t="s">
        <v>1476</v>
      </c>
      <c r="K590" s="87" t="s">
        <v>1417</v>
      </c>
      <c r="L590" s="88"/>
      <c r="M590" s="89">
        <v>715.28810716164787</v>
      </c>
      <c r="N590" s="90"/>
      <c r="O590" s="91">
        <v>20.879100000000001</v>
      </c>
      <c r="P590" s="87" t="s">
        <v>1417</v>
      </c>
      <c r="Q590" s="92"/>
      <c r="R590" s="90"/>
      <c r="S590" s="93" t="s">
        <v>1417</v>
      </c>
      <c r="T590" s="94">
        <v>33808.14</v>
      </c>
      <c r="U590" s="95"/>
      <c r="V590" s="95"/>
      <c r="W590" s="96"/>
      <c r="X590" s="81">
        <f t="shared" si="90"/>
        <v>1</v>
      </c>
      <c r="Y590" s="82">
        <f t="shared" si="91"/>
        <v>0</v>
      </c>
      <c r="Z590" s="82">
        <f t="shared" si="92"/>
        <v>0</v>
      </c>
      <c r="AA590" s="82">
        <f t="shared" si="93"/>
        <v>0</v>
      </c>
      <c r="AB590" s="97" t="str">
        <f t="shared" si="94"/>
        <v>-</v>
      </c>
      <c r="AC590" s="81">
        <f t="shared" si="95"/>
        <v>1</v>
      </c>
      <c r="AD590" s="82">
        <f t="shared" si="96"/>
        <v>1</v>
      </c>
      <c r="AE590" s="82" t="str">
        <f t="shared" si="97"/>
        <v>Initial</v>
      </c>
      <c r="AF590" s="97" t="str">
        <f t="shared" si="98"/>
        <v>RLIS</v>
      </c>
      <c r="AG590" s="81">
        <f t="shared" si="99"/>
        <v>0</v>
      </c>
      <c r="AH590" s="98" t="s">
        <v>1368</v>
      </c>
      <c r="AI590" s="99" t="s">
        <v>1369</v>
      </c>
    </row>
    <row r="591" spans="1:35" x14ac:dyDescent="0.2">
      <c r="A591" s="79" t="s">
        <v>4283</v>
      </c>
      <c r="B591" s="80" t="s">
        <v>527</v>
      </c>
      <c r="C591" s="81" t="s">
        <v>528</v>
      </c>
      <c r="D591" s="82" t="s">
        <v>4284</v>
      </c>
      <c r="E591" s="82" t="s">
        <v>4285</v>
      </c>
      <c r="F591" s="80" t="s">
        <v>1362</v>
      </c>
      <c r="G591" s="83" t="s">
        <v>4286</v>
      </c>
      <c r="H591" s="84" t="s">
        <v>4287</v>
      </c>
      <c r="I591" s="85">
        <v>4198933200</v>
      </c>
      <c r="J591" s="86" t="s">
        <v>1390</v>
      </c>
      <c r="K591" s="87" t="s">
        <v>1366</v>
      </c>
      <c r="L591" s="88"/>
      <c r="M591" s="89">
        <v>2415.490692640577</v>
      </c>
      <c r="N591" s="90"/>
      <c r="O591" s="91">
        <v>12.5382</v>
      </c>
      <c r="P591" s="87" t="s">
        <v>1366</v>
      </c>
      <c r="Q591" s="92"/>
      <c r="R591" s="90"/>
      <c r="S591" s="93" t="s">
        <v>1366</v>
      </c>
      <c r="T591" s="94">
        <v>60479.229999999996</v>
      </c>
      <c r="U591" s="95"/>
      <c r="V591" s="95"/>
      <c r="W591" s="96"/>
      <c r="X591" s="81">
        <f t="shared" si="90"/>
        <v>0</v>
      </c>
      <c r="Y591" s="82">
        <f t="shared" si="91"/>
        <v>0</v>
      </c>
      <c r="Z591" s="82">
        <f t="shared" si="92"/>
        <v>0</v>
      </c>
      <c r="AA591" s="82">
        <f t="shared" si="93"/>
        <v>0</v>
      </c>
      <c r="AB591" s="97" t="str">
        <f t="shared" si="94"/>
        <v>-</v>
      </c>
      <c r="AC591" s="81">
        <f t="shared" si="95"/>
        <v>0</v>
      </c>
      <c r="AD591" s="82">
        <f t="shared" si="96"/>
        <v>0</v>
      </c>
      <c r="AE591" s="82">
        <f t="shared" si="97"/>
        <v>0</v>
      </c>
      <c r="AF591" s="97" t="str">
        <f t="shared" si="98"/>
        <v>-</v>
      </c>
      <c r="AG591" s="81">
        <f t="shared" si="99"/>
        <v>0</v>
      </c>
      <c r="AH591" s="98" t="s">
        <v>1368</v>
      </c>
      <c r="AI591" s="99" t="s">
        <v>1418</v>
      </c>
    </row>
    <row r="592" spans="1:35" x14ac:dyDescent="0.2">
      <c r="A592" s="79" t="s">
        <v>4288</v>
      </c>
      <c r="B592" s="80" t="s">
        <v>324</v>
      </c>
      <c r="C592" s="81" t="s">
        <v>325</v>
      </c>
      <c r="D592" s="82" t="s">
        <v>4289</v>
      </c>
      <c r="E592" s="82" t="s">
        <v>4290</v>
      </c>
      <c r="F592" s="80" t="s">
        <v>1362</v>
      </c>
      <c r="G592" s="83" t="s">
        <v>4291</v>
      </c>
      <c r="H592" s="84" t="s">
        <v>4292</v>
      </c>
      <c r="I592" s="85">
        <v>4409957201</v>
      </c>
      <c r="J592" s="86" t="s">
        <v>1786</v>
      </c>
      <c r="K592" s="87" t="s">
        <v>1366</v>
      </c>
      <c r="L592" s="88"/>
      <c r="M592" s="89">
        <v>4462.7420289837846</v>
      </c>
      <c r="N592" s="90"/>
      <c r="O592" s="91">
        <v>9.3190000000000008</v>
      </c>
      <c r="P592" s="87" t="s">
        <v>1366</v>
      </c>
      <c r="Q592" s="92"/>
      <c r="R592" s="90"/>
      <c r="S592" s="93" t="s">
        <v>1366</v>
      </c>
      <c r="T592" s="94">
        <v>73265.91</v>
      </c>
      <c r="U592" s="95"/>
      <c r="V592" s="95"/>
      <c r="W592" s="96"/>
      <c r="X592" s="81">
        <f t="shared" si="90"/>
        <v>0</v>
      </c>
      <c r="Y592" s="82">
        <f t="shared" si="91"/>
        <v>0</v>
      </c>
      <c r="Z592" s="82">
        <f t="shared" si="92"/>
        <v>0</v>
      </c>
      <c r="AA592" s="82">
        <f t="shared" si="93"/>
        <v>0</v>
      </c>
      <c r="AB592" s="97" t="str">
        <f t="shared" si="94"/>
        <v>-</v>
      </c>
      <c r="AC592" s="81">
        <f t="shared" si="95"/>
        <v>0</v>
      </c>
      <c r="AD592" s="82">
        <f t="shared" si="96"/>
        <v>0</v>
      </c>
      <c r="AE592" s="82">
        <f t="shared" si="97"/>
        <v>0</v>
      </c>
      <c r="AF592" s="97" t="str">
        <f t="shared" si="98"/>
        <v>-</v>
      </c>
      <c r="AG592" s="81">
        <f t="shared" si="99"/>
        <v>0</v>
      </c>
      <c r="AH592" s="98" t="s">
        <v>1368</v>
      </c>
      <c r="AI592" s="99" t="s">
        <v>1418</v>
      </c>
    </row>
    <row r="593" spans="1:35" x14ac:dyDescent="0.2">
      <c r="A593" s="79" t="s">
        <v>4293</v>
      </c>
      <c r="B593" s="80" t="s">
        <v>820</v>
      </c>
      <c r="C593" s="81" t="s">
        <v>821</v>
      </c>
      <c r="D593" s="82" t="s">
        <v>4294</v>
      </c>
      <c r="E593" s="82" t="s">
        <v>3084</v>
      </c>
      <c r="F593" s="80" t="s">
        <v>1362</v>
      </c>
      <c r="G593" s="83" t="s">
        <v>3091</v>
      </c>
      <c r="H593" s="84" t="s">
        <v>4295</v>
      </c>
      <c r="I593" s="85">
        <v>7404530754</v>
      </c>
      <c r="J593" s="86" t="s">
        <v>1424</v>
      </c>
      <c r="K593" s="87" t="s">
        <v>1417</v>
      </c>
      <c r="L593" s="88"/>
      <c r="M593" s="89">
        <v>2355.473812865519</v>
      </c>
      <c r="N593" s="90"/>
      <c r="O593" s="91">
        <v>21.4772</v>
      </c>
      <c r="P593" s="87" t="s">
        <v>1417</v>
      </c>
      <c r="Q593" s="92"/>
      <c r="R593" s="90"/>
      <c r="S593" s="93" t="s">
        <v>1417</v>
      </c>
      <c r="T593" s="94">
        <v>84983.69</v>
      </c>
      <c r="U593" s="95"/>
      <c r="V593" s="95"/>
      <c r="W593" s="96"/>
      <c r="X593" s="81">
        <f t="shared" si="90"/>
        <v>1</v>
      </c>
      <c r="Y593" s="82">
        <f t="shared" si="91"/>
        <v>0</v>
      </c>
      <c r="Z593" s="82">
        <f t="shared" si="92"/>
        <v>0</v>
      </c>
      <c r="AA593" s="82">
        <f t="shared" si="93"/>
        <v>0</v>
      </c>
      <c r="AB593" s="97" t="str">
        <f t="shared" si="94"/>
        <v>-</v>
      </c>
      <c r="AC593" s="81">
        <f t="shared" si="95"/>
        <v>1</v>
      </c>
      <c r="AD593" s="82">
        <f t="shared" si="96"/>
        <v>1</v>
      </c>
      <c r="AE593" s="82" t="str">
        <f t="shared" si="97"/>
        <v>Initial</v>
      </c>
      <c r="AF593" s="97" t="str">
        <f t="shared" si="98"/>
        <v>RLIS</v>
      </c>
      <c r="AG593" s="81">
        <f t="shared" si="99"/>
        <v>0</v>
      </c>
      <c r="AH593" s="98" t="s">
        <v>1368</v>
      </c>
      <c r="AI593" s="99" t="s">
        <v>1418</v>
      </c>
    </row>
    <row r="594" spans="1:35" x14ac:dyDescent="0.2">
      <c r="A594" s="79" t="s">
        <v>4296</v>
      </c>
      <c r="B594" s="80" t="s">
        <v>486</v>
      </c>
      <c r="C594" s="81" t="s">
        <v>487</v>
      </c>
      <c r="D594" s="82" t="s">
        <v>4297</v>
      </c>
      <c r="E594" s="82" t="s">
        <v>4298</v>
      </c>
      <c r="F594" s="80" t="s">
        <v>1362</v>
      </c>
      <c r="G594" s="83" t="s">
        <v>4299</v>
      </c>
      <c r="H594" s="84" t="s">
        <v>4300</v>
      </c>
      <c r="I594" s="85">
        <v>4192933979</v>
      </c>
      <c r="J594" s="86" t="s">
        <v>1424</v>
      </c>
      <c r="K594" s="87" t="s">
        <v>1417</v>
      </c>
      <c r="L594" s="88"/>
      <c r="M594" s="89">
        <v>647</v>
      </c>
      <c r="N594" s="90"/>
      <c r="O594" s="91">
        <v>15.8537</v>
      </c>
      <c r="P594" s="87" t="s">
        <v>1366</v>
      </c>
      <c r="Q594" s="92"/>
      <c r="R594" s="90"/>
      <c r="S594" s="93" t="s">
        <v>1417</v>
      </c>
      <c r="T594" s="94">
        <v>25272.250000000004</v>
      </c>
      <c r="U594" s="95"/>
      <c r="V594" s="95"/>
      <c r="W594" s="96"/>
      <c r="X594" s="81">
        <f t="shared" si="90"/>
        <v>1</v>
      </c>
      <c r="Y594" s="82">
        <f t="shared" si="91"/>
        <v>0</v>
      </c>
      <c r="Z594" s="82">
        <f t="shared" si="92"/>
        <v>0</v>
      </c>
      <c r="AA594" s="82">
        <f t="shared" si="93"/>
        <v>0</v>
      </c>
      <c r="AB594" s="97" t="str">
        <f t="shared" si="94"/>
        <v>-</v>
      </c>
      <c r="AC594" s="81">
        <f t="shared" si="95"/>
        <v>1</v>
      </c>
      <c r="AD594" s="82">
        <f t="shared" si="96"/>
        <v>0</v>
      </c>
      <c r="AE594" s="82">
        <f t="shared" si="97"/>
        <v>0</v>
      </c>
      <c r="AF594" s="97" t="str">
        <f t="shared" si="98"/>
        <v>-</v>
      </c>
      <c r="AG594" s="81">
        <f t="shared" si="99"/>
        <v>0</v>
      </c>
      <c r="AH594" s="98" t="s">
        <v>1368</v>
      </c>
      <c r="AI594" s="99" t="s">
        <v>1418</v>
      </c>
    </row>
    <row r="595" spans="1:35" x14ac:dyDescent="0.2">
      <c r="A595" s="79" t="s">
        <v>4301</v>
      </c>
      <c r="B595" s="80" t="s">
        <v>1256</v>
      </c>
      <c r="C595" s="81" t="s">
        <v>1257</v>
      </c>
      <c r="D595" s="82" t="s">
        <v>4302</v>
      </c>
      <c r="E595" s="82" t="s">
        <v>4303</v>
      </c>
      <c r="F595" s="80" t="s">
        <v>1362</v>
      </c>
      <c r="G595" s="83" t="s">
        <v>4304</v>
      </c>
      <c r="H595" s="84" t="s">
        <v>4305</v>
      </c>
      <c r="I595" s="85">
        <v>3305308051</v>
      </c>
      <c r="J595" s="86" t="s">
        <v>1488</v>
      </c>
      <c r="K595" s="87" t="s">
        <v>1366</v>
      </c>
      <c r="L595" s="88"/>
      <c r="M595" s="89">
        <v>837.13597972486002</v>
      </c>
      <c r="N595" s="90"/>
      <c r="O595" s="91">
        <v>20.760200000000001</v>
      </c>
      <c r="P595" s="87" t="s">
        <v>1417</v>
      </c>
      <c r="Q595" s="92"/>
      <c r="R595" s="90"/>
      <c r="S595" s="93" t="s">
        <v>1366</v>
      </c>
      <c r="T595" s="94">
        <v>20458.34</v>
      </c>
      <c r="U595" s="95"/>
      <c r="V595" s="95"/>
      <c r="W595" s="96"/>
      <c r="X595" s="81">
        <f t="shared" si="90"/>
        <v>0</v>
      </c>
      <c r="Y595" s="82">
        <f t="shared" si="91"/>
        <v>0</v>
      </c>
      <c r="Z595" s="82">
        <f t="shared" si="92"/>
        <v>0</v>
      </c>
      <c r="AA595" s="82">
        <f t="shared" si="93"/>
        <v>0</v>
      </c>
      <c r="AB595" s="97" t="str">
        <f t="shared" si="94"/>
        <v>-</v>
      </c>
      <c r="AC595" s="81">
        <f t="shared" si="95"/>
        <v>0</v>
      </c>
      <c r="AD595" s="82">
        <f t="shared" si="96"/>
        <v>1</v>
      </c>
      <c r="AE595" s="82">
        <f t="shared" si="97"/>
        <v>0</v>
      </c>
      <c r="AF595" s="97" t="str">
        <f t="shared" si="98"/>
        <v>-</v>
      </c>
      <c r="AG595" s="81">
        <f t="shared" si="99"/>
        <v>0</v>
      </c>
      <c r="AH595" s="98" t="s">
        <v>1368</v>
      </c>
      <c r="AI595" s="99" t="s">
        <v>1418</v>
      </c>
    </row>
    <row r="596" spans="1:35" x14ac:dyDescent="0.2">
      <c r="A596" s="79" t="s">
        <v>4306</v>
      </c>
      <c r="B596" s="80" t="s">
        <v>616</v>
      </c>
      <c r="C596" s="81" t="s">
        <v>617</v>
      </c>
      <c r="D596" s="82" t="s">
        <v>4307</v>
      </c>
      <c r="E596" s="82" t="s">
        <v>4308</v>
      </c>
      <c r="F596" s="80" t="s">
        <v>1362</v>
      </c>
      <c r="G596" s="83" t="s">
        <v>4309</v>
      </c>
      <c r="H596" s="84" t="s">
        <v>4310</v>
      </c>
      <c r="I596" s="85">
        <v>9378342453</v>
      </c>
      <c r="J596" s="86" t="s">
        <v>1424</v>
      </c>
      <c r="K596" s="87" t="s">
        <v>1417</v>
      </c>
      <c r="L596" s="88"/>
      <c r="M596" s="89">
        <v>911.55354673970157</v>
      </c>
      <c r="N596" s="90"/>
      <c r="O596" s="91">
        <v>12.305999999999999</v>
      </c>
      <c r="P596" s="87" t="s">
        <v>1366</v>
      </c>
      <c r="Q596" s="92"/>
      <c r="R596" s="90"/>
      <c r="S596" s="93" t="s">
        <v>1417</v>
      </c>
      <c r="T596" s="94">
        <v>29776.14</v>
      </c>
      <c r="U596" s="95"/>
      <c r="V596" s="95"/>
      <c r="W596" s="96"/>
      <c r="X596" s="81">
        <f t="shared" si="90"/>
        <v>1</v>
      </c>
      <c r="Y596" s="82">
        <f t="shared" si="91"/>
        <v>0</v>
      </c>
      <c r="Z596" s="82">
        <f t="shared" si="92"/>
        <v>0</v>
      </c>
      <c r="AA596" s="82">
        <f t="shared" si="93"/>
        <v>0</v>
      </c>
      <c r="AB596" s="97" t="str">
        <f t="shared" si="94"/>
        <v>-</v>
      </c>
      <c r="AC596" s="81">
        <f t="shared" si="95"/>
        <v>1</v>
      </c>
      <c r="AD596" s="82">
        <f t="shared" si="96"/>
        <v>0</v>
      </c>
      <c r="AE596" s="82">
        <f t="shared" si="97"/>
        <v>0</v>
      </c>
      <c r="AF596" s="97" t="str">
        <f t="shared" si="98"/>
        <v>-</v>
      </c>
      <c r="AG596" s="81">
        <f t="shared" si="99"/>
        <v>0</v>
      </c>
      <c r="AH596" s="98" t="s">
        <v>1368</v>
      </c>
      <c r="AI596" s="99" t="s">
        <v>1418</v>
      </c>
    </row>
    <row r="597" spans="1:35" x14ac:dyDescent="0.2">
      <c r="A597" s="79" t="s">
        <v>4311</v>
      </c>
      <c r="B597" s="80" t="s">
        <v>676</v>
      </c>
      <c r="C597" s="81" t="s">
        <v>4312</v>
      </c>
      <c r="D597" s="82" t="s">
        <v>4313</v>
      </c>
      <c r="E597" s="82" t="s">
        <v>667</v>
      </c>
      <c r="F597" s="80" t="s">
        <v>1362</v>
      </c>
      <c r="G597" s="83" t="s">
        <v>1937</v>
      </c>
      <c r="H597" s="84" t="s">
        <v>4314</v>
      </c>
      <c r="I597" s="85">
        <v>3306363031</v>
      </c>
      <c r="J597" s="86" t="s">
        <v>1390</v>
      </c>
      <c r="K597" s="87" t="s">
        <v>1366</v>
      </c>
      <c r="L597" s="88"/>
      <c r="M597" s="89">
        <v>6806.6318728821261</v>
      </c>
      <c r="N597" s="90"/>
      <c r="O597" s="91">
        <v>7.4082999999999997</v>
      </c>
      <c r="P597" s="87" t="s">
        <v>1366</v>
      </c>
      <c r="Q597" s="92"/>
      <c r="R597" s="90"/>
      <c r="S597" s="93" t="s">
        <v>1366</v>
      </c>
      <c r="T597" s="94">
        <v>146702.39999999999</v>
      </c>
      <c r="U597" s="95"/>
      <c r="V597" s="95"/>
      <c r="W597" s="96"/>
      <c r="X597" s="81">
        <f t="shared" si="90"/>
        <v>0</v>
      </c>
      <c r="Y597" s="82">
        <f t="shared" si="91"/>
        <v>0</v>
      </c>
      <c r="Z597" s="82">
        <f t="shared" si="92"/>
        <v>0</v>
      </c>
      <c r="AA597" s="82">
        <f t="shared" si="93"/>
        <v>0</v>
      </c>
      <c r="AB597" s="97" t="str">
        <f t="shared" si="94"/>
        <v>-</v>
      </c>
      <c r="AC597" s="81">
        <f t="shared" si="95"/>
        <v>0</v>
      </c>
      <c r="AD597" s="82">
        <f t="shared" si="96"/>
        <v>0</v>
      </c>
      <c r="AE597" s="82">
        <f t="shared" si="97"/>
        <v>0</v>
      </c>
      <c r="AF597" s="97" t="str">
        <f t="shared" si="98"/>
        <v>-</v>
      </c>
      <c r="AG597" s="81">
        <f t="shared" si="99"/>
        <v>0</v>
      </c>
      <c r="AH597" s="98" t="s">
        <v>1368</v>
      </c>
      <c r="AI597" s="99" t="s">
        <v>1418</v>
      </c>
    </row>
    <row r="598" spans="1:35" x14ac:dyDescent="0.2">
      <c r="A598" s="79" t="s">
        <v>4315</v>
      </c>
      <c r="B598" s="80" t="s">
        <v>4316</v>
      </c>
      <c r="C598" s="81" t="s">
        <v>4317</v>
      </c>
      <c r="D598" s="82" t="s">
        <v>4318</v>
      </c>
      <c r="E598" s="82" t="s">
        <v>667</v>
      </c>
      <c r="F598" s="80" t="s">
        <v>1362</v>
      </c>
      <c r="G598" s="83" t="s">
        <v>1937</v>
      </c>
      <c r="H598" s="84" t="s">
        <v>4319</v>
      </c>
      <c r="I598" s="85">
        <v>3307258461</v>
      </c>
      <c r="J598" s="86" t="s">
        <v>1476</v>
      </c>
      <c r="K598" s="87" t="s">
        <v>1417</v>
      </c>
      <c r="L598" s="88"/>
      <c r="M598" s="100">
        <v>1268.7597314294078</v>
      </c>
      <c r="N598" s="90"/>
      <c r="O598" s="91" t="s">
        <v>1367</v>
      </c>
      <c r="P598" s="87" t="s">
        <v>1366</v>
      </c>
      <c r="Q598" s="92"/>
      <c r="R598" s="90"/>
      <c r="S598" s="93" t="s">
        <v>1417</v>
      </c>
      <c r="T598" s="94">
        <v>2174</v>
      </c>
      <c r="U598" s="95"/>
      <c r="V598" s="95"/>
      <c r="W598" s="96"/>
      <c r="X598" s="81">
        <f t="shared" si="90"/>
        <v>1</v>
      </c>
      <c r="Y598" s="82">
        <f t="shared" si="91"/>
        <v>0</v>
      </c>
      <c r="Z598" s="82">
        <f t="shared" si="92"/>
        <v>0</v>
      </c>
      <c r="AA598" s="82">
        <f t="shared" si="93"/>
        <v>0</v>
      </c>
      <c r="AB598" s="97" t="str">
        <f t="shared" si="94"/>
        <v>-</v>
      </c>
      <c r="AC598" s="81">
        <f t="shared" si="95"/>
        <v>1</v>
      </c>
      <c r="AD598" s="82">
        <f t="shared" si="96"/>
        <v>0</v>
      </c>
      <c r="AE598" s="82">
        <f t="shared" si="97"/>
        <v>0</v>
      </c>
      <c r="AF598" s="97" t="str">
        <f t="shared" si="98"/>
        <v>-</v>
      </c>
      <c r="AG598" s="81">
        <f t="shared" si="99"/>
        <v>0</v>
      </c>
      <c r="AH598" s="98" t="s">
        <v>1368</v>
      </c>
      <c r="AI598" s="99" t="s">
        <v>1538</v>
      </c>
    </row>
    <row r="599" spans="1:35" x14ac:dyDescent="0.2">
      <c r="A599" s="79" t="s">
        <v>4320</v>
      </c>
      <c r="B599" s="80" t="s">
        <v>50</v>
      </c>
      <c r="C599" s="81" t="s">
        <v>51</v>
      </c>
      <c r="D599" s="82" t="s">
        <v>4321</v>
      </c>
      <c r="E599" s="82" t="s">
        <v>4322</v>
      </c>
      <c r="F599" s="80" t="s">
        <v>1362</v>
      </c>
      <c r="G599" s="83" t="s">
        <v>4323</v>
      </c>
      <c r="H599" s="84" t="s">
        <v>1938</v>
      </c>
      <c r="I599" s="85">
        <v>7409922153</v>
      </c>
      <c r="J599" s="86" t="s">
        <v>1424</v>
      </c>
      <c r="K599" s="87" t="s">
        <v>1417</v>
      </c>
      <c r="L599" s="88"/>
      <c r="M599" s="89">
        <v>1805.316945874453</v>
      </c>
      <c r="N599" s="90"/>
      <c r="O599" s="91">
        <v>31.835899999999999</v>
      </c>
      <c r="P599" s="87" t="s">
        <v>1417</v>
      </c>
      <c r="Q599" s="92"/>
      <c r="R599" s="90"/>
      <c r="S599" s="93" t="s">
        <v>1417</v>
      </c>
      <c r="T599" s="94">
        <v>185894.97</v>
      </c>
      <c r="U599" s="95"/>
      <c r="V599" s="95"/>
      <c r="W599" s="96"/>
      <c r="X599" s="81">
        <f t="shared" si="90"/>
        <v>1</v>
      </c>
      <c r="Y599" s="82">
        <f t="shared" si="91"/>
        <v>0</v>
      </c>
      <c r="Z599" s="82">
        <f t="shared" si="92"/>
        <v>0</v>
      </c>
      <c r="AA599" s="82">
        <f t="shared" si="93"/>
        <v>0</v>
      </c>
      <c r="AB599" s="97" t="str">
        <f t="shared" si="94"/>
        <v>-</v>
      </c>
      <c r="AC599" s="81">
        <f t="shared" si="95"/>
        <v>1</v>
      </c>
      <c r="AD599" s="82">
        <f t="shared" si="96"/>
        <v>1</v>
      </c>
      <c r="AE599" s="82" t="str">
        <f t="shared" si="97"/>
        <v>Initial</v>
      </c>
      <c r="AF599" s="97" t="str">
        <f t="shared" si="98"/>
        <v>RLIS</v>
      </c>
      <c r="AG599" s="81">
        <f t="shared" si="99"/>
        <v>0</v>
      </c>
      <c r="AH599" s="98" t="s">
        <v>1368</v>
      </c>
      <c r="AI599" s="99" t="s">
        <v>1418</v>
      </c>
    </row>
    <row r="600" spans="1:35" x14ac:dyDescent="0.2">
      <c r="A600" s="79" t="s">
        <v>4324</v>
      </c>
      <c r="B600" s="80" t="s">
        <v>4325</v>
      </c>
      <c r="C600" s="81" t="s">
        <v>4326</v>
      </c>
      <c r="D600" s="82" t="s">
        <v>4327</v>
      </c>
      <c r="E600" s="82" t="s">
        <v>4328</v>
      </c>
      <c r="F600" s="80" t="s">
        <v>1362</v>
      </c>
      <c r="G600" s="83" t="s">
        <v>2709</v>
      </c>
      <c r="H600" s="84" t="s">
        <v>4329</v>
      </c>
      <c r="I600" s="85">
        <v>8776446338</v>
      </c>
      <c r="J600" s="86"/>
      <c r="K600" s="87"/>
      <c r="L600" s="88"/>
      <c r="M600" s="100"/>
      <c r="N600" s="90"/>
      <c r="O600" s="91" t="s">
        <v>1367</v>
      </c>
      <c r="P600" s="87" t="s">
        <v>1366</v>
      </c>
      <c r="Q600" s="92"/>
      <c r="R600" s="90"/>
      <c r="S600" s="93"/>
      <c r="T600" s="102"/>
      <c r="U600" s="95"/>
      <c r="V600" s="95"/>
      <c r="W600" s="96"/>
      <c r="X600" s="81">
        <f t="shared" si="90"/>
        <v>0</v>
      </c>
      <c r="Y600" s="82">
        <f t="shared" si="91"/>
        <v>0</v>
      </c>
      <c r="Z600" s="82">
        <f t="shared" si="92"/>
        <v>0</v>
      </c>
      <c r="AA600" s="82">
        <f t="shared" si="93"/>
        <v>0</v>
      </c>
      <c r="AB600" s="97" t="str">
        <f t="shared" si="94"/>
        <v>-</v>
      </c>
      <c r="AC600" s="81">
        <f t="shared" si="95"/>
        <v>0</v>
      </c>
      <c r="AD600" s="82">
        <f t="shared" si="96"/>
        <v>0</v>
      </c>
      <c r="AE600" s="82">
        <f t="shared" si="97"/>
        <v>0</v>
      </c>
      <c r="AF600" s="97" t="str">
        <f t="shared" si="98"/>
        <v>-</v>
      </c>
      <c r="AG600" s="81">
        <f t="shared" si="99"/>
        <v>0</v>
      </c>
      <c r="AH600" s="98" t="s">
        <v>1685</v>
      </c>
      <c r="AI600" s="99" t="s">
        <v>1369</v>
      </c>
    </row>
    <row r="601" spans="1:35" x14ac:dyDescent="0.2">
      <c r="A601" s="79" t="s">
        <v>4330</v>
      </c>
      <c r="B601" s="80" t="s">
        <v>4331</v>
      </c>
      <c r="C601" s="81" t="s">
        <v>4332</v>
      </c>
      <c r="D601" s="82" t="s">
        <v>4333</v>
      </c>
      <c r="E601" s="82" t="s">
        <v>1528</v>
      </c>
      <c r="F601" s="80" t="s">
        <v>1362</v>
      </c>
      <c r="G601" s="83" t="s">
        <v>2489</v>
      </c>
      <c r="H601" s="84" t="s">
        <v>4334</v>
      </c>
      <c r="I601" s="85">
        <v>4409256365</v>
      </c>
      <c r="J601" s="86" t="s">
        <v>1365</v>
      </c>
      <c r="K601" s="87" t="s">
        <v>1366</v>
      </c>
      <c r="L601" s="88"/>
      <c r="M601" s="89">
        <v>365.33705080430514</v>
      </c>
      <c r="N601" s="90"/>
      <c r="O601" s="91" t="s">
        <v>1367</v>
      </c>
      <c r="P601" s="87" t="s">
        <v>1366</v>
      </c>
      <c r="Q601" s="92"/>
      <c r="R601" s="90"/>
      <c r="S601" s="93" t="s">
        <v>1366</v>
      </c>
      <c r="T601" s="94">
        <v>400.63</v>
      </c>
      <c r="U601" s="95"/>
      <c r="V601" s="95"/>
      <c r="W601" s="96"/>
      <c r="X601" s="81">
        <f t="shared" si="90"/>
        <v>0</v>
      </c>
      <c r="Y601" s="82">
        <f t="shared" si="91"/>
        <v>1</v>
      </c>
      <c r="Z601" s="82">
        <f t="shared" si="92"/>
        <v>0</v>
      </c>
      <c r="AA601" s="82">
        <f t="shared" si="93"/>
        <v>0</v>
      </c>
      <c r="AB601" s="97" t="str">
        <f t="shared" si="94"/>
        <v>-</v>
      </c>
      <c r="AC601" s="81">
        <f t="shared" si="95"/>
        <v>0</v>
      </c>
      <c r="AD601" s="82">
        <f t="shared" si="96"/>
        <v>0</v>
      </c>
      <c r="AE601" s="82">
        <f t="shared" si="97"/>
        <v>0</v>
      </c>
      <c r="AF601" s="97" t="str">
        <f t="shared" si="98"/>
        <v>-</v>
      </c>
      <c r="AG601" s="81">
        <f t="shared" si="99"/>
        <v>0</v>
      </c>
      <c r="AH601" s="98" t="s">
        <v>1368</v>
      </c>
      <c r="AI601" s="99" t="s">
        <v>1418</v>
      </c>
    </row>
    <row r="602" spans="1:35" x14ac:dyDescent="0.2">
      <c r="A602" s="79" t="s">
        <v>4335</v>
      </c>
      <c r="B602" s="80" t="s">
        <v>326</v>
      </c>
      <c r="C602" s="81" t="s">
        <v>327</v>
      </c>
      <c r="D602" s="82" t="s">
        <v>4336</v>
      </c>
      <c r="E602" s="82" t="s">
        <v>4337</v>
      </c>
      <c r="F602" s="80" t="s">
        <v>1362</v>
      </c>
      <c r="G602" s="83" t="s">
        <v>4338</v>
      </c>
      <c r="H602" s="84" t="s">
        <v>4339</v>
      </c>
      <c r="I602" s="85">
        <v>4402554444</v>
      </c>
      <c r="J602" s="86" t="s">
        <v>1390</v>
      </c>
      <c r="K602" s="87" t="s">
        <v>1366</v>
      </c>
      <c r="L602" s="88"/>
      <c r="M602" s="89">
        <v>8215.6518875023958</v>
      </c>
      <c r="N602" s="90"/>
      <c r="O602" s="91">
        <v>9.0919000000000008</v>
      </c>
      <c r="P602" s="87" t="s">
        <v>1366</v>
      </c>
      <c r="Q602" s="92"/>
      <c r="R602" s="90"/>
      <c r="S602" s="93" t="s">
        <v>1366</v>
      </c>
      <c r="T602" s="94">
        <v>208598.65000000002</v>
      </c>
      <c r="U602" s="95"/>
      <c r="V602" s="95"/>
      <c r="W602" s="96"/>
      <c r="X602" s="81">
        <f t="shared" si="90"/>
        <v>0</v>
      </c>
      <c r="Y602" s="82">
        <f t="shared" si="91"/>
        <v>0</v>
      </c>
      <c r="Z602" s="82">
        <f t="shared" si="92"/>
        <v>0</v>
      </c>
      <c r="AA602" s="82">
        <f t="shared" si="93"/>
        <v>0</v>
      </c>
      <c r="AB602" s="97" t="str">
        <f t="shared" si="94"/>
        <v>-</v>
      </c>
      <c r="AC602" s="81">
        <f t="shared" si="95"/>
        <v>0</v>
      </c>
      <c r="AD602" s="82">
        <f t="shared" si="96"/>
        <v>0</v>
      </c>
      <c r="AE602" s="82">
        <f t="shared" si="97"/>
        <v>0</v>
      </c>
      <c r="AF602" s="97" t="str">
        <f t="shared" si="98"/>
        <v>-</v>
      </c>
      <c r="AG602" s="81">
        <f t="shared" si="99"/>
        <v>0</v>
      </c>
      <c r="AH602" s="98" t="s">
        <v>1368</v>
      </c>
      <c r="AI602" s="99" t="s">
        <v>1369</v>
      </c>
    </row>
    <row r="603" spans="1:35" x14ac:dyDescent="0.2">
      <c r="A603" s="79" t="s">
        <v>4340</v>
      </c>
      <c r="B603" s="80" t="s">
        <v>4341</v>
      </c>
      <c r="C603" s="81" t="s">
        <v>4342</v>
      </c>
      <c r="D603" s="82" t="s">
        <v>4343</v>
      </c>
      <c r="E603" s="82" t="s">
        <v>1361</v>
      </c>
      <c r="F603" s="80" t="s">
        <v>1362</v>
      </c>
      <c r="G603" s="83" t="s">
        <v>4344</v>
      </c>
      <c r="H603" s="84" t="s">
        <v>4345</v>
      </c>
      <c r="I603" s="85">
        <v>6142596639</v>
      </c>
      <c r="J603" s="86" t="s">
        <v>1365</v>
      </c>
      <c r="K603" s="87" t="s">
        <v>1366</v>
      </c>
      <c r="L603" s="88"/>
      <c r="M603" s="89">
        <v>791.01838398504833</v>
      </c>
      <c r="N603" s="90"/>
      <c r="O603" s="91" t="s">
        <v>1367</v>
      </c>
      <c r="P603" s="87" t="s">
        <v>1366</v>
      </c>
      <c r="Q603" s="92"/>
      <c r="R603" s="90"/>
      <c r="S603" s="93" t="s">
        <v>1366</v>
      </c>
      <c r="T603" s="94">
        <v>1759.47</v>
      </c>
      <c r="U603" s="95"/>
      <c r="V603" s="95"/>
      <c r="W603" s="96"/>
      <c r="X603" s="81">
        <f t="shared" si="90"/>
        <v>0</v>
      </c>
      <c r="Y603" s="82">
        <f t="shared" si="91"/>
        <v>0</v>
      </c>
      <c r="Z603" s="82">
        <f t="shared" si="92"/>
        <v>0</v>
      </c>
      <c r="AA603" s="82">
        <f t="shared" si="93"/>
        <v>0</v>
      </c>
      <c r="AB603" s="97" t="str">
        <f t="shared" si="94"/>
        <v>-</v>
      </c>
      <c r="AC603" s="81">
        <f t="shared" si="95"/>
        <v>0</v>
      </c>
      <c r="AD603" s="82">
        <f t="shared" si="96"/>
        <v>0</v>
      </c>
      <c r="AE603" s="82">
        <f t="shared" si="97"/>
        <v>0</v>
      </c>
      <c r="AF603" s="97" t="str">
        <f t="shared" si="98"/>
        <v>-</v>
      </c>
      <c r="AG603" s="81">
        <f t="shared" si="99"/>
        <v>0</v>
      </c>
      <c r="AH603" s="98" t="s">
        <v>1368</v>
      </c>
      <c r="AI603" s="99" t="s">
        <v>1418</v>
      </c>
    </row>
    <row r="604" spans="1:35" x14ac:dyDescent="0.2">
      <c r="A604" s="79" t="s">
        <v>4346</v>
      </c>
      <c r="B604" s="80" t="s">
        <v>1397</v>
      </c>
      <c r="C604" s="81" t="s">
        <v>4347</v>
      </c>
      <c r="D604" s="82" t="s">
        <v>4348</v>
      </c>
      <c r="E604" s="82" t="s">
        <v>1361</v>
      </c>
      <c r="F604" s="80" t="s">
        <v>1362</v>
      </c>
      <c r="G604" s="83" t="s">
        <v>1962</v>
      </c>
      <c r="H604" s="84" t="s">
        <v>4349</v>
      </c>
      <c r="I604" s="85">
        <v>8776446338</v>
      </c>
      <c r="J604" s="86"/>
      <c r="K604" s="87"/>
      <c r="L604" s="88"/>
      <c r="M604" s="100"/>
      <c r="N604" s="90"/>
      <c r="O604" s="91" t="s">
        <v>1367</v>
      </c>
      <c r="P604" s="87" t="s">
        <v>1366</v>
      </c>
      <c r="Q604" s="92"/>
      <c r="R604" s="90"/>
      <c r="S604" s="93"/>
      <c r="T604" s="102"/>
      <c r="U604" s="95"/>
      <c r="V604" s="95"/>
      <c r="W604" s="96"/>
      <c r="X604" s="81">
        <f t="shared" si="90"/>
        <v>0</v>
      </c>
      <c r="Y604" s="82">
        <f t="shared" si="91"/>
        <v>0</v>
      </c>
      <c r="Z604" s="82">
        <f t="shared" si="92"/>
        <v>0</v>
      </c>
      <c r="AA604" s="82">
        <f t="shared" si="93"/>
        <v>0</v>
      </c>
      <c r="AB604" s="97" t="str">
        <f t="shared" si="94"/>
        <v>-</v>
      </c>
      <c r="AC604" s="81">
        <f t="shared" si="95"/>
        <v>0</v>
      </c>
      <c r="AD604" s="82">
        <f t="shared" si="96"/>
        <v>0</v>
      </c>
      <c r="AE604" s="82">
        <f t="shared" si="97"/>
        <v>0</v>
      </c>
      <c r="AF604" s="97" t="str">
        <f t="shared" si="98"/>
        <v>-</v>
      </c>
      <c r="AG604" s="81">
        <f t="shared" si="99"/>
        <v>0</v>
      </c>
      <c r="AH604" s="98" t="s">
        <v>1957</v>
      </c>
      <c r="AI604" s="99" t="s">
        <v>1369</v>
      </c>
    </row>
    <row r="605" spans="1:35" x14ac:dyDescent="0.2">
      <c r="A605" s="79" t="s">
        <v>4350</v>
      </c>
      <c r="B605" s="80" t="s">
        <v>702</v>
      </c>
      <c r="C605" s="81" t="s">
        <v>703</v>
      </c>
      <c r="D605" s="82" t="s">
        <v>4351</v>
      </c>
      <c r="E605" s="82" t="s">
        <v>4352</v>
      </c>
      <c r="F605" s="80" t="s">
        <v>1362</v>
      </c>
      <c r="G605" s="83" t="s">
        <v>4353</v>
      </c>
      <c r="H605" s="84" t="s">
        <v>4354</v>
      </c>
      <c r="I605" s="85">
        <v>9373357505</v>
      </c>
      <c r="J605" s="86" t="s">
        <v>1476</v>
      </c>
      <c r="K605" s="87" t="s">
        <v>1417</v>
      </c>
      <c r="L605" s="88"/>
      <c r="M605" s="89">
        <v>1267.2136245473873</v>
      </c>
      <c r="N605" s="90"/>
      <c r="O605" s="91">
        <v>11.370699999999999</v>
      </c>
      <c r="P605" s="87" t="s">
        <v>1366</v>
      </c>
      <c r="Q605" s="92"/>
      <c r="R605" s="90"/>
      <c r="S605" s="93" t="s">
        <v>1417</v>
      </c>
      <c r="T605" s="94">
        <v>29655.07</v>
      </c>
      <c r="U605" s="95"/>
      <c r="V605" s="95"/>
      <c r="W605" s="96"/>
      <c r="X605" s="81">
        <f t="shared" si="90"/>
        <v>1</v>
      </c>
      <c r="Y605" s="82">
        <f t="shared" si="91"/>
        <v>0</v>
      </c>
      <c r="Z605" s="82">
        <f t="shared" si="92"/>
        <v>0</v>
      </c>
      <c r="AA605" s="82">
        <f t="shared" si="93"/>
        <v>0</v>
      </c>
      <c r="AB605" s="97" t="str">
        <f t="shared" si="94"/>
        <v>-</v>
      </c>
      <c r="AC605" s="81">
        <f t="shared" si="95"/>
        <v>1</v>
      </c>
      <c r="AD605" s="82">
        <f t="shared" si="96"/>
        <v>0</v>
      </c>
      <c r="AE605" s="82">
        <f t="shared" si="97"/>
        <v>0</v>
      </c>
      <c r="AF605" s="97" t="str">
        <f t="shared" si="98"/>
        <v>-</v>
      </c>
      <c r="AG605" s="81">
        <f t="shared" si="99"/>
        <v>0</v>
      </c>
      <c r="AH605" s="98" t="s">
        <v>1368</v>
      </c>
      <c r="AI605" s="99" t="s">
        <v>1418</v>
      </c>
    </row>
    <row r="606" spans="1:35" x14ac:dyDescent="0.2">
      <c r="A606" s="79" t="s">
        <v>4355</v>
      </c>
      <c r="B606" s="80" t="s">
        <v>1113</v>
      </c>
      <c r="C606" s="81" t="s">
        <v>1114</v>
      </c>
      <c r="D606" s="82" t="s">
        <v>4356</v>
      </c>
      <c r="E606" s="82" t="s">
        <v>4357</v>
      </c>
      <c r="F606" s="80" t="s">
        <v>1362</v>
      </c>
      <c r="G606" s="83" t="s">
        <v>4358</v>
      </c>
      <c r="H606" s="84" t="s">
        <v>4359</v>
      </c>
      <c r="I606" s="85">
        <v>7403353010</v>
      </c>
      <c r="J606" s="86" t="s">
        <v>1424</v>
      </c>
      <c r="K606" s="87" t="s">
        <v>1417</v>
      </c>
      <c r="L606" s="88"/>
      <c r="M606" s="89">
        <v>3658.3256536711851</v>
      </c>
      <c r="N606" s="90"/>
      <c r="O606" s="91">
        <v>20.200099999999999</v>
      </c>
      <c r="P606" s="87" t="s">
        <v>1417</v>
      </c>
      <c r="Q606" s="92"/>
      <c r="R606" s="90"/>
      <c r="S606" s="93" t="s">
        <v>1417</v>
      </c>
      <c r="T606" s="94">
        <v>122694.99</v>
      </c>
      <c r="U606" s="95"/>
      <c r="V606" s="95"/>
      <c r="W606" s="96"/>
      <c r="X606" s="81">
        <f t="shared" si="90"/>
        <v>1</v>
      </c>
      <c r="Y606" s="82">
        <f t="shared" si="91"/>
        <v>0</v>
      </c>
      <c r="Z606" s="82">
        <f t="shared" si="92"/>
        <v>0</v>
      </c>
      <c r="AA606" s="82">
        <f t="shared" si="93"/>
        <v>0</v>
      </c>
      <c r="AB606" s="97" t="str">
        <f t="shared" si="94"/>
        <v>-</v>
      </c>
      <c r="AC606" s="81">
        <f t="shared" si="95"/>
        <v>1</v>
      </c>
      <c r="AD606" s="82">
        <f t="shared" si="96"/>
        <v>1</v>
      </c>
      <c r="AE606" s="82" t="str">
        <f t="shared" si="97"/>
        <v>Initial</v>
      </c>
      <c r="AF606" s="97" t="str">
        <f t="shared" si="98"/>
        <v>RLIS</v>
      </c>
      <c r="AG606" s="81">
        <f t="shared" si="99"/>
        <v>0</v>
      </c>
      <c r="AH606" s="98" t="s">
        <v>1368</v>
      </c>
      <c r="AI606" s="99" t="s">
        <v>1418</v>
      </c>
    </row>
    <row r="607" spans="1:35" x14ac:dyDescent="0.2">
      <c r="A607" s="79" t="s">
        <v>4360</v>
      </c>
      <c r="B607" s="80" t="s">
        <v>4361</v>
      </c>
      <c r="C607" s="81" t="s">
        <v>4362</v>
      </c>
      <c r="D607" s="82" t="s">
        <v>4363</v>
      </c>
      <c r="E607" s="82" t="s">
        <v>2234</v>
      </c>
      <c r="F607" s="80" t="s">
        <v>1362</v>
      </c>
      <c r="G607" s="83" t="s">
        <v>4364</v>
      </c>
      <c r="H607" s="84" t="s">
        <v>4365</v>
      </c>
      <c r="I607" s="85">
        <v>9372944522</v>
      </c>
      <c r="J607" s="86" t="s">
        <v>1488</v>
      </c>
      <c r="K607" s="87" t="s">
        <v>1366</v>
      </c>
      <c r="L607" s="88"/>
      <c r="M607" s="89">
        <v>192.38252997315726</v>
      </c>
      <c r="N607" s="90"/>
      <c r="O607" s="91" t="s">
        <v>1367</v>
      </c>
      <c r="P607" s="87" t="s">
        <v>1366</v>
      </c>
      <c r="Q607" s="92"/>
      <c r="R607" s="90"/>
      <c r="S607" s="93" t="s">
        <v>1366</v>
      </c>
      <c r="T607" s="94">
        <v>1849.08</v>
      </c>
      <c r="U607" s="95"/>
      <c r="V607" s="95"/>
      <c r="W607" s="96"/>
      <c r="X607" s="81">
        <f t="shared" si="90"/>
        <v>0</v>
      </c>
      <c r="Y607" s="82">
        <f t="shared" si="91"/>
        <v>1</v>
      </c>
      <c r="Z607" s="82">
        <f t="shared" si="92"/>
        <v>0</v>
      </c>
      <c r="AA607" s="82">
        <f t="shared" si="93"/>
        <v>0</v>
      </c>
      <c r="AB607" s="97" t="str">
        <f t="shared" si="94"/>
        <v>-</v>
      </c>
      <c r="AC607" s="81">
        <f t="shared" si="95"/>
        <v>0</v>
      </c>
      <c r="AD607" s="82">
        <f t="shared" si="96"/>
        <v>0</v>
      </c>
      <c r="AE607" s="82">
        <f t="shared" si="97"/>
        <v>0</v>
      </c>
      <c r="AF607" s="97" t="str">
        <f t="shared" si="98"/>
        <v>-</v>
      </c>
      <c r="AG607" s="81">
        <f t="shared" si="99"/>
        <v>0</v>
      </c>
      <c r="AH607" s="98" t="s">
        <v>1368</v>
      </c>
      <c r="AI607" s="99" t="s">
        <v>1418</v>
      </c>
    </row>
    <row r="608" spans="1:35" x14ac:dyDescent="0.2">
      <c r="A608" s="79" t="s">
        <v>4366</v>
      </c>
      <c r="B608" s="80" t="s">
        <v>4367</v>
      </c>
      <c r="C608" s="81" t="s">
        <v>4368</v>
      </c>
      <c r="D608" s="82" t="s">
        <v>4369</v>
      </c>
      <c r="E608" s="82" t="s">
        <v>4370</v>
      </c>
      <c r="F608" s="80" t="s">
        <v>1362</v>
      </c>
      <c r="G608" s="83" t="s">
        <v>4371</v>
      </c>
      <c r="H608" s="84" t="s">
        <v>4372</v>
      </c>
      <c r="I608" s="85">
        <v>9378377781</v>
      </c>
      <c r="J608" s="86" t="s">
        <v>2636</v>
      </c>
      <c r="K608" s="87" t="s">
        <v>1366</v>
      </c>
      <c r="L608" s="88"/>
      <c r="M608" s="100">
        <v>2836.3022613130433</v>
      </c>
      <c r="N608" s="90"/>
      <c r="O608" s="91" t="s">
        <v>1367</v>
      </c>
      <c r="P608" s="87" t="s">
        <v>1366</v>
      </c>
      <c r="Q608" s="92"/>
      <c r="R608" s="90"/>
      <c r="S608" s="93" t="s">
        <v>1366</v>
      </c>
      <c r="T608" s="94">
        <v>5227</v>
      </c>
      <c r="U608" s="95"/>
      <c r="V608" s="95"/>
      <c r="W608" s="96"/>
      <c r="X608" s="81">
        <f t="shared" si="90"/>
        <v>0</v>
      </c>
      <c r="Y608" s="82">
        <f t="shared" si="91"/>
        <v>0</v>
      </c>
      <c r="Z608" s="82">
        <f t="shared" si="92"/>
        <v>0</v>
      </c>
      <c r="AA608" s="82">
        <f t="shared" si="93"/>
        <v>0</v>
      </c>
      <c r="AB608" s="97" t="str">
        <f t="shared" si="94"/>
        <v>-</v>
      </c>
      <c r="AC608" s="81">
        <f t="shared" si="95"/>
        <v>0</v>
      </c>
      <c r="AD608" s="82">
        <f t="shared" si="96"/>
        <v>0</v>
      </c>
      <c r="AE608" s="82">
        <f t="shared" si="97"/>
        <v>0</v>
      </c>
      <c r="AF608" s="97" t="str">
        <f t="shared" si="98"/>
        <v>-</v>
      </c>
      <c r="AG608" s="81">
        <f t="shared" si="99"/>
        <v>0</v>
      </c>
      <c r="AH608" s="98" t="s">
        <v>1368</v>
      </c>
      <c r="AI608" s="99" t="s">
        <v>1538</v>
      </c>
    </row>
    <row r="609" spans="1:35" x14ac:dyDescent="0.2">
      <c r="A609" s="79" t="s">
        <v>4373</v>
      </c>
      <c r="B609" s="80" t="s">
        <v>786</v>
      </c>
      <c r="C609" s="81" t="s">
        <v>787</v>
      </c>
      <c r="D609" s="82" t="s">
        <v>4374</v>
      </c>
      <c r="E609" s="82" t="s">
        <v>4375</v>
      </c>
      <c r="F609" s="80" t="s">
        <v>1362</v>
      </c>
      <c r="G609" s="83" t="s">
        <v>4376</v>
      </c>
      <c r="H609" s="84" t="s">
        <v>4377</v>
      </c>
      <c r="I609" s="85">
        <v>9378663381</v>
      </c>
      <c r="J609" s="86" t="s">
        <v>1488</v>
      </c>
      <c r="K609" s="87" t="s">
        <v>1366</v>
      </c>
      <c r="L609" s="88"/>
      <c r="M609" s="89">
        <v>6669.1416448931859</v>
      </c>
      <c r="N609" s="90"/>
      <c r="O609" s="91">
        <v>20.398700000000002</v>
      </c>
      <c r="P609" s="87" t="s">
        <v>1417</v>
      </c>
      <c r="Q609" s="92"/>
      <c r="R609" s="90"/>
      <c r="S609" s="93" t="s">
        <v>1366</v>
      </c>
      <c r="T609" s="94">
        <v>137979.49000000002</v>
      </c>
      <c r="U609" s="95"/>
      <c r="V609" s="95"/>
      <c r="W609" s="96"/>
      <c r="X609" s="81">
        <f t="shared" si="90"/>
        <v>0</v>
      </c>
      <c r="Y609" s="82">
        <f t="shared" si="91"/>
        <v>0</v>
      </c>
      <c r="Z609" s="82">
        <f t="shared" si="92"/>
        <v>0</v>
      </c>
      <c r="AA609" s="82">
        <f t="shared" si="93"/>
        <v>0</v>
      </c>
      <c r="AB609" s="97" t="str">
        <f t="shared" si="94"/>
        <v>-</v>
      </c>
      <c r="AC609" s="81">
        <f t="shared" si="95"/>
        <v>0</v>
      </c>
      <c r="AD609" s="82">
        <f t="shared" si="96"/>
        <v>1</v>
      </c>
      <c r="AE609" s="82">
        <f t="shared" si="97"/>
        <v>0</v>
      </c>
      <c r="AF609" s="97" t="str">
        <f t="shared" si="98"/>
        <v>-</v>
      </c>
      <c r="AG609" s="81">
        <f t="shared" si="99"/>
        <v>0</v>
      </c>
      <c r="AH609" s="98" t="s">
        <v>1368</v>
      </c>
      <c r="AI609" s="99" t="s">
        <v>1369</v>
      </c>
    </row>
    <row r="610" spans="1:35" x14ac:dyDescent="0.2">
      <c r="A610" s="79" t="s">
        <v>4378</v>
      </c>
      <c r="B610" s="80" t="s">
        <v>4379</v>
      </c>
      <c r="C610" s="81" t="s">
        <v>4380</v>
      </c>
      <c r="D610" s="82" t="s">
        <v>4381</v>
      </c>
      <c r="E610" s="82" t="s">
        <v>4375</v>
      </c>
      <c r="F610" s="80" t="s">
        <v>1362</v>
      </c>
      <c r="G610" s="83" t="s">
        <v>4376</v>
      </c>
      <c r="H610" s="84" t="s">
        <v>4377</v>
      </c>
      <c r="I610" s="85">
        <v>9378663381</v>
      </c>
      <c r="J610" s="86" t="s">
        <v>1488</v>
      </c>
      <c r="K610" s="87" t="s">
        <v>1366</v>
      </c>
      <c r="L610" s="88"/>
      <c r="M610" s="89">
        <v>92.470694872381259</v>
      </c>
      <c r="N610" s="90"/>
      <c r="O610" s="91" t="s">
        <v>1367</v>
      </c>
      <c r="P610" s="87" t="s">
        <v>1366</v>
      </c>
      <c r="Q610" s="92"/>
      <c r="R610" s="90"/>
      <c r="S610" s="93" t="s">
        <v>1366</v>
      </c>
      <c r="T610" s="94">
        <v>592.12</v>
      </c>
      <c r="U610" s="95"/>
      <c r="V610" s="95"/>
      <c r="W610" s="96"/>
      <c r="X610" s="81">
        <f t="shared" si="90"/>
        <v>0</v>
      </c>
      <c r="Y610" s="82">
        <f t="shared" si="91"/>
        <v>1</v>
      </c>
      <c r="Z610" s="82">
        <f t="shared" si="92"/>
        <v>0</v>
      </c>
      <c r="AA610" s="82">
        <f t="shared" si="93"/>
        <v>0</v>
      </c>
      <c r="AB610" s="97" t="str">
        <f t="shared" si="94"/>
        <v>-</v>
      </c>
      <c r="AC610" s="81">
        <f t="shared" si="95"/>
        <v>0</v>
      </c>
      <c r="AD610" s="82">
        <f t="shared" si="96"/>
        <v>0</v>
      </c>
      <c r="AE610" s="82">
        <f t="shared" si="97"/>
        <v>0</v>
      </c>
      <c r="AF610" s="97" t="str">
        <f t="shared" si="98"/>
        <v>-</v>
      </c>
      <c r="AG610" s="81">
        <f t="shared" si="99"/>
        <v>0</v>
      </c>
      <c r="AH610" s="98" t="s">
        <v>1368</v>
      </c>
      <c r="AI610" s="99" t="s">
        <v>1418</v>
      </c>
    </row>
    <row r="611" spans="1:35" x14ac:dyDescent="0.2">
      <c r="A611" s="79" t="s">
        <v>4382</v>
      </c>
      <c r="B611" s="80" t="s">
        <v>4383</v>
      </c>
      <c r="C611" s="81" t="s">
        <v>4384</v>
      </c>
      <c r="D611" s="82" t="s">
        <v>4385</v>
      </c>
      <c r="E611" s="82" t="s">
        <v>4386</v>
      </c>
      <c r="F611" s="80" t="s">
        <v>1362</v>
      </c>
      <c r="G611" s="83" t="s">
        <v>4387</v>
      </c>
      <c r="H611" s="84" t="s">
        <v>1397</v>
      </c>
      <c r="I611" s="85">
        <v>4192852810</v>
      </c>
      <c r="J611" s="86"/>
      <c r="K611" s="87"/>
      <c r="L611" s="88"/>
      <c r="M611" s="89">
        <v>0</v>
      </c>
      <c r="N611" s="90"/>
      <c r="O611" s="91" t="s">
        <v>1367</v>
      </c>
      <c r="P611" s="87" t="s">
        <v>1366</v>
      </c>
      <c r="Q611" s="92"/>
      <c r="R611" s="90"/>
      <c r="S611" s="93"/>
      <c r="T611" s="94">
        <v>0</v>
      </c>
      <c r="U611" s="95"/>
      <c r="V611" s="95"/>
      <c r="W611" s="96"/>
      <c r="X611" s="81">
        <f t="shared" si="90"/>
        <v>0</v>
      </c>
      <c r="Y611" s="82">
        <f t="shared" si="91"/>
        <v>0</v>
      </c>
      <c r="Z611" s="82">
        <f t="shared" si="92"/>
        <v>0</v>
      </c>
      <c r="AA611" s="82">
        <f t="shared" si="93"/>
        <v>0</v>
      </c>
      <c r="AB611" s="97" t="str">
        <f t="shared" si="94"/>
        <v>-</v>
      </c>
      <c r="AC611" s="81">
        <f t="shared" si="95"/>
        <v>0</v>
      </c>
      <c r="AD611" s="82">
        <f t="shared" si="96"/>
        <v>0</v>
      </c>
      <c r="AE611" s="82">
        <f t="shared" si="97"/>
        <v>0</v>
      </c>
      <c r="AF611" s="97" t="str">
        <f t="shared" si="98"/>
        <v>-</v>
      </c>
      <c r="AG611" s="81">
        <f t="shared" si="99"/>
        <v>0</v>
      </c>
      <c r="AH611" s="98" t="s">
        <v>1368</v>
      </c>
      <c r="AI611" s="99" t="s">
        <v>1369</v>
      </c>
    </row>
    <row r="612" spans="1:35" x14ac:dyDescent="0.2">
      <c r="A612" s="79" t="s">
        <v>4388</v>
      </c>
      <c r="B612" s="80" t="s">
        <v>4389</v>
      </c>
      <c r="C612" s="81" t="s">
        <v>4390</v>
      </c>
      <c r="D612" s="82" t="s">
        <v>4391</v>
      </c>
      <c r="E612" s="82" t="s">
        <v>1432</v>
      </c>
      <c r="F612" s="80" t="s">
        <v>1362</v>
      </c>
      <c r="G612" s="83" t="s">
        <v>1444</v>
      </c>
      <c r="H612" s="84" t="s">
        <v>4392</v>
      </c>
      <c r="I612" s="85">
        <v>3307522766</v>
      </c>
      <c r="J612" s="86" t="s">
        <v>1383</v>
      </c>
      <c r="K612" s="87" t="s">
        <v>1366</v>
      </c>
      <c r="L612" s="88"/>
      <c r="M612" s="89">
        <v>303.79363706355133</v>
      </c>
      <c r="N612" s="90"/>
      <c r="O612" s="91" t="s">
        <v>1367</v>
      </c>
      <c r="P612" s="87" t="s">
        <v>1366</v>
      </c>
      <c r="Q612" s="92"/>
      <c r="R612" s="90"/>
      <c r="S612" s="93" t="s">
        <v>1366</v>
      </c>
      <c r="T612" s="94">
        <v>19772.219999999998</v>
      </c>
      <c r="U612" s="95"/>
      <c r="V612" s="95"/>
      <c r="W612" s="96"/>
      <c r="X612" s="81">
        <f t="shared" si="90"/>
        <v>0</v>
      </c>
      <c r="Y612" s="82">
        <f t="shared" si="91"/>
        <v>1</v>
      </c>
      <c r="Z612" s="82">
        <f t="shared" si="92"/>
        <v>0</v>
      </c>
      <c r="AA612" s="82">
        <f t="shared" si="93"/>
        <v>0</v>
      </c>
      <c r="AB612" s="97" t="str">
        <f t="shared" si="94"/>
        <v>-</v>
      </c>
      <c r="AC612" s="81">
        <f t="shared" si="95"/>
        <v>0</v>
      </c>
      <c r="AD612" s="82">
        <f t="shared" si="96"/>
        <v>0</v>
      </c>
      <c r="AE612" s="82">
        <f t="shared" si="97"/>
        <v>0</v>
      </c>
      <c r="AF612" s="97" t="str">
        <f t="shared" si="98"/>
        <v>-</v>
      </c>
      <c r="AG612" s="81">
        <f t="shared" si="99"/>
        <v>0</v>
      </c>
      <c r="AH612" s="98" t="s">
        <v>1368</v>
      </c>
      <c r="AI612" s="99" t="s">
        <v>1418</v>
      </c>
    </row>
    <row r="613" spans="1:35" x14ac:dyDescent="0.2">
      <c r="A613" s="79" t="s">
        <v>4393</v>
      </c>
      <c r="B613" s="80" t="s">
        <v>96</v>
      </c>
      <c r="C613" s="81" t="s">
        <v>97</v>
      </c>
      <c r="D613" s="82" t="s">
        <v>4394</v>
      </c>
      <c r="E613" s="82" t="s">
        <v>4011</v>
      </c>
      <c r="F613" s="80" t="s">
        <v>1362</v>
      </c>
      <c r="G613" s="83" t="s">
        <v>4146</v>
      </c>
      <c r="H613" s="84" t="s">
        <v>4395</v>
      </c>
      <c r="I613" s="85">
        <v>5134230781</v>
      </c>
      <c r="J613" s="86" t="s">
        <v>1390</v>
      </c>
      <c r="K613" s="87" t="s">
        <v>1366</v>
      </c>
      <c r="L613" s="88"/>
      <c r="M613" s="89">
        <v>7803.6049754091227</v>
      </c>
      <c r="N613" s="90"/>
      <c r="O613" s="91">
        <v>37.616</v>
      </c>
      <c r="P613" s="87" t="s">
        <v>1417</v>
      </c>
      <c r="Q613" s="92"/>
      <c r="R613" s="90"/>
      <c r="S613" s="93" t="s">
        <v>1366</v>
      </c>
      <c r="T613" s="94">
        <v>488439.10000000003</v>
      </c>
      <c r="U613" s="95"/>
      <c r="V613" s="95"/>
      <c r="W613" s="96"/>
      <c r="X613" s="81">
        <f t="shared" si="90"/>
        <v>0</v>
      </c>
      <c r="Y613" s="82">
        <f t="shared" si="91"/>
        <v>0</v>
      </c>
      <c r="Z613" s="82">
        <f t="shared" si="92"/>
        <v>0</v>
      </c>
      <c r="AA613" s="82">
        <f t="shared" si="93"/>
        <v>0</v>
      </c>
      <c r="AB613" s="97" t="str">
        <f t="shared" si="94"/>
        <v>-</v>
      </c>
      <c r="AC613" s="81">
        <f t="shared" si="95"/>
        <v>0</v>
      </c>
      <c r="AD613" s="82">
        <f t="shared" si="96"/>
        <v>1</v>
      </c>
      <c r="AE613" s="82">
        <f t="shared" si="97"/>
        <v>0</v>
      </c>
      <c r="AF613" s="97" t="str">
        <f t="shared" si="98"/>
        <v>-</v>
      </c>
      <c r="AG613" s="81">
        <f t="shared" si="99"/>
        <v>0</v>
      </c>
      <c r="AH613" s="98" t="s">
        <v>1368</v>
      </c>
      <c r="AI613" s="99" t="s">
        <v>1369</v>
      </c>
    </row>
    <row r="614" spans="1:35" x14ac:dyDescent="0.2">
      <c r="A614" s="79" t="s">
        <v>4396</v>
      </c>
      <c r="B614" s="80" t="s">
        <v>4397</v>
      </c>
      <c r="C614" s="81" t="s">
        <v>4398</v>
      </c>
      <c r="D614" s="82" t="s">
        <v>4399</v>
      </c>
      <c r="E614" s="82" t="s">
        <v>4011</v>
      </c>
      <c r="F614" s="80" t="s">
        <v>1362</v>
      </c>
      <c r="G614" s="83" t="s">
        <v>4012</v>
      </c>
      <c r="H614" s="84" t="s">
        <v>4400</v>
      </c>
      <c r="I614" s="85">
        <v>5134246110</v>
      </c>
      <c r="J614" s="86" t="s">
        <v>1390</v>
      </c>
      <c r="K614" s="87" t="s">
        <v>1366</v>
      </c>
      <c r="L614" s="88"/>
      <c r="M614" s="89">
        <v>248.76723468958718</v>
      </c>
      <c r="N614" s="90"/>
      <c r="O614" s="91" t="s">
        <v>1367</v>
      </c>
      <c r="P614" s="87" t="s">
        <v>1366</v>
      </c>
      <c r="Q614" s="92"/>
      <c r="R614" s="90"/>
      <c r="S614" s="93" t="s">
        <v>1366</v>
      </c>
      <c r="T614" s="94">
        <v>2029.2100000000003</v>
      </c>
      <c r="U614" s="95"/>
      <c r="V614" s="95"/>
      <c r="W614" s="96"/>
      <c r="X614" s="81">
        <f t="shared" si="90"/>
        <v>0</v>
      </c>
      <c r="Y614" s="82">
        <f t="shared" si="91"/>
        <v>1</v>
      </c>
      <c r="Z614" s="82">
        <f t="shared" si="92"/>
        <v>0</v>
      </c>
      <c r="AA614" s="82">
        <f t="shared" si="93"/>
        <v>0</v>
      </c>
      <c r="AB614" s="97" t="str">
        <f t="shared" si="94"/>
        <v>-</v>
      </c>
      <c r="AC614" s="81">
        <f t="shared" si="95"/>
        <v>0</v>
      </c>
      <c r="AD614" s="82">
        <f t="shared" si="96"/>
        <v>0</v>
      </c>
      <c r="AE614" s="82">
        <f t="shared" si="97"/>
        <v>0</v>
      </c>
      <c r="AF614" s="97" t="str">
        <f t="shared" si="98"/>
        <v>-</v>
      </c>
      <c r="AG614" s="81">
        <f t="shared" si="99"/>
        <v>0</v>
      </c>
      <c r="AH614" s="98" t="s">
        <v>1368</v>
      </c>
      <c r="AI614" s="99" t="s">
        <v>1418</v>
      </c>
    </row>
    <row r="615" spans="1:35" x14ac:dyDescent="0.2">
      <c r="A615" s="79" t="s">
        <v>4401</v>
      </c>
      <c r="B615" s="80" t="s">
        <v>4402</v>
      </c>
      <c r="C615" s="81" t="s">
        <v>4403</v>
      </c>
      <c r="D615" s="82" t="s">
        <v>4404</v>
      </c>
      <c r="E615" s="82" t="s">
        <v>3084</v>
      </c>
      <c r="F615" s="80" t="s">
        <v>1362</v>
      </c>
      <c r="G615" s="83" t="s">
        <v>3091</v>
      </c>
      <c r="H615" s="84" t="s">
        <v>4405</v>
      </c>
      <c r="I615" s="85">
        <v>7404540105</v>
      </c>
      <c r="J615" s="86" t="s">
        <v>1424</v>
      </c>
      <c r="K615" s="87" t="s">
        <v>1417</v>
      </c>
      <c r="L615" s="88"/>
      <c r="M615" s="100">
        <v>1108.1425565904046</v>
      </c>
      <c r="N615" s="90"/>
      <c r="O615" s="91" t="s">
        <v>1367</v>
      </c>
      <c r="P615" s="87" t="s">
        <v>1366</v>
      </c>
      <c r="Q615" s="92"/>
      <c r="R615" s="90"/>
      <c r="S615" s="93" t="s">
        <v>1417</v>
      </c>
      <c r="T615" s="94">
        <v>2174</v>
      </c>
      <c r="U615" s="95"/>
      <c r="V615" s="95"/>
      <c r="W615" s="96"/>
      <c r="X615" s="81">
        <f t="shared" si="90"/>
        <v>1</v>
      </c>
      <c r="Y615" s="82">
        <f t="shared" si="91"/>
        <v>0</v>
      </c>
      <c r="Z615" s="82">
        <f t="shared" si="92"/>
        <v>0</v>
      </c>
      <c r="AA615" s="82">
        <f t="shared" si="93"/>
        <v>0</v>
      </c>
      <c r="AB615" s="97" t="str">
        <f t="shared" si="94"/>
        <v>-</v>
      </c>
      <c r="AC615" s="81">
        <f t="shared" si="95"/>
        <v>1</v>
      </c>
      <c r="AD615" s="82">
        <f t="shared" si="96"/>
        <v>0</v>
      </c>
      <c r="AE615" s="82">
        <f t="shared" si="97"/>
        <v>0</v>
      </c>
      <c r="AF615" s="97" t="str">
        <f t="shared" si="98"/>
        <v>-</v>
      </c>
      <c r="AG615" s="81">
        <f t="shared" si="99"/>
        <v>0</v>
      </c>
      <c r="AH615" s="98" t="s">
        <v>1368</v>
      </c>
      <c r="AI615" s="99" t="s">
        <v>1538</v>
      </c>
    </row>
    <row r="616" spans="1:35" x14ac:dyDescent="0.2">
      <c r="A616" s="79" t="s">
        <v>4406</v>
      </c>
      <c r="B616" s="80" t="s">
        <v>4407</v>
      </c>
      <c r="C616" s="81" t="s">
        <v>4408</v>
      </c>
      <c r="D616" s="82" t="s">
        <v>4409</v>
      </c>
      <c r="E616" s="82" t="s">
        <v>1361</v>
      </c>
      <c r="F616" s="80" t="s">
        <v>1362</v>
      </c>
      <c r="G616" s="83" t="s">
        <v>2861</v>
      </c>
      <c r="H616" s="84" t="s">
        <v>4410</v>
      </c>
      <c r="I616" s="85">
        <v>6142617480</v>
      </c>
      <c r="J616" s="86" t="s">
        <v>1365</v>
      </c>
      <c r="K616" s="87" t="s">
        <v>1366</v>
      </c>
      <c r="L616" s="88"/>
      <c r="M616" s="89">
        <v>132.54007172307638</v>
      </c>
      <c r="N616" s="90"/>
      <c r="O616" s="91" t="s">
        <v>1367</v>
      </c>
      <c r="P616" s="87" t="s">
        <v>1366</v>
      </c>
      <c r="Q616" s="92"/>
      <c r="R616" s="90"/>
      <c r="S616" s="93" t="s">
        <v>1366</v>
      </c>
      <c r="T616" s="94">
        <v>694.48</v>
      </c>
      <c r="U616" s="95"/>
      <c r="V616" s="95"/>
      <c r="W616" s="96"/>
      <c r="X616" s="81">
        <f t="shared" si="90"/>
        <v>0</v>
      </c>
      <c r="Y616" s="82">
        <f t="shared" si="91"/>
        <v>1</v>
      </c>
      <c r="Z616" s="82">
        <f t="shared" si="92"/>
        <v>0</v>
      </c>
      <c r="AA616" s="82">
        <f t="shared" si="93"/>
        <v>0</v>
      </c>
      <c r="AB616" s="97" t="str">
        <f t="shared" si="94"/>
        <v>-</v>
      </c>
      <c r="AC616" s="81">
        <f t="shared" si="95"/>
        <v>0</v>
      </c>
      <c r="AD616" s="82">
        <f t="shared" si="96"/>
        <v>0</v>
      </c>
      <c r="AE616" s="82">
        <f t="shared" si="97"/>
        <v>0</v>
      </c>
      <c r="AF616" s="97" t="str">
        <f t="shared" si="98"/>
        <v>-</v>
      </c>
      <c r="AG616" s="81">
        <f t="shared" si="99"/>
        <v>0</v>
      </c>
      <c r="AH616" s="98" t="s">
        <v>1368</v>
      </c>
      <c r="AI616" s="99" t="s">
        <v>1369</v>
      </c>
    </row>
    <row r="617" spans="1:35" x14ac:dyDescent="0.2">
      <c r="A617" s="79" t="s">
        <v>4411</v>
      </c>
      <c r="B617" s="80" t="s">
        <v>594</v>
      </c>
      <c r="C617" s="81" t="s">
        <v>595</v>
      </c>
      <c r="D617" s="82" t="s">
        <v>4412</v>
      </c>
      <c r="E617" s="82" t="s">
        <v>4413</v>
      </c>
      <c r="F617" s="80" t="s">
        <v>1362</v>
      </c>
      <c r="G617" s="83" t="s">
        <v>4414</v>
      </c>
      <c r="H617" s="84" t="s">
        <v>4415</v>
      </c>
      <c r="I617" s="85">
        <v>8776446338</v>
      </c>
      <c r="J617" s="86" t="s">
        <v>1390</v>
      </c>
      <c r="K617" s="87" t="s">
        <v>1366</v>
      </c>
      <c r="L617" s="88"/>
      <c r="M617" s="89">
        <v>2936.5206644685495</v>
      </c>
      <c r="N617" s="90"/>
      <c r="O617" s="91">
        <v>11.940300000000001</v>
      </c>
      <c r="P617" s="87" t="s">
        <v>1366</v>
      </c>
      <c r="Q617" s="92"/>
      <c r="R617" s="90"/>
      <c r="S617" s="93" t="s">
        <v>1366</v>
      </c>
      <c r="T617" s="94">
        <v>88895.78</v>
      </c>
      <c r="U617" s="95"/>
      <c r="V617" s="95"/>
      <c r="W617" s="96"/>
      <c r="X617" s="81">
        <f t="shared" si="90"/>
        <v>0</v>
      </c>
      <c r="Y617" s="82">
        <f t="shared" si="91"/>
        <v>0</v>
      </c>
      <c r="Z617" s="82">
        <f t="shared" si="92"/>
        <v>0</v>
      </c>
      <c r="AA617" s="82">
        <f t="shared" si="93"/>
        <v>0</v>
      </c>
      <c r="AB617" s="97" t="str">
        <f t="shared" si="94"/>
        <v>-</v>
      </c>
      <c r="AC617" s="81">
        <f t="shared" si="95"/>
        <v>0</v>
      </c>
      <c r="AD617" s="82">
        <f t="shared" si="96"/>
        <v>0</v>
      </c>
      <c r="AE617" s="82">
        <f t="shared" si="97"/>
        <v>0</v>
      </c>
      <c r="AF617" s="97" t="str">
        <f t="shared" si="98"/>
        <v>-</v>
      </c>
      <c r="AG617" s="81">
        <f t="shared" si="99"/>
        <v>0</v>
      </c>
      <c r="AH617" s="98" t="s">
        <v>1368</v>
      </c>
      <c r="AI617" s="99" t="s">
        <v>1369</v>
      </c>
    </row>
    <row r="618" spans="1:35" x14ac:dyDescent="0.2">
      <c r="A618" s="79" t="s">
        <v>4416</v>
      </c>
      <c r="B618" s="80" t="s">
        <v>132</v>
      </c>
      <c r="C618" s="81" t="s">
        <v>133</v>
      </c>
      <c r="D618" s="82" t="s">
        <v>4417</v>
      </c>
      <c r="E618" s="82" t="s">
        <v>4418</v>
      </c>
      <c r="F618" s="80" t="s">
        <v>1362</v>
      </c>
      <c r="G618" s="83" t="s">
        <v>4419</v>
      </c>
      <c r="H618" s="84" t="s">
        <v>4420</v>
      </c>
      <c r="I618" s="85">
        <v>5138311314</v>
      </c>
      <c r="J618" s="86" t="s">
        <v>1390</v>
      </c>
      <c r="K618" s="87" t="s">
        <v>1366</v>
      </c>
      <c r="L618" s="88"/>
      <c r="M618" s="89">
        <v>7471.0735617911487</v>
      </c>
      <c r="N618" s="90"/>
      <c r="O618" s="91">
        <v>9.2443000000000008</v>
      </c>
      <c r="P618" s="87" t="s">
        <v>1366</v>
      </c>
      <c r="Q618" s="92"/>
      <c r="R618" s="90"/>
      <c r="S618" s="93" t="s">
        <v>1366</v>
      </c>
      <c r="T618" s="94">
        <v>146169.18</v>
      </c>
      <c r="U618" s="95"/>
      <c r="V618" s="95"/>
      <c r="W618" s="96"/>
      <c r="X618" s="81">
        <f t="shared" si="90"/>
        <v>0</v>
      </c>
      <c r="Y618" s="82">
        <f t="shared" si="91"/>
        <v>0</v>
      </c>
      <c r="Z618" s="82">
        <f t="shared" si="92"/>
        <v>0</v>
      </c>
      <c r="AA618" s="82">
        <f t="shared" si="93"/>
        <v>0</v>
      </c>
      <c r="AB618" s="97" t="str">
        <f t="shared" si="94"/>
        <v>-</v>
      </c>
      <c r="AC618" s="81">
        <f t="shared" si="95"/>
        <v>0</v>
      </c>
      <c r="AD618" s="82">
        <f t="shared" si="96"/>
        <v>0</v>
      </c>
      <c r="AE618" s="82">
        <f t="shared" si="97"/>
        <v>0</v>
      </c>
      <c r="AF618" s="97" t="str">
        <f t="shared" si="98"/>
        <v>-</v>
      </c>
      <c r="AG618" s="81">
        <f t="shared" si="99"/>
        <v>0</v>
      </c>
      <c r="AH618" s="98" t="s">
        <v>1368</v>
      </c>
      <c r="AI618" s="99" t="s">
        <v>1418</v>
      </c>
    </row>
    <row r="619" spans="1:35" x14ac:dyDescent="0.2">
      <c r="A619" s="79" t="s">
        <v>4421</v>
      </c>
      <c r="B619" s="80" t="s">
        <v>965</v>
      </c>
      <c r="C619" s="81" t="s">
        <v>966</v>
      </c>
      <c r="D619" s="82" t="s">
        <v>4422</v>
      </c>
      <c r="E619" s="82" t="s">
        <v>4423</v>
      </c>
      <c r="F619" s="80" t="s">
        <v>1362</v>
      </c>
      <c r="G619" s="83" t="s">
        <v>4424</v>
      </c>
      <c r="H619" s="84" t="s">
        <v>4425</v>
      </c>
      <c r="I619" s="85">
        <v>4199242365</v>
      </c>
      <c r="J619" s="86" t="s">
        <v>1424</v>
      </c>
      <c r="K619" s="87" t="s">
        <v>1417</v>
      </c>
      <c r="L619" s="88"/>
      <c r="M619" s="89">
        <v>563.11445970104887</v>
      </c>
      <c r="N619" s="90"/>
      <c r="O619" s="91">
        <v>14.683199999999999</v>
      </c>
      <c r="P619" s="87" t="s">
        <v>1366</v>
      </c>
      <c r="Q619" s="92"/>
      <c r="R619" s="90"/>
      <c r="S619" s="93" t="s">
        <v>1417</v>
      </c>
      <c r="T619" s="94">
        <v>22107.79</v>
      </c>
      <c r="U619" s="95"/>
      <c r="V619" s="95"/>
      <c r="W619" s="96"/>
      <c r="X619" s="81">
        <f t="shared" si="90"/>
        <v>1</v>
      </c>
      <c r="Y619" s="82">
        <f t="shared" si="91"/>
        <v>1</v>
      </c>
      <c r="Z619" s="82">
        <f t="shared" si="92"/>
        <v>0</v>
      </c>
      <c r="AA619" s="82">
        <f t="shared" si="93"/>
        <v>0</v>
      </c>
      <c r="AB619" s="97" t="str">
        <f t="shared" si="94"/>
        <v>SRSA</v>
      </c>
      <c r="AC619" s="81">
        <f t="shared" si="95"/>
        <v>1</v>
      </c>
      <c r="AD619" s="82">
        <f t="shared" si="96"/>
        <v>0</v>
      </c>
      <c r="AE619" s="82">
        <f t="shared" si="97"/>
        <v>0</v>
      </c>
      <c r="AF619" s="97" t="str">
        <f t="shared" si="98"/>
        <v>-</v>
      </c>
      <c r="AG619" s="81">
        <f t="shared" si="99"/>
        <v>0</v>
      </c>
      <c r="AH619" s="98" t="s">
        <v>1368</v>
      </c>
      <c r="AI619" s="99" t="s">
        <v>1418</v>
      </c>
    </row>
    <row r="620" spans="1:35" x14ac:dyDescent="0.2">
      <c r="A620" s="79" t="s">
        <v>4426</v>
      </c>
      <c r="B620" s="80" t="s">
        <v>4427</v>
      </c>
      <c r="C620" s="81" t="s">
        <v>4428</v>
      </c>
      <c r="D620" s="82" t="s">
        <v>4429</v>
      </c>
      <c r="E620" s="82" t="s">
        <v>1361</v>
      </c>
      <c r="F620" s="80" t="s">
        <v>1362</v>
      </c>
      <c r="G620" s="83" t="s">
        <v>1563</v>
      </c>
      <c r="H620" s="84" t="s">
        <v>4430</v>
      </c>
      <c r="I620" s="85">
        <v>6142555585</v>
      </c>
      <c r="J620" s="86" t="s">
        <v>1365</v>
      </c>
      <c r="K620" s="87" t="s">
        <v>1366</v>
      </c>
      <c r="L620" s="88"/>
      <c r="M620" s="89">
        <v>662.65756682286315</v>
      </c>
      <c r="N620" s="90"/>
      <c r="O620" s="91" t="s">
        <v>1367</v>
      </c>
      <c r="P620" s="87" t="s">
        <v>1366</v>
      </c>
      <c r="Q620" s="92"/>
      <c r="R620" s="90"/>
      <c r="S620" s="93" t="s">
        <v>1366</v>
      </c>
      <c r="T620" s="94">
        <v>47816.73</v>
      </c>
      <c r="U620" s="95"/>
      <c r="V620" s="95"/>
      <c r="W620" s="96"/>
      <c r="X620" s="81">
        <f t="shared" si="90"/>
        <v>0</v>
      </c>
      <c r="Y620" s="82">
        <f t="shared" si="91"/>
        <v>0</v>
      </c>
      <c r="Z620" s="82">
        <f t="shared" si="92"/>
        <v>0</v>
      </c>
      <c r="AA620" s="82">
        <f t="shared" si="93"/>
        <v>0</v>
      </c>
      <c r="AB620" s="97" t="str">
        <f t="shared" si="94"/>
        <v>-</v>
      </c>
      <c r="AC620" s="81">
        <f t="shared" si="95"/>
        <v>0</v>
      </c>
      <c r="AD620" s="82">
        <f t="shared" si="96"/>
        <v>0</v>
      </c>
      <c r="AE620" s="82">
        <f t="shared" si="97"/>
        <v>0</v>
      </c>
      <c r="AF620" s="97" t="str">
        <f t="shared" si="98"/>
        <v>-</v>
      </c>
      <c r="AG620" s="81">
        <f t="shared" si="99"/>
        <v>0</v>
      </c>
      <c r="AH620" s="98" t="s">
        <v>1368</v>
      </c>
      <c r="AI620" s="99" t="s">
        <v>1418</v>
      </c>
    </row>
    <row r="621" spans="1:35" x14ac:dyDescent="0.2">
      <c r="A621" s="79" t="s">
        <v>4431</v>
      </c>
      <c r="B621" s="80" t="s">
        <v>1038</v>
      </c>
      <c r="C621" s="81" t="s">
        <v>1039</v>
      </c>
      <c r="D621" s="82" t="s">
        <v>4432</v>
      </c>
      <c r="E621" s="82" t="s">
        <v>4433</v>
      </c>
      <c r="F621" s="80" t="s">
        <v>1362</v>
      </c>
      <c r="G621" s="83" t="s">
        <v>4434</v>
      </c>
      <c r="H621" s="84" t="s">
        <v>4435</v>
      </c>
      <c r="I621" s="85">
        <v>4198763172</v>
      </c>
      <c r="J621" s="86" t="s">
        <v>1424</v>
      </c>
      <c r="K621" s="87" t="s">
        <v>1417</v>
      </c>
      <c r="L621" s="88"/>
      <c r="M621" s="89">
        <v>466.29326693017589</v>
      </c>
      <c r="N621" s="90"/>
      <c r="O621" s="91">
        <v>4.3257000000000003</v>
      </c>
      <c r="P621" s="87" t="s">
        <v>1366</v>
      </c>
      <c r="Q621" s="92"/>
      <c r="R621" s="90"/>
      <c r="S621" s="93" t="s">
        <v>1417</v>
      </c>
      <c r="T621" s="94">
        <v>14012.92</v>
      </c>
      <c r="U621" s="95"/>
      <c r="V621" s="95"/>
      <c r="W621" s="96"/>
      <c r="X621" s="81">
        <f t="shared" si="90"/>
        <v>1</v>
      </c>
      <c r="Y621" s="82">
        <f t="shared" si="91"/>
        <v>1</v>
      </c>
      <c r="Z621" s="82">
        <f t="shared" si="92"/>
        <v>0</v>
      </c>
      <c r="AA621" s="82">
        <f t="shared" si="93"/>
        <v>0</v>
      </c>
      <c r="AB621" s="97" t="str">
        <f t="shared" si="94"/>
        <v>SRSA</v>
      </c>
      <c r="AC621" s="81">
        <f t="shared" si="95"/>
        <v>1</v>
      </c>
      <c r="AD621" s="82">
        <f t="shared" si="96"/>
        <v>0</v>
      </c>
      <c r="AE621" s="82">
        <f t="shared" si="97"/>
        <v>0</v>
      </c>
      <c r="AF621" s="97" t="str">
        <f t="shared" si="98"/>
        <v>-</v>
      </c>
      <c r="AG621" s="81">
        <f t="shared" si="99"/>
        <v>0</v>
      </c>
      <c r="AH621" s="98" t="s">
        <v>1368</v>
      </c>
      <c r="AI621" s="99" t="s">
        <v>1369</v>
      </c>
    </row>
    <row r="622" spans="1:35" x14ac:dyDescent="0.2">
      <c r="A622" s="79" t="s">
        <v>4436</v>
      </c>
      <c r="B622" s="80" t="s">
        <v>704</v>
      </c>
      <c r="C622" s="81" t="s">
        <v>705</v>
      </c>
      <c r="D622" s="82" t="s">
        <v>4437</v>
      </c>
      <c r="E622" s="82" t="s">
        <v>4438</v>
      </c>
      <c r="F622" s="80" t="s">
        <v>1362</v>
      </c>
      <c r="G622" s="83" t="s">
        <v>4439</v>
      </c>
      <c r="H622" s="84" t="s">
        <v>4440</v>
      </c>
      <c r="I622" s="85">
        <v>9378847910</v>
      </c>
      <c r="J622" s="86" t="s">
        <v>1476</v>
      </c>
      <c r="K622" s="87" t="s">
        <v>1417</v>
      </c>
      <c r="L622" s="88"/>
      <c r="M622" s="89">
        <v>1546.385862662934</v>
      </c>
      <c r="N622" s="90"/>
      <c r="O622" s="91">
        <v>13.834199999999999</v>
      </c>
      <c r="P622" s="87" t="s">
        <v>1366</v>
      </c>
      <c r="Q622" s="92"/>
      <c r="R622" s="90"/>
      <c r="S622" s="93" t="s">
        <v>1417</v>
      </c>
      <c r="T622" s="94">
        <v>57553.43</v>
      </c>
      <c r="U622" s="95"/>
      <c r="V622" s="95"/>
      <c r="W622" s="96"/>
      <c r="X622" s="81">
        <f t="shared" si="90"/>
        <v>1</v>
      </c>
      <c r="Y622" s="82">
        <f t="shared" si="91"/>
        <v>0</v>
      </c>
      <c r="Z622" s="82">
        <f t="shared" si="92"/>
        <v>0</v>
      </c>
      <c r="AA622" s="82">
        <f t="shared" si="93"/>
        <v>0</v>
      </c>
      <c r="AB622" s="97" t="str">
        <f t="shared" si="94"/>
        <v>-</v>
      </c>
      <c r="AC622" s="81">
        <f t="shared" si="95"/>
        <v>1</v>
      </c>
      <c r="AD622" s="82">
        <f t="shared" si="96"/>
        <v>0</v>
      </c>
      <c r="AE622" s="82">
        <f t="shared" si="97"/>
        <v>0</v>
      </c>
      <c r="AF622" s="97" t="str">
        <f t="shared" si="98"/>
        <v>-</v>
      </c>
      <c r="AG622" s="81">
        <f t="shared" si="99"/>
        <v>0</v>
      </c>
      <c r="AH622" s="98" t="s">
        <v>1368</v>
      </c>
      <c r="AI622" s="99" t="s">
        <v>1418</v>
      </c>
    </row>
    <row r="623" spans="1:35" x14ac:dyDescent="0.2">
      <c r="A623" s="79" t="s">
        <v>4441</v>
      </c>
      <c r="B623" s="80" t="s">
        <v>1149</v>
      </c>
      <c r="C623" s="81" t="s">
        <v>1150</v>
      </c>
      <c r="D623" s="82" t="s">
        <v>4442</v>
      </c>
      <c r="E623" s="82" t="s">
        <v>4443</v>
      </c>
      <c r="F623" s="80" t="s">
        <v>1362</v>
      </c>
      <c r="G623" s="83" t="s">
        <v>4444</v>
      </c>
      <c r="H623" s="84" t="s">
        <v>4445</v>
      </c>
      <c r="I623" s="85">
        <v>3308684332</v>
      </c>
      <c r="J623" s="86" t="s">
        <v>1488</v>
      </c>
      <c r="K623" s="87" t="s">
        <v>1366</v>
      </c>
      <c r="L623" s="88"/>
      <c r="M623" s="89">
        <v>1872.6422044907893</v>
      </c>
      <c r="N623" s="90"/>
      <c r="O623" s="91">
        <v>18.529599999999999</v>
      </c>
      <c r="P623" s="87" t="s">
        <v>1366</v>
      </c>
      <c r="Q623" s="92"/>
      <c r="R623" s="90"/>
      <c r="S623" s="93" t="s">
        <v>1366</v>
      </c>
      <c r="T623" s="94">
        <v>84769.67</v>
      </c>
      <c r="U623" s="95"/>
      <c r="V623" s="95"/>
      <c r="W623" s="96"/>
      <c r="X623" s="81">
        <f t="shared" si="90"/>
        <v>0</v>
      </c>
      <c r="Y623" s="82">
        <f t="shared" si="91"/>
        <v>0</v>
      </c>
      <c r="Z623" s="82">
        <f t="shared" si="92"/>
        <v>0</v>
      </c>
      <c r="AA623" s="82">
        <f t="shared" si="93"/>
        <v>0</v>
      </c>
      <c r="AB623" s="97" t="str">
        <f t="shared" si="94"/>
        <v>-</v>
      </c>
      <c r="AC623" s="81">
        <f t="shared" si="95"/>
        <v>0</v>
      </c>
      <c r="AD623" s="82">
        <f t="shared" si="96"/>
        <v>0</v>
      </c>
      <c r="AE623" s="82">
        <f t="shared" si="97"/>
        <v>0</v>
      </c>
      <c r="AF623" s="97" t="str">
        <f t="shared" si="98"/>
        <v>-</v>
      </c>
      <c r="AG623" s="81">
        <f t="shared" si="99"/>
        <v>0</v>
      </c>
      <c r="AH623" s="98" t="s">
        <v>1368</v>
      </c>
      <c r="AI623" s="99" t="s">
        <v>1418</v>
      </c>
    </row>
    <row r="624" spans="1:35" x14ac:dyDescent="0.2">
      <c r="A624" s="79" t="s">
        <v>4446</v>
      </c>
      <c r="B624" s="80" t="s">
        <v>1075</v>
      </c>
      <c r="C624" s="81" t="s">
        <v>1076</v>
      </c>
      <c r="D624" s="82" t="s">
        <v>4447</v>
      </c>
      <c r="E624" s="82" t="s">
        <v>4448</v>
      </c>
      <c r="F624" s="80" t="s">
        <v>1362</v>
      </c>
      <c r="G624" s="83" t="s">
        <v>4449</v>
      </c>
      <c r="H624" s="84" t="s">
        <v>4450</v>
      </c>
      <c r="I624" s="85">
        <v>7408203896</v>
      </c>
      <c r="J624" s="86" t="s">
        <v>1424</v>
      </c>
      <c r="K624" s="87" t="s">
        <v>1417</v>
      </c>
      <c r="L624" s="88"/>
      <c r="M624" s="89">
        <v>1468.2793478890928</v>
      </c>
      <c r="N624" s="90"/>
      <c r="O624" s="91">
        <v>24.0305</v>
      </c>
      <c r="P624" s="87" t="s">
        <v>1417</v>
      </c>
      <c r="Q624" s="92"/>
      <c r="R624" s="90"/>
      <c r="S624" s="93" t="s">
        <v>1417</v>
      </c>
      <c r="T624" s="94">
        <v>92366.83</v>
      </c>
      <c r="U624" s="95"/>
      <c r="V624" s="95"/>
      <c r="W624" s="96"/>
      <c r="X624" s="81">
        <f t="shared" si="90"/>
        <v>1</v>
      </c>
      <c r="Y624" s="82">
        <f t="shared" si="91"/>
        <v>0</v>
      </c>
      <c r="Z624" s="82">
        <f t="shared" si="92"/>
        <v>0</v>
      </c>
      <c r="AA624" s="82">
        <f t="shared" si="93"/>
        <v>0</v>
      </c>
      <c r="AB624" s="97" t="str">
        <f t="shared" si="94"/>
        <v>-</v>
      </c>
      <c r="AC624" s="81">
        <f t="shared" si="95"/>
        <v>1</v>
      </c>
      <c r="AD624" s="82">
        <f t="shared" si="96"/>
        <v>1</v>
      </c>
      <c r="AE624" s="82" t="str">
        <f t="shared" si="97"/>
        <v>Initial</v>
      </c>
      <c r="AF624" s="97" t="str">
        <f t="shared" si="98"/>
        <v>RLIS</v>
      </c>
      <c r="AG624" s="81">
        <f t="shared" si="99"/>
        <v>0</v>
      </c>
      <c r="AH624" s="98" t="s">
        <v>1368</v>
      </c>
      <c r="AI624" s="99" t="s">
        <v>1418</v>
      </c>
    </row>
    <row r="625" spans="1:35" x14ac:dyDescent="0.2">
      <c r="A625" s="79" t="s">
        <v>4451</v>
      </c>
      <c r="B625" s="80" t="s">
        <v>61</v>
      </c>
      <c r="C625" s="81" t="s">
        <v>62</v>
      </c>
      <c r="D625" s="82" t="s">
        <v>4452</v>
      </c>
      <c r="E625" s="82" t="s">
        <v>4453</v>
      </c>
      <c r="F625" s="80" t="s">
        <v>1362</v>
      </c>
      <c r="G625" s="83" t="s">
        <v>4454</v>
      </c>
      <c r="H625" s="84" t="s">
        <v>4455</v>
      </c>
      <c r="I625" s="85">
        <v>4196283397</v>
      </c>
      <c r="J625" s="86" t="s">
        <v>1416</v>
      </c>
      <c r="K625" s="87" t="s">
        <v>1366</v>
      </c>
      <c r="L625" s="88"/>
      <c r="M625" s="89">
        <v>854.25348712919356</v>
      </c>
      <c r="N625" s="90"/>
      <c r="O625" s="91">
        <v>8.2673000000000005</v>
      </c>
      <c r="P625" s="87" t="s">
        <v>1366</v>
      </c>
      <c r="Q625" s="92"/>
      <c r="R625" s="90"/>
      <c r="S625" s="93" t="s">
        <v>1417</v>
      </c>
      <c r="T625" s="94">
        <v>16556.07</v>
      </c>
      <c r="U625" s="95"/>
      <c r="V625" s="95"/>
      <c r="W625" s="96"/>
      <c r="X625" s="81">
        <f t="shared" si="90"/>
        <v>0</v>
      </c>
      <c r="Y625" s="82">
        <f t="shared" si="91"/>
        <v>0</v>
      </c>
      <c r="Z625" s="82">
        <f t="shared" si="92"/>
        <v>0</v>
      </c>
      <c r="AA625" s="82">
        <f t="shared" si="93"/>
        <v>0</v>
      </c>
      <c r="AB625" s="97" t="str">
        <f t="shared" si="94"/>
        <v>-</v>
      </c>
      <c r="AC625" s="81">
        <f t="shared" si="95"/>
        <v>1</v>
      </c>
      <c r="AD625" s="82">
        <f t="shared" si="96"/>
        <v>0</v>
      </c>
      <c r="AE625" s="82">
        <f t="shared" si="97"/>
        <v>0</v>
      </c>
      <c r="AF625" s="97" t="str">
        <f t="shared" si="98"/>
        <v>-</v>
      </c>
      <c r="AG625" s="81">
        <f t="shared" si="99"/>
        <v>0</v>
      </c>
      <c r="AH625" s="98" t="s">
        <v>1368</v>
      </c>
      <c r="AI625" s="99" t="s">
        <v>1418</v>
      </c>
    </row>
    <row r="626" spans="1:35" x14ac:dyDescent="0.2">
      <c r="A626" s="79" t="s">
        <v>4456</v>
      </c>
      <c r="B626" s="80" t="s">
        <v>164</v>
      </c>
      <c r="C626" s="81" t="s">
        <v>165</v>
      </c>
      <c r="D626" s="82" t="s">
        <v>4457</v>
      </c>
      <c r="E626" s="82" t="s">
        <v>4458</v>
      </c>
      <c r="F626" s="80" t="s">
        <v>1362</v>
      </c>
      <c r="G626" s="83" t="s">
        <v>4459</v>
      </c>
      <c r="H626" s="84" t="s">
        <v>4460</v>
      </c>
      <c r="I626" s="85">
        <v>9379685656</v>
      </c>
      <c r="J626" s="86" t="s">
        <v>1424</v>
      </c>
      <c r="K626" s="87" t="s">
        <v>1417</v>
      </c>
      <c r="L626" s="88"/>
      <c r="M626" s="89">
        <v>729.66059684627339</v>
      </c>
      <c r="N626" s="90"/>
      <c r="O626" s="91">
        <v>20.685400000000001</v>
      </c>
      <c r="P626" s="87" t="s">
        <v>1417</v>
      </c>
      <c r="Q626" s="92"/>
      <c r="R626" s="90"/>
      <c r="S626" s="93" t="s">
        <v>1417</v>
      </c>
      <c r="T626" s="94">
        <v>46382.3</v>
      </c>
      <c r="U626" s="95"/>
      <c r="V626" s="95"/>
      <c r="W626" s="96"/>
      <c r="X626" s="81">
        <f t="shared" si="90"/>
        <v>1</v>
      </c>
      <c r="Y626" s="82">
        <f t="shared" si="91"/>
        <v>0</v>
      </c>
      <c r="Z626" s="82">
        <f t="shared" si="92"/>
        <v>0</v>
      </c>
      <c r="AA626" s="82">
        <f t="shared" si="93"/>
        <v>0</v>
      </c>
      <c r="AB626" s="97" t="str">
        <f t="shared" si="94"/>
        <v>-</v>
      </c>
      <c r="AC626" s="81">
        <f t="shared" si="95"/>
        <v>1</v>
      </c>
      <c r="AD626" s="82">
        <f t="shared" si="96"/>
        <v>1</v>
      </c>
      <c r="AE626" s="82" t="str">
        <f t="shared" si="97"/>
        <v>Initial</v>
      </c>
      <c r="AF626" s="97" t="str">
        <f t="shared" si="98"/>
        <v>RLIS</v>
      </c>
      <c r="AG626" s="81">
        <f t="shared" si="99"/>
        <v>0</v>
      </c>
      <c r="AH626" s="98" t="s">
        <v>1368</v>
      </c>
      <c r="AI626" s="99" t="s">
        <v>1418</v>
      </c>
    </row>
    <row r="627" spans="1:35" x14ac:dyDescent="0.2">
      <c r="A627" s="79" t="s">
        <v>4461</v>
      </c>
      <c r="B627" s="80" t="s">
        <v>1179</v>
      </c>
      <c r="C627" s="81" t="s">
        <v>1180</v>
      </c>
      <c r="D627" s="82" t="s">
        <v>4462</v>
      </c>
      <c r="E627" s="82" t="s">
        <v>2994</v>
      </c>
      <c r="F627" s="80" t="s">
        <v>1362</v>
      </c>
      <c r="G627" s="83" t="s">
        <v>2995</v>
      </c>
      <c r="H627" s="84" t="s">
        <v>4463</v>
      </c>
      <c r="I627" s="85">
        <v>3306289945</v>
      </c>
      <c r="J627" s="86" t="s">
        <v>1488</v>
      </c>
      <c r="K627" s="87" t="s">
        <v>1366</v>
      </c>
      <c r="L627" s="88"/>
      <c r="M627" s="89">
        <v>882.96841855654634</v>
      </c>
      <c r="N627" s="90"/>
      <c r="O627" s="91">
        <v>18.670400000000001</v>
      </c>
      <c r="P627" s="87" t="s">
        <v>1366</v>
      </c>
      <c r="Q627" s="92"/>
      <c r="R627" s="90"/>
      <c r="S627" s="93" t="s">
        <v>1366</v>
      </c>
      <c r="T627" s="94">
        <v>27201.18</v>
      </c>
      <c r="U627" s="95"/>
      <c r="V627" s="95"/>
      <c r="W627" s="96"/>
      <c r="X627" s="81">
        <f t="shared" si="90"/>
        <v>0</v>
      </c>
      <c r="Y627" s="82">
        <f t="shared" si="91"/>
        <v>0</v>
      </c>
      <c r="Z627" s="82">
        <f t="shared" si="92"/>
        <v>0</v>
      </c>
      <c r="AA627" s="82">
        <f t="shared" si="93"/>
        <v>0</v>
      </c>
      <c r="AB627" s="97" t="str">
        <f t="shared" si="94"/>
        <v>-</v>
      </c>
      <c r="AC627" s="81">
        <f t="shared" si="95"/>
        <v>0</v>
      </c>
      <c r="AD627" s="82">
        <f t="shared" si="96"/>
        <v>0</v>
      </c>
      <c r="AE627" s="82">
        <f t="shared" si="97"/>
        <v>0</v>
      </c>
      <c r="AF627" s="97" t="str">
        <f t="shared" si="98"/>
        <v>-</v>
      </c>
      <c r="AG627" s="81">
        <f t="shared" si="99"/>
        <v>0</v>
      </c>
      <c r="AH627" s="98" t="s">
        <v>1368</v>
      </c>
      <c r="AI627" s="99" t="s">
        <v>1418</v>
      </c>
    </row>
    <row r="628" spans="1:35" x14ac:dyDescent="0.2">
      <c r="A628" s="79" t="s">
        <v>4464</v>
      </c>
      <c r="B628" s="80" t="s">
        <v>860</v>
      </c>
      <c r="C628" s="81" t="s">
        <v>861</v>
      </c>
      <c r="D628" s="82" t="s">
        <v>4465</v>
      </c>
      <c r="E628" s="82" t="s">
        <v>4466</v>
      </c>
      <c r="F628" s="80" t="s">
        <v>1362</v>
      </c>
      <c r="G628" s="83" t="s">
        <v>4467</v>
      </c>
      <c r="H628" s="84" t="s">
        <v>4468</v>
      </c>
      <c r="I628" s="85">
        <v>4199272414</v>
      </c>
      <c r="J628" s="86" t="s">
        <v>1424</v>
      </c>
      <c r="K628" s="87" t="s">
        <v>1417</v>
      </c>
      <c r="L628" s="88"/>
      <c r="M628" s="89">
        <v>1023.8058262153113</v>
      </c>
      <c r="N628" s="90"/>
      <c r="O628" s="91">
        <v>13.2827</v>
      </c>
      <c r="P628" s="87" t="s">
        <v>1366</v>
      </c>
      <c r="Q628" s="92"/>
      <c r="R628" s="90"/>
      <c r="S628" s="93" t="s">
        <v>1417</v>
      </c>
      <c r="T628" s="94">
        <v>25578.190000000002</v>
      </c>
      <c r="U628" s="95"/>
      <c r="V628" s="95"/>
      <c r="W628" s="96"/>
      <c r="X628" s="81">
        <f t="shared" si="90"/>
        <v>1</v>
      </c>
      <c r="Y628" s="82">
        <f t="shared" si="91"/>
        <v>0</v>
      </c>
      <c r="Z628" s="82">
        <f t="shared" si="92"/>
        <v>0</v>
      </c>
      <c r="AA628" s="82">
        <f t="shared" si="93"/>
        <v>0</v>
      </c>
      <c r="AB628" s="97" t="str">
        <f t="shared" si="94"/>
        <v>-</v>
      </c>
      <c r="AC628" s="81">
        <f t="shared" si="95"/>
        <v>1</v>
      </c>
      <c r="AD628" s="82">
        <f t="shared" si="96"/>
        <v>0</v>
      </c>
      <c r="AE628" s="82">
        <f t="shared" si="97"/>
        <v>0</v>
      </c>
      <c r="AF628" s="97" t="str">
        <f t="shared" si="98"/>
        <v>-</v>
      </c>
      <c r="AG628" s="81">
        <f t="shared" si="99"/>
        <v>0</v>
      </c>
      <c r="AH628" s="98" t="s">
        <v>1368</v>
      </c>
      <c r="AI628" s="99" t="s">
        <v>1418</v>
      </c>
    </row>
    <row r="629" spans="1:35" x14ac:dyDescent="0.2">
      <c r="A629" s="79" t="s">
        <v>4469</v>
      </c>
      <c r="B629" s="80" t="s">
        <v>98</v>
      </c>
      <c r="C629" s="81" t="s">
        <v>4470</v>
      </c>
      <c r="D629" s="82" t="s">
        <v>4471</v>
      </c>
      <c r="E629" s="82" t="s">
        <v>1000</v>
      </c>
      <c r="F629" s="80" t="s">
        <v>1362</v>
      </c>
      <c r="G629" s="83" t="s">
        <v>4472</v>
      </c>
      <c r="H629" s="84" t="s">
        <v>2720</v>
      </c>
      <c r="I629" s="85">
        <v>5135392536</v>
      </c>
      <c r="J629" s="86" t="s">
        <v>1390</v>
      </c>
      <c r="K629" s="87" t="s">
        <v>1366</v>
      </c>
      <c r="L629" s="88"/>
      <c r="M629" s="89">
        <v>2952.4775875897772</v>
      </c>
      <c r="N629" s="90"/>
      <c r="O629" s="91">
        <v>12.2835</v>
      </c>
      <c r="P629" s="87" t="s">
        <v>1366</v>
      </c>
      <c r="Q629" s="92"/>
      <c r="R629" s="90"/>
      <c r="S629" s="93" t="s">
        <v>1366</v>
      </c>
      <c r="T629" s="94">
        <v>38597.49</v>
      </c>
      <c r="U629" s="95"/>
      <c r="V629" s="95"/>
      <c r="W629" s="96"/>
      <c r="X629" s="81">
        <f t="shared" si="90"/>
        <v>0</v>
      </c>
      <c r="Y629" s="82">
        <f t="shared" si="91"/>
        <v>0</v>
      </c>
      <c r="Z629" s="82">
        <f t="shared" si="92"/>
        <v>0</v>
      </c>
      <c r="AA629" s="82">
        <f t="shared" si="93"/>
        <v>0</v>
      </c>
      <c r="AB629" s="97" t="str">
        <f t="shared" si="94"/>
        <v>-</v>
      </c>
      <c r="AC629" s="81">
        <f t="shared" si="95"/>
        <v>0</v>
      </c>
      <c r="AD629" s="82">
        <f t="shared" si="96"/>
        <v>0</v>
      </c>
      <c r="AE629" s="82">
        <f t="shared" si="97"/>
        <v>0</v>
      </c>
      <c r="AF629" s="97" t="str">
        <f t="shared" si="98"/>
        <v>-</v>
      </c>
      <c r="AG629" s="81">
        <f t="shared" si="99"/>
        <v>0</v>
      </c>
      <c r="AH629" s="98" t="s">
        <v>1368</v>
      </c>
      <c r="AI629" s="99" t="s">
        <v>1418</v>
      </c>
    </row>
    <row r="630" spans="1:35" x14ac:dyDescent="0.2">
      <c r="A630" s="79" t="s">
        <v>4473</v>
      </c>
      <c r="B630" s="80" t="s">
        <v>913</v>
      </c>
      <c r="C630" s="81" t="s">
        <v>914</v>
      </c>
      <c r="D630" s="82" t="s">
        <v>4474</v>
      </c>
      <c r="E630" s="82" t="s">
        <v>4475</v>
      </c>
      <c r="F630" s="80" t="s">
        <v>1362</v>
      </c>
      <c r="G630" s="83" t="s">
        <v>4476</v>
      </c>
      <c r="H630" s="84" t="s">
        <v>4477</v>
      </c>
      <c r="I630" s="85">
        <v>4194652610</v>
      </c>
      <c r="J630" s="86" t="s">
        <v>1424</v>
      </c>
      <c r="K630" s="87" t="s">
        <v>1417</v>
      </c>
      <c r="L630" s="88"/>
      <c r="M630" s="89">
        <v>598.04</v>
      </c>
      <c r="N630" s="90"/>
      <c r="O630" s="91">
        <v>10.9434</v>
      </c>
      <c r="P630" s="87" t="s">
        <v>1366</v>
      </c>
      <c r="Q630" s="92"/>
      <c r="R630" s="90"/>
      <c r="S630" s="93" t="s">
        <v>1417</v>
      </c>
      <c r="T630" s="94">
        <v>14328.71</v>
      </c>
      <c r="U630" s="95"/>
      <c r="V630" s="95"/>
      <c r="W630" s="96"/>
      <c r="X630" s="81">
        <f t="shared" si="90"/>
        <v>1</v>
      </c>
      <c r="Y630" s="82">
        <f t="shared" si="91"/>
        <v>1</v>
      </c>
      <c r="Z630" s="82">
        <f t="shared" si="92"/>
        <v>0</v>
      </c>
      <c r="AA630" s="82">
        <f t="shared" si="93"/>
        <v>0</v>
      </c>
      <c r="AB630" s="97" t="str">
        <f t="shared" si="94"/>
        <v>SRSA</v>
      </c>
      <c r="AC630" s="81">
        <f t="shared" si="95"/>
        <v>1</v>
      </c>
      <c r="AD630" s="82">
        <f t="shared" si="96"/>
        <v>0</v>
      </c>
      <c r="AE630" s="82">
        <f t="shared" si="97"/>
        <v>0</v>
      </c>
      <c r="AF630" s="97" t="str">
        <f t="shared" si="98"/>
        <v>-</v>
      </c>
      <c r="AG630" s="81">
        <f t="shared" si="99"/>
        <v>0</v>
      </c>
      <c r="AH630" s="98" t="s">
        <v>1368</v>
      </c>
      <c r="AI630" s="99" t="s">
        <v>1418</v>
      </c>
    </row>
    <row r="631" spans="1:35" x14ac:dyDescent="0.2">
      <c r="A631" s="79" t="s">
        <v>4478</v>
      </c>
      <c r="B631" s="80" t="s">
        <v>967</v>
      </c>
      <c r="C631" s="81" t="s">
        <v>968</v>
      </c>
      <c r="D631" s="82" t="s">
        <v>4479</v>
      </c>
      <c r="E631" s="82" t="s">
        <v>4480</v>
      </c>
      <c r="F631" s="80" t="s">
        <v>1362</v>
      </c>
      <c r="G631" s="83" t="s">
        <v>4481</v>
      </c>
      <c r="H631" s="84" t="s">
        <v>4482</v>
      </c>
      <c r="I631" s="85">
        <v>4194853676</v>
      </c>
      <c r="J631" s="86" t="s">
        <v>1416</v>
      </c>
      <c r="K631" s="87" t="s">
        <v>1366</v>
      </c>
      <c r="L631" s="88"/>
      <c r="M631" s="89">
        <v>959.20345231127101</v>
      </c>
      <c r="N631" s="90"/>
      <c r="O631" s="91">
        <v>21.830300000000001</v>
      </c>
      <c r="P631" s="87" t="s">
        <v>1417</v>
      </c>
      <c r="Q631" s="92"/>
      <c r="R631" s="90"/>
      <c r="S631" s="93" t="s">
        <v>1417</v>
      </c>
      <c r="T631" s="94">
        <v>43678.21</v>
      </c>
      <c r="U631" s="95"/>
      <c r="V631" s="95"/>
      <c r="W631" s="96"/>
      <c r="X631" s="81">
        <f t="shared" si="90"/>
        <v>0</v>
      </c>
      <c r="Y631" s="82">
        <f t="shared" si="91"/>
        <v>0</v>
      </c>
      <c r="Z631" s="82">
        <f t="shared" si="92"/>
        <v>0</v>
      </c>
      <c r="AA631" s="82">
        <f t="shared" si="93"/>
        <v>0</v>
      </c>
      <c r="AB631" s="97" t="str">
        <f t="shared" si="94"/>
        <v>-</v>
      </c>
      <c r="AC631" s="81">
        <f t="shared" si="95"/>
        <v>1</v>
      </c>
      <c r="AD631" s="82">
        <f t="shared" si="96"/>
        <v>1</v>
      </c>
      <c r="AE631" s="82" t="str">
        <f t="shared" si="97"/>
        <v>Initial</v>
      </c>
      <c r="AF631" s="97" t="str">
        <f t="shared" si="98"/>
        <v>RLIS</v>
      </c>
      <c r="AG631" s="81">
        <f t="shared" si="99"/>
        <v>0</v>
      </c>
      <c r="AH631" s="98" t="s">
        <v>1368</v>
      </c>
      <c r="AI631" s="99" t="s">
        <v>1418</v>
      </c>
    </row>
    <row r="632" spans="1:35" x14ac:dyDescent="0.2">
      <c r="A632" s="79" t="s">
        <v>4483</v>
      </c>
      <c r="B632" s="80" t="s">
        <v>822</v>
      </c>
      <c r="C632" s="81" t="s">
        <v>823</v>
      </c>
      <c r="D632" s="82" t="s">
        <v>4484</v>
      </c>
      <c r="E632" s="82" t="s">
        <v>4485</v>
      </c>
      <c r="F632" s="80" t="s">
        <v>1362</v>
      </c>
      <c r="G632" s="83" t="s">
        <v>4486</v>
      </c>
      <c r="H632" s="84" t="s">
        <v>4487</v>
      </c>
      <c r="I632" s="85">
        <v>7409622782</v>
      </c>
      <c r="J632" s="86" t="s">
        <v>1424</v>
      </c>
      <c r="K632" s="87" t="s">
        <v>1417</v>
      </c>
      <c r="L632" s="88"/>
      <c r="M632" s="89">
        <v>2278.5782964207488</v>
      </c>
      <c r="N632" s="90"/>
      <c r="O632" s="91">
        <v>24.9024</v>
      </c>
      <c r="P632" s="87" t="s">
        <v>1417</v>
      </c>
      <c r="Q632" s="92"/>
      <c r="R632" s="90"/>
      <c r="S632" s="93" t="s">
        <v>1417</v>
      </c>
      <c r="T632" s="94">
        <v>142273.22999999998</v>
      </c>
      <c r="U632" s="95"/>
      <c r="V632" s="95"/>
      <c r="W632" s="96"/>
      <c r="X632" s="81">
        <f t="shared" si="90"/>
        <v>1</v>
      </c>
      <c r="Y632" s="82">
        <f t="shared" si="91"/>
        <v>0</v>
      </c>
      <c r="Z632" s="82">
        <f t="shared" si="92"/>
        <v>0</v>
      </c>
      <c r="AA632" s="82">
        <f t="shared" si="93"/>
        <v>0</v>
      </c>
      <c r="AB632" s="97" t="str">
        <f t="shared" si="94"/>
        <v>-</v>
      </c>
      <c r="AC632" s="81">
        <f t="shared" si="95"/>
        <v>1</v>
      </c>
      <c r="AD632" s="82">
        <f t="shared" si="96"/>
        <v>1</v>
      </c>
      <c r="AE632" s="82" t="str">
        <f t="shared" si="97"/>
        <v>Initial</v>
      </c>
      <c r="AF632" s="97" t="str">
        <f t="shared" si="98"/>
        <v>RLIS</v>
      </c>
      <c r="AG632" s="81">
        <f t="shared" si="99"/>
        <v>0</v>
      </c>
      <c r="AH632" s="98" t="s">
        <v>1368</v>
      </c>
      <c r="AI632" s="99" t="s">
        <v>1418</v>
      </c>
    </row>
    <row r="633" spans="1:35" x14ac:dyDescent="0.2">
      <c r="A633" s="79" t="s">
        <v>4488</v>
      </c>
      <c r="B633" s="80" t="s">
        <v>4489</v>
      </c>
      <c r="C633" s="81" t="s">
        <v>4490</v>
      </c>
      <c r="D633" s="82" t="s">
        <v>4491</v>
      </c>
      <c r="E633" s="82" t="s">
        <v>2234</v>
      </c>
      <c r="F633" s="80" t="s">
        <v>1362</v>
      </c>
      <c r="G633" s="83" t="s">
        <v>4492</v>
      </c>
      <c r="H633" s="84" t="s">
        <v>4493</v>
      </c>
      <c r="I633" s="85">
        <v>9372233041</v>
      </c>
      <c r="J633" s="86" t="s">
        <v>1383</v>
      </c>
      <c r="K633" s="87" t="s">
        <v>1366</v>
      </c>
      <c r="L633" s="88"/>
      <c r="M633" s="89">
        <v>74.233429119398934</v>
      </c>
      <c r="N633" s="90"/>
      <c r="O633" s="91" t="s">
        <v>1367</v>
      </c>
      <c r="P633" s="87" t="s">
        <v>1366</v>
      </c>
      <c r="Q633" s="92"/>
      <c r="R633" s="90"/>
      <c r="S633" s="93" t="s">
        <v>1366</v>
      </c>
      <c r="T633" s="94">
        <v>794</v>
      </c>
      <c r="U633" s="95"/>
      <c r="V633" s="95"/>
      <c r="W633" s="96"/>
      <c r="X633" s="81">
        <f t="shared" si="90"/>
        <v>0</v>
      </c>
      <c r="Y633" s="82">
        <f t="shared" si="91"/>
        <v>1</v>
      </c>
      <c r="Z633" s="82">
        <f t="shared" si="92"/>
        <v>0</v>
      </c>
      <c r="AA633" s="82">
        <f t="shared" si="93"/>
        <v>0</v>
      </c>
      <c r="AB633" s="97" t="str">
        <f t="shared" si="94"/>
        <v>-</v>
      </c>
      <c r="AC633" s="81">
        <f t="shared" si="95"/>
        <v>0</v>
      </c>
      <c r="AD633" s="82">
        <f t="shared" si="96"/>
        <v>0</v>
      </c>
      <c r="AE633" s="82">
        <f t="shared" si="97"/>
        <v>0</v>
      </c>
      <c r="AF633" s="97" t="str">
        <f t="shared" si="98"/>
        <v>-</v>
      </c>
      <c r="AG633" s="81">
        <f t="shared" si="99"/>
        <v>0</v>
      </c>
      <c r="AH633" s="98" t="s">
        <v>1368</v>
      </c>
      <c r="AI633" s="99" t="s">
        <v>1418</v>
      </c>
    </row>
    <row r="634" spans="1:35" x14ac:dyDescent="0.2">
      <c r="A634" s="79" t="s">
        <v>4494</v>
      </c>
      <c r="B634" s="80" t="s">
        <v>4495</v>
      </c>
      <c r="C634" s="81" t="s">
        <v>4496</v>
      </c>
      <c r="D634" s="82" t="s">
        <v>4491</v>
      </c>
      <c r="E634" s="82" t="s">
        <v>2234</v>
      </c>
      <c r="F634" s="80" t="s">
        <v>1362</v>
      </c>
      <c r="G634" s="83" t="s">
        <v>4492</v>
      </c>
      <c r="H634" s="84" t="s">
        <v>4493</v>
      </c>
      <c r="I634" s="85">
        <v>9372233041</v>
      </c>
      <c r="J634" s="86" t="s">
        <v>1383</v>
      </c>
      <c r="K634" s="87" t="s">
        <v>1366</v>
      </c>
      <c r="L634" s="88"/>
      <c r="M634" s="89">
        <v>71.112240442394352</v>
      </c>
      <c r="N634" s="90"/>
      <c r="O634" s="91" t="s">
        <v>1367</v>
      </c>
      <c r="P634" s="87" t="s">
        <v>1366</v>
      </c>
      <c r="Q634" s="92"/>
      <c r="R634" s="90"/>
      <c r="S634" s="93" t="s">
        <v>1366</v>
      </c>
      <c r="T634" s="94">
        <v>594.70000000000005</v>
      </c>
      <c r="U634" s="95"/>
      <c r="V634" s="95"/>
      <c r="W634" s="96"/>
      <c r="X634" s="81">
        <f t="shared" si="90"/>
        <v>0</v>
      </c>
      <c r="Y634" s="82">
        <f t="shared" si="91"/>
        <v>1</v>
      </c>
      <c r="Z634" s="82">
        <f t="shared" si="92"/>
        <v>0</v>
      </c>
      <c r="AA634" s="82">
        <f t="shared" si="93"/>
        <v>0</v>
      </c>
      <c r="AB634" s="97" t="str">
        <f t="shared" si="94"/>
        <v>-</v>
      </c>
      <c r="AC634" s="81">
        <f t="shared" si="95"/>
        <v>0</v>
      </c>
      <c r="AD634" s="82">
        <f t="shared" si="96"/>
        <v>0</v>
      </c>
      <c r="AE634" s="82">
        <f t="shared" si="97"/>
        <v>0</v>
      </c>
      <c r="AF634" s="97" t="str">
        <f t="shared" si="98"/>
        <v>-</v>
      </c>
      <c r="AG634" s="81">
        <f t="shared" si="99"/>
        <v>0</v>
      </c>
      <c r="AH634" s="98" t="s">
        <v>1368</v>
      </c>
      <c r="AI634" s="99" t="s">
        <v>1369</v>
      </c>
    </row>
    <row r="635" spans="1:35" x14ac:dyDescent="0.2">
      <c r="A635" s="79" t="s">
        <v>4497</v>
      </c>
      <c r="B635" s="80" t="s">
        <v>4498</v>
      </c>
      <c r="C635" s="81" t="s">
        <v>4499</v>
      </c>
      <c r="D635" s="82" t="s">
        <v>4491</v>
      </c>
      <c r="E635" s="82" t="s">
        <v>2234</v>
      </c>
      <c r="F635" s="80" t="s">
        <v>1362</v>
      </c>
      <c r="G635" s="83" t="s">
        <v>4492</v>
      </c>
      <c r="H635" s="84" t="s">
        <v>4493</v>
      </c>
      <c r="I635" s="85">
        <v>9372233041</v>
      </c>
      <c r="J635" s="86" t="s">
        <v>1383</v>
      </c>
      <c r="K635" s="87" t="s">
        <v>1366</v>
      </c>
      <c r="L635" s="88"/>
      <c r="M635" s="89">
        <v>60.358572104729667</v>
      </c>
      <c r="N635" s="90"/>
      <c r="O635" s="91" t="s">
        <v>1367</v>
      </c>
      <c r="P635" s="87" t="s">
        <v>1366</v>
      </c>
      <c r="Q635" s="92"/>
      <c r="R635" s="90"/>
      <c r="S635" s="93" t="s">
        <v>1366</v>
      </c>
      <c r="T635" s="94">
        <v>576.86</v>
      </c>
      <c r="U635" s="95"/>
      <c r="V635" s="95"/>
      <c r="W635" s="96"/>
      <c r="X635" s="81">
        <f t="shared" si="90"/>
        <v>0</v>
      </c>
      <c r="Y635" s="82">
        <f t="shared" si="91"/>
        <v>1</v>
      </c>
      <c r="Z635" s="82">
        <f t="shared" si="92"/>
        <v>0</v>
      </c>
      <c r="AA635" s="82">
        <f t="shared" si="93"/>
        <v>0</v>
      </c>
      <c r="AB635" s="97" t="str">
        <f t="shared" si="94"/>
        <v>-</v>
      </c>
      <c r="AC635" s="81">
        <f t="shared" si="95"/>
        <v>0</v>
      </c>
      <c r="AD635" s="82">
        <f t="shared" si="96"/>
        <v>0</v>
      </c>
      <c r="AE635" s="82">
        <f t="shared" si="97"/>
        <v>0</v>
      </c>
      <c r="AF635" s="97" t="str">
        <f t="shared" si="98"/>
        <v>-</v>
      </c>
      <c r="AG635" s="81">
        <f t="shared" si="99"/>
        <v>0</v>
      </c>
      <c r="AH635" s="98" t="s">
        <v>1368</v>
      </c>
      <c r="AI635" s="99" t="s">
        <v>1369</v>
      </c>
    </row>
    <row r="636" spans="1:35" x14ac:dyDescent="0.2">
      <c r="A636" s="79" t="s">
        <v>4500</v>
      </c>
      <c r="B636" s="80" t="s">
        <v>4501</v>
      </c>
      <c r="C636" s="81" t="s">
        <v>4502</v>
      </c>
      <c r="D636" s="82" t="s">
        <v>4503</v>
      </c>
      <c r="E636" s="82" t="s">
        <v>1402</v>
      </c>
      <c r="F636" s="80" t="s">
        <v>1362</v>
      </c>
      <c r="G636" s="83" t="s">
        <v>4504</v>
      </c>
      <c r="H636" s="84" t="s">
        <v>4505</v>
      </c>
      <c r="I636" s="85">
        <v>5132415500</v>
      </c>
      <c r="J636" s="86" t="s">
        <v>1365</v>
      </c>
      <c r="K636" s="87" t="s">
        <v>1366</v>
      </c>
      <c r="L636" s="88"/>
      <c r="M636" s="89">
        <v>543.83993602813302</v>
      </c>
      <c r="N636" s="90"/>
      <c r="O636" s="91" t="s">
        <v>1367</v>
      </c>
      <c r="P636" s="87" t="s">
        <v>1366</v>
      </c>
      <c r="Q636" s="92"/>
      <c r="R636" s="90"/>
      <c r="S636" s="93" t="s">
        <v>1366</v>
      </c>
      <c r="T636" s="94">
        <v>5159.3</v>
      </c>
      <c r="U636" s="95"/>
      <c r="V636" s="95"/>
      <c r="W636" s="96"/>
      <c r="X636" s="81">
        <f t="shared" si="90"/>
        <v>0</v>
      </c>
      <c r="Y636" s="82">
        <f t="shared" si="91"/>
        <v>1</v>
      </c>
      <c r="Z636" s="82">
        <f t="shared" si="92"/>
        <v>0</v>
      </c>
      <c r="AA636" s="82">
        <f t="shared" si="93"/>
        <v>0</v>
      </c>
      <c r="AB636" s="97" t="str">
        <f t="shared" si="94"/>
        <v>-</v>
      </c>
      <c r="AC636" s="81">
        <f t="shared" si="95"/>
        <v>0</v>
      </c>
      <c r="AD636" s="82">
        <f t="shared" si="96"/>
        <v>0</v>
      </c>
      <c r="AE636" s="82">
        <f t="shared" si="97"/>
        <v>0</v>
      </c>
      <c r="AF636" s="97" t="str">
        <f t="shared" si="98"/>
        <v>-</v>
      </c>
      <c r="AG636" s="81">
        <f t="shared" si="99"/>
        <v>0</v>
      </c>
      <c r="AH636" s="98" t="s">
        <v>1368</v>
      </c>
      <c r="AI636" s="99" t="s">
        <v>1369</v>
      </c>
    </row>
    <row r="637" spans="1:35" x14ac:dyDescent="0.2">
      <c r="A637" s="79" t="s">
        <v>4506</v>
      </c>
      <c r="B637" s="80" t="s">
        <v>862</v>
      </c>
      <c r="C637" s="81" t="s">
        <v>863</v>
      </c>
      <c r="D637" s="82" t="s">
        <v>4507</v>
      </c>
      <c r="E637" s="82" t="s">
        <v>4508</v>
      </c>
      <c r="F637" s="80" t="s">
        <v>1362</v>
      </c>
      <c r="G637" s="83" t="s">
        <v>4509</v>
      </c>
      <c r="H637" s="84" t="s">
        <v>4510</v>
      </c>
      <c r="I637" s="85">
        <v>4199461646</v>
      </c>
      <c r="J637" s="86" t="s">
        <v>1390</v>
      </c>
      <c r="K637" s="87" t="s">
        <v>1366</v>
      </c>
      <c r="L637" s="88"/>
      <c r="M637" s="89">
        <v>1275.7544699180039</v>
      </c>
      <c r="N637" s="90"/>
      <c r="O637" s="91">
        <v>18.932700000000001</v>
      </c>
      <c r="P637" s="87" t="s">
        <v>1366</v>
      </c>
      <c r="Q637" s="92"/>
      <c r="R637" s="90"/>
      <c r="S637" s="93" t="s">
        <v>1366</v>
      </c>
      <c r="T637" s="94">
        <v>62927.57</v>
      </c>
      <c r="U637" s="95"/>
      <c r="V637" s="95"/>
      <c r="W637" s="96"/>
      <c r="X637" s="81">
        <f t="shared" si="90"/>
        <v>0</v>
      </c>
      <c r="Y637" s="82">
        <f t="shared" si="91"/>
        <v>0</v>
      </c>
      <c r="Z637" s="82">
        <f t="shared" si="92"/>
        <v>0</v>
      </c>
      <c r="AA637" s="82">
        <f t="shared" si="93"/>
        <v>0</v>
      </c>
      <c r="AB637" s="97" t="str">
        <f t="shared" si="94"/>
        <v>-</v>
      </c>
      <c r="AC637" s="81">
        <f t="shared" si="95"/>
        <v>0</v>
      </c>
      <c r="AD637" s="82">
        <f t="shared" si="96"/>
        <v>0</v>
      </c>
      <c r="AE637" s="82">
        <f t="shared" si="97"/>
        <v>0</v>
      </c>
      <c r="AF637" s="97" t="str">
        <f t="shared" si="98"/>
        <v>-</v>
      </c>
      <c r="AG637" s="81">
        <f t="shared" si="99"/>
        <v>0</v>
      </c>
      <c r="AH637" s="98" t="s">
        <v>1368</v>
      </c>
      <c r="AI637" s="99" t="s">
        <v>1369</v>
      </c>
    </row>
    <row r="638" spans="1:35" x14ac:dyDescent="0.2">
      <c r="A638" s="79" t="s">
        <v>4511</v>
      </c>
      <c r="B638" s="80" t="s">
        <v>522</v>
      </c>
      <c r="C638" s="81" t="s">
        <v>523</v>
      </c>
      <c r="D638" s="82" t="s">
        <v>4512</v>
      </c>
      <c r="E638" s="82" t="s">
        <v>3805</v>
      </c>
      <c r="F638" s="80" t="s">
        <v>1362</v>
      </c>
      <c r="G638" s="83" t="s">
        <v>3806</v>
      </c>
      <c r="H638" s="84" t="s">
        <v>4513</v>
      </c>
      <c r="I638" s="85">
        <v>7403977422</v>
      </c>
      <c r="J638" s="86" t="s">
        <v>1569</v>
      </c>
      <c r="K638" s="87" t="s">
        <v>1366</v>
      </c>
      <c r="L638" s="88"/>
      <c r="M638" s="89">
        <v>4086.277294885896</v>
      </c>
      <c r="N638" s="90"/>
      <c r="O638" s="91">
        <v>20.870100000000001</v>
      </c>
      <c r="P638" s="87" t="s">
        <v>1417</v>
      </c>
      <c r="Q638" s="92"/>
      <c r="R638" s="90"/>
      <c r="S638" s="93" t="s">
        <v>1417</v>
      </c>
      <c r="T638" s="94">
        <v>209718.55</v>
      </c>
      <c r="U638" s="95"/>
      <c r="V638" s="95"/>
      <c r="W638" s="96"/>
      <c r="X638" s="81">
        <f t="shared" si="90"/>
        <v>0</v>
      </c>
      <c r="Y638" s="82">
        <f t="shared" si="91"/>
        <v>0</v>
      </c>
      <c r="Z638" s="82">
        <f t="shared" si="92"/>
        <v>0</v>
      </c>
      <c r="AA638" s="82">
        <f t="shared" si="93"/>
        <v>0</v>
      </c>
      <c r="AB638" s="97" t="str">
        <f t="shared" si="94"/>
        <v>-</v>
      </c>
      <c r="AC638" s="81">
        <f t="shared" si="95"/>
        <v>1</v>
      </c>
      <c r="AD638" s="82">
        <f t="shared" si="96"/>
        <v>1</v>
      </c>
      <c r="AE638" s="82" t="str">
        <f t="shared" si="97"/>
        <v>Initial</v>
      </c>
      <c r="AF638" s="97" t="str">
        <f t="shared" si="98"/>
        <v>RLIS</v>
      </c>
      <c r="AG638" s="81">
        <f t="shared" si="99"/>
        <v>0</v>
      </c>
      <c r="AH638" s="98" t="s">
        <v>1368</v>
      </c>
      <c r="AI638" s="99" t="s">
        <v>1418</v>
      </c>
    </row>
    <row r="639" spans="1:35" x14ac:dyDescent="0.2">
      <c r="A639" s="79" t="s">
        <v>4514</v>
      </c>
      <c r="B639" s="80" t="s">
        <v>449</v>
      </c>
      <c r="C639" s="81" t="s">
        <v>450</v>
      </c>
      <c r="D639" s="82" t="s">
        <v>4515</v>
      </c>
      <c r="E639" s="82" t="s">
        <v>1402</v>
      </c>
      <c r="F639" s="80" t="s">
        <v>1362</v>
      </c>
      <c r="G639" s="83" t="s">
        <v>3010</v>
      </c>
      <c r="H639" s="84" t="s">
        <v>4516</v>
      </c>
      <c r="I639" s="85">
        <v>5137290077</v>
      </c>
      <c r="J639" s="86" t="s">
        <v>1390</v>
      </c>
      <c r="K639" s="87" t="s">
        <v>1366</v>
      </c>
      <c r="L639" s="88"/>
      <c r="M639" s="89">
        <v>3708.6794775406379</v>
      </c>
      <c r="N639" s="90"/>
      <c r="O639" s="91">
        <v>31.549399999999999</v>
      </c>
      <c r="P639" s="87" t="s">
        <v>1417</v>
      </c>
      <c r="Q639" s="92"/>
      <c r="R639" s="90"/>
      <c r="S639" s="93" t="s">
        <v>1366</v>
      </c>
      <c r="T639" s="94">
        <v>197588.28999999998</v>
      </c>
      <c r="U639" s="95"/>
      <c r="V639" s="95"/>
      <c r="W639" s="96"/>
      <c r="X639" s="81">
        <f t="shared" si="90"/>
        <v>0</v>
      </c>
      <c r="Y639" s="82">
        <f t="shared" si="91"/>
        <v>0</v>
      </c>
      <c r="Z639" s="82">
        <f t="shared" si="92"/>
        <v>0</v>
      </c>
      <c r="AA639" s="82">
        <f t="shared" si="93"/>
        <v>0</v>
      </c>
      <c r="AB639" s="97" t="str">
        <f t="shared" si="94"/>
        <v>-</v>
      </c>
      <c r="AC639" s="81">
        <f t="shared" si="95"/>
        <v>0</v>
      </c>
      <c r="AD639" s="82">
        <f t="shared" si="96"/>
        <v>1</v>
      </c>
      <c r="AE639" s="82">
        <f t="shared" si="97"/>
        <v>0</v>
      </c>
      <c r="AF639" s="97" t="str">
        <f t="shared" si="98"/>
        <v>-</v>
      </c>
      <c r="AG639" s="81">
        <f t="shared" si="99"/>
        <v>0</v>
      </c>
      <c r="AH639" s="98" t="s">
        <v>1368</v>
      </c>
      <c r="AI639" s="99" t="s">
        <v>1418</v>
      </c>
    </row>
    <row r="640" spans="1:35" x14ac:dyDescent="0.2">
      <c r="A640" s="79" t="s">
        <v>4517</v>
      </c>
      <c r="B640" s="80" t="s">
        <v>4518</v>
      </c>
      <c r="C640" s="81" t="s">
        <v>4519</v>
      </c>
      <c r="D640" s="82" t="s">
        <v>4520</v>
      </c>
      <c r="E640" s="82" t="s">
        <v>1402</v>
      </c>
      <c r="F640" s="80" t="s">
        <v>1362</v>
      </c>
      <c r="G640" s="83" t="s">
        <v>3010</v>
      </c>
      <c r="H640" s="84" t="s">
        <v>4516</v>
      </c>
      <c r="I640" s="85">
        <v>5135876280</v>
      </c>
      <c r="J640" s="86" t="s">
        <v>1390</v>
      </c>
      <c r="K640" s="87" t="s">
        <v>1366</v>
      </c>
      <c r="L640" s="88"/>
      <c r="M640" s="89">
        <v>262.85637356157264</v>
      </c>
      <c r="N640" s="90"/>
      <c r="O640" s="91" t="s">
        <v>1367</v>
      </c>
      <c r="P640" s="87" t="s">
        <v>1366</v>
      </c>
      <c r="Q640" s="92"/>
      <c r="R640" s="90"/>
      <c r="S640" s="93" t="s">
        <v>1366</v>
      </c>
      <c r="T640" s="94">
        <v>1918.28</v>
      </c>
      <c r="U640" s="95"/>
      <c r="V640" s="95"/>
      <c r="W640" s="96"/>
      <c r="X640" s="81">
        <f t="shared" si="90"/>
        <v>0</v>
      </c>
      <c r="Y640" s="82">
        <f t="shared" si="91"/>
        <v>1</v>
      </c>
      <c r="Z640" s="82">
        <f t="shared" si="92"/>
        <v>0</v>
      </c>
      <c r="AA640" s="82">
        <f t="shared" si="93"/>
        <v>0</v>
      </c>
      <c r="AB640" s="97" t="str">
        <f t="shared" si="94"/>
        <v>-</v>
      </c>
      <c r="AC640" s="81">
        <f t="shared" si="95"/>
        <v>0</v>
      </c>
      <c r="AD640" s="82">
        <f t="shared" si="96"/>
        <v>0</v>
      </c>
      <c r="AE640" s="82">
        <f t="shared" si="97"/>
        <v>0</v>
      </c>
      <c r="AF640" s="97" t="str">
        <f t="shared" si="98"/>
        <v>-</v>
      </c>
      <c r="AG640" s="81">
        <f t="shared" si="99"/>
        <v>0</v>
      </c>
      <c r="AH640" s="98" t="s">
        <v>1368</v>
      </c>
      <c r="AI640" s="99" t="s">
        <v>1418</v>
      </c>
    </row>
    <row r="641" spans="1:35" x14ac:dyDescent="0.2">
      <c r="A641" s="79" t="s">
        <v>4521</v>
      </c>
      <c r="B641" s="80" t="s">
        <v>969</v>
      </c>
      <c r="C641" s="81" t="s">
        <v>970</v>
      </c>
      <c r="D641" s="82" t="s">
        <v>4522</v>
      </c>
      <c r="E641" s="82" t="s">
        <v>4523</v>
      </c>
      <c r="F641" s="80" t="s">
        <v>1362</v>
      </c>
      <c r="G641" s="83" t="s">
        <v>4524</v>
      </c>
      <c r="H641" s="84" t="s">
        <v>4525</v>
      </c>
      <c r="I641" s="85">
        <v>4195997015</v>
      </c>
      <c r="J641" s="86" t="s">
        <v>1416</v>
      </c>
      <c r="K641" s="87" t="s">
        <v>1366</v>
      </c>
      <c r="L641" s="88"/>
      <c r="M641" s="89">
        <v>1937.7632097807939</v>
      </c>
      <c r="N641" s="90"/>
      <c r="O641" s="91">
        <v>15.6211</v>
      </c>
      <c r="P641" s="87" t="s">
        <v>1366</v>
      </c>
      <c r="Q641" s="92"/>
      <c r="R641" s="90"/>
      <c r="S641" s="93" t="s">
        <v>1417</v>
      </c>
      <c r="T641" s="94">
        <v>78867.039999999994</v>
      </c>
      <c r="U641" s="95"/>
      <c r="V641" s="95"/>
      <c r="W641" s="96"/>
      <c r="X641" s="81">
        <f t="shared" si="90"/>
        <v>0</v>
      </c>
      <c r="Y641" s="82">
        <f t="shared" si="91"/>
        <v>0</v>
      </c>
      <c r="Z641" s="82">
        <f t="shared" si="92"/>
        <v>0</v>
      </c>
      <c r="AA641" s="82">
        <f t="shared" si="93"/>
        <v>0</v>
      </c>
      <c r="AB641" s="97" t="str">
        <f t="shared" si="94"/>
        <v>-</v>
      </c>
      <c r="AC641" s="81">
        <f t="shared" si="95"/>
        <v>1</v>
      </c>
      <c r="AD641" s="82">
        <f t="shared" si="96"/>
        <v>0</v>
      </c>
      <c r="AE641" s="82">
        <f t="shared" si="97"/>
        <v>0</v>
      </c>
      <c r="AF641" s="97" t="str">
        <f t="shared" si="98"/>
        <v>-</v>
      </c>
      <c r="AG641" s="81">
        <f t="shared" si="99"/>
        <v>0</v>
      </c>
      <c r="AH641" s="98" t="s">
        <v>1368</v>
      </c>
      <c r="AI641" s="99" t="s">
        <v>1369</v>
      </c>
    </row>
    <row r="642" spans="1:35" x14ac:dyDescent="0.2">
      <c r="A642" s="79" t="s">
        <v>4526</v>
      </c>
      <c r="B642" s="80" t="s">
        <v>1019</v>
      </c>
      <c r="C642" s="81" t="s">
        <v>1020</v>
      </c>
      <c r="D642" s="82" t="s">
        <v>4527</v>
      </c>
      <c r="E642" s="82" t="s">
        <v>4528</v>
      </c>
      <c r="F642" s="80" t="s">
        <v>1362</v>
      </c>
      <c r="G642" s="83" t="s">
        <v>4529</v>
      </c>
      <c r="H642" s="84" t="s">
        <v>4530</v>
      </c>
      <c r="I642" s="85">
        <v>9374373333</v>
      </c>
      <c r="J642" s="86" t="s">
        <v>1424</v>
      </c>
      <c r="K642" s="87" t="s">
        <v>1417</v>
      </c>
      <c r="L642" s="88"/>
      <c r="M642" s="89">
        <v>1065.0563926723419</v>
      </c>
      <c r="N642" s="90"/>
      <c r="O642" s="91">
        <v>17.950800000000001</v>
      </c>
      <c r="P642" s="87" t="s">
        <v>1366</v>
      </c>
      <c r="Q642" s="92"/>
      <c r="R642" s="90"/>
      <c r="S642" s="93" t="s">
        <v>1417</v>
      </c>
      <c r="T642" s="94">
        <v>49596.82</v>
      </c>
      <c r="U642" s="95"/>
      <c r="V642" s="95"/>
      <c r="W642" s="96"/>
      <c r="X642" s="81">
        <f t="shared" si="90"/>
        <v>1</v>
      </c>
      <c r="Y642" s="82">
        <f t="shared" si="91"/>
        <v>0</v>
      </c>
      <c r="Z642" s="82">
        <f t="shared" si="92"/>
        <v>0</v>
      </c>
      <c r="AA642" s="82">
        <f t="shared" si="93"/>
        <v>0</v>
      </c>
      <c r="AB642" s="97" t="str">
        <f t="shared" si="94"/>
        <v>-</v>
      </c>
      <c r="AC642" s="81">
        <f t="shared" si="95"/>
        <v>1</v>
      </c>
      <c r="AD642" s="82">
        <f t="shared" si="96"/>
        <v>0</v>
      </c>
      <c r="AE642" s="82">
        <f t="shared" si="97"/>
        <v>0</v>
      </c>
      <c r="AF642" s="97" t="str">
        <f t="shared" si="98"/>
        <v>-</v>
      </c>
      <c r="AG642" s="81">
        <f t="shared" si="99"/>
        <v>0</v>
      </c>
      <c r="AH642" s="98" t="s">
        <v>1368</v>
      </c>
      <c r="AI642" s="99" t="s">
        <v>1418</v>
      </c>
    </row>
    <row r="643" spans="1:35" x14ac:dyDescent="0.2">
      <c r="A643" s="79" t="s">
        <v>4531</v>
      </c>
      <c r="B643" s="80" t="s">
        <v>4532</v>
      </c>
      <c r="C643" s="81" t="s">
        <v>4533</v>
      </c>
      <c r="D643" s="82" t="s">
        <v>4534</v>
      </c>
      <c r="E643" s="82" t="s">
        <v>1528</v>
      </c>
      <c r="F643" s="80" t="s">
        <v>1362</v>
      </c>
      <c r="G643" s="83" t="s">
        <v>3511</v>
      </c>
      <c r="H643" s="84" t="s">
        <v>4535</v>
      </c>
      <c r="I643" s="85">
        <v>2169614308</v>
      </c>
      <c r="J643" s="86" t="s">
        <v>1365</v>
      </c>
      <c r="K643" s="87" t="s">
        <v>1366</v>
      </c>
      <c r="L643" s="88"/>
      <c r="M643" s="89">
        <v>158.9585519748583</v>
      </c>
      <c r="N643" s="90"/>
      <c r="O643" s="91" t="s">
        <v>1367</v>
      </c>
      <c r="P643" s="87" t="s">
        <v>1366</v>
      </c>
      <c r="Q643" s="92"/>
      <c r="R643" s="90"/>
      <c r="S643" s="93" t="s">
        <v>1366</v>
      </c>
      <c r="T643" s="94">
        <v>963.73</v>
      </c>
      <c r="U643" s="95"/>
      <c r="V643" s="95"/>
      <c r="W643" s="96"/>
      <c r="X643" s="81">
        <f t="shared" si="90"/>
        <v>0</v>
      </c>
      <c r="Y643" s="82">
        <f t="shared" si="91"/>
        <v>1</v>
      </c>
      <c r="Z643" s="82">
        <f t="shared" si="92"/>
        <v>0</v>
      </c>
      <c r="AA643" s="82">
        <f t="shared" si="93"/>
        <v>0</v>
      </c>
      <c r="AB643" s="97" t="str">
        <f t="shared" si="94"/>
        <v>-</v>
      </c>
      <c r="AC643" s="81">
        <f t="shared" si="95"/>
        <v>0</v>
      </c>
      <c r="AD643" s="82">
        <f t="shared" si="96"/>
        <v>0</v>
      </c>
      <c r="AE643" s="82">
        <f t="shared" si="97"/>
        <v>0</v>
      </c>
      <c r="AF643" s="97" t="str">
        <f t="shared" si="98"/>
        <v>-</v>
      </c>
      <c r="AG643" s="81">
        <f t="shared" si="99"/>
        <v>0</v>
      </c>
      <c r="AH643" s="98" t="s">
        <v>1368</v>
      </c>
      <c r="AI643" s="99" t="s">
        <v>1418</v>
      </c>
    </row>
    <row r="644" spans="1:35" x14ac:dyDescent="0.2">
      <c r="A644" s="79" t="s">
        <v>4536</v>
      </c>
      <c r="B644" s="80" t="s">
        <v>52</v>
      </c>
      <c r="C644" s="81" t="s">
        <v>53</v>
      </c>
      <c r="D644" s="82" t="s">
        <v>4537</v>
      </c>
      <c r="E644" s="82" t="s">
        <v>4538</v>
      </c>
      <c r="F644" s="80" t="s">
        <v>1362</v>
      </c>
      <c r="G644" s="83" t="s">
        <v>4539</v>
      </c>
      <c r="H644" s="84" t="s">
        <v>4540</v>
      </c>
      <c r="I644" s="85">
        <v>7407534441</v>
      </c>
      <c r="J644" s="86" t="s">
        <v>1416</v>
      </c>
      <c r="K644" s="87" t="s">
        <v>1366</v>
      </c>
      <c r="L644" s="88"/>
      <c r="M644" s="89">
        <v>1351.5207711018868</v>
      </c>
      <c r="N644" s="90"/>
      <c r="O644" s="91">
        <v>28.593399999999999</v>
      </c>
      <c r="P644" s="87" t="s">
        <v>1417</v>
      </c>
      <c r="Q644" s="92"/>
      <c r="R644" s="90"/>
      <c r="S644" s="93" t="s">
        <v>1417</v>
      </c>
      <c r="T644" s="94">
        <v>96562.57</v>
      </c>
      <c r="U644" s="95"/>
      <c r="V644" s="95"/>
      <c r="W644" s="96"/>
      <c r="X644" s="81">
        <f t="shared" si="90"/>
        <v>0</v>
      </c>
      <c r="Y644" s="82">
        <f t="shared" si="91"/>
        <v>0</v>
      </c>
      <c r="Z644" s="82">
        <f t="shared" si="92"/>
        <v>0</v>
      </c>
      <c r="AA644" s="82">
        <f t="shared" si="93"/>
        <v>0</v>
      </c>
      <c r="AB644" s="97" t="str">
        <f t="shared" si="94"/>
        <v>-</v>
      </c>
      <c r="AC644" s="81">
        <f t="shared" si="95"/>
        <v>1</v>
      </c>
      <c r="AD644" s="82">
        <f t="shared" si="96"/>
        <v>1</v>
      </c>
      <c r="AE644" s="82" t="str">
        <f t="shared" si="97"/>
        <v>Initial</v>
      </c>
      <c r="AF644" s="97" t="str">
        <f t="shared" si="98"/>
        <v>RLIS</v>
      </c>
      <c r="AG644" s="81">
        <f t="shared" si="99"/>
        <v>0</v>
      </c>
      <c r="AH644" s="98" t="s">
        <v>1368</v>
      </c>
      <c r="AI644" s="99" t="s">
        <v>1369</v>
      </c>
    </row>
    <row r="645" spans="1:35" x14ac:dyDescent="0.2">
      <c r="A645" s="79" t="s">
        <v>4541</v>
      </c>
      <c r="B645" s="80" t="s">
        <v>249</v>
      </c>
      <c r="C645" s="81" t="s">
        <v>250</v>
      </c>
      <c r="D645" s="82" t="s">
        <v>4542</v>
      </c>
      <c r="E645" s="82" t="s">
        <v>4543</v>
      </c>
      <c r="F645" s="80" t="s">
        <v>1362</v>
      </c>
      <c r="G645" s="83" t="s">
        <v>4544</v>
      </c>
      <c r="H645" s="84" t="s">
        <v>4545</v>
      </c>
      <c r="I645" s="85">
        <v>6148552040</v>
      </c>
      <c r="J645" s="86" t="s">
        <v>1390</v>
      </c>
      <c r="K645" s="87" t="s">
        <v>1366</v>
      </c>
      <c r="L645" s="88"/>
      <c r="M645" s="89">
        <v>4735.5579726831811</v>
      </c>
      <c r="N645" s="90"/>
      <c r="O645" s="91">
        <v>7.1238999999999999</v>
      </c>
      <c r="P645" s="87" t="s">
        <v>1366</v>
      </c>
      <c r="Q645" s="92"/>
      <c r="R645" s="90"/>
      <c r="S645" s="93" t="s">
        <v>1366</v>
      </c>
      <c r="T645" s="94">
        <v>33969.760000000002</v>
      </c>
      <c r="U645" s="95"/>
      <c r="V645" s="95"/>
      <c r="W645" s="96"/>
      <c r="X645" s="81">
        <f t="shared" ref="X645:X708" si="100">IF(OR(K645="YES",TRIM(L645)="YES"),1,0)</f>
        <v>0</v>
      </c>
      <c r="Y645" s="82">
        <f t="shared" ref="Y645:Y708" si="101">IF(OR(AND(ISNUMBER(M645),AND(M645&gt;0,M645&lt;600)),AND(ISNUMBER(M645),AND(M645&gt;0,N645="YES"))),1,0)</f>
        <v>0</v>
      </c>
      <c r="Z645" s="82">
        <f t="shared" ref="Z645:Z708" si="102">IF(AND(OR(K645="YES",TRIM(L645)="YES"),(X645=0)),"Trouble",0)</f>
        <v>0</v>
      </c>
      <c r="AA645" s="82">
        <f t="shared" ref="AA645:AA708" si="103">IF(AND(OR(AND(ISNUMBER(M645),AND(M645&gt;0,M645&lt;600)),AND(ISNUMBER(M645),AND(M645&gt;0,N645="YES"))),(Y645=0)),"Trouble",0)</f>
        <v>0</v>
      </c>
      <c r="AB645" s="97" t="str">
        <f t="shared" ref="AB645:AB708" si="104">IF(AND(X645=1,Y645=1),"SRSA","-")</f>
        <v>-</v>
      </c>
      <c r="AC645" s="81">
        <f t="shared" ref="AC645:AC708" si="105">IF(S645="YES",1,0)</f>
        <v>0</v>
      </c>
      <c r="AD645" s="82">
        <f t="shared" ref="AD645:AD708" si="106">IF(OR(AND(ISNUMBER(Q645),Q645&gt;=20), (AND(ISNUMBER(Q645) = FALSE, AND(ISNUMBER(O645), O645&gt;=20)))),1,0)</f>
        <v>0</v>
      </c>
      <c r="AE645" s="82">
        <f t="shared" ref="AE645:AE708" si="107">IF(AND(AC645=1,AD645=1),"Initial",0)</f>
        <v>0</v>
      </c>
      <c r="AF645" s="97" t="str">
        <f t="shared" ref="AF645:AF708" si="108">IF(AND(AND(AE645="Initial",AG645=0),AND(ISNUMBER(M645),M645&gt;0)),"RLIS","-")</f>
        <v>-</v>
      </c>
      <c r="AG645" s="81">
        <f t="shared" ref="AG645:AG708" si="109">IF(AND(AB645="SRSA",AE645="Initial"),"SRSA",0)</f>
        <v>0</v>
      </c>
      <c r="AH645" s="98" t="s">
        <v>1368</v>
      </c>
      <c r="AI645" s="99" t="s">
        <v>1418</v>
      </c>
    </row>
    <row r="646" spans="1:35" x14ac:dyDescent="0.2">
      <c r="A646" s="79" t="s">
        <v>4546</v>
      </c>
      <c r="B646" s="80" t="s">
        <v>4547</v>
      </c>
      <c r="C646" s="81" t="s">
        <v>4548</v>
      </c>
      <c r="D646" s="82" t="s">
        <v>4549</v>
      </c>
      <c r="E646" s="82" t="s">
        <v>1361</v>
      </c>
      <c r="F646" s="80" t="s">
        <v>1362</v>
      </c>
      <c r="G646" s="83" t="s">
        <v>1563</v>
      </c>
      <c r="H646" s="84" t="s">
        <v>2737</v>
      </c>
      <c r="I646" s="85">
        <v>6142379540</v>
      </c>
      <c r="J646" s="86" t="s">
        <v>1365</v>
      </c>
      <c r="K646" s="87" t="s">
        <v>1366</v>
      </c>
      <c r="L646" s="88"/>
      <c r="M646" s="89">
        <v>59.800081254463429</v>
      </c>
      <c r="N646" s="90"/>
      <c r="O646" s="91" t="s">
        <v>1367</v>
      </c>
      <c r="P646" s="87" t="s">
        <v>1366</v>
      </c>
      <c r="Q646" s="92"/>
      <c r="R646" s="90"/>
      <c r="S646" s="93" t="s">
        <v>1366</v>
      </c>
      <c r="T646" s="94">
        <v>0</v>
      </c>
      <c r="U646" s="95"/>
      <c r="V646" s="95"/>
      <c r="W646" s="96"/>
      <c r="X646" s="81">
        <f t="shared" si="100"/>
        <v>0</v>
      </c>
      <c r="Y646" s="82">
        <f t="shared" si="101"/>
        <v>1</v>
      </c>
      <c r="Z646" s="82">
        <f t="shared" si="102"/>
        <v>0</v>
      </c>
      <c r="AA646" s="82">
        <f t="shared" si="103"/>
        <v>0</v>
      </c>
      <c r="AB646" s="97" t="str">
        <f t="shared" si="104"/>
        <v>-</v>
      </c>
      <c r="AC646" s="81">
        <f t="shared" si="105"/>
        <v>0</v>
      </c>
      <c r="AD646" s="82">
        <f t="shared" si="106"/>
        <v>0</v>
      </c>
      <c r="AE646" s="82">
        <f t="shared" si="107"/>
        <v>0</v>
      </c>
      <c r="AF646" s="97" t="str">
        <f t="shared" si="108"/>
        <v>-</v>
      </c>
      <c r="AG646" s="81">
        <f t="shared" si="109"/>
        <v>0</v>
      </c>
      <c r="AH646" s="98" t="s">
        <v>1368</v>
      </c>
      <c r="AI646" s="99" t="s">
        <v>1418</v>
      </c>
    </row>
    <row r="647" spans="1:35" x14ac:dyDescent="0.2">
      <c r="A647" s="79" t="s">
        <v>4550</v>
      </c>
      <c r="B647" s="80" t="s">
        <v>1077</v>
      </c>
      <c r="C647" s="81" t="s">
        <v>1078</v>
      </c>
      <c r="D647" s="82" t="s">
        <v>4551</v>
      </c>
      <c r="E647" s="82" t="s">
        <v>4552</v>
      </c>
      <c r="F647" s="80" t="s">
        <v>1362</v>
      </c>
      <c r="G647" s="83" t="s">
        <v>2267</v>
      </c>
      <c r="H647" s="84" t="s">
        <v>1397</v>
      </c>
      <c r="I647" s="85">
        <v>7404564626</v>
      </c>
      <c r="J647" s="86" t="s">
        <v>1424</v>
      </c>
      <c r="K647" s="87" t="s">
        <v>1417</v>
      </c>
      <c r="L647" s="88"/>
      <c r="M647" s="89">
        <v>585.73070085948643</v>
      </c>
      <c r="N647" s="90"/>
      <c r="O647" s="91">
        <v>52.616300000000003</v>
      </c>
      <c r="P647" s="87" t="s">
        <v>1417</v>
      </c>
      <c r="Q647" s="92"/>
      <c r="R647" s="90"/>
      <c r="S647" s="93" t="s">
        <v>1417</v>
      </c>
      <c r="T647" s="94">
        <v>45743.65</v>
      </c>
      <c r="U647" s="95"/>
      <c r="V647" s="95"/>
      <c r="W647" s="96"/>
      <c r="X647" s="81">
        <f t="shared" si="100"/>
        <v>1</v>
      </c>
      <c r="Y647" s="82">
        <f t="shared" si="101"/>
        <v>1</v>
      </c>
      <c r="Z647" s="82">
        <f t="shared" si="102"/>
        <v>0</v>
      </c>
      <c r="AA647" s="82">
        <f t="shared" si="103"/>
        <v>0</v>
      </c>
      <c r="AB647" s="97" t="str">
        <f t="shared" si="104"/>
        <v>SRSA</v>
      </c>
      <c r="AC647" s="81">
        <f t="shared" si="105"/>
        <v>1</v>
      </c>
      <c r="AD647" s="82">
        <f t="shared" si="106"/>
        <v>1</v>
      </c>
      <c r="AE647" s="82" t="str">
        <f t="shared" si="107"/>
        <v>Initial</v>
      </c>
      <c r="AF647" s="97" t="str">
        <f t="shared" si="108"/>
        <v>-</v>
      </c>
      <c r="AG647" s="81" t="str">
        <f t="shared" si="109"/>
        <v>SRSA</v>
      </c>
      <c r="AH647" s="98" t="s">
        <v>1368</v>
      </c>
      <c r="AI647" s="99" t="s">
        <v>1369</v>
      </c>
    </row>
    <row r="648" spans="1:35" x14ac:dyDescent="0.2">
      <c r="A648" s="79" t="s">
        <v>4553</v>
      </c>
      <c r="B648" s="80" t="s">
        <v>64</v>
      </c>
      <c r="C648" s="81" t="s">
        <v>65</v>
      </c>
      <c r="D648" s="82" t="s">
        <v>4554</v>
      </c>
      <c r="E648" s="82" t="s">
        <v>4555</v>
      </c>
      <c r="F648" s="80" t="s">
        <v>1362</v>
      </c>
      <c r="G648" s="83" t="s">
        <v>4556</v>
      </c>
      <c r="H648" s="84" t="s">
        <v>4557</v>
      </c>
      <c r="I648" s="85">
        <v>4196298606</v>
      </c>
      <c r="J648" s="86" t="s">
        <v>1416</v>
      </c>
      <c r="K648" s="87" t="s">
        <v>1366</v>
      </c>
      <c r="L648" s="88"/>
      <c r="M648" s="89">
        <v>794.51237501866842</v>
      </c>
      <c r="N648" s="90"/>
      <c r="O648" s="91">
        <v>8.8911999999999995</v>
      </c>
      <c r="P648" s="87" t="s">
        <v>1366</v>
      </c>
      <c r="Q648" s="92"/>
      <c r="R648" s="90"/>
      <c r="S648" s="93" t="s">
        <v>1417</v>
      </c>
      <c r="T648" s="94">
        <v>27602.65</v>
      </c>
      <c r="U648" s="95"/>
      <c r="V648" s="95"/>
      <c r="W648" s="96"/>
      <c r="X648" s="81">
        <f t="shared" si="100"/>
        <v>0</v>
      </c>
      <c r="Y648" s="82">
        <f t="shared" si="101"/>
        <v>0</v>
      </c>
      <c r="Z648" s="82">
        <f t="shared" si="102"/>
        <v>0</v>
      </c>
      <c r="AA648" s="82">
        <f t="shared" si="103"/>
        <v>0</v>
      </c>
      <c r="AB648" s="97" t="str">
        <f t="shared" si="104"/>
        <v>-</v>
      </c>
      <c r="AC648" s="81">
        <f t="shared" si="105"/>
        <v>1</v>
      </c>
      <c r="AD648" s="82">
        <f t="shared" si="106"/>
        <v>0</v>
      </c>
      <c r="AE648" s="82">
        <f t="shared" si="107"/>
        <v>0</v>
      </c>
      <c r="AF648" s="97" t="str">
        <f t="shared" si="108"/>
        <v>-</v>
      </c>
      <c r="AG648" s="81">
        <f t="shared" si="109"/>
        <v>0</v>
      </c>
      <c r="AH648" s="98" t="s">
        <v>1368</v>
      </c>
      <c r="AI648" s="99" t="s">
        <v>1418</v>
      </c>
    </row>
    <row r="649" spans="1:35" x14ac:dyDescent="0.2">
      <c r="A649" s="79" t="s">
        <v>4558</v>
      </c>
      <c r="B649" s="80" t="s">
        <v>4559</v>
      </c>
      <c r="C649" s="81" t="s">
        <v>4560</v>
      </c>
      <c r="D649" s="82" t="s">
        <v>4561</v>
      </c>
      <c r="E649" s="82" t="s">
        <v>2901</v>
      </c>
      <c r="F649" s="80" t="s">
        <v>1362</v>
      </c>
      <c r="G649" s="83" t="s">
        <v>4338</v>
      </c>
      <c r="H649" s="84" t="s">
        <v>4562</v>
      </c>
      <c r="I649" s="85">
        <v>2167971602</v>
      </c>
      <c r="J649" s="86" t="s">
        <v>1390</v>
      </c>
      <c r="K649" s="87" t="s">
        <v>1366</v>
      </c>
      <c r="L649" s="88"/>
      <c r="M649" s="89">
        <v>204.44439798637734</v>
      </c>
      <c r="N649" s="90"/>
      <c r="O649" s="91" t="s">
        <v>1367</v>
      </c>
      <c r="P649" s="87" t="s">
        <v>1366</v>
      </c>
      <c r="Q649" s="92"/>
      <c r="R649" s="90"/>
      <c r="S649" s="93" t="s">
        <v>1366</v>
      </c>
      <c r="T649" s="94">
        <v>2364.09</v>
      </c>
      <c r="U649" s="95"/>
      <c r="V649" s="95"/>
      <c r="W649" s="96"/>
      <c r="X649" s="81">
        <f t="shared" si="100"/>
        <v>0</v>
      </c>
      <c r="Y649" s="82">
        <f t="shared" si="101"/>
        <v>1</v>
      </c>
      <c r="Z649" s="82">
        <f t="shared" si="102"/>
        <v>0</v>
      </c>
      <c r="AA649" s="82">
        <f t="shared" si="103"/>
        <v>0</v>
      </c>
      <c r="AB649" s="97" t="str">
        <f t="shared" si="104"/>
        <v>-</v>
      </c>
      <c r="AC649" s="81">
        <f t="shared" si="105"/>
        <v>0</v>
      </c>
      <c r="AD649" s="82">
        <f t="shared" si="106"/>
        <v>0</v>
      </c>
      <c r="AE649" s="82">
        <f t="shared" si="107"/>
        <v>0</v>
      </c>
      <c r="AF649" s="97" t="str">
        <f t="shared" si="108"/>
        <v>-</v>
      </c>
      <c r="AG649" s="81">
        <f t="shared" si="109"/>
        <v>0</v>
      </c>
      <c r="AH649" s="98" t="s">
        <v>1368</v>
      </c>
      <c r="AI649" s="99" t="s">
        <v>1418</v>
      </c>
    </row>
    <row r="650" spans="1:35" x14ac:dyDescent="0.2">
      <c r="A650" s="79" t="s">
        <v>4563</v>
      </c>
      <c r="B650" s="80" t="s">
        <v>66</v>
      </c>
      <c r="C650" s="81" t="s">
        <v>67</v>
      </c>
      <c r="D650" s="82" t="s">
        <v>4564</v>
      </c>
      <c r="E650" s="82" t="s">
        <v>4565</v>
      </c>
      <c r="F650" s="80" t="s">
        <v>1362</v>
      </c>
      <c r="G650" s="83" t="s">
        <v>4566</v>
      </c>
      <c r="H650" s="84" t="s">
        <v>4567</v>
      </c>
      <c r="I650" s="85">
        <v>4197532431</v>
      </c>
      <c r="J650" s="86" t="s">
        <v>1424</v>
      </c>
      <c r="K650" s="87" t="s">
        <v>1417</v>
      </c>
      <c r="L650" s="88"/>
      <c r="M650" s="89">
        <v>415.77604523199687</v>
      </c>
      <c r="N650" s="90"/>
      <c r="O650" s="91">
        <v>4.3597000000000001</v>
      </c>
      <c r="P650" s="87" t="s">
        <v>1366</v>
      </c>
      <c r="Q650" s="92"/>
      <c r="R650" s="90"/>
      <c r="S650" s="93" t="s">
        <v>1417</v>
      </c>
      <c r="T650" s="94">
        <v>6219.18</v>
      </c>
      <c r="U650" s="95"/>
      <c r="V650" s="95"/>
      <c r="W650" s="96"/>
      <c r="X650" s="81">
        <f t="shared" si="100"/>
        <v>1</v>
      </c>
      <c r="Y650" s="82">
        <f t="shared" si="101"/>
        <v>1</v>
      </c>
      <c r="Z650" s="82">
        <f t="shared" si="102"/>
        <v>0</v>
      </c>
      <c r="AA650" s="82">
        <f t="shared" si="103"/>
        <v>0</v>
      </c>
      <c r="AB650" s="97" t="str">
        <f t="shared" si="104"/>
        <v>SRSA</v>
      </c>
      <c r="AC650" s="81">
        <f t="shared" si="105"/>
        <v>1</v>
      </c>
      <c r="AD650" s="82">
        <f t="shared" si="106"/>
        <v>0</v>
      </c>
      <c r="AE650" s="82">
        <f t="shared" si="107"/>
        <v>0</v>
      </c>
      <c r="AF650" s="97" t="str">
        <f t="shared" si="108"/>
        <v>-</v>
      </c>
      <c r="AG650" s="81">
        <f t="shared" si="109"/>
        <v>0</v>
      </c>
      <c r="AH650" s="98" t="s">
        <v>1368</v>
      </c>
      <c r="AI650" s="99" t="s">
        <v>1369</v>
      </c>
    </row>
    <row r="651" spans="1:35" x14ac:dyDescent="0.2">
      <c r="A651" s="79" t="s">
        <v>4568</v>
      </c>
      <c r="B651" s="80" t="s">
        <v>788</v>
      </c>
      <c r="C651" s="81" t="s">
        <v>789</v>
      </c>
      <c r="D651" s="82" t="s">
        <v>4569</v>
      </c>
      <c r="E651" s="82" t="s">
        <v>4570</v>
      </c>
      <c r="F651" s="80" t="s">
        <v>1362</v>
      </c>
      <c r="G651" s="83" t="s">
        <v>4571</v>
      </c>
      <c r="H651" s="84" t="s">
        <v>1397</v>
      </c>
      <c r="I651" s="85">
        <v>9376871301</v>
      </c>
      <c r="J651" s="86" t="s">
        <v>1488</v>
      </c>
      <c r="K651" s="87" t="s">
        <v>1366</v>
      </c>
      <c r="L651" s="88"/>
      <c r="M651" s="89">
        <v>1188.7992419408581</v>
      </c>
      <c r="N651" s="90"/>
      <c r="O651" s="91">
        <v>21.428599999999999</v>
      </c>
      <c r="P651" s="87" t="s">
        <v>1417</v>
      </c>
      <c r="Q651" s="92"/>
      <c r="R651" s="90"/>
      <c r="S651" s="93" t="s">
        <v>1366</v>
      </c>
      <c r="T651" s="94">
        <v>24369.29</v>
      </c>
      <c r="U651" s="95"/>
      <c r="V651" s="95"/>
      <c r="W651" s="96"/>
      <c r="X651" s="81">
        <f t="shared" si="100"/>
        <v>0</v>
      </c>
      <c r="Y651" s="82">
        <f t="shared" si="101"/>
        <v>0</v>
      </c>
      <c r="Z651" s="82">
        <f t="shared" si="102"/>
        <v>0</v>
      </c>
      <c r="AA651" s="82">
        <f t="shared" si="103"/>
        <v>0</v>
      </c>
      <c r="AB651" s="97" t="str">
        <f t="shared" si="104"/>
        <v>-</v>
      </c>
      <c r="AC651" s="81">
        <f t="shared" si="105"/>
        <v>0</v>
      </c>
      <c r="AD651" s="82">
        <f t="shared" si="106"/>
        <v>1</v>
      </c>
      <c r="AE651" s="82">
        <f t="shared" si="107"/>
        <v>0</v>
      </c>
      <c r="AF651" s="97" t="str">
        <f t="shared" si="108"/>
        <v>-</v>
      </c>
      <c r="AG651" s="81">
        <f t="shared" si="109"/>
        <v>0</v>
      </c>
      <c r="AH651" s="98" t="s">
        <v>1368</v>
      </c>
      <c r="AI651" s="99" t="s">
        <v>1418</v>
      </c>
    </row>
    <row r="652" spans="1:35" x14ac:dyDescent="0.2">
      <c r="A652" s="79" t="s">
        <v>4572</v>
      </c>
      <c r="B652" s="80" t="s">
        <v>825</v>
      </c>
      <c r="C652" s="81" t="s">
        <v>826</v>
      </c>
      <c r="D652" s="82" t="s">
        <v>4573</v>
      </c>
      <c r="E652" s="82" t="s">
        <v>4574</v>
      </c>
      <c r="F652" s="80" t="s">
        <v>1362</v>
      </c>
      <c r="G652" s="83" t="s">
        <v>4575</v>
      </c>
      <c r="H652" s="84" t="s">
        <v>4576</v>
      </c>
      <c r="I652" s="85">
        <v>7403424133</v>
      </c>
      <c r="J652" s="86" t="s">
        <v>1476</v>
      </c>
      <c r="K652" s="87" t="s">
        <v>1417</v>
      </c>
      <c r="L652" s="88"/>
      <c r="M652" s="89">
        <v>2014.8915578187455</v>
      </c>
      <c r="N652" s="90"/>
      <c r="O652" s="91">
        <v>23.346499999999999</v>
      </c>
      <c r="P652" s="87" t="s">
        <v>1417</v>
      </c>
      <c r="Q652" s="92"/>
      <c r="R652" s="90"/>
      <c r="S652" s="93" t="s">
        <v>1417</v>
      </c>
      <c r="T652" s="94">
        <v>119135.57</v>
      </c>
      <c r="U652" s="95"/>
      <c r="V652" s="95"/>
      <c r="W652" s="96"/>
      <c r="X652" s="81">
        <f t="shared" si="100"/>
        <v>1</v>
      </c>
      <c r="Y652" s="82">
        <f t="shared" si="101"/>
        <v>0</v>
      </c>
      <c r="Z652" s="82">
        <f t="shared" si="102"/>
        <v>0</v>
      </c>
      <c r="AA652" s="82">
        <f t="shared" si="103"/>
        <v>0</v>
      </c>
      <c r="AB652" s="97" t="str">
        <f t="shared" si="104"/>
        <v>-</v>
      </c>
      <c r="AC652" s="81">
        <f t="shared" si="105"/>
        <v>1</v>
      </c>
      <c r="AD652" s="82">
        <f t="shared" si="106"/>
        <v>1</v>
      </c>
      <c r="AE652" s="82" t="str">
        <f t="shared" si="107"/>
        <v>Initial</v>
      </c>
      <c r="AF652" s="97" t="str">
        <f t="shared" si="108"/>
        <v>RLIS</v>
      </c>
      <c r="AG652" s="81">
        <f t="shared" si="109"/>
        <v>0</v>
      </c>
      <c r="AH652" s="98" t="s">
        <v>1368</v>
      </c>
      <c r="AI652" s="99" t="s">
        <v>1418</v>
      </c>
    </row>
    <row r="653" spans="1:35" x14ac:dyDescent="0.2">
      <c r="A653" s="79" t="s">
        <v>4577</v>
      </c>
      <c r="B653" s="80" t="s">
        <v>915</v>
      </c>
      <c r="C653" s="81" t="s">
        <v>916</v>
      </c>
      <c r="D653" s="82" t="s">
        <v>4578</v>
      </c>
      <c r="E653" s="82" t="s">
        <v>4579</v>
      </c>
      <c r="F653" s="80" t="s">
        <v>1362</v>
      </c>
      <c r="G653" s="83" t="s">
        <v>4580</v>
      </c>
      <c r="H653" s="84" t="s">
        <v>2581</v>
      </c>
      <c r="I653" s="85">
        <v>4199298433</v>
      </c>
      <c r="J653" s="86" t="s">
        <v>1424</v>
      </c>
      <c r="K653" s="87" t="s">
        <v>1417</v>
      </c>
      <c r="L653" s="88"/>
      <c r="M653" s="89">
        <v>936.45336946875693</v>
      </c>
      <c r="N653" s="90"/>
      <c r="O653" s="91">
        <v>15.7324</v>
      </c>
      <c r="P653" s="87" t="s">
        <v>1366</v>
      </c>
      <c r="Q653" s="92"/>
      <c r="R653" s="90"/>
      <c r="S653" s="93" t="s">
        <v>1417</v>
      </c>
      <c r="T653" s="94">
        <v>44479.33</v>
      </c>
      <c r="U653" s="95"/>
      <c r="V653" s="95"/>
      <c r="W653" s="96"/>
      <c r="X653" s="81">
        <f t="shared" si="100"/>
        <v>1</v>
      </c>
      <c r="Y653" s="82">
        <f t="shared" si="101"/>
        <v>0</v>
      </c>
      <c r="Z653" s="82">
        <f t="shared" si="102"/>
        <v>0</v>
      </c>
      <c r="AA653" s="82">
        <f t="shared" si="103"/>
        <v>0</v>
      </c>
      <c r="AB653" s="97" t="str">
        <f t="shared" si="104"/>
        <v>-</v>
      </c>
      <c r="AC653" s="81">
        <f t="shared" si="105"/>
        <v>1</v>
      </c>
      <c r="AD653" s="82">
        <f t="shared" si="106"/>
        <v>0</v>
      </c>
      <c r="AE653" s="82">
        <f t="shared" si="107"/>
        <v>0</v>
      </c>
      <c r="AF653" s="97" t="str">
        <f t="shared" si="108"/>
        <v>-</v>
      </c>
      <c r="AG653" s="81">
        <f t="shared" si="109"/>
        <v>0</v>
      </c>
      <c r="AH653" s="98" t="s">
        <v>1368</v>
      </c>
      <c r="AI653" s="99" t="s">
        <v>1418</v>
      </c>
    </row>
    <row r="654" spans="1:35" x14ac:dyDescent="0.2">
      <c r="A654" s="79" t="s">
        <v>4581</v>
      </c>
      <c r="B654" s="80" t="s">
        <v>100</v>
      </c>
      <c r="C654" s="81" t="s">
        <v>101</v>
      </c>
      <c r="D654" s="82" t="s">
        <v>4582</v>
      </c>
      <c r="E654" s="82" t="s">
        <v>429</v>
      </c>
      <c r="F654" s="80" t="s">
        <v>1362</v>
      </c>
      <c r="G654" s="83" t="s">
        <v>1979</v>
      </c>
      <c r="H654" s="84" t="s">
        <v>4583</v>
      </c>
      <c r="I654" s="85">
        <v>5138630833</v>
      </c>
      <c r="J654" s="86" t="s">
        <v>1390</v>
      </c>
      <c r="K654" s="87" t="s">
        <v>1366</v>
      </c>
      <c r="L654" s="88"/>
      <c r="M654" s="89">
        <v>826.68567321253158</v>
      </c>
      <c r="N654" s="90"/>
      <c r="O654" s="91">
        <v>36.389699999999998</v>
      </c>
      <c r="P654" s="87" t="s">
        <v>1417</v>
      </c>
      <c r="Q654" s="92"/>
      <c r="R654" s="90"/>
      <c r="S654" s="93" t="s">
        <v>1366</v>
      </c>
      <c r="T654" s="94">
        <v>41522.340000000004</v>
      </c>
      <c r="U654" s="95"/>
      <c r="V654" s="95"/>
      <c r="W654" s="96"/>
      <c r="X654" s="81">
        <f t="shared" si="100"/>
        <v>0</v>
      </c>
      <c r="Y654" s="82">
        <f t="shared" si="101"/>
        <v>0</v>
      </c>
      <c r="Z654" s="82">
        <f t="shared" si="102"/>
        <v>0</v>
      </c>
      <c r="AA654" s="82">
        <f t="shared" si="103"/>
        <v>0</v>
      </c>
      <c r="AB654" s="97" t="str">
        <f t="shared" si="104"/>
        <v>-</v>
      </c>
      <c r="AC654" s="81">
        <f t="shared" si="105"/>
        <v>0</v>
      </c>
      <c r="AD654" s="82">
        <f t="shared" si="106"/>
        <v>1</v>
      </c>
      <c r="AE654" s="82">
        <f t="shared" si="107"/>
        <v>0</v>
      </c>
      <c r="AF654" s="97" t="str">
        <f t="shared" si="108"/>
        <v>-</v>
      </c>
      <c r="AG654" s="81">
        <f t="shared" si="109"/>
        <v>0</v>
      </c>
      <c r="AH654" s="98" t="s">
        <v>1368</v>
      </c>
      <c r="AI654" s="99" t="s">
        <v>1418</v>
      </c>
    </row>
    <row r="655" spans="1:35" x14ac:dyDescent="0.2">
      <c r="A655" s="79" t="s">
        <v>4584</v>
      </c>
      <c r="B655" s="80" t="s">
        <v>194</v>
      </c>
      <c r="C655" s="81" t="s">
        <v>195</v>
      </c>
      <c r="D655" s="82" t="s">
        <v>4585</v>
      </c>
      <c r="E655" s="82" t="s">
        <v>1923</v>
      </c>
      <c r="F655" s="80" t="s">
        <v>1362</v>
      </c>
      <c r="G655" s="83" t="s">
        <v>1924</v>
      </c>
      <c r="H655" s="84" t="s">
        <v>4586</v>
      </c>
      <c r="I655" s="85">
        <v>3303640600</v>
      </c>
      <c r="J655" s="86" t="s">
        <v>1569</v>
      </c>
      <c r="K655" s="87" t="s">
        <v>1366</v>
      </c>
      <c r="L655" s="88"/>
      <c r="M655" s="89">
        <v>3369.113234426045</v>
      </c>
      <c r="N655" s="90"/>
      <c r="O655" s="91">
        <v>18.149999999999999</v>
      </c>
      <c r="P655" s="87" t="s">
        <v>1366</v>
      </c>
      <c r="Q655" s="92"/>
      <c r="R655" s="90"/>
      <c r="S655" s="93" t="s">
        <v>1417</v>
      </c>
      <c r="T655" s="94">
        <v>135017.24</v>
      </c>
      <c r="U655" s="95"/>
      <c r="V655" s="95"/>
      <c r="W655" s="96"/>
      <c r="X655" s="81">
        <f t="shared" si="100"/>
        <v>0</v>
      </c>
      <c r="Y655" s="82">
        <f t="shared" si="101"/>
        <v>0</v>
      </c>
      <c r="Z655" s="82">
        <f t="shared" si="102"/>
        <v>0</v>
      </c>
      <c r="AA655" s="82">
        <f t="shared" si="103"/>
        <v>0</v>
      </c>
      <c r="AB655" s="97" t="str">
        <f t="shared" si="104"/>
        <v>-</v>
      </c>
      <c r="AC655" s="81">
        <f t="shared" si="105"/>
        <v>1</v>
      </c>
      <c r="AD655" s="82">
        <f t="shared" si="106"/>
        <v>0</v>
      </c>
      <c r="AE655" s="82">
        <f t="shared" si="107"/>
        <v>0</v>
      </c>
      <c r="AF655" s="97" t="str">
        <f t="shared" si="108"/>
        <v>-</v>
      </c>
      <c r="AG655" s="81">
        <f t="shared" si="109"/>
        <v>0</v>
      </c>
      <c r="AH655" s="98" t="s">
        <v>1368</v>
      </c>
      <c r="AI655" s="99" t="s">
        <v>1418</v>
      </c>
    </row>
    <row r="656" spans="1:35" x14ac:dyDescent="0.2">
      <c r="A656" s="79" t="s">
        <v>4587</v>
      </c>
      <c r="B656" s="80" t="s">
        <v>134</v>
      </c>
      <c r="C656" s="81" t="s">
        <v>135</v>
      </c>
      <c r="D656" s="82" t="s">
        <v>4588</v>
      </c>
      <c r="E656" s="82" t="s">
        <v>4589</v>
      </c>
      <c r="F656" s="80" t="s">
        <v>1362</v>
      </c>
      <c r="G656" s="83" t="s">
        <v>4590</v>
      </c>
      <c r="H656" s="84" t="s">
        <v>3339</v>
      </c>
      <c r="I656" s="85">
        <v>5135532616</v>
      </c>
      <c r="J656" s="86" t="s">
        <v>1476</v>
      </c>
      <c r="K656" s="87" t="s">
        <v>1417</v>
      </c>
      <c r="L656" s="88"/>
      <c r="M656" s="89">
        <v>2514.541539643742</v>
      </c>
      <c r="N656" s="90"/>
      <c r="O656" s="91">
        <v>18.888000000000002</v>
      </c>
      <c r="P656" s="87" t="s">
        <v>1366</v>
      </c>
      <c r="Q656" s="92"/>
      <c r="R656" s="90"/>
      <c r="S656" s="93" t="s">
        <v>1417</v>
      </c>
      <c r="T656" s="94">
        <v>142030.63</v>
      </c>
      <c r="U656" s="95"/>
      <c r="V656" s="95"/>
      <c r="W656" s="96"/>
      <c r="X656" s="81">
        <f t="shared" si="100"/>
        <v>1</v>
      </c>
      <c r="Y656" s="82">
        <f t="shared" si="101"/>
        <v>0</v>
      </c>
      <c r="Z656" s="82">
        <f t="shared" si="102"/>
        <v>0</v>
      </c>
      <c r="AA656" s="82">
        <f t="shared" si="103"/>
        <v>0</v>
      </c>
      <c r="AB656" s="97" t="str">
        <f t="shared" si="104"/>
        <v>-</v>
      </c>
      <c r="AC656" s="81">
        <f t="shared" si="105"/>
        <v>1</v>
      </c>
      <c r="AD656" s="82">
        <f t="shared" si="106"/>
        <v>0</v>
      </c>
      <c r="AE656" s="82">
        <f t="shared" si="107"/>
        <v>0</v>
      </c>
      <c r="AF656" s="97" t="str">
        <f t="shared" si="108"/>
        <v>-</v>
      </c>
      <c r="AG656" s="81">
        <f t="shared" si="109"/>
        <v>0</v>
      </c>
      <c r="AH656" s="98" t="s">
        <v>1368</v>
      </c>
      <c r="AI656" s="99" t="s">
        <v>1418</v>
      </c>
    </row>
    <row r="657" spans="1:35" x14ac:dyDescent="0.2">
      <c r="A657" s="79" t="s">
        <v>4591</v>
      </c>
      <c r="B657" s="80" t="s">
        <v>864</v>
      </c>
      <c r="C657" s="81" t="s">
        <v>865</v>
      </c>
      <c r="D657" s="82" t="s">
        <v>4592</v>
      </c>
      <c r="E657" s="82" t="s">
        <v>4593</v>
      </c>
      <c r="F657" s="80" t="s">
        <v>1362</v>
      </c>
      <c r="G657" s="83" t="s">
        <v>4594</v>
      </c>
      <c r="H657" s="84" t="s">
        <v>4595</v>
      </c>
      <c r="I657" s="85">
        <v>4195952265</v>
      </c>
      <c r="J657" s="86" t="s">
        <v>1424</v>
      </c>
      <c r="K657" s="87" t="s">
        <v>1417</v>
      </c>
      <c r="L657" s="88"/>
      <c r="M657" s="89">
        <v>386.467177072737</v>
      </c>
      <c r="N657" s="90"/>
      <c r="O657" s="91">
        <v>10.2981</v>
      </c>
      <c r="P657" s="87" t="s">
        <v>1366</v>
      </c>
      <c r="Q657" s="92"/>
      <c r="R657" s="90"/>
      <c r="S657" s="93" t="s">
        <v>1417</v>
      </c>
      <c r="T657" s="94">
        <v>11509.550000000001</v>
      </c>
      <c r="U657" s="95"/>
      <c r="V657" s="95"/>
      <c r="W657" s="96"/>
      <c r="X657" s="81">
        <f t="shared" si="100"/>
        <v>1</v>
      </c>
      <c r="Y657" s="82">
        <f t="shared" si="101"/>
        <v>1</v>
      </c>
      <c r="Z657" s="82">
        <f t="shared" si="102"/>
        <v>0</v>
      </c>
      <c r="AA657" s="82">
        <f t="shared" si="103"/>
        <v>0</v>
      </c>
      <c r="AB657" s="97" t="str">
        <f t="shared" si="104"/>
        <v>SRSA</v>
      </c>
      <c r="AC657" s="81">
        <f t="shared" si="105"/>
        <v>1</v>
      </c>
      <c r="AD657" s="82">
        <f t="shared" si="106"/>
        <v>0</v>
      </c>
      <c r="AE657" s="82">
        <f t="shared" si="107"/>
        <v>0</v>
      </c>
      <c r="AF657" s="97" t="str">
        <f t="shared" si="108"/>
        <v>-</v>
      </c>
      <c r="AG657" s="81">
        <f t="shared" si="109"/>
        <v>0</v>
      </c>
      <c r="AH657" s="98" t="s">
        <v>1368</v>
      </c>
      <c r="AI657" s="99" t="s">
        <v>1418</v>
      </c>
    </row>
    <row r="658" spans="1:35" x14ac:dyDescent="0.2">
      <c r="A658" s="79" t="s">
        <v>4596</v>
      </c>
      <c r="B658" s="80" t="s">
        <v>569</v>
      </c>
      <c r="C658" s="81" t="s">
        <v>570</v>
      </c>
      <c r="D658" s="82" t="s">
        <v>4597</v>
      </c>
      <c r="E658" s="82" t="s">
        <v>2050</v>
      </c>
      <c r="F658" s="80" t="s">
        <v>1362</v>
      </c>
      <c r="G658" s="83" t="s">
        <v>2051</v>
      </c>
      <c r="H658" s="84" t="s">
        <v>4598</v>
      </c>
      <c r="I658" s="85">
        <v>7406707000</v>
      </c>
      <c r="J658" s="86" t="s">
        <v>1390</v>
      </c>
      <c r="K658" s="87" t="s">
        <v>1366</v>
      </c>
      <c r="L658" s="88"/>
      <c r="M658" s="89">
        <v>6852.8082122516898</v>
      </c>
      <c r="N658" s="90"/>
      <c r="O658" s="91">
        <v>32.348300000000002</v>
      </c>
      <c r="P658" s="87" t="s">
        <v>1417</v>
      </c>
      <c r="Q658" s="92"/>
      <c r="R658" s="90"/>
      <c r="S658" s="93" t="s">
        <v>1366</v>
      </c>
      <c r="T658" s="94">
        <v>396261.96</v>
      </c>
      <c r="U658" s="95"/>
      <c r="V658" s="95"/>
      <c r="W658" s="96"/>
      <c r="X658" s="81">
        <f t="shared" si="100"/>
        <v>0</v>
      </c>
      <c r="Y658" s="82">
        <f t="shared" si="101"/>
        <v>0</v>
      </c>
      <c r="Z658" s="82">
        <f t="shared" si="102"/>
        <v>0</v>
      </c>
      <c r="AA658" s="82">
        <f t="shared" si="103"/>
        <v>0</v>
      </c>
      <c r="AB658" s="97" t="str">
        <f t="shared" si="104"/>
        <v>-</v>
      </c>
      <c r="AC658" s="81">
        <f t="shared" si="105"/>
        <v>0</v>
      </c>
      <c r="AD658" s="82">
        <f t="shared" si="106"/>
        <v>1</v>
      </c>
      <c r="AE658" s="82">
        <f t="shared" si="107"/>
        <v>0</v>
      </c>
      <c r="AF658" s="97" t="str">
        <f t="shared" si="108"/>
        <v>-</v>
      </c>
      <c r="AG658" s="81">
        <f t="shared" si="109"/>
        <v>0</v>
      </c>
      <c r="AH658" s="98" t="s">
        <v>1368</v>
      </c>
      <c r="AI658" s="99" t="s">
        <v>1418</v>
      </c>
    </row>
    <row r="659" spans="1:35" x14ac:dyDescent="0.2">
      <c r="A659" s="79" t="s">
        <v>4599</v>
      </c>
      <c r="B659" s="80" t="s">
        <v>4600</v>
      </c>
      <c r="C659" s="81" t="s">
        <v>4601</v>
      </c>
      <c r="D659" s="82" t="s">
        <v>4602</v>
      </c>
      <c r="E659" s="82" t="s">
        <v>2050</v>
      </c>
      <c r="F659" s="80" t="s">
        <v>1362</v>
      </c>
      <c r="G659" s="83" t="s">
        <v>2051</v>
      </c>
      <c r="H659" s="84" t="s">
        <v>4603</v>
      </c>
      <c r="I659" s="85">
        <v>7403282022</v>
      </c>
      <c r="J659" s="86" t="s">
        <v>1390</v>
      </c>
      <c r="K659" s="87" t="s">
        <v>1366</v>
      </c>
      <c r="L659" s="88"/>
      <c r="M659" s="89">
        <v>418.35798005548583</v>
      </c>
      <c r="N659" s="90"/>
      <c r="O659" s="91" t="s">
        <v>1367</v>
      </c>
      <c r="P659" s="87" t="s">
        <v>1366</v>
      </c>
      <c r="Q659" s="92"/>
      <c r="R659" s="90"/>
      <c r="S659" s="93" t="s">
        <v>1366</v>
      </c>
      <c r="T659" s="94">
        <v>2060.2600000000002</v>
      </c>
      <c r="U659" s="95"/>
      <c r="V659" s="95"/>
      <c r="W659" s="96"/>
      <c r="X659" s="81">
        <f t="shared" si="100"/>
        <v>0</v>
      </c>
      <c r="Y659" s="82">
        <f t="shared" si="101"/>
        <v>1</v>
      </c>
      <c r="Z659" s="82">
        <f t="shared" si="102"/>
        <v>0</v>
      </c>
      <c r="AA659" s="82">
        <f t="shared" si="103"/>
        <v>0</v>
      </c>
      <c r="AB659" s="97" t="str">
        <f t="shared" si="104"/>
        <v>-</v>
      </c>
      <c r="AC659" s="81">
        <f t="shared" si="105"/>
        <v>0</v>
      </c>
      <c r="AD659" s="82">
        <f t="shared" si="106"/>
        <v>0</v>
      </c>
      <c r="AE659" s="82">
        <f t="shared" si="107"/>
        <v>0</v>
      </c>
      <c r="AF659" s="97" t="str">
        <f t="shared" si="108"/>
        <v>-</v>
      </c>
      <c r="AG659" s="81">
        <f t="shared" si="109"/>
        <v>0</v>
      </c>
      <c r="AH659" s="98" t="s">
        <v>1368</v>
      </c>
      <c r="AI659" s="99" t="s">
        <v>1418</v>
      </c>
    </row>
    <row r="660" spans="1:35" x14ac:dyDescent="0.2">
      <c r="A660" s="79" t="s">
        <v>4604</v>
      </c>
      <c r="B660" s="80" t="s">
        <v>4605</v>
      </c>
      <c r="C660" s="81" t="s">
        <v>4606</v>
      </c>
      <c r="D660" s="82" t="s">
        <v>4607</v>
      </c>
      <c r="E660" s="82" t="s">
        <v>1361</v>
      </c>
      <c r="F660" s="80" t="s">
        <v>1362</v>
      </c>
      <c r="G660" s="83" t="s">
        <v>3436</v>
      </c>
      <c r="H660" s="84" t="s">
        <v>4608</v>
      </c>
      <c r="I660" s="85">
        <v>6142796000</v>
      </c>
      <c r="J660" s="86" t="s">
        <v>1365</v>
      </c>
      <c r="K660" s="87" t="s">
        <v>1366</v>
      </c>
      <c r="L660" s="88"/>
      <c r="M660" s="89">
        <v>235.63861500422422</v>
      </c>
      <c r="N660" s="90"/>
      <c r="O660" s="91" t="s">
        <v>1367</v>
      </c>
      <c r="P660" s="87" t="s">
        <v>1366</v>
      </c>
      <c r="Q660" s="92"/>
      <c r="R660" s="90"/>
      <c r="S660" s="93" t="s">
        <v>1366</v>
      </c>
      <c r="T660" s="94">
        <v>1083.97</v>
      </c>
      <c r="U660" s="95"/>
      <c r="V660" s="95"/>
      <c r="W660" s="96"/>
      <c r="X660" s="81">
        <f t="shared" si="100"/>
        <v>0</v>
      </c>
      <c r="Y660" s="82">
        <f t="shared" si="101"/>
        <v>1</v>
      </c>
      <c r="Z660" s="82">
        <f t="shared" si="102"/>
        <v>0</v>
      </c>
      <c r="AA660" s="82">
        <f t="shared" si="103"/>
        <v>0</v>
      </c>
      <c r="AB660" s="97" t="str">
        <f t="shared" si="104"/>
        <v>-</v>
      </c>
      <c r="AC660" s="81">
        <f t="shared" si="105"/>
        <v>0</v>
      </c>
      <c r="AD660" s="82">
        <f t="shared" si="106"/>
        <v>0</v>
      </c>
      <c r="AE660" s="82">
        <f t="shared" si="107"/>
        <v>0</v>
      </c>
      <c r="AF660" s="97" t="str">
        <f t="shared" si="108"/>
        <v>-</v>
      </c>
      <c r="AG660" s="81">
        <f t="shared" si="109"/>
        <v>0</v>
      </c>
      <c r="AH660" s="98" t="s">
        <v>1368</v>
      </c>
      <c r="AI660" s="99" t="s">
        <v>1369</v>
      </c>
    </row>
    <row r="661" spans="1:35" x14ac:dyDescent="0.2">
      <c r="A661" s="79" t="s">
        <v>4609</v>
      </c>
      <c r="B661" s="80" t="s">
        <v>4610</v>
      </c>
      <c r="C661" s="81" t="s">
        <v>4611</v>
      </c>
      <c r="D661" s="82" t="s">
        <v>4612</v>
      </c>
      <c r="E661" s="82" t="s">
        <v>4613</v>
      </c>
      <c r="F661" s="80" t="s">
        <v>1362</v>
      </c>
      <c r="G661" s="83" t="s">
        <v>4614</v>
      </c>
      <c r="H661" s="84" t="s">
        <v>2780</v>
      </c>
      <c r="I661" s="85">
        <v>4405645501</v>
      </c>
      <c r="J661" s="86" t="s">
        <v>1476</v>
      </c>
      <c r="K661" s="87" t="s">
        <v>1417</v>
      </c>
      <c r="L661" s="88"/>
      <c r="M661" s="89">
        <v>483.9408711104478</v>
      </c>
      <c r="N661" s="90"/>
      <c r="O661" s="91">
        <v>11.396599999999999</v>
      </c>
      <c r="P661" s="87" t="s">
        <v>1366</v>
      </c>
      <c r="Q661" s="92"/>
      <c r="R661" s="90"/>
      <c r="S661" s="93" t="s">
        <v>1417</v>
      </c>
      <c r="T661" s="94">
        <v>27035.360000000001</v>
      </c>
      <c r="U661" s="95"/>
      <c r="V661" s="95"/>
      <c r="W661" s="96"/>
      <c r="X661" s="81">
        <f t="shared" si="100"/>
        <v>1</v>
      </c>
      <c r="Y661" s="82">
        <f t="shared" si="101"/>
        <v>1</v>
      </c>
      <c r="Z661" s="82">
        <f t="shared" si="102"/>
        <v>0</v>
      </c>
      <c r="AA661" s="82">
        <f t="shared" si="103"/>
        <v>0</v>
      </c>
      <c r="AB661" s="97" t="str">
        <f t="shared" si="104"/>
        <v>SRSA</v>
      </c>
      <c r="AC661" s="81">
        <f t="shared" si="105"/>
        <v>1</v>
      </c>
      <c r="AD661" s="82">
        <f t="shared" si="106"/>
        <v>0</v>
      </c>
      <c r="AE661" s="82">
        <f t="shared" si="107"/>
        <v>0</v>
      </c>
      <c r="AF661" s="97" t="str">
        <f t="shared" si="108"/>
        <v>-</v>
      </c>
      <c r="AG661" s="81">
        <f t="shared" si="109"/>
        <v>0</v>
      </c>
      <c r="AH661" s="98" t="s">
        <v>1368</v>
      </c>
      <c r="AI661" s="99" t="s">
        <v>1369</v>
      </c>
    </row>
    <row r="662" spans="1:35" x14ac:dyDescent="0.2">
      <c r="A662" s="79" t="s">
        <v>4615</v>
      </c>
      <c r="B662" s="80" t="s">
        <v>827</v>
      </c>
      <c r="C662" s="81" t="s">
        <v>828</v>
      </c>
      <c r="D662" s="82" t="s">
        <v>4616</v>
      </c>
      <c r="E662" s="82" t="s">
        <v>4617</v>
      </c>
      <c r="F662" s="80" t="s">
        <v>1362</v>
      </c>
      <c r="G662" s="83" t="s">
        <v>4618</v>
      </c>
      <c r="H662" s="84" t="s">
        <v>4619</v>
      </c>
      <c r="I662" s="85">
        <v>7404988373</v>
      </c>
      <c r="J662" s="86" t="s">
        <v>1416</v>
      </c>
      <c r="K662" s="87" t="s">
        <v>1366</v>
      </c>
      <c r="L662" s="88"/>
      <c r="M662" s="89">
        <v>1022.895678159153</v>
      </c>
      <c r="N662" s="90"/>
      <c r="O662" s="91">
        <v>25.159500000000001</v>
      </c>
      <c r="P662" s="87" t="s">
        <v>1417</v>
      </c>
      <c r="Q662" s="92"/>
      <c r="R662" s="90"/>
      <c r="S662" s="93" t="s">
        <v>1417</v>
      </c>
      <c r="T662" s="94">
        <v>95853.170000000013</v>
      </c>
      <c r="U662" s="95"/>
      <c r="V662" s="95"/>
      <c r="W662" s="96"/>
      <c r="X662" s="81">
        <f t="shared" si="100"/>
        <v>0</v>
      </c>
      <c r="Y662" s="82">
        <f t="shared" si="101"/>
        <v>0</v>
      </c>
      <c r="Z662" s="82">
        <f t="shared" si="102"/>
        <v>0</v>
      </c>
      <c r="AA662" s="82">
        <f t="shared" si="103"/>
        <v>0</v>
      </c>
      <c r="AB662" s="97" t="str">
        <f t="shared" si="104"/>
        <v>-</v>
      </c>
      <c r="AC662" s="81">
        <f t="shared" si="105"/>
        <v>1</v>
      </c>
      <c r="AD662" s="82">
        <f t="shared" si="106"/>
        <v>1</v>
      </c>
      <c r="AE662" s="82" t="str">
        <f t="shared" si="107"/>
        <v>Initial</v>
      </c>
      <c r="AF662" s="97" t="str">
        <f t="shared" si="108"/>
        <v>RLIS</v>
      </c>
      <c r="AG662" s="81">
        <f t="shared" si="109"/>
        <v>0</v>
      </c>
      <c r="AH662" s="98" t="s">
        <v>1368</v>
      </c>
      <c r="AI662" s="99" t="s">
        <v>1418</v>
      </c>
    </row>
    <row r="663" spans="1:35" x14ac:dyDescent="0.2">
      <c r="A663" s="79" t="s">
        <v>4620</v>
      </c>
      <c r="B663" s="80" t="s">
        <v>1258</v>
      </c>
      <c r="C663" s="81" t="s">
        <v>1259</v>
      </c>
      <c r="D663" s="82" t="s">
        <v>4621</v>
      </c>
      <c r="E663" s="82" t="s">
        <v>4622</v>
      </c>
      <c r="F663" s="80" t="s">
        <v>1362</v>
      </c>
      <c r="G663" s="83" t="s">
        <v>4623</v>
      </c>
      <c r="H663" s="84" t="s">
        <v>4354</v>
      </c>
      <c r="I663" s="85">
        <v>3308725445</v>
      </c>
      <c r="J663" s="86" t="s">
        <v>1488</v>
      </c>
      <c r="K663" s="87" t="s">
        <v>1366</v>
      </c>
      <c r="L663" s="88"/>
      <c r="M663" s="89">
        <v>1163.6363218874606</v>
      </c>
      <c r="N663" s="90"/>
      <c r="O663" s="91">
        <v>21.167400000000001</v>
      </c>
      <c r="P663" s="87" t="s">
        <v>1417</v>
      </c>
      <c r="Q663" s="92"/>
      <c r="R663" s="90"/>
      <c r="S663" s="93" t="s">
        <v>1366</v>
      </c>
      <c r="T663" s="94">
        <v>63724.11</v>
      </c>
      <c r="U663" s="95"/>
      <c r="V663" s="95"/>
      <c r="W663" s="96"/>
      <c r="X663" s="81">
        <f t="shared" si="100"/>
        <v>0</v>
      </c>
      <c r="Y663" s="82">
        <f t="shared" si="101"/>
        <v>0</v>
      </c>
      <c r="Z663" s="82">
        <f t="shared" si="102"/>
        <v>0</v>
      </c>
      <c r="AA663" s="82">
        <f t="shared" si="103"/>
        <v>0</v>
      </c>
      <c r="AB663" s="97" t="str">
        <f t="shared" si="104"/>
        <v>-</v>
      </c>
      <c r="AC663" s="81">
        <f t="shared" si="105"/>
        <v>0</v>
      </c>
      <c r="AD663" s="82">
        <f t="shared" si="106"/>
        <v>1</v>
      </c>
      <c r="AE663" s="82">
        <f t="shared" si="107"/>
        <v>0</v>
      </c>
      <c r="AF663" s="97" t="str">
        <f t="shared" si="108"/>
        <v>-</v>
      </c>
      <c r="AG663" s="81">
        <f t="shared" si="109"/>
        <v>0</v>
      </c>
      <c r="AH663" s="98" t="s">
        <v>1368</v>
      </c>
      <c r="AI663" s="99" t="s">
        <v>1418</v>
      </c>
    </row>
    <row r="664" spans="1:35" x14ac:dyDescent="0.2">
      <c r="A664" s="79" t="s">
        <v>4624</v>
      </c>
      <c r="B664" s="80" t="s">
        <v>706</v>
      </c>
      <c r="C664" s="81" t="s">
        <v>707</v>
      </c>
      <c r="D664" s="82" t="s">
        <v>4625</v>
      </c>
      <c r="E664" s="82" t="s">
        <v>4626</v>
      </c>
      <c r="F664" s="80" t="s">
        <v>1362</v>
      </c>
      <c r="G664" s="83" t="s">
        <v>4627</v>
      </c>
      <c r="H664" s="84" t="s">
        <v>4628</v>
      </c>
      <c r="I664" s="85">
        <v>9376762002</v>
      </c>
      <c r="J664" s="86" t="s">
        <v>1476</v>
      </c>
      <c r="K664" s="87" t="s">
        <v>1417</v>
      </c>
      <c r="L664" s="88"/>
      <c r="M664" s="89">
        <v>561</v>
      </c>
      <c r="N664" s="90"/>
      <c r="O664" s="91">
        <v>9.2531999999999996</v>
      </c>
      <c r="P664" s="87" t="s">
        <v>1366</v>
      </c>
      <c r="Q664" s="92"/>
      <c r="R664" s="90"/>
      <c r="S664" s="93" t="s">
        <v>1417</v>
      </c>
      <c r="T664" s="94">
        <v>15768.25</v>
      </c>
      <c r="U664" s="95"/>
      <c r="V664" s="95"/>
      <c r="W664" s="96"/>
      <c r="X664" s="81">
        <f t="shared" si="100"/>
        <v>1</v>
      </c>
      <c r="Y664" s="82">
        <f t="shared" si="101"/>
        <v>1</v>
      </c>
      <c r="Z664" s="82">
        <f t="shared" si="102"/>
        <v>0</v>
      </c>
      <c r="AA664" s="82">
        <f t="shared" si="103"/>
        <v>0</v>
      </c>
      <c r="AB664" s="97" t="str">
        <f t="shared" si="104"/>
        <v>SRSA</v>
      </c>
      <c r="AC664" s="81">
        <f t="shared" si="105"/>
        <v>1</v>
      </c>
      <c r="AD664" s="82">
        <f t="shared" si="106"/>
        <v>0</v>
      </c>
      <c r="AE664" s="82">
        <f t="shared" si="107"/>
        <v>0</v>
      </c>
      <c r="AF664" s="97" t="str">
        <f t="shared" si="108"/>
        <v>-</v>
      </c>
      <c r="AG664" s="81">
        <f t="shared" si="109"/>
        <v>0</v>
      </c>
      <c r="AH664" s="98" t="s">
        <v>1368</v>
      </c>
      <c r="AI664" s="99" t="s">
        <v>1418</v>
      </c>
    </row>
    <row r="665" spans="1:35" x14ac:dyDescent="0.2">
      <c r="A665" s="79" t="s">
        <v>4629</v>
      </c>
      <c r="B665" s="80" t="s">
        <v>4630</v>
      </c>
      <c r="C665" s="81" t="s">
        <v>4631</v>
      </c>
      <c r="D665" s="82" t="s">
        <v>4632</v>
      </c>
      <c r="E665" s="82" t="s">
        <v>1528</v>
      </c>
      <c r="F665" s="80" t="s">
        <v>1362</v>
      </c>
      <c r="G665" s="83" t="s">
        <v>2307</v>
      </c>
      <c r="H665" s="84" t="s">
        <v>4633</v>
      </c>
      <c r="I665" s="85">
        <v>8776446338</v>
      </c>
      <c r="J665" s="86" t="s">
        <v>1365</v>
      </c>
      <c r="K665" s="87" t="s">
        <v>1366</v>
      </c>
      <c r="L665" s="88"/>
      <c r="M665" s="89">
        <v>207.8122237385623</v>
      </c>
      <c r="N665" s="90"/>
      <c r="O665" s="91" t="s">
        <v>1367</v>
      </c>
      <c r="P665" s="87" t="s">
        <v>1366</v>
      </c>
      <c r="Q665" s="92"/>
      <c r="R665" s="90"/>
      <c r="S665" s="93" t="s">
        <v>1366</v>
      </c>
      <c r="T665" s="94">
        <v>1367.17</v>
      </c>
      <c r="U665" s="95"/>
      <c r="V665" s="95"/>
      <c r="W665" s="96"/>
      <c r="X665" s="81">
        <f t="shared" si="100"/>
        <v>0</v>
      </c>
      <c r="Y665" s="82">
        <f t="shared" si="101"/>
        <v>1</v>
      </c>
      <c r="Z665" s="82">
        <f t="shared" si="102"/>
        <v>0</v>
      </c>
      <c r="AA665" s="82">
        <f t="shared" si="103"/>
        <v>0</v>
      </c>
      <c r="AB665" s="97" t="str">
        <f t="shared" si="104"/>
        <v>-</v>
      </c>
      <c r="AC665" s="81">
        <f t="shared" si="105"/>
        <v>0</v>
      </c>
      <c r="AD665" s="82">
        <f t="shared" si="106"/>
        <v>0</v>
      </c>
      <c r="AE665" s="82">
        <f t="shared" si="107"/>
        <v>0</v>
      </c>
      <c r="AF665" s="97" t="str">
        <f t="shared" si="108"/>
        <v>-</v>
      </c>
      <c r="AG665" s="81">
        <f t="shared" si="109"/>
        <v>0</v>
      </c>
      <c r="AH665" s="98" t="s">
        <v>1368</v>
      </c>
      <c r="AI665" s="99" t="s">
        <v>1418</v>
      </c>
    </row>
    <row r="666" spans="1:35" x14ac:dyDescent="0.2">
      <c r="A666" s="79" t="s">
        <v>4634</v>
      </c>
      <c r="B666" s="80" t="s">
        <v>4635</v>
      </c>
      <c r="C666" s="81" t="s">
        <v>4636</v>
      </c>
      <c r="D666" s="82" t="s">
        <v>4637</v>
      </c>
      <c r="E666" s="82" t="s">
        <v>1361</v>
      </c>
      <c r="F666" s="80" t="s">
        <v>1362</v>
      </c>
      <c r="G666" s="83" t="s">
        <v>1563</v>
      </c>
      <c r="H666" s="84" t="s">
        <v>2737</v>
      </c>
      <c r="I666" s="85">
        <v>8776446338</v>
      </c>
      <c r="J666" s="86" t="s">
        <v>1365</v>
      </c>
      <c r="K666" s="87" t="s">
        <v>1366</v>
      </c>
      <c r="L666" s="88"/>
      <c r="M666" s="89">
        <v>130.22577275815138</v>
      </c>
      <c r="N666" s="90"/>
      <c r="O666" s="91" t="s">
        <v>1367</v>
      </c>
      <c r="P666" s="87" t="s">
        <v>1366</v>
      </c>
      <c r="Q666" s="92"/>
      <c r="R666" s="90"/>
      <c r="S666" s="93" t="s">
        <v>1366</v>
      </c>
      <c r="T666" s="94">
        <v>609.14</v>
      </c>
      <c r="U666" s="95"/>
      <c r="V666" s="95"/>
      <c r="W666" s="96"/>
      <c r="X666" s="81">
        <f t="shared" si="100"/>
        <v>0</v>
      </c>
      <c r="Y666" s="82">
        <f t="shared" si="101"/>
        <v>1</v>
      </c>
      <c r="Z666" s="82">
        <f t="shared" si="102"/>
        <v>0</v>
      </c>
      <c r="AA666" s="82">
        <f t="shared" si="103"/>
        <v>0</v>
      </c>
      <c r="AB666" s="97" t="str">
        <f t="shared" si="104"/>
        <v>-</v>
      </c>
      <c r="AC666" s="81">
        <f t="shared" si="105"/>
        <v>0</v>
      </c>
      <c r="AD666" s="82">
        <f t="shared" si="106"/>
        <v>0</v>
      </c>
      <c r="AE666" s="82">
        <f t="shared" si="107"/>
        <v>0</v>
      </c>
      <c r="AF666" s="97" t="str">
        <f t="shared" si="108"/>
        <v>-</v>
      </c>
      <c r="AG666" s="81">
        <f t="shared" si="109"/>
        <v>0</v>
      </c>
      <c r="AH666" s="98" t="s">
        <v>1368</v>
      </c>
      <c r="AI666" s="99" t="s">
        <v>1369</v>
      </c>
    </row>
    <row r="667" spans="1:35" x14ac:dyDescent="0.2">
      <c r="A667" s="79" t="s">
        <v>4638</v>
      </c>
      <c r="B667" s="80" t="s">
        <v>4639</v>
      </c>
      <c r="C667" s="81" t="s">
        <v>4640</v>
      </c>
      <c r="D667" s="82" t="s">
        <v>4641</v>
      </c>
      <c r="E667" s="82" t="s">
        <v>1395</v>
      </c>
      <c r="F667" s="80" t="s">
        <v>1362</v>
      </c>
      <c r="G667" s="83" t="s">
        <v>1409</v>
      </c>
      <c r="H667" s="84" t="s">
        <v>4310</v>
      </c>
      <c r="I667" s="85">
        <v>8776446338</v>
      </c>
      <c r="J667" s="86" t="s">
        <v>1365</v>
      </c>
      <c r="K667" s="87" t="s">
        <v>1366</v>
      </c>
      <c r="L667" s="88"/>
      <c r="M667" s="89">
        <v>152.30176060272606</v>
      </c>
      <c r="N667" s="90"/>
      <c r="O667" s="91" t="s">
        <v>1367</v>
      </c>
      <c r="P667" s="87" t="s">
        <v>1366</v>
      </c>
      <c r="Q667" s="92"/>
      <c r="R667" s="90"/>
      <c r="S667" s="93" t="s">
        <v>1366</v>
      </c>
      <c r="T667" s="94">
        <v>982.92</v>
      </c>
      <c r="U667" s="95"/>
      <c r="V667" s="95"/>
      <c r="W667" s="96"/>
      <c r="X667" s="81">
        <f t="shared" si="100"/>
        <v>0</v>
      </c>
      <c r="Y667" s="82">
        <f t="shared" si="101"/>
        <v>1</v>
      </c>
      <c r="Z667" s="82">
        <f t="shared" si="102"/>
        <v>0</v>
      </c>
      <c r="AA667" s="82">
        <f t="shared" si="103"/>
        <v>0</v>
      </c>
      <c r="AB667" s="97" t="str">
        <f t="shared" si="104"/>
        <v>-</v>
      </c>
      <c r="AC667" s="81">
        <f t="shared" si="105"/>
        <v>0</v>
      </c>
      <c r="AD667" s="82">
        <f t="shared" si="106"/>
        <v>0</v>
      </c>
      <c r="AE667" s="82">
        <f t="shared" si="107"/>
        <v>0</v>
      </c>
      <c r="AF667" s="97" t="str">
        <f t="shared" si="108"/>
        <v>-</v>
      </c>
      <c r="AG667" s="81">
        <f t="shared" si="109"/>
        <v>0</v>
      </c>
      <c r="AH667" s="98" t="s">
        <v>1368</v>
      </c>
      <c r="AI667" s="99" t="s">
        <v>1369</v>
      </c>
    </row>
    <row r="668" spans="1:35" x14ac:dyDescent="0.2">
      <c r="A668" s="79" t="s">
        <v>4642</v>
      </c>
      <c r="B668" s="80" t="s">
        <v>1260</v>
      </c>
      <c r="C668" s="81" t="s">
        <v>1261</v>
      </c>
      <c r="D668" s="82" t="s">
        <v>4643</v>
      </c>
      <c r="E668" s="82" t="s">
        <v>4644</v>
      </c>
      <c r="F668" s="80" t="s">
        <v>1362</v>
      </c>
      <c r="G668" s="83" t="s">
        <v>4645</v>
      </c>
      <c r="H668" s="84" t="s">
        <v>4646</v>
      </c>
      <c r="I668" s="85">
        <v>3309895095</v>
      </c>
      <c r="J668" s="86" t="s">
        <v>1488</v>
      </c>
      <c r="K668" s="87" t="s">
        <v>1366</v>
      </c>
      <c r="L668" s="88"/>
      <c r="M668" s="89">
        <v>2443.7081424678945</v>
      </c>
      <c r="N668" s="90"/>
      <c r="O668" s="91">
        <v>30.2575</v>
      </c>
      <c r="P668" s="87" t="s">
        <v>1417</v>
      </c>
      <c r="Q668" s="92"/>
      <c r="R668" s="90"/>
      <c r="S668" s="93" t="s">
        <v>1366</v>
      </c>
      <c r="T668" s="94">
        <v>140814.01</v>
      </c>
      <c r="U668" s="95"/>
      <c r="V668" s="95"/>
      <c r="W668" s="96"/>
      <c r="X668" s="81">
        <f t="shared" si="100"/>
        <v>0</v>
      </c>
      <c r="Y668" s="82">
        <f t="shared" si="101"/>
        <v>0</v>
      </c>
      <c r="Z668" s="82">
        <f t="shared" si="102"/>
        <v>0</v>
      </c>
      <c r="AA668" s="82">
        <f t="shared" si="103"/>
        <v>0</v>
      </c>
      <c r="AB668" s="97" t="str">
        <f t="shared" si="104"/>
        <v>-</v>
      </c>
      <c r="AC668" s="81">
        <f t="shared" si="105"/>
        <v>0</v>
      </c>
      <c r="AD668" s="82">
        <f t="shared" si="106"/>
        <v>1</v>
      </c>
      <c r="AE668" s="82">
        <f t="shared" si="107"/>
        <v>0</v>
      </c>
      <c r="AF668" s="97" t="str">
        <f t="shared" si="108"/>
        <v>-</v>
      </c>
      <c r="AG668" s="81">
        <f t="shared" si="109"/>
        <v>0</v>
      </c>
      <c r="AH668" s="98" t="s">
        <v>1368</v>
      </c>
      <c r="AI668" s="99" t="s">
        <v>1369</v>
      </c>
    </row>
    <row r="669" spans="1:35" x14ac:dyDescent="0.2">
      <c r="A669" s="79" t="s">
        <v>4647</v>
      </c>
      <c r="B669" s="80" t="s">
        <v>4648</v>
      </c>
      <c r="C669" s="81" t="s">
        <v>4649</v>
      </c>
      <c r="D669" s="82" t="s">
        <v>4650</v>
      </c>
      <c r="E669" s="82" t="s">
        <v>2901</v>
      </c>
      <c r="F669" s="80" t="s">
        <v>1362</v>
      </c>
      <c r="G669" s="83" t="s">
        <v>4651</v>
      </c>
      <c r="H669" s="84" t="s">
        <v>4652</v>
      </c>
      <c r="I669" s="85">
        <v>2164868866</v>
      </c>
      <c r="J669" s="86" t="s">
        <v>1390</v>
      </c>
      <c r="K669" s="87" t="s">
        <v>1366</v>
      </c>
      <c r="L669" s="88"/>
      <c r="M669" s="89">
        <v>380.43532196827579</v>
      </c>
      <c r="N669" s="90"/>
      <c r="O669" s="91" t="s">
        <v>1367</v>
      </c>
      <c r="P669" s="87" t="s">
        <v>1366</v>
      </c>
      <c r="Q669" s="92"/>
      <c r="R669" s="90"/>
      <c r="S669" s="93" t="s">
        <v>1366</v>
      </c>
      <c r="T669" s="94">
        <v>2452.04</v>
      </c>
      <c r="U669" s="95"/>
      <c r="V669" s="95"/>
      <c r="W669" s="96"/>
      <c r="X669" s="81">
        <f t="shared" si="100"/>
        <v>0</v>
      </c>
      <c r="Y669" s="82">
        <f t="shared" si="101"/>
        <v>1</v>
      </c>
      <c r="Z669" s="82">
        <f t="shared" si="102"/>
        <v>0</v>
      </c>
      <c r="AA669" s="82">
        <f t="shared" si="103"/>
        <v>0</v>
      </c>
      <c r="AB669" s="97" t="str">
        <f t="shared" si="104"/>
        <v>-</v>
      </c>
      <c r="AC669" s="81">
        <f t="shared" si="105"/>
        <v>0</v>
      </c>
      <c r="AD669" s="82">
        <f t="shared" si="106"/>
        <v>0</v>
      </c>
      <c r="AE669" s="82">
        <f t="shared" si="107"/>
        <v>0</v>
      </c>
      <c r="AF669" s="97" t="str">
        <f t="shared" si="108"/>
        <v>-</v>
      </c>
      <c r="AG669" s="81">
        <f t="shared" si="109"/>
        <v>0</v>
      </c>
      <c r="AH669" s="98" t="s">
        <v>1368</v>
      </c>
      <c r="AI669" s="99" t="s">
        <v>1418</v>
      </c>
    </row>
    <row r="670" spans="1:35" x14ac:dyDescent="0.2">
      <c r="A670" s="79" t="s">
        <v>4653</v>
      </c>
      <c r="B670" s="80" t="s">
        <v>4654</v>
      </c>
      <c r="C670" s="81" t="s">
        <v>4655</v>
      </c>
      <c r="D670" s="82" t="s">
        <v>4656</v>
      </c>
      <c r="E670" s="82" t="s">
        <v>1361</v>
      </c>
      <c r="F670" s="80" t="s">
        <v>1362</v>
      </c>
      <c r="G670" s="83" t="s">
        <v>4657</v>
      </c>
      <c r="H670" s="84" t="s">
        <v>4658</v>
      </c>
      <c r="I670" s="85">
        <v>6143260687</v>
      </c>
      <c r="J670" s="86" t="s">
        <v>1365</v>
      </c>
      <c r="K670" s="87" t="s">
        <v>1366</v>
      </c>
      <c r="L670" s="88"/>
      <c r="M670" s="89">
        <v>305.67477377515434</v>
      </c>
      <c r="N670" s="90"/>
      <c r="O670" s="91" t="s">
        <v>1367</v>
      </c>
      <c r="P670" s="87" t="s">
        <v>1366</v>
      </c>
      <c r="Q670" s="92"/>
      <c r="R670" s="90"/>
      <c r="S670" s="93" t="s">
        <v>1366</v>
      </c>
      <c r="T670" s="94">
        <v>1966.57</v>
      </c>
      <c r="U670" s="95"/>
      <c r="V670" s="95"/>
      <c r="W670" s="96"/>
      <c r="X670" s="81">
        <f t="shared" si="100"/>
        <v>0</v>
      </c>
      <c r="Y670" s="82">
        <f t="shared" si="101"/>
        <v>1</v>
      </c>
      <c r="Z670" s="82">
        <f t="shared" si="102"/>
        <v>0</v>
      </c>
      <c r="AA670" s="82">
        <f t="shared" si="103"/>
        <v>0</v>
      </c>
      <c r="AB670" s="97" t="str">
        <f t="shared" si="104"/>
        <v>-</v>
      </c>
      <c r="AC670" s="81">
        <f t="shared" si="105"/>
        <v>0</v>
      </c>
      <c r="AD670" s="82">
        <f t="shared" si="106"/>
        <v>0</v>
      </c>
      <c r="AE670" s="82">
        <f t="shared" si="107"/>
        <v>0</v>
      </c>
      <c r="AF670" s="97" t="str">
        <f t="shared" si="108"/>
        <v>-</v>
      </c>
      <c r="AG670" s="81">
        <f t="shared" si="109"/>
        <v>0</v>
      </c>
      <c r="AH670" s="98" t="s">
        <v>1368</v>
      </c>
      <c r="AI670" s="99" t="s">
        <v>1369</v>
      </c>
    </row>
    <row r="671" spans="1:35" x14ac:dyDescent="0.2">
      <c r="A671" s="79" t="s">
        <v>4659</v>
      </c>
      <c r="B671" s="80" t="s">
        <v>996</v>
      </c>
      <c r="C671" s="81" t="s">
        <v>997</v>
      </c>
      <c r="D671" s="82" t="s">
        <v>4660</v>
      </c>
      <c r="E671" s="82" t="s">
        <v>4661</v>
      </c>
      <c r="F671" s="80" t="s">
        <v>1362</v>
      </c>
      <c r="G671" s="83" t="s">
        <v>4662</v>
      </c>
      <c r="H671" s="84" t="s">
        <v>2780</v>
      </c>
      <c r="I671" s="85">
        <v>7407322084</v>
      </c>
      <c r="J671" s="86" t="s">
        <v>1424</v>
      </c>
      <c r="K671" s="87" t="s">
        <v>1417</v>
      </c>
      <c r="L671" s="88"/>
      <c r="M671" s="89">
        <v>918.10304189109104</v>
      </c>
      <c r="N671" s="90"/>
      <c r="O671" s="91">
        <v>20.5962</v>
      </c>
      <c r="P671" s="87" t="s">
        <v>1417</v>
      </c>
      <c r="Q671" s="92"/>
      <c r="R671" s="90"/>
      <c r="S671" s="93" t="s">
        <v>1417</v>
      </c>
      <c r="T671" s="94">
        <v>78113.530000000013</v>
      </c>
      <c r="U671" s="95"/>
      <c r="V671" s="95"/>
      <c r="W671" s="96"/>
      <c r="X671" s="81">
        <f t="shared" si="100"/>
        <v>1</v>
      </c>
      <c r="Y671" s="82">
        <f t="shared" si="101"/>
        <v>0</v>
      </c>
      <c r="Z671" s="82">
        <f t="shared" si="102"/>
        <v>0</v>
      </c>
      <c r="AA671" s="82">
        <f t="shared" si="103"/>
        <v>0</v>
      </c>
      <c r="AB671" s="97" t="str">
        <f t="shared" si="104"/>
        <v>-</v>
      </c>
      <c r="AC671" s="81">
        <f t="shared" si="105"/>
        <v>1</v>
      </c>
      <c r="AD671" s="82">
        <f t="shared" si="106"/>
        <v>1</v>
      </c>
      <c r="AE671" s="82" t="str">
        <f t="shared" si="107"/>
        <v>Initial</v>
      </c>
      <c r="AF671" s="97" t="str">
        <f t="shared" si="108"/>
        <v>RLIS</v>
      </c>
      <c r="AG671" s="81">
        <f t="shared" si="109"/>
        <v>0</v>
      </c>
      <c r="AH671" s="98" t="s">
        <v>1368</v>
      </c>
      <c r="AI671" s="99" t="s">
        <v>1369</v>
      </c>
    </row>
    <row r="672" spans="1:35" x14ac:dyDescent="0.2">
      <c r="A672" s="79" t="s">
        <v>4663</v>
      </c>
      <c r="B672" s="80" t="s">
        <v>1181</v>
      </c>
      <c r="C672" s="81" t="s">
        <v>1182</v>
      </c>
      <c r="D672" s="82" t="s">
        <v>4664</v>
      </c>
      <c r="E672" s="82" t="s">
        <v>4665</v>
      </c>
      <c r="F672" s="80" t="s">
        <v>1362</v>
      </c>
      <c r="G672" s="83" t="s">
        <v>4666</v>
      </c>
      <c r="H672" s="84" t="s">
        <v>1397</v>
      </c>
      <c r="I672" s="85">
        <v>3304670580</v>
      </c>
      <c r="J672" s="86" t="s">
        <v>1488</v>
      </c>
      <c r="K672" s="87" t="s">
        <v>1366</v>
      </c>
      <c r="L672" s="88"/>
      <c r="M672" s="89">
        <v>3647.7265400257215</v>
      </c>
      <c r="N672" s="90"/>
      <c r="O672" s="91">
        <v>6.1125999999999996</v>
      </c>
      <c r="P672" s="87" t="s">
        <v>1366</v>
      </c>
      <c r="Q672" s="92"/>
      <c r="R672" s="90"/>
      <c r="S672" s="93" t="s">
        <v>1366</v>
      </c>
      <c r="T672" s="94">
        <v>58132.350000000006</v>
      </c>
      <c r="U672" s="95"/>
      <c r="V672" s="95"/>
      <c r="W672" s="96"/>
      <c r="X672" s="81">
        <f t="shared" si="100"/>
        <v>0</v>
      </c>
      <c r="Y672" s="82">
        <f t="shared" si="101"/>
        <v>0</v>
      </c>
      <c r="Z672" s="82">
        <f t="shared" si="102"/>
        <v>0</v>
      </c>
      <c r="AA672" s="82">
        <f t="shared" si="103"/>
        <v>0</v>
      </c>
      <c r="AB672" s="97" t="str">
        <f t="shared" si="104"/>
        <v>-</v>
      </c>
      <c r="AC672" s="81">
        <f t="shared" si="105"/>
        <v>0</v>
      </c>
      <c r="AD672" s="82">
        <f t="shared" si="106"/>
        <v>0</v>
      </c>
      <c r="AE672" s="82">
        <f t="shared" si="107"/>
        <v>0</v>
      </c>
      <c r="AF672" s="97" t="str">
        <f t="shared" si="108"/>
        <v>-</v>
      </c>
      <c r="AG672" s="81">
        <f t="shared" si="109"/>
        <v>0</v>
      </c>
      <c r="AH672" s="98" t="s">
        <v>1368</v>
      </c>
      <c r="AI672" s="99" t="s">
        <v>1418</v>
      </c>
    </row>
    <row r="673" spans="1:35" x14ac:dyDescent="0.2">
      <c r="A673" s="79" t="s">
        <v>4667</v>
      </c>
      <c r="B673" s="80" t="s">
        <v>1304</v>
      </c>
      <c r="C673" s="81" t="s">
        <v>1305</v>
      </c>
      <c r="D673" s="82" t="s">
        <v>4668</v>
      </c>
      <c r="E673" s="82" t="s">
        <v>4669</v>
      </c>
      <c r="F673" s="80" t="s">
        <v>1362</v>
      </c>
      <c r="G673" s="83" t="s">
        <v>4670</v>
      </c>
      <c r="H673" s="84" t="s">
        <v>4671</v>
      </c>
      <c r="I673" s="85">
        <v>4192573531</v>
      </c>
      <c r="J673" s="86" t="s">
        <v>1390</v>
      </c>
      <c r="K673" s="87" t="s">
        <v>1366</v>
      </c>
      <c r="L673" s="88"/>
      <c r="M673" s="89">
        <v>734.63199267037976</v>
      </c>
      <c r="N673" s="90"/>
      <c r="O673" s="91">
        <v>15.4131</v>
      </c>
      <c r="P673" s="87" t="s">
        <v>1366</v>
      </c>
      <c r="Q673" s="92"/>
      <c r="R673" s="90"/>
      <c r="S673" s="93" t="s">
        <v>1366</v>
      </c>
      <c r="T673" s="94">
        <v>31376.65</v>
      </c>
      <c r="U673" s="95"/>
      <c r="V673" s="95"/>
      <c r="W673" s="96"/>
      <c r="X673" s="81">
        <f t="shared" si="100"/>
        <v>0</v>
      </c>
      <c r="Y673" s="82">
        <f t="shared" si="101"/>
        <v>0</v>
      </c>
      <c r="Z673" s="82">
        <f t="shared" si="102"/>
        <v>0</v>
      </c>
      <c r="AA673" s="82">
        <f t="shared" si="103"/>
        <v>0</v>
      </c>
      <c r="AB673" s="97" t="str">
        <f t="shared" si="104"/>
        <v>-</v>
      </c>
      <c r="AC673" s="81">
        <f t="shared" si="105"/>
        <v>0</v>
      </c>
      <c r="AD673" s="82">
        <f t="shared" si="106"/>
        <v>0</v>
      </c>
      <c r="AE673" s="82">
        <f t="shared" si="107"/>
        <v>0</v>
      </c>
      <c r="AF673" s="97" t="str">
        <f t="shared" si="108"/>
        <v>-</v>
      </c>
      <c r="AG673" s="81">
        <f t="shared" si="109"/>
        <v>0</v>
      </c>
      <c r="AH673" s="98" t="s">
        <v>1368</v>
      </c>
      <c r="AI673" s="99" t="s">
        <v>1418</v>
      </c>
    </row>
    <row r="674" spans="1:35" x14ac:dyDescent="0.2">
      <c r="A674" s="79" t="s">
        <v>4672</v>
      </c>
      <c r="B674" s="80" t="s">
        <v>4673</v>
      </c>
      <c r="C674" s="81" t="s">
        <v>4674</v>
      </c>
      <c r="D674" s="82" t="s">
        <v>4675</v>
      </c>
      <c r="E674" s="82" t="s">
        <v>4676</v>
      </c>
      <c r="F674" s="80" t="s">
        <v>1362</v>
      </c>
      <c r="G674" s="83" t="s">
        <v>4677</v>
      </c>
      <c r="H674" s="84" t="s">
        <v>1397</v>
      </c>
      <c r="I674" s="85">
        <v>4192852750</v>
      </c>
      <c r="J674" s="86"/>
      <c r="K674" s="87"/>
      <c r="L674" s="88"/>
      <c r="M674" s="89">
        <v>0</v>
      </c>
      <c r="N674" s="90"/>
      <c r="O674" s="91" t="s">
        <v>1367</v>
      </c>
      <c r="P674" s="87" t="s">
        <v>1366</v>
      </c>
      <c r="Q674" s="92"/>
      <c r="R674" s="90"/>
      <c r="S674" s="93"/>
      <c r="T674" s="94">
        <v>0</v>
      </c>
      <c r="U674" s="95"/>
      <c r="V674" s="95"/>
      <c r="W674" s="96"/>
      <c r="X674" s="81">
        <f t="shared" si="100"/>
        <v>0</v>
      </c>
      <c r="Y674" s="82">
        <f t="shared" si="101"/>
        <v>0</v>
      </c>
      <c r="Z674" s="82">
        <f t="shared" si="102"/>
        <v>0</v>
      </c>
      <c r="AA674" s="82">
        <f t="shared" si="103"/>
        <v>0</v>
      </c>
      <c r="AB674" s="97" t="str">
        <f t="shared" si="104"/>
        <v>-</v>
      </c>
      <c r="AC674" s="81">
        <f t="shared" si="105"/>
        <v>0</v>
      </c>
      <c r="AD674" s="82">
        <f t="shared" si="106"/>
        <v>0</v>
      </c>
      <c r="AE674" s="82">
        <f t="shared" si="107"/>
        <v>0</v>
      </c>
      <c r="AF674" s="97" t="str">
        <f t="shared" si="108"/>
        <v>-</v>
      </c>
      <c r="AG674" s="81">
        <f t="shared" si="109"/>
        <v>0</v>
      </c>
      <c r="AH674" s="98" t="s">
        <v>1368</v>
      </c>
      <c r="AI674" s="99" t="s">
        <v>1418</v>
      </c>
    </row>
    <row r="675" spans="1:35" x14ac:dyDescent="0.2">
      <c r="A675" s="79" t="s">
        <v>4678</v>
      </c>
      <c r="B675" s="80" t="s">
        <v>1151</v>
      </c>
      <c r="C675" s="81" t="s">
        <v>1152</v>
      </c>
      <c r="D675" s="82" t="s">
        <v>4679</v>
      </c>
      <c r="E675" s="82" t="s">
        <v>4680</v>
      </c>
      <c r="F675" s="80" t="s">
        <v>1362</v>
      </c>
      <c r="G675" s="83" t="s">
        <v>4681</v>
      </c>
      <c r="H675" s="84" t="s">
        <v>4682</v>
      </c>
      <c r="I675" s="85">
        <v>3304975600</v>
      </c>
      <c r="J675" s="86" t="s">
        <v>1488</v>
      </c>
      <c r="K675" s="87" t="s">
        <v>1366</v>
      </c>
      <c r="L675" s="88"/>
      <c r="M675" s="89">
        <v>4526.2337779929303</v>
      </c>
      <c r="N675" s="90"/>
      <c r="O675" s="91">
        <v>7.0777000000000001</v>
      </c>
      <c r="P675" s="87" t="s">
        <v>1366</v>
      </c>
      <c r="Q675" s="92"/>
      <c r="R675" s="90"/>
      <c r="S675" s="93" t="s">
        <v>1366</v>
      </c>
      <c r="T675" s="94">
        <v>108852.86000000002</v>
      </c>
      <c r="U675" s="95"/>
      <c r="V675" s="95"/>
      <c r="W675" s="96"/>
      <c r="X675" s="81">
        <f t="shared" si="100"/>
        <v>0</v>
      </c>
      <c r="Y675" s="82">
        <f t="shared" si="101"/>
        <v>0</v>
      </c>
      <c r="Z675" s="82">
        <f t="shared" si="102"/>
        <v>0</v>
      </c>
      <c r="AA675" s="82">
        <f t="shared" si="103"/>
        <v>0</v>
      </c>
      <c r="AB675" s="97" t="str">
        <f t="shared" si="104"/>
        <v>-</v>
      </c>
      <c r="AC675" s="81">
        <f t="shared" si="105"/>
        <v>0</v>
      </c>
      <c r="AD675" s="82">
        <f t="shared" si="106"/>
        <v>0</v>
      </c>
      <c r="AE675" s="82">
        <f t="shared" si="107"/>
        <v>0</v>
      </c>
      <c r="AF675" s="97" t="str">
        <f t="shared" si="108"/>
        <v>-</v>
      </c>
      <c r="AG675" s="81">
        <f t="shared" si="109"/>
        <v>0</v>
      </c>
      <c r="AH675" s="98" t="s">
        <v>1368</v>
      </c>
      <c r="AI675" s="99" t="s">
        <v>1418</v>
      </c>
    </row>
    <row r="676" spans="1:35" x14ac:dyDescent="0.2">
      <c r="A676" s="79" t="s">
        <v>4683</v>
      </c>
      <c r="B676" s="80" t="s">
        <v>4684</v>
      </c>
      <c r="C676" s="81" t="s">
        <v>4685</v>
      </c>
      <c r="D676" s="82" t="s">
        <v>4686</v>
      </c>
      <c r="E676" s="82" t="s">
        <v>1867</v>
      </c>
      <c r="F676" s="80" t="s">
        <v>1362</v>
      </c>
      <c r="G676" s="83" t="s">
        <v>1868</v>
      </c>
      <c r="H676" s="84" t="s">
        <v>4687</v>
      </c>
      <c r="I676" s="85">
        <v>4194485786</v>
      </c>
      <c r="J676" s="86" t="s">
        <v>1416</v>
      </c>
      <c r="K676" s="87" t="s">
        <v>1366</v>
      </c>
      <c r="L676" s="88"/>
      <c r="M676" s="89">
        <v>119.76072774372099</v>
      </c>
      <c r="N676" s="90"/>
      <c r="O676" s="91" t="s">
        <v>1367</v>
      </c>
      <c r="P676" s="87" t="s">
        <v>1366</v>
      </c>
      <c r="Q676" s="92"/>
      <c r="R676" s="90"/>
      <c r="S676" s="93" t="s">
        <v>1417</v>
      </c>
      <c r="T676" s="94">
        <v>631.41000000000008</v>
      </c>
      <c r="U676" s="95"/>
      <c r="V676" s="95"/>
      <c r="W676" s="96"/>
      <c r="X676" s="81">
        <f t="shared" si="100"/>
        <v>0</v>
      </c>
      <c r="Y676" s="82">
        <f t="shared" si="101"/>
        <v>1</v>
      </c>
      <c r="Z676" s="82">
        <f t="shared" si="102"/>
        <v>0</v>
      </c>
      <c r="AA676" s="82">
        <f t="shared" si="103"/>
        <v>0</v>
      </c>
      <c r="AB676" s="97" t="str">
        <f t="shared" si="104"/>
        <v>-</v>
      </c>
      <c r="AC676" s="81">
        <f t="shared" si="105"/>
        <v>1</v>
      </c>
      <c r="AD676" s="82">
        <f t="shared" si="106"/>
        <v>0</v>
      </c>
      <c r="AE676" s="82">
        <f t="shared" si="107"/>
        <v>0</v>
      </c>
      <c r="AF676" s="97" t="str">
        <f t="shared" si="108"/>
        <v>-</v>
      </c>
      <c r="AG676" s="81">
        <f t="shared" si="109"/>
        <v>0</v>
      </c>
      <c r="AH676" s="98" t="s">
        <v>1368</v>
      </c>
      <c r="AI676" s="99" t="s">
        <v>1418</v>
      </c>
    </row>
    <row r="677" spans="1:35" x14ac:dyDescent="0.2">
      <c r="A677" s="79" t="s">
        <v>4688</v>
      </c>
      <c r="B677" s="80" t="s">
        <v>971</v>
      </c>
      <c r="C677" s="81" t="s">
        <v>972</v>
      </c>
      <c r="D677" s="82" t="s">
        <v>4689</v>
      </c>
      <c r="E677" s="82" t="s">
        <v>4690</v>
      </c>
      <c r="F677" s="80" t="s">
        <v>1362</v>
      </c>
      <c r="G677" s="83" t="s">
        <v>4691</v>
      </c>
      <c r="H677" s="84" t="s">
        <v>4692</v>
      </c>
      <c r="I677" s="85">
        <v>4197372392</v>
      </c>
      <c r="J677" s="86" t="s">
        <v>1424</v>
      </c>
      <c r="K677" s="87" t="s">
        <v>1417</v>
      </c>
      <c r="L677" s="88"/>
      <c r="M677" s="89">
        <v>555</v>
      </c>
      <c r="N677" s="90"/>
      <c r="O677" s="91">
        <v>15</v>
      </c>
      <c r="P677" s="87" t="s">
        <v>1366</v>
      </c>
      <c r="Q677" s="92"/>
      <c r="R677" s="90"/>
      <c r="S677" s="93" t="s">
        <v>1417</v>
      </c>
      <c r="T677" s="94">
        <v>26666.21</v>
      </c>
      <c r="U677" s="95"/>
      <c r="V677" s="95"/>
      <c r="W677" s="96"/>
      <c r="X677" s="81">
        <f t="shared" si="100"/>
        <v>1</v>
      </c>
      <c r="Y677" s="82">
        <f t="shared" si="101"/>
        <v>1</v>
      </c>
      <c r="Z677" s="82">
        <f t="shared" si="102"/>
        <v>0</v>
      </c>
      <c r="AA677" s="82">
        <f t="shared" si="103"/>
        <v>0</v>
      </c>
      <c r="AB677" s="97" t="str">
        <f t="shared" si="104"/>
        <v>SRSA</v>
      </c>
      <c r="AC677" s="81">
        <f t="shared" si="105"/>
        <v>1</v>
      </c>
      <c r="AD677" s="82">
        <f t="shared" si="106"/>
        <v>0</v>
      </c>
      <c r="AE677" s="82">
        <f t="shared" si="107"/>
        <v>0</v>
      </c>
      <c r="AF677" s="97" t="str">
        <f t="shared" si="108"/>
        <v>-</v>
      </c>
      <c r="AG677" s="81">
        <f t="shared" si="109"/>
        <v>0</v>
      </c>
      <c r="AH677" s="98" t="s">
        <v>1368</v>
      </c>
      <c r="AI677" s="99" t="s">
        <v>1369</v>
      </c>
    </row>
    <row r="678" spans="1:35" x14ac:dyDescent="0.2">
      <c r="A678" s="79" t="s">
        <v>4693</v>
      </c>
      <c r="B678" s="80" t="s">
        <v>451</v>
      </c>
      <c r="C678" s="81" t="s">
        <v>452</v>
      </c>
      <c r="D678" s="82" t="s">
        <v>4694</v>
      </c>
      <c r="E678" s="82" t="s">
        <v>1402</v>
      </c>
      <c r="F678" s="80" t="s">
        <v>1362</v>
      </c>
      <c r="G678" s="83" t="s">
        <v>4695</v>
      </c>
      <c r="H678" s="84" t="s">
        <v>4696</v>
      </c>
      <c r="I678" s="85">
        <v>5139318181</v>
      </c>
      <c r="J678" s="86" t="s">
        <v>1390</v>
      </c>
      <c r="K678" s="87" t="s">
        <v>1366</v>
      </c>
      <c r="L678" s="88"/>
      <c r="M678" s="89">
        <v>1761.5731395574805</v>
      </c>
      <c r="N678" s="90"/>
      <c r="O678" s="91">
        <v>31.205300000000001</v>
      </c>
      <c r="P678" s="87" t="s">
        <v>1417</v>
      </c>
      <c r="Q678" s="92"/>
      <c r="R678" s="90"/>
      <c r="S678" s="93" t="s">
        <v>1366</v>
      </c>
      <c r="T678" s="94">
        <v>53483.360000000001</v>
      </c>
      <c r="U678" s="95"/>
      <c r="V678" s="95"/>
      <c r="W678" s="96"/>
      <c r="X678" s="81">
        <f t="shared" si="100"/>
        <v>0</v>
      </c>
      <c r="Y678" s="82">
        <f t="shared" si="101"/>
        <v>0</v>
      </c>
      <c r="Z678" s="82">
        <f t="shared" si="102"/>
        <v>0</v>
      </c>
      <c r="AA678" s="82">
        <f t="shared" si="103"/>
        <v>0</v>
      </c>
      <c r="AB678" s="97" t="str">
        <f t="shared" si="104"/>
        <v>-</v>
      </c>
      <c r="AC678" s="81">
        <f t="shared" si="105"/>
        <v>0</v>
      </c>
      <c r="AD678" s="82">
        <f t="shared" si="106"/>
        <v>1</v>
      </c>
      <c r="AE678" s="82">
        <f t="shared" si="107"/>
        <v>0</v>
      </c>
      <c r="AF678" s="97" t="str">
        <f t="shared" si="108"/>
        <v>-</v>
      </c>
      <c r="AG678" s="81">
        <f t="shared" si="109"/>
        <v>0</v>
      </c>
      <c r="AH678" s="98" t="s">
        <v>1368</v>
      </c>
      <c r="AI678" s="99" t="s">
        <v>1418</v>
      </c>
    </row>
    <row r="679" spans="1:35" x14ac:dyDescent="0.2">
      <c r="A679" s="79" t="s">
        <v>4697</v>
      </c>
      <c r="B679" s="80" t="s">
        <v>4698</v>
      </c>
      <c r="C679" s="81" t="s">
        <v>4699</v>
      </c>
      <c r="D679" s="82" t="s">
        <v>4700</v>
      </c>
      <c r="E679" s="82" t="s">
        <v>2234</v>
      </c>
      <c r="F679" s="80" t="s">
        <v>1362</v>
      </c>
      <c r="G679" s="83" t="s">
        <v>3505</v>
      </c>
      <c r="H679" s="84" t="s">
        <v>4701</v>
      </c>
      <c r="I679" s="85">
        <v>9372786671</v>
      </c>
      <c r="J679" s="86" t="s">
        <v>1488</v>
      </c>
      <c r="K679" s="87" t="s">
        <v>1366</v>
      </c>
      <c r="L679" s="88"/>
      <c r="M679" s="89">
        <v>613.77826054105446</v>
      </c>
      <c r="N679" s="90"/>
      <c r="O679" s="91" t="s">
        <v>1367</v>
      </c>
      <c r="P679" s="87" t="s">
        <v>1366</v>
      </c>
      <c r="Q679" s="92"/>
      <c r="R679" s="90"/>
      <c r="S679" s="93" t="s">
        <v>1366</v>
      </c>
      <c r="T679" s="94">
        <v>4887.9399999999996</v>
      </c>
      <c r="U679" s="95"/>
      <c r="V679" s="95"/>
      <c r="W679" s="96"/>
      <c r="X679" s="81">
        <f t="shared" si="100"/>
        <v>0</v>
      </c>
      <c r="Y679" s="82">
        <f t="shared" si="101"/>
        <v>0</v>
      </c>
      <c r="Z679" s="82">
        <f t="shared" si="102"/>
        <v>0</v>
      </c>
      <c r="AA679" s="82">
        <f t="shared" si="103"/>
        <v>0</v>
      </c>
      <c r="AB679" s="97" t="str">
        <f t="shared" si="104"/>
        <v>-</v>
      </c>
      <c r="AC679" s="81">
        <f t="shared" si="105"/>
        <v>0</v>
      </c>
      <c r="AD679" s="82">
        <f t="shared" si="106"/>
        <v>0</v>
      </c>
      <c r="AE679" s="82">
        <f t="shared" si="107"/>
        <v>0</v>
      </c>
      <c r="AF679" s="97" t="str">
        <f t="shared" si="108"/>
        <v>-</v>
      </c>
      <c r="AG679" s="81">
        <f t="shared" si="109"/>
        <v>0</v>
      </c>
      <c r="AH679" s="98" t="s">
        <v>1368</v>
      </c>
      <c r="AI679" s="99" t="s">
        <v>1418</v>
      </c>
    </row>
    <row r="680" spans="1:35" x14ac:dyDescent="0.2">
      <c r="A680" s="79" t="s">
        <v>4702</v>
      </c>
      <c r="B680" s="80" t="s">
        <v>571</v>
      </c>
      <c r="C680" s="81" t="s">
        <v>572</v>
      </c>
      <c r="D680" s="82" t="s">
        <v>4703</v>
      </c>
      <c r="E680" s="82" t="s">
        <v>4704</v>
      </c>
      <c r="F680" s="80" t="s">
        <v>1362</v>
      </c>
      <c r="G680" s="83" t="s">
        <v>4705</v>
      </c>
      <c r="H680" s="84" t="s">
        <v>4706</v>
      </c>
      <c r="I680" s="85">
        <v>7408923666</v>
      </c>
      <c r="J680" s="86" t="s">
        <v>1476</v>
      </c>
      <c r="K680" s="87" t="s">
        <v>1417</v>
      </c>
      <c r="L680" s="88"/>
      <c r="M680" s="89">
        <v>1587.711710375017</v>
      </c>
      <c r="N680" s="90"/>
      <c r="O680" s="91">
        <v>16.255400000000002</v>
      </c>
      <c r="P680" s="87" t="s">
        <v>1366</v>
      </c>
      <c r="Q680" s="92"/>
      <c r="R680" s="90"/>
      <c r="S680" s="93" t="s">
        <v>1417</v>
      </c>
      <c r="T680" s="94">
        <v>60681.97</v>
      </c>
      <c r="U680" s="95"/>
      <c r="V680" s="95"/>
      <c r="W680" s="96"/>
      <c r="X680" s="81">
        <f t="shared" si="100"/>
        <v>1</v>
      </c>
      <c r="Y680" s="82">
        <f t="shared" si="101"/>
        <v>0</v>
      </c>
      <c r="Z680" s="82">
        <f t="shared" si="102"/>
        <v>0</v>
      </c>
      <c r="AA680" s="82">
        <f t="shared" si="103"/>
        <v>0</v>
      </c>
      <c r="AB680" s="97" t="str">
        <f t="shared" si="104"/>
        <v>-</v>
      </c>
      <c r="AC680" s="81">
        <f t="shared" si="105"/>
        <v>1</v>
      </c>
      <c r="AD680" s="82">
        <f t="shared" si="106"/>
        <v>0</v>
      </c>
      <c r="AE680" s="82">
        <f t="shared" si="107"/>
        <v>0</v>
      </c>
      <c r="AF680" s="97" t="str">
        <f t="shared" si="108"/>
        <v>-</v>
      </c>
      <c r="AG680" s="81">
        <f t="shared" si="109"/>
        <v>0</v>
      </c>
      <c r="AH680" s="98" t="s">
        <v>1368</v>
      </c>
      <c r="AI680" s="99" t="s">
        <v>1369</v>
      </c>
    </row>
    <row r="681" spans="1:35" x14ac:dyDescent="0.2">
      <c r="A681" s="79" t="s">
        <v>4707</v>
      </c>
      <c r="B681" s="80" t="s">
        <v>328</v>
      </c>
      <c r="C681" s="81" t="s">
        <v>329</v>
      </c>
      <c r="D681" s="82" t="s">
        <v>4708</v>
      </c>
      <c r="E681" s="82" t="s">
        <v>4709</v>
      </c>
      <c r="F681" s="80" t="s">
        <v>1362</v>
      </c>
      <c r="G681" s="83" t="s">
        <v>4710</v>
      </c>
      <c r="H681" s="84" t="s">
        <v>4711</v>
      </c>
      <c r="I681" s="85">
        <v>4407793549</v>
      </c>
      <c r="J681" s="86" t="s">
        <v>1390</v>
      </c>
      <c r="K681" s="87" t="s">
        <v>1366</v>
      </c>
      <c r="L681" s="88"/>
      <c r="M681" s="89">
        <v>3830.1081408500013</v>
      </c>
      <c r="N681" s="90"/>
      <c r="O681" s="91">
        <v>17.785799999999998</v>
      </c>
      <c r="P681" s="87" t="s">
        <v>1366</v>
      </c>
      <c r="Q681" s="92"/>
      <c r="R681" s="90"/>
      <c r="S681" s="93" t="s">
        <v>1366</v>
      </c>
      <c r="T681" s="94">
        <v>105565.23000000001</v>
      </c>
      <c r="U681" s="95"/>
      <c r="V681" s="95"/>
      <c r="W681" s="96"/>
      <c r="X681" s="81">
        <f t="shared" si="100"/>
        <v>0</v>
      </c>
      <c r="Y681" s="82">
        <f t="shared" si="101"/>
        <v>0</v>
      </c>
      <c r="Z681" s="82">
        <f t="shared" si="102"/>
        <v>0</v>
      </c>
      <c r="AA681" s="82">
        <f t="shared" si="103"/>
        <v>0</v>
      </c>
      <c r="AB681" s="97" t="str">
        <f t="shared" si="104"/>
        <v>-</v>
      </c>
      <c r="AC681" s="81">
        <f t="shared" si="105"/>
        <v>0</v>
      </c>
      <c r="AD681" s="82">
        <f t="shared" si="106"/>
        <v>0</v>
      </c>
      <c r="AE681" s="82">
        <f t="shared" si="107"/>
        <v>0</v>
      </c>
      <c r="AF681" s="97" t="str">
        <f t="shared" si="108"/>
        <v>-</v>
      </c>
      <c r="AG681" s="81">
        <f t="shared" si="109"/>
        <v>0</v>
      </c>
      <c r="AH681" s="98" t="s">
        <v>1368</v>
      </c>
      <c r="AI681" s="99" t="s">
        <v>1418</v>
      </c>
    </row>
    <row r="682" spans="1:35" x14ac:dyDescent="0.2">
      <c r="A682" s="79" t="s">
        <v>4712</v>
      </c>
      <c r="B682" s="80" t="s">
        <v>596</v>
      </c>
      <c r="C682" s="81" t="s">
        <v>597</v>
      </c>
      <c r="D682" s="82" t="s">
        <v>4713</v>
      </c>
      <c r="E682" s="82" t="s">
        <v>4714</v>
      </c>
      <c r="F682" s="80" t="s">
        <v>1362</v>
      </c>
      <c r="G682" s="83" t="s">
        <v>4715</v>
      </c>
      <c r="H682" s="84" t="s">
        <v>4716</v>
      </c>
      <c r="I682" s="85">
        <v>4403274444</v>
      </c>
      <c r="J682" s="86" t="s">
        <v>1390</v>
      </c>
      <c r="K682" s="87" t="s">
        <v>1366</v>
      </c>
      <c r="L682" s="88"/>
      <c r="M682" s="89">
        <v>3883.3934074084241</v>
      </c>
      <c r="N682" s="90"/>
      <c r="O682" s="91">
        <v>8.7124000000000006</v>
      </c>
      <c r="P682" s="87" t="s">
        <v>1366</v>
      </c>
      <c r="Q682" s="92"/>
      <c r="R682" s="90"/>
      <c r="S682" s="93" t="s">
        <v>1366</v>
      </c>
      <c r="T682" s="94">
        <v>88613.73000000001</v>
      </c>
      <c r="U682" s="95"/>
      <c r="V682" s="95"/>
      <c r="W682" s="96"/>
      <c r="X682" s="81">
        <f t="shared" si="100"/>
        <v>0</v>
      </c>
      <c r="Y682" s="82">
        <f t="shared" si="101"/>
        <v>0</v>
      </c>
      <c r="Z682" s="82">
        <f t="shared" si="102"/>
        <v>0</v>
      </c>
      <c r="AA682" s="82">
        <f t="shared" si="103"/>
        <v>0</v>
      </c>
      <c r="AB682" s="97" t="str">
        <f t="shared" si="104"/>
        <v>-</v>
      </c>
      <c r="AC682" s="81">
        <f t="shared" si="105"/>
        <v>0</v>
      </c>
      <c r="AD682" s="82">
        <f t="shared" si="106"/>
        <v>0</v>
      </c>
      <c r="AE682" s="82">
        <f t="shared" si="107"/>
        <v>0</v>
      </c>
      <c r="AF682" s="97" t="str">
        <f t="shared" si="108"/>
        <v>-</v>
      </c>
      <c r="AG682" s="81">
        <f t="shared" si="109"/>
        <v>0</v>
      </c>
      <c r="AH682" s="98" t="s">
        <v>1368</v>
      </c>
      <c r="AI682" s="99" t="s">
        <v>1418</v>
      </c>
    </row>
    <row r="683" spans="1:35" x14ac:dyDescent="0.2">
      <c r="A683" s="79" t="s">
        <v>4717</v>
      </c>
      <c r="B683" s="80" t="s">
        <v>330</v>
      </c>
      <c r="C683" s="81" t="s">
        <v>331</v>
      </c>
      <c r="D683" s="82" t="s">
        <v>4718</v>
      </c>
      <c r="E683" s="82" t="s">
        <v>4719</v>
      </c>
      <c r="F683" s="80" t="s">
        <v>1362</v>
      </c>
      <c r="G683" s="83" t="s">
        <v>4720</v>
      </c>
      <c r="H683" s="84" t="s">
        <v>4721</v>
      </c>
      <c r="I683" s="85">
        <v>4402378800</v>
      </c>
      <c r="J683" s="86" t="s">
        <v>1390</v>
      </c>
      <c r="K683" s="87" t="s">
        <v>1366</v>
      </c>
      <c r="L683" s="88"/>
      <c r="M683" s="89">
        <v>4467.7229550460361</v>
      </c>
      <c r="N683" s="90"/>
      <c r="O683" s="91">
        <v>7.9947999999999997</v>
      </c>
      <c r="P683" s="87" t="s">
        <v>1366</v>
      </c>
      <c r="Q683" s="92"/>
      <c r="R683" s="90"/>
      <c r="S683" s="93" t="s">
        <v>1366</v>
      </c>
      <c r="T683" s="94">
        <v>65389.01</v>
      </c>
      <c r="U683" s="95"/>
      <c r="V683" s="95"/>
      <c r="W683" s="96"/>
      <c r="X683" s="81">
        <f t="shared" si="100"/>
        <v>0</v>
      </c>
      <c r="Y683" s="82">
        <f t="shared" si="101"/>
        <v>0</v>
      </c>
      <c r="Z683" s="82">
        <f t="shared" si="102"/>
        <v>0</v>
      </c>
      <c r="AA683" s="82">
        <f t="shared" si="103"/>
        <v>0</v>
      </c>
      <c r="AB683" s="97" t="str">
        <f t="shared" si="104"/>
        <v>-</v>
      </c>
      <c r="AC683" s="81">
        <f t="shared" si="105"/>
        <v>0</v>
      </c>
      <c r="AD683" s="82">
        <f t="shared" si="106"/>
        <v>0</v>
      </c>
      <c r="AE683" s="82">
        <f t="shared" si="107"/>
        <v>0</v>
      </c>
      <c r="AF683" s="97" t="str">
        <f t="shared" si="108"/>
        <v>-</v>
      </c>
      <c r="AG683" s="81">
        <f t="shared" si="109"/>
        <v>0</v>
      </c>
      <c r="AH683" s="98" t="s">
        <v>1368</v>
      </c>
      <c r="AI683" s="99" t="s">
        <v>1418</v>
      </c>
    </row>
    <row r="684" spans="1:35" x14ac:dyDescent="0.2">
      <c r="A684" s="79" t="s">
        <v>4722</v>
      </c>
      <c r="B684" s="80" t="s">
        <v>866</v>
      </c>
      <c r="C684" s="81" t="s">
        <v>867</v>
      </c>
      <c r="D684" s="82" t="s">
        <v>4723</v>
      </c>
      <c r="E684" s="82" t="s">
        <v>4724</v>
      </c>
      <c r="F684" s="80" t="s">
        <v>1362</v>
      </c>
      <c r="G684" s="83" t="s">
        <v>4725</v>
      </c>
      <c r="H684" s="84" t="s">
        <v>4726</v>
      </c>
      <c r="I684" s="85">
        <v>7409432509</v>
      </c>
      <c r="J684" s="86" t="s">
        <v>1476</v>
      </c>
      <c r="K684" s="87" t="s">
        <v>1417</v>
      </c>
      <c r="L684" s="88"/>
      <c r="M684" s="89">
        <v>1559.5282094465663</v>
      </c>
      <c r="N684" s="90"/>
      <c r="O684" s="91">
        <v>10.2996</v>
      </c>
      <c r="P684" s="87" t="s">
        <v>1366</v>
      </c>
      <c r="Q684" s="92"/>
      <c r="R684" s="90"/>
      <c r="S684" s="93" t="s">
        <v>1417</v>
      </c>
      <c r="T684" s="94">
        <v>58138.37</v>
      </c>
      <c r="U684" s="95"/>
      <c r="V684" s="95"/>
      <c r="W684" s="96"/>
      <c r="X684" s="81">
        <f t="shared" si="100"/>
        <v>1</v>
      </c>
      <c r="Y684" s="82">
        <f t="shared" si="101"/>
        <v>0</v>
      </c>
      <c r="Z684" s="82">
        <f t="shared" si="102"/>
        <v>0</v>
      </c>
      <c r="AA684" s="82">
        <f t="shared" si="103"/>
        <v>0</v>
      </c>
      <c r="AB684" s="97" t="str">
        <f t="shared" si="104"/>
        <v>-</v>
      </c>
      <c r="AC684" s="81">
        <f t="shared" si="105"/>
        <v>1</v>
      </c>
      <c r="AD684" s="82">
        <f t="shared" si="106"/>
        <v>0</v>
      </c>
      <c r="AE684" s="82">
        <f t="shared" si="107"/>
        <v>0</v>
      </c>
      <c r="AF684" s="97" t="str">
        <f t="shared" si="108"/>
        <v>-</v>
      </c>
      <c r="AG684" s="81">
        <f t="shared" si="109"/>
        <v>0</v>
      </c>
      <c r="AH684" s="98" t="s">
        <v>1368</v>
      </c>
      <c r="AI684" s="99" t="s">
        <v>1418</v>
      </c>
    </row>
    <row r="685" spans="1:35" x14ac:dyDescent="0.2">
      <c r="A685" s="79" t="s">
        <v>4727</v>
      </c>
      <c r="B685" s="80" t="s">
        <v>4728</v>
      </c>
      <c r="C685" s="81" t="s">
        <v>4729</v>
      </c>
      <c r="D685" s="82" t="s">
        <v>4730</v>
      </c>
      <c r="E685" s="82" t="s">
        <v>1528</v>
      </c>
      <c r="F685" s="80" t="s">
        <v>1362</v>
      </c>
      <c r="G685" s="83" t="s">
        <v>3511</v>
      </c>
      <c r="H685" s="84" t="s">
        <v>4731</v>
      </c>
      <c r="I685" s="85">
        <v>2169650580</v>
      </c>
      <c r="J685" s="86" t="s">
        <v>1365</v>
      </c>
      <c r="K685" s="87" t="s">
        <v>1366</v>
      </c>
      <c r="L685" s="88"/>
      <c r="M685" s="89">
        <v>619.60255074592169</v>
      </c>
      <c r="N685" s="90"/>
      <c r="O685" s="91" t="s">
        <v>1367</v>
      </c>
      <c r="P685" s="87" t="s">
        <v>1366</v>
      </c>
      <c r="Q685" s="92"/>
      <c r="R685" s="90"/>
      <c r="S685" s="93" t="s">
        <v>1366</v>
      </c>
      <c r="T685" s="94">
        <v>5011.8999999999996</v>
      </c>
      <c r="U685" s="95"/>
      <c r="V685" s="95"/>
      <c r="W685" s="96"/>
      <c r="X685" s="81">
        <f t="shared" si="100"/>
        <v>0</v>
      </c>
      <c r="Y685" s="82">
        <f t="shared" si="101"/>
        <v>0</v>
      </c>
      <c r="Z685" s="82">
        <f t="shared" si="102"/>
        <v>0</v>
      </c>
      <c r="AA685" s="82">
        <f t="shared" si="103"/>
        <v>0</v>
      </c>
      <c r="AB685" s="97" t="str">
        <f t="shared" si="104"/>
        <v>-</v>
      </c>
      <c r="AC685" s="81">
        <f t="shared" si="105"/>
        <v>0</v>
      </c>
      <c r="AD685" s="82">
        <f t="shared" si="106"/>
        <v>0</v>
      </c>
      <c r="AE685" s="82">
        <f t="shared" si="107"/>
        <v>0</v>
      </c>
      <c r="AF685" s="97" t="str">
        <f t="shared" si="108"/>
        <v>-</v>
      </c>
      <c r="AG685" s="81">
        <f t="shared" si="109"/>
        <v>0</v>
      </c>
      <c r="AH685" s="98" t="s">
        <v>1368</v>
      </c>
      <c r="AI685" s="99" t="s">
        <v>1418</v>
      </c>
    </row>
    <row r="686" spans="1:35" x14ac:dyDescent="0.2">
      <c r="A686" s="79" t="s">
        <v>4732</v>
      </c>
      <c r="B686" s="80" t="s">
        <v>973</v>
      </c>
      <c r="C686" s="81" t="s">
        <v>4733</v>
      </c>
      <c r="D686" s="82" t="s">
        <v>4734</v>
      </c>
      <c r="E686" s="82" t="s">
        <v>942</v>
      </c>
      <c r="F686" s="80" t="s">
        <v>1362</v>
      </c>
      <c r="G686" s="83" t="s">
        <v>1641</v>
      </c>
      <c r="H686" s="84" t="s">
        <v>4735</v>
      </c>
      <c r="I686" s="85">
        <v>4194973461</v>
      </c>
      <c r="J686" s="86" t="s">
        <v>1424</v>
      </c>
      <c r="K686" s="87" t="s">
        <v>1417</v>
      </c>
      <c r="L686" s="88"/>
      <c r="M686" s="89">
        <v>1278.934762234343</v>
      </c>
      <c r="N686" s="90"/>
      <c r="O686" s="91">
        <v>9.3609000000000009</v>
      </c>
      <c r="P686" s="87" t="s">
        <v>1366</v>
      </c>
      <c r="Q686" s="92"/>
      <c r="R686" s="90"/>
      <c r="S686" s="93" t="s">
        <v>1417</v>
      </c>
      <c r="T686" s="94">
        <v>38353.820000000007</v>
      </c>
      <c r="U686" s="95"/>
      <c r="V686" s="95"/>
      <c r="W686" s="96"/>
      <c r="X686" s="81">
        <f t="shared" si="100"/>
        <v>1</v>
      </c>
      <c r="Y686" s="82">
        <f t="shared" si="101"/>
        <v>0</v>
      </c>
      <c r="Z686" s="82">
        <f t="shared" si="102"/>
        <v>0</v>
      </c>
      <c r="AA686" s="82">
        <f t="shared" si="103"/>
        <v>0</v>
      </c>
      <c r="AB686" s="97" t="str">
        <f t="shared" si="104"/>
        <v>-</v>
      </c>
      <c r="AC686" s="81">
        <f t="shared" si="105"/>
        <v>1</v>
      </c>
      <c r="AD686" s="82">
        <f t="shared" si="106"/>
        <v>0</v>
      </c>
      <c r="AE686" s="82">
        <f t="shared" si="107"/>
        <v>0</v>
      </c>
      <c r="AF686" s="97" t="str">
        <f t="shared" si="108"/>
        <v>-</v>
      </c>
      <c r="AG686" s="81">
        <f t="shared" si="109"/>
        <v>0</v>
      </c>
      <c r="AH686" s="98" t="s">
        <v>1368</v>
      </c>
      <c r="AI686" s="99" t="s">
        <v>1369</v>
      </c>
    </row>
    <row r="687" spans="1:35" x14ac:dyDescent="0.2">
      <c r="A687" s="79" t="s">
        <v>4736</v>
      </c>
      <c r="B687" s="80" t="s">
        <v>111</v>
      </c>
      <c r="C687" s="81" t="s">
        <v>4733</v>
      </c>
      <c r="D687" s="82" t="s">
        <v>4737</v>
      </c>
      <c r="E687" s="82" t="s">
        <v>2245</v>
      </c>
      <c r="F687" s="80" t="s">
        <v>1362</v>
      </c>
      <c r="G687" s="83" t="s">
        <v>2250</v>
      </c>
      <c r="H687" s="84" t="s">
        <v>4738</v>
      </c>
      <c r="I687" s="85">
        <v>9373257615</v>
      </c>
      <c r="J687" s="86" t="s">
        <v>1696</v>
      </c>
      <c r="K687" s="87" t="s">
        <v>1366</v>
      </c>
      <c r="L687" s="88"/>
      <c r="M687" s="89">
        <v>3432.352649884891</v>
      </c>
      <c r="N687" s="90"/>
      <c r="O687" s="91">
        <v>9.7826000000000004</v>
      </c>
      <c r="P687" s="87" t="s">
        <v>1366</v>
      </c>
      <c r="Q687" s="92"/>
      <c r="R687" s="90"/>
      <c r="S687" s="93" t="s">
        <v>1366</v>
      </c>
      <c r="T687" s="94">
        <v>58573.770000000004</v>
      </c>
      <c r="U687" s="95"/>
      <c r="V687" s="95"/>
      <c r="W687" s="96"/>
      <c r="X687" s="81">
        <f t="shared" si="100"/>
        <v>0</v>
      </c>
      <c r="Y687" s="82">
        <f t="shared" si="101"/>
        <v>0</v>
      </c>
      <c r="Z687" s="82">
        <f t="shared" si="102"/>
        <v>0</v>
      </c>
      <c r="AA687" s="82">
        <f t="shared" si="103"/>
        <v>0</v>
      </c>
      <c r="AB687" s="97" t="str">
        <f t="shared" si="104"/>
        <v>-</v>
      </c>
      <c r="AC687" s="81">
        <f t="shared" si="105"/>
        <v>0</v>
      </c>
      <c r="AD687" s="82">
        <f t="shared" si="106"/>
        <v>0</v>
      </c>
      <c r="AE687" s="82">
        <f t="shared" si="107"/>
        <v>0</v>
      </c>
      <c r="AF687" s="97" t="str">
        <f t="shared" si="108"/>
        <v>-</v>
      </c>
      <c r="AG687" s="81">
        <f t="shared" si="109"/>
        <v>0</v>
      </c>
      <c r="AH687" s="98" t="s">
        <v>1368</v>
      </c>
      <c r="AI687" s="99" t="s">
        <v>1418</v>
      </c>
    </row>
    <row r="688" spans="1:35" x14ac:dyDescent="0.2">
      <c r="A688" s="79" t="s">
        <v>4739</v>
      </c>
      <c r="B688" s="80" t="s">
        <v>829</v>
      </c>
      <c r="C688" s="81" t="s">
        <v>830</v>
      </c>
      <c r="D688" s="82" t="s">
        <v>4740</v>
      </c>
      <c r="E688" s="82" t="s">
        <v>4741</v>
      </c>
      <c r="F688" s="80" t="s">
        <v>1362</v>
      </c>
      <c r="G688" s="83" t="s">
        <v>4742</v>
      </c>
      <c r="H688" s="84" t="s">
        <v>4743</v>
      </c>
      <c r="I688" s="85">
        <v>7407431303</v>
      </c>
      <c r="J688" s="86" t="s">
        <v>1476</v>
      </c>
      <c r="K688" s="87" t="s">
        <v>1417</v>
      </c>
      <c r="L688" s="88"/>
      <c r="M688" s="89">
        <v>2236.6297117669628</v>
      </c>
      <c r="N688" s="90"/>
      <c r="O688" s="91">
        <v>15.8185</v>
      </c>
      <c r="P688" s="87" t="s">
        <v>1366</v>
      </c>
      <c r="Q688" s="92"/>
      <c r="R688" s="90"/>
      <c r="S688" s="93" t="s">
        <v>1417</v>
      </c>
      <c r="T688" s="94">
        <v>95294.1</v>
      </c>
      <c r="U688" s="95"/>
      <c r="V688" s="95"/>
      <c r="W688" s="96"/>
      <c r="X688" s="81">
        <f t="shared" si="100"/>
        <v>1</v>
      </c>
      <c r="Y688" s="82">
        <f t="shared" si="101"/>
        <v>0</v>
      </c>
      <c r="Z688" s="82">
        <f t="shared" si="102"/>
        <v>0</v>
      </c>
      <c r="AA688" s="82">
        <f t="shared" si="103"/>
        <v>0</v>
      </c>
      <c r="AB688" s="97" t="str">
        <f t="shared" si="104"/>
        <v>-</v>
      </c>
      <c r="AC688" s="81">
        <f t="shared" si="105"/>
        <v>1</v>
      </c>
      <c r="AD688" s="82">
        <f t="shared" si="106"/>
        <v>0</v>
      </c>
      <c r="AE688" s="82">
        <f t="shared" si="107"/>
        <v>0</v>
      </c>
      <c r="AF688" s="97" t="str">
        <f t="shared" si="108"/>
        <v>-</v>
      </c>
      <c r="AG688" s="81">
        <f t="shared" si="109"/>
        <v>0</v>
      </c>
      <c r="AH688" s="98" t="s">
        <v>1368</v>
      </c>
      <c r="AI688" s="99" t="s">
        <v>1418</v>
      </c>
    </row>
    <row r="689" spans="1:35" x14ac:dyDescent="0.2">
      <c r="A689" s="79" t="s">
        <v>4744</v>
      </c>
      <c r="B689" s="80" t="s">
        <v>4745</v>
      </c>
      <c r="C689" s="81" t="s">
        <v>4746</v>
      </c>
      <c r="D689" s="82" t="s">
        <v>4747</v>
      </c>
      <c r="E689" s="82" t="s">
        <v>1361</v>
      </c>
      <c r="F689" s="80" t="s">
        <v>1362</v>
      </c>
      <c r="G689" s="83" t="s">
        <v>2414</v>
      </c>
      <c r="H689" s="84" t="s">
        <v>4748</v>
      </c>
      <c r="I689" s="85">
        <v>6143180600</v>
      </c>
      <c r="J689" s="86" t="s">
        <v>1365</v>
      </c>
      <c r="K689" s="87" t="s">
        <v>1366</v>
      </c>
      <c r="L689" s="88"/>
      <c r="M689" s="89">
        <v>313.34915939775487</v>
      </c>
      <c r="N689" s="90"/>
      <c r="O689" s="91" t="s">
        <v>1367</v>
      </c>
      <c r="P689" s="87" t="s">
        <v>1366</v>
      </c>
      <c r="Q689" s="92"/>
      <c r="R689" s="90"/>
      <c r="S689" s="93" t="s">
        <v>1366</v>
      </c>
      <c r="T689" s="94">
        <v>2624.99</v>
      </c>
      <c r="U689" s="95"/>
      <c r="V689" s="95"/>
      <c r="W689" s="96"/>
      <c r="X689" s="81">
        <f t="shared" si="100"/>
        <v>0</v>
      </c>
      <c r="Y689" s="82">
        <f t="shared" si="101"/>
        <v>1</v>
      </c>
      <c r="Z689" s="82">
        <f t="shared" si="102"/>
        <v>0</v>
      </c>
      <c r="AA689" s="82">
        <f t="shared" si="103"/>
        <v>0</v>
      </c>
      <c r="AB689" s="97" t="str">
        <f t="shared" si="104"/>
        <v>-</v>
      </c>
      <c r="AC689" s="81">
        <f t="shared" si="105"/>
        <v>0</v>
      </c>
      <c r="AD689" s="82">
        <f t="shared" si="106"/>
        <v>0</v>
      </c>
      <c r="AE689" s="82">
        <f t="shared" si="107"/>
        <v>0</v>
      </c>
      <c r="AF689" s="97" t="str">
        <f t="shared" si="108"/>
        <v>-</v>
      </c>
      <c r="AG689" s="81">
        <f t="shared" si="109"/>
        <v>0</v>
      </c>
      <c r="AH689" s="98" t="s">
        <v>1368</v>
      </c>
      <c r="AI689" s="99" t="s">
        <v>1418</v>
      </c>
    </row>
    <row r="690" spans="1:35" x14ac:dyDescent="0.2">
      <c r="A690" s="79" t="s">
        <v>4749</v>
      </c>
      <c r="B690" s="80" t="s">
        <v>790</v>
      </c>
      <c r="C690" s="81" t="s">
        <v>791</v>
      </c>
      <c r="D690" s="82" t="s">
        <v>4750</v>
      </c>
      <c r="E690" s="82" t="s">
        <v>4370</v>
      </c>
      <c r="F690" s="80" t="s">
        <v>1362</v>
      </c>
      <c r="G690" s="83" t="s">
        <v>4751</v>
      </c>
      <c r="H690" s="84" t="s">
        <v>4752</v>
      </c>
      <c r="I690" s="85">
        <v>9378325000</v>
      </c>
      <c r="J690" s="86" t="s">
        <v>1696</v>
      </c>
      <c r="K690" s="87" t="s">
        <v>1366</v>
      </c>
      <c r="L690" s="88"/>
      <c r="M690" s="89">
        <v>5205.2267396047882</v>
      </c>
      <c r="N690" s="90"/>
      <c r="O690" s="91">
        <v>13.8086</v>
      </c>
      <c r="P690" s="87" t="s">
        <v>1366</v>
      </c>
      <c r="Q690" s="92"/>
      <c r="R690" s="90"/>
      <c r="S690" s="93" t="s">
        <v>1366</v>
      </c>
      <c r="T690" s="94">
        <v>117095.26</v>
      </c>
      <c r="U690" s="95"/>
      <c r="V690" s="95"/>
      <c r="W690" s="96"/>
      <c r="X690" s="81">
        <f t="shared" si="100"/>
        <v>0</v>
      </c>
      <c r="Y690" s="82">
        <f t="shared" si="101"/>
        <v>0</v>
      </c>
      <c r="Z690" s="82">
        <f t="shared" si="102"/>
        <v>0</v>
      </c>
      <c r="AA690" s="82">
        <f t="shared" si="103"/>
        <v>0</v>
      </c>
      <c r="AB690" s="97" t="str">
        <f t="shared" si="104"/>
        <v>-</v>
      </c>
      <c r="AC690" s="81">
        <f t="shared" si="105"/>
        <v>0</v>
      </c>
      <c r="AD690" s="82">
        <f t="shared" si="106"/>
        <v>0</v>
      </c>
      <c r="AE690" s="82">
        <f t="shared" si="107"/>
        <v>0</v>
      </c>
      <c r="AF690" s="97" t="str">
        <f t="shared" si="108"/>
        <v>-</v>
      </c>
      <c r="AG690" s="81">
        <f t="shared" si="109"/>
        <v>0</v>
      </c>
      <c r="AH690" s="98" t="s">
        <v>1368</v>
      </c>
      <c r="AI690" s="99" t="s">
        <v>1369</v>
      </c>
    </row>
    <row r="691" spans="1:35" x14ac:dyDescent="0.2">
      <c r="A691" s="79" t="s">
        <v>4753</v>
      </c>
      <c r="B691" s="80" t="s">
        <v>4754</v>
      </c>
      <c r="C691" s="81" t="s">
        <v>4755</v>
      </c>
      <c r="D691" s="82" t="s">
        <v>4750</v>
      </c>
      <c r="E691" s="82" t="s">
        <v>4370</v>
      </c>
      <c r="F691" s="80" t="s">
        <v>1362</v>
      </c>
      <c r="G691" s="83" t="s">
        <v>4751</v>
      </c>
      <c r="H691" s="84" t="s">
        <v>4752</v>
      </c>
      <c r="I691" s="85">
        <v>8776446338</v>
      </c>
      <c r="J691" s="86" t="s">
        <v>1488</v>
      </c>
      <c r="K691" s="87" t="s">
        <v>1366</v>
      </c>
      <c r="L691" s="88"/>
      <c r="M691" s="89">
        <v>67.16501487298973</v>
      </c>
      <c r="N691" s="90"/>
      <c r="O691" s="91" t="s">
        <v>1367</v>
      </c>
      <c r="P691" s="87" t="s">
        <v>1366</v>
      </c>
      <c r="Q691" s="92"/>
      <c r="R691" s="90"/>
      <c r="S691" s="93" t="s">
        <v>1366</v>
      </c>
      <c r="T691" s="94">
        <v>94.12</v>
      </c>
      <c r="U691" s="95"/>
      <c r="V691" s="95"/>
      <c r="W691" s="96"/>
      <c r="X691" s="81">
        <f t="shared" si="100"/>
        <v>0</v>
      </c>
      <c r="Y691" s="82">
        <f t="shared" si="101"/>
        <v>1</v>
      </c>
      <c r="Z691" s="82">
        <f t="shared" si="102"/>
        <v>0</v>
      </c>
      <c r="AA691" s="82">
        <f t="shared" si="103"/>
        <v>0</v>
      </c>
      <c r="AB691" s="97" t="str">
        <f t="shared" si="104"/>
        <v>-</v>
      </c>
      <c r="AC691" s="81">
        <f t="shared" si="105"/>
        <v>0</v>
      </c>
      <c r="AD691" s="82">
        <f t="shared" si="106"/>
        <v>0</v>
      </c>
      <c r="AE691" s="82">
        <f t="shared" si="107"/>
        <v>0</v>
      </c>
      <c r="AF691" s="97" t="str">
        <f t="shared" si="108"/>
        <v>-</v>
      </c>
      <c r="AG691" s="81">
        <f t="shared" si="109"/>
        <v>0</v>
      </c>
      <c r="AH691" s="98" t="s">
        <v>1368</v>
      </c>
      <c r="AI691" s="99" t="s">
        <v>1418</v>
      </c>
    </row>
    <row r="692" spans="1:35" x14ac:dyDescent="0.2">
      <c r="A692" s="79" t="s">
        <v>4756</v>
      </c>
      <c r="B692" s="80" t="s">
        <v>731</v>
      </c>
      <c r="C692" s="81" t="s">
        <v>732</v>
      </c>
      <c r="D692" s="82" t="s">
        <v>4757</v>
      </c>
      <c r="E692" s="82" t="s">
        <v>3145</v>
      </c>
      <c r="F692" s="80" t="s">
        <v>1362</v>
      </c>
      <c r="G692" s="83" t="s">
        <v>3146</v>
      </c>
      <c r="H692" s="84" t="s">
        <v>4758</v>
      </c>
      <c r="I692" s="85">
        <v>4199468861</v>
      </c>
      <c r="J692" s="86" t="s">
        <v>1476</v>
      </c>
      <c r="K692" s="87" t="s">
        <v>1417</v>
      </c>
      <c r="L692" s="88"/>
      <c r="M692" s="89">
        <v>1083.7942847323957</v>
      </c>
      <c r="N692" s="90"/>
      <c r="O692" s="91">
        <v>21.9496</v>
      </c>
      <c r="P692" s="87" t="s">
        <v>1417</v>
      </c>
      <c r="Q692" s="92"/>
      <c r="R692" s="90"/>
      <c r="S692" s="93" t="s">
        <v>1417</v>
      </c>
      <c r="T692" s="94">
        <v>64741.23</v>
      </c>
      <c r="U692" s="95"/>
      <c r="V692" s="95"/>
      <c r="W692" s="96"/>
      <c r="X692" s="81">
        <f t="shared" si="100"/>
        <v>1</v>
      </c>
      <c r="Y692" s="82">
        <f t="shared" si="101"/>
        <v>0</v>
      </c>
      <c r="Z692" s="82">
        <f t="shared" si="102"/>
        <v>0</v>
      </c>
      <c r="AA692" s="82">
        <f t="shared" si="103"/>
        <v>0</v>
      </c>
      <c r="AB692" s="97" t="str">
        <f t="shared" si="104"/>
        <v>-</v>
      </c>
      <c r="AC692" s="81">
        <f t="shared" si="105"/>
        <v>1</v>
      </c>
      <c r="AD692" s="82">
        <f t="shared" si="106"/>
        <v>1</v>
      </c>
      <c r="AE692" s="82" t="str">
        <f t="shared" si="107"/>
        <v>Initial</v>
      </c>
      <c r="AF692" s="97" t="str">
        <f t="shared" si="108"/>
        <v>RLIS</v>
      </c>
      <c r="AG692" s="81">
        <f t="shared" si="109"/>
        <v>0</v>
      </c>
      <c r="AH692" s="98" t="s">
        <v>1368</v>
      </c>
      <c r="AI692" s="99" t="s">
        <v>1369</v>
      </c>
    </row>
    <row r="693" spans="1:35" x14ac:dyDescent="0.2">
      <c r="A693" s="79" t="s">
        <v>4759</v>
      </c>
      <c r="B693" s="80" t="s">
        <v>4760</v>
      </c>
      <c r="C693" s="81" t="s">
        <v>4761</v>
      </c>
      <c r="D693" s="82" t="s">
        <v>4762</v>
      </c>
      <c r="E693" s="82" t="s">
        <v>1395</v>
      </c>
      <c r="F693" s="80" t="s">
        <v>1362</v>
      </c>
      <c r="G693" s="83" t="s">
        <v>3275</v>
      </c>
      <c r="H693" s="84" t="s">
        <v>3232</v>
      </c>
      <c r="I693" s="85">
        <v>4195351997</v>
      </c>
      <c r="J693" s="86" t="s">
        <v>1365</v>
      </c>
      <c r="K693" s="87" t="s">
        <v>1366</v>
      </c>
      <c r="L693" s="88"/>
      <c r="M693" s="89">
        <v>369.88739981675735</v>
      </c>
      <c r="N693" s="90"/>
      <c r="O693" s="91" t="s">
        <v>1367</v>
      </c>
      <c r="P693" s="87" t="s">
        <v>1366</v>
      </c>
      <c r="Q693" s="92"/>
      <c r="R693" s="90"/>
      <c r="S693" s="93" t="s">
        <v>1366</v>
      </c>
      <c r="T693" s="94">
        <v>3527.26</v>
      </c>
      <c r="U693" s="95"/>
      <c r="V693" s="95"/>
      <c r="W693" s="96"/>
      <c r="X693" s="81">
        <f t="shared" si="100"/>
        <v>0</v>
      </c>
      <c r="Y693" s="82">
        <f t="shared" si="101"/>
        <v>1</v>
      </c>
      <c r="Z693" s="82">
        <f t="shared" si="102"/>
        <v>0</v>
      </c>
      <c r="AA693" s="82">
        <f t="shared" si="103"/>
        <v>0</v>
      </c>
      <c r="AB693" s="97" t="str">
        <f t="shared" si="104"/>
        <v>-</v>
      </c>
      <c r="AC693" s="81">
        <f t="shared" si="105"/>
        <v>0</v>
      </c>
      <c r="AD693" s="82">
        <f t="shared" si="106"/>
        <v>0</v>
      </c>
      <c r="AE693" s="82">
        <f t="shared" si="107"/>
        <v>0</v>
      </c>
      <c r="AF693" s="97" t="str">
        <f t="shared" si="108"/>
        <v>-</v>
      </c>
      <c r="AG693" s="81">
        <f t="shared" si="109"/>
        <v>0</v>
      </c>
      <c r="AH693" s="98" t="s">
        <v>1368</v>
      </c>
      <c r="AI693" s="99" t="s">
        <v>1418</v>
      </c>
    </row>
    <row r="694" spans="1:35" x14ac:dyDescent="0.2">
      <c r="A694" s="79" t="s">
        <v>4763</v>
      </c>
      <c r="B694" s="80" t="s">
        <v>251</v>
      </c>
      <c r="C694" s="81" t="s">
        <v>4764</v>
      </c>
      <c r="D694" s="82" t="s">
        <v>4765</v>
      </c>
      <c r="E694" s="82" t="s">
        <v>3733</v>
      </c>
      <c r="F694" s="80" t="s">
        <v>1362</v>
      </c>
      <c r="G694" s="83" t="s">
        <v>3734</v>
      </c>
      <c r="H694" s="84" t="s">
        <v>4766</v>
      </c>
      <c r="I694" s="85">
        <v>7409676631</v>
      </c>
      <c r="J694" s="86" t="s">
        <v>1476</v>
      </c>
      <c r="K694" s="87" t="s">
        <v>1417</v>
      </c>
      <c r="L694" s="88"/>
      <c r="M694" s="89">
        <v>1311.9131461521945</v>
      </c>
      <c r="N694" s="90"/>
      <c r="O694" s="91">
        <v>10.447800000000001</v>
      </c>
      <c r="P694" s="87" t="s">
        <v>1366</v>
      </c>
      <c r="Q694" s="92"/>
      <c r="R694" s="90"/>
      <c r="S694" s="93" t="s">
        <v>1417</v>
      </c>
      <c r="T694" s="94">
        <v>29999.35</v>
      </c>
      <c r="U694" s="95"/>
      <c r="V694" s="95"/>
      <c r="W694" s="96"/>
      <c r="X694" s="81">
        <f t="shared" si="100"/>
        <v>1</v>
      </c>
      <c r="Y694" s="82">
        <f t="shared" si="101"/>
        <v>0</v>
      </c>
      <c r="Z694" s="82">
        <f t="shared" si="102"/>
        <v>0</v>
      </c>
      <c r="AA694" s="82">
        <f t="shared" si="103"/>
        <v>0</v>
      </c>
      <c r="AB694" s="97" t="str">
        <f t="shared" si="104"/>
        <v>-</v>
      </c>
      <c r="AC694" s="81">
        <f t="shared" si="105"/>
        <v>1</v>
      </c>
      <c r="AD694" s="82">
        <f t="shared" si="106"/>
        <v>0</v>
      </c>
      <c r="AE694" s="82">
        <f t="shared" si="107"/>
        <v>0</v>
      </c>
      <c r="AF694" s="97" t="str">
        <f t="shared" si="108"/>
        <v>-</v>
      </c>
      <c r="AG694" s="81">
        <f t="shared" si="109"/>
        <v>0</v>
      </c>
      <c r="AH694" s="98" t="s">
        <v>1368</v>
      </c>
      <c r="AI694" s="99" t="s">
        <v>1369</v>
      </c>
    </row>
    <row r="695" spans="1:35" x14ac:dyDescent="0.2">
      <c r="A695" s="79" t="s">
        <v>4767</v>
      </c>
      <c r="B695" s="80" t="s">
        <v>792</v>
      </c>
      <c r="C695" s="81" t="s">
        <v>4764</v>
      </c>
      <c r="D695" s="82" t="s">
        <v>4768</v>
      </c>
      <c r="E695" s="82" t="s">
        <v>2234</v>
      </c>
      <c r="F695" s="80" t="s">
        <v>1362</v>
      </c>
      <c r="G695" s="83" t="s">
        <v>4769</v>
      </c>
      <c r="H695" s="84" t="s">
        <v>4770</v>
      </c>
      <c r="I695" s="85">
        <v>9372785885</v>
      </c>
      <c r="J695" s="86" t="s">
        <v>1488</v>
      </c>
      <c r="K695" s="87" t="s">
        <v>1366</v>
      </c>
      <c r="L695" s="88"/>
      <c r="M695" s="89">
        <v>1817.6362355044498</v>
      </c>
      <c r="N695" s="90"/>
      <c r="O695" s="91">
        <v>52.813600000000001</v>
      </c>
      <c r="P695" s="87" t="s">
        <v>1417</v>
      </c>
      <c r="Q695" s="92"/>
      <c r="R695" s="90"/>
      <c r="S695" s="93" t="s">
        <v>1366</v>
      </c>
      <c r="T695" s="94">
        <v>156743.56999999998</v>
      </c>
      <c r="U695" s="95"/>
      <c r="V695" s="95"/>
      <c r="W695" s="96"/>
      <c r="X695" s="81">
        <f t="shared" si="100"/>
        <v>0</v>
      </c>
      <c r="Y695" s="82">
        <f t="shared" si="101"/>
        <v>0</v>
      </c>
      <c r="Z695" s="82">
        <f t="shared" si="102"/>
        <v>0</v>
      </c>
      <c r="AA695" s="82">
        <f t="shared" si="103"/>
        <v>0</v>
      </c>
      <c r="AB695" s="97" t="str">
        <f t="shared" si="104"/>
        <v>-</v>
      </c>
      <c r="AC695" s="81">
        <f t="shared" si="105"/>
        <v>0</v>
      </c>
      <c r="AD695" s="82">
        <f t="shared" si="106"/>
        <v>1</v>
      </c>
      <c r="AE695" s="82">
        <f t="shared" si="107"/>
        <v>0</v>
      </c>
      <c r="AF695" s="97" t="str">
        <f t="shared" si="108"/>
        <v>-</v>
      </c>
      <c r="AG695" s="81">
        <f t="shared" si="109"/>
        <v>0</v>
      </c>
      <c r="AH695" s="98" t="s">
        <v>1368</v>
      </c>
      <c r="AI695" s="99" t="s">
        <v>1418</v>
      </c>
    </row>
    <row r="696" spans="1:35" x14ac:dyDescent="0.2">
      <c r="A696" s="79" t="s">
        <v>4771</v>
      </c>
      <c r="B696" s="80" t="s">
        <v>1079</v>
      </c>
      <c r="C696" s="81" t="s">
        <v>4772</v>
      </c>
      <c r="D696" s="82" t="s">
        <v>4773</v>
      </c>
      <c r="E696" s="82" t="s">
        <v>4774</v>
      </c>
      <c r="F696" s="80" t="s">
        <v>1362</v>
      </c>
      <c r="G696" s="83" t="s">
        <v>4775</v>
      </c>
      <c r="H696" s="84" t="s">
        <v>4776</v>
      </c>
      <c r="I696" s="85">
        <v>8776446338</v>
      </c>
      <c r="J696" s="86" t="s">
        <v>1424</v>
      </c>
      <c r="K696" s="87" t="s">
        <v>1417</v>
      </c>
      <c r="L696" s="88"/>
      <c r="M696" s="89">
        <v>1647.2170404754861</v>
      </c>
      <c r="N696" s="90"/>
      <c r="O696" s="91">
        <v>28.224</v>
      </c>
      <c r="P696" s="87" t="s">
        <v>1417</v>
      </c>
      <c r="Q696" s="92"/>
      <c r="R696" s="90"/>
      <c r="S696" s="93" t="s">
        <v>1417</v>
      </c>
      <c r="T696" s="94">
        <v>138553.27000000002</v>
      </c>
      <c r="U696" s="95"/>
      <c r="V696" s="95"/>
      <c r="W696" s="96"/>
      <c r="X696" s="81">
        <f t="shared" si="100"/>
        <v>1</v>
      </c>
      <c r="Y696" s="82">
        <f t="shared" si="101"/>
        <v>0</v>
      </c>
      <c r="Z696" s="82">
        <f t="shared" si="102"/>
        <v>0</v>
      </c>
      <c r="AA696" s="82">
        <f t="shared" si="103"/>
        <v>0</v>
      </c>
      <c r="AB696" s="97" t="str">
        <f t="shared" si="104"/>
        <v>-</v>
      </c>
      <c r="AC696" s="81">
        <f t="shared" si="105"/>
        <v>1</v>
      </c>
      <c r="AD696" s="82">
        <f t="shared" si="106"/>
        <v>1</v>
      </c>
      <c r="AE696" s="82" t="str">
        <f t="shared" si="107"/>
        <v>Initial</v>
      </c>
      <c r="AF696" s="97" t="str">
        <f t="shared" si="108"/>
        <v>RLIS</v>
      </c>
      <c r="AG696" s="81">
        <f t="shared" si="109"/>
        <v>0</v>
      </c>
      <c r="AH696" s="98" t="s">
        <v>1368</v>
      </c>
      <c r="AI696" s="99" t="s">
        <v>1418</v>
      </c>
    </row>
    <row r="697" spans="1:35" x14ac:dyDescent="0.2">
      <c r="A697" s="79" t="s">
        <v>4777</v>
      </c>
      <c r="B697" s="80" t="s">
        <v>1153</v>
      </c>
      <c r="C697" s="81" t="s">
        <v>4772</v>
      </c>
      <c r="D697" s="82" t="s">
        <v>4778</v>
      </c>
      <c r="E697" s="82" t="s">
        <v>4779</v>
      </c>
      <c r="F697" s="80" t="s">
        <v>1362</v>
      </c>
      <c r="G697" s="83" t="s">
        <v>4780</v>
      </c>
      <c r="H697" s="84" t="s">
        <v>4781</v>
      </c>
      <c r="I697" s="85">
        <v>3308542291</v>
      </c>
      <c r="J697" s="86" t="s">
        <v>1476</v>
      </c>
      <c r="K697" s="87" t="s">
        <v>1417</v>
      </c>
      <c r="L697" s="88"/>
      <c r="M697" s="89">
        <v>1870.7888397820486</v>
      </c>
      <c r="N697" s="90"/>
      <c r="O697" s="91">
        <v>13.8522</v>
      </c>
      <c r="P697" s="87" t="s">
        <v>1366</v>
      </c>
      <c r="Q697" s="92"/>
      <c r="R697" s="90"/>
      <c r="S697" s="93" t="s">
        <v>1417</v>
      </c>
      <c r="T697" s="94">
        <v>66803.150000000009</v>
      </c>
      <c r="U697" s="95"/>
      <c r="V697" s="95"/>
      <c r="W697" s="96"/>
      <c r="X697" s="81">
        <f t="shared" si="100"/>
        <v>1</v>
      </c>
      <c r="Y697" s="82">
        <f t="shared" si="101"/>
        <v>0</v>
      </c>
      <c r="Z697" s="82">
        <f t="shared" si="102"/>
        <v>0</v>
      </c>
      <c r="AA697" s="82">
        <f t="shared" si="103"/>
        <v>0</v>
      </c>
      <c r="AB697" s="97" t="str">
        <f t="shared" si="104"/>
        <v>-</v>
      </c>
      <c r="AC697" s="81">
        <f t="shared" si="105"/>
        <v>1</v>
      </c>
      <c r="AD697" s="82">
        <f t="shared" si="106"/>
        <v>0</v>
      </c>
      <c r="AE697" s="82">
        <f t="shared" si="107"/>
        <v>0</v>
      </c>
      <c r="AF697" s="97" t="str">
        <f t="shared" si="108"/>
        <v>-</v>
      </c>
      <c r="AG697" s="81">
        <f t="shared" si="109"/>
        <v>0</v>
      </c>
      <c r="AH697" s="98" t="s">
        <v>1368</v>
      </c>
      <c r="AI697" s="99" t="s">
        <v>1418</v>
      </c>
    </row>
    <row r="698" spans="1:35" x14ac:dyDescent="0.2">
      <c r="A698" s="79" t="s">
        <v>4782</v>
      </c>
      <c r="B698" s="80" t="s">
        <v>453</v>
      </c>
      <c r="C698" s="81" t="s">
        <v>4772</v>
      </c>
      <c r="D698" s="82" t="s">
        <v>4783</v>
      </c>
      <c r="E698" s="82" t="s">
        <v>1402</v>
      </c>
      <c r="F698" s="80" t="s">
        <v>1362</v>
      </c>
      <c r="G698" s="83" t="s">
        <v>4695</v>
      </c>
      <c r="H698" s="84" t="s">
        <v>4784</v>
      </c>
      <c r="I698" s="85">
        <v>5139231000</v>
      </c>
      <c r="J698" s="86" t="s">
        <v>1390</v>
      </c>
      <c r="K698" s="87" t="s">
        <v>1366</v>
      </c>
      <c r="L698" s="88"/>
      <c r="M698" s="89">
        <v>10210.024209355588</v>
      </c>
      <c r="N698" s="90"/>
      <c r="O698" s="91">
        <v>15.8759</v>
      </c>
      <c r="P698" s="87" t="s">
        <v>1366</v>
      </c>
      <c r="Q698" s="92"/>
      <c r="R698" s="90"/>
      <c r="S698" s="93" t="s">
        <v>1366</v>
      </c>
      <c r="T698" s="94">
        <v>260859.99000000002</v>
      </c>
      <c r="U698" s="95"/>
      <c r="V698" s="95"/>
      <c r="W698" s="96"/>
      <c r="X698" s="81">
        <f t="shared" si="100"/>
        <v>0</v>
      </c>
      <c r="Y698" s="82">
        <f t="shared" si="101"/>
        <v>0</v>
      </c>
      <c r="Z698" s="82">
        <f t="shared" si="102"/>
        <v>0</v>
      </c>
      <c r="AA698" s="82">
        <f t="shared" si="103"/>
        <v>0</v>
      </c>
      <c r="AB698" s="97" t="str">
        <f t="shared" si="104"/>
        <v>-</v>
      </c>
      <c r="AC698" s="81">
        <f t="shared" si="105"/>
        <v>0</v>
      </c>
      <c r="AD698" s="82">
        <f t="shared" si="106"/>
        <v>0</v>
      </c>
      <c r="AE698" s="82">
        <f t="shared" si="107"/>
        <v>0</v>
      </c>
      <c r="AF698" s="97" t="str">
        <f t="shared" si="108"/>
        <v>-</v>
      </c>
      <c r="AG698" s="81">
        <f t="shared" si="109"/>
        <v>0</v>
      </c>
      <c r="AH698" s="98" t="s">
        <v>1368</v>
      </c>
      <c r="AI698" s="99" t="s">
        <v>1418</v>
      </c>
    </row>
    <row r="699" spans="1:35" x14ac:dyDescent="0.2">
      <c r="A699" s="79" t="s">
        <v>4785</v>
      </c>
      <c r="B699" s="80" t="s">
        <v>113</v>
      </c>
      <c r="C699" s="81" t="s">
        <v>4786</v>
      </c>
      <c r="D699" s="82" t="s">
        <v>4787</v>
      </c>
      <c r="E699" s="82" t="s">
        <v>2245</v>
      </c>
      <c r="F699" s="80" t="s">
        <v>1362</v>
      </c>
      <c r="G699" s="83" t="s">
        <v>2250</v>
      </c>
      <c r="H699" s="84" t="s">
        <v>4788</v>
      </c>
      <c r="I699" s="85">
        <v>9379641318</v>
      </c>
      <c r="J699" s="86" t="s">
        <v>1476</v>
      </c>
      <c r="K699" s="87" t="s">
        <v>1417</v>
      </c>
      <c r="L699" s="88"/>
      <c r="M699" s="89">
        <v>1976.7225455676421</v>
      </c>
      <c r="N699" s="90"/>
      <c r="O699" s="91">
        <v>16.395199999999999</v>
      </c>
      <c r="P699" s="87" t="s">
        <v>1366</v>
      </c>
      <c r="Q699" s="92"/>
      <c r="R699" s="90"/>
      <c r="S699" s="93" t="s">
        <v>1417</v>
      </c>
      <c r="T699" s="94">
        <v>53621.960000000006</v>
      </c>
      <c r="U699" s="95"/>
      <c r="V699" s="95"/>
      <c r="W699" s="96"/>
      <c r="X699" s="81">
        <f t="shared" si="100"/>
        <v>1</v>
      </c>
      <c r="Y699" s="82">
        <f t="shared" si="101"/>
        <v>0</v>
      </c>
      <c r="Z699" s="82">
        <f t="shared" si="102"/>
        <v>0</v>
      </c>
      <c r="AA699" s="82">
        <f t="shared" si="103"/>
        <v>0</v>
      </c>
      <c r="AB699" s="97" t="str">
        <f t="shared" si="104"/>
        <v>-</v>
      </c>
      <c r="AC699" s="81">
        <f t="shared" si="105"/>
        <v>1</v>
      </c>
      <c r="AD699" s="82">
        <f t="shared" si="106"/>
        <v>0</v>
      </c>
      <c r="AE699" s="82">
        <f t="shared" si="107"/>
        <v>0</v>
      </c>
      <c r="AF699" s="97" t="str">
        <f t="shared" si="108"/>
        <v>-</v>
      </c>
      <c r="AG699" s="81">
        <f t="shared" si="109"/>
        <v>0</v>
      </c>
      <c r="AH699" s="98" t="s">
        <v>1368</v>
      </c>
      <c r="AI699" s="99" t="s">
        <v>1418</v>
      </c>
    </row>
    <row r="700" spans="1:35" x14ac:dyDescent="0.2">
      <c r="A700" s="79" t="s">
        <v>4789</v>
      </c>
      <c r="B700" s="80" t="s">
        <v>1211</v>
      </c>
      <c r="C700" s="81" t="s">
        <v>4786</v>
      </c>
      <c r="D700" s="82" t="s">
        <v>4790</v>
      </c>
      <c r="E700" s="82" t="s">
        <v>4791</v>
      </c>
      <c r="F700" s="80" t="s">
        <v>1362</v>
      </c>
      <c r="G700" s="83" t="s">
        <v>4792</v>
      </c>
      <c r="H700" s="84" t="s">
        <v>4354</v>
      </c>
      <c r="I700" s="85">
        <v>4198463151</v>
      </c>
      <c r="J700" s="86" t="s">
        <v>1424</v>
      </c>
      <c r="K700" s="87" t="s">
        <v>1417</v>
      </c>
      <c r="L700" s="88"/>
      <c r="M700" s="89">
        <v>1397.7273123680047</v>
      </c>
      <c r="N700" s="90"/>
      <c r="O700" s="91">
        <v>17.753399999999999</v>
      </c>
      <c r="P700" s="87" t="s">
        <v>1366</v>
      </c>
      <c r="Q700" s="92"/>
      <c r="R700" s="90"/>
      <c r="S700" s="93" t="s">
        <v>1417</v>
      </c>
      <c r="T700" s="94">
        <v>45524.450000000004</v>
      </c>
      <c r="U700" s="95"/>
      <c r="V700" s="95"/>
      <c r="W700" s="96"/>
      <c r="X700" s="81">
        <f t="shared" si="100"/>
        <v>1</v>
      </c>
      <c r="Y700" s="82">
        <f t="shared" si="101"/>
        <v>0</v>
      </c>
      <c r="Z700" s="82">
        <f t="shared" si="102"/>
        <v>0</v>
      </c>
      <c r="AA700" s="82">
        <f t="shared" si="103"/>
        <v>0</v>
      </c>
      <c r="AB700" s="97" t="str">
        <f t="shared" si="104"/>
        <v>-</v>
      </c>
      <c r="AC700" s="81">
        <f t="shared" si="105"/>
        <v>1</v>
      </c>
      <c r="AD700" s="82">
        <f t="shared" si="106"/>
        <v>0</v>
      </c>
      <c r="AE700" s="82">
        <f t="shared" si="107"/>
        <v>0</v>
      </c>
      <c r="AF700" s="97" t="str">
        <f t="shared" si="108"/>
        <v>-</v>
      </c>
      <c r="AG700" s="81">
        <f t="shared" si="109"/>
        <v>0</v>
      </c>
      <c r="AH700" s="98" t="s">
        <v>1368</v>
      </c>
      <c r="AI700" s="99" t="s">
        <v>1418</v>
      </c>
    </row>
    <row r="701" spans="1:35" x14ac:dyDescent="0.2">
      <c r="A701" s="79" t="s">
        <v>4793</v>
      </c>
      <c r="B701" s="80" t="s">
        <v>1306</v>
      </c>
      <c r="C701" s="81" t="s">
        <v>4794</v>
      </c>
      <c r="D701" s="82" t="s">
        <v>4795</v>
      </c>
      <c r="E701" s="82" t="s">
        <v>4796</v>
      </c>
      <c r="F701" s="80" t="s">
        <v>1362</v>
      </c>
      <c r="G701" s="83" t="s">
        <v>4797</v>
      </c>
      <c r="H701" s="84" t="s">
        <v>4798</v>
      </c>
      <c r="I701" s="85">
        <v>4196913888</v>
      </c>
      <c r="J701" s="86" t="s">
        <v>1390</v>
      </c>
      <c r="K701" s="87" t="s">
        <v>1366</v>
      </c>
      <c r="L701" s="88"/>
      <c r="M701" s="89">
        <v>943.59315704136202</v>
      </c>
      <c r="N701" s="90"/>
      <c r="O701" s="91">
        <v>13.347200000000001</v>
      </c>
      <c r="P701" s="87" t="s">
        <v>1366</v>
      </c>
      <c r="Q701" s="92"/>
      <c r="R701" s="90"/>
      <c r="S701" s="93" t="s">
        <v>1366</v>
      </c>
      <c r="T701" s="94">
        <v>31266.420000000002</v>
      </c>
      <c r="U701" s="95"/>
      <c r="V701" s="95"/>
      <c r="W701" s="96"/>
      <c r="X701" s="81">
        <f t="shared" si="100"/>
        <v>0</v>
      </c>
      <c r="Y701" s="82">
        <f t="shared" si="101"/>
        <v>0</v>
      </c>
      <c r="Z701" s="82">
        <f t="shared" si="102"/>
        <v>0</v>
      </c>
      <c r="AA701" s="82">
        <f t="shared" si="103"/>
        <v>0</v>
      </c>
      <c r="AB701" s="97" t="str">
        <f t="shared" si="104"/>
        <v>-</v>
      </c>
      <c r="AC701" s="81">
        <f t="shared" si="105"/>
        <v>0</v>
      </c>
      <c r="AD701" s="82">
        <f t="shared" si="106"/>
        <v>0</v>
      </c>
      <c r="AE701" s="82">
        <f t="shared" si="107"/>
        <v>0</v>
      </c>
      <c r="AF701" s="97" t="str">
        <f t="shared" si="108"/>
        <v>-</v>
      </c>
      <c r="AG701" s="81">
        <f t="shared" si="109"/>
        <v>0</v>
      </c>
      <c r="AH701" s="98" t="s">
        <v>1368</v>
      </c>
      <c r="AI701" s="99" t="s">
        <v>1418</v>
      </c>
    </row>
    <row r="702" spans="1:35" x14ac:dyDescent="0.2">
      <c r="A702" s="79" t="s">
        <v>4799</v>
      </c>
      <c r="B702" s="80" t="s">
        <v>1183</v>
      </c>
      <c r="C702" s="81" t="s">
        <v>1184</v>
      </c>
      <c r="D702" s="82" t="s">
        <v>4800</v>
      </c>
      <c r="E702" s="82" t="s">
        <v>4801</v>
      </c>
      <c r="F702" s="80" t="s">
        <v>1362</v>
      </c>
      <c r="G702" s="83" t="s">
        <v>1646</v>
      </c>
      <c r="H702" s="84" t="s">
        <v>4802</v>
      </c>
      <c r="I702" s="85">
        <v>3308250863</v>
      </c>
      <c r="J702" s="86" t="s">
        <v>1488</v>
      </c>
      <c r="K702" s="87" t="s">
        <v>1366</v>
      </c>
      <c r="L702" s="88"/>
      <c r="M702" s="89">
        <v>2573.9280753936782</v>
      </c>
      <c r="N702" s="90"/>
      <c r="O702" s="91">
        <v>11.451000000000001</v>
      </c>
      <c r="P702" s="87" t="s">
        <v>1366</v>
      </c>
      <c r="Q702" s="92"/>
      <c r="R702" s="90"/>
      <c r="S702" s="93" t="s">
        <v>1366</v>
      </c>
      <c r="T702" s="94">
        <v>50947.79</v>
      </c>
      <c r="U702" s="95"/>
      <c r="V702" s="95"/>
      <c r="W702" s="96"/>
      <c r="X702" s="81">
        <f t="shared" si="100"/>
        <v>0</v>
      </c>
      <c r="Y702" s="82">
        <f t="shared" si="101"/>
        <v>0</v>
      </c>
      <c r="Z702" s="82">
        <f t="shared" si="102"/>
        <v>0</v>
      </c>
      <c r="AA702" s="82">
        <f t="shared" si="103"/>
        <v>0</v>
      </c>
      <c r="AB702" s="97" t="str">
        <f t="shared" si="104"/>
        <v>-</v>
      </c>
      <c r="AC702" s="81">
        <f t="shared" si="105"/>
        <v>0</v>
      </c>
      <c r="AD702" s="82">
        <f t="shared" si="106"/>
        <v>0</v>
      </c>
      <c r="AE702" s="82">
        <f t="shared" si="107"/>
        <v>0</v>
      </c>
      <c r="AF702" s="97" t="str">
        <f t="shared" si="108"/>
        <v>-</v>
      </c>
      <c r="AG702" s="81">
        <f t="shared" si="109"/>
        <v>0</v>
      </c>
      <c r="AH702" s="98" t="s">
        <v>1368</v>
      </c>
      <c r="AI702" s="99" t="s">
        <v>1418</v>
      </c>
    </row>
    <row r="703" spans="1:35" x14ac:dyDescent="0.2">
      <c r="A703" s="79" t="s">
        <v>4803</v>
      </c>
      <c r="B703" s="80" t="s">
        <v>917</v>
      </c>
      <c r="C703" s="81" t="s">
        <v>918</v>
      </c>
      <c r="D703" s="82" t="s">
        <v>4804</v>
      </c>
      <c r="E703" s="82" t="s">
        <v>4805</v>
      </c>
      <c r="F703" s="80" t="s">
        <v>1362</v>
      </c>
      <c r="G703" s="83" t="s">
        <v>4806</v>
      </c>
      <c r="H703" s="84" t="s">
        <v>4807</v>
      </c>
      <c r="I703" s="85">
        <v>4196682779</v>
      </c>
      <c r="J703" s="86" t="s">
        <v>1416</v>
      </c>
      <c r="K703" s="87" t="s">
        <v>1366</v>
      </c>
      <c r="L703" s="88"/>
      <c r="M703" s="89">
        <v>2902.4382536017797</v>
      </c>
      <c r="N703" s="90"/>
      <c r="O703" s="91">
        <v>19.098800000000001</v>
      </c>
      <c r="P703" s="87" t="s">
        <v>1366</v>
      </c>
      <c r="Q703" s="92"/>
      <c r="R703" s="90"/>
      <c r="S703" s="93" t="s">
        <v>1417</v>
      </c>
      <c r="T703" s="94">
        <v>102322.9</v>
      </c>
      <c r="U703" s="95"/>
      <c r="V703" s="95"/>
      <c r="W703" s="96"/>
      <c r="X703" s="81">
        <f t="shared" si="100"/>
        <v>0</v>
      </c>
      <c r="Y703" s="82">
        <f t="shared" si="101"/>
        <v>0</v>
      </c>
      <c r="Z703" s="82">
        <f t="shared" si="102"/>
        <v>0</v>
      </c>
      <c r="AA703" s="82">
        <f t="shared" si="103"/>
        <v>0</v>
      </c>
      <c r="AB703" s="97" t="str">
        <f t="shared" si="104"/>
        <v>-</v>
      </c>
      <c r="AC703" s="81">
        <f t="shared" si="105"/>
        <v>1</v>
      </c>
      <c r="AD703" s="82">
        <f t="shared" si="106"/>
        <v>0</v>
      </c>
      <c r="AE703" s="82">
        <f t="shared" si="107"/>
        <v>0</v>
      </c>
      <c r="AF703" s="97" t="str">
        <f t="shared" si="108"/>
        <v>-</v>
      </c>
      <c r="AG703" s="81">
        <f t="shared" si="109"/>
        <v>0</v>
      </c>
      <c r="AH703" s="98" t="s">
        <v>1368</v>
      </c>
      <c r="AI703" s="99" t="s">
        <v>1418</v>
      </c>
    </row>
    <row r="704" spans="1:35" x14ac:dyDescent="0.2">
      <c r="A704" s="79" t="s">
        <v>4808</v>
      </c>
      <c r="B704" s="80" t="s">
        <v>1213</v>
      </c>
      <c r="C704" s="81" t="s">
        <v>1214</v>
      </c>
      <c r="D704" s="82" t="s">
        <v>4809</v>
      </c>
      <c r="E704" s="82" t="s">
        <v>4810</v>
      </c>
      <c r="F704" s="80" t="s">
        <v>1362</v>
      </c>
      <c r="G704" s="83" t="s">
        <v>4811</v>
      </c>
      <c r="H704" s="84" t="s">
        <v>4812</v>
      </c>
      <c r="I704" s="85">
        <v>3304356382</v>
      </c>
      <c r="J704" s="86" t="s">
        <v>1424</v>
      </c>
      <c r="K704" s="87" t="s">
        <v>1417</v>
      </c>
      <c r="L704" s="88"/>
      <c r="M704" s="89">
        <v>1443.7420466677045</v>
      </c>
      <c r="N704" s="90"/>
      <c r="O704" s="91">
        <v>14.073600000000001</v>
      </c>
      <c r="P704" s="87" t="s">
        <v>1366</v>
      </c>
      <c r="Q704" s="92"/>
      <c r="R704" s="90"/>
      <c r="S704" s="93" t="s">
        <v>1417</v>
      </c>
      <c r="T704" s="94">
        <v>38840.17</v>
      </c>
      <c r="U704" s="95"/>
      <c r="V704" s="95"/>
      <c r="W704" s="96"/>
      <c r="X704" s="81">
        <f t="shared" si="100"/>
        <v>1</v>
      </c>
      <c r="Y704" s="82">
        <f t="shared" si="101"/>
        <v>0</v>
      </c>
      <c r="Z704" s="82">
        <f t="shared" si="102"/>
        <v>0</v>
      </c>
      <c r="AA704" s="82">
        <f t="shared" si="103"/>
        <v>0</v>
      </c>
      <c r="AB704" s="97" t="str">
        <f t="shared" si="104"/>
        <v>-</v>
      </c>
      <c r="AC704" s="81">
        <f t="shared" si="105"/>
        <v>1</v>
      </c>
      <c r="AD704" s="82">
        <f t="shared" si="106"/>
        <v>0</v>
      </c>
      <c r="AE704" s="82">
        <f t="shared" si="107"/>
        <v>0</v>
      </c>
      <c r="AF704" s="97" t="str">
        <f t="shared" si="108"/>
        <v>-</v>
      </c>
      <c r="AG704" s="81">
        <f t="shared" si="109"/>
        <v>0</v>
      </c>
      <c r="AH704" s="98" t="s">
        <v>1368</v>
      </c>
      <c r="AI704" s="99" t="s">
        <v>1418</v>
      </c>
    </row>
    <row r="705" spans="1:35" x14ac:dyDescent="0.2">
      <c r="A705" s="79" t="s">
        <v>4813</v>
      </c>
      <c r="B705" s="80" t="s">
        <v>455</v>
      </c>
      <c r="C705" s="81" t="s">
        <v>456</v>
      </c>
      <c r="D705" s="82" t="s">
        <v>4814</v>
      </c>
      <c r="E705" s="82" t="s">
        <v>4815</v>
      </c>
      <c r="F705" s="80" t="s">
        <v>1362</v>
      </c>
      <c r="G705" s="83" t="s">
        <v>4816</v>
      </c>
      <c r="H705" s="84" t="s">
        <v>4817</v>
      </c>
      <c r="I705" s="85">
        <v>5139242500</v>
      </c>
      <c r="J705" s="86" t="s">
        <v>1390</v>
      </c>
      <c r="K705" s="87" t="s">
        <v>1366</v>
      </c>
      <c r="L705" s="88"/>
      <c r="M705" s="89">
        <v>2064.1069453955815</v>
      </c>
      <c r="N705" s="90"/>
      <c r="O705" s="91">
        <v>30.7514</v>
      </c>
      <c r="P705" s="87" t="s">
        <v>1417</v>
      </c>
      <c r="Q705" s="92"/>
      <c r="R705" s="90"/>
      <c r="S705" s="93" t="s">
        <v>1366</v>
      </c>
      <c r="T705" s="94">
        <v>147468.07</v>
      </c>
      <c r="U705" s="95"/>
      <c r="V705" s="95"/>
      <c r="W705" s="96"/>
      <c r="X705" s="81">
        <f t="shared" si="100"/>
        <v>0</v>
      </c>
      <c r="Y705" s="82">
        <f t="shared" si="101"/>
        <v>0</v>
      </c>
      <c r="Z705" s="82">
        <f t="shared" si="102"/>
        <v>0</v>
      </c>
      <c r="AA705" s="82">
        <f t="shared" si="103"/>
        <v>0</v>
      </c>
      <c r="AB705" s="97" t="str">
        <f t="shared" si="104"/>
        <v>-</v>
      </c>
      <c r="AC705" s="81">
        <f t="shared" si="105"/>
        <v>0</v>
      </c>
      <c r="AD705" s="82">
        <f t="shared" si="106"/>
        <v>1</v>
      </c>
      <c r="AE705" s="82">
        <f t="shared" si="107"/>
        <v>0</v>
      </c>
      <c r="AF705" s="97" t="str">
        <f t="shared" si="108"/>
        <v>-</v>
      </c>
      <c r="AG705" s="81">
        <f t="shared" si="109"/>
        <v>0</v>
      </c>
      <c r="AH705" s="98" t="s">
        <v>1368</v>
      </c>
      <c r="AI705" s="99" t="s">
        <v>1418</v>
      </c>
    </row>
    <row r="706" spans="1:35" x14ac:dyDescent="0.2">
      <c r="A706" s="79" t="s">
        <v>4818</v>
      </c>
      <c r="B706" s="80" t="s">
        <v>4819</v>
      </c>
      <c r="C706" s="81" t="s">
        <v>4820</v>
      </c>
      <c r="D706" s="82" t="s">
        <v>4814</v>
      </c>
      <c r="E706" s="82" t="s">
        <v>4815</v>
      </c>
      <c r="F706" s="80" t="s">
        <v>1362</v>
      </c>
      <c r="G706" s="83" t="s">
        <v>4816</v>
      </c>
      <c r="H706" s="84" t="s">
        <v>4817</v>
      </c>
      <c r="I706" s="85">
        <v>8776446338</v>
      </c>
      <c r="J706" s="86" t="s">
        <v>1390</v>
      </c>
      <c r="K706" s="87" t="s">
        <v>1366</v>
      </c>
      <c r="L706" s="88"/>
      <c r="M706" s="100"/>
      <c r="N706" s="90"/>
      <c r="O706" s="91" t="s">
        <v>1367</v>
      </c>
      <c r="P706" s="87" t="s">
        <v>1366</v>
      </c>
      <c r="Q706" s="92"/>
      <c r="R706" s="90"/>
      <c r="S706" s="93" t="s">
        <v>1366</v>
      </c>
      <c r="T706" s="102"/>
      <c r="U706" s="95"/>
      <c r="V706" s="95"/>
      <c r="W706" s="96"/>
      <c r="X706" s="81">
        <f t="shared" si="100"/>
        <v>0</v>
      </c>
      <c r="Y706" s="82">
        <f t="shared" si="101"/>
        <v>0</v>
      </c>
      <c r="Z706" s="82">
        <f t="shared" si="102"/>
        <v>0</v>
      </c>
      <c r="AA706" s="82">
        <f t="shared" si="103"/>
        <v>0</v>
      </c>
      <c r="AB706" s="97" t="str">
        <f t="shared" si="104"/>
        <v>-</v>
      </c>
      <c r="AC706" s="81">
        <f t="shared" si="105"/>
        <v>0</v>
      </c>
      <c r="AD706" s="82">
        <f t="shared" si="106"/>
        <v>0</v>
      </c>
      <c r="AE706" s="82">
        <f t="shared" si="107"/>
        <v>0</v>
      </c>
      <c r="AF706" s="97" t="str">
        <f t="shared" si="108"/>
        <v>-</v>
      </c>
      <c r="AG706" s="81">
        <f t="shared" si="109"/>
        <v>0</v>
      </c>
      <c r="AH706" s="98" t="s">
        <v>1957</v>
      </c>
      <c r="AI706" s="99" t="s">
        <v>1418</v>
      </c>
    </row>
    <row r="707" spans="1:35" x14ac:dyDescent="0.2">
      <c r="A707" s="79" t="s">
        <v>4821</v>
      </c>
      <c r="B707" s="80" t="s">
        <v>1081</v>
      </c>
      <c r="C707" s="81" t="s">
        <v>1082</v>
      </c>
      <c r="D707" s="82" t="s">
        <v>4822</v>
      </c>
      <c r="E707" s="82" t="s">
        <v>4823</v>
      </c>
      <c r="F707" s="80" t="s">
        <v>1362</v>
      </c>
      <c r="G707" s="83" t="s">
        <v>4824</v>
      </c>
      <c r="H707" s="84" t="s">
        <v>2720</v>
      </c>
      <c r="I707" s="85">
        <v>7406827595</v>
      </c>
      <c r="J707" s="86" t="s">
        <v>1424</v>
      </c>
      <c r="K707" s="87" t="s">
        <v>1417</v>
      </c>
      <c r="L707" s="88"/>
      <c r="M707" s="89">
        <v>1268.7153018069141</v>
      </c>
      <c r="N707" s="90"/>
      <c r="O707" s="91">
        <v>25.143699999999999</v>
      </c>
      <c r="P707" s="87" t="s">
        <v>1417</v>
      </c>
      <c r="Q707" s="92"/>
      <c r="R707" s="90"/>
      <c r="S707" s="93" t="s">
        <v>1417</v>
      </c>
      <c r="T707" s="94">
        <v>79995.320000000007</v>
      </c>
      <c r="U707" s="95"/>
      <c r="V707" s="95"/>
      <c r="W707" s="96"/>
      <c r="X707" s="81">
        <f t="shared" si="100"/>
        <v>1</v>
      </c>
      <c r="Y707" s="82">
        <f t="shared" si="101"/>
        <v>0</v>
      </c>
      <c r="Z707" s="82">
        <f t="shared" si="102"/>
        <v>0</v>
      </c>
      <c r="AA707" s="82">
        <f t="shared" si="103"/>
        <v>0</v>
      </c>
      <c r="AB707" s="97" t="str">
        <f t="shared" si="104"/>
        <v>-</v>
      </c>
      <c r="AC707" s="81">
        <f t="shared" si="105"/>
        <v>1</v>
      </c>
      <c r="AD707" s="82">
        <f t="shared" si="106"/>
        <v>1</v>
      </c>
      <c r="AE707" s="82" t="str">
        <f t="shared" si="107"/>
        <v>Initial</v>
      </c>
      <c r="AF707" s="97" t="str">
        <f t="shared" si="108"/>
        <v>RLIS</v>
      </c>
      <c r="AG707" s="81">
        <f t="shared" si="109"/>
        <v>0</v>
      </c>
      <c r="AH707" s="98" t="s">
        <v>1368</v>
      </c>
      <c r="AI707" s="99" t="s">
        <v>1418</v>
      </c>
    </row>
    <row r="708" spans="1:35" x14ac:dyDescent="0.2">
      <c r="A708" s="79" t="s">
        <v>4825</v>
      </c>
      <c r="B708" s="80" t="s">
        <v>457</v>
      </c>
      <c r="C708" s="81" t="s">
        <v>458</v>
      </c>
      <c r="D708" s="82" t="s">
        <v>4826</v>
      </c>
      <c r="E708" s="82" t="s">
        <v>1402</v>
      </c>
      <c r="F708" s="80" t="s">
        <v>1362</v>
      </c>
      <c r="G708" s="83" t="s">
        <v>4827</v>
      </c>
      <c r="H708" s="84" t="s">
        <v>4828</v>
      </c>
      <c r="I708" s="85">
        <v>5135743200</v>
      </c>
      <c r="J708" s="86" t="s">
        <v>1390</v>
      </c>
      <c r="K708" s="87" t="s">
        <v>1366</v>
      </c>
      <c r="L708" s="88"/>
      <c r="M708" s="89">
        <v>7844.7412557295684</v>
      </c>
      <c r="N708" s="90"/>
      <c r="O708" s="91">
        <v>9.9556000000000004</v>
      </c>
      <c r="P708" s="87" t="s">
        <v>1366</v>
      </c>
      <c r="Q708" s="92"/>
      <c r="R708" s="90"/>
      <c r="S708" s="93" t="s">
        <v>1366</v>
      </c>
      <c r="T708" s="94">
        <v>166152.72</v>
      </c>
      <c r="U708" s="95"/>
      <c r="V708" s="95"/>
      <c r="W708" s="96"/>
      <c r="X708" s="81">
        <f t="shared" si="100"/>
        <v>0</v>
      </c>
      <c r="Y708" s="82">
        <f t="shared" si="101"/>
        <v>0</v>
      </c>
      <c r="Z708" s="82">
        <f t="shared" si="102"/>
        <v>0</v>
      </c>
      <c r="AA708" s="82">
        <f t="shared" si="103"/>
        <v>0</v>
      </c>
      <c r="AB708" s="97" t="str">
        <f t="shared" si="104"/>
        <v>-</v>
      </c>
      <c r="AC708" s="81">
        <f t="shared" si="105"/>
        <v>0</v>
      </c>
      <c r="AD708" s="82">
        <f t="shared" si="106"/>
        <v>0</v>
      </c>
      <c r="AE708" s="82">
        <f t="shared" si="107"/>
        <v>0</v>
      </c>
      <c r="AF708" s="97" t="str">
        <f t="shared" si="108"/>
        <v>-</v>
      </c>
      <c r="AG708" s="81">
        <f t="shared" si="109"/>
        <v>0</v>
      </c>
      <c r="AH708" s="98" t="s">
        <v>1368</v>
      </c>
      <c r="AI708" s="99" t="s">
        <v>1418</v>
      </c>
    </row>
    <row r="709" spans="1:35" x14ac:dyDescent="0.2">
      <c r="A709" s="79" t="s">
        <v>4829</v>
      </c>
      <c r="B709" s="80" t="s">
        <v>4830</v>
      </c>
      <c r="C709" s="81" t="s">
        <v>4831</v>
      </c>
      <c r="D709" s="82" t="s">
        <v>4832</v>
      </c>
      <c r="E709" s="82" t="s">
        <v>1528</v>
      </c>
      <c r="F709" s="80" t="s">
        <v>1362</v>
      </c>
      <c r="G709" s="83" t="s">
        <v>2228</v>
      </c>
      <c r="H709" s="84" t="s">
        <v>4833</v>
      </c>
      <c r="I709" s="85">
        <v>8776446338</v>
      </c>
      <c r="J709" s="86" t="s">
        <v>1365</v>
      </c>
      <c r="K709" s="87" t="s">
        <v>1366</v>
      </c>
      <c r="L709" s="88"/>
      <c r="M709" s="89">
        <v>117.53895807933287</v>
      </c>
      <c r="N709" s="90"/>
      <c r="O709" s="91" t="s">
        <v>1367</v>
      </c>
      <c r="P709" s="87" t="s">
        <v>1366</v>
      </c>
      <c r="Q709" s="92"/>
      <c r="R709" s="90"/>
      <c r="S709" s="93" t="s">
        <v>1366</v>
      </c>
      <c r="T709" s="94">
        <v>824.09</v>
      </c>
      <c r="U709" s="95"/>
      <c r="V709" s="95"/>
      <c r="W709" s="96"/>
      <c r="X709" s="81">
        <f t="shared" ref="X709:X772" si="110">IF(OR(K709="YES",TRIM(L709)="YES"),1,0)</f>
        <v>0</v>
      </c>
      <c r="Y709" s="82">
        <f t="shared" ref="Y709:Y772" si="111">IF(OR(AND(ISNUMBER(M709),AND(M709&gt;0,M709&lt;600)),AND(ISNUMBER(M709),AND(M709&gt;0,N709="YES"))),1,0)</f>
        <v>1</v>
      </c>
      <c r="Z709" s="82">
        <f t="shared" ref="Z709:Z772" si="112">IF(AND(OR(K709="YES",TRIM(L709)="YES"),(X709=0)),"Trouble",0)</f>
        <v>0</v>
      </c>
      <c r="AA709" s="82">
        <f t="shared" ref="AA709:AA772" si="113">IF(AND(OR(AND(ISNUMBER(M709),AND(M709&gt;0,M709&lt;600)),AND(ISNUMBER(M709),AND(M709&gt;0,N709="YES"))),(Y709=0)),"Trouble",0)</f>
        <v>0</v>
      </c>
      <c r="AB709" s="97" t="str">
        <f t="shared" ref="AB709:AB772" si="114">IF(AND(X709=1,Y709=1),"SRSA","-")</f>
        <v>-</v>
      </c>
      <c r="AC709" s="81">
        <f t="shared" ref="AC709:AC772" si="115">IF(S709="YES",1,0)</f>
        <v>0</v>
      </c>
      <c r="AD709" s="82">
        <f t="shared" ref="AD709:AD772" si="116">IF(OR(AND(ISNUMBER(Q709),Q709&gt;=20), (AND(ISNUMBER(Q709) = FALSE, AND(ISNUMBER(O709), O709&gt;=20)))),1,0)</f>
        <v>0</v>
      </c>
      <c r="AE709" s="82">
        <f t="shared" ref="AE709:AE772" si="117">IF(AND(AC709=1,AD709=1),"Initial",0)</f>
        <v>0</v>
      </c>
      <c r="AF709" s="97" t="str">
        <f t="shared" ref="AF709:AF772" si="118">IF(AND(AND(AE709="Initial",AG709=0),AND(ISNUMBER(M709),M709&gt;0)),"RLIS","-")</f>
        <v>-</v>
      </c>
      <c r="AG709" s="81">
        <f t="shared" ref="AG709:AG772" si="119">IF(AND(AB709="SRSA",AE709="Initial"),"SRSA",0)</f>
        <v>0</v>
      </c>
      <c r="AH709" s="98" t="s">
        <v>1368</v>
      </c>
      <c r="AI709" s="99" t="s">
        <v>1418</v>
      </c>
    </row>
    <row r="710" spans="1:35" x14ac:dyDescent="0.2">
      <c r="A710" s="79" t="s">
        <v>4834</v>
      </c>
      <c r="B710" s="80" t="s">
        <v>4835</v>
      </c>
      <c r="C710" s="81" t="s">
        <v>4836</v>
      </c>
      <c r="D710" s="82" t="s">
        <v>4837</v>
      </c>
      <c r="E710" s="82" t="s">
        <v>1361</v>
      </c>
      <c r="F710" s="80" t="s">
        <v>1362</v>
      </c>
      <c r="G710" s="83" t="s">
        <v>3517</v>
      </c>
      <c r="H710" s="84" t="s">
        <v>4838</v>
      </c>
      <c r="I710" s="85">
        <v>6144581085</v>
      </c>
      <c r="J710" s="86" t="s">
        <v>1365</v>
      </c>
      <c r="K710" s="87" t="s">
        <v>1366</v>
      </c>
      <c r="L710" s="88"/>
      <c r="M710" s="89">
        <v>263.29156766675129</v>
      </c>
      <c r="N710" s="90"/>
      <c r="O710" s="91" t="s">
        <v>1367</v>
      </c>
      <c r="P710" s="87" t="s">
        <v>1366</v>
      </c>
      <c r="Q710" s="92"/>
      <c r="R710" s="90"/>
      <c r="S710" s="93" t="s">
        <v>1366</v>
      </c>
      <c r="T710" s="94">
        <v>264.79999999999995</v>
      </c>
      <c r="U710" s="95"/>
      <c r="V710" s="95"/>
      <c r="W710" s="96"/>
      <c r="X710" s="81">
        <f t="shared" si="110"/>
        <v>0</v>
      </c>
      <c r="Y710" s="82">
        <f t="shared" si="111"/>
        <v>1</v>
      </c>
      <c r="Z710" s="82">
        <f t="shared" si="112"/>
        <v>0</v>
      </c>
      <c r="AA710" s="82">
        <f t="shared" si="113"/>
        <v>0</v>
      </c>
      <c r="AB710" s="97" t="str">
        <f t="shared" si="114"/>
        <v>-</v>
      </c>
      <c r="AC710" s="81">
        <f t="shared" si="115"/>
        <v>0</v>
      </c>
      <c r="AD710" s="82">
        <f t="shared" si="116"/>
        <v>0</v>
      </c>
      <c r="AE710" s="82">
        <f t="shared" si="117"/>
        <v>0</v>
      </c>
      <c r="AF710" s="97" t="str">
        <f t="shared" si="118"/>
        <v>-</v>
      </c>
      <c r="AG710" s="81">
        <f t="shared" si="119"/>
        <v>0</v>
      </c>
      <c r="AH710" s="98" t="s">
        <v>1368</v>
      </c>
      <c r="AI710" s="99" t="s">
        <v>1369</v>
      </c>
    </row>
    <row r="711" spans="1:35" x14ac:dyDescent="0.2">
      <c r="A711" s="79" t="s">
        <v>4839</v>
      </c>
      <c r="B711" s="80" t="s">
        <v>794</v>
      </c>
      <c r="C711" s="81" t="s">
        <v>795</v>
      </c>
      <c r="D711" s="82" t="s">
        <v>4840</v>
      </c>
      <c r="E711" s="82" t="s">
        <v>2234</v>
      </c>
      <c r="F711" s="80" t="s">
        <v>1362</v>
      </c>
      <c r="G711" s="83" t="s">
        <v>4841</v>
      </c>
      <c r="H711" s="84" t="s">
        <v>4842</v>
      </c>
      <c r="I711" s="85">
        <v>9372975332</v>
      </c>
      <c r="J711" s="86" t="s">
        <v>1488</v>
      </c>
      <c r="K711" s="87" t="s">
        <v>1366</v>
      </c>
      <c r="L711" s="88"/>
      <c r="M711" s="89">
        <v>2102.1329846675453</v>
      </c>
      <c r="N711" s="90"/>
      <c r="O711" s="91">
        <v>6.96</v>
      </c>
      <c r="P711" s="87" t="s">
        <v>1366</v>
      </c>
      <c r="Q711" s="92"/>
      <c r="R711" s="90"/>
      <c r="S711" s="93" t="s">
        <v>1366</v>
      </c>
      <c r="T711" s="94">
        <v>30664.44</v>
      </c>
      <c r="U711" s="95"/>
      <c r="V711" s="95"/>
      <c r="W711" s="96"/>
      <c r="X711" s="81">
        <f t="shared" si="110"/>
        <v>0</v>
      </c>
      <c r="Y711" s="82">
        <f t="shared" si="111"/>
        <v>0</v>
      </c>
      <c r="Z711" s="82">
        <f t="shared" si="112"/>
        <v>0</v>
      </c>
      <c r="AA711" s="82">
        <f t="shared" si="113"/>
        <v>0</v>
      </c>
      <c r="AB711" s="97" t="str">
        <f t="shared" si="114"/>
        <v>-</v>
      </c>
      <c r="AC711" s="81">
        <f t="shared" si="115"/>
        <v>0</v>
      </c>
      <c r="AD711" s="82">
        <f t="shared" si="116"/>
        <v>0</v>
      </c>
      <c r="AE711" s="82">
        <f t="shared" si="117"/>
        <v>0</v>
      </c>
      <c r="AF711" s="97" t="str">
        <f t="shared" si="118"/>
        <v>-</v>
      </c>
      <c r="AG711" s="81">
        <f t="shared" si="119"/>
        <v>0</v>
      </c>
      <c r="AH711" s="98" t="s">
        <v>1368</v>
      </c>
      <c r="AI711" s="99" t="s">
        <v>1369</v>
      </c>
    </row>
    <row r="712" spans="1:35" x14ac:dyDescent="0.2">
      <c r="A712" s="79" t="s">
        <v>4843</v>
      </c>
      <c r="B712" s="80" t="s">
        <v>598</v>
      </c>
      <c r="C712" s="81" t="s">
        <v>4844</v>
      </c>
      <c r="D712" s="82" t="s">
        <v>4845</v>
      </c>
      <c r="E712" s="82" t="s">
        <v>4085</v>
      </c>
      <c r="F712" s="80" t="s">
        <v>1362</v>
      </c>
      <c r="G712" s="83" t="s">
        <v>4086</v>
      </c>
      <c r="H712" s="84" t="s">
        <v>4846</v>
      </c>
      <c r="I712" s="85">
        <v>4407741458</v>
      </c>
      <c r="J712" s="86" t="s">
        <v>1390</v>
      </c>
      <c r="K712" s="87" t="s">
        <v>1366</v>
      </c>
      <c r="L712" s="88"/>
      <c r="M712" s="89">
        <v>1072.3579703184321</v>
      </c>
      <c r="N712" s="90"/>
      <c r="O712" s="91">
        <v>17.315000000000001</v>
      </c>
      <c r="P712" s="87" t="s">
        <v>1366</v>
      </c>
      <c r="Q712" s="92"/>
      <c r="R712" s="90"/>
      <c r="S712" s="93" t="s">
        <v>1366</v>
      </c>
      <c r="T712" s="94">
        <v>59306.210000000006</v>
      </c>
      <c r="U712" s="95"/>
      <c r="V712" s="95"/>
      <c r="W712" s="96"/>
      <c r="X712" s="81">
        <f t="shared" si="110"/>
        <v>0</v>
      </c>
      <c r="Y712" s="82">
        <f t="shared" si="111"/>
        <v>0</v>
      </c>
      <c r="Z712" s="82">
        <f t="shared" si="112"/>
        <v>0</v>
      </c>
      <c r="AA712" s="82">
        <f t="shared" si="113"/>
        <v>0</v>
      </c>
      <c r="AB712" s="97" t="str">
        <f t="shared" si="114"/>
        <v>-</v>
      </c>
      <c r="AC712" s="81">
        <f t="shared" si="115"/>
        <v>0</v>
      </c>
      <c r="AD712" s="82">
        <f t="shared" si="116"/>
        <v>0</v>
      </c>
      <c r="AE712" s="82">
        <f t="shared" si="117"/>
        <v>0</v>
      </c>
      <c r="AF712" s="97" t="str">
        <f t="shared" si="118"/>
        <v>-</v>
      </c>
      <c r="AG712" s="81">
        <f t="shared" si="119"/>
        <v>0</v>
      </c>
      <c r="AH712" s="98" t="s">
        <v>1368</v>
      </c>
      <c r="AI712" s="99" t="s">
        <v>1418</v>
      </c>
    </row>
    <row r="713" spans="1:35" x14ac:dyDescent="0.2">
      <c r="A713" s="79" t="s">
        <v>4847</v>
      </c>
      <c r="B713" s="80" t="s">
        <v>4848</v>
      </c>
      <c r="C713" s="81" t="s">
        <v>4849</v>
      </c>
      <c r="D713" s="82" t="s">
        <v>4850</v>
      </c>
      <c r="E713" s="82" t="s">
        <v>4201</v>
      </c>
      <c r="F713" s="80" t="s">
        <v>1362</v>
      </c>
      <c r="G713" s="83" t="s">
        <v>4202</v>
      </c>
      <c r="H713" s="84" t="s">
        <v>4851</v>
      </c>
      <c r="I713" s="85">
        <v>2163379066</v>
      </c>
      <c r="J713" s="86" t="s">
        <v>1390</v>
      </c>
      <c r="K713" s="87" t="s">
        <v>1366</v>
      </c>
      <c r="L713" s="88"/>
      <c r="M713" s="89">
        <v>525.91687673244564</v>
      </c>
      <c r="N713" s="90"/>
      <c r="O713" s="91" t="s">
        <v>1367</v>
      </c>
      <c r="P713" s="87" t="s">
        <v>1366</v>
      </c>
      <c r="Q713" s="92"/>
      <c r="R713" s="90"/>
      <c r="S713" s="93" t="s">
        <v>1366</v>
      </c>
      <c r="T713" s="94">
        <v>1477.2500000000002</v>
      </c>
      <c r="U713" s="95"/>
      <c r="V713" s="95"/>
      <c r="W713" s="96"/>
      <c r="X713" s="81">
        <f t="shared" si="110"/>
        <v>0</v>
      </c>
      <c r="Y713" s="82">
        <f t="shared" si="111"/>
        <v>1</v>
      </c>
      <c r="Z713" s="82">
        <f t="shared" si="112"/>
        <v>0</v>
      </c>
      <c r="AA713" s="82">
        <f t="shared" si="113"/>
        <v>0</v>
      </c>
      <c r="AB713" s="97" t="str">
        <f t="shared" si="114"/>
        <v>-</v>
      </c>
      <c r="AC713" s="81">
        <f t="shared" si="115"/>
        <v>0</v>
      </c>
      <c r="AD713" s="82">
        <f t="shared" si="116"/>
        <v>0</v>
      </c>
      <c r="AE713" s="82">
        <f t="shared" si="117"/>
        <v>0</v>
      </c>
      <c r="AF713" s="97" t="str">
        <f t="shared" si="118"/>
        <v>-</v>
      </c>
      <c r="AG713" s="81">
        <f t="shared" si="119"/>
        <v>0</v>
      </c>
      <c r="AH713" s="98" t="s">
        <v>1368</v>
      </c>
      <c r="AI713" s="99" t="s">
        <v>1418</v>
      </c>
    </row>
    <row r="714" spans="1:35" x14ac:dyDescent="0.2">
      <c r="A714" s="79" t="s">
        <v>4852</v>
      </c>
      <c r="B714" s="80" t="s">
        <v>4853</v>
      </c>
      <c r="C714" s="81" t="s">
        <v>4854</v>
      </c>
      <c r="D714" s="82" t="s">
        <v>4855</v>
      </c>
      <c r="E714" s="82" t="s">
        <v>1528</v>
      </c>
      <c r="F714" s="80" t="s">
        <v>1362</v>
      </c>
      <c r="G714" s="83" t="s">
        <v>2289</v>
      </c>
      <c r="H714" s="84" t="s">
        <v>4856</v>
      </c>
      <c r="I714" s="85">
        <v>5132344900</v>
      </c>
      <c r="J714" s="86" t="s">
        <v>1365</v>
      </c>
      <c r="K714" s="87" t="s">
        <v>1366</v>
      </c>
      <c r="L714" s="88"/>
      <c r="M714" s="89">
        <v>4234.8892673523551</v>
      </c>
      <c r="N714" s="90"/>
      <c r="O714" s="91" t="s">
        <v>1367</v>
      </c>
      <c r="P714" s="87" t="s">
        <v>1366</v>
      </c>
      <c r="Q714" s="92"/>
      <c r="R714" s="90"/>
      <c r="S714" s="93" t="s">
        <v>1366</v>
      </c>
      <c r="T714" s="94">
        <v>17872.91</v>
      </c>
      <c r="U714" s="95"/>
      <c r="V714" s="95"/>
      <c r="W714" s="96"/>
      <c r="X714" s="81">
        <f t="shared" si="110"/>
        <v>0</v>
      </c>
      <c r="Y714" s="82">
        <f t="shared" si="111"/>
        <v>0</v>
      </c>
      <c r="Z714" s="82">
        <f t="shared" si="112"/>
        <v>0</v>
      </c>
      <c r="AA714" s="82">
        <f t="shared" si="113"/>
        <v>0</v>
      </c>
      <c r="AB714" s="97" t="str">
        <f t="shared" si="114"/>
        <v>-</v>
      </c>
      <c r="AC714" s="81">
        <f t="shared" si="115"/>
        <v>0</v>
      </c>
      <c r="AD714" s="82">
        <f t="shared" si="116"/>
        <v>0</v>
      </c>
      <c r="AE714" s="82">
        <f t="shared" si="117"/>
        <v>0</v>
      </c>
      <c r="AF714" s="97" t="str">
        <f t="shared" si="118"/>
        <v>-</v>
      </c>
      <c r="AG714" s="81">
        <f t="shared" si="119"/>
        <v>0</v>
      </c>
      <c r="AH714" s="98" t="s">
        <v>1368</v>
      </c>
      <c r="AI714" s="99" t="s">
        <v>1369</v>
      </c>
    </row>
    <row r="715" spans="1:35" x14ac:dyDescent="0.2">
      <c r="A715" s="79" t="s">
        <v>4857</v>
      </c>
      <c r="B715" s="80" t="s">
        <v>4858</v>
      </c>
      <c r="C715" s="81" t="s">
        <v>4859</v>
      </c>
      <c r="D715" s="82" t="s">
        <v>4860</v>
      </c>
      <c r="E715" s="82" t="s">
        <v>1361</v>
      </c>
      <c r="F715" s="80" t="s">
        <v>1362</v>
      </c>
      <c r="G715" s="83" t="s">
        <v>2420</v>
      </c>
      <c r="H715" s="84" t="s">
        <v>4861</v>
      </c>
      <c r="I715" s="85">
        <v>8776446338</v>
      </c>
      <c r="J715" s="86" t="s">
        <v>1365</v>
      </c>
      <c r="K715" s="87" t="s">
        <v>1366</v>
      </c>
      <c r="L715" s="88"/>
      <c r="M715" s="89">
        <v>32.738880866232329</v>
      </c>
      <c r="N715" s="90"/>
      <c r="O715" s="91" t="s">
        <v>1367</v>
      </c>
      <c r="P715" s="87" t="s">
        <v>1366</v>
      </c>
      <c r="Q715" s="92"/>
      <c r="R715" s="90"/>
      <c r="S715" s="93" t="s">
        <v>1366</v>
      </c>
      <c r="T715" s="94">
        <v>217.42000000000002</v>
      </c>
      <c r="U715" s="95"/>
      <c r="V715" s="95"/>
      <c r="W715" s="96"/>
      <c r="X715" s="81">
        <f t="shared" si="110"/>
        <v>0</v>
      </c>
      <c r="Y715" s="82">
        <f t="shared" si="111"/>
        <v>1</v>
      </c>
      <c r="Z715" s="82">
        <f t="shared" si="112"/>
        <v>0</v>
      </c>
      <c r="AA715" s="82">
        <f t="shared" si="113"/>
        <v>0</v>
      </c>
      <c r="AB715" s="97" t="str">
        <f t="shared" si="114"/>
        <v>-</v>
      </c>
      <c r="AC715" s="81">
        <f t="shared" si="115"/>
        <v>0</v>
      </c>
      <c r="AD715" s="82">
        <f t="shared" si="116"/>
        <v>0</v>
      </c>
      <c r="AE715" s="82">
        <f t="shared" si="117"/>
        <v>0</v>
      </c>
      <c r="AF715" s="97" t="str">
        <f t="shared" si="118"/>
        <v>-</v>
      </c>
      <c r="AG715" s="81">
        <f t="shared" si="119"/>
        <v>0</v>
      </c>
      <c r="AH715" s="98" t="s">
        <v>1368</v>
      </c>
      <c r="AI715" s="99" t="s">
        <v>1369</v>
      </c>
    </row>
    <row r="716" spans="1:35" x14ac:dyDescent="0.2">
      <c r="A716" s="79" t="s">
        <v>4862</v>
      </c>
      <c r="B716" s="80" t="s">
        <v>4863</v>
      </c>
      <c r="C716" s="81" t="s">
        <v>4864</v>
      </c>
      <c r="D716" s="82" t="s">
        <v>4865</v>
      </c>
      <c r="E716" s="82" t="s">
        <v>4866</v>
      </c>
      <c r="F716" s="80" t="s">
        <v>1362</v>
      </c>
      <c r="G716" s="83" t="s">
        <v>4867</v>
      </c>
      <c r="H716" s="84" t="s">
        <v>4868</v>
      </c>
      <c r="I716" s="85">
        <v>8776446338</v>
      </c>
      <c r="J716" s="86"/>
      <c r="K716" s="87"/>
      <c r="L716" s="88"/>
      <c r="M716" s="100"/>
      <c r="N716" s="90"/>
      <c r="O716" s="91" t="s">
        <v>1367</v>
      </c>
      <c r="P716" s="87" t="s">
        <v>1366</v>
      </c>
      <c r="Q716" s="92"/>
      <c r="R716" s="90"/>
      <c r="S716" s="93"/>
      <c r="T716" s="102"/>
      <c r="U716" s="95"/>
      <c r="V716" s="95"/>
      <c r="W716" s="96"/>
      <c r="X716" s="81">
        <f t="shared" si="110"/>
        <v>0</v>
      </c>
      <c r="Y716" s="82">
        <f t="shared" si="111"/>
        <v>0</v>
      </c>
      <c r="Z716" s="82">
        <f t="shared" si="112"/>
        <v>0</v>
      </c>
      <c r="AA716" s="82">
        <f t="shared" si="113"/>
        <v>0</v>
      </c>
      <c r="AB716" s="97" t="str">
        <f t="shared" si="114"/>
        <v>-</v>
      </c>
      <c r="AC716" s="81">
        <f t="shared" si="115"/>
        <v>0</v>
      </c>
      <c r="AD716" s="82">
        <f t="shared" si="116"/>
        <v>0</v>
      </c>
      <c r="AE716" s="82">
        <f t="shared" si="117"/>
        <v>0</v>
      </c>
      <c r="AF716" s="97" t="str">
        <f t="shared" si="118"/>
        <v>-</v>
      </c>
      <c r="AG716" s="81">
        <f t="shared" si="119"/>
        <v>0</v>
      </c>
      <c r="AH716" s="98" t="s">
        <v>1685</v>
      </c>
      <c r="AI716" s="99" t="s">
        <v>1369</v>
      </c>
    </row>
    <row r="717" spans="1:35" x14ac:dyDescent="0.2">
      <c r="A717" s="79" t="s">
        <v>4869</v>
      </c>
      <c r="B717" s="80" t="s">
        <v>4870</v>
      </c>
      <c r="C717" s="81" t="s">
        <v>4871</v>
      </c>
      <c r="D717" s="82" t="s">
        <v>4872</v>
      </c>
      <c r="E717" s="82" t="s">
        <v>1721</v>
      </c>
      <c r="F717" s="80" t="s">
        <v>1362</v>
      </c>
      <c r="G717" s="83" t="s">
        <v>1722</v>
      </c>
      <c r="H717" s="84" t="s">
        <v>4873</v>
      </c>
      <c r="I717" s="85">
        <v>9375993010</v>
      </c>
      <c r="J717" s="86" t="s">
        <v>1416</v>
      </c>
      <c r="K717" s="87" t="s">
        <v>1366</v>
      </c>
      <c r="L717" s="88"/>
      <c r="M717" s="100">
        <v>2517.6916349642356</v>
      </c>
      <c r="N717" s="90"/>
      <c r="O717" s="91" t="s">
        <v>1367</v>
      </c>
      <c r="P717" s="87" t="s">
        <v>1366</v>
      </c>
      <c r="Q717" s="92"/>
      <c r="R717" s="90"/>
      <c r="S717" s="93" t="s">
        <v>1417</v>
      </c>
      <c r="T717" s="94">
        <v>1191</v>
      </c>
      <c r="U717" s="95"/>
      <c r="V717" s="95"/>
      <c r="W717" s="96"/>
      <c r="X717" s="81">
        <f t="shared" si="110"/>
        <v>0</v>
      </c>
      <c r="Y717" s="82">
        <f t="shared" si="111"/>
        <v>0</v>
      </c>
      <c r="Z717" s="82">
        <f t="shared" si="112"/>
        <v>0</v>
      </c>
      <c r="AA717" s="82">
        <f t="shared" si="113"/>
        <v>0</v>
      </c>
      <c r="AB717" s="97" t="str">
        <f t="shared" si="114"/>
        <v>-</v>
      </c>
      <c r="AC717" s="81">
        <f t="shared" si="115"/>
        <v>1</v>
      </c>
      <c r="AD717" s="82">
        <f t="shared" si="116"/>
        <v>0</v>
      </c>
      <c r="AE717" s="82">
        <f t="shared" si="117"/>
        <v>0</v>
      </c>
      <c r="AF717" s="97" t="str">
        <f t="shared" si="118"/>
        <v>-</v>
      </c>
      <c r="AG717" s="81">
        <f t="shared" si="119"/>
        <v>0</v>
      </c>
      <c r="AH717" s="98" t="s">
        <v>1368</v>
      </c>
      <c r="AI717" s="99" t="s">
        <v>1538</v>
      </c>
    </row>
    <row r="718" spans="1:35" x14ac:dyDescent="0.2">
      <c r="A718" s="79" t="s">
        <v>4874</v>
      </c>
      <c r="B718" s="80" t="s">
        <v>1397</v>
      </c>
      <c r="C718" s="81" t="s">
        <v>4875</v>
      </c>
      <c r="D718" s="82" t="s">
        <v>4876</v>
      </c>
      <c r="E718" s="82" t="s">
        <v>4877</v>
      </c>
      <c r="F718" s="80" t="s">
        <v>1362</v>
      </c>
      <c r="G718" s="83" t="s">
        <v>4878</v>
      </c>
      <c r="H718" s="84" t="s">
        <v>4879</v>
      </c>
      <c r="I718" s="85">
        <v>7407697395</v>
      </c>
      <c r="J718" s="86"/>
      <c r="K718" s="87"/>
      <c r="L718" s="88"/>
      <c r="M718" s="100"/>
      <c r="N718" s="90"/>
      <c r="O718" s="91" t="s">
        <v>1367</v>
      </c>
      <c r="P718" s="87" t="s">
        <v>1366</v>
      </c>
      <c r="Q718" s="92"/>
      <c r="R718" s="90"/>
      <c r="S718" s="93"/>
      <c r="T718" s="102"/>
      <c r="U718" s="95"/>
      <c r="V718" s="95"/>
      <c r="W718" s="96"/>
      <c r="X718" s="81">
        <f t="shared" si="110"/>
        <v>0</v>
      </c>
      <c r="Y718" s="82">
        <f t="shared" si="111"/>
        <v>0</v>
      </c>
      <c r="Z718" s="82">
        <f t="shared" si="112"/>
        <v>0</v>
      </c>
      <c r="AA718" s="82">
        <f t="shared" si="113"/>
        <v>0</v>
      </c>
      <c r="AB718" s="97" t="str">
        <f t="shared" si="114"/>
        <v>-</v>
      </c>
      <c r="AC718" s="81">
        <f t="shared" si="115"/>
        <v>0</v>
      </c>
      <c r="AD718" s="82">
        <f t="shared" si="116"/>
        <v>0</v>
      </c>
      <c r="AE718" s="82">
        <f t="shared" si="117"/>
        <v>0</v>
      </c>
      <c r="AF718" s="97" t="str">
        <f t="shared" si="118"/>
        <v>-</v>
      </c>
      <c r="AG718" s="81">
        <f t="shared" si="119"/>
        <v>0</v>
      </c>
      <c r="AH718" s="98" t="s">
        <v>1957</v>
      </c>
      <c r="AI718" s="99" t="s">
        <v>1369</v>
      </c>
    </row>
    <row r="719" spans="1:35" x14ac:dyDescent="0.2">
      <c r="A719" s="79" t="s">
        <v>4880</v>
      </c>
      <c r="B719" s="80" t="s">
        <v>4881</v>
      </c>
      <c r="C719" s="81" t="s">
        <v>4882</v>
      </c>
      <c r="D719" s="82" t="s">
        <v>4883</v>
      </c>
      <c r="E719" s="82" t="s">
        <v>4285</v>
      </c>
      <c r="F719" s="80" t="s">
        <v>1362</v>
      </c>
      <c r="G719" s="83" t="s">
        <v>4286</v>
      </c>
      <c r="H719" s="84" t="s">
        <v>4884</v>
      </c>
      <c r="I719" s="85">
        <v>8776482512</v>
      </c>
      <c r="J719" s="86" t="s">
        <v>1390</v>
      </c>
      <c r="K719" s="87" t="s">
        <v>1366</v>
      </c>
      <c r="L719" s="88"/>
      <c r="M719" s="89">
        <v>14100.011443831161</v>
      </c>
      <c r="N719" s="90"/>
      <c r="O719" s="91" t="s">
        <v>1367</v>
      </c>
      <c r="P719" s="87" t="s">
        <v>1366</v>
      </c>
      <c r="Q719" s="92"/>
      <c r="R719" s="90"/>
      <c r="S719" s="93" t="s">
        <v>1366</v>
      </c>
      <c r="T719" s="94">
        <v>82427.72</v>
      </c>
      <c r="U719" s="95"/>
      <c r="V719" s="95"/>
      <c r="W719" s="96"/>
      <c r="X719" s="81">
        <f t="shared" si="110"/>
        <v>0</v>
      </c>
      <c r="Y719" s="82">
        <f t="shared" si="111"/>
        <v>0</v>
      </c>
      <c r="Z719" s="82">
        <f t="shared" si="112"/>
        <v>0</v>
      </c>
      <c r="AA719" s="82">
        <f t="shared" si="113"/>
        <v>0</v>
      </c>
      <c r="AB719" s="97" t="str">
        <f t="shared" si="114"/>
        <v>-</v>
      </c>
      <c r="AC719" s="81">
        <f t="shared" si="115"/>
        <v>0</v>
      </c>
      <c r="AD719" s="82">
        <f t="shared" si="116"/>
        <v>0</v>
      </c>
      <c r="AE719" s="82">
        <f t="shared" si="117"/>
        <v>0</v>
      </c>
      <c r="AF719" s="97" t="str">
        <f t="shared" si="118"/>
        <v>-</v>
      </c>
      <c r="AG719" s="81">
        <f t="shared" si="119"/>
        <v>0</v>
      </c>
      <c r="AH719" s="98" t="s">
        <v>1368</v>
      </c>
      <c r="AI719" s="99" t="s">
        <v>1369</v>
      </c>
    </row>
    <row r="720" spans="1:35" x14ac:dyDescent="0.2">
      <c r="A720" s="79" t="s">
        <v>4885</v>
      </c>
      <c r="B720" s="80" t="s">
        <v>868</v>
      </c>
      <c r="C720" s="81" t="s">
        <v>869</v>
      </c>
      <c r="D720" s="82" t="s">
        <v>4886</v>
      </c>
      <c r="E720" s="82" t="s">
        <v>4887</v>
      </c>
      <c r="F720" s="80" t="s">
        <v>1362</v>
      </c>
      <c r="G720" s="83" t="s">
        <v>4888</v>
      </c>
      <c r="H720" s="84" t="s">
        <v>4889</v>
      </c>
      <c r="I720" s="85">
        <v>4199924291</v>
      </c>
      <c r="J720" s="86" t="s">
        <v>1424</v>
      </c>
      <c r="K720" s="87" t="s">
        <v>1417</v>
      </c>
      <c r="L720" s="88"/>
      <c r="M720" s="89">
        <v>578</v>
      </c>
      <c r="N720" s="90"/>
      <c r="O720" s="91">
        <v>13.2432</v>
      </c>
      <c r="P720" s="87" t="s">
        <v>1366</v>
      </c>
      <c r="Q720" s="92"/>
      <c r="R720" s="90"/>
      <c r="S720" s="93" t="s">
        <v>1417</v>
      </c>
      <c r="T720" s="94">
        <v>19539.650000000001</v>
      </c>
      <c r="U720" s="95"/>
      <c r="V720" s="95"/>
      <c r="W720" s="96"/>
      <c r="X720" s="81">
        <f t="shared" si="110"/>
        <v>1</v>
      </c>
      <c r="Y720" s="82">
        <f t="shared" si="111"/>
        <v>1</v>
      </c>
      <c r="Z720" s="82">
        <f t="shared" si="112"/>
        <v>0</v>
      </c>
      <c r="AA720" s="82">
        <f t="shared" si="113"/>
        <v>0</v>
      </c>
      <c r="AB720" s="97" t="str">
        <f t="shared" si="114"/>
        <v>SRSA</v>
      </c>
      <c r="AC720" s="81">
        <f t="shared" si="115"/>
        <v>1</v>
      </c>
      <c r="AD720" s="82">
        <f t="shared" si="116"/>
        <v>0</v>
      </c>
      <c r="AE720" s="82">
        <f t="shared" si="117"/>
        <v>0</v>
      </c>
      <c r="AF720" s="97" t="str">
        <f t="shared" si="118"/>
        <v>-</v>
      </c>
      <c r="AG720" s="81">
        <f t="shared" si="119"/>
        <v>0</v>
      </c>
      <c r="AH720" s="98" t="s">
        <v>1368</v>
      </c>
      <c r="AI720" s="99" t="s">
        <v>1369</v>
      </c>
    </row>
    <row r="721" spans="1:35" x14ac:dyDescent="0.2">
      <c r="A721" s="79" t="s">
        <v>4890</v>
      </c>
      <c r="B721" s="80" t="s">
        <v>253</v>
      </c>
      <c r="C721" s="81" t="s">
        <v>254</v>
      </c>
      <c r="D721" s="82" t="s">
        <v>4891</v>
      </c>
      <c r="E721" s="82" t="s">
        <v>4892</v>
      </c>
      <c r="F721" s="80" t="s">
        <v>1362</v>
      </c>
      <c r="G721" s="83" t="s">
        <v>4893</v>
      </c>
      <c r="H721" s="84" t="s">
        <v>4894</v>
      </c>
      <c r="I721" s="85">
        <v>7406574050</v>
      </c>
      <c r="J721" s="86" t="s">
        <v>3438</v>
      </c>
      <c r="K721" s="87" t="s">
        <v>1366</v>
      </c>
      <c r="L721" s="88"/>
      <c r="M721" s="89">
        <v>18876.106748436421</v>
      </c>
      <c r="N721" s="90"/>
      <c r="O721" s="91">
        <v>2.8763999999999998</v>
      </c>
      <c r="P721" s="87" t="s">
        <v>1366</v>
      </c>
      <c r="Q721" s="92"/>
      <c r="R721" s="90"/>
      <c r="S721" s="93" t="s">
        <v>1366</v>
      </c>
      <c r="T721" s="94">
        <v>104544.59</v>
      </c>
      <c r="U721" s="95"/>
      <c r="V721" s="95"/>
      <c r="W721" s="96"/>
      <c r="X721" s="81">
        <f t="shared" si="110"/>
        <v>0</v>
      </c>
      <c r="Y721" s="82">
        <f t="shared" si="111"/>
        <v>0</v>
      </c>
      <c r="Z721" s="82">
        <f t="shared" si="112"/>
        <v>0</v>
      </c>
      <c r="AA721" s="82">
        <f t="shared" si="113"/>
        <v>0</v>
      </c>
      <c r="AB721" s="97" t="str">
        <f t="shared" si="114"/>
        <v>-</v>
      </c>
      <c r="AC721" s="81">
        <f t="shared" si="115"/>
        <v>0</v>
      </c>
      <c r="AD721" s="82">
        <f t="shared" si="116"/>
        <v>0</v>
      </c>
      <c r="AE721" s="82">
        <f t="shared" si="117"/>
        <v>0</v>
      </c>
      <c r="AF721" s="97" t="str">
        <f t="shared" si="118"/>
        <v>-</v>
      </c>
      <c r="AG721" s="81">
        <f t="shared" si="119"/>
        <v>0</v>
      </c>
      <c r="AH721" s="98" t="s">
        <v>1368</v>
      </c>
      <c r="AI721" s="99" t="s">
        <v>1418</v>
      </c>
    </row>
    <row r="722" spans="1:35" x14ac:dyDescent="0.2">
      <c r="A722" s="79" t="s">
        <v>4895</v>
      </c>
      <c r="B722" s="80" t="s">
        <v>332</v>
      </c>
      <c r="C722" s="81" t="s">
        <v>333</v>
      </c>
      <c r="D722" s="82" t="s">
        <v>4896</v>
      </c>
      <c r="E722" s="82" t="s">
        <v>4897</v>
      </c>
      <c r="F722" s="80" t="s">
        <v>1362</v>
      </c>
      <c r="G722" s="83" t="s">
        <v>4898</v>
      </c>
      <c r="H722" s="84" t="s">
        <v>4899</v>
      </c>
      <c r="I722" s="85">
        <v>4404276000</v>
      </c>
      <c r="J722" s="86" t="s">
        <v>1390</v>
      </c>
      <c r="K722" s="87" t="s">
        <v>1366</v>
      </c>
      <c r="L722" s="88"/>
      <c r="M722" s="89">
        <v>3718.0993647718574</v>
      </c>
      <c r="N722" s="90"/>
      <c r="O722" s="91">
        <v>7.5246000000000004</v>
      </c>
      <c r="P722" s="87" t="s">
        <v>1366</v>
      </c>
      <c r="Q722" s="92"/>
      <c r="R722" s="90"/>
      <c r="S722" s="93" t="s">
        <v>1366</v>
      </c>
      <c r="T722" s="94">
        <v>50534.39</v>
      </c>
      <c r="U722" s="95"/>
      <c r="V722" s="95"/>
      <c r="W722" s="96"/>
      <c r="X722" s="81">
        <f t="shared" si="110"/>
        <v>0</v>
      </c>
      <c r="Y722" s="82">
        <f t="shared" si="111"/>
        <v>0</v>
      </c>
      <c r="Z722" s="82">
        <f t="shared" si="112"/>
        <v>0</v>
      </c>
      <c r="AA722" s="82">
        <f t="shared" si="113"/>
        <v>0</v>
      </c>
      <c r="AB722" s="97" t="str">
        <f t="shared" si="114"/>
        <v>-</v>
      </c>
      <c r="AC722" s="81">
        <f t="shared" si="115"/>
        <v>0</v>
      </c>
      <c r="AD722" s="82">
        <f t="shared" si="116"/>
        <v>0</v>
      </c>
      <c r="AE722" s="82">
        <f t="shared" si="117"/>
        <v>0</v>
      </c>
      <c r="AF722" s="97" t="str">
        <f t="shared" si="118"/>
        <v>-</v>
      </c>
      <c r="AG722" s="81">
        <f t="shared" si="119"/>
        <v>0</v>
      </c>
      <c r="AH722" s="98" t="s">
        <v>1368</v>
      </c>
      <c r="AI722" s="99" t="s">
        <v>1418</v>
      </c>
    </row>
    <row r="723" spans="1:35" x14ac:dyDescent="0.2">
      <c r="A723" s="79" t="s">
        <v>4900</v>
      </c>
      <c r="B723" s="80" t="s">
        <v>4901</v>
      </c>
      <c r="C723" s="81" t="s">
        <v>4902</v>
      </c>
      <c r="D723" s="82" t="s">
        <v>4903</v>
      </c>
      <c r="E723" s="82" t="s">
        <v>1361</v>
      </c>
      <c r="F723" s="80" t="s">
        <v>1362</v>
      </c>
      <c r="G723" s="83" t="s">
        <v>2414</v>
      </c>
      <c r="H723" s="84" t="s">
        <v>4904</v>
      </c>
      <c r="I723" s="85">
        <v>8776446338</v>
      </c>
      <c r="J723" s="86"/>
      <c r="K723" s="87"/>
      <c r="L723" s="88"/>
      <c r="M723" s="100"/>
      <c r="N723" s="90"/>
      <c r="O723" s="91" t="s">
        <v>1367</v>
      </c>
      <c r="P723" s="87" t="s">
        <v>1366</v>
      </c>
      <c r="Q723" s="92"/>
      <c r="R723" s="90"/>
      <c r="S723" s="93"/>
      <c r="T723" s="102"/>
      <c r="U723" s="95"/>
      <c r="V723" s="95"/>
      <c r="W723" s="96"/>
      <c r="X723" s="81">
        <f t="shared" si="110"/>
        <v>0</v>
      </c>
      <c r="Y723" s="82">
        <f t="shared" si="111"/>
        <v>0</v>
      </c>
      <c r="Z723" s="82">
        <f t="shared" si="112"/>
        <v>0</v>
      </c>
      <c r="AA723" s="82">
        <f t="shared" si="113"/>
        <v>0</v>
      </c>
      <c r="AB723" s="97" t="str">
        <f t="shared" si="114"/>
        <v>-</v>
      </c>
      <c r="AC723" s="81">
        <f t="shared" si="115"/>
        <v>0</v>
      </c>
      <c r="AD723" s="82">
        <f t="shared" si="116"/>
        <v>0</v>
      </c>
      <c r="AE723" s="82">
        <f t="shared" si="117"/>
        <v>0</v>
      </c>
      <c r="AF723" s="97" t="str">
        <f t="shared" si="118"/>
        <v>-</v>
      </c>
      <c r="AG723" s="81">
        <f t="shared" si="119"/>
        <v>0</v>
      </c>
      <c r="AH723" s="98" t="s">
        <v>1685</v>
      </c>
      <c r="AI723" s="99" t="s">
        <v>1369</v>
      </c>
    </row>
    <row r="724" spans="1:35" x14ac:dyDescent="0.2">
      <c r="A724" s="79" t="s">
        <v>4905</v>
      </c>
      <c r="B724" s="80" t="s">
        <v>870</v>
      </c>
      <c r="C724" s="81" t="s">
        <v>871</v>
      </c>
      <c r="D724" s="82" t="s">
        <v>4906</v>
      </c>
      <c r="E724" s="82" t="s">
        <v>3068</v>
      </c>
      <c r="F724" s="80" t="s">
        <v>1362</v>
      </c>
      <c r="G724" s="83" t="s">
        <v>3069</v>
      </c>
      <c r="H724" s="84" t="s">
        <v>4907</v>
      </c>
      <c r="I724" s="85">
        <v>4197474311</v>
      </c>
      <c r="J724" s="86" t="s">
        <v>1696</v>
      </c>
      <c r="K724" s="87" t="s">
        <v>1366</v>
      </c>
      <c r="L724" s="88"/>
      <c r="M724" s="89">
        <v>1941.6700066527465</v>
      </c>
      <c r="N724" s="90"/>
      <c r="O724" s="91">
        <v>10.1852</v>
      </c>
      <c r="P724" s="87" t="s">
        <v>1366</v>
      </c>
      <c r="Q724" s="92"/>
      <c r="R724" s="90"/>
      <c r="S724" s="93" t="s">
        <v>1366</v>
      </c>
      <c r="T724" s="94">
        <v>31466.320000000003</v>
      </c>
      <c r="U724" s="95"/>
      <c r="V724" s="95"/>
      <c r="W724" s="96"/>
      <c r="X724" s="81">
        <f t="shared" si="110"/>
        <v>0</v>
      </c>
      <c r="Y724" s="82">
        <f t="shared" si="111"/>
        <v>0</v>
      </c>
      <c r="Z724" s="82">
        <f t="shared" si="112"/>
        <v>0</v>
      </c>
      <c r="AA724" s="82">
        <f t="shared" si="113"/>
        <v>0</v>
      </c>
      <c r="AB724" s="97" t="str">
        <f t="shared" si="114"/>
        <v>-</v>
      </c>
      <c r="AC724" s="81">
        <f t="shared" si="115"/>
        <v>0</v>
      </c>
      <c r="AD724" s="82">
        <f t="shared" si="116"/>
        <v>0</v>
      </c>
      <c r="AE724" s="82">
        <f t="shared" si="117"/>
        <v>0</v>
      </c>
      <c r="AF724" s="97" t="str">
        <f t="shared" si="118"/>
        <v>-</v>
      </c>
      <c r="AG724" s="81">
        <f t="shared" si="119"/>
        <v>0</v>
      </c>
      <c r="AH724" s="98" t="s">
        <v>1368</v>
      </c>
      <c r="AI724" s="99" t="s">
        <v>1418</v>
      </c>
    </row>
    <row r="725" spans="1:35" x14ac:dyDescent="0.2">
      <c r="A725" s="79" t="s">
        <v>4908</v>
      </c>
      <c r="B725" s="80" t="s">
        <v>334</v>
      </c>
      <c r="C725" s="81" t="s">
        <v>335</v>
      </c>
      <c r="D725" s="82" t="s">
        <v>4909</v>
      </c>
      <c r="E725" s="82" t="s">
        <v>1528</v>
      </c>
      <c r="F725" s="80" t="s">
        <v>1362</v>
      </c>
      <c r="G725" s="83" t="s">
        <v>4291</v>
      </c>
      <c r="H725" s="84" t="s">
        <v>4910</v>
      </c>
      <c r="I725" s="85">
        <v>2168318600</v>
      </c>
      <c r="J725" s="86" t="s">
        <v>1390</v>
      </c>
      <c r="K725" s="87" t="s">
        <v>1366</v>
      </c>
      <c r="L725" s="88"/>
      <c r="M725" s="89">
        <v>2285.3331358409614</v>
      </c>
      <c r="N725" s="90"/>
      <c r="O725" s="91">
        <v>8.3849</v>
      </c>
      <c r="P725" s="87" t="s">
        <v>1366</v>
      </c>
      <c r="Q725" s="92"/>
      <c r="R725" s="90"/>
      <c r="S725" s="93" t="s">
        <v>1366</v>
      </c>
      <c r="T725" s="94">
        <v>46839.829999999994</v>
      </c>
      <c r="U725" s="95"/>
      <c r="V725" s="95"/>
      <c r="W725" s="96"/>
      <c r="X725" s="81">
        <f t="shared" si="110"/>
        <v>0</v>
      </c>
      <c r="Y725" s="82">
        <f t="shared" si="111"/>
        <v>0</v>
      </c>
      <c r="Z725" s="82">
        <f t="shared" si="112"/>
        <v>0</v>
      </c>
      <c r="AA725" s="82">
        <f t="shared" si="113"/>
        <v>0</v>
      </c>
      <c r="AB725" s="97" t="str">
        <f t="shared" si="114"/>
        <v>-</v>
      </c>
      <c r="AC725" s="81">
        <f t="shared" si="115"/>
        <v>0</v>
      </c>
      <c r="AD725" s="82">
        <f t="shared" si="116"/>
        <v>0</v>
      </c>
      <c r="AE725" s="82">
        <f t="shared" si="117"/>
        <v>0</v>
      </c>
      <c r="AF725" s="97" t="str">
        <f t="shared" si="118"/>
        <v>-</v>
      </c>
      <c r="AG725" s="81">
        <f t="shared" si="119"/>
        <v>0</v>
      </c>
      <c r="AH725" s="98" t="s">
        <v>1368</v>
      </c>
      <c r="AI725" s="99" t="s">
        <v>1418</v>
      </c>
    </row>
    <row r="726" spans="1:35" x14ac:dyDescent="0.2">
      <c r="A726" s="79" t="s">
        <v>4911</v>
      </c>
      <c r="B726" s="80" t="s">
        <v>529</v>
      </c>
      <c r="C726" s="81" t="s">
        <v>530</v>
      </c>
      <c r="D726" s="82" t="s">
        <v>2729</v>
      </c>
      <c r="E726" s="82" t="s">
        <v>2730</v>
      </c>
      <c r="F726" s="80" t="s">
        <v>1362</v>
      </c>
      <c r="G726" s="83" t="s">
        <v>2731</v>
      </c>
      <c r="H726" s="84" t="s">
        <v>2732</v>
      </c>
      <c r="I726" s="85">
        <v>4196930661</v>
      </c>
      <c r="J726" s="86" t="s">
        <v>1786</v>
      </c>
      <c r="K726" s="87" t="s">
        <v>1366</v>
      </c>
      <c r="L726" s="88"/>
      <c r="M726" s="89">
        <v>3642.3350758340666</v>
      </c>
      <c r="N726" s="90"/>
      <c r="O726" s="91">
        <v>13.8222</v>
      </c>
      <c r="P726" s="87" t="s">
        <v>1366</v>
      </c>
      <c r="Q726" s="92"/>
      <c r="R726" s="90"/>
      <c r="S726" s="93" t="s">
        <v>1366</v>
      </c>
      <c r="T726" s="94">
        <v>111786.34999999999</v>
      </c>
      <c r="U726" s="95"/>
      <c r="V726" s="95"/>
      <c r="W726" s="96"/>
      <c r="X726" s="81">
        <f t="shared" si="110"/>
        <v>0</v>
      </c>
      <c r="Y726" s="82">
        <f t="shared" si="111"/>
        <v>0</v>
      </c>
      <c r="Z726" s="82">
        <f t="shared" si="112"/>
        <v>0</v>
      </c>
      <c r="AA726" s="82">
        <f t="shared" si="113"/>
        <v>0</v>
      </c>
      <c r="AB726" s="97" t="str">
        <f t="shared" si="114"/>
        <v>-</v>
      </c>
      <c r="AC726" s="81">
        <f t="shared" si="115"/>
        <v>0</v>
      </c>
      <c r="AD726" s="82">
        <f t="shared" si="116"/>
        <v>0</v>
      </c>
      <c r="AE726" s="82">
        <f t="shared" si="117"/>
        <v>0</v>
      </c>
      <c r="AF726" s="97" t="str">
        <f t="shared" si="118"/>
        <v>-</v>
      </c>
      <c r="AG726" s="81">
        <f t="shared" si="119"/>
        <v>0</v>
      </c>
      <c r="AH726" s="98" t="s">
        <v>1368</v>
      </c>
      <c r="AI726" s="99" t="s">
        <v>1418</v>
      </c>
    </row>
    <row r="727" spans="1:35" x14ac:dyDescent="0.2">
      <c r="A727" s="79" t="s">
        <v>4912</v>
      </c>
      <c r="B727" s="80" t="s">
        <v>4913</v>
      </c>
      <c r="C727" s="81" t="s">
        <v>4914</v>
      </c>
      <c r="D727" s="82" t="s">
        <v>4915</v>
      </c>
      <c r="E727" s="82" t="s">
        <v>1402</v>
      </c>
      <c r="F727" s="80" t="s">
        <v>1362</v>
      </c>
      <c r="G727" s="83" t="s">
        <v>2162</v>
      </c>
      <c r="H727" s="84" t="s">
        <v>4916</v>
      </c>
      <c r="I727" s="85">
        <v>5132516000</v>
      </c>
      <c r="J727" s="86" t="s">
        <v>1365</v>
      </c>
      <c r="K727" s="87" t="s">
        <v>1366</v>
      </c>
      <c r="L727" s="88"/>
      <c r="M727" s="89">
        <v>647.59978619822846</v>
      </c>
      <c r="N727" s="90"/>
      <c r="O727" s="91" t="s">
        <v>1367</v>
      </c>
      <c r="P727" s="87" t="s">
        <v>1366</v>
      </c>
      <c r="Q727" s="92"/>
      <c r="R727" s="90"/>
      <c r="S727" s="93" t="s">
        <v>1366</v>
      </c>
      <c r="T727" s="94">
        <v>6060.59</v>
      </c>
      <c r="U727" s="95"/>
      <c r="V727" s="95"/>
      <c r="W727" s="96"/>
      <c r="X727" s="81">
        <f t="shared" si="110"/>
        <v>0</v>
      </c>
      <c r="Y727" s="82">
        <f t="shared" si="111"/>
        <v>0</v>
      </c>
      <c r="Z727" s="82">
        <f t="shared" si="112"/>
        <v>0</v>
      </c>
      <c r="AA727" s="82">
        <f t="shared" si="113"/>
        <v>0</v>
      </c>
      <c r="AB727" s="97" t="str">
        <f t="shared" si="114"/>
        <v>-</v>
      </c>
      <c r="AC727" s="81">
        <f t="shared" si="115"/>
        <v>0</v>
      </c>
      <c r="AD727" s="82">
        <f t="shared" si="116"/>
        <v>0</v>
      </c>
      <c r="AE727" s="82">
        <f t="shared" si="117"/>
        <v>0</v>
      </c>
      <c r="AF727" s="97" t="str">
        <f t="shared" si="118"/>
        <v>-</v>
      </c>
      <c r="AG727" s="81">
        <f t="shared" si="119"/>
        <v>0</v>
      </c>
      <c r="AH727" s="98" t="s">
        <v>1368</v>
      </c>
      <c r="AI727" s="99" t="s">
        <v>1418</v>
      </c>
    </row>
    <row r="728" spans="1:35" x14ac:dyDescent="0.2">
      <c r="A728" s="79" t="s">
        <v>4917</v>
      </c>
      <c r="B728" s="80" t="s">
        <v>1215</v>
      </c>
      <c r="C728" s="81" t="s">
        <v>1216</v>
      </c>
      <c r="D728" s="82" t="s">
        <v>4918</v>
      </c>
      <c r="E728" s="82" t="s">
        <v>4919</v>
      </c>
      <c r="F728" s="80" t="s">
        <v>1362</v>
      </c>
      <c r="G728" s="83" t="s">
        <v>4920</v>
      </c>
      <c r="H728" s="84" t="s">
        <v>4921</v>
      </c>
      <c r="I728" s="85">
        <v>3306824651</v>
      </c>
      <c r="J728" s="86" t="s">
        <v>1416</v>
      </c>
      <c r="K728" s="87" t="s">
        <v>1366</v>
      </c>
      <c r="L728" s="88"/>
      <c r="M728" s="89">
        <v>1583.7519670977993</v>
      </c>
      <c r="N728" s="90"/>
      <c r="O728" s="91">
        <v>19.170200000000001</v>
      </c>
      <c r="P728" s="87" t="s">
        <v>1366</v>
      </c>
      <c r="Q728" s="92"/>
      <c r="R728" s="90"/>
      <c r="S728" s="93" t="s">
        <v>1417</v>
      </c>
      <c r="T728" s="94">
        <v>80011.55</v>
      </c>
      <c r="U728" s="95"/>
      <c r="V728" s="95"/>
      <c r="W728" s="96"/>
      <c r="X728" s="81">
        <f t="shared" si="110"/>
        <v>0</v>
      </c>
      <c r="Y728" s="82">
        <f t="shared" si="111"/>
        <v>0</v>
      </c>
      <c r="Z728" s="82">
        <f t="shared" si="112"/>
        <v>0</v>
      </c>
      <c r="AA728" s="82">
        <f t="shared" si="113"/>
        <v>0</v>
      </c>
      <c r="AB728" s="97" t="str">
        <f t="shared" si="114"/>
        <v>-</v>
      </c>
      <c r="AC728" s="81">
        <f t="shared" si="115"/>
        <v>1</v>
      </c>
      <c r="AD728" s="82">
        <f t="shared" si="116"/>
        <v>0</v>
      </c>
      <c r="AE728" s="82">
        <f t="shared" si="117"/>
        <v>0</v>
      </c>
      <c r="AF728" s="97" t="str">
        <f t="shared" si="118"/>
        <v>-</v>
      </c>
      <c r="AG728" s="81">
        <f t="shared" si="119"/>
        <v>0</v>
      </c>
      <c r="AH728" s="98" t="s">
        <v>1368</v>
      </c>
      <c r="AI728" s="99" t="s">
        <v>1369</v>
      </c>
    </row>
    <row r="729" spans="1:35" x14ac:dyDescent="0.2">
      <c r="A729" s="79" t="s">
        <v>4922</v>
      </c>
      <c r="B729" s="80" t="s">
        <v>1155</v>
      </c>
      <c r="C729" s="81" t="s">
        <v>1156</v>
      </c>
      <c r="D729" s="82" t="s">
        <v>4923</v>
      </c>
      <c r="E729" s="82" t="s">
        <v>4924</v>
      </c>
      <c r="F729" s="80" t="s">
        <v>1362</v>
      </c>
      <c r="G729" s="83" t="s">
        <v>4925</v>
      </c>
      <c r="H729" s="84" t="s">
        <v>4926</v>
      </c>
      <c r="I729" s="85">
        <v>3304881609</v>
      </c>
      <c r="J729" s="86" t="s">
        <v>1488</v>
      </c>
      <c r="K729" s="87" t="s">
        <v>1366</v>
      </c>
      <c r="L729" s="88"/>
      <c r="M729" s="89">
        <v>862.37296482311399</v>
      </c>
      <c r="N729" s="90"/>
      <c r="O729" s="91">
        <v>14.218</v>
      </c>
      <c r="P729" s="87" t="s">
        <v>1366</v>
      </c>
      <c r="Q729" s="92"/>
      <c r="R729" s="90"/>
      <c r="S729" s="93" t="s">
        <v>1366</v>
      </c>
      <c r="T729" s="94">
        <v>32939.659999999996</v>
      </c>
      <c r="U729" s="95"/>
      <c r="V729" s="95"/>
      <c r="W729" s="96"/>
      <c r="X729" s="81">
        <f t="shared" si="110"/>
        <v>0</v>
      </c>
      <c r="Y729" s="82">
        <f t="shared" si="111"/>
        <v>0</v>
      </c>
      <c r="Z729" s="82">
        <f t="shared" si="112"/>
        <v>0</v>
      </c>
      <c r="AA729" s="82">
        <f t="shared" si="113"/>
        <v>0</v>
      </c>
      <c r="AB729" s="97" t="str">
        <f t="shared" si="114"/>
        <v>-</v>
      </c>
      <c r="AC729" s="81">
        <f t="shared" si="115"/>
        <v>0</v>
      </c>
      <c r="AD729" s="82">
        <f t="shared" si="116"/>
        <v>0</v>
      </c>
      <c r="AE729" s="82">
        <f t="shared" si="117"/>
        <v>0</v>
      </c>
      <c r="AF729" s="97" t="str">
        <f t="shared" si="118"/>
        <v>-</v>
      </c>
      <c r="AG729" s="81">
        <f t="shared" si="119"/>
        <v>0</v>
      </c>
      <c r="AH729" s="98" t="s">
        <v>1368</v>
      </c>
      <c r="AI729" s="99" t="s">
        <v>1418</v>
      </c>
    </row>
    <row r="730" spans="1:35" x14ac:dyDescent="0.2">
      <c r="A730" s="79" t="s">
        <v>4927</v>
      </c>
      <c r="B730" s="80" t="s">
        <v>1308</v>
      </c>
      <c r="C730" s="81" t="s">
        <v>1309</v>
      </c>
      <c r="D730" s="82" t="s">
        <v>4928</v>
      </c>
      <c r="E730" s="82" t="s">
        <v>4929</v>
      </c>
      <c r="F730" s="80" t="s">
        <v>1362</v>
      </c>
      <c r="G730" s="83" t="s">
        <v>4930</v>
      </c>
      <c r="H730" s="84" t="s">
        <v>4931</v>
      </c>
      <c r="I730" s="85">
        <v>4198234381</v>
      </c>
      <c r="J730" s="86" t="s">
        <v>1476</v>
      </c>
      <c r="K730" s="87" t="s">
        <v>1417</v>
      </c>
      <c r="L730" s="88"/>
      <c r="M730" s="89">
        <v>1946.886190012824</v>
      </c>
      <c r="N730" s="90"/>
      <c r="O730" s="91">
        <v>10.276199999999999</v>
      </c>
      <c r="P730" s="87" t="s">
        <v>1366</v>
      </c>
      <c r="Q730" s="92"/>
      <c r="R730" s="90"/>
      <c r="S730" s="93" t="s">
        <v>1417</v>
      </c>
      <c r="T730" s="94">
        <v>69431.25</v>
      </c>
      <c r="U730" s="95"/>
      <c r="V730" s="95"/>
      <c r="W730" s="96"/>
      <c r="X730" s="81">
        <f t="shared" si="110"/>
        <v>1</v>
      </c>
      <c r="Y730" s="82">
        <f t="shared" si="111"/>
        <v>0</v>
      </c>
      <c r="Z730" s="82">
        <f t="shared" si="112"/>
        <v>0</v>
      </c>
      <c r="AA730" s="82">
        <f t="shared" si="113"/>
        <v>0</v>
      </c>
      <c r="AB730" s="97" t="str">
        <f t="shared" si="114"/>
        <v>-</v>
      </c>
      <c r="AC730" s="81">
        <f t="shared" si="115"/>
        <v>1</v>
      </c>
      <c r="AD730" s="82">
        <f t="shared" si="116"/>
        <v>0</v>
      </c>
      <c r="AE730" s="82">
        <f t="shared" si="117"/>
        <v>0</v>
      </c>
      <c r="AF730" s="97" t="str">
        <f t="shared" si="118"/>
        <v>-</v>
      </c>
      <c r="AG730" s="81">
        <f t="shared" si="119"/>
        <v>0</v>
      </c>
      <c r="AH730" s="98" t="s">
        <v>1368</v>
      </c>
      <c r="AI730" s="99" t="s">
        <v>1418</v>
      </c>
    </row>
    <row r="731" spans="1:35" x14ac:dyDescent="0.2">
      <c r="A731" s="79" t="s">
        <v>4932</v>
      </c>
      <c r="B731" s="80" t="s">
        <v>531</v>
      </c>
      <c r="C731" s="81" t="s">
        <v>532</v>
      </c>
      <c r="D731" s="82" t="s">
        <v>4933</v>
      </c>
      <c r="E731" s="82" t="s">
        <v>1395</v>
      </c>
      <c r="F731" s="80" t="s">
        <v>1362</v>
      </c>
      <c r="G731" s="83" t="s">
        <v>2099</v>
      </c>
      <c r="H731" s="84" t="s">
        <v>4934</v>
      </c>
      <c r="I731" s="85">
        <v>4195366371</v>
      </c>
      <c r="J731" s="86" t="s">
        <v>1390</v>
      </c>
      <c r="K731" s="87" t="s">
        <v>1366</v>
      </c>
      <c r="L731" s="88"/>
      <c r="M731" s="89">
        <v>921.79081529794792</v>
      </c>
      <c r="N731" s="90"/>
      <c r="O731" s="91">
        <v>7.9611999999999998</v>
      </c>
      <c r="P731" s="87" t="s">
        <v>1366</v>
      </c>
      <c r="Q731" s="92"/>
      <c r="R731" s="90"/>
      <c r="S731" s="93" t="s">
        <v>1366</v>
      </c>
      <c r="T731" s="94">
        <v>14669.11</v>
      </c>
      <c r="U731" s="95"/>
      <c r="V731" s="95"/>
      <c r="W731" s="96"/>
      <c r="X731" s="81">
        <f t="shared" si="110"/>
        <v>0</v>
      </c>
      <c r="Y731" s="82">
        <f t="shared" si="111"/>
        <v>0</v>
      </c>
      <c r="Z731" s="82">
        <f t="shared" si="112"/>
        <v>0</v>
      </c>
      <c r="AA731" s="82">
        <f t="shared" si="113"/>
        <v>0</v>
      </c>
      <c r="AB731" s="97" t="str">
        <f t="shared" si="114"/>
        <v>-</v>
      </c>
      <c r="AC731" s="81">
        <f t="shared" si="115"/>
        <v>0</v>
      </c>
      <c r="AD731" s="82">
        <f t="shared" si="116"/>
        <v>0</v>
      </c>
      <c r="AE731" s="82">
        <f t="shared" si="117"/>
        <v>0</v>
      </c>
      <c r="AF731" s="97" t="str">
        <f t="shared" si="118"/>
        <v>-</v>
      </c>
      <c r="AG731" s="81">
        <f t="shared" si="119"/>
        <v>0</v>
      </c>
      <c r="AH731" s="98" t="s">
        <v>1368</v>
      </c>
      <c r="AI731" s="99" t="s">
        <v>1418</v>
      </c>
    </row>
    <row r="732" spans="1:35" x14ac:dyDescent="0.2">
      <c r="A732" s="79" t="s">
        <v>4935</v>
      </c>
      <c r="B732" s="80" t="s">
        <v>1040</v>
      </c>
      <c r="C732" s="81" t="s">
        <v>1041</v>
      </c>
      <c r="D732" s="82" t="s">
        <v>4936</v>
      </c>
      <c r="E732" s="82" t="s">
        <v>893</v>
      </c>
      <c r="F732" s="80" t="s">
        <v>1362</v>
      </c>
      <c r="G732" s="83" t="s">
        <v>4937</v>
      </c>
      <c r="H732" s="84" t="s">
        <v>4938</v>
      </c>
      <c r="I732" s="85">
        <v>4195235261</v>
      </c>
      <c r="J732" s="86" t="s">
        <v>1416</v>
      </c>
      <c r="K732" s="87" t="s">
        <v>1366</v>
      </c>
      <c r="L732" s="88"/>
      <c r="M732" s="89">
        <v>1577.2442661826915</v>
      </c>
      <c r="N732" s="90"/>
      <c r="O732" s="91">
        <v>8.8781999999999996</v>
      </c>
      <c r="P732" s="87" t="s">
        <v>1366</v>
      </c>
      <c r="Q732" s="92"/>
      <c r="R732" s="90"/>
      <c r="S732" s="93" t="s">
        <v>1417</v>
      </c>
      <c r="T732" s="94">
        <v>38596.28</v>
      </c>
      <c r="U732" s="95"/>
      <c r="V732" s="95"/>
      <c r="W732" s="96"/>
      <c r="X732" s="81">
        <f t="shared" si="110"/>
        <v>0</v>
      </c>
      <c r="Y732" s="82">
        <f t="shared" si="111"/>
        <v>0</v>
      </c>
      <c r="Z732" s="82">
        <f t="shared" si="112"/>
        <v>0</v>
      </c>
      <c r="AA732" s="82">
        <f t="shared" si="113"/>
        <v>0</v>
      </c>
      <c r="AB732" s="97" t="str">
        <f t="shared" si="114"/>
        <v>-</v>
      </c>
      <c r="AC732" s="81">
        <f t="shared" si="115"/>
        <v>1</v>
      </c>
      <c r="AD732" s="82">
        <f t="shared" si="116"/>
        <v>0</v>
      </c>
      <c r="AE732" s="82">
        <f t="shared" si="117"/>
        <v>0</v>
      </c>
      <c r="AF732" s="97" t="str">
        <f t="shared" si="118"/>
        <v>-</v>
      </c>
      <c r="AG732" s="81">
        <f t="shared" si="119"/>
        <v>0</v>
      </c>
      <c r="AH732" s="98" t="s">
        <v>1368</v>
      </c>
      <c r="AI732" s="99" t="s">
        <v>1418</v>
      </c>
    </row>
    <row r="733" spans="1:35" x14ac:dyDescent="0.2">
      <c r="A733" s="79" t="s">
        <v>4939</v>
      </c>
      <c r="B733" s="80" t="s">
        <v>1042</v>
      </c>
      <c r="C733" s="81" t="s">
        <v>1043</v>
      </c>
      <c r="D733" s="82" t="s">
        <v>4940</v>
      </c>
      <c r="E733" s="82" t="s">
        <v>4941</v>
      </c>
      <c r="F733" s="80" t="s">
        <v>1362</v>
      </c>
      <c r="G733" s="83" t="s">
        <v>4942</v>
      </c>
      <c r="H733" s="84" t="s">
        <v>4943</v>
      </c>
      <c r="I733" s="85">
        <v>4194533356</v>
      </c>
      <c r="J733" s="86" t="s">
        <v>1424</v>
      </c>
      <c r="K733" s="87" t="s">
        <v>1417</v>
      </c>
      <c r="L733" s="88"/>
      <c r="M733" s="89">
        <v>400.74741016136335</v>
      </c>
      <c r="N733" s="90"/>
      <c r="O733" s="91">
        <v>4.6512000000000002</v>
      </c>
      <c r="P733" s="87" t="s">
        <v>1366</v>
      </c>
      <c r="Q733" s="92"/>
      <c r="R733" s="90"/>
      <c r="S733" s="93" t="s">
        <v>1417</v>
      </c>
      <c r="T733" s="94">
        <v>8645.66</v>
      </c>
      <c r="U733" s="95"/>
      <c r="V733" s="95"/>
      <c r="W733" s="96"/>
      <c r="X733" s="81">
        <f t="shared" si="110"/>
        <v>1</v>
      </c>
      <c r="Y733" s="82">
        <f t="shared" si="111"/>
        <v>1</v>
      </c>
      <c r="Z733" s="82">
        <f t="shared" si="112"/>
        <v>0</v>
      </c>
      <c r="AA733" s="82">
        <f t="shared" si="113"/>
        <v>0</v>
      </c>
      <c r="AB733" s="97" t="str">
        <f t="shared" si="114"/>
        <v>SRSA</v>
      </c>
      <c r="AC733" s="81">
        <f t="shared" si="115"/>
        <v>1</v>
      </c>
      <c r="AD733" s="82">
        <f t="shared" si="116"/>
        <v>0</v>
      </c>
      <c r="AE733" s="82">
        <f t="shared" si="117"/>
        <v>0</v>
      </c>
      <c r="AF733" s="97" t="str">
        <f t="shared" si="118"/>
        <v>-</v>
      </c>
      <c r="AG733" s="81">
        <f t="shared" si="119"/>
        <v>0</v>
      </c>
      <c r="AH733" s="98" t="s">
        <v>1368</v>
      </c>
      <c r="AI733" s="99" t="s">
        <v>1418</v>
      </c>
    </row>
    <row r="734" spans="1:35" x14ac:dyDescent="0.2">
      <c r="A734" s="79" t="s">
        <v>4944</v>
      </c>
      <c r="B734" s="80" t="s">
        <v>374</v>
      </c>
      <c r="C734" s="81" t="s">
        <v>375</v>
      </c>
      <c r="D734" s="82" t="s">
        <v>4945</v>
      </c>
      <c r="E734" s="82" t="s">
        <v>1599</v>
      </c>
      <c r="F734" s="80" t="s">
        <v>1362</v>
      </c>
      <c r="G734" s="83" t="s">
        <v>1600</v>
      </c>
      <c r="H734" s="84" t="s">
        <v>4946</v>
      </c>
      <c r="I734" s="85">
        <v>4403925060</v>
      </c>
      <c r="J734" s="86" t="s">
        <v>1390</v>
      </c>
      <c r="K734" s="87" t="s">
        <v>1366</v>
      </c>
      <c r="L734" s="88"/>
      <c r="M734" s="89">
        <v>3272.6231752129415</v>
      </c>
      <c r="N734" s="90"/>
      <c r="O734" s="91">
        <v>29.925799999999999</v>
      </c>
      <c r="P734" s="87" t="s">
        <v>1417</v>
      </c>
      <c r="Q734" s="92"/>
      <c r="R734" s="90"/>
      <c r="S734" s="93" t="s">
        <v>1366</v>
      </c>
      <c r="T734" s="94">
        <v>172045.75</v>
      </c>
      <c r="U734" s="95"/>
      <c r="V734" s="95"/>
      <c r="W734" s="96"/>
      <c r="X734" s="81">
        <f t="shared" si="110"/>
        <v>0</v>
      </c>
      <c r="Y734" s="82">
        <f t="shared" si="111"/>
        <v>0</v>
      </c>
      <c r="Z734" s="82">
        <f t="shared" si="112"/>
        <v>0</v>
      </c>
      <c r="AA734" s="82">
        <f t="shared" si="113"/>
        <v>0</v>
      </c>
      <c r="AB734" s="97" t="str">
        <f t="shared" si="114"/>
        <v>-</v>
      </c>
      <c r="AC734" s="81">
        <f t="shared" si="115"/>
        <v>0</v>
      </c>
      <c r="AD734" s="82">
        <f t="shared" si="116"/>
        <v>1</v>
      </c>
      <c r="AE734" s="82">
        <f t="shared" si="117"/>
        <v>0</v>
      </c>
      <c r="AF734" s="97" t="str">
        <f t="shared" si="118"/>
        <v>-</v>
      </c>
      <c r="AG734" s="81">
        <f t="shared" si="119"/>
        <v>0</v>
      </c>
      <c r="AH734" s="98" t="s">
        <v>1368</v>
      </c>
      <c r="AI734" s="99" t="s">
        <v>1418</v>
      </c>
    </row>
    <row r="735" spans="1:35" x14ac:dyDescent="0.2">
      <c r="A735" s="79" t="s">
        <v>4947</v>
      </c>
      <c r="B735" s="80" t="s">
        <v>1083</v>
      </c>
      <c r="C735" s="81" t="s">
        <v>1084</v>
      </c>
      <c r="D735" s="82" t="s">
        <v>4948</v>
      </c>
      <c r="E735" s="82" t="s">
        <v>4949</v>
      </c>
      <c r="F735" s="80" t="s">
        <v>1362</v>
      </c>
      <c r="G735" s="83" t="s">
        <v>4950</v>
      </c>
      <c r="H735" s="84" t="s">
        <v>4951</v>
      </c>
      <c r="I735" s="85">
        <v>7406342826</v>
      </c>
      <c r="J735" s="86" t="s">
        <v>1424</v>
      </c>
      <c r="K735" s="87" t="s">
        <v>1417</v>
      </c>
      <c r="L735" s="88"/>
      <c r="M735" s="89">
        <v>909.25603776696505</v>
      </c>
      <c r="N735" s="90"/>
      <c r="O735" s="91">
        <v>23.421800000000001</v>
      </c>
      <c r="P735" s="87" t="s">
        <v>1417</v>
      </c>
      <c r="Q735" s="92"/>
      <c r="R735" s="90"/>
      <c r="S735" s="93" t="s">
        <v>1417</v>
      </c>
      <c r="T735" s="94">
        <v>64433.48</v>
      </c>
      <c r="U735" s="95"/>
      <c r="V735" s="95"/>
      <c r="W735" s="96"/>
      <c r="X735" s="81">
        <f t="shared" si="110"/>
        <v>1</v>
      </c>
      <c r="Y735" s="82">
        <f t="shared" si="111"/>
        <v>0</v>
      </c>
      <c r="Z735" s="82">
        <f t="shared" si="112"/>
        <v>0</v>
      </c>
      <c r="AA735" s="82">
        <f t="shared" si="113"/>
        <v>0</v>
      </c>
      <c r="AB735" s="97" t="str">
        <f t="shared" si="114"/>
        <v>-</v>
      </c>
      <c r="AC735" s="81">
        <f t="shared" si="115"/>
        <v>1</v>
      </c>
      <c r="AD735" s="82">
        <f t="shared" si="116"/>
        <v>1</v>
      </c>
      <c r="AE735" s="82" t="str">
        <f t="shared" si="117"/>
        <v>Initial</v>
      </c>
      <c r="AF735" s="97" t="str">
        <f t="shared" si="118"/>
        <v>RLIS</v>
      </c>
      <c r="AG735" s="81">
        <f t="shared" si="119"/>
        <v>0</v>
      </c>
      <c r="AH735" s="98" t="s">
        <v>1368</v>
      </c>
      <c r="AI735" s="99" t="s">
        <v>1418</v>
      </c>
    </row>
    <row r="736" spans="1:35" x14ac:dyDescent="0.2">
      <c r="A736" s="79" t="s">
        <v>4952</v>
      </c>
      <c r="B736" s="80" t="s">
        <v>1044</v>
      </c>
      <c r="C736" s="81" t="s">
        <v>1045</v>
      </c>
      <c r="D736" s="82" t="s">
        <v>4953</v>
      </c>
      <c r="E736" s="82" t="s">
        <v>4954</v>
      </c>
      <c r="F736" s="80" t="s">
        <v>1362</v>
      </c>
      <c r="G736" s="83" t="s">
        <v>4955</v>
      </c>
      <c r="H736" s="84" t="s">
        <v>4956</v>
      </c>
      <c r="I736" s="85">
        <v>4193843227</v>
      </c>
      <c r="J736" s="86" t="s">
        <v>1424</v>
      </c>
      <c r="K736" s="87" t="s">
        <v>1417</v>
      </c>
      <c r="L736" s="88"/>
      <c r="M736" s="89">
        <v>554.28213827647005</v>
      </c>
      <c r="N736" s="90"/>
      <c r="O736" s="91">
        <v>8.4936000000000007</v>
      </c>
      <c r="P736" s="87" t="s">
        <v>1366</v>
      </c>
      <c r="Q736" s="92"/>
      <c r="R736" s="90"/>
      <c r="S736" s="93" t="s">
        <v>1417</v>
      </c>
      <c r="T736" s="94">
        <v>13500.2</v>
      </c>
      <c r="U736" s="95"/>
      <c r="V736" s="95"/>
      <c r="W736" s="96"/>
      <c r="X736" s="81">
        <f t="shared" si="110"/>
        <v>1</v>
      </c>
      <c r="Y736" s="82">
        <f t="shared" si="111"/>
        <v>1</v>
      </c>
      <c r="Z736" s="82">
        <f t="shared" si="112"/>
        <v>0</v>
      </c>
      <c r="AA736" s="82">
        <f t="shared" si="113"/>
        <v>0</v>
      </c>
      <c r="AB736" s="97" t="str">
        <f t="shared" si="114"/>
        <v>SRSA</v>
      </c>
      <c r="AC736" s="81">
        <f t="shared" si="115"/>
        <v>1</v>
      </c>
      <c r="AD736" s="82">
        <f t="shared" si="116"/>
        <v>0</v>
      </c>
      <c r="AE736" s="82">
        <f t="shared" si="117"/>
        <v>0</v>
      </c>
      <c r="AF736" s="97" t="str">
        <f t="shared" si="118"/>
        <v>-</v>
      </c>
      <c r="AG736" s="81">
        <f t="shared" si="119"/>
        <v>0</v>
      </c>
      <c r="AH736" s="98" t="s">
        <v>1368</v>
      </c>
      <c r="AI736" s="99" t="s">
        <v>1418</v>
      </c>
    </row>
    <row r="737" spans="1:35" x14ac:dyDescent="0.2">
      <c r="A737" s="79" t="s">
        <v>4957</v>
      </c>
      <c r="B737" s="80" t="s">
        <v>4958</v>
      </c>
      <c r="C737" s="81" t="s">
        <v>4959</v>
      </c>
      <c r="D737" s="82" t="s">
        <v>4960</v>
      </c>
      <c r="E737" s="82" t="s">
        <v>2050</v>
      </c>
      <c r="F737" s="80" t="s">
        <v>1362</v>
      </c>
      <c r="G737" s="83" t="s">
        <v>2051</v>
      </c>
      <c r="H737" s="84" t="s">
        <v>4961</v>
      </c>
      <c r="I737" s="85">
        <v>7403447279</v>
      </c>
      <c r="J737" s="86" t="s">
        <v>1390</v>
      </c>
      <c r="K737" s="87" t="s">
        <v>1366</v>
      </c>
      <c r="L737" s="88"/>
      <c r="M737" s="89">
        <v>157.54364047591267</v>
      </c>
      <c r="N737" s="90"/>
      <c r="O737" s="91" t="s">
        <v>1367</v>
      </c>
      <c r="P737" s="87" t="s">
        <v>1366</v>
      </c>
      <c r="Q737" s="92"/>
      <c r="R737" s="90"/>
      <c r="S737" s="93" t="s">
        <v>1366</v>
      </c>
      <c r="T737" s="94">
        <v>1134.1100000000001</v>
      </c>
      <c r="U737" s="95"/>
      <c r="V737" s="95"/>
      <c r="W737" s="96"/>
      <c r="X737" s="81">
        <f t="shared" si="110"/>
        <v>0</v>
      </c>
      <c r="Y737" s="82">
        <f t="shared" si="111"/>
        <v>1</v>
      </c>
      <c r="Z737" s="82">
        <f t="shared" si="112"/>
        <v>0</v>
      </c>
      <c r="AA737" s="82">
        <f t="shared" si="113"/>
        <v>0</v>
      </c>
      <c r="AB737" s="97" t="str">
        <f t="shared" si="114"/>
        <v>-</v>
      </c>
      <c r="AC737" s="81">
        <f t="shared" si="115"/>
        <v>0</v>
      </c>
      <c r="AD737" s="82">
        <f t="shared" si="116"/>
        <v>0</v>
      </c>
      <c r="AE737" s="82">
        <f t="shared" si="117"/>
        <v>0</v>
      </c>
      <c r="AF737" s="97" t="str">
        <f t="shared" si="118"/>
        <v>-</v>
      </c>
      <c r="AG737" s="81">
        <f t="shared" si="119"/>
        <v>0</v>
      </c>
      <c r="AH737" s="98" t="s">
        <v>1368</v>
      </c>
      <c r="AI737" s="99" t="s">
        <v>1418</v>
      </c>
    </row>
    <row r="738" spans="1:35" x14ac:dyDescent="0.2">
      <c r="A738" s="79" t="s">
        <v>4962</v>
      </c>
      <c r="B738" s="80" t="s">
        <v>689</v>
      </c>
      <c r="C738" s="81" t="s">
        <v>690</v>
      </c>
      <c r="D738" s="82" t="s">
        <v>4963</v>
      </c>
      <c r="E738" s="82" t="s">
        <v>4964</v>
      </c>
      <c r="F738" s="80" t="s">
        <v>1362</v>
      </c>
      <c r="G738" s="83" t="s">
        <v>4965</v>
      </c>
      <c r="H738" s="84" t="s">
        <v>4966</v>
      </c>
      <c r="I738" s="85">
        <v>4193633045</v>
      </c>
      <c r="J738" s="86" t="s">
        <v>1424</v>
      </c>
      <c r="K738" s="87" t="s">
        <v>1417</v>
      </c>
      <c r="L738" s="88"/>
      <c r="M738" s="89">
        <v>1097.6619062408688</v>
      </c>
      <c r="N738" s="90"/>
      <c r="O738" s="91">
        <v>13.235300000000001</v>
      </c>
      <c r="P738" s="87" t="s">
        <v>1366</v>
      </c>
      <c r="Q738" s="92"/>
      <c r="R738" s="90"/>
      <c r="S738" s="93" t="s">
        <v>1417</v>
      </c>
      <c r="T738" s="94">
        <v>38087.82</v>
      </c>
      <c r="U738" s="95"/>
      <c r="V738" s="95"/>
      <c r="W738" s="96"/>
      <c r="X738" s="81">
        <f t="shared" si="110"/>
        <v>1</v>
      </c>
      <c r="Y738" s="82">
        <f t="shared" si="111"/>
        <v>0</v>
      </c>
      <c r="Z738" s="82">
        <f t="shared" si="112"/>
        <v>0</v>
      </c>
      <c r="AA738" s="82">
        <f t="shared" si="113"/>
        <v>0</v>
      </c>
      <c r="AB738" s="97" t="str">
        <f t="shared" si="114"/>
        <v>-</v>
      </c>
      <c r="AC738" s="81">
        <f t="shared" si="115"/>
        <v>1</v>
      </c>
      <c r="AD738" s="82">
        <f t="shared" si="116"/>
        <v>0</v>
      </c>
      <c r="AE738" s="82">
        <f t="shared" si="117"/>
        <v>0</v>
      </c>
      <c r="AF738" s="97" t="str">
        <f t="shared" si="118"/>
        <v>-</v>
      </c>
      <c r="AG738" s="81">
        <f t="shared" si="119"/>
        <v>0</v>
      </c>
      <c r="AH738" s="98" t="s">
        <v>1368</v>
      </c>
      <c r="AI738" s="99" t="s">
        <v>1369</v>
      </c>
    </row>
    <row r="739" spans="1:35" x14ac:dyDescent="0.2">
      <c r="A739" s="79" t="s">
        <v>4967</v>
      </c>
      <c r="B739" s="80" t="s">
        <v>336</v>
      </c>
      <c r="C739" s="81" t="s">
        <v>337</v>
      </c>
      <c r="D739" s="82" t="s">
        <v>4968</v>
      </c>
      <c r="E739" s="82" t="s">
        <v>2495</v>
      </c>
      <c r="F739" s="80" t="s">
        <v>1362</v>
      </c>
      <c r="G739" s="83" t="s">
        <v>2447</v>
      </c>
      <c r="H739" s="84" t="s">
        <v>4969</v>
      </c>
      <c r="I739" s="85">
        <v>4408425300</v>
      </c>
      <c r="J739" s="86" t="s">
        <v>1390</v>
      </c>
      <c r="K739" s="87" t="s">
        <v>1366</v>
      </c>
      <c r="L739" s="88"/>
      <c r="M739" s="89">
        <v>11094.376521645692</v>
      </c>
      <c r="N739" s="90"/>
      <c r="O739" s="91">
        <v>17.078800000000001</v>
      </c>
      <c r="P739" s="87" t="s">
        <v>1366</v>
      </c>
      <c r="Q739" s="92"/>
      <c r="R739" s="90"/>
      <c r="S739" s="93" t="s">
        <v>1366</v>
      </c>
      <c r="T739" s="94">
        <v>314303.34999999998</v>
      </c>
      <c r="U739" s="95"/>
      <c r="V739" s="95"/>
      <c r="W739" s="96"/>
      <c r="X739" s="81">
        <f t="shared" si="110"/>
        <v>0</v>
      </c>
      <c r="Y739" s="82">
        <f t="shared" si="111"/>
        <v>0</v>
      </c>
      <c r="Z739" s="82">
        <f t="shared" si="112"/>
        <v>0</v>
      </c>
      <c r="AA739" s="82">
        <f t="shared" si="113"/>
        <v>0</v>
      </c>
      <c r="AB739" s="97" t="str">
        <f t="shared" si="114"/>
        <v>-</v>
      </c>
      <c r="AC739" s="81">
        <f t="shared" si="115"/>
        <v>0</v>
      </c>
      <c r="AD739" s="82">
        <f t="shared" si="116"/>
        <v>0</v>
      </c>
      <c r="AE739" s="82">
        <f t="shared" si="117"/>
        <v>0</v>
      </c>
      <c r="AF739" s="97" t="str">
        <f t="shared" si="118"/>
        <v>-</v>
      </c>
      <c r="AG739" s="81">
        <f t="shared" si="119"/>
        <v>0</v>
      </c>
      <c r="AH739" s="98" t="s">
        <v>1368</v>
      </c>
      <c r="AI739" s="99" t="s">
        <v>1418</v>
      </c>
    </row>
    <row r="740" spans="1:35" x14ac:dyDescent="0.2">
      <c r="A740" s="79" t="s">
        <v>4970</v>
      </c>
      <c r="B740" s="80" t="s">
        <v>4971</v>
      </c>
      <c r="C740" s="81" t="s">
        <v>4972</v>
      </c>
      <c r="D740" s="82" t="s">
        <v>4973</v>
      </c>
      <c r="E740" s="82" t="s">
        <v>2234</v>
      </c>
      <c r="F740" s="80" t="s">
        <v>1362</v>
      </c>
      <c r="G740" s="83" t="s">
        <v>4974</v>
      </c>
      <c r="H740" s="84" t="s">
        <v>4975</v>
      </c>
      <c r="I740" s="85">
        <v>9372355498</v>
      </c>
      <c r="J740" s="86" t="s">
        <v>1383</v>
      </c>
      <c r="K740" s="87" t="s">
        <v>1366</v>
      </c>
      <c r="L740" s="88"/>
      <c r="M740" s="89">
        <v>772.40862420641258</v>
      </c>
      <c r="N740" s="90"/>
      <c r="O740" s="91" t="s">
        <v>1367</v>
      </c>
      <c r="P740" s="87" t="s">
        <v>1366</v>
      </c>
      <c r="Q740" s="92"/>
      <c r="R740" s="90"/>
      <c r="S740" s="93" t="s">
        <v>1366</v>
      </c>
      <c r="T740" s="94">
        <v>5267.14</v>
      </c>
      <c r="U740" s="95"/>
      <c r="V740" s="95"/>
      <c r="W740" s="96"/>
      <c r="X740" s="81">
        <f t="shared" si="110"/>
        <v>0</v>
      </c>
      <c r="Y740" s="82">
        <f t="shared" si="111"/>
        <v>0</v>
      </c>
      <c r="Z740" s="82">
        <f t="shared" si="112"/>
        <v>0</v>
      </c>
      <c r="AA740" s="82">
        <f t="shared" si="113"/>
        <v>0</v>
      </c>
      <c r="AB740" s="97" t="str">
        <f t="shared" si="114"/>
        <v>-</v>
      </c>
      <c r="AC740" s="81">
        <f t="shared" si="115"/>
        <v>0</v>
      </c>
      <c r="AD740" s="82">
        <f t="shared" si="116"/>
        <v>0</v>
      </c>
      <c r="AE740" s="82">
        <f t="shared" si="117"/>
        <v>0</v>
      </c>
      <c r="AF740" s="97" t="str">
        <f t="shared" si="118"/>
        <v>-</v>
      </c>
      <c r="AG740" s="81">
        <f t="shared" si="119"/>
        <v>0</v>
      </c>
      <c r="AH740" s="98" t="s">
        <v>1368</v>
      </c>
      <c r="AI740" s="99" t="s">
        <v>1418</v>
      </c>
    </row>
    <row r="741" spans="1:35" x14ac:dyDescent="0.2">
      <c r="A741" s="79" t="s">
        <v>4976</v>
      </c>
      <c r="B741" s="80" t="s">
        <v>975</v>
      </c>
      <c r="C741" s="81" t="s">
        <v>976</v>
      </c>
      <c r="D741" s="82" t="s">
        <v>4977</v>
      </c>
      <c r="E741" s="82" t="s">
        <v>4978</v>
      </c>
      <c r="F741" s="80" t="s">
        <v>1362</v>
      </c>
      <c r="G741" s="83" t="s">
        <v>4979</v>
      </c>
      <c r="H741" s="84" t="s">
        <v>4980</v>
      </c>
      <c r="I741" s="85">
        <v>4192745451</v>
      </c>
      <c r="J741" s="86" t="s">
        <v>1424</v>
      </c>
      <c r="K741" s="87" t="s">
        <v>1417</v>
      </c>
      <c r="L741" s="88"/>
      <c r="M741" s="89">
        <v>946.01341388127219</v>
      </c>
      <c r="N741" s="90"/>
      <c r="O741" s="91">
        <v>16.328600000000002</v>
      </c>
      <c r="P741" s="87" t="s">
        <v>1366</v>
      </c>
      <c r="Q741" s="92"/>
      <c r="R741" s="90"/>
      <c r="S741" s="93" t="s">
        <v>1417</v>
      </c>
      <c r="T741" s="94">
        <v>41090.990000000005</v>
      </c>
      <c r="U741" s="95"/>
      <c r="V741" s="95"/>
      <c r="W741" s="96"/>
      <c r="X741" s="81">
        <f t="shared" si="110"/>
        <v>1</v>
      </c>
      <c r="Y741" s="82">
        <f t="shared" si="111"/>
        <v>0</v>
      </c>
      <c r="Z741" s="82">
        <f t="shared" si="112"/>
        <v>0</v>
      </c>
      <c r="AA741" s="82">
        <f t="shared" si="113"/>
        <v>0</v>
      </c>
      <c r="AB741" s="97" t="str">
        <f t="shared" si="114"/>
        <v>-</v>
      </c>
      <c r="AC741" s="81">
        <f t="shared" si="115"/>
        <v>1</v>
      </c>
      <c r="AD741" s="82">
        <f t="shared" si="116"/>
        <v>0</v>
      </c>
      <c r="AE741" s="82">
        <f t="shared" si="117"/>
        <v>0</v>
      </c>
      <c r="AF741" s="97" t="str">
        <f t="shared" si="118"/>
        <v>-</v>
      </c>
      <c r="AG741" s="81">
        <f t="shared" si="119"/>
        <v>0</v>
      </c>
      <c r="AH741" s="98" t="s">
        <v>1368</v>
      </c>
      <c r="AI741" s="99" t="s">
        <v>1369</v>
      </c>
    </row>
    <row r="742" spans="1:35" x14ac:dyDescent="0.2">
      <c r="A742" s="79" t="s">
        <v>4981</v>
      </c>
      <c r="B742" s="80" t="s">
        <v>4982</v>
      </c>
      <c r="C742" s="81" t="s">
        <v>4983</v>
      </c>
      <c r="D742" s="82" t="s">
        <v>4984</v>
      </c>
      <c r="E742" s="82" t="s">
        <v>1361</v>
      </c>
      <c r="F742" s="80" t="s">
        <v>1362</v>
      </c>
      <c r="G742" s="83" t="s">
        <v>1775</v>
      </c>
      <c r="H742" s="84" t="s">
        <v>4985</v>
      </c>
      <c r="I742" s="85">
        <v>6148645332</v>
      </c>
      <c r="J742" s="86" t="s">
        <v>1365</v>
      </c>
      <c r="K742" s="87" t="s">
        <v>1366</v>
      </c>
      <c r="L742" s="88"/>
      <c r="M742" s="89">
        <v>572.73443537687365</v>
      </c>
      <c r="N742" s="90"/>
      <c r="O742" s="91" t="s">
        <v>1367</v>
      </c>
      <c r="P742" s="87" t="s">
        <v>1366</v>
      </c>
      <c r="Q742" s="92"/>
      <c r="R742" s="90"/>
      <c r="S742" s="93" t="s">
        <v>1366</v>
      </c>
      <c r="T742" s="94">
        <v>3283.25</v>
      </c>
      <c r="U742" s="95"/>
      <c r="V742" s="95"/>
      <c r="W742" s="96"/>
      <c r="X742" s="81">
        <f t="shared" si="110"/>
        <v>0</v>
      </c>
      <c r="Y742" s="82">
        <f t="shared" si="111"/>
        <v>1</v>
      </c>
      <c r="Z742" s="82">
        <f t="shared" si="112"/>
        <v>0</v>
      </c>
      <c r="AA742" s="82">
        <f t="shared" si="113"/>
        <v>0</v>
      </c>
      <c r="AB742" s="97" t="str">
        <f t="shared" si="114"/>
        <v>-</v>
      </c>
      <c r="AC742" s="81">
        <f t="shared" si="115"/>
        <v>0</v>
      </c>
      <c r="AD742" s="82">
        <f t="shared" si="116"/>
        <v>0</v>
      </c>
      <c r="AE742" s="82">
        <f t="shared" si="117"/>
        <v>0</v>
      </c>
      <c r="AF742" s="97" t="str">
        <f t="shared" si="118"/>
        <v>-</v>
      </c>
      <c r="AG742" s="81">
        <f t="shared" si="119"/>
        <v>0</v>
      </c>
      <c r="AH742" s="98" t="s">
        <v>1368</v>
      </c>
      <c r="AI742" s="99" t="s">
        <v>1418</v>
      </c>
    </row>
    <row r="743" spans="1:35" x14ac:dyDescent="0.2">
      <c r="A743" s="79" t="s">
        <v>4986</v>
      </c>
      <c r="B743" s="80" t="s">
        <v>1290</v>
      </c>
      <c r="C743" s="81" t="s">
        <v>1291</v>
      </c>
      <c r="D743" s="82" t="s">
        <v>4987</v>
      </c>
      <c r="E743" s="82" t="s">
        <v>1284</v>
      </c>
      <c r="F743" s="80" t="s">
        <v>1362</v>
      </c>
      <c r="G743" s="83" t="s">
        <v>4988</v>
      </c>
      <c r="H743" s="84" t="s">
        <v>4525</v>
      </c>
      <c r="I743" s="85">
        <v>4193994656</v>
      </c>
      <c r="J743" s="86" t="s">
        <v>1569</v>
      </c>
      <c r="K743" s="87" t="s">
        <v>1366</v>
      </c>
      <c r="L743" s="88"/>
      <c r="M743" s="89">
        <v>1642.9245137765079</v>
      </c>
      <c r="N743" s="90"/>
      <c r="O743" s="91">
        <v>16.6296</v>
      </c>
      <c r="P743" s="87" t="s">
        <v>1366</v>
      </c>
      <c r="Q743" s="92"/>
      <c r="R743" s="90"/>
      <c r="S743" s="93" t="s">
        <v>1417</v>
      </c>
      <c r="T743" s="94">
        <v>62252.770000000004</v>
      </c>
      <c r="U743" s="95"/>
      <c r="V743" s="95"/>
      <c r="W743" s="96"/>
      <c r="X743" s="81">
        <f t="shared" si="110"/>
        <v>0</v>
      </c>
      <c r="Y743" s="82">
        <f t="shared" si="111"/>
        <v>0</v>
      </c>
      <c r="Z743" s="82">
        <f t="shared" si="112"/>
        <v>0</v>
      </c>
      <c r="AA743" s="82">
        <f t="shared" si="113"/>
        <v>0</v>
      </c>
      <c r="AB743" s="97" t="str">
        <f t="shared" si="114"/>
        <v>-</v>
      </c>
      <c r="AC743" s="81">
        <f t="shared" si="115"/>
        <v>1</v>
      </c>
      <c r="AD743" s="82">
        <f t="shared" si="116"/>
        <v>0</v>
      </c>
      <c r="AE743" s="82">
        <f t="shared" si="117"/>
        <v>0</v>
      </c>
      <c r="AF743" s="97" t="str">
        <f t="shared" si="118"/>
        <v>-</v>
      </c>
      <c r="AG743" s="81">
        <f t="shared" si="119"/>
        <v>0</v>
      </c>
      <c r="AH743" s="98" t="s">
        <v>1368</v>
      </c>
      <c r="AI743" s="99" t="s">
        <v>1369</v>
      </c>
    </row>
    <row r="744" spans="1:35" x14ac:dyDescent="0.2">
      <c r="A744" s="79" t="s">
        <v>4989</v>
      </c>
      <c r="B744" s="80" t="s">
        <v>4990</v>
      </c>
      <c r="C744" s="81" t="s">
        <v>4991</v>
      </c>
      <c r="D744" s="82" t="s">
        <v>4992</v>
      </c>
      <c r="E744" s="82" t="s">
        <v>1528</v>
      </c>
      <c r="F744" s="80" t="s">
        <v>1362</v>
      </c>
      <c r="G744" s="83" t="s">
        <v>2480</v>
      </c>
      <c r="H744" s="84" t="s">
        <v>4993</v>
      </c>
      <c r="I744" s="85">
        <v>2167412991</v>
      </c>
      <c r="J744" s="86" t="s">
        <v>1365</v>
      </c>
      <c r="K744" s="87" t="s">
        <v>1366</v>
      </c>
      <c r="L744" s="88"/>
      <c r="M744" s="89">
        <v>344.04102887332698</v>
      </c>
      <c r="N744" s="90"/>
      <c r="O744" s="91" t="s">
        <v>1367</v>
      </c>
      <c r="P744" s="87" t="s">
        <v>1366</v>
      </c>
      <c r="Q744" s="92"/>
      <c r="R744" s="90"/>
      <c r="S744" s="93" t="s">
        <v>1366</v>
      </c>
      <c r="T744" s="94">
        <v>3386.3700000000003</v>
      </c>
      <c r="U744" s="95"/>
      <c r="V744" s="95"/>
      <c r="W744" s="96"/>
      <c r="X744" s="81">
        <f t="shared" si="110"/>
        <v>0</v>
      </c>
      <c r="Y744" s="82">
        <f t="shared" si="111"/>
        <v>1</v>
      </c>
      <c r="Z744" s="82">
        <f t="shared" si="112"/>
        <v>0</v>
      </c>
      <c r="AA744" s="82">
        <f t="shared" si="113"/>
        <v>0</v>
      </c>
      <c r="AB744" s="97" t="str">
        <f t="shared" si="114"/>
        <v>-</v>
      </c>
      <c r="AC744" s="81">
        <f t="shared" si="115"/>
        <v>0</v>
      </c>
      <c r="AD744" s="82">
        <f t="shared" si="116"/>
        <v>0</v>
      </c>
      <c r="AE744" s="82">
        <f t="shared" si="117"/>
        <v>0</v>
      </c>
      <c r="AF744" s="97" t="str">
        <f t="shared" si="118"/>
        <v>-</v>
      </c>
      <c r="AG744" s="81">
        <f t="shared" si="119"/>
        <v>0</v>
      </c>
      <c r="AH744" s="98" t="s">
        <v>1368</v>
      </c>
      <c r="AI744" s="99" t="s">
        <v>1418</v>
      </c>
    </row>
    <row r="745" spans="1:35" x14ac:dyDescent="0.2">
      <c r="A745" s="79" t="s">
        <v>4994</v>
      </c>
      <c r="B745" s="80" t="s">
        <v>4995</v>
      </c>
      <c r="C745" s="81" t="s">
        <v>4996</v>
      </c>
      <c r="D745" s="82" t="s">
        <v>4997</v>
      </c>
      <c r="E745" s="82" t="s">
        <v>2730</v>
      </c>
      <c r="F745" s="80" t="s">
        <v>1362</v>
      </c>
      <c r="G745" s="83" t="s">
        <v>2731</v>
      </c>
      <c r="H745" s="84" t="s">
        <v>4998</v>
      </c>
      <c r="I745" s="85">
        <v>8776446338</v>
      </c>
      <c r="J745" s="86"/>
      <c r="K745" s="87"/>
      <c r="L745" s="88"/>
      <c r="M745" s="100"/>
      <c r="N745" s="90"/>
      <c r="O745" s="91" t="s">
        <v>1367</v>
      </c>
      <c r="P745" s="87" t="s">
        <v>1366</v>
      </c>
      <c r="Q745" s="92"/>
      <c r="R745" s="90"/>
      <c r="S745" s="93"/>
      <c r="T745" s="102"/>
      <c r="U745" s="95"/>
      <c r="V745" s="95"/>
      <c r="W745" s="96"/>
      <c r="X745" s="81">
        <f t="shared" si="110"/>
        <v>0</v>
      </c>
      <c r="Y745" s="82">
        <f t="shared" si="111"/>
        <v>0</v>
      </c>
      <c r="Z745" s="82">
        <f t="shared" si="112"/>
        <v>0</v>
      </c>
      <c r="AA745" s="82">
        <f t="shared" si="113"/>
        <v>0</v>
      </c>
      <c r="AB745" s="97" t="str">
        <f t="shared" si="114"/>
        <v>-</v>
      </c>
      <c r="AC745" s="81">
        <f t="shared" si="115"/>
        <v>0</v>
      </c>
      <c r="AD745" s="82">
        <f t="shared" si="116"/>
        <v>0</v>
      </c>
      <c r="AE745" s="82">
        <f t="shared" si="117"/>
        <v>0</v>
      </c>
      <c r="AF745" s="97" t="str">
        <f t="shared" si="118"/>
        <v>-</v>
      </c>
      <c r="AG745" s="81">
        <f t="shared" si="119"/>
        <v>0</v>
      </c>
      <c r="AH745" s="98" t="s">
        <v>1685</v>
      </c>
      <c r="AI745" s="99" t="s">
        <v>1369</v>
      </c>
    </row>
    <row r="746" spans="1:35" x14ac:dyDescent="0.2">
      <c r="A746" s="79" t="s">
        <v>4999</v>
      </c>
      <c r="B746" s="80" t="s">
        <v>5000</v>
      </c>
      <c r="C746" s="81" t="s">
        <v>5001</v>
      </c>
      <c r="D746" s="82" t="s">
        <v>5002</v>
      </c>
      <c r="E746" s="82" t="s">
        <v>5003</v>
      </c>
      <c r="F746" s="80" t="s">
        <v>1362</v>
      </c>
      <c r="G746" s="83" t="s">
        <v>5004</v>
      </c>
      <c r="H746" s="84" t="s">
        <v>5005</v>
      </c>
      <c r="I746" s="85">
        <v>4196616350</v>
      </c>
      <c r="J746" s="86" t="s">
        <v>1390</v>
      </c>
      <c r="K746" s="87" t="s">
        <v>1366</v>
      </c>
      <c r="L746" s="88"/>
      <c r="M746" s="100">
        <v>4862.5030148051783</v>
      </c>
      <c r="N746" s="90"/>
      <c r="O746" s="91" t="s">
        <v>1367</v>
      </c>
      <c r="P746" s="87" t="s">
        <v>1366</v>
      </c>
      <c r="Q746" s="92"/>
      <c r="R746" s="90"/>
      <c r="S746" s="93" t="s">
        <v>1366</v>
      </c>
      <c r="T746" s="94">
        <v>4063</v>
      </c>
      <c r="U746" s="95"/>
      <c r="V746" s="95"/>
      <c r="W746" s="96"/>
      <c r="X746" s="81">
        <f t="shared" si="110"/>
        <v>0</v>
      </c>
      <c r="Y746" s="82">
        <f t="shared" si="111"/>
        <v>0</v>
      </c>
      <c r="Z746" s="82">
        <f t="shared" si="112"/>
        <v>0</v>
      </c>
      <c r="AA746" s="82">
        <f t="shared" si="113"/>
        <v>0</v>
      </c>
      <c r="AB746" s="97" t="str">
        <f t="shared" si="114"/>
        <v>-</v>
      </c>
      <c r="AC746" s="81">
        <f t="shared" si="115"/>
        <v>0</v>
      </c>
      <c r="AD746" s="82">
        <f t="shared" si="116"/>
        <v>0</v>
      </c>
      <c r="AE746" s="82">
        <f t="shared" si="117"/>
        <v>0</v>
      </c>
      <c r="AF746" s="97" t="str">
        <f t="shared" si="118"/>
        <v>-</v>
      </c>
      <c r="AG746" s="81">
        <f t="shared" si="119"/>
        <v>0</v>
      </c>
      <c r="AH746" s="98" t="s">
        <v>1368</v>
      </c>
      <c r="AI746" s="99" t="s">
        <v>1538</v>
      </c>
    </row>
    <row r="747" spans="1:35" x14ac:dyDescent="0.2">
      <c r="A747" s="79" t="s">
        <v>5006</v>
      </c>
      <c r="B747" s="80" t="s">
        <v>5007</v>
      </c>
      <c r="C747" s="81" t="s">
        <v>5008</v>
      </c>
      <c r="D747" s="82" t="s">
        <v>5009</v>
      </c>
      <c r="E747" s="82" t="s">
        <v>1361</v>
      </c>
      <c r="F747" s="80" t="s">
        <v>1362</v>
      </c>
      <c r="G747" s="83" t="s">
        <v>1563</v>
      </c>
      <c r="H747" s="84" t="s">
        <v>5010</v>
      </c>
      <c r="I747" s="85">
        <v>6143146301</v>
      </c>
      <c r="J747" s="86" t="s">
        <v>1365</v>
      </c>
      <c r="K747" s="87" t="s">
        <v>1366</v>
      </c>
      <c r="L747" s="88"/>
      <c r="M747" s="89">
        <v>410.11318875741284</v>
      </c>
      <c r="N747" s="90"/>
      <c r="O747" s="91" t="s">
        <v>1367</v>
      </c>
      <c r="P747" s="87" t="s">
        <v>1366</v>
      </c>
      <c r="Q747" s="92"/>
      <c r="R747" s="90"/>
      <c r="S747" s="93" t="s">
        <v>1366</v>
      </c>
      <c r="T747" s="94">
        <v>2789.13</v>
      </c>
      <c r="U747" s="95"/>
      <c r="V747" s="95"/>
      <c r="W747" s="96"/>
      <c r="X747" s="81">
        <f t="shared" si="110"/>
        <v>0</v>
      </c>
      <c r="Y747" s="82">
        <f t="shared" si="111"/>
        <v>1</v>
      </c>
      <c r="Z747" s="82">
        <f t="shared" si="112"/>
        <v>0</v>
      </c>
      <c r="AA747" s="82">
        <f t="shared" si="113"/>
        <v>0</v>
      </c>
      <c r="AB747" s="97" t="str">
        <f t="shared" si="114"/>
        <v>-</v>
      </c>
      <c r="AC747" s="81">
        <f t="shared" si="115"/>
        <v>0</v>
      </c>
      <c r="AD747" s="82">
        <f t="shared" si="116"/>
        <v>0</v>
      </c>
      <c r="AE747" s="82">
        <f t="shared" si="117"/>
        <v>0</v>
      </c>
      <c r="AF747" s="97" t="str">
        <f t="shared" si="118"/>
        <v>-</v>
      </c>
      <c r="AG747" s="81">
        <f t="shared" si="119"/>
        <v>0</v>
      </c>
      <c r="AH747" s="98" t="s">
        <v>1368</v>
      </c>
      <c r="AI747" s="99" t="s">
        <v>1369</v>
      </c>
    </row>
    <row r="748" spans="1:35" x14ac:dyDescent="0.2">
      <c r="A748" s="79" t="s">
        <v>5011</v>
      </c>
      <c r="B748" s="80" t="s">
        <v>919</v>
      </c>
      <c r="C748" s="81" t="s">
        <v>920</v>
      </c>
      <c r="D748" s="82" t="s">
        <v>5012</v>
      </c>
      <c r="E748" s="82" t="s">
        <v>857</v>
      </c>
      <c r="F748" s="80" t="s">
        <v>1362</v>
      </c>
      <c r="G748" s="83" t="s">
        <v>3752</v>
      </c>
      <c r="H748" s="84" t="s">
        <v>5013</v>
      </c>
      <c r="I748" s="85">
        <v>4196250484</v>
      </c>
      <c r="J748" s="86" t="s">
        <v>1424</v>
      </c>
      <c r="K748" s="87" t="s">
        <v>1417</v>
      </c>
      <c r="L748" s="88"/>
      <c r="M748" s="89">
        <v>2210.3018439146113</v>
      </c>
      <c r="N748" s="90"/>
      <c r="O748" s="91">
        <v>9.1777999999999995</v>
      </c>
      <c r="P748" s="87" t="s">
        <v>1366</v>
      </c>
      <c r="Q748" s="92"/>
      <c r="R748" s="90"/>
      <c r="S748" s="93" t="s">
        <v>1417</v>
      </c>
      <c r="T748" s="94">
        <v>56925.01</v>
      </c>
      <c r="U748" s="95"/>
      <c r="V748" s="95"/>
      <c r="W748" s="96"/>
      <c r="X748" s="81">
        <f t="shared" si="110"/>
        <v>1</v>
      </c>
      <c r="Y748" s="82">
        <f t="shared" si="111"/>
        <v>0</v>
      </c>
      <c r="Z748" s="82">
        <f t="shared" si="112"/>
        <v>0</v>
      </c>
      <c r="AA748" s="82">
        <f t="shared" si="113"/>
        <v>0</v>
      </c>
      <c r="AB748" s="97" t="str">
        <f t="shared" si="114"/>
        <v>-</v>
      </c>
      <c r="AC748" s="81">
        <f t="shared" si="115"/>
        <v>1</v>
      </c>
      <c r="AD748" s="82">
        <f t="shared" si="116"/>
        <v>0</v>
      </c>
      <c r="AE748" s="82">
        <f t="shared" si="117"/>
        <v>0</v>
      </c>
      <c r="AF748" s="97" t="str">
        <f t="shared" si="118"/>
        <v>-</v>
      </c>
      <c r="AG748" s="81">
        <f t="shared" si="119"/>
        <v>0</v>
      </c>
      <c r="AH748" s="98" t="s">
        <v>1368</v>
      </c>
      <c r="AI748" s="99" t="s">
        <v>1369</v>
      </c>
    </row>
    <row r="749" spans="1:35" x14ac:dyDescent="0.2">
      <c r="A749" s="79" t="s">
        <v>5014</v>
      </c>
      <c r="B749" s="80" t="s">
        <v>18</v>
      </c>
      <c r="C749" s="81" t="s">
        <v>5015</v>
      </c>
      <c r="D749" s="82" t="s">
        <v>5016</v>
      </c>
      <c r="E749" s="82" t="s">
        <v>1535</v>
      </c>
      <c r="F749" s="80" t="s">
        <v>1362</v>
      </c>
      <c r="G749" s="83" t="s">
        <v>1536</v>
      </c>
      <c r="H749" s="84" t="s">
        <v>5017</v>
      </c>
      <c r="I749" s="85">
        <v>4192212770</v>
      </c>
      <c r="J749" s="86" t="s">
        <v>1476</v>
      </c>
      <c r="K749" s="87" t="s">
        <v>1417</v>
      </c>
      <c r="L749" s="88"/>
      <c r="M749" s="89">
        <v>1008.9719197862512</v>
      </c>
      <c r="N749" s="90"/>
      <c r="O749" s="91">
        <v>29.111799999999999</v>
      </c>
      <c r="P749" s="87" t="s">
        <v>1417</v>
      </c>
      <c r="Q749" s="92"/>
      <c r="R749" s="90"/>
      <c r="S749" s="93" t="s">
        <v>1417</v>
      </c>
      <c r="T749" s="94">
        <v>42145.43</v>
      </c>
      <c r="U749" s="95"/>
      <c r="V749" s="95"/>
      <c r="W749" s="96"/>
      <c r="X749" s="81">
        <f t="shared" si="110"/>
        <v>1</v>
      </c>
      <c r="Y749" s="82">
        <f t="shared" si="111"/>
        <v>0</v>
      </c>
      <c r="Z749" s="82">
        <f t="shared" si="112"/>
        <v>0</v>
      </c>
      <c r="AA749" s="82">
        <f t="shared" si="113"/>
        <v>0</v>
      </c>
      <c r="AB749" s="97" t="str">
        <f t="shared" si="114"/>
        <v>-</v>
      </c>
      <c r="AC749" s="81">
        <f t="shared" si="115"/>
        <v>1</v>
      </c>
      <c r="AD749" s="82">
        <f t="shared" si="116"/>
        <v>1</v>
      </c>
      <c r="AE749" s="82" t="str">
        <f t="shared" si="117"/>
        <v>Initial</v>
      </c>
      <c r="AF749" s="97" t="str">
        <f t="shared" si="118"/>
        <v>RLIS</v>
      </c>
      <c r="AG749" s="81">
        <f t="shared" si="119"/>
        <v>0</v>
      </c>
      <c r="AH749" s="98" t="s">
        <v>1368</v>
      </c>
      <c r="AI749" s="99" t="s">
        <v>1418</v>
      </c>
    </row>
    <row r="750" spans="1:35" x14ac:dyDescent="0.2">
      <c r="A750" s="79" t="s">
        <v>5018</v>
      </c>
      <c r="B750" s="80" t="s">
        <v>376</v>
      </c>
      <c r="C750" s="81" t="s">
        <v>5015</v>
      </c>
      <c r="D750" s="82" t="s">
        <v>5019</v>
      </c>
      <c r="E750" s="82" t="s">
        <v>58</v>
      </c>
      <c r="F750" s="80" t="s">
        <v>1362</v>
      </c>
      <c r="G750" s="83" t="s">
        <v>5020</v>
      </c>
      <c r="H750" s="84" t="s">
        <v>5021</v>
      </c>
      <c r="I750" s="85">
        <v>4402593881</v>
      </c>
      <c r="J750" s="86" t="s">
        <v>1390</v>
      </c>
      <c r="K750" s="87" t="s">
        <v>1366</v>
      </c>
      <c r="L750" s="88"/>
      <c r="M750" s="89">
        <v>1819.7175153304704</v>
      </c>
      <c r="N750" s="90"/>
      <c r="O750" s="91">
        <v>9.6915999999999993</v>
      </c>
      <c r="P750" s="87" t="s">
        <v>1366</v>
      </c>
      <c r="Q750" s="92"/>
      <c r="R750" s="90"/>
      <c r="S750" s="93" t="s">
        <v>1366</v>
      </c>
      <c r="T750" s="94">
        <v>31528.14</v>
      </c>
      <c r="U750" s="95"/>
      <c r="V750" s="95"/>
      <c r="W750" s="96"/>
      <c r="X750" s="81">
        <f t="shared" si="110"/>
        <v>0</v>
      </c>
      <c r="Y750" s="82">
        <f t="shared" si="111"/>
        <v>0</v>
      </c>
      <c r="Z750" s="82">
        <f t="shared" si="112"/>
        <v>0</v>
      </c>
      <c r="AA750" s="82">
        <f t="shared" si="113"/>
        <v>0</v>
      </c>
      <c r="AB750" s="97" t="str">
        <f t="shared" si="114"/>
        <v>-</v>
      </c>
      <c r="AC750" s="81">
        <f t="shared" si="115"/>
        <v>0</v>
      </c>
      <c r="AD750" s="82">
        <f t="shared" si="116"/>
        <v>0</v>
      </c>
      <c r="AE750" s="82">
        <f t="shared" si="117"/>
        <v>0</v>
      </c>
      <c r="AF750" s="97" t="str">
        <f t="shared" si="118"/>
        <v>-</v>
      </c>
      <c r="AG750" s="81">
        <f t="shared" si="119"/>
        <v>0</v>
      </c>
      <c r="AH750" s="98" t="s">
        <v>1368</v>
      </c>
      <c r="AI750" s="99" t="s">
        <v>1418</v>
      </c>
    </row>
    <row r="751" spans="1:35" x14ac:dyDescent="0.2">
      <c r="A751" s="79" t="s">
        <v>5022</v>
      </c>
      <c r="B751" s="80" t="s">
        <v>1157</v>
      </c>
      <c r="C751" s="81" t="s">
        <v>5015</v>
      </c>
      <c r="D751" s="82" t="s">
        <v>5023</v>
      </c>
      <c r="E751" s="82" t="s">
        <v>3696</v>
      </c>
      <c r="F751" s="80" t="s">
        <v>1362</v>
      </c>
      <c r="G751" s="83" t="s">
        <v>3697</v>
      </c>
      <c r="H751" s="84" t="s">
        <v>5024</v>
      </c>
      <c r="I751" s="85">
        <v>3304778121</v>
      </c>
      <c r="J751" s="86" t="s">
        <v>1488</v>
      </c>
      <c r="K751" s="87" t="s">
        <v>1366</v>
      </c>
      <c r="L751" s="88"/>
      <c r="M751" s="89">
        <v>4946.7550914975845</v>
      </c>
      <c r="N751" s="90"/>
      <c r="O751" s="91">
        <v>12.2552</v>
      </c>
      <c r="P751" s="87" t="s">
        <v>1366</v>
      </c>
      <c r="Q751" s="92"/>
      <c r="R751" s="90"/>
      <c r="S751" s="93" t="s">
        <v>1366</v>
      </c>
      <c r="T751" s="94">
        <v>140725.71</v>
      </c>
      <c r="U751" s="95"/>
      <c r="V751" s="95"/>
      <c r="W751" s="96"/>
      <c r="X751" s="81">
        <f t="shared" si="110"/>
        <v>0</v>
      </c>
      <c r="Y751" s="82">
        <f t="shared" si="111"/>
        <v>0</v>
      </c>
      <c r="Z751" s="82">
        <f t="shared" si="112"/>
        <v>0</v>
      </c>
      <c r="AA751" s="82">
        <f t="shared" si="113"/>
        <v>0</v>
      </c>
      <c r="AB751" s="97" t="str">
        <f t="shared" si="114"/>
        <v>-</v>
      </c>
      <c r="AC751" s="81">
        <f t="shared" si="115"/>
        <v>0</v>
      </c>
      <c r="AD751" s="82">
        <f t="shared" si="116"/>
        <v>0</v>
      </c>
      <c r="AE751" s="82">
        <f t="shared" si="117"/>
        <v>0</v>
      </c>
      <c r="AF751" s="97" t="str">
        <f t="shared" si="118"/>
        <v>-</v>
      </c>
      <c r="AG751" s="81">
        <f t="shared" si="119"/>
        <v>0</v>
      </c>
      <c r="AH751" s="98" t="s">
        <v>1368</v>
      </c>
      <c r="AI751" s="99" t="s">
        <v>1418</v>
      </c>
    </row>
    <row r="752" spans="1:35" x14ac:dyDescent="0.2">
      <c r="A752" s="79" t="s">
        <v>5025</v>
      </c>
      <c r="B752" s="80" t="s">
        <v>533</v>
      </c>
      <c r="C752" s="81" t="s">
        <v>534</v>
      </c>
      <c r="D752" s="82" t="s">
        <v>5026</v>
      </c>
      <c r="E752" s="82" t="s">
        <v>5003</v>
      </c>
      <c r="F752" s="80" t="s">
        <v>1362</v>
      </c>
      <c r="G752" s="83" t="s">
        <v>5004</v>
      </c>
      <c r="H752" s="84" t="s">
        <v>2027</v>
      </c>
      <c r="I752" s="85">
        <v>4198749131</v>
      </c>
      <c r="J752" s="86" t="s">
        <v>1390</v>
      </c>
      <c r="K752" s="87" t="s">
        <v>1366</v>
      </c>
      <c r="L752" s="88"/>
      <c r="M752" s="89">
        <v>4847.5473601845542</v>
      </c>
      <c r="N752" s="90"/>
      <c r="O752" s="91">
        <v>4.5586000000000002</v>
      </c>
      <c r="P752" s="87" t="s">
        <v>1366</v>
      </c>
      <c r="Q752" s="92"/>
      <c r="R752" s="90"/>
      <c r="S752" s="93" t="s">
        <v>1366</v>
      </c>
      <c r="T752" s="94">
        <v>72588.89</v>
      </c>
      <c r="U752" s="95"/>
      <c r="V752" s="95"/>
      <c r="W752" s="96"/>
      <c r="X752" s="81">
        <f t="shared" si="110"/>
        <v>0</v>
      </c>
      <c r="Y752" s="82">
        <f t="shared" si="111"/>
        <v>0</v>
      </c>
      <c r="Z752" s="82">
        <f t="shared" si="112"/>
        <v>0</v>
      </c>
      <c r="AA752" s="82">
        <f t="shared" si="113"/>
        <v>0</v>
      </c>
      <c r="AB752" s="97" t="str">
        <f t="shared" si="114"/>
        <v>-</v>
      </c>
      <c r="AC752" s="81">
        <f t="shared" si="115"/>
        <v>0</v>
      </c>
      <c r="AD752" s="82">
        <f t="shared" si="116"/>
        <v>0</v>
      </c>
      <c r="AE752" s="82">
        <f t="shared" si="117"/>
        <v>0</v>
      </c>
      <c r="AF752" s="97" t="str">
        <f t="shared" si="118"/>
        <v>-</v>
      </c>
      <c r="AG752" s="81">
        <f t="shared" si="119"/>
        <v>0</v>
      </c>
      <c r="AH752" s="98" t="s">
        <v>1368</v>
      </c>
      <c r="AI752" s="99" t="s">
        <v>1418</v>
      </c>
    </row>
    <row r="753" spans="1:35" x14ac:dyDescent="0.2">
      <c r="A753" s="79" t="s">
        <v>5027</v>
      </c>
      <c r="B753" s="80" t="s">
        <v>977</v>
      </c>
      <c r="C753" s="81" t="s">
        <v>978</v>
      </c>
      <c r="D753" s="82" t="s">
        <v>5028</v>
      </c>
      <c r="E753" s="82" t="s">
        <v>5029</v>
      </c>
      <c r="F753" s="80" t="s">
        <v>1362</v>
      </c>
      <c r="G753" s="83" t="s">
        <v>5030</v>
      </c>
      <c r="H753" s="84" t="s">
        <v>2642</v>
      </c>
      <c r="I753" s="85">
        <v>4194462705</v>
      </c>
      <c r="J753" s="86" t="s">
        <v>1390</v>
      </c>
      <c r="K753" s="87" t="s">
        <v>1366</v>
      </c>
      <c r="L753" s="88" t="s">
        <v>1737</v>
      </c>
      <c r="M753" s="89">
        <v>501.34236372104874</v>
      </c>
      <c r="N753" s="90"/>
      <c r="O753" s="91">
        <v>8.2523999999999997</v>
      </c>
      <c r="P753" s="87" t="s">
        <v>1366</v>
      </c>
      <c r="Q753" s="92"/>
      <c r="R753" s="90"/>
      <c r="S753" s="93" t="s">
        <v>1366</v>
      </c>
      <c r="T753" s="94">
        <v>15863.1</v>
      </c>
      <c r="U753" s="95"/>
      <c r="V753" s="95"/>
      <c r="W753" s="96"/>
      <c r="X753" s="81">
        <f t="shared" si="110"/>
        <v>1</v>
      </c>
      <c r="Y753" s="82">
        <f t="shared" si="111"/>
        <v>1</v>
      </c>
      <c r="Z753" s="82">
        <f t="shared" si="112"/>
        <v>0</v>
      </c>
      <c r="AA753" s="82">
        <f t="shared" si="113"/>
        <v>0</v>
      </c>
      <c r="AB753" s="97" t="str">
        <f t="shared" si="114"/>
        <v>SRSA</v>
      </c>
      <c r="AC753" s="81">
        <f t="shared" si="115"/>
        <v>0</v>
      </c>
      <c r="AD753" s="82">
        <f t="shared" si="116"/>
        <v>0</v>
      </c>
      <c r="AE753" s="82">
        <f t="shared" si="117"/>
        <v>0</v>
      </c>
      <c r="AF753" s="97" t="str">
        <f t="shared" si="118"/>
        <v>-</v>
      </c>
      <c r="AG753" s="81">
        <f t="shared" si="119"/>
        <v>0</v>
      </c>
      <c r="AH753" s="98" t="s">
        <v>1368</v>
      </c>
      <c r="AI753" s="99" t="s">
        <v>1418</v>
      </c>
    </row>
    <row r="754" spans="1:35" x14ac:dyDescent="0.2">
      <c r="A754" s="79" t="s">
        <v>5031</v>
      </c>
      <c r="B754" s="80" t="s">
        <v>5032</v>
      </c>
      <c r="C754" s="81" t="s">
        <v>5033</v>
      </c>
      <c r="D754" s="82" t="s">
        <v>5034</v>
      </c>
      <c r="E754" s="82" t="s">
        <v>1395</v>
      </c>
      <c r="F754" s="80" t="s">
        <v>1362</v>
      </c>
      <c r="G754" s="83" t="s">
        <v>1409</v>
      </c>
      <c r="H754" s="84" t="s">
        <v>5035</v>
      </c>
      <c r="I754" s="85">
        <v>4197204500</v>
      </c>
      <c r="J754" s="86" t="s">
        <v>1365</v>
      </c>
      <c r="K754" s="87" t="s">
        <v>1366</v>
      </c>
      <c r="L754" s="88"/>
      <c r="M754" s="89">
        <v>456.30693115721846</v>
      </c>
      <c r="N754" s="90"/>
      <c r="O754" s="91" t="s">
        <v>1367</v>
      </c>
      <c r="P754" s="87" t="s">
        <v>1366</v>
      </c>
      <c r="Q754" s="92"/>
      <c r="R754" s="90"/>
      <c r="S754" s="93" t="s">
        <v>1366</v>
      </c>
      <c r="T754" s="94">
        <v>2320.1600000000003</v>
      </c>
      <c r="U754" s="95"/>
      <c r="V754" s="95"/>
      <c r="W754" s="96"/>
      <c r="X754" s="81">
        <f t="shared" si="110"/>
        <v>0</v>
      </c>
      <c r="Y754" s="82">
        <f t="shared" si="111"/>
        <v>1</v>
      </c>
      <c r="Z754" s="82">
        <f t="shared" si="112"/>
        <v>0</v>
      </c>
      <c r="AA754" s="82">
        <f t="shared" si="113"/>
        <v>0</v>
      </c>
      <c r="AB754" s="97" t="str">
        <f t="shared" si="114"/>
        <v>-</v>
      </c>
      <c r="AC754" s="81">
        <f t="shared" si="115"/>
        <v>0</v>
      </c>
      <c r="AD754" s="82">
        <f t="shared" si="116"/>
        <v>0</v>
      </c>
      <c r="AE754" s="82">
        <f t="shared" si="117"/>
        <v>0</v>
      </c>
      <c r="AF754" s="97" t="str">
        <f t="shared" si="118"/>
        <v>-</v>
      </c>
      <c r="AG754" s="81">
        <f t="shared" si="119"/>
        <v>0</v>
      </c>
      <c r="AH754" s="98" t="s">
        <v>1368</v>
      </c>
      <c r="AI754" s="99" t="s">
        <v>1418</v>
      </c>
    </row>
    <row r="755" spans="1:35" x14ac:dyDescent="0.2">
      <c r="A755" s="79" t="s">
        <v>5036</v>
      </c>
      <c r="B755" s="80" t="s">
        <v>5037</v>
      </c>
      <c r="C755" s="81" t="s">
        <v>5038</v>
      </c>
      <c r="D755" s="82" t="s">
        <v>5039</v>
      </c>
      <c r="E755" s="82" t="s">
        <v>1402</v>
      </c>
      <c r="F755" s="80" t="s">
        <v>1362</v>
      </c>
      <c r="G755" s="83" t="s">
        <v>5040</v>
      </c>
      <c r="H755" s="84" t="s">
        <v>5041</v>
      </c>
      <c r="I755" s="85">
        <v>5133515801</v>
      </c>
      <c r="J755" s="86" t="s">
        <v>1365</v>
      </c>
      <c r="K755" s="87" t="s">
        <v>1366</v>
      </c>
      <c r="L755" s="88"/>
      <c r="M755" s="89">
        <v>391.96614608997908</v>
      </c>
      <c r="N755" s="90"/>
      <c r="O755" s="91" t="s">
        <v>1367</v>
      </c>
      <c r="P755" s="87" t="s">
        <v>1366</v>
      </c>
      <c r="Q755" s="92"/>
      <c r="R755" s="90"/>
      <c r="S755" s="93" t="s">
        <v>1366</v>
      </c>
      <c r="T755" s="94">
        <v>10912.26</v>
      </c>
      <c r="U755" s="95"/>
      <c r="V755" s="95"/>
      <c r="W755" s="96"/>
      <c r="X755" s="81">
        <f t="shared" si="110"/>
        <v>0</v>
      </c>
      <c r="Y755" s="82">
        <f t="shared" si="111"/>
        <v>1</v>
      </c>
      <c r="Z755" s="82">
        <f t="shared" si="112"/>
        <v>0</v>
      </c>
      <c r="AA755" s="82">
        <f t="shared" si="113"/>
        <v>0</v>
      </c>
      <c r="AB755" s="97" t="str">
        <f t="shared" si="114"/>
        <v>-</v>
      </c>
      <c r="AC755" s="81">
        <f t="shared" si="115"/>
        <v>0</v>
      </c>
      <c r="AD755" s="82">
        <f t="shared" si="116"/>
        <v>0</v>
      </c>
      <c r="AE755" s="82">
        <f t="shared" si="117"/>
        <v>0</v>
      </c>
      <c r="AF755" s="97" t="str">
        <f t="shared" si="118"/>
        <v>-</v>
      </c>
      <c r="AG755" s="81">
        <f t="shared" si="119"/>
        <v>0</v>
      </c>
      <c r="AH755" s="98" t="s">
        <v>1368</v>
      </c>
      <c r="AI755" s="99" t="s">
        <v>1369</v>
      </c>
    </row>
    <row r="756" spans="1:35" x14ac:dyDescent="0.2">
      <c r="A756" s="79" t="s">
        <v>5042</v>
      </c>
      <c r="B756" s="80" t="s">
        <v>5043</v>
      </c>
      <c r="C756" s="81" t="s">
        <v>5044</v>
      </c>
      <c r="D756" s="82" t="s">
        <v>5045</v>
      </c>
      <c r="E756" s="82" t="s">
        <v>2145</v>
      </c>
      <c r="F756" s="80" t="s">
        <v>1362</v>
      </c>
      <c r="G756" s="83" t="s">
        <v>2146</v>
      </c>
      <c r="H756" s="84" t="s">
        <v>5046</v>
      </c>
      <c r="I756" s="85">
        <v>7406421200</v>
      </c>
      <c r="J756" s="86" t="s">
        <v>1424</v>
      </c>
      <c r="K756" s="87" t="s">
        <v>1417</v>
      </c>
      <c r="L756" s="88"/>
      <c r="M756" s="100">
        <v>4078.7280272995636</v>
      </c>
      <c r="N756" s="90"/>
      <c r="O756" s="91" t="s">
        <v>1367</v>
      </c>
      <c r="P756" s="87" t="s">
        <v>1366</v>
      </c>
      <c r="Q756" s="92"/>
      <c r="R756" s="90"/>
      <c r="S756" s="93" t="s">
        <v>1417</v>
      </c>
      <c r="T756" s="94">
        <v>3834</v>
      </c>
      <c r="U756" s="95"/>
      <c r="V756" s="95"/>
      <c r="W756" s="96"/>
      <c r="X756" s="81">
        <f t="shared" si="110"/>
        <v>1</v>
      </c>
      <c r="Y756" s="82">
        <f t="shared" si="111"/>
        <v>0</v>
      </c>
      <c r="Z756" s="82">
        <f t="shared" si="112"/>
        <v>0</v>
      </c>
      <c r="AA756" s="82">
        <f t="shared" si="113"/>
        <v>0</v>
      </c>
      <c r="AB756" s="97" t="str">
        <f t="shared" si="114"/>
        <v>-</v>
      </c>
      <c r="AC756" s="81">
        <f t="shared" si="115"/>
        <v>1</v>
      </c>
      <c r="AD756" s="82">
        <f t="shared" si="116"/>
        <v>0</v>
      </c>
      <c r="AE756" s="82">
        <f t="shared" si="117"/>
        <v>0</v>
      </c>
      <c r="AF756" s="97" t="str">
        <f t="shared" si="118"/>
        <v>-</v>
      </c>
      <c r="AG756" s="81">
        <f t="shared" si="119"/>
        <v>0</v>
      </c>
      <c r="AH756" s="98" t="s">
        <v>1368</v>
      </c>
      <c r="AI756" s="99" t="s">
        <v>1538</v>
      </c>
    </row>
    <row r="757" spans="1:35" x14ac:dyDescent="0.2">
      <c r="A757" s="79" t="s">
        <v>5047</v>
      </c>
      <c r="B757" s="80" t="s">
        <v>5048</v>
      </c>
      <c r="C757" s="81" t="s">
        <v>5049</v>
      </c>
      <c r="D757" s="82" t="s">
        <v>5050</v>
      </c>
      <c r="E757" s="82" t="s">
        <v>5051</v>
      </c>
      <c r="F757" s="80" t="s">
        <v>1362</v>
      </c>
      <c r="G757" s="83" t="s">
        <v>5052</v>
      </c>
      <c r="H757" s="84" t="s">
        <v>5053</v>
      </c>
      <c r="I757" s="85">
        <v>8776446338</v>
      </c>
      <c r="J757" s="86" t="s">
        <v>1390</v>
      </c>
      <c r="K757" s="87" t="s">
        <v>1366</v>
      </c>
      <c r="L757" s="88"/>
      <c r="M757" s="89">
        <v>130.37146049950016</v>
      </c>
      <c r="N757" s="90"/>
      <c r="O757" s="91" t="s">
        <v>1367</v>
      </c>
      <c r="P757" s="87" t="s">
        <v>1366</v>
      </c>
      <c r="Q757" s="92"/>
      <c r="R757" s="90"/>
      <c r="S757" s="93" t="s">
        <v>1366</v>
      </c>
      <c r="T757" s="94">
        <v>97.07</v>
      </c>
      <c r="U757" s="95"/>
      <c r="V757" s="95"/>
      <c r="W757" s="96"/>
      <c r="X757" s="81">
        <f t="shared" si="110"/>
        <v>0</v>
      </c>
      <c r="Y757" s="82">
        <f t="shared" si="111"/>
        <v>1</v>
      </c>
      <c r="Z757" s="82">
        <f t="shared" si="112"/>
        <v>0</v>
      </c>
      <c r="AA757" s="82">
        <f t="shared" si="113"/>
        <v>0</v>
      </c>
      <c r="AB757" s="97" t="str">
        <f t="shared" si="114"/>
        <v>-</v>
      </c>
      <c r="AC757" s="81">
        <f t="shared" si="115"/>
        <v>0</v>
      </c>
      <c r="AD757" s="82">
        <f t="shared" si="116"/>
        <v>0</v>
      </c>
      <c r="AE757" s="82">
        <f t="shared" si="117"/>
        <v>0</v>
      </c>
      <c r="AF757" s="97" t="str">
        <f t="shared" si="118"/>
        <v>-</v>
      </c>
      <c r="AG757" s="81">
        <f t="shared" si="119"/>
        <v>0</v>
      </c>
      <c r="AH757" s="98" t="s">
        <v>1368</v>
      </c>
      <c r="AI757" s="99" t="s">
        <v>1369</v>
      </c>
    </row>
    <row r="758" spans="1:35" x14ac:dyDescent="0.2">
      <c r="A758" s="79" t="s">
        <v>5054</v>
      </c>
      <c r="B758" s="80" t="s">
        <v>395</v>
      </c>
      <c r="C758" s="81" t="s">
        <v>396</v>
      </c>
      <c r="D758" s="82" t="s">
        <v>5055</v>
      </c>
      <c r="E758" s="82" t="s">
        <v>5051</v>
      </c>
      <c r="F758" s="80" t="s">
        <v>1362</v>
      </c>
      <c r="G758" s="83" t="s">
        <v>5052</v>
      </c>
      <c r="H758" s="84" t="s">
        <v>5056</v>
      </c>
      <c r="I758" s="85">
        <v>6148332110</v>
      </c>
      <c r="J758" s="86" t="s">
        <v>3438</v>
      </c>
      <c r="K758" s="87" t="s">
        <v>1366</v>
      </c>
      <c r="L758" s="88"/>
      <c r="M758" s="89">
        <v>10742.491442289833</v>
      </c>
      <c r="N758" s="90"/>
      <c r="O758" s="91">
        <v>7.6304999999999996</v>
      </c>
      <c r="P758" s="87" t="s">
        <v>1366</v>
      </c>
      <c r="Q758" s="92"/>
      <c r="R758" s="90"/>
      <c r="S758" s="93" t="s">
        <v>1366</v>
      </c>
      <c r="T758" s="94">
        <v>113430.01</v>
      </c>
      <c r="U758" s="95"/>
      <c r="V758" s="95"/>
      <c r="W758" s="96"/>
      <c r="X758" s="81">
        <f t="shared" si="110"/>
        <v>0</v>
      </c>
      <c r="Y758" s="82">
        <f t="shared" si="111"/>
        <v>0</v>
      </c>
      <c r="Z758" s="82">
        <f t="shared" si="112"/>
        <v>0</v>
      </c>
      <c r="AA758" s="82">
        <f t="shared" si="113"/>
        <v>0</v>
      </c>
      <c r="AB758" s="97" t="str">
        <f t="shared" si="114"/>
        <v>-</v>
      </c>
      <c r="AC758" s="81">
        <f t="shared" si="115"/>
        <v>0</v>
      </c>
      <c r="AD758" s="82">
        <f t="shared" si="116"/>
        <v>0</v>
      </c>
      <c r="AE758" s="82">
        <f t="shared" si="117"/>
        <v>0</v>
      </c>
      <c r="AF758" s="97" t="str">
        <f t="shared" si="118"/>
        <v>-</v>
      </c>
      <c r="AG758" s="81">
        <f t="shared" si="119"/>
        <v>0</v>
      </c>
      <c r="AH758" s="98" t="s">
        <v>1368</v>
      </c>
      <c r="AI758" s="99" t="s">
        <v>1369</v>
      </c>
    </row>
    <row r="759" spans="1:35" x14ac:dyDescent="0.2">
      <c r="A759" s="79" t="s">
        <v>5057</v>
      </c>
      <c r="B759" s="80" t="s">
        <v>5058</v>
      </c>
      <c r="C759" s="81" t="s">
        <v>5059</v>
      </c>
      <c r="D759" s="82" t="s">
        <v>5060</v>
      </c>
      <c r="E759" s="82" t="s">
        <v>5061</v>
      </c>
      <c r="F759" s="80" t="s">
        <v>1362</v>
      </c>
      <c r="G759" s="83" t="s">
        <v>5062</v>
      </c>
      <c r="H759" s="84" t="s">
        <v>5063</v>
      </c>
      <c r="I759" s="85">
        <v>7402892721</v>
      </c>
      <c r="J759" s="86" t="s">
        <v>1424</v>
      </c>
      <c r="K759" s="87" t="s">
        <v>1417</v>
      </c>
      <c r="L759" s="88"/>
      <c r="M759" s="100">
        <v>376.02934752429974</v>
      </c>
      <c r="N759" s="90"/>
      <c r="O759" s="91" t="s">
        <v>1367</v>
      </c>
      <c r="P759" s="87" t="s">
        <v>1366</v>
      </c>
      <c r="Q759" s="92"/>
      <c r="R759" s="90"/>
      <c r="S759" s="93" t="s">
        <v>1417</v>
      </c>
      <c r="T759" s="94">
        <v>1103</v>
      </c>
      <c r="U759" s="95"/>
      <c r="V759" s="95"/>
      <c r="W759" s="96"/>
      <c r="X759" s="81">
        <f t="shared" si="110"/>
        <v>1</v>
      </c>
      <c r="Y759" s="82">
        <f t="shared" si="111"/>
        <v>1</v>
      </c>
      <c r="Z759" s="82">
        <f t="shared" si="112"/>
        <v>0</v>
      </c>
      <c r="AA759" s="82">
        <f t="shared" si="113"/>
        <v>0</v>
      </c>
      <c r="AB759" s="97" t="str">
        <f t="shared" si="114"/>
        <v>SRSA</v>
      </c>
      <c r="AC759" s="81">
        <f t="shared" si="115"/>
        <v>1</v>
      </c>
      <c r="AD759" s="82">
        <f t="shared" si="116"/>
        <v>0</v>
      </c>
      <c r="AE759" s="82">
        <f t="shared" si="117"/>
        <v>0</v>
      </c>
      <c r="AF759" s="97" t="str">
        <f t="shared" si="118"/>
        <v>-</v>
      </c>
      <c r="AG759" s="81">
        <f t="shared" si="119"/>
        <v>0</v>
      </c>
      <c r="AH759" s="98" t="s">
        <v>1368</v>
      </c>
      <c r="AI759" s="99" t="s">
        <v>1538</v>
      </c>
    </row>
    <row r="760" spans="1:35" x14ac:dyDescent="0.2">
      <c r="A760" s="79" t="s">
        <v>5064</v>
      </c>
      <c r="B760" s="80" t="s">
        <v>979</v>
      </c>
      <c r="C760" s="81" t="s">
        <v>980</v>
      </c>
      <c r="D760" s="82" t="s">
        <v>5065</v>
      </c>
      <c r="E760" s="82" t="s">
        <v>5066</v>
      </c>
      <c r="F760" s="80" t="s">
        <v>1362</v>
      </c>
      <c r="G760" s="83" t="s">
        <v>5067</v>
      </c>
      <c r="H760" s="84" t="s">
        <v>5068</v>
      </c>
      <c r="I760" s="85">
        <v>4198223391</v>
      </c>
      <c r="J760" s="86" t="s">
        <v>1786</v>
      </c>
      <c r="K760" s="87" t="s">
        <v>1366</v>
      </c>
      <c r="L760" s="88"/>
      <c r="M760" s="89">
        <v>1301.9471062145617</v>
      </c>
      <c r="N760" s="90"/>
      <c r="O760" s="91">
        <v>13.7857</v>
      </c>
      <c r="P760" s="87" t="s">
        <v>1366</v>
      </c>
      <c r="Q760" s="92"/>
      <c r="R760" s="90"/>
      <c r="S760" s="93" t="s">
        <v>1366</v>
      </c>
      <c r="T760" s="94">
        <v>56090.130000000005</v>
      </c>
      <c r="U760" s="95"/>
      <c r="V760" s="95"/>
      <c r="W760" s="96"/>
      <c r="X760" s="81">
        <f t="shared" si="110"/>
        <v>0</v>
      </c>
      <c r="Y760" s="82">
        <f t="shared" si="111"/>
        <v>0</v>
      </c>
      <c r="Z760" s="82">
        <f t="shared" si="112"/>
        <v>0</v>
      </c>
      <c r="AA760" s="82">
        <f t="shared" si="113"/>
        <v>0</v>
      </c>
      <c r="AB760" s="97" t="str">
        <f t="shared" si="114"/>
        <v>-</v>
      </c>
      <c r="AC760" s="81">
        <f t="shared" si="115"/>
        <v>0</v>
      </c>
      <c r="AD760" s="82">
        <f t="shared" si="116"/>
        <v>0</v>
      </c>
      <c r="AE760" s="82">
        <f t="shared" si="117"/>
        <v>0</v>
      </c>
      <c r="AF760" s="97" t="str">
        <f t="shared" si="118"/>
        <v>-</v>
      </c>
      <c r="AG760" s="81">
        <f t="shared" si="119"/>
        <v>0</v>
      </c>
      <c r="AH760" s="98" t="s">
        <v>1368</v>
      </c>
      <c r="AI760" s="99" t="s">
        <v>1418</v>
      </c>
    </row>
    <row r="761" spans="1:35" x14ac:dyDescent="0.2">
      <c r="A761" s="79" t="s">
        <v>5069</v>
      </c>
      <c r="B761" s="80" t="s">
        <v>5070</v>
      </c>
      <c r="C761" s="81" t="s">
        <v>5071</v>
      </c>
      <c r="D761" s="82" t="s">
        <v>5072</v>
      </c>
      <c r="E761" s="82" t="s">
        <v>2901</v>
      </c>
      <c r="F761" s="80" t="s">
        <v>1362</v>
      </c>
      <c r="G761" s="83" t="s">
        <v>2902</v>
      </c>
      <c r="H761" s="84" t="s">
        <v>5073</v>
      </c>
      <c r="I761" s="85">
        <v>2167310127</v>
      </c>
      <c r="J761" s="86" t="s">
        <v>1390</v>
      </c>
      <c r="K761" s="87" t="s">
        <v>1366</v>
      </c>
      <c r="L761" s="88"/>
      <c r="M761" s="89">
        <v>729.3773359466561</v>
      </c>
      <c r="N761" s="90"/>
      <c r="O761" s="91" t="s">
        <v>1367</v>
      </c>
      <c r="P761" s="87" t="s">
        <v>1366</v>
      </c>
      <c r="Q761" s="92"/>
      <c r="R761" s="90"/>
      <c r="S761" s="93" t="s">
        <v>1366</v>
      </c>
      <c r="T761" s="94">
        <v>5848.37</v>
      </c>
      <c r="U761" s="95"/>
      <c r="V761" s="95"/>
      <c r="W761" s="96"/>
      <c r="X761" s="81">
        <f t="shared" si="110"/>
        <v>0</v>
      </c>
      <c r="Y761" s="82">
        <f t="shared" si="111"/>
        <v>0</v>
      </c>
      <c r="Z761" s="82">
        <f t="shared" si="112"/>
        <v>0</v>
      </c>
      <c r="AA761" s="82">
        <f t="shared" si="113"/>
        <v>0</v>
      </c>
      <c r="AB761" s="97" t="str">
        <f t="shared" si="114"/>
        <v>-</v>
      </c>
      <c r="AC761" s="81">
        <f t="shared" si="115"/>
        <v>0</v>
      </c>
      <c r="AD761" s="82">
        <f t="shared" si="116"/>
        <v>0</v>
      </c>
      <c r="AE761" s="82">
        <f t="shared" si="117"/>
        <v>0</v>
      </c>
      <c r="AF761" s="97" t="str">
        <f t="shared" si="118"/>
        <v>-</v>
      </c>
      <c r="AG761" s="81">
        <f t="shared" si="119"/>
        <v>0</v>
      </c>
      <c r="AH761" s="98" t="s">
        <v>1368</v>
      </c>
      <c r="AI761" s="99" t="s">
        <v>1418</v>
      </c>
    </row>
    <row r="762" spans="1:35" x14ac:dyDescent="0.2">
      <c r="A762" s="79" t="s">
        <v>5074</v>
      </c>
      <c r="B762" s="80" t="s">
        <v>5075</v>
      </c>
      <c r="C762" s="81" t="s">
        <v>5076</v>
      </c>
      <c r="D762" s="82" t="s">
        <v>5077</v>
      </c>
      <c r="E762" s="82" t="s">
        <v>739</v>
      </c>
      <c r="F762" s="80" t="s">
        <v>1362</v>
      </c>
      <c r="G762" s="83" t="s">
        <v>5078</v>
      </c>
      <c r="H762" s="84" t="s">
        <v>3647</v>
      </c>
      <c r="I762" s="85">
        <v>4193477926</v>
      </c>
      <c r="J762" s="86" t="s">
        <v>1488</v>
      </c>
      <c r="K762" s="87" t="s">
        <v>1366</v>
      </c>
      <c r="L762" s="88"/>
      <c r="M762" s="100">
        <v>3192.2140309184779</v>
      </c>
      <c r="N762" s="90"/>
      <c r="O762" s="91" t="s">
        <v>1367</v>
      </c>
      <c r="P762" s="87" t="s">
        <v>1366</v>
      </c>
      <c r="Q762" s="92"/>
      <c r="R762" s="90"/>
      <c r="S762" s="93" t="s">
        <v>1366</v>
      </c>
      <c r="T762" s="94">
        <v>2752</v>
      </c>
      <c r="U762" s="95"/>
      <c r="V762" s="95"/>
      <c r="W762" s="96"/>
      <c r="X762" s="81">
        <f t="shared" si="110"/>
        <v>0</v>
      </c>
      <c r="Y762" s="82">
        <f t="shared" si="111"/>
        <v>0</v>
      </c>
      <c r="Z762" s="82">
        <f t="shared" si="112"/>
        <v>0</v>
      </c>
      <c r="AA762" s="82">
        <f t="shared" si="113"/>
        <v>0</v>
      </c>
      <c r="AB762" s="97" t="str">
        <f t="shared" si="114"/>
        <v>-</v>
      </c>
      <c r="AC762" s="81">
        <f t="shared" si="115"/>
        <v>0</v>
      </c>
      <c r="AD762" s="82">
        <f t="shared" si="116"/>
        <v>0</v>
      </c>
      <c r="AE762" s="82">
        <f t="shared" si="117"/>
        <v>0</v>
      </c>
      <c r="AF762" s="97" t="str">
        <f t="shared" si="118"/>
        <v>-</v>
      </c>
      <c r="AG762" s="81">
        <f t="shared" si="119"/>
        <v>0</v>
      </c>
      <c r="AH762" s="98" t="s">
        <v>1368</v>
      </c>
      <c r="AI762" s="99" t="s">
        <v>1538</v>
      </c>
    </row>
    <row r="763" spans="1:35" x14ac:dyDescent="0.2">
      <c r="A763" s="79" t="s">
        <v>5079</v>
      </c>
      <c r="B763" s="80" t="s">
        <v>708</v>
      </c>
      <c r="C763" s="81" t="s">
        <v>709</v>
      </c>
      <c r="D763" s="82" t="s">
        <v>5080</v>
      </c>
      <c r="E763" s="82" t="s">
        <v>5081</v>
      </c>
      <c r="F763" s="80" t="s">
        <v>1362</v>
      </c>
      <c r="G763" s="83" t="s">
        <v>5082</v>
      </c>
      <c r="H763" s="84" t="s">
        <v>5083</v>
      </c>
      <c r="I763" s="85">
        <v>9377734321</v>
      </c>
      <c r="J763" s="86" t="s">
        <v>1696</v>
      </c>
      <c r="K763" s="87" t="s">
        <v>1366</v>
      </c>
      <c r="L763" s="88"/>
      <c r="M763" s="89">
        <v>3871.2916607941729</v>
      </c>
      <c r="N763" s="90"/>
      <c r="O763" s="91">
        <v>22.852900000000002</v>
      </c>
      <c r="P763" s="87" t="s">
        <v>1417</v>
      </c>
      <c r="Q763" s="92"/>
      <c r="R763" s="90"/>
      <c r="S763" s="93" t="s">
        <v>1366</v>
      </c>
      <c r="T763" s="94">
        <v>196802.07</v>
      </c>
      <c r="U763" s="95"/>
      <c r="V763" s="95"/>
      <c r="W763" s="96"/>
      <c r="X763" s="81">
        <f t="shared" si="110"/>
        <v>0</v>
      </c>
      <c r="Y763" s="82">
        <f t="shared" si="111"/>
        <v>0</v>
      </c>
      <c r="Z763" s="82">
        <f t="shared" si="112"/>
        <v>0</v>
      </c>
      <c r="AA763" s="82">
        <f t="shared" si="113"/>
        <v>0</v>
      </c>
      <c r="AB763" s="97" t="str">
        <f t="shared" si="114"/>
        <v>-</v>
      </c>
      <c r="AC763" s="81">
        <f t="shared" si="115"/>
        <v>0</v>
      </c>
      <c r="AD763" s="82">
        <f t="shared" si="116"/>
        <v>1</v>
      </c>
      <c r="AE763" s="82">
        <f t="shared" si="117"/>
        <v>0</v>
      </c>
      <c r="AF763" s="97" t="str">
        <f t="shared" si="118"/>
        <v>-</v>
      </c>
      <c r="AG763" s="81">
        <f t="shared" si="119"/>
        <v>0</v>
      </c>
      <c r="AH763" s="98" t="s">
        <v>1368</v>
      </c>
      <c r="AI763" s="99" t="s">
        <v>1369</v>
      </c>
    </row>
    <row r="764" spans="1:35" x14ac:dyDescent="0.2">
      <c r="A764" s="79" t="s">
        <v>5084</v>
      </c>
      <c r="B764" s="80" t="s">
        <v>1159</v>
      </c>
      <c r="C764" s="81" t="s">
        <v>1160</v>
      </c>
      <c r="D764" s="82" t="s">
        <v>5085</v>
      </c>
      <c r="E764" s="82" t="s">
        <v>2014</v>
      </c>
      <c r="F764" s="80" t="s">
        <v>1362</v>
      </c>
      <c r="G764" s="83" t="s">
        <v>5086</v>
      </c>
      <c r="H764" s="84" t="s">
        <v>5087</v>
      </c>
      <c r="I764" s="85">
        <v>3304923500</v>
      </c>
      <c r="J764" s="86" t="s">
        <v>2636</v>
      </c>
      <c r="K764" s="87" t="s">
        <v>1366</v>
      </c>
      <c r="L764" s="88"/>
      <c r="M764" s="89">
        <v>6123.9000855120257</v>
      </c>
      <c r="N764" s="90"/>
      <c r="O764" s="91">
        <v>17.6403</v>
      </c>
      <c r="P764" s="87" t="s">
        <v>1366</v>
      </c>
      <c r="Q764" s="92"/>
      <c r="R764" s="90"/>
      <c r="S764" s="93" t="s">
        <v>1366</v>
      </c>
      <c r="T764" s="94">
        <v>207491.84</v>
      </c>
      <c r="U764" s="95"/>
      <c r="V764" s="95"/>
      <c r="W764" s="96"/>
      <c r="X764" s="81">
        <f t="shared" si="110"/>
        <v>0</v>
      </c>
      <c r="Y764" s="82">
        <f t="shared" si="111"/>
        <v>0</v>
      </c>
      <c r="Z764" s="82">
        <f t="shared" si="112"/>
        <v>0</v>
      </c>
      <c r="AA764" s="82">
        <f t="shared" si="113"/>
        <v>0</v>
      </c>
      <c r="AB764" s="97" t="str">
        <f t="shared" si="114"/>
        <v>-</v>
      </c>
      <c r="AC764" s="81">
        <f t="shared" si="115"/>
        <v>0</v>
      </c>
      <c r="AD764" s="82">
        <f t="shared" si="116"/>
        <v>0</v>
      </c>
      <c r="AE764" s="82">
        <f t="shared" si="117"/>
        <v>0</v>
      </c>
      <c r="AF764" s="97" t="str">
        <f t="shared" si="118"/>
        <v>-</v>
      </c>
      <c r="AG764" s="81">
        <f t="shared" si="119"/>
        <v>0</v>
      </c>
      <c r="AH764" s="98" t="s">
        <v>1368</v>
      </c>
      <c r="AI764" s="99" t="s">
        <v>1418</v>
      </c>
    </row>
    <row r="765" spans="1:35" x14ac:dyDescent="0.2">
      <c r="A765" s="79" t="s">
        <v>5088</v>
      </c>
      <c r="B765" s="80" t="s">
        <v>5089</v>
      </c>
      <c r="C765" s="81" t="s">
        <v>5090</v>
      </c>
      <c r="D765" s="82" t="s">
        <v>5091</v>
      </c>
      <c r="E765" s="82" t="s">
        <v>246</v>
      </c>
      <c r="F765" s="80" t="s">
        <v>1362</v>
      </c>
      <c r="G765" s="83" t="s">
        <v>2875</v>
      </c>
      <c r="H765" s="84" t="s">
        <v>5092</v>
      </c>
      <c r="I765" s="85">
        <v>7403894476</v>
      </c>
      <c r="J765" s="86" t="s">
        <v>1424</v>
      </c>
      <c r="K765" s="87" t="s">
        <v>1417</v>
      </c>
      <c r="L765" s="88"/>
      <c r="M765" s="89">
        <v>127.72617536289697</v>
      </c>
      <c r="N765" s="90"/>
      <c r="O765" s="91" t="s">
        <v>1367</v>
      </c>
      <c r="P765" s="87" t="s">
        <v>1366</v>
      </c>
      <c r="Q765" s="92"/>
      <c r="R765" s="90"/>
      <c r="S765" s="93" t="s">
        <v>1417</v>
      </c>
      <c r="T765" s="94">
        <v>400.55</v>
      </c>
      <c r="U765" s="95"/>
      <c r="V765" s="95"/>
      <c r="W765" s="96"/>
      <c r="X765" s="81">
        <f t="shared" si="110"/>
        <v>1</v>
      </c>
      <c r="Y765" s="82">
        <f t="shared" si="111"/>
        <v>1</v>
      </c>
      <c r="Z765" s="82">
        <f t="shared" si="112"/>
        <v>0</v>
      </c>
      <c r="AA765" s="82">
        <f t="shared" si="113"/>
        <v>0</v>
      </c>
      <c r="AB765" s="97" t="str">
        <f t="shared" si="114"/>
        <v>SRSA</v>
      </c>
      <c r="AC765" s="81">
        <f t="shared" si="115"/>
        <v>1</v>
      </c>
      <c r="AD765" s="82">
        <f t="shared" si="116"/>
        <v>0</v>
      </c>
      <c r="AE765" s="82">
        <f t="shared" si="117"/>
        <v>0</v>
      </c>
      <c r="AF765" s="97" t="str">
        <f t="shared" si="118"/>
        <v>-</v>
      </c>
      <c r="AG765" s="81">
        <f t="shared" si="119"/>
        <v>0</v>
      </c>
      <c r="AH765" s="98" t="s">
        <v>1368</v>
      </c>
      <c r="AI765" s="99" t="s">
        <v>1418</v>
      </c>
    </row>
    <row r="766" spans="1:35" x14ac:dyDescent="0.2">
      <c r="A766" s="79" t="s">
        <v>5093</v>
      </c>
      <c r="B766" s="80" t="s">
        <v>5094</v>
      </c>
      <c r="C766" s="81" t="s">
        <v>5095</v>
      </c>
      <c r="D766" s="82" t="s">
        <v>5091</v>
      </c>
      <c r="E766" s="82" t="s">
        <v>246</v>
      </c>
      <c r="F766" s="80" t="s">
        <v>1362</v>
      </c>
      <c r="G766" s="83" t="s">
        <v>2875</v>
      </c>
      <c r="H766" s="84" t="s">
        <v>5092</v>
      </c>
      <c r="I766" s="85">
        <v>7403894476</v>
      </c>
      <c r="J766" s="86" t="s">
        <v>1424</v>
      </c>
      <c r="K766" s="87" t="s">
        <v>1417</v>
      </c>
      <c r="L766" s="88"/>
      <c r="M766" s="89">
        <v>20.605711727844277</v>
      </c>
      <c r="N766" s="90"/>
      <c r="O766" s="91" t="s">
        <v>1367</v>
      </c>
      <c r="P766" s="87" t="s">
        <v>1366</v>
      </c>
      <c r="Q766" s="92"/>
      <c r="R766" s="90"/>
      <c r="S766" s="93" t="s">
        <v>1417</v>
      </c>
      <c r="T766" s="94">
        <v>238.05999999999997</v>
      </c>
      <c r="U766" s="95"/>
      <c r="V766" s="95"/>
      <c r="W766" s="96"/>
      <c r="X766" s="81">
        <f t="shared" si="110"/>
        <v>1</v>
      </c>
      <c r="Y766" s="82">
        <f t="shared" si="111"/>
        <v>1</v>
      </c>
      <c r="Z766" s="82">
        <f t="shared" si="112"/>
        <v>0</v>
      </c>
      <c r="AA766" s="82">
        <f t="shared" si="113"/>
        <v>0</v>
      </c>
      <c r="AB766" s="97" t="str">
        <f t="shared" si="114"/>
        <v>SRSA</v>
      </c>
      <c r="AC766" s="81">
        <f t="shared" si="115"/>
        <v>1</v>
      </c>
      <c r="AD766" s="82">
        <f t="shared" si="116"/>
        <v>0</v>
      </c>
      <c r="AE766" s="82">
        <f t="shared" si="117"/>
        <v>0</v>
      </c>
      <c r="AF766" s="97" t="str">
        <f t="shared" si="118"/>
        <v>-</v>
      </c>
      <c r="AG766" s="81">
        <f t="shared" si="119"/>
        <v>0</v>
      </c>
      <c r="AH766" s="98" t="s">
        <v>1368</v>
      </c>
      <c r="AI766" s="99" t="s">
        <v>1369</v>
      </c>
    </row>
    <row r="767" spans="1:35" x14ac:dyDescent="0.2">
      <c r="A767" s="79" t="s">
        <v>5096</v>
      </c>
      <c r="B767" s="80" t="s">
        <v>872</v>
      </c>
      <c r="C767" s="81" t="s">
        <v>873</v>
      </c>
      <c r="D767" s="82" t="s">
        <v>5091</v>
      </c>
      <c r="E767" s="82" t="s">
        <v>246</v>
      </c>
      <c r="F767" s="80" t="s">
        <v>1362</v>
      </c>
      <c r="G767" s="83" t="s">
        <v>2875</v>
      </c>
      <c r="H767" s="84" t="s">
        <v>5092</v>
      </c>
      <c r="I767" s="85">
        <v>7403894476</v>
      </c>
      <c r="J767" s="86" t="s">
        <v>1424</v>
      </c>
      <c r="K767" s="87" t="s">
        <v>1417</v>
      </c>
      <c r="L767" s="88"/>
      <c r="M767" s="89">
        <v>1230.1248408334718</v>
      </c>
      <c r="N767" s="90"/>
      <c r="O767" s="91">
        <v>13.3117</v>
      </c>
      <c r="P767" s="87" t="s">
        <v>1366</v>
      </c>
      <c r="Q767" s="92"/>
      <c r="R767" s="90"/>
      <c r="S767" s="93" t="s">
        <v>1417</v>
      </c>
      <c r="T767" s="94">
        <v>44240.9</v>
      </c>
      <c r="U767" s="95"/>
      <c r="V767" s="95"/>
      <c r="W767" s="96"/>
      <c r="X767" s="81">
        <f t="shared" si="110"/>
        <v>1</v>
      </c>
      <c r="Y767" s="82">
        <f t="shared" si="111"/>
        <v>0</v>
      </c>
      <c r="Z767" s="82">
        <f t="shared" si="112"/>
        <v>0</v>
      </c>
      <c r="AA767" s="82">
        <f t="shared" si="113"/>
        <v>0</v>
      </c>
      <c r="AB767" s="97" t="str">
        <f t="shared" si="114"/>
        <v>-</v>
      </c>
      <c r="AC767" s="81">
        <f t="shared" si="115"/>
        <v>1</v>
      </c>
      <c r="AD767" s="82">
        <f t="shared" si="116"/>
        <v>0</v>
      </c>
      <c r="AE767" s="82">
        <f t="shared" si="117"/>
        <v>0</v>
      </c>
      <c r="AF767" s="97" t="str">
        <f t="shared" si="118"/>
        <v>-</v>
      </c>
      <c r="AG767" s="81">
        <f t="shared" si="119"/>
        <v>0</v>
      </c>
      <c r="AH767" s="98" t="s">
        <v>1368</v>
      </c>
      <c r="AI767" s="99" t="s">
        <v>1369</v>
      </c>
    </row>
    <row r="768" spans="1:35" x14ac:dyDescent="0.2">
      <c r="A768" s="79" t="s">
        <v>5097</v>
      </c>
      <c r="B768" s="80" t="s">
        <v>733</v>
      </c>
      <c r="C768" s="81" t="s">
        <v>734</v>
      </c>
      <c r="D768" s="82" t="s">
        <v>5098</v>
      </c>
      <c r="E768" s="82" t="s">
        <v>5099</v>
      </c>
      <c r="F768" s="80" t="s">
        <v>1362</v>
      </c>
      <c r="G768" s="83" t="s">
        <v>5100</v>
      </c>
      <c r="H768" s="84" t="s">
        <v>5101</v>
      </c>
      <c r="I768" s="85">
        <v>4196874733</v>
      </c>
      <c r="J768" s="86" t="s">
        <v>1476</v>
      </c>
      <c r="K768" s="87" t="s">
        <v>1417</v>
      </c>
      <c r="L768" s="88"/>
      <c r="M768" s="89">
        <v>790.05448989837498</v>
      </c>
      <c r="N768" s="90"/>
      <c r="O768" s="91">
        <v>17.5</v>
      </c>
      <c r="P768" s="87" t="s">
        <v>1366</v>
      </c>
      <c r="Q768" s="92"/>
      <c r="R768" s="90"/>
      <c r="S768" s="93" t="s">
        <v>1417</v>
      </c>
      <c r="T768" s="94">
        <v>55836.24</v>
      </c>
      <c r="U768" s="95"/>
      <c r="V768" s="95"/>
      <c r="W768" s="96"/>
      <c r="X768" s="81">
        <f t="shared" si="110"/>
        <v>1</v>
      </c>
      <c r="Y768" s="82">
        <f t="shared" si="111"/>
        <v>0</v>
      </c>
      <c r="Z768" s="82">
        <f t="shared" si="112"/>
        <v>0</v>
      </c>
      <c r="AA768" s="82">
        <f t="shared" si="113"/>
        <v>0</v>
      </c>
      <c r="AB768" s="97" t="str">
        <f t="shared" si="114"/>
        <v>-</v>
      </c>
      <c r="AC768" s="81">
        <f t="shared" si="115"/>
        <v>1</v>
      </c>
      <c r="AD768" s="82">
        <f t="shared" si="116"/>
        <v>0</v>
      </c>
      <c r="AE768" s="82">
        <f t="shared" si="117"/>
        <v>0</v>
      </c>
      <c r="AF768" s="97" t="str">
        <f t="shared" si="118"/>
        <v>-</v>
      </c>
      <c r="AG768" s="81">
        <f t="shared" si="119"/>
        <v>0</v>
      </c>
      <c r="AH768" s="98" t="s">
        <v>1368</v>
      </c>
      <c r="AI768" s="99" t="s">
        <v>1418</v>
      </c>
    </row>
    <row r="769" spans="1:35" x14ac:dyDescent="0.2">
      <c r="A769" s="79" t="s">
        <v>5102</v>
      </c>
      <c r="B769" s="80" t="s">
        <v>643</v>
      </c>
      <c r="C769" s="81" t="s">
        <v>644</v>
      </c>
      <c r="D769" s="82" t="s">
        <v>5103</v>
      </c>
      <c r="E769" s="82" t="s">
        <v>5104</v>
      </c>
      <c r="F769" s="80" t="s">
        <v>1362</v>
      </c>
      <c r="G769" s="83" t="s">
        <v>5105</v>
      </c>
      <c r="H769" s="84" t="s">
        <v>5106</v>
      </c>
      <c r="I769" s="85">
        <v>3307577000</v>
      </c>
      <c r="J769" s="86" t="s">
        <v>1488</v>
      </c>
      <c r="K769" s="87" t="s">
        <v>1366</v>
      </c>
      <c r="L769" s="88"/>
      <c r="M769" s="89">
        <v>1997.0853360203216</v>
      </c>
      <c r="N769" s="90"/>
      <c r="O769" s="91">
        <v>6.8417000000000003</v>
      </c>
      <c r="P769" s="87" t="s">
        <v>1366</v>
      </c>
      <c r="Q769" s="92"/>
      <c r="R769" s="90"/>
      <c r="S769" s="93" t="s">
        <v>1366</v>
      </c>
      <c r="T769" s="94">
        <v>48905.53</v>
      </c>
      <c r="U769" s="95"/>
      <c r="V769" s="95"/>
      <c r="W769" s="96"/>
      <c r="X769" s="81">
        <f t="shared" si="110"/>
        <v>0</v>
      </c>
      <c r="Y769" s="82">
        <f t="shared" si="111"/>
        <v>0</v>
      </c>
      <c r="Z769" s="82">
        <f t="shared" si="112"/>
        <v>0</v>
      </c>
      <c r="AA769" s="82">
        <f t="shared" si="113"/>
        <v>0</v>
      </c>
      <c r="AB769" s="97" t="str">
        <f t="shared" si="114"/>
        <v>-</v>
      </c>
      <c r="AC769" s="81">
        <f t="shared" si="115"/>
        <v>0</v>
      </c>
      <c r="AD769" s="82">
        <f t="shared" si="116"/>
        <v>0</v>
      </c>
      <c r="AE769" s="82">
        <f t="shared" si="117"/>
        <v>0</v>
      </c>
      <c r="AF769" s="97" t="str">
        <f t="shared" si="118"/>
        <v>-</v>
      </c>
      <c r="AG769" s="81">
        <f t="shared" si="119"/>
        <v>0</v>
      </c>
      <c r="AH769" s="98" t="s">
        <v>1368</v>
      </c>
      <c r="AI769" s="99" t="s">
        <v>1418</v>
      </c>
    </row>
    <row r="770" spans="1:35" x14ac:dyDescent="0.2">
      <c r="A770" s="79" t="s">
        <v>5107</v>
      </c>
      <c r="B770" s="80" t="s">
        <v>5108</v>
      </c>
      <c r="C770" s="81" t="s">
        <v>5109</v>
      </c>
      <c r="D770" s="82" t="s">
        <v>5110</v>
      </c>
      <c r="E770" s="82" t="s">
        <v>5111</v>
      </c>
      <c r="F770" s="80" t="s">
        <v>1362</v>
      </c>
      <c r="G770" s="83" t="s">
        <v>5112</v>
      </c>
      <c r="H770" s="84" t="s">
        <v>5113</v>
      </c>
      <c r="I770" s="85">
        <v>4408917600</v>
      </c>
      <c r="J770" s="86" t="s">
        <v>1390</v>
      </c>
      <c r="K770" s="87" t="s">
        <v>1366</v>
      </c>
      <c r="L770" s="88"/>
      <c r="M770" s="100">
        <v>1700.6849784315175</v>
      </c>
      <c r="N770" s="90"/>
      <c r="O770" s="91" t="s">
        <v>1367</v>
      </c>
      <c r="P770" s="87" t="s">
        <v>1366</v>
      </c>
      <c r="Q770" s="92"/>
      <c r="R770" s="90"/>
      <c r="S770" s="93" t="s">
        <v>1366</v>
      </c>
      <c r="T770" s="94">
        <v>1528</v>
      </c>
      <c r="U770" s="95"/>
      <c r="V770" s="95"/>
      <c r="W770" s="96"/>
      <c r="X770" s="81">
        <f t="shared" si="110"/>
        <v>0</v>
      </c>
      <c r="Y770" s="82">
        <f t="shared" si="111"/>
        <v>0</v>
      </c>
      <c r="Z770" s="82">
        <f t="shared" si="112"/>
        <v>0</v>
      </c>
      <c r="AA770" s="82">
        <f t="shared" si="113"/>
        <v>0</v>
      </c>
      <c r="AB770" s="97" t="str">
        <f t="shared" si="114"/>
        <v>-</v>
      </c>
      <c r="AC770" s="81">
        <f t="shared" si="115"/>
        <v>0</v>
      </c>
      <c r="AD770" s="82">
        <f t="shared" si="116"/>
        <v>0</v>
      </c>
      <c r="AE770" s="82">
        <f t="shared" si="117"/>
        <v>0</v>
      </c>
      <c r="AF770" s="97" t="str">
        <f t="shared" si="118"/>
        <v>-</v>
      </c>
      <c r="AG770" s="81">
        <f t="shared" si="119"/>
        <v>0</v>
      </c>
      <c r="AH770" s="98" t="s">
        <v>1368</v>
      </c>
      <c r="AI770" s="99" t="s">
        <v>1538</v>
      </c>
    </row>
    <row r="771" spans="1:35" x14ac:dyDescent="0.2">
      <c r="A771" s="79" t="s">
        <v>5114</v>
      </c>
      <c r="B771" s="80" t="s">
        <v>5115</v>
      </c>
      <c r="C771" s="81" t="s">
        <v>5116</v>
      </c>
      <c r="D771" s="82" t="s">
        <v>5034</v>
      </c>
      <c r="E771" s="82" t="s">
        <v>1395</v>
      </c>
      <c r="F771" s="80" t="s">
        <v>1362</v>
      </c>
      <c r="G771" s="83" t="s">
        <v>1409</v>
      </c>
      <c r="H771" s="84" t="s">
        <v>5035</v>
      </c>
      <c r="I771" s="85">
        <v>4197204500</v>
      </c>
      <c r="J771" s="86" t="s">
        <v>1365</v>
      </c>
      <c r="K771" s="87" t="s">
        <v>1366</v>
      </c>
      <c r="L771" s="88"/>
      <c r="M771" s="89">
        <v>72.270677287462874</v>
      </c>
      <c r="N771" s="90"/>
      <c r="O771" s="91" t="s">
        <v>1367</v>
      </c>
      <c r="P771" s="87" t="s">
        <v>1366</v>
      </c>
      <c r="Q771" s="92"/>
      <c r="R771" s="90"/>
      <c r="S771" s="93" t="s">
        <v>1366</v>
      </c>
      <c r="T771" s="94">
        <v>1130.33</v>
      </c>
      <c r="U771" s="95"/>
      <c r="V771" s="95"/>
      <c r="W771" s="96"/>
      <c r="X771" s="81">
        <f t="shared" si="110"/>
        <v>0</v>
      </c>
      <c r="Y771" s="82">
        <f t="shared" si="111"/>
        <v>1</v>
      </c>
      <c r="Z771" s="82">
        <f t="shared" si="112"/>
        <v>0</v>
      </c>
      <c r="AA771" s="82">
        <f t="shared" si="113"/>
        <v>0</v>
      </c>
      <c r="AB771" s="97" t="str">
        <f t="shared" si="114"/>
        <v>-</v>
      </c>
      <c r="AC771" s="81">
        <f t="shared" si="115"/>
        <v>0</v>
      </c>
      <c r="AD771" s="82">
        <f t="shared" si="116"/>
        <v>0</v>
      </c>
      <c r="AE771" s="82">
        <f t="shared" si="117"/>
        <v>0</v>
      </c>
      <c r="AF771" s="97" t="str">
        <f t="shared" si="118"/>
        <v>-</v>
      </c>
      <c r="AG771" s="81">
        <f t="shared" si="119"/>
        <v>0</v>
      </c>
      <c r="AH771" s="98" t="s">
        <v>1368</v>
      </c>
      <c r="AI771" s="99" t="s">
        <v>1418</v>
      </c>
    </row>
    <row r="772" spans="1:35" x14ac:dyDescent="0.2">
      <c r="A772" s="79" t="s">
        <v>5117</v>
      </c>
      <c r="B772" s="80" t="s">
        <v>921</v>
      </c>
      <c r="C772" s="81" t="s">
        <v>922</v>
      </c>
      <c r="D772" s="82" t="s">
        <v>5118</v>
      </c>
      <c r="E772" s="82" t="s">
        <v>5119</v>
      </c>
      <c r="F772" s="80" t="s">
        <v>1362</v>
      </c>
      <c r="G772" s="83" t="s">
        <v>5120</v>
      </c>
      <c r="H772" s="84" t="s">
        <v>5121</v>
      </c>
      <c r="I772" s="85">
        <v>4197322102</v>
      </c>
      <c r="J772" s="86" t="s">
        <v>1416</v>
      </c>
      <c r="K772" s="87" t="s">
        <v>1366</v>
      </c>
      <c r="L772" s="88"/>
      <c r="M772" s="89">
        <v>2172.2522046888294</v>
      </c>
      <c r="N772" s="90"/>
      <c r="O772" s="91">
        <v>19.592099999999999</v>
      </c>
      <c r="P772" s="87" t="s">
        <v>1366</v>
      </c>
      <c r="Q772" s="92"/>
      <c r="R772" s="90"/>
      <c r="S772" s="93" t="s">
        <v>1417</v>
      </c>
      <c r="T772" s="94">
        <v>94042.87</v>
      </c>
      <c r="U772" s="95"/>
      <c r="V772" s="95"/>
      <c r="W772" s="96"/>
      <c r="X772" s="81">
        <f t="shared" si="110"/>
        <v>0</v>
      </c>
      <c r="Y772" s="82">
        <f t="shared" si="111"/>
        <v>0</v>
      </c>
      <c r="Z772" s="82">
        <f t="shared" si="112"/>
        <v>0</v>
      </c>
      <c r="AA772" s="82">
        <f t="shared" si="113"/>
        <v>0</v>
      </c>
      <c r="AB772" s="97" t="str">
        <f t="shared" si="114"/>
        <v>-</v>
      </c>
      <c r="AC772" s="81">
        <f t="shared" si="115"/>
        <v>1</v>
      </c>
      <c r="AD772" s="82">
        <f t="shared" si="116"/>
        <v>0</v>
      </c>
      <c r="AE772" s="82">
        <f t="shared" si="117"/>
        <v>0</v>
      </c>
      <c r="AF772" s="97" t="str">
        <f t="shared" si="118"/>
        <v>-</v>
      </c>
      <c r="AG772" s="81">
        <f t="shared" si="119"/>
        <v>0</v>
      </c>
      <c r="AH772" s="98" t="s">
        <v>1368</v>
      </c>
      <c r="AI772" s="99" t="s">
        <v>1369</v>
      </c>
    </row>
    <row r="773" spans="1:35" x14ac:dyDescent="0.2">
      <c r="A773" s="79" t="s">
        <v>5122</v>
      </c>
      <c r="B773" s="80" t="s">
        <v>5123</v>
      </c>
      <c r="C773" s="81" t="s">
        <v>5124</v>
      </c>
      <c r="D773" s="82" t="s">
        <v>5125</v>
      </c>
      <c r="E773" s="82" t="s">
        <v>5126</v>
      </c>
      <c r="F773" s="80" t="s">
        <v>1362</v>
      </c>
      <c r="G773" s="83" t="s">
        <v>3836</v>
      </c>
      <c r="H773" s="84" t="s">
        <v>5127</v>
      </c>
      <c r="I773" s="85">
        <v>3308968200</v>
      </c>
      <c r="J773" s="86" t="s">
        <v>1488</v>
      </c>
      <c r="K773" s="87" t="s">
        <v>1366</v>
      </c>
      <c r="L773" s="88"/>
      <c r="M773" s="100">
        <v>659.63795904087647</v>
      </c>
      <c r="N773" s="90"/>
      <c r="O773" s="91" t="s">
        <v>1367</v>
      </c>
      <c r="P773" s="87" t="s">
        <v>1366</v>
      </c>
      <c r="Q773" s="92"/>
      <c r="R773" s="90"/>
      <c r="S773" s="93" t="s">
        <v>1366</v>
      </c>
      <c r="T773" s="94">
        <v>1332</v>
      </c>
      <c r="U773" s="95"/>
      <c r="V773" s="95"/>
      <c r="W773" s="96"/>
      <c r="X773" s="81">
        <f t="shared" ref="X773:X836" si="120">IF(OR(K773="YES",TRIM(L773)="YES"),1,0)</f>
        <v>0</v>
      </c>
      <c r="Y773" s="82">
        <f t="shared" ref="Y773:Y836" si="121">IF(OR(AND(ISNUMBER(M773),AND(M773&gt;0,M773&lt;600)),AND(ISNUMBER(M773),AND(M773&gt;0,N773="YES"))),1,0)</f>
        <v>0</v>
      </c>
      <c r="Z773" s="82">
        <f t="shared" ref="Z773:Z836" si="122">IF(AND(OR(K773="YES",TRIM(L773)="YES"),(X773=0)),"Trouble",0)</f>
        <v>0</v>
      </c>
      <c r="AA773" s="82">
        <f t="shared" ref="AA773:AA836" si="123">IF(AND(OR(AND(ISNUMBER(M773),AND(M773&gt;0,M773&lt;600)),AND(ISNUMBER(M773),AND(M773&gt;0,N773="YES"))),(Y773=0)),"Trouble",0)</f>
        <v>0</v>
      </c>
      <c r="AB773" s="97" t="str">
        <f t="shared" ref="AB773:AB836" si="124">IF(AND(X773=1,Y773=1),"SRSA","-")</f>
        <v>-</v>
      </c>
      <c r="AC773" s="81">
        <f t="shared" ref="AC773:AC836" si="125">IF(S773="YES",1,0)</f>
        <v>0</v>
      </c>
      <c r="AD773" s="82">
        <f t="shared" ref="AD773:AD836" si="126">IF(OR(AND(ISNUMBER(Q773),Q773&gt;=20), (AND(ISNUMBER(Q773) = FALSE, AND(ISNUMBER(O773), O773&gt;=20)))),1,0)</f>
        <v>0</v>
      </c>
      <c r="AE773" s="82">
        <f t="shared" ref="AE773:AE836" si="127">IF(AND(AC773=1,AD773=1),"Initial",0)</f>
        <v>0</v>
      </c>
      <c r="AF773" s="97" t="str">
        <f t="shared" ref="AF773:AF836" si="128">IF(AND(AND(AE773="Initial",AG773=0),AND(ISNUMBER(M773),M773&gt;0)),"RLIS","-")</f>
        <v>-</v>
      </c>
      <c r="AG773" s="81">
        <f t="shared" ref="AG773:AG836" si="129">IF(AND(AB773="SRSA",AE773="Initial"),"SRSA",0)</f>
        <v>0</v>
      </c>
      <c r="AH773" s="98" t="s">
        <v>1368</v>
      </c>
      <c r="AI773" s="99" t="s">
        <v>1538</v>
      </c>
    </row>
    <row r="774" spans="1:35" x14ac:dyDescent="0.2">
      <c r="A774" s="79" t="s">
        <v>5128</v>
      </c>
      <c r="B774" s="80" t="s">
        <v>5129</v>
      </c>
      <c r="C774" s="81" t="s">
        <v>5130</v>
      </c>
      <c r="D774" s="82" t="s">
        <v>5131</v>
      </c>
      <c r="E774" s="82" t="s">
        <v>5132</v>
      </c>
      <c r="F774" s="80" t="s">
        <v>1362</v>
      </c>
      <c r="G774" s="83" t="s">
        <v>5133</v>
      </c>
      <c r="H774" s="84" t="s">
        <v>5134</v>
      </c>
      <c r="I774" s="85">
        <v>8776446338</v>
      </c>
      <c r="J774" s="86"/>
      <c r="K774" s="87"/>
      <c r="L774" s="88"/>
      <c r="M774" s="100"/>
      <c r="N774" s="90"/>
      <c r="O774" s="91" t="s">
        <v>1367</v>
      </c>
      <c r="P774" s="87" t="s">
        <v>1366</v>
      </c>
      <c r="Q774" s="92"/>
      <c r="R774" s="90"/>
      <c r="S774" s="93"/>
      <c r="T774" s="102"/>
      <c r="U774" s="95"/>
      <c r="V774" s="95"/>
      <c r="W774" s="96"/>
      <c r="X774" s="81">
        <f t="shared" si="120"/>
        <v>0</v>
      </c>
      <c r="Y774" s="82">
        <f t="shared" si="121"/>
        <v>0</v>
      </c>
      <c r="Z774" s="82">
        <f t="shared" si="122"/>
        <v>0</v>
      </c>
      <c r="AA774" s="82">
        <f t="shared" si="123"/>
        <v>0</v>
      </c>
      <c r="AB774" s="97" t="str">
        <f t="shared" si="124"/>
        <v>-</v>
      </c>
      <c r="AC774" s="81">
        <f t="shared" si="125"/>
        <v>0</v>
      </c>
      <c r="AD774" s="82">
        <f t="shared" si="126"/>
        <v>0</v>
      </c>
      <c r="AE774" s="82">
        <f t="shared" si="127"/>
        <v>0</v>
      </c>
      <c r="AF774" s="97" t="str">
        <f t="shared" si="128"/>
        <v>-</v>
      </c>
      <c r="AG774" s="81">
        <f t="shared" si="129"/>
        <v>0</v>
      </c>
      <c r="AH774" s="98" t="s">
        <v>1685</v>
      </c>
      <c r="AI774" s="99" t="s">
        <v>1369</v>
      </c>
    </row>
    <row r="775" spans="1:35" x14ac:dyDescent="0.2">
      <c r="A775" s="79" t="s">
        <v>5135</v>
      </c>
      <c r="B775" s="80" t="s">
        <v>1085</v>
      </c>
      <c r="C775" s="81" t="s">
        <v>1086</v>
      </c>
      <c r="D775" s="82" t="s">
        <v>5136</v>
      </c>
      <c r="E775" s="82" t="s">
        <v>2266</v>
      </c>
      <c r="F775" s="80" t="s">
        <v>1362</v>
      </c>
      <c r="G775" s="83" t="s">
        <v>2267</v>
      </c>
      <c r="H775" s="84" t="s">
        <v>5137</v>
      </c>
      <c r="I775" s="85">
        <v>7403544727</v>
      </c>
      <c r="J775" s="86" t="s">
        <v>1416</v>
      </c>
      <c r="K775" s="87" t="s">
        <v>1366</v>
      </c>
      <c r="L775" s="88"/>
      <c r="M775" s="89">
        <v>2122.7939083873866</v>
      </c>
      <c r="N775" s="90"/>
      <c r="O775" s="91">
        <v>44.763500000000001</v>
      </c>
      <c r="P775" s="87" t="s">
        <v>1417</v>
      </c>
      <c r="Q775" s="92"/>
      <c r="R775" s="90"/>
      <c r="S775" s="93" t="s">
        <v>1417</v>
      </c>
      <c r="T775" s="94">
        <v>273365.40999999997</v>
      </c>
      <c r="U775" s="95"/>
      <c r="V775" s="95"/>
      <c r="W775" s="96"/>
      <c r="X775" s="81">
        <f t="shared" si="120"/>
        <v>0</v>
      </c>
      <c r="Y775" s="82">
        <f t="shared" si="121"/>
        <v>0</v>
      </c>
      <c r="Z775" s="82">
        <f t="shared" si="122"/>
        <v>0</v>
      </c>
      <c r="AA775" s="82">
        <f t="shared" si="123"/>
        <v>0</v>
      </c>
      <c r="AB775" s="97" t="str">
        <f t="shared" si="124"/>
        <v>-</v>
      </c>
      <c r="AC775" s="81">
        <f t="shared" si="125"/>
        <v>1</v>
      </c>
      <c r="AD775" s="82">
        <f t="shared" si="126"/>
        <v>1</v>
      </c>
      <c r="AE775" s="82" t="str">
        <f t="shared" si="127"/>
        <v>Initial</v>
      </c>
      <c r="AF775" s="97" t="str">
        <f t="shared" si="128"/>
        <v>RLIS</v>
      </c>
      <c r="AG775" s="81">
        <f t="shared" si="129"/>
        <v>0</v>
      </c>
      <c r="AH775" s="98" t="s">
        <v>1368</v>
      </c>
      <c r="AI775" s="99" t="s">
        <v>1418</v>
      </c>
    </row>
    <row r="776" spans="1:35" x14ac:dyDescent="0.2">
      <c r="A776" s="79" t="s">
        <v>5138</v>
      </c>
      <c r="B776" s="80" t="s">
        <v>1021</v>
      </c>
      <c r="C776" s="81" t="s">
        <v>1022</v>
      </c>
      <c r="D776" s="82" t="s">
        <v>5139</v>
      </c>
      <c r="E776" s="82" t="s">
        <v>5140</v>
      </c>
      <c r="F776" s="80" t="s">
        <v>1362</v>
      </c>
      <c r="G776" s="83" t="s">
        <v>5141</v>
      </c>
      <c r="H776" s="84" t="s">
        <v>4921</v>
      </c>
      <c r="I776" s="85">
        <v>9374521283</v>
      </c>
      <c r="J776" s="86" t="s">
        <v>1424</v>
      </c>
      <c r="K776" s="87" t="s">
        <v>1417</v>
      </c>
      <c r="L776" s="88"/>
      <c r="M776" s="89">
        <v>1400.8960494075382</v>
      </c>
      <c r="N776" s="90"/>
      <c r="O776" s="91">
        <v>17.410699999999999</v>
      </c>
      <c r="P776" s="87" t="s">
        <v>1366</v>
      </c>
      <c r="Q776" s="92"/>
      <c r="R776" s="90"/>
      <c r="S776" s="93" t="s">
        <v>1417</v>
      </c>
      <c r="T776" s="94">
        <v>64413.560000000005</v>
      </c>
      <c r="U776" s="95"/>
      <c r="V776" s="95"/>
      <c r="W776" s="96"/>
      <c r="X776" s="81">
        <f t="shared" si="120"/>
        <v>1</v>
      </c>
      <c r="Y776" s="82">
        <f t="shared" si="121"/>
        <v>0</v>
      </c>
      <c r="Z776" s="82">
        <f t="shared" si="122"/>
        <v>0</v>
      </c>
      <c r="AA776" s="82">
        <f t="shared" si="123"/>
        <v>0</v>
      </c>
      <c r="AB776" s="97" t="str">
        <f t="shared" si="124"/>
        <v>-</v>
      </c>
      <c r="AC776" s="81">
        <f t="shared" si="125"/>
        <v>1</v>
      </c>
      <c r="AD776" s="82">
        <f t="shared" si="126"/>
        <v>0</v>
      </c>
      <c r="AE776" s="82">
        <f t="shared" si="127"/>
        <v>0</v>
      </c>
      <c r="AF776" s="97" t="str">
        <f t="shared" si="128"/>
        <v>-</v>
      </c>
      <c r="AG776" s="81">
        <f t="shared" si="129"/>
        <v>0</v>
      </c>
      <c r="AH776" s="98" t="s">
        <v>1368</v>
      </c>
      <c r="AI776" s="99" t="s">
        <v>1418</v>
      </c>
    </row>
    <row r="777" spans="1:35" x14ac:dyDescent="0.2">
      <c r="A777" s="79" t="s">
        <v>5142</v>
      </c>
      <c r="B777" s="80" t="s">
        <v>459</v>
      </c>
      <c r="C777" s="81" t="s">
        <v>460</v>
      </c>
      <c r="D777" s="82" t="s">
        <v>5143</v>
      </c>
      <c r="E777" s="82" t="s">
        <v>1402</v>
      </c>
      <c r="F777" s="80" t="s">
        <v>1362</v>
      </c>
      <c r="G777" s="83" t="s">
        <v>3280</v>
      </c>
      <c r="H777" s="84" t="s">
        <v>5144</v>
      </c>
      <c r="I777" s="85">
        <v>5138641000</v>
      </c>
      <c r="J777" s="86" t="s">
        <v>1390</v>
      </c>
      <c r="K777" s="87" t="s">
        <v>1366</v>
      </c>
      <c r="L777" s="88"/>
      <c r="M777" s="89">
        <v>5840.1015764118729</v>
      </c>
      <c r="N777" s="90"/>
      <c r="O777" s="91">
        <v>21.237300000000001</v>
      </c>
      <c r="P777" s="87" t="s">
        <v>1417</v>
      </c>
      <c r="Q777" s="92"/>
      <c r="R777" s="90"/>
      <c r="S777" s="93" t="s">
        <v>1366</v>
      </c>
      <c r="T777" s="94">
        <v>235362.58</v>
      </c>
      <c r="U777" s="95"/>
      <c r="V777" s="95"/>
      <c r="W777" s="96"/>
      <c r="X777" s="81">
        <f t="shared" si="120"/>
        <v>0</v>
      </c>
      <c r="Y777" s="82">
        <f t="shared" si="121"/>
        <v>0</v>
      </c>
      <c r="Z777" s="82">
        <f t="shared" si="122"/>
        <v>0</v>
      </c>
      <c r="AA777" s="82">
        <f t="shared" si="123"/>
        <v>0</v>
      </c>
      <c r="AB777" s="97" t="str">
        <f t="shared" si="124"/>
        <v>-</v>
      </c>
      <c r="AC777" s="81">
        <f t="shared" si="125"/>
        <v>0</v>
      </c>
      <c r="AD777" s="82">
        <f t="shared" si="126"/>
        <v>1</v>
      </c>
      <c r="AE777" s="82">
        <f t="shared" si="127"/>
        <v>0</v>
      </c>
      <c r="AF777" s="97" t="str">
        <f t="shared" si="128"/>
        <v>-</v>
      </c>
      <c r="AG777" s="81">
        <f t="shared" si="129"/>
        <v>0</v>
      </c>
      <c r="AH777" s="98" t="s">
        <v>1368</v>
      </c>
      <c r="AI777" s="99" t="s">
        <v>1418</v>
      </c>
    </row>
    <row r="778" spans="1:35" x14ac:dyDescent="0.2">
      <c r="A778" s="79" t="s">
        <v>5145</v>
      </c>
      <c r="B778" s="80" t="s">
        <v>5146</v>
      </c>
      <c r="C778" s="81" t="s">
        <v>5147</v>
      </c>
      <c r="D778" s="82" t="s">
        <v>5148</v>
      </c>
      <c r="E778" s="82" t="s">
        <v>1528</v>
      </c>
      <c r="F778" s="80" t="s">
        <v>1362</v>
      </c>
      <c r="G778" s="83" t="s">
        <v>2307</v>
      </c>
      <c r="H778" s="84" t="s">
        <v>5149</v>
      </c>
      <c r="I778" s="85">
        <v>2164430500</v>
      </c>
      <c r="J778" s="86" t="s">
        <v>1365</v>
      </c>
      <c r="K778" s="87" t="s">
        <v>1366</v>
      </c>
      <c r="L778" s="88"/>
      <c r="M778" s="89">
        <v>272.68502735750167</v>
      </c>
      <c r="N778" s="90"/>
      <c r="O778" s="91" t="s">
        <v>1367</v>
      </c>
      <c r="P778" s="87" t="s">
        <v>1366</v>
      </c>
      <c r="Q778" s="92"/>
      <c r="R778" s="90"/>
      <c r="S778" s="93" t="s">
        <v>1366</v>
      </c>
      <c r="T778" s="94">
        <v>4766.43</v>
      </c>
      <c r="U778" s="95"/>
      <c r="V778" s="95"/>
      <c r="W778" s="96"/>
      <c r="X778" s="81">
        <f t="shared" si="120"/>
        <v>0</v>
      </c>
      <c r="Y778" s="82">
        <f t="shared" si="121"/>
        <v>1</v>
      </c>
      <c r="Z778" s="82">
        <f t="shared" si="122"/>
        <v>0</v>
      </c>
      <c r="AA778" s="82">
        <f t="shared" si="123"/>
        <v>0</v>
      </c>
      <c r="AB778" s="97" t="str">
        <f t="shared" si="124"/>
        <v>-</v>
      </c>
      <c r="AC778" s="81">
        <f t="shared" si="125"/>
        <v>0</v>
      </c>
      <c r="AD778" s="82">
        <f t="shared" si="126"/>
        <v>0</v>
      </c>
      <c r="AE778" s="82">
        <f t="shared" si="127"/>
        <v>0</v>
      </c>
      <c r="AF778" s="97" t="str">
        <f t="shared" si="128"/>
        <v>-</v>
      </c>
      <c r="AG778" s="81">
        <f t="shared" si="129"/>
        <v>0</v>
      </c>
      <c r="AH778" s="98" t="s">
        <v>1368</v>
      </c>
      <c r="AI778" s="99" t="s">
        <v>1418</v>
      </c>
    </row>
    <row r="779" spans="1:35" x14ac:dyDescent="0.2">
      <c r="A779" s="79" t="s">
        <v>5150</v>
      </c>
      <c r="B779" s="80" t="s">
        <v>5151</v>
      </c>
      <c r="C779" s="81" t="s">
        <v>5152</v>
      </c>
      <c r="D779" s="82" t="s">
        <v>4549</v>
      </c>
      <c r="E779" s="82" t="s">
        <v>1361</v>
      </c>
      <c r="F779" s="80" t="s">
        <v>1362</v>
      </c>
      <c r="G779" s="83" t="s">
        <v>1563</v>
      </c>
      <c r="H779" s="84" t="s">
        <v>2737</v>
      </c>
      <c r="I779" s="85">
        <v>6148667570</v>
      </c>
      <c r="J779" s="86" t="s">
        <v>1365</v>
      </c>
      <c r="K779" s="87" t="s">
        <v>1366</v>
      </c>
      <c r="L779" s="88"/>
      <c r="M779" s="89">
        <v>208.73970793992555</v>
      </c>
      <c r="N779" s="90"/>
      <c r="O779" s="91" t="s">
        <v>1367</v>
      </c>
      <c r="P779" s="87" t="s">
        <v>1366</v>
      </c>
      <c r="Q779" s="92"/>
      <c r="R779" s="90"/>
      <c r="S779" s="93" t="s">
        <v>1366</v>
      </c>
      <c r="T779" s="94">
        <v>558.34</v>
      </c>
      <c r="U779" s="95"/>
      <c r="V779" s="95"/>
      <c r="W779" s="96"/>
      <c r="X779" s="81">
        <f t="shared" si="120"/>
        <v>0</v>
      </c>
      <c r="Y779" s="82">
        <f t="shared" si="121"/>
        <v>1</v>
      </c>
      <c r="Z779" s="82">
        <f t="shared" si="122"/>
        <v>0</v>
      </c>
      <c r="AA779" s="82">
        <f t="shared" si="123"/>
        <v>0</v>
      </c>
      <c r="AB779" s="97" t="str">
        <f t="shared" si="124"/>
        <v>-</v>
      </c>
      <c r="AC779" s="81">
        <f t="shared" si="125"/>
        <v>0</v>
      </c>
      <c r="AD779" s="82">
        <f t="shared" si="126"/>
        <v>0</v>
      </c>
      <c r="AE779" s="82">
        <f t="shared" si="127"/>
        <v>0</v>
      </c>
      <c r="AF779" s="97" t="str">
        <f t="shared" si="128"/>
        <v>-</v>
      </c>
      <c r="AG779" s="81">
        <f t="shared" si="129"/>
        <v>0</v>
      </c>
      <c r="AH779" s="98" t="s">
        <v>1368</v>
      </c>
      <c r="AI779" s="99" t="s">
        <v>1369</v>
      </c>
    </row>
    <row r="780" spans="1:35" x14ac:dyDescent="0.2">
      <c r="A780" s="79" t="s">
        <v>5153</v>
      </c>
      <c r="B780" s="80" t="s">
        <v>923</v>
      </c>
      <c r="C780" s="81" t="s">
        <v>924</v>
      </c>
      <c r="D780" s="82" t="s">
        <v>5154</v>
      </c>
      <c r="E780" s="82" t="s">
        <v>5155</v>
      </c>
      <c r="F780" s="80" t="s">
        <v>1362</v>
      </c>
      <c r="G780" s="83" t="s">
        <v>5156</v>
      </c>
      <c r="H780" s="84" t="s">
        <v>5157</v>
      </c>
      <c r="I780" s="85">
        <v>4192853614</v>
      </c>
      <c r="J780" s="86" t="s">
        <v>1424</v>
      </c>
      <c r="K780" s="87" t="s">
        <v>1417</v>
      </c>
      <c r="L780" s="88"/>
      <c r="M780" s="89">
        <v>63.084999557204505</v>
      </c>
      <c r="N780" s="90"/>
      <c r="O780" s="91">
        <v>4.1096000000000004</v>
      </c>
      <c r="P780" s="87" t="s">
        <v>1366</v>
      </c>
      <c r="Q780" s="92"/>
      <c r="R780" s="90"/>
      <c r="S780" s="93" t="s">
        <v>1417</v>
      </c>
      <c r="T780" s="94">
        <v>2188.9300000000003</v>
      </c>
      <c r="U780" s="95"/>
      <c r="V780" s="95"/>
      <c r="W780" s="96"/>
      <c r="X780" s="81">
        <f t="shared" si="120"/>
        <v>1</v>
      </c>
      <c r="Y780" s="82">
        <f t="shared" si="121"/>
        <v>1</v>
      </c>
      <c r="Z780" s="82">
        <f t="shared" si="122"/>
        <v>0</v>
      </c>
      <c r="AA780" s="82">
        <f t="shared" si="123"/>
        <v>0</v>
      </c>
      <c r="AB780" s="97" t="str">
        <f t="shared" si="124"/>
        <v>SRSA</v>
      </c>
      <c r="AC780" s="81">
        <f t="shared" si="125"/>
        <v>1</v>
      </c>
      <c r="AD780" s="82">
        <f t="shared" si="126"/>
        <v>0</v>
      </c>
      <c r="AE780" s="82">
        <f t="shared" si="127"/>
        <v>0</v>
      </c>
      <c r="AF780" s="97" t="str">
        <f t="shared" si="128"/>
        <v>-</v>
      </c>
      <c r="AG780" s="81">
        <f t="shared" si="129"/>
        <v>0</v>
      </c>
      <c r="AH780" s="98" t="s">
        <v>1368</v>
      </c>
      <c r="AI780" s="99" t="s">
        <v>1369</v>
      </c>
    </row>
    <row r="781" spans="1:35" x14ac:dyDescent="0.2">
      <c r="A781" s="79" t="s">
        <v>5158</v>
      </c>
      <c r="B781" s="80" t="s">
        <v>38</v>
      </c>
      <c r="C781" s="81" t="s">
        <v>39</v>
      </c>
      <c r="D781" s="82" t="s">
        <v>5159</v>
      </c>
      <c r="E781" s="82" t="s">
        <v>5160</v>
      </c>
      <c r="F781" s="80" t="s">
        <v>1362</v>
      </c>
      <c r="G781" s="83" t="s">
        <v>5161</v>
      </c>
      <c r="H781" s="84" t="s">
        <v>5162</v>
      </c>
      <c r="I781" s="85">
        <v>4402936488</v>
      </c>
      <c r="J781" s="86" t="s">
        <v>1424</v>
      </c>
      <c r="K781" s="87" t="s">
        <v>1417</v>
      </c>
      <c r="L781" s="88"/>
      <c r="M781" s="89">
        <v>1473.5246678725389</v>
      </c>
      <c r="N781" s="90"/>
      <c r="O781" s="91">
        <v>31.0763</v>
      </c>
      <c r="P781" s="87" t="s">
        <v>1417</v>
      </c>
      <c r="Q781" s="92"/>
      <c r="R781" s="90"/>
      <c r="S781" s="93" t="s">
        <v>1417</v>
      </c>
      <c r="T781" s="94">
        <v>71808.490000000005</v>
      </c>
      <c r="U781" s="95"/>
      <c r="V781" s="95"/>
      <c r="W781" s="96"/>
      <c r="X781" s="81">
        <f t="shared" si="120"/>
        <v>1</v>
      </c>
      <c r="Y781" s="82">
        <f t="shared" si="121"/>
        <v>0</v>
      </c>
      <c r="Z781" s="82">
        <f t="shared" si="122"/>
        <v>0</v>
      </c>
      <c r="AA781" s="82">
        <f t="shared" si="123"/>
        <v>0</v>
      </c>
      <c r="AB781" s="97" t="str">
        <f t="shared" si="124"/>
        <v>-</v>
      </c>
      <c r="AC781" s="81">
        <f t="shared" si="125"/>
        <v>1</v>
      </c>
      <c r="AD781" s="82">
        <f t="shared" si="126"/>
        <v>1</v>
      </c>
      <c r="AE781" s="82" t="str">
        <f t="shared" si="127"/>
        <v>Initial</v>
      </c>
      <c r="AF781" s="97" t="str">
        <f t="shared" si="128"/>
        <v>RLIS</v>
      </c>
      <c r="AG781" s="81">
        <f t="shared" si="129"/>
        <v>0</v>
      </c>
      <c r="AH781" s="98" t="s">
        <v>1368</v>
      </c>
      <c r="AI781" s="99" t="s">
        <v>1418</v>
      </c>
    </row>
    <row r="782" spans="1:35" x14ac:dyDescent="0.2">
      <c r="A782" s="79" t="s">
        <v>5163</v>
      </c>
      <c r="B782" s="80" t="s">
        <v>5164</v>
      </c>
      <c r="C782" s="81" t="s">
        <v>5165</v>
      </c>
      <c r="D782" s="82" t="s">
        <v>4585</v>
      </c>
      <c r="E782" s="82" t="s">
        <v>1923</v>
      </c>
      <c r="F782" s="80" t="s">
        <v>1362</v>
      </c>
      <c r="G782" s="83" t="s">
        <v>1924</v>
      </c>
      <c r="H782" s="84" t="s">
        <v>4586</v>
      </c>
      <c r="I782" s="85">
        <v>3303640618</v>
      </c>
      <c r="J782" s="86" t="s">
        <v>1416</v>
      </c>
      <c r="K782" s="87" t="s">
        <v>1366</v>
      </c>
      <c r="L782" s="88"/>
      <c r="M782" s="89">
        <v>772.05791663656635</v>
      </c>
      <c r="N782" s="90"/>
      <c r="O782" s="91" t="s">
        <v>1367</v>
      </c>
      <c r="P782" s="87" t="s">
        <v>1366</v>
      </c>
      <c r="Q782" s="92"/>
      <c r="R782" s="90"/>
      <c r="S782" s="93" t="s">
        <v>1417</v>
      </c>
      <c r="T782" s="94">
        <v>3522.94</v>
      </c>
      <c r="U782" s="95"/>
      <c r="V782" s="95"/>
      <c r="W782" s="96"/>
      <c r="X782" s="81">
        <f t="shared" si="120"/>
        <v>0</v>
      </c>
      <c r="Y782" s="82">
        <f t="shared" si="121"/>
        <v>0</v>
      </c>
      <c r="Z782" s="82">
        <f t="shared" si="122"/>
        <v>0</v>
      </c>
      <c r="AA782" s="82">
        <f t="shared" si="123"/>
        <v>0</v>
      </c>
      <c r="AB782" s="97" t="str">
        <f t="shared" si="124"/>
        <v>-</v>
      </c>
      <c r="AC782" s="81">
        <f t="shared" si="125"/>
        <v>1</v>
      </c>
      <c r="AD782" s="82">
        <f t="shared" si="126"/>
        <v>0</v>
      </c>
      <c r="AE782" s="82">
        <f t="shared" si="127"/>
        <v>0</v>
      </c>
      <c r="AF782" s="97" t="str">
        <f t="shared" si="128"/>
        <v>-</v>
      </c>
      <c r="AG782" s="81">
        <f t="shared" si="129"/>
        <v>0</v>
      </c>
      <c r="AH782" s="98" t="s">
        <v>1368</v>
      </c>
      <c r="AI782" s="99" t="s">
        <v>1418</v>
      </c>
    </row>
    <row r="783" spans="1:35" x14ac:dyDescent="0.2">
      <c r="A783" s="79" t="s">
        <v>5166</v>
      </c>
      <c r="B783" s="80" t="s">
        <v>5167</v>
      </c>
      <c r="C783" s="81" t="s">
        <v>5168</v>
      </c>
      <c r="D783" s="82" t="s">
        <v>5169</v>
      </c>
      <c r="E783" s="82" t="s">
        <v>2495</v>
      </c>
      <c r="F783" s="80" t="s">
        <v>1362</v>
      </c>
      <c r="G783" s="83" t="s">
        <v>5112</v>
      </c>
      <c r="H783" s="84" t="s">
        <v>5170</v>
      </c>
      <c r="I783" s="85">
        <v>2162204412</v>
      </c>
      <c r="J783" s="86" t="s">
        <v>1390</v>
      </c>
      <c r="K783" s="87" t="s">
        <v>1366</v>
      </c>
      <c r="L783" s="88"/>
      <c r="M783" s="89">
        <v>76.69943619769461</v>
      </c>
      <c r="N783" s="90"/>
      <c r="O783" s="91" t="s">
        <v>1367</v>
      </c>
      <c r="P783" s="87" t="s">
        <v>1366</v>
      </c>
      <c r="Q783" s="92"/>
      <c r="R783" s="90"/>
      <c r="S783" s="93" t="s">
        <v>1366</v>
      </c>
      <c r="T783" s="94">
        <v>490.5</v>
      </c>
      <c r="U783" s="95"/>
      <c r="V783" s="95"/>
      <c r="W783" s="96"/>
      <c r="X783" s="81">
        <f t="shared" si="120"/>
        <v>0</v>
      </c>
      <c r="Y783" s="82">
        <f t="shared" si="121"/>
        <v>1</v>
      </c>
      <c r="Z783" s="82">
        <f t="shared" si="122"/>
        <v>0</v>
      </c>
      <c r="AA783" s="82">
        <f t="shared" si="123"/>
        <v>0</v>
      </c>
      <c r="AB783" s="97" t="str">
        <f t="shared" si="124"/>
        <v>-</v>
      </c>
      <c r="AC783" s="81">
        <f t="shared" si="125"/>
        <v>0</v>
      </c>
      <c r="AD783" s="82">
        <f t="shared" si="126"/>
        <v>0</v>
      </c>
      <c r="AE783" s="82">
        <f t="shared" si="127"/>
        <v>0</v>
      </c>
      <c r="AF783" s="97" t="str">
        <f t="shared" si="128"/>
        <v>-</v>
      </c>
      <c r="AG783" s="81">
        <f t="shared" si="129"/>
        <v>0</v>
      </c>
      <c r="AH783" s="98" t="s">
        <v>1368</v>
      </c>
      <c r="AI783" s="99" t="s">
        <v>1369</v>
      </c>
    </row>
    <row r="784" spans="1:35" x14ac:dyDescent="0.2">
      <c r="A784" s="79" t="s">
        <v>5171</v>
      </c>
      <c r="B784" s="80" t="s">
        <v>338</v>
      </c>
      <c r="C784" s="81" t="s">
        <v>339</v>
      </c>
      <c r="D784" s="82" t="s">
        <v>5172</v>
      </c>
      <c r="E784" s="82" t="s">
        <v>4211</v>
      </c>
      <c r="F784" s="80" t="s">
        <v>1362</v>
      </c>
      <c r="G784" s="83" t="s">
        <v>4212</v>
      </c>
      <c r="H784" s="84" t="s">
        <v>5173</v>
      </c>
      <c r="I784" s="85">
        <v>3302969679</v>
      </c>
      <c r="J784" s="86" t="s">
        <v>1488</v>
      </c>
      <c r="K784" s="87" t="s">
        <v>1366</v>
      </c>
      <c r="L784" s="88"/>
      <c r="M784" s="89">
        <v>2942.2728890948674</v>
      </c>
      <c r="N784" s="90"/>
      <c r="O784" s="91">
        <v>23.2453</v>
      </c>
      <c r="P784" s="87" t="s">
        <v>1417</v>
      </c>
      <c r="Q784" s="92"/>
      <c r="R784" s="90"/>
      <c r="S784" s="93" t="s">
        <v>1366</v>
      </c>
      <c r="T784" s="94">
        <v>152171.22</v>
      </c>
      <c r="U784" s="95"/>
      <c r="V784" s="95"/>
      <c r="W784" s="96"/>
      <c r="X784" s="81">
        <f t="shared" si="120"/>
        <v>0</v>
      </c>
      <c r="Y784" s="82">
        <f t="shared" si="121"/>
        <v>0</v>
      </c>
      <c r="Z784" s="82">
        <f t="shared" si="122"/>
        <v>0</v>
      </c>
      <c r="AA784" s="82">
        <f t="shared" si="123"/>
        <v>0</v>
      </c>
      <c r="AB784" s="97" t="str">
        <f t="shared" si="124"/>
        <v>-</v>
      </c>
      <c r="AC784" s="81">
        <f t="shared" si="125"/>
        <v>0</v>
      </c>
      <c r="AD784" s="82">
        <f t="shared" si="126"/>
        <v>1</v>
      </c>
      <c r="AE784" s="82">
        <f t="shared" si="127"/>
        <v>0</v>
      </c>
      <c r="AF784" s="97" t="str">
        <f t="shared" si="128"/>
        <v>-</v>
      </c>
      <c r="AG784" s="81">
        <f t="shared" si="129"/>
        <v>0</v>
      </c>
      <c r="AH784" s="98" t="s">
        <v>1368</v>
      </c>
      <c r="AI784" s="99" t="s">
        <v>1369</v>
      </c>
    </row>
    <row r="785" spans="1:35" x14ac:dyDescent="0.2">
      <c r="A785" s="79" t="s">
        <v>5174</v>
      </c>
      <c r="B785" s="80" t="s">
        <v>5175</v>
      </c>
      <c r="C785" s="81" t="s">
        <v>5176</v>
      </c>
      <c r="D785" s="82" t="s">
        <v>2724</v>
      </c>
      <c r="E785" s="82" t="s">
        <v>1395</v>
      </c>
      <c r="F785" s="80" t="s">
        <v>1362</v>
      </c>
      <c r="G785" s="83" t="s">
        <v>1612</v>
      </c>
      <c r="H785" s="84" t="s">
        <v>2725</v>
      </c>
      <c r="I785" s="85">
        <v>4196914876</v>
      </c>
      <c r="J785" s="86" t="s">
        <v>1365</v>
      </c>
      <c r="K785" s="87" t="s">
        <v>1366</v>
      </c>
      <c r="L785" s="88"/>
      <c r="M785" s="100"/>
      <c r="N785" s="90"/>
      <c r="O785" s="91" t="s">
        <v>1367</v>
      </c>
      <c r="P785" s="87" t="s">
        <v>1366</v>
      </c>
      <c r="Q785" s="92"/>
      <c r="R785" s="90"/>
      <c r="S785" s="93" t="s">
        <v>1366</v>
      </c>
      <c r="T785" s="102"/>
      <c r="U785" s="95"/>
      <c r="V785" s="95"/>
      <c r="W785" s="96"/>
      <c r="X785" s="81">
        <f t="shared" si="120"/>
        <v>0</v>
      </c>
      <c r="Y785" s="82">
        <f t="shared" si="121"/>
        <v>0</v>
      </c>
      <c r="Z785" s="82">
        <f t="shared" si="122"/>
        <v>0</v>
      </c>
      <c r="AA785" s="82">
        <f t="shared" si="123"/>
        <v>0</v>
      </c>
      <c r="AB785" s="97" t="str">
        <f t="shared" si="124"/>
        <v>-</v>
      </c>
      <c r="AC785" s="81">
        <f t="shared" si="125"/>
        <v>0</v>
      </c>
      <c r="AD785" s="82">
        <f t="shared" si="126"/>
        <v>0</v>
      </c>
      <c r="AE785" s="82">
        <f t="shared" si="127"/>
        <v>0</v>
      </c>
      <c r="AF785" s="97" t="str">
        <f t="shared" si="128"/>
        <v>-</v>
      </c>
      <c r="AG785" s="81">
        <f t="shared" si="129"/>
        <v>0</v>
      </c>
      <c r="AH785" s="98" t="s">
        <v>1957</v>
      </c>
      <c r="AI785" s="99" t="s">
        <v>1369</v>
      </c>
    </row>
    <row r="786" spans="1:35" x14ac:dyDescent="0.2">
      <c r="A786" s="79" t="s">
        <v>5177</v>
      </c>
      <c r="B786" s="80" t="s">
        <v>461</v>
      </c>
      <c r="C786" s="81" t="s">
        <v>462</v>
      </c>
      <c r="D786" s="82" t="s">
        <v>5178</v>
      </c>
      <c r="E786" s="82" t="s">
        <v>5179</v>
      </c>
      <c r="F786" s="80" t="s">
        <v>1362</v>
      </c>
      <c r="G786" s="83" t="s">
        <v>4060</v>
      </c>
      <c r="H786" s="84" t="s">
        <v>5180</v>
      </c>
      <c r="I786" s="85">
        <v>5135541800</v>
      </c>
      <c r="J786" s="86" t="s">
        <v>1390</v>
      </c>
      <c r="K786" s="87" t="s">
        <v>1366</v>
      </c>
      <c r="L786" s="88"/>
      <c r="M786" s="89">
        <v>1877.7271068396988</v>
      </c>
      <c r="N786" s="90"/>
      <c r="O786" s="91">
        <v>21.383600000000001</v>
      </c>
      <c r="P786" s="87" t="s">
        <v>1417</v>
      </c>
      <c r="Q786" s="92"/>
      <c r="R786" s="90"/>
      <c r="S786" s="93" t="s">
        <v>1366</v>
      </c>
      <c r="T786" s="94">
        <v>46553.479999999996</v>
      </c>
      <c r="U786" s="95"/>
      <c r="V786" s="95"/>
      <c r="W786" s="96"/>
      <c r="X786" s="81">
        <f t="shared" si="120"/>
        <v>0</v>
      </c>
      <c r="Y786" s="82">
        <f t="shared" si="121"/>
        <v>0</v>
      </c>
      <c r="Z786" s="82">
        <f t="shared" si="122"/>
        <v>0</v>
      </c>
      <c r="AA786" s="82">
        <f t="shared" si="123"/>
        <v>0</v>
      </c>
      <c r="AB786" s="97" t="str">
        <f t="shared" si="124"/>
        <v>-</v>
      </c>
      <c r="AC786" s="81">
        <f t="shared" si="125"/>
        <v>0</v>
      </c>
      <c r="AD786" s="82">
        <f t="shared" si="126"/>
        <v>1</v>
      </c>
      <c r="AE786" s="82">
        <f t="shared" si="127"/>
        <v>0</v>
      </c>
      <c r="AF786" s="97" t="str">
        <f t="shared" si="128"/>
        <v>-</v>
      </c>
      <c r="AG786" s="81">
        <f t="shared" si="129"/>
        <v>0</v>
      </c>
      <c r="AH786" s="98" t="s">
        <v>1368</v>
      </c>
      <c r="AI786" s="99" t="s">
        <v>1418</v>
      </c>
    </row>
    <row r="787" spans="1:35" x14ac:dyDescent="0.2">
      <c r="A787" s="79" t="s">
        <v>5181</v>
      </c>
      <c r="B787" s="80" t="s">
        <v>5182</v>
      </c>
      <c r="C787" s="81" t="s">
        <v>5183</v>
      </c>
      <c r="D787" s="82" t="s">
        <v>5184</v>
      </c>
      <c r="E787" s="82" t="s">
        <v>1361</v>
      </c>
      <c r="F787" s="80" t="s">
        <v>1362</v>
      </c>
      <c r="G787" s="83" t="s">
        <v>1775</v>
      </c>
      <c r="H787" s="84" t="s">
        <v>5185</v>
      </c>
      <c r="I787" s="85">
        <v>6148667277</v>
      </c>
      <c r="J787" s="86" t="s">
        <v>1365</v>
      </c>
      <c r="K787" s="87" t="s">
        <v>1366</v>
      </c>
      <c r="L787" s="88"/>
      <c r="M787" s="89">
        <v>269.90310972902216</v>
      </c>
      <c r="N787" s="90"/>
      <c r="O787" s="91" t="s">
        <v>1367</v>
      </c>
      <c r="P787" s="87" t="s">
        <v>1366</v>
      </c>
      <c r="Q787" s="92"/>
      <c r="R787" s="90"/>
      <c r="S787" s="93" t="s">
        <v>1366</v>
      </c>
      <c r="T787" s="94">
        <v>1576.2</v>
      </c>
      <c r="U787" s="95"/>
      <c r="V787" s="95"/>
      <c r="W787" s="96"/>
      <c r="X787" s="81">
        <f t="shared" si="120"/>
        <v>0</v>
      </c>
      <c r="Y787" s="82">
        <f t="shared" si="121"/>
        <v>1</v>
      </c>
      <c r="Z787" s="82">
        <f t="shared" si="122"/>
        <v>0</v>
      </c>
      <c r="AA787" s="82">
        <f t="shared" si="123"/>
        <v>0</v>
      </c>
      <c r="AB787" s="97" t="str">
        <f t="shared" si="124"/>
        <v>-</v>
      </c>
      <c r="AC787" s="81">
        <f t="shared" si="125"/>
        <v>0</v>
      </c>
      <c r="AD787" s="82">
        <f t="shared" si="126"/>
        <v>0</v>
      </c>
      <c r="AE787" s="82">
        <f t="shared" si="127"/>
        <v>0</v>
      </c>
      <c r="AF787" s="97" t="str">
        <f t="shared" si="128"/>
        <v>-</v>
      </c>
      <c r="AG787" s="81">
        <f t="shared" si="129"/>
        <v>0</v>
      </c>
      <c r="AH787" s="98" t="s">
        <v>1368</v>
      </c>
      <c r="AI787" s="99" t="s">
        <v>1418</v>
      </c>
    </row>
    <row r="788" spans="1:35" x14ac:dyDescent="0.2">
      <c r="A788" s="79" t="s">
        <v>5186</v>
      </c>
      <c r="B788" s="80" t="s">
        <v>340</v>
      </c>
      <c r="C788" s="81" t="s">
        <v>341</v>
      </c>
      <c r="D788" s="82" t="s">
        <v>5187</v>
      </c>
      <c r="E788" s="82" t="s">
        <v>5188</v>
      </c>
      <c r="F788" s="80" t="s">
        <v>1362</v>
      </c>
      <c r="G788" s="83" t="s">
        <v>5189</v>
      </c>
      <c r="H788" s="84" t="s">
        <v>5190</v>
      </c>
      <c r="I788" s="85">
        <v>3306664155</v>
      </c>
      <c r="J788" s="86" t="s">
        <v>1476</v>
      </c>
      <c r="K788" s="87" t="s">
        <v>1417</v>
      </c>
      <c r="L788" s="88"/>
      <c r="M788" s="89">
        <v>2562.9700569539082</v>
      </c>
      <c r="N788" s="90"/>
      <c r="O788" s="91">
        <v>4.9166999999999996</v>
      </c>
      <c r="P788" s="87" t="s">
        <v>1366</v>
      </c>
      <c r="Q788" s="92"/>
      <c r="R788" s="90"/>
      <c r="S788" s="93" t="s">
        <v>1417</v>
      </c>
      <c r="T788" s="94">
        <v>51588.82</v>
      </c>
      <c r="U788" s="95"/>
      <c r="V788" s="95"/>
      <c r="W788" s="96"/>
      <c r="X788" s="81">
        <f t="shared" si="120"/>
        <v>1</v>
      </c>
      <c r="Y788" s="82">
        <f t="shared" si="121"/>
        <v>0</v>
      </c>
      <c r="Z788" s="82">
        <f t="shared" si="122"/>
        <v>0</v>
      </c>
      <c r="AA788" s="82">
        <f t="shared" si="123"/>
        <v>0</v>
      </c>
      <c r="AB788" s="97" t="str">
        <f t="shared" si="124"/>
        <v>-</v>
      </c>
      <c r="AC788" s="81">
        <f t="shared" si="125"/>
        <v>1</v>
      </c>
      <c r="AD788" s="82">
        <f t="shared" si="126"/>
        <v>0</v>
      </c>
      <c r="AE788" s="82">
        <f t="shared" si="127"/>
        <v>0</v>
      </c>
      <c r="AF788" s="97" t="str">
        <f t="shared" si="128"/>
        <v>-</v>
      </c>
      <c r="AG788" s="81">
        <f t="shared" si="129"/>
        <v>0</v>
      </c>
      <c r="AH788" s="98" t="s">
        <v>1368</v>
      </c>
      <c r="AI788" s="99" t="s">
        <v>1369</v>
      </c>
    </row>
    <row r="789" spans="1:35" x14ac:dyDescent="0.2">
      <c r="A789" s="79" t="s">
        <v>5191</v>
      </c>
      <c r="B789" s="80" t="s">
        <v>255</v>
      </c>
      <c r="C789" s="81" t="s">
        <v>256</v>
      </c>
      <c r="D789" s="82" t="s">
        <v>5192</v>
      </c>
      <c r="E789" s="82" t="s">
        <v>2908</v>
      </c>
      <c r="F789" s="80" t="s">
        <v>1362</v>
      </c>
      <c r="G789" s="83" t="s">
        <v>2909</v>
      </c>
      <c r="H789" s="84" t="s">
        <v>5193</v>
      </c>
      <c r="I789" s="85">
        <v>6145011020</v>
      </c>
      <c r="J789" s="86" t="s">
        <v>1786</v>
      </c>
      <c r="K789" s="87" t="s">
        <v>1366</v>
      </c>
      <c r="L789" s="88"/>
      <c r="M789" s="89">
        <v>6949.8580556868746</v>
      </c>
      <c r="N789" s="90"/>
      <c r="O789" s="91">
        <v>17.888000000000002</v>
      </c>
      <c r="P789" s="87" t="s">
        <v>1366</v>
      </c>
      <c r="Q789" s="92"/>
      <c r="R789" s="90"/>
      <c r="S789" s="93" t="s">
        <v>1366</v>
      </c>
      <c r="T789" s="94">
        <v>133532.9</v>
      </c>
      <c r="U789" s="95"/>
      <c r="V789" s="95"/>
      <c r="W789" s="96"/>
      <c r="X789" s="81">
        <f t="shared" si="120"/>
        <v>0</v>
      </c>
      <c r="Y789" s="82">
        <f t="shared" si="121"/>
        <v>0</v>
      </c>
      <c r="Z789" s="82">
        <f t="shared" si="122"/>
        <v>0</v>
      </c>
      <c r="AA789" s="82">
        <f t="shared" si="123"/>
        <v>0</v>
      </c>
      <c r="AB789" s="97" t="str">
        <f t="shared" si="124"/>
        <v>-</v>
      </c>
      <c r="AC789" s="81">
        <f t="shared" si="125"/>
        <v>0</v>
      </c>
      <c r="AD789" s="82">
        <f t="shared" si="126"/>
        <v>0</v>
      </c>
      <c r="AE789" s="82">
        <f t="shared" si="127"/>
        <v>0</v>
      </c>
      <c r="AF789" s="97" t="str">
        <f t="shared" si="128"/>
        <v>-</v>
      </c>
      <c r="AG789" s="81">
        <f t="shared" si="129"/>
        <v>0</v>
      </c>
      <c r="AH789" s="98" t="s">
        <v>1368</v>
      </c>
      <c r="AI789" s="99" t="s">
        <v>1418</v>
      </c>
    </row>
    <row r="790" spans="1:35" x14ac:dyDescent="0.2">
      <c r="A790" s="79" t="s">
        <v>5194</v>
      </c>
      <c r="B790" s="80" t="s">
        <v>5195</v>
      </c>
      <c r="C790" s="81" t="s">
        <v>5196</v>
      </c>
      <c r="D790" s="82" t="s">
        <v>5197</v>
      </c>
      <c r="E790" s="82" t="s">
        <v>2234</v>
      </c>
      <c r="F790" s="80" t="s">
        <v>1362</v>
      </c>
      <c r="G790" s="83" t="s">
        <v>5198</v>
      </c>
      <c r="H790" s="84" t="s">
        <v>5199</v>
      </c>
      <c r="I790" s="85">
        <v>9375869815</v>
      </c>
      <c r="J790" s="86" t="s">
        <v>1383</v>
      </c>
      <c r="K790" s="87" t="s">
        <v>1366</v>
      </c>
      <c r="L790" s="88"/>
      <c r="M790" s="89">
        <v>76.309567835819962</v>
      </c>
      <c r="N790" s="90"/>
      <c r="O790" s="91" t="s">
        <v>1367</v>
      </c>
      <c r="P790" s="87" t="s">
        <v>1366</v>
      </c>
      <c r="Q790" s="92"/>
      <c r="R790" s="90"/>
      <c r="S790" s="93" t="s">
        <v>1366</v>
      </c>
      <c r="T790" s="94">
        <v>10437.469999999999</v>
      </c>
      <c r="U790" s="95"/>
      <c r="V790" s="95"/>
      <c r="W790" s="96"/>
      <c r="X790" s="81">
        <f t="shared" si="120"/>
        <v>0</v>
      </c>
      <c r="Y790" s="82">
        <f t="shared" si="121"/>
        <v>1</v>
      </c>
      <c r="Z790" s="82">
        <f t="shared" si="122"/>
        <v>0</v>
      </c>
      <c r="AA790" s="82">
        <f t="shared" si="123"/>
        <v>0</v>
      </c>
      <c r="AB790" s="97" t="str">
        <f t="shared" si="124"/>
        <v>-</v>
      </c>
      <c r="AC790" s="81">
        <f t="shared" si="125"/>
        <v>0</v>
      </c>
      <c r="AD790" s="82">
        <f t="shared" si="126"/>
        <v>0</v>
      </c>
      <c r="AE790" s="82">
        <f t="shared" si="127"/>
        <v>0</v>
      </c>
      <c r="AF790" s="97" t="str">
        <f t="shared" si="128"/>
        <v>-</v>
      </c>
      <c r="AG790" s="81">
        <f t="shared" si="129"/>
        <v>0</v>
      </c>
      <c r="AH790" s="98" t="s">
        <v>1368</v>
      </c>
      <c r="AI790" s="99" t="s">
        <v>1418</v>
      </c>
    </row>
    <row r="791" spans="1:35" x14ac:dyDescent="0.2">
      <c r="A791" s="79" t="s">
        <v>5200</v>
      </c>
      <c r="B791" s="80" t="s">
        <v>5201</v>
      </c>
      <c r="C791" s="81" t="s">
        <v>5202</v>
      </c>
      <c r="D791" s="82" t="s">
        <v>5197</v>
      </c>
      <c r="E791" s="82" t="s">
        <v>2234</v>
      </c>
      <c r="F791" s="80" t="s">
        <v>1362</v>
      </c>
      <c r="G791" s="83" t="s">
        <v>5198</v>
      </c>
      <c r="H791" s="84" t="s">
        <v>5199</v>
      </c>
      <c r="I791" s="85">
        <v>9375869756</v>
      </c>
      <c r="J791" s="86" t="s">
        <v>1383</v>
      </c>
      <c r="K791" s="87" t="s">
        <v>1366</v>
      </c>
      <c r="L791" s="88"/>
      <c r="M791" s="89">
        <v>326.09779350725432</v>
      </c>
      <c r="N791" s="90"/>
      <c r="O791" s="91" t="s">
        <v>1367</v>
      </c>
      <c r="P791" s="87" t="s">
        <v>1366</v>
      </c>
      <c r="Q791" s="92"/>
      <c r="R791" s="90"/>
      <c r="S791" s="93" t="s">
        <v>1366</v>
      </c>
      <c r="T791" s="94">
        <v>3720.3799999999997</v>
      </c>
      <c r="U791" s="95"/>
      <c r="V791" s="95"/>
      <c r="W791" s="96"/>
      <c r="X791" s="81">
        <f t="shared" si="120"/>
        <v>0</v>
      </c>
      <c r="Y791" s="82">
        <f t="shared" si="121"/>
        <v>1</v>
      </c>
      <c r="Z791" s="82">
        <f t="shared" si="122"/>
        <v>0</v>
      </c>
      <c r="AA791" s="82">
        <f t="shared" si="123"/>
        <v>0</v>
      </c>
      <c r="AB791" s="97" t="str">
        <f t="shared" si="124"/>
        <v>-</v>
      </c>
      <c r="AC791" s="81">
        <f t="shared" si="125"/>
        <v>0</v>
      </c>
      <c r="AD791" s="82">
        <f t="shared" si="126"/>
        <v>0</v>
      </c>
      <c r="AE791" s="82">
        <f t="shared" si="127"/>
        <v>0</v>
      </c>
      <c r="AF791" s="97" t="str">
        <f t="shared" si="128"/>
        <v>-</v>
      </c>
      <c r="AG791" s="81">
        <f t="shared" si="129"/>
        <v>0</v>
      </c>
      <c r="AH791" s="98" t="s">
        <v>1368</v>
      </c>
      <c r="AI791" s="99" t="s">
        <v>1369</v>
      </c>
    </row>
    <row r="792" spans="1:35" x14ac:dyDescent="0.2">
      <c r="A792" s="79" t="s">
        <v>5203</v>
      </c>
      <c r="B792" s="80" t="s">
        <v>5204</v>
      </c>
      <c r="C792" s="81" t="s">
        <v>5205</v>
      </c>
      <c r="D792" s="82" t="s">
        <v>5206</v>
      </c>
      <c r="E792" s="82" t="s">
        <v>429</v>
      </c>
      <c r="F792" s="80" t="s">
        <v>1362</v>
      </c>
      <c r="G792" s="83" t="s">
        <v>1979</v>
      </c>
      <c r="H792" s="84" t="s">
        <v>5207</v>
      </c>
      <c r="I792" s="85">
        <v>5138682900</v>
      </c>
      <c r="J792" s="86" t="s">
        <v>1390</v>
      </c>
      <c r="K792" s="87" t="s">
        <v>1366</v>
      </c>
      <c r="L792" s="88"/>
      <c r="M792" s="89">
        <v>173.43880317790911</v>
      </c>
      <c r="N792" s="90"/>
      <c r="O792" s="91" t="s">
        <v>1367</v>
      </c>
      <c r="P792" s="87" t="s">
        <v>1366</v>
      </c>
      <c r="Q792" s="92"/>
      <c r="R792" s="90"/>
      <c r="S792" s="93" t="s">
        <v>1366</v>
      </c>
      <c r="T792" s="94">
        <v>1325.05</v>
      </c>
      <c r="U792" s="95"/>
      <c r="V792" s="95"/>
      <c r="W792" s="96"/>
      <c r="X792" s="81">
        <f t="shared" si="120"/>
        <v>0</v>
      </c>
      <c r="Y792" s="82">
        <f t="shared" si="121"/>
        <v>1</v>
      </c>
      <c r="Z792" s="82">
        <f t="shared" si="122"/>
        <v>0</v>
      </c>
      <c r="AA792" s="82">
        <f t="shared" si="123"/>
        <v>0</v>
      </c>
      <c r="AB792" s="97" t="str">
        <f t="shared" si="124"/>
        <v>-</v>
      </c>
      <c r="AC792" s="81">
        <f t="shared" si="125"/>
        <v>0</v>
      </c>
      <c r="AD792" s="82">
        <f t="shared" si="126"/>
        <v>0</v>
      </c>
      <c r="AE792" s="82">
        <f t="shared" si="127"/>
        <v>0</v>
      </c>
      <c r="AF792" s="97" t="str">
        <f t="shared" si="128"/>
        <v>-</v>
      </c>
      <c r="AG792" s="81">
        <f t="shared" si="129"/>
        <v>0</v>
      </c>
      <c r="AH792" s="98" t="s">
        <v>1368</v>
      </c>
      <c r="AI792" s="99" t="s">
        <v>1369</v>
      </c>
    </row>
    <row r="793" spans="1:35" x14ac:dyDescent="0.2">
      <c r="A793" s="79" t="s">
        <v>5208</v>
      </c>
      <c r="B793" s="80" t="s">
        <v>5209</v>
      </c>
      <c r="C793" s="81" t="s">
        <v>5210</v>
      </c>
      <c r="D793" s="82" t="s">
        <v>5211</v>
      </c>
      <c r="E793" s="82" t="s">
        <v>2234</v>
      </c>
      <c r="F793" s="80" t="s">
        <v>1362</v>
      </c>
      <c r="G793" s="83" t="s">
        <v>5198</v>
      </c>
      <c r="H793" s="84" t="s">
        <v>5212</v>
      </c>
      <c r="I793" s="85">
        <v>9372784201</v>
      </c>
      <c r="J793" s="86" t="s">
        <v>1383</v>
      </c>
      <c r="K793" s="87" t="s">
        <v>1366</v>
      </c>
      <c r="L793" s="88"/>
      <c r="M793" s="89">
        <v>159.93417734200909</v>
      </c>
      <c r="N793" s="90"/>
      <c r="O793" s="91" t="s">
        <v>1367</v>
      </c>
      <c r="P793" s="87" t="s">
        <v>1366</v>
      </c>
      <c r="Q793" s="92"/>
      <c r="R793" s="90"/>
      <c r="S793" s="93" t="s">
        <v>1366</v>
      </c>
      <c r="T793" s="94">
        <v>11551.640000000001</v>
      </c>
      <c r="U793" s="95"/>
      <c r="V793" s="95"/>
      <c r="W793" s="96"/>
      <c r="X793" s="81">
        <f t="shared" si="120"/>
        <v>0</v>
      </c>
      <c r="Y793" s="82">
        <f t="shared" si="121"/>
        <v>1</v>
      </c>
      <c r="Z793" s="82">
        <f t="shared" si="122"/>
        <v>0</v>
      </c>
      <c r="AA793" s="82">
        <f t="shared" si="123"/>
        <v>0</v>
      </c>
      <c r="AB793" s="97" t="str">
        <f t="shared" si="124"/>
        <v>-</v>
      </c>
      <c r="AC793" s="81">
        <f t="shared" si="125"/>
        <v>0</v>
      </c>
      <c r="AD793" s="82">
        <f t="shared" si="126"/>
        <v>0</v>
      </c>
      <c r="AE793" s="82">
        <f t="shared" si="127"/>
        <v>0</v>
      </c>
      <c r="AF793" s="97" t="str">
        <f t="shared" si="128"/>
        <v>-</v>
      </c>
      <c r="AG793" s="81">
        <f t="shared" si="129"/>
        <v>0</v>
      </c>
      <c r="AH793" s="98" t="s">
        <v>1368</v>
      </c>
      <c r="AI793" s="99" t="s">
        <v>1369</v>
      </c>
    </row>
    <row r="794" spans="1:35" x14ac:dyDescent="0.2">
      <c r="A794" s="79" t="s">
        <v>5213</v>
      </c>
      <c r="B794" s="80" t="s">
        <v>5214</v>
      </c>
      <c r="C794" s="81" t="s">
        <v>5215</v>
      </c>
      <c r="D794" s="82" t="s">
        <v>5216</v>
      </c>
      <c r="E794" s="82" t="s">
        <v>3068</v>
      </c>
      <c r="F794" s="80" t="s">
        <v>1362</v>
      </c>
      <c r="G794" s="83" t="s">
        <v>5217</v>
      </c>
      <c r="H794" s="84" t="s">
        <v>5218</v>
      </c>
      <c r="I794" s="85">
        <v>4195228224</v>
      </c>
      <c r="J794" s="86" t="s">
        <v>1383</v>
      </c>
      <c r="K794" s="87" t="s">
        <v>1366</v>
      </c>
      <c r="L794" s="88"/>
      <c r="M794" s="89">
        <v>162.5323380537659</v>
      </c>
      <c r="N794" s="90"/>
      <c r="O794" s="91" t="s">
        <v>1367</v>
      </c>
      <c r="P794" s="87" t="s">
        <v>1366</v>
      </c>
      <c r="Q794" s="92"/>
      <c r="R794" s="90"/>
      <c r="S794" s="93" t="s">
        <v>1366</v>
      </c>
      <c r="T794" s="94">
        <v>1416.85</v>
      </c>
      <c r="U794" s="95"/>
      <c r="V794" s="95"/>
      <c r="W794" s="96"/>
      <c r="X794" s="81">
        <f t="shared" si="120"/>
        <v>0</v>
      </c>
      <c r="Y794" s="82">
        <f t="shared" si="121"/>
        <v>1</v>
      </c>
      <c r="Z794" s="82">
        <f t="shared" si="122"/>
        <v>0</v>
      </c>
      <c r="AA794" s="82">
        <f t="shared" si="123"/>
        <v>0</v>
      </c>
      <c r="AB794" s="97" t="str">
        <f t="shared" si="124"/>
        <v>-</v>
      </c>
      <c r="AC794" s="81">
        <f t="shared" si="125"/>
        <v>0</v>
      </c>
      <c r="AD794" s="82">
        <f t="shared" si="126"/>
        <v>0</v>
      </c>
      <c r="AE794" s="82">
        <f t="shared" si="127"/>
        <v>0</v>
      </c>
      <c r="AF794" s="97" t="str">
        <f t="shared" si="128"/>
        <v>-</v>
      </c>
      <c r="AG794" s="81">
        <f t="shared" si="129"/>
        <v>0</v>
      </c>
      <c r="AH794" s="98" t="s">
        <v>1368</v>
      </c>
      <c r="AI794" s="99" t="s">
        <v>1369</v>
      </c>
    </row>
    <row r="795" spans="1:35" x14ac:dyDescent="0.2">
      <c r="A795" s="79" t="s">
        <v>5219</v>
      </c>
      <c r="B795" s="80" t="s">
        <v>342</v>
      </c>
      <c r="C795" s="81" t="s">
        <v>343</v>
      </c>
      <c r="D795" s="82" t="s">
        <v>5220</v>
      </c>
      <c r="E795" s="82" t="s">
        <v>5221</v>
      </c>
      <c r="F795" s="80" t="s">
        <v>1362</v>
      </c>
      <c r="G795" s="83" t="s">
        <v>5222</v>
      </c>
      <c r="H795" s="84" t="s">
        <v>4445</v>
      </c>
      <c r="I795" s="85">
        <v>2166928485</v>
      </c>
      <c r="J795" s="86" t="s">
        <v>1390</v>
      </c>
      <c r="K795" s="87" t="s">
        <v>1366</v>
      </c>
      <c r="L795" s="88"/>
      <c r="M795" s="89">
        <v>843.71174271247776</v>
      </c>
      <c r="N795" s="90"/>
      <c r="O795" s="91">
        <v>21.825399999999998</v>
      </c>
      <c r="P795" s="87" t="s">
        <v>1417</v>
      </c>
      <c r="Q795" s="92"/>
      <c r="R795" s="90"/>
      <c r="S795" s="93" t="s">
        <v>1366</v>
      </c>
      <c r="T795" s="94">
        <v>30321.31</v>
      </c>
      <c r="U795" s="95"/>
      <c r="V795" s="95"/>
      <c r="W795" s="96"/>
      <c r="X795" s="81">
        <f t="shared" si="120"/>
        <v>0</v>
      </c>
      <c r="Y795" s="82">
        <f t="shared" si="121"/>
        <v>0</v>
      </c>
      <c r="Z795" s="82">
        <f t="shared" si="122"/>
        <v>0</v>
      </c>
      <c r="AA795" s="82">
        <f t="shared" si="123"/>
        <v>0</v>
      </c>
      <c r="AB795" s="97" t="str">
        <f t="shared" si="124"/>
        <v>-</v>
      </c>
      <c r="AC795" s="81">
        <f t="shared" si="125"/>
        <v>0</v>
      </c>
      <c r="AD795" s="82">
        <f t="shared" si="126"/>
        <v>1</v>
      </c>
      <c r="AE795" s="82">
        <f t="shared" si="127"/>
        <v>0</v>
      </c>
      <c r="AF795" s="97" t="str">
        <f t="shared" si="128"/>
        <v>-</v>
      </c>
      <c r="AG795" s="81">
        <f t="shared" si="129"/>
        <v>0</v>
      </c>
      <c r="AH795" s="98" t="s">
        <v>1368</v>
      </c>
      <c r="AI795" s="99" t="s">
        <v>1369</v>
      </c>
    </row>
    <row r="796" spans="1:35" x14ac:dyDescent="0.2">
      <c r="A796" s="79" t="s">
        <v>5223</v>
      </c>
      <c r="B796" s="80" t="s">
        <v>5224</v>
      </c>
      <c r="C796" s="81" t="s">
        <v>5225</v>
      </c>
      <c r="D796" s="82" t="s">
        <v>5226</v>
      </c>
      <c r="E796" s="82" t="s">
        <v>5227</v>
      </c>
      <c r="F796" s="80" t="s">
        <v>1362</v>
      </c>
      <c r="G796" s="83" t="s">
        <v>5228</v>
      </c>
      <c r="H796" s="84" t="s">
        <v>5229</v>
      </c>
      <c r="I796" s="85">
        <v>7403826065</v>
      </c>
      <c r="J796" s="86" t="s">
        <v>1424</v>
      </c>
      <c r="K796" s="87" t="s">
        <v>1417</v>
      </c>
      <c r="L796" s="88"/>
      <c r="M796" s="89">
        <v>28.543500525852874</v>
      </c>
      <c r="N796" s="90"/>
      <c r="O796" s="91" t="s">
        <v>1367</v>
      </c>
      <c r="P796" s="87" t="s">
        <v>1366</v>
      </c>
      <c r="Q796" s="92"/>
      <c r="R796" s="90"/>
      <c r="S796" s="93" t="s">
        <v>1417</v>
      </c>
      <c r="T796" s="94">
        <v>138.51000000000002</v>
      </c>
      <c r="U796" s="95"/>
      <c r="V796" s="95"/>
      <c r="W796" s="96"/>
      <c r="X796" s="81">
        <f t="shared" si="120"/>
        <v>1</v>
      </c>
      <c r="Y796" s="82">
        <f t="shared" si="121"/>
        <v>1</v>
      </c>
      <c r="Z796" s="82">
        <f t="shared" si="122"/>
        <v>0</v>
      </c>
      <c r="AA796" s="82">
        <f t="shared" si="123"/>
        <v>0</v>
      </c>
      <c r="AB796" s="97" t="str">
        <f t="shared" si="124"/>
        <v>SRSA</v>
      </c>
      <c r="AC796" s="81">
        <f t="shared" si="125"/>
        <v>1</v>
      </c>
      <c r="AD796" s="82">
        <f t="shared" si="126"/>
        <v>0</v>
      </c>
      <c r="AE796" s="82">
        <f t="shared" si="127"/>
        <v>0</v>
      </c>
      <c r="AF796" s="97" t="str">
        <f t="shared" si="128"/>
        <v>-</v>
      </c>
      <c r="AG796" s="81">
        <f t="shared" si="129"/>
        <v>0</v>
      </c>
      <c r="AH796" s="98" t="s">
        <v>1368</v>
      </c>
      <c r="AI796" s="99" t="s">
        <v>1418</v>
      </c>
    </row>
    <row r="797" spans="1:35" x14ac:dyDescent="0.2">
      <c r="A797" s="79" t="s">
        <v>5230</v>
      </c>
      <c r="B797" s="80" t="s">
        <v>874</v>
      </c>
      <c r="C797" s="81" t="s">
        <v>875</v>
      </c>
      <c r="D797" s="82" t="s">
        <v>5226</v>
      </c>
      <c r="E797" s="82" t="s">
        <v>5227</v>
      </c>
      <c r="F797" s="80" t="s">
        <v>1362</v>
      </c>
      <c r="G797" s="83" t="s">
        <v>5228</v>
      </c>
      <c r="H797" s="84" t="s">
        <v>5229</v>
      </c>
      <c r="I797" s="85">
        <v>7403826065</v>
      </c>
      <c r="J797" s="86" t="s">
        <v>1424</v>
      </c>
      <c r="K797" s="87" t="s">
        <v>1417</v>
      </c>
      <c r="L797" s="88"/>
      <c r="M797" s="89">
        <v>692.24353734633235</v>
      </c>
      <c r="N797" s="90"/>
      <c r="O797" s="91">
        <v>14.9803</v>
      </c>
      <c r="P797" s="87" t="s">
        <v>1366</v>
      </c>
      <c r="Q797" s="92"/>
      <c r="R797" s="90"/>
      <c r="S797" s="93" t="s">
        <v>1417</v>
      </c>
      <c r="T797" s="94">
        <v>27138.17</v>
      </c>
      <c r="U797" s="95"/>
      <c r="V797" s="95"/>
      <c r="W797" s="96"/>
      <c r="X797" s="81">
        <f t="shared" si="120"/>
        <v>1</v>
      </c>
      <c r="Y797" s="82">
        <f t="shared" si="121"/>
        <v>0</v>
      </c>
      <c r="Z797" s="82">
        <f t="shared" si="122"/>
        <v>0</v>
      </c>
      <c r="AA797" s="82">
        <f t="shared" si="123"/>
        <v>0</v>
      </c>
      <c r="AB797" s="97" t="str">
        <f t="shared" si="124"/>
        <v>-</v>
      </c>
      <c r="AC797" s="81">
        <f t="shared" si="125"/>
        <v>1</v>
      </c>
      <c r="AD797" s="82">
        <f t="shared" si="126"/>
        <v>0</v>
      </c>
      <c r="AE797" s="82">
        <f t="shared" si="127"/>
        <v>0</v>
      </c>
      <c r="AF797" s="97" t="str">
        <f t="shared" si="128"/>
        <v>-</v>
      </c>
      <c r="AG797" s="81">
        <f t="shared" si="129"/>
        <v>0</v>
      </c>
      <c r="AH797" s="98" t="s">
        <v>1368</v>
      </c>
      <c r="AI797" s="99" t="s">
        <v>1369</v>
      </c>
    </row>
    <row r="798" spans="1:35" x14ac:dyDescent="0.2">
      <c r="A798" s="79" t="s">
        <v>5231</v>
      </c>
      <c r="B798" s="80" t="s">
        <v>761</v>
      </c>
      <c r="C798" s="81" t="s">
        <v>762</v>
      </c>
      <c r="D798" s="82" t="s">
        <v>5232</v>
      </c>
      <c r="E798" s="82" t="s">
        <v>5233</v>
      </c>
      <c r="F798" s="80" t="s">
        <v>1362</v>
      </c>
      <c r="G798" s="83" t="s">
        <v>5234</v>
      </c>
      <c r="H798" s="84" t="s">
        <v>5235</v>
      </c>
      <c r="I798" s="85">
        <v>9373542441</v>
      </c>
      <c r="J798" s="86" t="s">
        <v>1424</v>
      </c>
      <c r="K798" s="87" t="s">
        <v>1417</v>
      </c>
      <c r="L798" s="88"/>
      <c r="M798" s="89">
        <v>471.82598748005393</v>
      </c>
      <c r="N798" s="90"/>
      <c r="O798" s="91">
        <v>21.892700000000001</v>
      </c>
      <c r="P798" s="87" t="s">
        <v>1417</v>
      </c>
      <c r="Q798" s="92"/>
      <c r="R798" s="90"/>
      <c r="S798" s="93" t="s">
        <v>1417</v>
      </c>
      <c r="T798" s="94">
        <v>35242.6</v>
      </c>
      <c r="U798" s="95"/>
      <c r="V798" s="95"/>
      <c r="W798" s="96"/>
      <c r="X798" s="81">
        <f t="shared" si="120"/>
        <v>1</v>
      </c>
      <c r="Y798" s="82">
        <f t="shared" si="121"/>
        <v>1</v>
      </c>
      <c r="Z798" s="82">
        <f t="shared" si="122"/>
        <v>0</v>
      </c>
      <c r="AA798" s="82">
        <f t="shared" si="123"/>
        <v>0</v>
      </c>
      <c r="AB798" s="97" t="str">
        <f t="shared" si="124"/>
        <v>SRSA</v>
      </c>
      <c r="AC798" s="81">
        <f t="shared" si="125"/>
        <v>1</v>
      </c>
      <c r="AD798" s="82">
        <f t="shared" si="126"/>
        <v>1</v>
      </c>
      <c r="AE798" s="82" t="str">
        <f t="shared" si="127"/>
        <v>Initial</v>
      </c>
      <c r="AF798" s="97" t="str">
        <f t="shared" si="128"/>
        <v>-</v>
      </c>
      <c r="AG798" s="81" t="str">
        <f t="shared" si="129"/>
        <v>SRSA</v>
      </c>
      <c r="AH798" s="98" t="s">
        <v>1368</v>
      </c>
      <c r="AI798" s="99" t="s">
        <v>1418</v>
      </c>
    </row>
    <row r="799" spans="1:35" x14ac:dyDescent="0.2">
      <c r="A799" s="79" t="s">
        <v>5236</v>
      </c>
      <c r="B799" s="80" t="s">
        <v>831</v>
      </c>
      <c r="C799" s="81" t="s">
        <v>832</v>
      </c>
      <c r="D799" s="82" t="s">
        <v>5237</v>
      </c>
      <c r="E799" s="82" t="s">
        <v>5238</v>
      </c>
      <c r="F799" s="80" t="s">
        <v>1362</v>
      </c>
      <c r="G799" s="83" t="s">
        <v>5239</v>
      </c>
      <c r="H799" s="84" t="s">
        <v>5240</v>
      </c>
      <c r="I799" s="85">
        <v>7405456354</v>
      </c>
      <c r="J799" s="86" t="s">
        <v>1424</v>
      </c>
      <c r="K799" s="87" t="s">
        <v>1417</v>
      </c>
      <c r="L799" s="88"/>
      <c r="M799" s="89">
        <v>1290.6937722856214</v>
      </c>
      <c r="N799" s="90"/>
      <c r="O799" s="91">
        <v>20.5075</v>
      </c>
      <c r="P799" s="87" t="s">
        <v>1417</v>
      </c>
      <c r="Q799" s="92"/>
      <c r="R799" s="90"/>
      <c r="S799" s="93" t="s">
        <v>1417</v>
      </c>
      <c r="T799" s="94">
        <v>78361.3</v>
      </c>
      <c r="U799" s="95"/>
      <c r="V799" s="95"/>
      <c r="W799" s="96"/>
      <c r="X799" s="81">
        <f t="shared" si="120"/>
        <v>1</v>
      </c>
      <c r="Y799" s="82">
        <f t="shared" si="121"/>
        <v>0</v>
      </c>
      <c r="Z799" s="82">
        <f t="shared" si="122"/>
        <v>0</v>
      </c>
      <c r="AA799" s="82">
        <f t="shared" si="123"/>
        <v>0</v>
      </c>
      <c r="AB799" s="97" t="str">
        <f t="shared" si="124"/>
        <v>-</v>
      </c>
      <c r="AC799" s="81">
        <f t="shared" si="125"/>
        <v>1</v>
      </c>
      <c r="AD799" s="82">
        <f t="shared" si="126"/>
        <v>1</v>
      </c>
      <c r="AE799" s="82" t="str">
        <f t="shared" si="127"/>
        <v>Initial</v>
      </c>
      <c r="AF799" s="97" t="str">
        <f t="shared" si="128"/>
        <v>RLIS</v>
      </c>
      <c r="AG799" s="81">
        <f t="shared" si="129"/>
        <v>0</v>
      </c>
      <c r="AH799" s="98" t="s">
        <v>1368</v>
      </c>
      <c r="AI799" s="99" t="s">
        <v>1418</v>
      </c>
    </row>
    <row r="800" spans="1:35" x14ac:dyDescent="0.2">
      <c r="A800" s="79" t="s">
        <v>5241</v>
      </c>
      <c r="B800" s="80" t="s">
        <v>81</v>
      </c>
      <c r="C800" s="81" t="s">
        <v>82</v>
      </c>
      <c r="D800" s="82" t="s">
        <v>5242</v>
      </c>
      <c r="E800" s="82" t="s">
        <v>5243</v>
      </c>
      <c r="F800" s="80" t="s">
        <v>1362</v>
      </c>
      <c r="G800" s="83" t="s">
        <v>5244</v>
      </c>
      <c r="H800" s="84" t="s">
        <v>5245</v>
      </c>
      <c r="I800" s="85">
        <v>9373924396</v>
      </c>
      <c r="J800" s="86" t="s">
        <v>1786</v>
      </c>
      <c r="K800" s="87" t="s">
        <v>1366</v>
      </c>
      <c r="L800" s="88"/>
      <c r="M800" s="89">
        <v>1076.3267045684254</v>
      </c>
      <c r="N800" s="90"/>
      <c r="O800" s="91">
        <v>26.763100000000001</v>
      </c>
      <c r="P800" s="87" t="s">
        <v>1417</v>
      </c>
      <c r="Q800" s="92"/>
      <c r="R800" s="90"/>
      <c r="S800" s="93" t="s">
        <v>1366</v>
      </c>
      <c r="T800" s="94">
        <v>87019.73</v>
      </c>
      <c r="U800" s="95"/>
      <c r="V800" s="95"/>
      <c r="W800" s="96"/>
      <c r="X800" s="81">
        <f t="shared" si="120"/>
        <v>0</v>
      </c>
      <c r="Y800" s="82">
        <f t="shared" si="121"/>
        <v>0</v>
      </c>
      <c r="Z800" s="82">
        <f t="shared" si="122"/>
        <v>0</v>
      </c>
      <c r="AA800" s="82">
        <f t="shared" si="123"/>
        <v>0</v>
      </c>
      <c r="AB800" s="97" t="str">
        <f t="shared" si="124"/>
        <v>-</v>
      </c>
      <c r="AC800" s="81">
        <f t="shared" si="125"/>
        <v>0</v>
      </c>
      <c r="AD800" s="82">
        <f t="shared" si="126"/>
        <v>1</v>
      </c>
      <c r="AE800" s="82">
        <f t="shared" si="127"/>
        <v>0</v>
      </c>
      <c r="AF800" s="97" t="str">
        <f t="shared" si="128"/>
        <v>-</v>
      </c>
      <c r="AG800" s="81">
        <f t="shared" si="129"/>
        <v>0</v>
      </c>
      <c r="AH800" s="98" t="s">
        <v>1368</v>
      </c>
      <c r="AI800" s="99" t="s">
        <v>1418</v>
      </c>
    </row>
    <row r="801" spans="1:35" x14ac:dyDescent="0.2">
      <c r="A801" s="79" t="s">
        <v>5246</v>
      </c>
      <c r="B801" s="80" t="s">
        <v>5247</v>
      </c>
      <c r="C801" s="81" t="s">
        <v>5248</v>
      </c>
      <c r="D801" s="82" t="s">
        <v>5249</v>
      </c>
      <c r="E801" s="82" t="s">
        <v>1395</v>
      </c>
      <c r="F801" s="80" t="s">
        <v>1362</v>
      </c>
      <c r="G801" s="83" t="s">
        <v>2262</v>
      </c>
      <c r="H801" s="84" t="s">
        <v>1723</v>
      </c>
      <c r="I801" s="85">
        <v>4192449900</v>
      </c>
      <c r="J801" s="86" t="s">
        <v>1365</v>
      </c>
      <c r="K801" s="87" t="s">
        <v>1366</v>
      </c>
      <c r="L801" s="88"/>
      <c r="M801" s="89">
        <v>95.851684229833694</v>
      </c>
      <c r="N801" s="90"/>
      <c r="O801" s="91" t="s">
        <v>1367</v>
      </c>
      <c r="P801" s="87" t="s">
        <v>1366</v>
      </c>
      <c r="Q801" s="92"/>
      <c r="R801" s="90"/>
      <c r="S801" s="93" t="s">
        <v>1366</v>
      </c>
      <c r="T801" s="94">
        <v>580.46</v>
      </c>
      <c r="U801" s="95"/>
      <c r="V801" s="95"/>
      <c r="W801" s="96"/>
      <c r="X801" s="81">
        <f t="shared" si="120"/>
        <v>0</v>
      </c>
      <c r="Y801" s="82">
        <f t="shared" si="121"/>
        <v>1</v>
      </c>
      <c r="Z801" s="82">
        <f t="shared" si="122"/>
        <v>0</v>
      </c>
      <c r="AA801" s="82">
        <f t="shared" si="123"/>
        <v>0</v>
      </c>
      <c r="AB801" s="97" t="str">
        <f t="shared" si="124"/>
        <v>-</v>
      </c>
      <c r="AC801" s="81">
        <f t="shared" si="125"/>
        <v>0</v>
      </c>
      <c r="AD801" s="82">
        <f t="shared" si="126"/>
        <v>0</v>
      </c>
      <c r="AE801" s="82">
        <f t="shared" si="127"/>
        <v>0</v>
      </c>
      <c r="AF801" s="97" t="str">
        <f t="shared" si="128"/>
        <v>-</v>
      </c>
      <c r="AG801" s="81">
        <f t="shared" si="129"/>
        <v>0</v>
      </c>
      <c r="AH801" s="98" t="s">
        <v>1368</v>
      </c>
      <c r="AI801" s="99" t="s">
        <v>1418</v>
      </c>
    </row>
    <row r="802" spans="1:35" x14ac:dyDescent="0.2">
      <c r="A802" s="79" t="s">
        <v>5250</v>
      </c>
      <c r="B802" s="80" t="s">
        <v>5251</v>
      </c>
      <c r="C802" s="81" t="s">
        <v>5252</v>
      </c>
      <c r="D802" s="82" t="s">
        <v>5253</v>
      </c>
      <c r="E802" s="82" t="s">
        <v>5254</v>
      </c>
      <c r="F802" s="80" t="s">
        <v>1362</v>
      </c>
      <c r="G802" s="83" t="s">
        <v>5255</v>
      </c>
      <c r="H802" s="84" t="s">
        <v>5256</v>
      </c>
      <c r="I802" s="85">
        <v>3309277401</v>
      </c>
      <c r="J802" s="86" t="s">
        <v>1416</v>
      </c>
      <c r="K802" s="87" t="s">
        <v>1366</v>
      </c>
      <c r="L802" s="88"/>
      <c r="M802" s="89">
        <v>45.629527012569831</v>
      </c>
      <c r="N802" s="90"/>
      <c r="O802" s="91" t="s">
        <v>1367</v>
      </c>
      <c r="P802" s="87" t="s">
        <v>1366</v>
      </c>
      <c r="Q802" s="92"/>
      <c r="R802" s="90"/>
      <c r="S802" s="93" t="s">
        <v>1417</v>
      </c>
      <c r="T802" s="94">
        <v>182.3</v>
      </c>
      <c r="U802" s="95"/>
      <c r="V802" s="95"/>
      <c r="W802" s="96"/>
      <c r="X802" s="81">
        <f t="shared" si="120"/>
        <v>0</v>
      </c>
      <c r="Y802" s="82">
        <f t="shared" si="121"/>
        <v>1</v>
      </c>
      <c r="Z802" s="82">
        <f t="shared" si="122"/>
        <v>0</v>
      </c>
      <c r="AA802" s="82">
        <f t="shared" si="123"/>
        <v>0</v>
      </c>
      <c r="AB802" s="97" t="str">
        <f t="shared" si="124"/>
        <v>-</v>
      </c>
      <c r="AC802" s="81">
        <f t="shared" si="125"/>
        <v>1</v>
      </c>
      <c r="AD802" s="82">
        <f t="shared" si="126"/>
        <v>0</v>
      </c>
      <c r="AE802" s="82">
        <f t="shared" si="127"/>
        <v>0</v>
      </c>
      <c r="AF802" s="97" t="str">
        <f t="shared" si="128"/>
        <v>-</v>
      </c>
      <c r="AG802" s="81">
        <f t="shared" si="129"/>
        <v>0</v>
      </c>
      <c r="AH802" s="98" t="s">
        <v>1368</v>
      </c>
      <c r="AI802" s="99" t="s">
        <v>1369</v>
      </c>
    </row>
    <row r="803" spans="1:35" x14ac:dyDescent="0.2">
      <c r="A803" s="79" t="s">
        <v>5257</v>
      </c>
      <c r="B803" s="80" t="s">
        <v>1217</v>
      </c>
      <c r="C803" s="81" t="s">
        <v>1218</v>
      </c>
      <c r="D803" s="82" t="s">
        <v>5253</v>
      </c>
      <c r="E803" s="82" t="s">
        <v>5254</v>
      </c>
      <c r="F803" s="80" t="s">
        <v>1362</v>
      </c>
      <c r="G803" s="83" t="s">
        <v>5255</v>
      </c>
      <c r="H803" s="84" t="s">
        <v>5256</v>
      </c>
      <c r="I803" s="85">
        <v>3309277400</v>
      </c>
      <c r="J803" s="86" t="s">
        <v>1416</v>
      </c>
      <c r="K803" s="87" t="s">
        <v>1366</v>
      </c>
      <c r="L803" s="88"/>
      <c r="M803" s="89">
        <v>1077.4652621700634</v>
      </c>
      <c r="N803" s="90"/>
      <c r="O803" s="91">
        <v>18.928000000000001</v>
      </c>
      <c r="P803" s="87" t="s">
        <v>1366</v>
      </c>
      <c r="Q803" s="92"/>
      <c r="R803" s="90"/>
      <c r="S803" s="93" t="s">
        <v>1417</v>
      </c>
      <c r="T803" s="94">
        <v>51434.93</v>
      </c>
      <c r="U803" s="95"/>
      <c r="V803" s="95"/>
      <c r="W803" s="96"/>
      <c r="X803" s="81">
        <f t="shared" si="120"/>
        <v>0</v>
      </c>
      <c r="Y803" s="82">
        <f t="shared" si="121"/>
        <v>0</v>
      </c>
      <c r="Z803" s="82">
        <f t="shared" si="122"/>
        <v>0</v>
      </c>
      <c r="AA803" s="82">
        <f t="shared" si="123"/>
        <v>0</v>
      </c>
      <c r="AB803" s="97" t="str">
        <f t="shared" si="124"/>
        <v>-</v>
      </c>
      <c r="AC803" s="81">
        <f t="shared" si="125"/>
        <v>1</v>
      </c>
      <c r="AD803" s="82">
        <f t="shared" si="126"/>
        <v>0</v>
      </c>
      <c r="AE803" s="82">
        <f t="shared" si="127"/>
        <v>0</v>
      </c>
      <c r="AF803" s="97" t="str">
        <f t="shared" si="128"/>
        <v>-</v>
      </c>
      <c r="AG803" s="81">
        <f t="shared" si="129"/>
        <v>0</v>
      </c>
      <c r="AH803" s="98" t="s">
        <v>1368</v>
      </c>
      <c r="AI803" s="99" t="s">
        <v>1369</v>
      </c>
    </row>
    <row r="804" spans="1:35" x14ac:dyDescent="0.2">
      <c r="A804" s="79" t="s">
        <v>5258</v>
      </c>
      <c r="B804" s="80" t="s">
        <v>876</v>
      </c>
      <c r="C804" s="81" t="s">
        <v>877</v>
      </c>
      <c r="D804" s="82" t="s">
        <v>5259</v>
      </c>
      <c r="E804" s="82" t="s">
        <v>5260</v>
      </c>
      <c r="F804" s="80" t="s">
        <v>1362</v>
      </c>
      <c r="G804" s="83" t="s">
        <v>5261</v>
      </c>
      <c r="H804" s="84" t="s">
        <v>1397</v>
      </c>
      <c r="I804" s="85">
        <v>7407255401</v>
      </c>
      <c r="J804" s="86" t="s">
        <v>1424</v>
      </c>
      <c r="K804" s="87" t="s">
        <v>1417</v>
      </c>
      <c r="L804" s="88"/>
      <c r="M804" s="89">
        <v>2041.0532092510643</v>
      </c>
      <c r="N804" s="90"/>
      <c r="O804" s="91">
        <v>14.3948</v>
      </c>
      <c r="P804" s="87" t="s">
        <v>1366</v>
      </c>
      <c r="Q804" s="92"/>
      <c r="R804" s="90"/>
      <c r="S804" s="93" t="s">
        <v>1417</v>
      </c>
      <c r="T804" s="94">
        <v>55372.45</v>
      </c>
      <c r="U804" s="95"/>
      <c r="V804" s="95"/>
      <c r="W804" s="96"/>
      <c r="X804" s="81">
        <f t="shared" si="120"/>
        <v>1</v>
      </c>
      <c r="Y804" s="82">
        <f t="shared" si="121"/>
        <v>0</v>
      </c>
      <c r="Z804" s="82">
        <f t="shared" si="122"/>
        <v>0</v>
      </c>
      <c r="AA804" s="82">
        <f t="shared" si="123"/>
        <v>0</v>
      </c>
      <c r="AB804" s="97" t="str">
        <f t="shared" si="124"/>
        <v>-</v>
      </c>
      <c r="AC804" s="81">
        <f t="shared" si="125"/>
        <v>1</v>
      </c>
      <c r="AD804" s="82">
        <f t="shared" si="126"/>
        <v>0</v>
      </c>
      <c r="AE804" s="82">
        <f t="shared" si="127"/>
        <v>0</v>
      </c>
      <c r="AF804" s="97" t="str">
        <f t="shared" si="128"/>
        <v>-</v>
      </c>
      <c r="AG804" s="81">
        <f t="shared" si="129"/>
        <v>0</v>
      </c>
      <c r="AH804" s="98" t="s">
        <v>1368</v>
      </c>
      <c r="AI804" s="99" t="s">
        <v>1418</v>
      </c>
    </row>
    <row r="805" spans="1:35" x14ac:dyDescent="0.2">
      <c r="A805" s="79" t="s">
        <v>5262</v>
      </c>
      <c r="B805" s="80" t="s">
        <v>833</v>
      </c>
      <c r="C805" s="81" t="s">
        <v>834</v>
      </c>
      <c r="D805" s="82" t="s">
        <v>5263</v>
      </c>
      <c r="E805" s="82" t="s">
        <v>5264</v>
      </c>
      <c r="F805" s="80" t="s">
        <v>1362</v>
      </c>
      <c r="G805" s="83" t="s">
        <v>5265</v>
      </c>
      <c r="H805" s="84" t="s">
        <v>1543</v>
      </c>
      <c r="I805" s="85">
        <v>7408243521</v>
      </c>
      <c r="J805" s="86" t="s">
        <v>1424</v>
      </c>
      <c r="K805" s="87" t="s">
        <v>1417</v>
      </c>
      <c r="L805" s="88"/>
      <c r="M805" s="89">
        <v>2148.3263224908551</v>
      </c>
      <c r="N805" s="90"/>
      <c r="O805" s="91">
        <v>20.7148</v>
      </c>
      <c r="P805" s="87" t="s">
        <v>1417</v>
      </c>
      <c r="Q805" s="92"/>
      <c r="R805" s="90"/>
      <c r="S805" s="93" t="s">
        <v>1417</v>
      </c>
      <c r="T805" s="94">
        <v>116606.51000000001</v>
      </c>
      <c r="U805" s="95"/>
      <c r="V805" s="95"/>
      <c r="W805" s="96"/>
      <c r="X805" s="81">
        <f t="shared" si="120"/>
        <v>1</v>
      </c>
      <c r="Y805" s="82">
        <f t="shared" si="121"/>
        <v>0</v>
      </c>
      <c r="Z805" s="82">
        <f t="shared" si="122"/>
        <v>0</v>
      </c>
      <c r="AA805" s="82">
        <f t="shared" si="123"/>
        <v>0</v>
      </c>
      <c r="AB805" s="97" t="str">
        <f t="shared" si="124"/>
        <v>-</v>
      </c>
      <c r="AC805" s="81">
        <f t="shared" si="125"/>
        <v>1</v>
      </c>
      <c r="AD805" s="82">
        <f t="shared" si="126"/>
        <v>1</v>
      </c>
      <c r="AE805" s="82" t="str">
        <f t="shared" si="127"/>
        <v>Initial</v>
      </c>
      <c r="AF805" s="97" t="str">
        <f t="shared" si="128"/>
        <v>RLIS</v>
      </c>
      <c r="AG805" s="81">
        <f t="shared" si="129"/>
        <v>0</v>
      </c>
      <c r="AH805" s="98" t="s">
        <v>1368</v>
      </c>
      <c r="AI805" s="99" t="s">
        <v>1418</v>
      </c>
    </row>
    <row r="806" spans="1:35" x14ac:dyDescent="0.2">
      <c r="A806" s="79" t="s">
        <v>5266</v>
      </c>
      <c r="B806" s="80" t="s">
        <v>488</v>
      </c>
      <c r="C806" s="81" t="s">
        <v>489</v>
      </c>
      <c r="D806" s="82" t="s">
        <v>5267</v>
      </c>
      <c r="E806" s="82" t="s">
        <v>5268</v>
      </c>
      <c r="F806" s="80" t="s">
        <v>1362</v>
      </c>
      <c r="G806" s="83" t="s">
        <v>5269</v>
      </c>
      <c r="H806" s="84" t="s">
        <v>5270</v>
      </c>
      <c r="I806" s="85">
        <v>4196944994</v>
      </c>
      <c r="J806" s="86" t="s">
        <v>1424</v>
      </c>
      <c r="K806" s="87" t="s">
        <v>1417</v>
      </c>
      <c r="L806" s="88"/>
      <c r="M806" s="89">
        <v>995.16737436565904</v>
      </c>
      <c r="N806" s="90"/>
      <c r="O806" s="91">
        <v>16.712299999999999</v>
      </c>
      <c r="P806" s="87" t="s">
        <v>1366</v>
      </c>
      <c r="Q806" s="92"/>
      <c r="R806" s="90"/>
      <c r="S806" s="93" t="s">
        <v>1417</v>
      </c>
      <c r="T806" s="94">
        <v>35756.340000000004</v>
      </c>
      <c r="U806" s="95"/>
      <c r="V806" s="95"/>
      <c r="W806" s="96"/>
      <c r="X806" s="81">
        <f t="shared" si="120"/>
        <v>1</v>
      </c>
      <c r="Y806" s="82">
        <f t="shared" si="121"/>
        <v>0</v>
      </c>
      <c r="Z806" s="82">
        <f t="shared" si="122"/>
        <v>0</v>
      </c>
      <c r="AA806" s="82">
        <f t="shared" si="123"/>
        <v>0</v>
      </c>
      <c r="AB806" s="97" t="str">
        <f t="shared" si="124"/>
        <v>-</v>
      </c>
      <c r="AC806" s="81">
        <f t="shared" si="125"/>
        <v>1</v>
      </c>
      <c r="AD806" s="82">
        <f t="shared" si="126"/>
        <v>0</v>
      </c>
      <c r="AE806" s="82">
        <f t="shared" si="127"/>
        <v>0</v>
      </c>
      <c r="AF806" s="97" t="str">
        <f t="shared" si="128"/>
        <v>-</v>
      </c>
      <c r="AG806" s="81">
        <f t="shared" si="129"/>
        <v>0</v>
      </c>
      <c r="AH806" s="98" t="s">
        <v>1368</v>
      </c>
      <c r="AI806" s="99" t="s">
        <v>1418</v>
      </c>
    </row>
    <row r="807" spans="1:35" x14ac:dyDescent="0.2">
      <c r="A807" s="79" t="s">
        <v>5271</v>
      </c>
      <c r="B807" s="80" t="s">
        <v>5272</v>
      </c>
      <c r="C807" s="81" t="s">
        <v>5273</v>
      </c>
      <c r="D807" s="82" t="s">
        <v>5274</v>
      </c>
      <c r="E807" s="82" t="s">
        <v>1402</v>
      </c>
      <c r="F807" s="80" t="s">
        <v>1362</v>
      </c>
      <c r="G807" s="83" t="s">
        <v>5275</v>
      </c>
      <c r="H807" s="84" t="s">
        <v>5276</v>
      </c>
      <c r="I807" s="85">
        <v>5139217777</v>
      </c>
      <c r="J807" s="86" t="s">
        <v>1365</v>
      </c>
      <c r="K807" s="87" t="s">
        <v>1366</v>
      </c>
      <c r="L807" s="88"/>
      <c r="M807" s="89">
        <v>314.02967335571526</v>
      </c>
      <c r="N807" s="90"/>
      <c r="O807" s="91" t="s">
        <v>1367</v>
      </c>
      <c r="P807" s="87" t="s">
        <v>1366</v>
      </c>
      <c r="Q807" s="92"/>
      <c r="R807" s="90"/>
      <c r="S807" s="93" t="s">
        <v>1366</v>
      </c>
      <c r="T807" s="94">
        <v>30620.04</v>
      </c>
      <c r="U807" s="95"/>
      <c r="V807" s="95"/>
      <c r="W807" s="96"/>
      <c r="X807" s="81">
        <f t="shared" si="120"/>
        <v>0</v>
      </c>
      <c r="Y807" s="82">
        <f t="shared" si="121"/>
        <v>1</v>
      </c>
      <c r="Z807" s="82">
        <f t="shared" si="122"/>
        <v>0</v>
      </c>
      <c r="AA807" s="82">
        <f t="shared" si="123"/>
        <v>0</v>
      </c>
      <c r="AB807" s="97" t="str">
        <f t="shared" si="124"/>
        <v>-</v>
      </c>
      <c r="AC807" s="81">
        <f t="shared" si="125"/>
        <v>0</v>
      </c>
      <c r="AD807" s="82">
        <f t="shared" si="126"/>
        <v>0</v>
      </c>
      <c r="AE807" s="82">
        <f t="shared" si="127"/>
        <v>0</v>
      </c>
      <c r="AF807" s="97" t="str">
        <f t="shared" si="128"/>
        <v>-</v>
      </c>
      <c r="AG807" s="81">
        <f t="shared" si="129"/>
        <v>0</v>
      </c>
      <c r="AH807" s="98" t="s">
        <v>1368</v>
      </c>
      <c r="AI807" s="99" t="s">
        <v>1418</v>
      </c>
    </row>
    <row r="808" spans="1:35" x14ac:dyDescent="0.2">
      <c r="A808" s="79" t="s">
        <v>5277</v>
      </c>
      <c r="B808" s="80" t="s">
        <v>763</v>
      </c>
      <c r="C808" s="81" t="s">
        <v>5278</v>
      </c>
      <c r="D808" s="82" t="s">
        <v>5279</v>
      </c>
      <c r="E808" s="82" t="s">
        <v>5280</v>
      </c>
      <c r="F808" s="80" t="s">
        <v>1362</v>
      </c>
      <c r="G808" s="83" t="s">
        <v>5281</v>
      </c>
      <c r="H808" s="84" t="s">
        <v>5282</v>
      </c>
      <c r="I808" s="85">
        <v>9375855981</v>
      </c>
      <c r="J808" s="86" t="s">
        <v>1424</v>
      </c>
      <c r="K808" s="87" t="s">
        <v>1417</v>
      </c>
      <c r="L808" s="88"/>
      <c r="M808" s="89">
        <v>709.60153598080012</v>
      </c>
      <c r="N808" s="90"/>
      <c r="O808" s="91">
        <v>24.314699999999998</v>
      </c>
      <c r="P808" s="87" t="s">
        <v>1417</v>
      </c>
      <c r="Q808" s="92"/>
      <c r="R808" s="90"/>
      <c r="S808" s="93" t="s">
        <v>1417</v>
      </c>
      <c r="T808" s="94">
        <v>26175.31</v>
      </c>
      <c r="U808" s="95"/>
      <c r="V808" s="95"/>
      <c r="W808" s="96"/>
      <c r="X808" s="81">
        <f t="shared" si="120"/>
        <v>1</v>
      </c>
      <c r="Y808" s="82">
        <f t="shared" si="121"/>
        <v>0</v>
      </c>
      <c r="Z808" s="82">
        <f t="shared" si="122"/>
        <v>0</v>
      </c>
      <c r="AA808" s="82">
        <f t="shared" si="123"/>
        <v>0</v>
      </c>
      <c r="AB808" s="97" t="str">
        <f t="shared" si="124"/>
        <v>-</v>
      </c>
      <c r="AC808" s="81">
        <f t="shared" si="125"/>
        <v>1</v>
      </c>
      <c r="AD808" s="82">
        <f t="shared" si="126"/>
        <v>1</v>
      </c>
      <c r="AE808" s="82" t="str">
        <f t="shared" si="127"/>
        <v>Initial</v>
      </c>
      <c r="AF808" s="97" t="str">
        <f t="shared" si="128"/>
        <v>RLIS</v>
      </c>
      <c r="AG808" s="81">
        <f t="shared" si="129"/>
        <v>0</v>
      </c>
      <c r="AH808" s="98" t="s">
        <v>1368</v>
      </c>
      <c r="AI808" s="99" t="s">
        <v>1418</v>
      </c>
    </row>
    <row r="809" spans="1:35" x14ac:dyDescent="0.2">
      <c r="A809" s="79" t="s">
        <v>5283</v>
      </c>
      <c r="B809" s="80" t="s">
        <v>378</v>
      </c>
      <c r="C809" s="81" t="s">
        <v>5278</v>
      </c>
      <c r="D809" s="82" t="s">
        <v>5284</v>
      </c>
      <c r="E809" s="82" t="s">
        <v>1599</v>
      </c>
      <c r="F809" s="80" t="s">
        <v>1362</v>
      </c>
      <c r="G809" s="83" t="s">
        <v>1600</v>
      </c>
      <c r="H809" s="84" t="s">
        <v>5285</v>
      </c>
      <c r="I809" s="85">
        <v>4403520668</v>
      </c>
      <c r="J809" s="86" t="s">
        <v>1786</v>
      </c>
      <c r="K809" s="87" t="s">
        <v>1366</v>
      </c>
      <c r="L809" s="88"/>
      <c r="M809" s="89">
        <v>4369.5810126882725</v>
      </c>
      <c r="N809" s="90"/>
      <c r="O809" s="91">
        <v>7.9843000000000002</v>
      </c>
      <c r="P809" s="87" t="s">
        <v>1366</v>
      </c>
      <c r="Q809" s="92"/>
      <c r="R809" s="90"/>
      <c r="S809" s="93" t="s">
        <v>1366</v>
      </c>
      <c r="T809" s="94">
        <v>120852.66</v>
      </c>
      <c r="U809" s="95"/>
      <c r="V809" s="95"/>
      <c r="W809" s="96"/>
      <c r="X809" s="81">
        <f t="shared" si="120"/>
        <v>0</v>
      </c>
      <c r="Y809" s="82">
        <f t="shared" si="121"/>
        <v>0</v>
      </c>
      <c r="Z809" s="82">
        <f t="shared" si="122"/>
        <v>0</v>
      </c>
      <c r="AA809" s="82">
        <f t="shared" si="123"/>
        <v>0</v>
      </c>
      <c r="AB809" s="97" t="str">
        <f t="shared" si="124"/>
        <v>-</v>
      </c>
      <c r="AC809" s="81">
        <f t="shared" si="125"/>
        <v>0</v>
      </c>
      <c r="AD809" s="82">
        <f t="shared" si="126"/>
        <v>0</v>
      </c>
      <c r="AE809" s="82">
        <f t="shared" si="127"/>
        <v>0</v>
      </c>
      <c r="AF809" s="97" t="str">
        <f t="shared" si="128"/>
        <v>-</v>
      </c>
      <c r="AG809" s="81">
        <f t="shared" si="129"/>
        <v>0</v>
      </c>
      <c r="AH809" s="98" t="s">
        <v>1368</v>
      </c>
      <c r="AI809" s="99" t="s">
        <v>1369</v>
      </c>
    </row>
    <row r="810" spans="1:35" x14ac:dyDescent="0.2">
      <c r="A810" s="79" t="s">
        <v>5286</v>
      </c>
      <c r="B810" s="80" t="s">
        <v>5287</v>
      </c>
      <c r="C810" s="81" t="s">
        <v>5288</v>
      </c>
      <c r="D810" s="82" t="s">
        <v>5289</v>
      </c>
      <c r="E810" s="82" t="s">
        <v>1361</v>
      </c>
      <c r="F810" s="80" t="s">
        <v>1362</v>
      </c>
      <c r="G810" s="83" t="s">
        <v>1955</v>
      </c>
      <c r="H810" s="84" t="s">
        <v>5290</v>
      </c>
      <c r="I810" s="85">
        <v>6144215838</v>
      </c>
      <c r="J810" s="86" t="s">
        <v>1365</v>
      </c>
      <c r="K810" s="87" t="s">
        <v>1366</v>
      </c>
      <c r="L810" s="88"/>
      <c r="M810" s="89">
        <v>170.2593231516955</v>
      </c>
      <c r="N810" s="90"/>
      <c r="O810" s="91" t="s">
        <v>1367</v>
      </c>
      <c r="P810" s="87" t="s">
        <v>1366</v>
      </c>
      <c r="Q810" s="92"/>
      <c r="R810" s="90"/>
      <c r="S810" s="93" t="s">
        <v>1366</v>
      </c>
      <c r="T810" s="94">
        <v>2084.36</v>
      </c>
      <c r="U810" s="95"/>
      <c r="V810" s="95"/>
      <c r="W810" s="96"/>
      <c r="X810" s="81">
        <f t="shared" si="120"/>
        <v>0</v>
      </c>
      <c r="Y810" s="82">
        <f t="shared" si="121"/>
        <v>1</v>
      </c>
      <c r="Z810" s="82">
        <f t="shared" si="122"/>
        <v>0</v>
      </c>
      <c r="AA810" s="82">
        <f t="shared" si="123"/>
        <v>0</v>
      </c>
      <c r="AB810" s="97" t="str">
        <f t="shared" si="124"/>
        <v>-</v>
      </c>
      <c r="AC810" s="81">
        <f t="shared" si="125"/>
        <v>0</v>
      </c>
      <c r="AD810" s="82">
        <f t="shared" si="126"/>
        <v>0</v>
      </c>
      <c r="AE810" s="82">
        <f t="shared" si="127"/>
        <v>0</v>
      </c>
      <c r="AF810" s="97" t="str">
        <f t="shared" si="128"/>
        <v>-</v>
      </c>
      <c r="AG810" s="81">
        <f t="shared" si="129"/>
        <v>0</v>
      </c>
      <c r="AH810" s="98" t="s">
        <v>1368</v>
      </c>
      <c r="AI810" s="99" t="s">
        <v>1418</v>
      </c>
    </row>
    <row r="811" spans="1:35" x14ac:dyDescent="0.2">
      <c r="A811" s="79" t="s">
        <v>5291</v>
      </c>
      <c r="B811" s="80" t="s">
        <v>553</v>
      </c>
      <c r="C811" s="81" t="s">
        <v>554</v>
      </c>
      <c r="D811" s="82" t="s">
        <v>5292</v>
      </c>
      <c r="E811" s="82" t="s">
        <v>3681</v>
      </c>
      <c r="F811" s="80" t="s">
        <v>1362</v>
      </c>
      <c r="G811" s="83" t="s">
        <v>2631</v>
      </c>
      <c r="H811" s="84" t="s">
        <v>5293</v>
      </c>
      <c r="I811" s="85">
        <v>7405327030</v>
      </c>
      <c r="J811" s="86" t="s">
        <v>1476</v>
      </c>
      <c r="K811" s="87" t="s">
        <v>1417</v>
      </c>
      <c r="L811" s="88"/>
      <c r="M811" s="89">
        <v>1510.0451482771898</v>
      </c>
      <c r="N811" s="90"/>
      <c r="O811" s="91">
        <v>29.654800000000002</v>
      </c>
      <c r="P811" s="87" t="s">
        <v>1417</v>
      </c>
      <c r="Q811" s="92"/>
      <c r="R811" s="90"/>
      <c r="S811" s="93" t="s">
        <v>1417</v>
      </c>
      <c r="T811" s="94">
        <v>144131.99</v>
      </c>
      <c r="U811" s="95"/>
      <c r="V811" s="95"/>
      <c r="W811" s="96"/>
      <c r="X811" s="81">
        <f t="shared" si="120"/>
        <v>1</v>
      </c>
      <c r="Y811" s="82">
        <f t="shared" si="121"/>
        <v>0</v>
      </c>
      <c r="Z811" s="82">
        <f t="shared" si="122"/>
        <v>0</v>
      </c>
      <c r="AA811" s="82">
        <f t="shared" si="123"/>
        <v>0</v>
      </c>
      <c r="AB811" s="97" t="str">
        <f t="shared" si="124"/>
        <v>-</v>
      </c>
      <c r="AC811" s="81">
        <f t="shared" si="125"/>
        <v>1</v>
      </c>
      <c r="AD811" s="82">
        <f t="shared" si="126"/>
        <v>1</v>
      </c>
      <c r="AE811" s="82" t="str">
        <f t="shared" si="127"/>
        <v>Initial</v>
      </c>
      <c r="AF811" s="97" t="str">
        <f t="shared" si="128"/>
        <v>RLIS</v>
      </c>
      <c r="AG811" s="81">
        <f t="shared" si="129"/>
        <v>0</v>
      </c>
      <c r="AH811" s="98" t="s">
        <v>1368</v>
      </c>
      <c r="AI811" s="99" t="s">
        <v>1369</v>
      </c>
    </row>
    <row r="812" spans="1:35" x14ac:dyDescent="0.2">
      <c r="A812" s="79" t="s">
        <v>5294</v>
      </c>
      <c r="B812" s="80" t="s">
        <v>344</v>
      </c>
      <c r="C812" s="81" t="s">
        <v>345</v>
      </c>
      <c r="D812" s="82" t="s">
        <v>5295</v>
      </c>
      <c r="E812" s="82" t="s">
        <v>5296</v>
      </c>
      <c r="F812" s="80" t="s">
        <v>1362</v>
      </c>
      <c r="G812" s="83" t="s">
        <v>5297</v>
      </c>
      <c r="H812" s="84" t="s">
        <v>5298</v>
      </c>
      <c r="I812" s="85">
        <v>4403336000</v>
      </c>
      <c r="J812" s="86" t="s">
        <v>1390</v>
      </c>
      <c r="K812" s="87" t="s">
        <v>1366</v>
      </c>
      <c r="L812" s="88"/>
      <c r="M812" s="89">
        <v>2743.6222608659023</v>
      </c>
      <c r="N812" s="90"/>
      <c r="O812" s="91">
        <v>7.7529000000000003</v>
      </c>
      <c r="P812" s="87" t="s">
        <v>1366</v>
      </c>
      <c r="Q812" s="92"/>
      <c r="R812" s="90"/>
      <c r="S812" s="93" t="s">
        <v>1366</v>
      </c>
      <c r="T812" s="94">
        <v>53549.68</v>
      </c>
      <c r="U812" s="95"/>
      <c r="V812" s="95"/>
      <c r="W812" s="96"/>
      <c r="X812" s="81">
        <f t="shared" si="120"/>
        <v>0</v>
      </c>
      <c r="Y812" s="82">
        <f t="shared" si="121"/>
        <v>0</v>
      </c>
      <c r="Z812" s="82">
        <f t="shared" si="122"/>
        <v>0</v>
      </c>
      <c r="AA812" s="82">
        <f t="shared" si="123"/>
        <v>0</v>
      </c>
      <c r="AB812" s="97" t="str">
        <f t="shared" si="124"/>
        <v>-</v>
      </c>
      <c r="AC812" s="81">
        <f t="shared" si="125"/>
        <v>0</v>
      </c>
      <c r="AD812" s="82">
        <f t="shared" si="126"/>
        <v>0</v>
      </c>
      <c r="AE812" s="82">
        <f t="shared" si="127"/>
        <v>0</v>
      </c>
      <c r="AF812" s="97" t="str">
        <f t="shared" si="128"/>
        <v>-</v>
      </c>
      <c r="AG812" s="81">
        <f t="shared" si="129"/>
        <v>0</v>
      </c>
      <c r="AH812" s="98" t="s">
        <v>1368</v>
      </c>
      <c r="AI812" s="99" t="s">
        <v>1418</v>
      </c>
    </row>
    <row r="813" spans="1:35" x14ac:dyDescent="0.2">
      <c r="A813" s="79" t="s">
        <v>5299</v>
      </c>
      <c r="B813" s="80" t="s">
        <v>196</v>
      </c>
      <c r="C813" s="81" t="s">
        <v>197</v>
      </c>
      <c r="D813" s="82" t="s">
        <v>4432</v>
      </c>
      <c r="E813" s="82" t="s">
        <v>1994</v>
      </c>
      <c r="F813" s="80" t="s">
        <v>1362</v>
      </c>
      <c r="G813" s="83" t="s">
        <v>5300</v>
      </c>
      <c r="H813" s="84" t="s">
        <v>4435</v>
      </c>
      <c r="I813" s="85">
        <v>7404325370</v>
      </c>
      <c r="J813" s="86" t="s">
        <v>1424</v>
      </c>
      <c r="K813" s="87" t="s">
        <v>1417</v>
      </c>
      <c r="L813" s="88"/>
      <c r="M813" s="89">
        <v>1735.0729179061118</v>
      </c>
      <c r="N813" s="90"/>
      <c r="O813" s="91">
        <v>25.877600000000001</v>
      </c>
      <c r="P813" s="87" t="s">
        <v>1417</v>
      </c>
      <c r="Q813" s="92"/>
      <c r="R813" s="90"/>
      <c r="S813" s="93" t="s">
        <v>1417</v>
      </c>
      <c r="T813" s="94">
        <v>119462.68000000001</v>
      </c>
      <c r="U813" s="95"/>
      <c r="V813" s="95"/>
      <c r="W813" s="96"/>
      <c r="X813" s="81">
        <f t="shared" si="120"/>
        <v>1</v>
      </c>
      <c r="Y813" s="82">
        <f t="shared" si="121"/>
        <v>0</v>
      </c>
      <c r="Z813" s="82">
        <f t="shared" si="122"/>
        <v>0</v>
      </c>
      <c r="AA813" s="82">
        <f t="shared" si="123"/>
        <v>0</v>
      </c>
      <c r="AB813" s="97" t="str">
        <f t="shared" si="124"/>
        <v>-</v>
      </c>
      <c r="AC813" s="81">
        <f t="shared" si="125"/>
        <v>1</v>
      </c>
      <c r="AD813" s="82">
        <f t="shared" si="126"/>
        <v>1</v>
      </c>
      <c r="AE813" s="82" t="str">
        <f t="shared" si="127"/>
        <v>Initial</v>
      </c>
      <c r="AF813" s="97" t="str">
        <f t="shared" si="128"/>
        <v>RLIS</v>
      </c>
      <c r="AG813" s="81">
        <f t="shared" si="129"/>
        <v>0</v>
      </c>
      <c r="AH813" s="98" t="s">
        <v>1368</v>
      </c>
      <c r="AI813" s="99" t="s">
        <v>1418</v>
      </c>
    </row>
    <row r="814" spans="1:35" x14ac:dyDescent="0.2">
      <c r="A814" s="79" t="s">
        <v>5301</v>
      </c>
      <c r="B814" s="80" t="s">
        <v>645</v>
      </c>
      <c r="C814" s="81" t="s">
        <v>646</v>
      </c>
      <c r="D814" s="82" t="s">
        <v>5302</v>
      </c>
      <c r="E814" s="82" t="s">
        <v>1801</v>
      </c>
      <c r="F814" s="80" t="s">
        <v>1362</v>
      </c>
      <c r="G814" s="83" t="s">
        <v>1802</v>
      </c>
      <c r="H814" s="84" t="s">
        <v>5303</v>
      </c>
      <c r="I814" s="85">
        <v>3303259911</v>
      </c>
      <c r="J814" s="86" t="s">
        <v>1488</v>
      </c>
      <c r="K814" s="87" t="s">
        <v>1366</v>
      </c>
      <c r="L814" s="88"/>
      <c r="M814" s="89">
        <v>1216.5902034148216</v>
      </c>
      <c r="N814" s="90"/>
      <c r="O814" s="91">
        <v>10.1906</v>
      </c>
      <c r="P814" s="87" t="s">
        <v>1366</v>
      </c>
      <c r="Q814" s="92"/>
      <c r="R814" s="90"/>
      <c r="S814" s="93" t="s">
        <v>1366</v>
      </c>
      <c r="T814" s="94">
        <v>30467.14</v>
      </c>
      <c r="U814" s="95"/>
      <c r="V814" s="95"/>
      <c r="W814" s="96"/>
      <c r="X814" s="81">
        <f t="shared" si="120"/>
        <v>0</v>
      </c>
      <c r="Y814" s="82">
        <f t="shared" si="121"/>
        <v>0</v>
      </c>
      <c r="Z814" s="82">
        <f t="shared" si="122"/>
        <v>0</v>
      </c>
      <c r="AA814" s="82">
        <f t="shared" si="123"/>
        <v>0</v>
      </c>
      <c r="AB814" s="97" t="str">
        <f t="shared" si="124"/>
        <v>-</v>
      </c>
      <c r="AC814" s="81">
        <f t="shared" si="125"/>
        <v>0</v>
      </c>
      <c r="AD814" s="82">
        <f t="shared" si="126"/>
        <v>0</v>
      </c>
      <c r="AE814" s="82">
        <f t="shared" si="127"/>
        <v>0</v>
      </c>
      <c r="AF814" s="97" t="str">
        <f t="shared" si="128"/>
        <v>-</v>
      </c>
      <c r="AG814" s="81">
        <f t="shared" si="129"/>
        <v>0</v>
      </c>
      <c r="AH814" s="98" t="s">
        <v>1368</v>
      </c>
      <c r="AI814" s="99" t="s">
        <v>1418</v>
      </c>
    </row>
    <row r="815" spans="1:35" x14ac:dyDescent="0.2">
      <c r="A815" s="79" t="s">
        <v>5304</v>
      </c>
      <c r="B815" s="80" t="s">
        <v>102</v>
      </c>
      <c r="C815" s="81" t="s">
        <v>103</v>
      </c>
      <c r="D815" s="82" t="s">
        <v>5305</v>
      </c>
      <c r="E815" s="82" t="s">
        <v>429</v>
      </c>
      <c r="F815" s="80" t="s">
        <v>1362</v>
      </c>
      <c r="G815" s="83" t="s">
        <v>5306</v>
      </c>
      <c r="H815" s="84" t="s">
        <v>5307</v>
      </c>
      <c r="I815" s="85">
        <v>5138631253</v>
      </c>
      <c r="J815" s="86" t="s">
        <v>1786</v>
      </c>
      <c r="K815" s="87" t="s">
        <v>1366</v>
      </c>
      <c r="L815" s="88"/>
      <c r="M815" s="89">
        <v>3210.3714243364871</v>
      </c>
      <c r="N815" s="90"/>
      <c r="O815" s="91">
        <v>10.1099</v>
      </c>
      <c r="P815" s="87" t="s">
        <v>1366</v>
      </c>
      <c r="Q815" s="92"/>
      <c r="R815" s="90"/>
      <c r="S815" s="93" t="s">
        <v>1366</v>
      </c>
      <c r="T815" s="94">
        <v>74752.95</v>
      </c>
      <c r="U815" s="95"/>
      <c r="V815" s="95"/>
      <c r="W815" s="96"/>
      <c r="X815" s="81">
        <f t="shared" si="120"/>
        <v>0</v>
      </c>
      <c r="Y815" s="82">
        <f t="shared" si="121"/>
        <v>0</v>
      </c>
      <c r="Z815" s="82">
        <f t="shared" si="122"/>
        <v>0</v>
      </c>
      <c r="AA815" s="82">
        <f t="shared" si="123"/>
        <v>0</v>
      </c>
      <c r="AB815" s="97" t="str">
        <f t="shared" si="124"/>
        <v>-</v>
      </c>
      <c r="AC815" s="81">
        <f t="shared" si="125"/>
        <v>0</v>
      </c>
      <c r="AD815" s="82">
        <f t="shared" si="126"/>
        <v>0</v>
      </c>
      <c r="AE815" s="82">
        <f t="shared" si="127"/>
        <v>0</v>
      </c>
      <c r="AF815" s="97" t="str">
        <f t="shared" si="128"/>
        <v>-</v>
      </c>
      <c r="AG815" s="81">
        <f t="shared" si="129"/>
        <v>0</v>
      </c>
      <c r="AH815" s="98" t="s">
        <v>1368</v>
      </c>
      <c r="AI815" s="99" t="s">
        <v>1418</v>
      </c>
    </row>
    <row r="816" spans="1:35" x14ac:dyDescent="0.2">
      <c r="A816" s="79" t="s">
        <v>5308</v>
      </c>
      <c r="B816" s="80" t="s">
        <v>536</v>
      </c>
      <c r="C816" s="81" t="s">
        <v>537</v>
      </c>
      <c r="D816" s="82" t="s">
        <v>5309</v>
      </c>
      <c r="E816" s="82" t="s">
        <v>5310</v>
      </c>
      <c r="F816" s="80" t="s">
        <v>1362</v>
      </c>
      <c r="G816" s="83" t="s">
        <v>5311</v>
      </c>
      <c r="H816" s="84" t="s">
        <v>5312</v>
      </c>
      <c r="I816" s="85">
        <v>4196662010</v>
      </c>
      <c r="J816" s="86" t="s">
        <v>1390</v>
      </c>
      <c r="K816" s="87" t="s">
        <v>1366</v>
      </c>
      <c r="L816" s="88"/>
      <c r="M816" s="89">
        <v>1720.3596707314916</v>
      </c>
      <c r="N816" s="90"/>
      <c r="O816" s="91">
        <v>13.6236</v>
      </c>
      <c r="P816" s="87" t="s">
        <v>1366</v>
      </c>
      <c r="Q816" s="92"/>
      <c r="R816" s="90"/>
      <c r="S816" s="93" t="s">
        <v>1366</v>
      </c>
      <c r="T816" s="94">
        <v>60262.130000000005</v>
      </c>
      <c r="U816" s="95"/>
      <c r="V816" s="95"/>
      <c r="W816" s="96"/>
      <c r="X816" s="81">
        <f t="shared" si="120"/>
        <v>0</v>
      </c>
      <c r="Y816" s="82">
        <f t="shared" si="121"/>
        <v>0</v>
      </c>
      <c r="Z816" s="82">
        <f t="shared" si="122"/>
        <v>0</v>
      </c>
      <c r="AA816" s="82">
        <f t="shared" si="123"/>
        <v>0</v>
      </c>
      <c r="AB816" s="97" t="str">
        <f t="shared" si="124"/>
        <v>-</v>
      </c>
      <c r="AC816" s="81">
        <f t="shared" si="125"/>
        <v>0</v>
      </c>
      <c r="AD816" s="82">
        <f t="shared" si="126"/>
        <v>0</v>
      </c>
      <c r="AE816" s="82">
        <f t="shared" si="127"/>
        <v>0</v>
      </c>
      <c r="AF816" s="97" t="str">
        <f t="shared" si="128"/>
        <v>-</v>
      </c>
      <c r="AG816" s="81">
        <f t="shared" si="129"/>
        <v>0</v>
      </c>
      <c r="AH816" s="98" t="s">
        <v>1368</v>
      </c>
      <c r="AI816" s="99" t="s">
        <v>1418</v>
      </c>
    </row>
    <row r="817" spans="1:35" x14ac:dyDescent="0.2">
      <c r="A817" s="79" t="s">
        <v>5313</v>
      </c>
      <c r="B817" s="80" t="s">
        <v>5314</v>
      </c>
      <c r="C817" s="81" t="s">
        <v>5315</v>
      </c>
      <c r="D817" s="82" t="s">
        <v>5316</v>
      </c>
      <c r="E817" s="82" t="s">
        <v>246</v>
      </c>
      <c r="F817" s="80" t="s">
        <v>1362</v>
      </c>
      <c r="G817" s="83" t="s">
        <v>2875</v>
      </c>
      <c r="H817" s="84" t="s">
        <v>5317</v>
      </c>
      <c r="I817" s="85">
        <v>7403872043</v>
      </c>
      <c r="J817" s="86" t="s">
        <v>3002</v>
      </c>
      <c r="K817" s="87" t="s">
        <v>1366</v>
      </c>
      <c r="L817" s="88"/>
      <c r="M817" s="89">
        <v>270.60193610963768</v>
      </c>
      <c r="N817" s="90"/>
      <c r="O817" s="91" t="s">
        <v>1367</v>
      </c>
      <c r="P817" s="87" t="s">
        <v>1366</v>
      </c>
      <c r="Q817" s="92"/>
      <c r="R817" s="90"/>
      <c r="S817" s="93" t="s">
        <v>1366</v>
      </c>
      <c r="T817" s="94">
        <v>1021.4999999999999</v>
      </c>
      <c r="U817" s="95"/>
      <c r="V817" s="95"/>
      <c r="W817" s="96"/>
      <c r="X817" s="81">
        <f t="shared" si="120"/>
        <v>0</v>
      </c>
      <c r="Y817" s="82">
        <f t="shared" si="121"/>
        <v>1</v>
      </c>
      <c r="Z817" s="82">
        <f t="shared" si="122"/>
        <v>0</v>
      </c>
      <c r="AA817" s="82">
        <f t="shared" si="123"/>
        <v>0</v>
      </c>
      <c r="AB817" s="97" t="str">
        <f t="shared" si="124"/>
        <v>-</v>
      </c>
      <c r="AC817" s="81">
        <f t="shared" si="125"/>
        <v>0</v>
      </c>
      <c r="AD817" s="82">
        <f t="shared" si="126"/>
        <v>0</v>
      </c>
      <c r="AE817" s="82">
        <f t="shared" si="127"/>
        <v>0</v>
      </c>
      <c r="AF817" s="97" t="str">
        <f t="shared" si="128"/>
        <v>-</v>
      </c>
      <c r="AG817" s="81">
        <f t="shared" si="129"/>
        <v>0</v>
      </c>
      <c r="AH817" s="98" t="s">
        <v>1368</v>
      </c>
      <c r="AI817" s="99" t="s">
        <v>1418</v>
      </c>
    </row>
    <row r="818" spans="1:35" x14ac:dyDescent="0.2">
      <c r="A818" s="79" t="s">
        <v>5318</v>
      </c>
      <c r="B818" s="80" t="s">
        <v>765</v>
      </c>
      <c r="C818" s="81" t="s">
        <v>766</v>
      </c>
      <c r="D818" s="82" t="s">
        <v>5319</v>
      </c>
      <c r="E818" s="82" t="s">
        <v>5320</v>
      </c>
      <c r="F818" s="80" t="s">
        <v>1362</v>
      </c>
      <c r="G818" s="83" t="s">
        <v>5321</v>
      </c>
      <c r="H818" s="84" t="s">
        <v>5322</v>
      </c>
      <c r="I818" s="85">
        <v>9375263156</v>
      </c>
      <c r="J818" s="86" t="s">
        <v>1424</v>
      </c>
      <c r="K818" s="87" t="s">
        <v>1417</v>
      </c>
      <c r="L818" s="88"/>
      <c r="M818" s="89">
        <v>530.64405204952482</v>
      </c>
      <c r="N818" s="90"/>
      <c r="O818" s="91">
        <v>7.0294999999999996</v>
      </c>
      <c r="P818" s="87" t="s">
        <v>1366</v>
      </c>
      <c r="Q818" s="92"/>
      <c r="R818" s="90"/>
      <c r="S818" s="93" t="s">
        <v>1417</v>
      </c>
      <c r="T818" s="94">
        <v>6641.01</v>
      </c>
      <c r="U818" s="95"/>
      <c r="V818" s="95"/>
      <c r="W818" s="96"/>
      <c r="X818" s="81">
        <f t="shared" si="120"/>
        <v>1</v>
      </c>
      <c r="Y818" s="82">
        <f t="shared" si="121"/>
        <v>1</v>
      </c>
      <c r="Z818" s="82">
        <f t="shared" si="122"/>
        <v>0</v>
      </c>
      <c r="AA818" s="82">
        <f t="shared" si="123"/>
        <v>0</v>
      </c>
      <c r="AB818" s="97" t="str">
        <f t="shared" si="124"/>
        <v>SRSA</v>
      </c>
      <c r="AC818" s="81">
        <f t="shared" si="125"/>
        <v>1</v>
      </c>
      <c r="AD818" s="82">
        <f t="shared" si="126"/>
        <v>0</v>
      </c>
      <c r="AE818" s="82">
        <f t="shared" si="127"/>
        <v>0</v>
      </c>
      <c r="AF818" s="97" t="str">
        <f t="shared" si="128"/>
        <v>-</v>
      </c>
      <c r="AG818" s="81">
        <f t="shared" si="129"/>
        <v>0</v>
      </c>
      <c r="AH818" s="98" t="s">
        <v>1368</v>
      </c>
      <c r="AI818" s="99" t="s">
        <v>1369</v>
      </c>
    </row>
    <row r="819" spans="1:35" x14ac:dyDescent="0.2">
      <c r="A819" s="79" t="s">
        <v>5323</v>
      </c>
      <c r="B819" s="80" t="s">
        <v>149</v>
      </c>
      <c r="C819" s="81" t="s">
        <v>150</v>
      </c>
      <c r="D819" s="82" t="s">
        <v>5324</v>
      </c>
      <c r="E819" s="82" t="s">
        <v>5325</v>
      </c>
      <c r="F819" s="80" t="s">
        <v>1362</v>
      </c>
      <c r="G819" s="83" t="s">
        <v>5326</v>
      </c>
      <c r="H819" s="84" t="s">
        <v>5327</v>
      </c>
      <c r="I819" s="85">
        <v>3303320316</v>
      </c>
      <c r="J819" s="86" t="s">
        <v>1416</v>
      </c>
      <c r="K819" s="87" t="s">
        <v>1366</v>
      </c>
      <c r="L819" s="88"/>
      <c r="M819" s="89">
        <v>2083.0583897878009</v>
      </c>
      <c r="N819" s="90"/>
      <c r="O819" s="91">
        <v>20.218599999999999</v>
      </c>
      <c r="P819" s="87" t="s">
        <v>1417</v>
      </c>
      <c r="Q819" s="92"/>
      <c r="R819" s="90"/>
      <c r="S819" s="93" t="s">
        <v>1417</v>
      </c>
      <c r="T819" s="94">
        <v>120442.31000000001</v>
      </c>
      <c r="U819" s="95"/>
      <c r="V819" s="95"/>
      <c r="W819" s="96"/>
      <c r="X819" s="81">
        <f t="shared" si="120"/>
        <v>0</v>
      </c>
      <c r="Y819" s="82">
        <f t="shared" si="121"/>
        <v>0</v>
      </c>
      <c r="Z819" s="82">
        <f t="shared" si="122"/>
        <v>0</v>
      </c>
      <c r="AA819" s="82">
        <f t="shared" si="123"/>
        <v>0</v>
      </c>
      <c r="AB819" s="97" t="str">
        <f t="shared" si="124"/>
        <v>-</v>
      </c>
      <c r="AC819" s="81">
        <f t="shared" si="125"/>
        <v>1</v>
      </c>
      <c r="AD819" s="82">
        <f t="shared" si="126"/>
        <v>1</v>
      </c>
      <c r="AE819" s="82" t="str">
        <f t="shared" si="127"/>
        <v>Initial</v>
      </c>
      <c r="AF819" s="97" t="str">
        <f t="shared" si="128"/>
        <v>RLIS</v>
      </c>
      <c r="AG819" s="81">
        <f t="shared" si="129"/>
        <v>0</v>
      </c>
      <c r="AH819" s="98" t="s">
        <v>1368</v>
      </c>
      <c r="AI819" s="99" t="s">
        <v>1418</v>
      </c>
    </row>
    <row r="820" spans="1:35" x14ac:dyDescent="0.2">
      <c r="A820" s="79" t="s">
        <v>5328</v>
      </c>
      <c r="B820" s="80" t="s">
        <v>925</v>
      </c>
      <c r="C820" s="81" t="s">
        <v>926</v>
      </c>
      <c r="D820" s="82" t="s">
        <v>5329</v>
      </c>
      <c r="E820" s="82" t="s">
        <v>857</v>
      </c>
      <c r="F820" s="80" t="s">
        <v>1362</v>
      </c>
      <c r="G820" s="83" t="s">
        <v>3752</v>
      </c>
      <c r="H820" s="84" t="s">
        <v>2437</v>
      </c>
      <c r="I820" s="85">
        <v>4196266940</v>
      </c>
      <c r="J820" s="86" t="s">
        <v>3002</v>
      </c>
      <c r="K820" s="87" t="s">
        <v>1366</v>
      </c>
      <c r="L820" s="88"/>
      <c r="M820" s="89">
        <v>3440.1940928003464</v>
      </c>
      <c r="N820" s="90"/>
      <c r="O820" s="91">
        <v>35.097499999999997</v>
      </c>
      <c r="P820" s="87" t="s">
        <v>1417</v>
      </c>
      <c r="Q820" s="92"/>
      <c r="R820" s="90"/>
      <c r="S820" s="93" t="s">
        <v>1366</v>
      </c>
      <c r="T820" s="94">
        <v>289206.89</v>
      </c>
      <c r="U820" s="95"/>
      <c r="V820" s="95"/>
      <c r="W820" s="96"/>
      <c r="X820" s="81">
        <f t="shared" si="120"/>
        <v>0</v>
      </c>
      <c r="Y820" s="82">
        <f t="shared" si="121"/>
        <v>0</v>
      </c>
      <c r="Z820" s="82">
        <f t="shared" si="122"/>
        <v>0</v>
      </c>
      <c r="AA820" s="82">
        <f t="shared" si="123"/>
        <v>0</v>
      </c>
      <c r="AB820" s="97" t="str">
        <f t="shared" si="124"/>
        <v>-</v>
      </c>
      <c r="AC820" s="81">
        <f t="shared" si="125"/>
        <v>0</v>
      </c>
      <c r="AD820" s="82">
        <f t="shared" si="126"/>
        <v>1</v>
      </c>
      <c r="AE820" s="82">
        <f t="shared" si="127"/>
        <v>0</v>
      </c>
      <c r="AF820" s="97" t="str">
        <f t="shared" si="128"/>
        <v>-</v>
      </c>
      <c r="AG820" s="81">
        <f t="shared" si="129"/>
        <v>0</v>
      </c>
      <c r="AH820" s="98" t="s">
        <v>1368</v>
      </c>
      <c r="AI820" s="99" t="s">
        <v>1418</v>
      </c>
    </row>
    <row r="821" spans="1:35" x14ac:dyDescent="0.2">
      <c r="A821" s="79" t="s">
        <v>5330</v>
      </c>
      <c r="B821" s="80" t="s">
        <v>1161</v>
      </c>
      <c r="C821" s="81" t="s">
        <v>1162</v>
      </c>
      <c r="D821" s="82" t="s">
        <v>5331</v>
      </c>
      <c r="E821" s="82" t="s">
        <v>5332</v>
      </c>
      <c r="F821" s="80" t="s">
        <v>1362</v>
      </c>
      <c r="G821" s="83" t="s">
        <v>5333</v>
      </c>
      <c r="H821" s="84" t="s">
        <v>5334</v>
      </c>
      <c r="I821" s="85">
        <v>3308663339</v>
      </c>
      <c r="J821" s="86" t="s">
        <v>1424</v>
      </c>
      <c r="K821" s="87" t="s">
        <v>1417</v>
      </c>
      <c r="L821" s="88"/>
      <c r="M821" s="89">
        <v>1477.4130132033276</v>
      </c>
      <c r="N821" s="90"/>
      <c r="O821" s="91">
        <v>22.1463</v>
      </c>
      <c r="P821" s="87" t="s">
        <v>1417</v>
      </c>
      <c r="Q821" s="92"/>
      <c r="R821" s="90"/>
      <c r="S821" s="93" t="s">
        <v>1417</v>
      </c>
      <c r="T821" s="94">
        <v>68388.17</v>
      </c>
      <c r="U821" s="95"/>
      <c r="V821" s="95"/>
      <c r="W821" s="96"/>
      <c r="X821" s="81">
        <f t="shared" si="120"/>
        <v>1</v>
      </c>
      <c r="Y821" s="82">
        <f t="shared" si="121"/>
        <v>0</v>
      </c>
      <c r="Z821" s="82">
        <f t="shared" si="122"/>
        <v>0</v>
      </c>
      <c r="AA821" s="82">
        <f t="shared" si="123"/>
        <v>0</v>
      </c>
      <c r="AB821" s="97" t="str">
        <f t="shared" si="124"/>
        <v>-</v>
      </c>
      <c r="AC821" s="81">
        <f t="shared" si="125"/>
        <v>1</v>
      </c>
      <c r="AD821" s="82">
        <f t="shared" si="126"/>
        <v>1</v>
      </c>
      <c r="AE821" s="82" t="str">
        <f t="shared" si="127"/>
        <v>Initial</v>
      </c>
      <c r="AF821" s="97" t="str">
        <f t="shared" si="128"/>
        <v>RLIS</v>
      </c>
      <c r="AG821" s="81">
        <f t="shared" si="129"/>
        <v>0</v>
      </c>
      <c r="AH821" s="98" t="s">
        <v>1368</v>
      </c>
      <c r="AI821" s="99" t="s">
        <v>1418</v>
      </c>
    </row>
    <row r="822" spans="1:35" x14ac:dyDescent="0.2">
      <c r="A822" s="79" t="s">
        <v>5335</v>
      </c>
      <c r="B822" s="80" t="s">
        <v>5336</v>
      </c>
      <c r="C822" s="81" t="s">
        <v>5337</v>
      </c>
      <c r="D822" s="82" t="s">
        <v>5338</v>
      </c>
      <c r="E822" s="82" t="s">
        <v>2602</v>
      </c>
      <c r="F822" s="80" t="s">
        <v>1362</v>
      </c>
      <c r="G822" s="83" t="s">
        <v>5339</v>
      </c>
      <c r="H822" s="84" t="s">
        <v>5340</v>
      </c>
      <c r="I822" s="85">
        <v>3309221966</v>
      </c>
      <c r="J822" s="86" t="s">
        <v>1488</v>
      </c>
      <c r="K822" s="87" t="s">
        <v>1366</v>
      </c>
      <c r="L822" s="88"/>
      <c r="M822" s="89">
        <v>153.64268969783271</v>
      </c>
      <c r="N822" s="90"/>
      <c r="O822" s="91" t="s">
        <v>1367</v>
      </c>
      <c r="P822" s="87" t="s">
        <v>1366</v>
      </c>
      <c r="Q822" s="92"/>
      <c r="R822" s="90"/>
      <c r="S822" s="93" t="s">
        <v>1366</v>
      </c>
      <c r="T822" s="94">
        <v>602.49</v>
      </c>
      <c r="U822" s="95"/>
      <c r="V822" s="95"/>
      <c r="W822" s="96"/>
      <c r="X822" s="81">
        <f t="shared" si="120"/>
        <v>0</v>
      </c>
      <c r="Y822" s="82">
        <f t="shared" si="121"/>
        <v>1</v>
      </c>
      <c r="Z822" s="82">
        <f t="shared" si="122"/>
        <v>0</v>
      </c>
      <c r="AA822" s="82">
        <f t="shared" si="123"/>
        <v>0</v>
      </c>
      <c r="AB822" s="97" t="str">
        <f t="shared" si="124"/>
        <v>-</v>
      </c>
      <c r="AC822" s="81">
        <f t="shared" si="125"/>
        <v>0</v>
      </c>
      <c r="AD822" s="82">
        <f t="shared" si="126"/>
        <v>0</v>
      </c>
      <c r="AE822" s="82">
        <f t="shared" si="127"/>
        <v>0</v>
      </c>
      <c r="AF822" s="97" t="str">
        <f t="shared" si="128"/>
        <v>-</v>
      </c>
      <c r="AG822" s="81">
        <f t="shared" si="129"/>
        <v>0</v>
      </c>
      <c r="AH822" s="98" t="s">
        <v>1368</v>
      </c>
      <c r="AI822" s="99" t="s">
        <v>1418</v>
      </c>
    </row>
    <row r="823" spans="1:35" x14ac:dyDescent="0.2">
      <c r="A823" s="79" t="s">
        <v>5341</v>
      </c>
      <c r="B823" s="80" t="s">
        <v>5342</v>
      </c>
      <c r="C823" s="81" t="s">
        <v>5343</v>
      </c>
      <c r="D823" s="82" t="s">
        <v>5344</v>
      </c>
      <c r="E823" s="82" t="s">
        <v>5345</v>
      </c>
      <c r="F823" s="80" t="s">
        <v>1362</v>
      </c>
      <c r="G823" s="83" t="s">
        <v>5346</v>
      </c>
      <c r="H823" s="84" t="s">
        <v>5347</v>
      </c>
      <c r="I823" s="85">
        <v>7402595522</v>
      </c>
      <c r="J823" s="86" t="s">
        <v>1424</v>
      </c>
      <c r="K823" s="87" t="s">
        <v>1417</v>
      </c>
      <c r="L823" s="88"/>
      <c r="M823" s="100">
        <v>547.37</v>
      </c>
      <c r="N823" s="90"/>
      <c r="O823" s="91" t="s">
        <v>1367</v>
      </c>
      <c r="P823" s="87" t="s">
        <v>1366</v>
      </c>
      <c r="Q823" s="92"/>
      <c r="R823" s="90"/>
      <c r="S823" s="93" t="s">
        <v>1417</v>
      </c>
      <c r="T823" s="94">
        <v>1487</v>
      </c>
      <c r="U823" s="95"/>
      <c r="V823" s="95"/>
      <c r="W823" s="96"/>
      <c r="X823" s="81">
        <f t="shared" si="120"/>
        <v>1</v>
      </c>
      <c r="Y823" s="82">
        <f t="shared" si="121"/>
        <v>1</v>
      </c>
      <c r="Z823" s="82">
        <f t="shared" si="122"/>
        <v>0</v>
      </c>
      <c r="AA823" s="82">
        <f t="shared" si="123"/>
        <v>0</v>
      </c>
      <c r="AB823" s="97" t="str">
        <f t="shared" si="124"/>
        <v>SRSA</v>
      </c>
      <c r="AC823" s="81">
        <f t="shared" si="125"/>
        <v>1</v>
      </c>
      <c r="AD823" s="82">
        <f t="shared" si="126"/>
        <v>0</v>
      </c>
      <c r="AE823" s="82">
        <f t="shared" si="127"/>
        <v>0</v>
      </c>
      <c r="AF823" s="97" t="str">
        <f t="shared" si="128"/>
        <v>-</v>
      </c>
      <c r="AG823" s="81">
        <f t="shared" si="129"/>
        <v>0</v>
      </c>
      <c r="AH823" s="98" t="s">
        <v>1368</v>
      </c>
      <c r="AI823" s="99" t="s">
        <v>1538</v>
      </c>
    </row>
    <row r="824" spans="1:35" x14ac:dyDescent="0.2">
      <c r="A824" s="79" t="s">
        <v>5348</v>
      </c>
      <c r="B824" s="80" t="s">
        <v>1053</v>
      </c>
      <c r="C824" s="81" t="s">
        <v>1054</v>
      </c>
      <c r="D824" s="82" t="s">
        <v>5349</v>
      </c>
      <c r="E824" s="82" t="s">
        <v>5061</v>
      </c>
      <c r="F824" s="80" t="s">
        <v>1362</v>
      </c>
      <c r="G824" s="83" t="s">
        <v>5062</v>
      </c>
      <c r="H824" s="84" t="s">
        <v>5350</v>
      </c>
      <c r="I824" s="85">
        <v>7402894456</v>
      </c>
      <c r="J824" s="86" t="s">
        <v>1424</v>
      </c>
      <c r="K824" s="87" t="s">
        <v>1417</v>
      </c>
      <c r="L824" s="88"/>
      <c r="M824" s="89">
        <v>1349.1410263134887</v>
      </c>
      <c r="N824" s="90"/>
      <c r="O824" s="91">
        <v>26.9923</v>
      </c>
      <c r="P824" s="87" t="s">
        <v>1417</v>
      </c>
      <c r="Q824" s="92"/>
      <c r="R824" s="90"/>
      <c r="S824" s="93" t="s">
        <v>1417</v>
      </c>
      <c r="T824" s="94">
        <v>111779.69</v>
      </c>
      <c r="U824" s="95"/>
      <c r="V824" s="95"/>
      <c r="W824" s="96"/>
      <c r="X824" s="81">
        <f t="shared" si="120"/>
        <v>1</v>
      </c>
      <c r="Y824" s="82">
        <f t="shared" si="121"/>
        <v>0</v>
      </c>
      <c r="Z824" s="82">
        <f t="shared" si="122"/>
        <v>0</v>
      </c>
      <c r="AA824" s="82">
        <f t="shared" si="123"/>
        <v>0</v>
      </c>
      <c r="AB824" s="97" t="str">
        <f t="shared" si="124"/>
        <v>-</v>
      </c>
      <c r="AC824" s="81">
        <f t="shared" si="125"/>
        <v>1</v>
      </c>
      <c r="AD824" s="82">
        <f t="shared" si="126"/>
        <v>1</v>
      </c>
      <c r="AE824" s="82" t="str">
        <f t="shared" si="127"/>
        <v>Initial</v>
      </c>
      <c r="AF824" s="97" t="str">
        <f t="shared" si="128"/>
        <v>RLIS</v>
      </c>
      <c r="AG824" s="81">
        <f t="shared" si="129"/>
        <v>0</v>
      </c>
      <c r="AH824" s="98" t="s">
        <v>1368</v>
      </c>
      <c r="AI824" s="99" t="s">
        <v>1369</v>
      </c>
    </row>
    <row r="825" spans="1:35" x14ac:dyDescent="0.2">
      <c r="A825" s="79" t="s">
        <v>5351</v>
      </c>
      <c r="B825" s="80" t="s">
        <v>5352</v>
      </c>
      <c r="C825" s="81" t="s">
        <v>5353</v>
      </c>
      <c r="D825" s="82" t="s">
        <v>5354</v>
      </c>
      <c r="E825" s="82" t="s">
        <v>2266</v>
      </c>
      <c r="F825" s="80" t="s">
        <v>1362</v>
      </c>
      <c r="G825" s="83" t="s">
        <v>2267</v>
      </c>
      <c r="H825" s="84" t="s">
        <v>5355</v>
      </c>
      <c r="I825" s="85">
        <v>7407766777</v>
      </c>
      <c r="J825" s="86" t="s">
        <v>1416</v>
      </c>
      <c r="K825" s="87" t="s">
        <v>1366</v>
      </c>
      <c r="L825" s="88"/>
      <c r="M825" s="89">
        <v>365.87804170078289</v>
      </c>
      <c r="N825" s="90"/>
      <c r="O825" s="91" t="s">
        <v>1367</v>
      </c>
      <c r="P825" s="87" t="s">
        <v>1366</v>
      </c>
      <c r="Q825" s="92"/>
      <c r="R825" s="90"/>
      <c r="S825" s="93" t="s">
        <v>1417</v>
      </c>
      <c r="T825" s="94">
        <v>8590.34</v>
      </c>
      <c r="U825" s="95"/>
      <c r="V825" s="95"/>
      <c r="W825" s="96"/>
      <c r="X825" s="81">
        <f t="shared" si="120"/>
        <v>0</v>
      </c>
      <c r="Y825" s="82">
        <f t="shared" si="121"/>
        <v>1</v>
      </c>
      <c r="Z825" s="82">
        <f t="shared" si="122"/>
        <v>0</v>
      </c>
      <c r="AA825" s="82">
        <f t="shared" si="123"/>
        <v>0</v>
      </c>
      <c r="AB825" s="97" t="str">
        <f t="shared" si="124"/>
        <v>-</v>
      </c>
      <c r="AC825" s="81">
        <f t="shared" si="125"/>
        <v>1</v>
      </c>
      <c r="AD825" s="82">
        <f t="shared" si="126"/>
        <v>0</v>
      </c>
      <c r="AE825" s="82">
        <f t="shared" si="127"/>
        <v>0</v>
      </c>
      <c r="AF825" s="97" t="str">
        <f t="shared" si="128"/>
        <v>-</v>
      </c>
      <c r="AG825" s="81">
        <f t="shared" si="129"/>
        <v>0</v>
      </c>
      <c r="AH825" s="98" t="s">
        <v>1368</v>
      </c>
      <c r="AI825" s="99" t="s">
        <v>1418</v>
      </c>
    </row>
    <row r="826" spans="1:35" x14ac:dyDescent="0.2">
      <c r="A826" s="79" t="s">
        <v>5356</v>
      </c>
      <c r="B826" s="80" t="s">
        <v>5357</v>
      </c>
      <c r="C826" s="81" t="s">
        <v>5358</v>
      </c>
      <c r="D826" s="82" t="s">
        <v>5359</v>
      </c>
      <c r="E826" s="82" t="s">
        <v>5353</v>
      </c>
      <c r="F826" s="80" t="s">
        <v>1362</v>
      </c>
      <c r="G826" s="83" t="s">
        <v>2267</v>
      </c>
      <c r="H826" s="84" t="s">
        <v>5360</v>
      </c>
      <c r="I826" s="85">
        <v>7407762916</v>
      </c>
      <c r="J826" s="86" t="s">
        <v>1416</v>
      </c>
      <c r="K826" s="87" t="s">
        <v>1366</v>
      </c>
      <c r="L826" s="88"/>
      <c r="M826" s="89">
        <v>157.67358932559091</v>
      </c>
      <c r="N826" s="90"/>
      <c r="O826" s="91" t="s">
        <v>1367</v>
      </c>
      <c r="P826" s="87" t="s">
        <v>1366</v>
      </c>
      <c r="Q826" s="92"/>
      <c r="R826" s="90"/>
      <c r="S826" s="93" t="s">
        <v>1417</v>
      </c>
      <c r="T826" s="94">
        <v>1306.79</v>
      </c>
      <c r="U826" s="95"/>
      <c r="V826" s="95"/>
      <c r="W826" s="96"/>
      <c r="X826" s="81">
        <f t="shared" si="120"/>
        <v>0</v>
      </c>
      <c r="Y826" s="82">
        <f t="shared" si="121"/>
        <v>1</v>
      </c>
      <c r="Z826" s="82">
        <f t="shared" si="122"/>
        <v>0</v>
      </c>
      <c r="AA826" s="82">
        <f t="shared" si="123"/>
        <v>0</v>
      </c>
      <c r="AB826" s="97" t="str">
        <f t="shared" si="124"/>
        <v>-</v>
      </c>
      <c r="AC826" s="81">
        <f t="shared" si="125"/>
        <v>1</v>
      </c>
      <c r="AD826" s="82">
        <f t="shared" si="126"/>
        <v>0</v>
      </c>
      <c r="AE826" s="82">
        <f t="shared" si="127"/>
        <v>0</v>
      </c>
      <c r="AF826" s="97" t="str">
        <f t="shared" si="128"/>
        <v>-</v>
      </c>
      <c r="AG826" s="81">
        <f t="shared" si="129"/>
        <v>0</v>
      </c>
      <c r="AH826" s="98" t="s">
        <v>1368</v>
      </c>
      <c r="AI826" s="99" t="s">
        <v>1369</v>
      </c>
    </row>
    <row r="827" spans="1:35" x14ac:dyDescent="0.2">
      <c r="A827" s="79" t="s">
        <v>5361</v>
      </c>
      <c r="B827" s="80" t="s">
        <v>647</v>
      </c>
      <c r="C827" s="81" t="s">
        <v>648</v>
      </c>
      <c r="D827" s="82" t="s">
        <v>5362</v>
      </c>
      <c r="E827" s="82" t="s">
        <v>5363</v>
      </c>
      <c r="F827" s="80" t="s">
        <v>1362</v>
      </c>
      <c r="G827" s="83" t="s">
        <v>5364</v>
      </c>
      <c r="H827" s="84" t="s">
        <v>5365</v>
      </c>
      <c r="I827" s="85">
        <v>3309386165</v>
      </c>
      <c r="J827" s="86" t="s">
        <v>1488</v>
      </c>
      <c r="K827" s="87" t="s">
        <v>1366</v>
      </c>
      <c r="L827" s="88"/>
      <c r="M827" s="89">
        <v>569.34430763186856</v>
      </c>
      <c r="N827" s="90"/>
      <c r="O827" s="91">
        <v>19.870799999999999</v>
      </c>
      <c r="P827" s="87" t="s">
        <v>1366</v>
      </c>
      <c r="Q827" s="92"/>
      <c r="R827" s="90"/>
      <c r="S827" s="93" t="s">
        <v>1366</v>
      </c>
      <c r="T827" s="94">
        <v>36806.21</v>
      </c>
      <c r="U827" s="95"/>
      <c r="V827" s="95"/>
      <c r="W827" s="96"/>
      <c r="X827" s="81">
        <f t="shared" si="120"/>
        <v>0</v>
      </c>
      <c r="Y827" s="82">
        <f t="shared" si="121"/>
        <v>1</v>
      </c>
      <c r="Z827" s="82">
        <f t="shared" si="122"/>
        <v>0</v>
      </c>
      <c r="AA827" s="82">
        <f t="shared" si="123"/>
        <v>0</v>
      </c>
      <c r="AB827" s="97" t="str">
        <f t="shared" si="124"/>
        <v>-</v>
      </c>
      <c r="AC827" s="81">
        <f t="shared" si="125"/>
        <v>0</v>
      </c>
      <c r="AD827" s="82">
        <f t="shared" si="126"/>
        <v>0</v>
      </c>
      <c r="AE827" s="82">
        <f t="shared" si="127"/>
        <v>0</v>
      </c>
      <c r="AF827" s="97" t="str">
        <f t="shared" si="128"/>
        <v>-</v>
      </c>
      <c r="AG827" s="81">
        <f t="shared" si="129"/>
        <v>0</v>
      </c>
      <c r="AH827" s="98" t="s">
        <v>1368</v>
      </c>
      <c r="AI827" s="99" t="s">
        <v>1369</v>
      </c>
    </row>
    <row r="828" spans="1:35" x14ac:dyDescent="0.2">
      <c r="A828" s="79" t="s">
        <v>5366</v>
      </c>
      <c r="B828" s="80" t="s">
        <v>878</v>
      </c>
      <c r="C828" s="81" t="s">
        <v>879</v>
      </c>
      <c r="D828" s="82" t="s">
        <v>5367</v>
      </c>
      <c r="E828" s="82" t="s">
        <v>5368</v>
      </c>
      <c r="F828" s="80" t="s">
        <v>1362</v>
      </c>
      <c r="G828" s="83" t="s">
        <v>5369</v>
      </c>
      <c r="H828" s="84" t="s">
        <v>5370</v>
      </c>
      <c r="I828" s="85">
        <v>4194267041</v>
      </c>
      <c r="J828" s="86" t="s">
        <v>1424</v>
      </c>
      <c r="K828" s="87" t="s">
        <v>1417</v>
      </c>
      <c r="L828" s="88"/>
      <c r="M828" s="89">
        <v>962.5924587315526</v>
      </c>
      <c r="N828" s="90"/>
      <c r="O828" s="91">
        <v>13.793100000000001</v>
      </c>
      <c r="P828" s="87" t="s">
        <v>1366</v>
      </c>
      <c r="Q828" s="92"/>
      <c r="R828" s="90"/>
      <c r="S828" s="93" t="s">
        <v>1417</v>
      </c>
      <c r="T828" s="94">
        <v>35283.020000000004</v>
      </c>
      <c r="U828" s="95"/>
      <c r="V828" s="95"/>
      <c r="W828" s="96"/>
      <c r="X828" s="81">
        <f t="shared" si="120"/>
        <v>1</v>
      </c>
      <c r="Y828" s="82">
        <f t="shared" si="121"/>
        <v>0</v>
      </c>
      <c r="Z828" s="82">
        <f t="shared" si="122"/>
        <v>0</v>
      </c>
      <c r="AA828" s="82">
        <f t="shared" si="123"/>
        <v>0</v>
      </c>
      <c r="AB828" s="97" t="str">
        <f t="shared" si="124"/>
        <v>-</v>
      </c>
      <c r="AC828" s="81">
        <f t="shared" si="125"/>
        <v>1</v>
      </c>
      <c r="AD828" s="82">
        <f t="shared" si="126"/>
        <v>0</v>
      </c>
      <c r="AE828" s="82">
        <f t="shared" si="127"/>
        <v>0</v>
      </c>
      <c r="AF828" s="97" t="str">
        <f t="shared" si="128"/>
        <v>-</v>
      </c>
      <c r="AG828" s="81">
        <f t="shared" si="129"/>
        <v>0</v>
      </c>
      <c r="AH828" s="98" t="s">
        <v>1368</v>
      </c>
      <c r="AI828" s="99" t="s">
        <v>1418</v>
      </c>
    </row>
    <row r="829" spans="1:35" x14ac:dyDescent="0.2">
      <c r="A829" s="79" t="s">
        <v>5371</v>
      </c>
      <c r="B829" s="80" t="s">
        <v>198</v>
      </c>
      <c r="C829" s="81" t="s">
        <v>199</v>
      </c>
      <c r="D829" s="82" t="s">
        <v>5372</v>
      </c>
      <c r="E829" s="82" t="s">
        <v>5373</v>
      </c>
      <c r="F829" s="80" t="s">
        <v>1362</v>
      </c>
      <c r="G829" s="83" t="s">
        <v>5374</v>
      </c>
      <c r="H829" s="84" t="s">
        <v>5375</v>
      </c>
      <c r="I829" s="85">
        <v>7406763121</v>
      </c>
      <c r="J829" s="86" t="s">
        <v>1488</v>
      </c>
      <c r="K829" s="87" t="s">
        <v>1366</v>
      </c>
      <c r="L829" s="88"/>
      <c r="M829" s="89">
        <v>831.75645636435218</v>
      </c>
      <c r="N829" s="90"/>
      <c r="O829" s="91">
        <v>18.725100000000001</v>
      </c>
      <c r="P829" s="87" t="s">
        <v>1366</v>
      </c>
      <c r="Q829" s="92"/>
      <c r="R829" s="90"/>
      <c r="S829" s="93" t="s">
        <v>1366</v>
      </c>
      <c r="T829" s="94">
        <v>37100.770000000004</v>
      </c>
      <c r="U829" s="95"/>
      <c r="V829" s="95"/>
      <c r="W829" s="96"/>
      <c r="X829" s="81">
        <f t="shared" si="120"/>
        <v>0</v>
      </c>
      <c r="Y829" s="82">
        <f t="shared" si="121"/>
        <v>0</v>
      </c>
      <c r="Z829" s="82">
        <f t="shared" si="122"/>
        <v>0</v>
      </c>
      <c r="AA829" s="82">
        <f t="shared" si="123"/>
        <v>0</v>
      </c>
      <c r="AB829" s="97" t="str">
        <f t="shared" si="124"/>
        <v>-</v>
      </c>
      <c r="AC829" s="81">
        <f t="shared" si="125"/>
        <v>0</v>
      </c>
      <c r="AD829" s="82">
        <f t="shared" si="126"/>
        <v>0</v>
      </c>
      <c r="AE829" s="82">
        <f t="shared" si="127"/>
        <v>0</v>
      </c>
      <c r="AF829" s="97" t="str">
        <f t="shared" si="128"/>
        <v>-</v>
      </c>
      <c r="AG829" s="81">
        <f t="shared" si="129"/>
        <v>0</v>
      </c>
      <c r="AH829" s="98" t="s">
        <v>1368</v>
      </c>
      <c r="AI829" s="99" t="s">
        <v>1418</v>
      </c>
    </row>
    <row r="830" spans="1:35" x14ac:dyDescent="0.2">
      <c r="A830" s="79" t="s">
        <v>5376</v>
      </c>
      <c r="B830" s="80" t="s">
        <v>346</v>
      </c>
      <c r="C830" s="81" t="s">
        <v>347</v>
      </c>
      <c r="D830" s="82" t="s">
        <v>5377</v>
      </c>
      <c r="E830" s="82" t="s">
        <v>5378</v>
      </c>
      <c r="F830" s="80" t="s">
        <v>1362</v>
      </c>
      <c r="G830" s="83" t="s">
        <v>2125</v>
      </c>
      <c r="H830" s="84" t="s">
        <v>4687</v>
      </c>
      <c r="I830" s="85">
        <v>2162954000</v>
      </c>
      <c r="J830" s="86" t="s">
        <v>1390</v>
      </c>
      <c r="K830" s="87" t="s">
        <v>1366</v>
      </c>
      <c r="L830" s="88"/>
      <c r="M830" s="89">
        <v>5358.8581070542405</v>
      </c>
      <c r="N830" s="90"/>
      <c r="O830" s="91">
        <v>13.1654</v>
      </c>
      <c r="P830" s="87" t="s">
        <v>1366</v>
      </c>
      <c r="Q830" s="92"/>
      <c r="R830" s="90"/>
      <c r="S830" s="93" t="s">
        <v>1366</v>
      </c>
      <c r="T830" s="94">
        <v>124940.70000000001</v>
      </c>
      <c r="U830" s="95"/>
      <c r="V830" s="95"/>
      <c r="W830" s="96"/>
      <c r="X830" s="81">
        <f t="shared" si="120"/>
        <v>0</v>
      </c>
      <c r="Y830" s="82">
        <f t="shared" si="121"/>
        <v>0</v>
      </c>
      <c r="Z830" s="82">
        <f t="shared" si="122"/>
        <v>0</v>
      </c>
      <c r="AA830" s="82">
        <f t="shared" si="123"/>
        <v>0</v>
      </c>
      <c r="AB830" s="97" t="str">
        <f t="shared" si="124"/>
        <v>-</v>
      </c>
      <c r="AC830" s="81">
        <f t="shared" si="125"/>
        <v>0</v>
      </c>
      <c r="AD830" s="82">
        <f t="shared" si="126"/>
        <v>0</v>
      </c>
      <c r="AE830" s="82">
        <f t="shared" si="127"/>
        <v>0</v>
      </c>
      <c r="AF830" s="97" t="str">
        <f t="shared" si="128"/>
        <v>-</v>
      </c>
      <c r="AG830" s="81">
        <f t="shared" si="129"/>
        <v>0</v>
      </c>
      <c r="AH830" s="98" t="s">
        <v>1368</v>
      </c>
      <c r="AI830" s="99" t="s">
        <v>1418</v>
      </c>
    </row>
    <row r="831" spans="1:35" x14ac:dyDescent="0.2">
      <c r="A831" s="79" t="s">
        <v>5379</v>
      </c>
      <c r="B831" s="80" t="s">
        <v>20</v>
      </c>
      <c r="C831" s="81" t="s">
        <v>21</v>
      </c>
      <c r="D831" s="82" t="s">
        <v>5380</v>
      </c>
      <c r="E831" s="82" t="s">
        <v>1535</v>
      </c>
      <c r="F831" s="80" t="s">
        <v>1362</v>
      </c>
      <c r="G831" s="83" t="s">
        <v>1536</v>
      </c>
      <c r="H831" s="84" t="s">
        <v>5381</v>
      </c>
      <c r="I831" s="85">
        <v>4199988031</v>
      </c>
      <c r="J831" s="86" t="s">
        <v>1696</v>
      </c>
      <c r="K831" s="87" t="s">
        <v>1366</v>
      </c>
      <c r="L831" s="88"/>
      <c r="M831" s="89">
        <v>2708.3131642152048</v>
      </c>
      <c r="N831" s="90"/>
      <c r="O831" s="91">
        <v>10.9232</v>
      </c>
      <c r="P831" s="87" t="s">
        <v>1366</v>
      </c>
      <c r="Q831" s="92"/>
      <c r="R831" s="90"/>
      <c r="S831" s="93" t="s">
        <v>1366</v>
      </c>
      <c r="T831" s="94">
        <v>52864.84</v>
      </c>
      <c r="U831" s="95"/>
      <c r="V831" s="95"/>
      <c r="W831" s="96"/>
      <c r="X831" s="81">
        <f t="shared" si="120"/>
        <v>0</v>
      </c>
      <c r="Y831" s="82">
        <f t="shared" si="121"/>
        <v>0</v>
      </c>
      <c r="Z831" s="82">
        <f t="shared" si="122"/>
        <v>0</v>
      </c>
      <c r="AA831" s="82">
        <f t="shared" si="123"/>
        <v>0</v>
      </c>
      <c r="AB831" s="97" t="str">
        <f t="shared" si="124"/>
        <v>-</v>
      </c>
      <c r="AC831" s="81">
        <f t="shared" si="125"/>
        <v>0</v>
      </c>
      <c r="AD831" s="82">
        <f t="shared" si="126"/>
        <v>0</v>
      </c>
      <c r="AE831" s="82">
        <f t="shared" si="127"/>
        <v>0</v>
      </c>
      <c r="AF831" s="97" t="str">
        <f t="shared" si="128"/>
        <v>-</v>
      </c>
      <c r="AG831" s="81">
        <f t="shared" si="129"/>
        <v>0</v>
      </c>
      <c r="AH831" s="98" t="s">
        <v>1368</v>
      </c>
      <c r="AI831" s="99" t="s">
        <v>1418</v>
      </c>
    </row>
    <row r="832" spans="1:35" x14ac:dyDescent="0.2">
      <c r="A832" s="79" t="s">
        <v>5382</v>
      </c>
      <c r="B832" s="80" t="s">
        <v>600</v>
      </c>
      <c r="C832" s="81" t="s">
        <v>601</v>
      </c>
      <c r="D832" s="82" t="s">
        <v>5383</v>
      </c>
      <c r="E832" s="82" t="s">
        <v>5384</v>
      </c>
      <c r="F832" s="80" t="s">
        <v>1362</v>
      </c>
      <c r="G832" s="83" t="s">
        <v>5385</v>
      </c>
      <c r="H832" s="84" t="s">
        <v>5386</v>
      </c>
      <c r="I832" s="85">
        <v>4409496181</v>
      </c>
      <c r="J832" s="86" t="s">
        <v>1390</v>
      </c>
      <c r="K832" s="87" t="s">
        <v>1366</v>
      </c>
      <c r="L832" s="88"/>
      <c r="M832" s="89">
        <v>1668.1575785072218</v>
      </c>
      <c r="N832" s="90"/>
      <c r="O832" s="91">
        <v>15.195399999999999</v>
      </c>
      <c r="P832" s="87" t="s">
        <v>1366</v>
      </c>
      <c r="Q832" s="92"/>
      <c r="R832" s="90"/>
      <c r="S832" s="93" t="s">
        <v>1366</v>
      </c>
      <c r="T832" s="94">
        <v>53136.95</v>
      </c>
      <c r="U832" s="95"/>
      <c r="V832" s="95"/>
      <c r="W832" s="96"/>
      <c r="X832" s="81">
        <f t="shared" si="120"/>
        <v>0</v>
      </c>
      <c r="Y832" s="82">
        <f t="shared" si="121"/>
        <v>0</v>
      </c>
      <c r="Z832" s="82">
        <f t="shared" si="122"/>
        <v>0</v>
      </c>
      <c r="AA832" s="82">
        <f t="shared" si="123"/>
        <v>0</v>
      </c>
      <c r="AB832" s="97" t="str">
        <f t="shared" si="124"/>
        <v>-</v>
      </c>
      <c r="AC832" s="81">
        <f t="shared" si="125"/>
        <v>0</v>
      </c>
      <c r="AD832" s="82">
        <f t="shared" si="126"/>
        <v>0</v>
      </c>
      <c r="AE832" s="82">
        <f t="shared" si="127"/>
        <v>0</v>
      </c>
      <c r="AF832" s="97" t="str">
        <f t="shared" si="128"/>
        <v>-</v>
      </c>
      <c r="AG832" s="81">
        <f t="shared" si="129"/>
        <v>0</v>
      </c>
      <c r="AH832" s="98" t="s">
        <v>1368</v>
      </c>
      <c r="AI832" s="99" t="s">
        <v>1418</v>
      </c>
    </row>
    <row r="833" spans="1:35" x14ac:dyDescent="0.2">
      <c r="A833" s="79" t="s">
        <v>5387</v>
      </c>
      <c r="B833" s="80" t="s">
        <v>880</v>
      </c>
      <c r="C833" s="81" t="s">
        <v>881</v>
      </c>
      <c r="D833" s="82" t="s">
        <v>5388</v>
      </c>
      <c r="E833" s="82" t="s">
        <v>739</v>
      </c>
      <c r="F833" s="80" t="s">
        <v>1362</v>
      </c>
      <c r="G833" s="83" t="s">
        <v>5078</v>
      </c>
      <c r="H833" s="84" t="s">
        <v>5389</v>
      </c>
      <c r="I833" s="85">
        <v>4193423520</v>
      </c>
      <c r="J833" s="86" t="s">
        <v>1488</v>
      </c>
      <c r="K833" s="87" t="s">
        <v>1366</v>
      </c>
      <c r="L833" s="88"/>
      <c r="M833" s="89">
        <v>2281.5671233933094</v>
      </c>
      <c r="N833" s="90"/>
      <c r="O833" s="91">
        <v>15.9627</v>
      </c>
      <c r="P833" s="87" t="s">
        <v>1366</v>
      </c>
      <c r="Q833" s="92"/>
      <c r="R833" s="90"/>
      <c r="S833" s="93" t="s">
        <v>1366</v>
      </c>
      <c r="T833" s="94">
        <v>79283.990000000005</v>
      </c>
      <c r="U833" s="95"/>
      <c r="V833" s="95"/>
      <c r="W833" s="96"/>
      <c r="X833" s="81">
        <f t="shared" si="120"/>
        <v>0</v>
      </c>
      <c r="Y833" s="82">
        <f t="shared" si="121"/>
        <v>0</v>
      </c>
      <c r="Z833" s="82">
        <f t="shared" si="122"/>
        <v>0</v>
      </c>
      <c r="AA833" s="82">
        <f t="shared" si="123"/>
        <v>0</v>
      </c>
      <c r="AB833" s="97" t="str">
        <f t="shared" si="124"/>
        <v>-</v>
      </c>
      <c r="AC833" s="81">
        <f t="shared" si="125"/>
        <v>0</v>
      </c>
      <c r="AD833" s="82">
        <f t="shared" si="126"/>
        <v>0</v>
      </c>
      <c r="AE833" s="82">
        <f t="shared" si="127"/>
        <v>0</v>
      </c>
      <c r="AF833" s="97" t="str">
        <f t="shared" si="128"/>
        <v>-</v>
      </c>
      <c r="AG833" s="81">
        <f t="shared" si="129"/>
        <v>0</v>
      </c>
      <c r="AH833" s="98" t="s">
        <v>1368</v>
      </c>
      <c r="AI833" s="99" t="s">
        <v>1418</v>
      </c>
    </row>
    <row r="834" spans="1:35" x14ac:dyDescent="0.2">
      <c r="A834" s="79" t="s">
        <v>5390</v>
      </c>
      <c r="B834" s="80" t="s">
        <v>767</v>
      </c>
      <c r="C834" s="81" t="s">
        <v>768</v>
      </c>
      <c r="D834" s="82" t="s">
        <v>5391</v>
      </c>
      <c r="E834" s="82" t="s">
        <v>2952</v>
      </c>
      <c r="F834" s="80" t="s">
        <v>1362</v>
      </c>
      <c r="G834" s="83" t="s">
        <v>2953</v>
      </c>
      <c r="H834" s="84" t="s">
        <v>5392</v>
      </c>
      <c r="I834" s="85">
        <v>9374972200</v>
      </c>
      <c r="J834" s="86" t="s">
        <v>1416</v>
      </c>
      <c r="K834" s="87" t="s">
        <v>1366</v>
      </c>
      <c r="L834" s="88"/>
      <c r="M834" s="89">
        <v>3641.8421779723367</v>
      </c>
      <c r="N834" s="90"/>
      <c r="O834" s="91">
        <v>19.398099999999999</v>
      </c>
      <c r="P834" s="87" t="s">
        <v>1366</v>
      </c>
      <c r="Q834" s="92"/>
      <c r="R834" s="90"/>
      <c r="S834" s="93" t="s">
        <v>1417</v>
      </c>
      <c r="T834" s="94">
        <v>171126.85</v>
      </c>
      <c r="U834" s="95"/>
      <c r="V834" s="95"/>
      <c r="W834" s="96"/>
      <c r="X834" s="81">
        <f t="shared" si="120"/>
        <v>0</v>
      </c>
      <c r="Y834" s="82">
        <f t="shared" si="121"/>
        <v>0</v>
      </c>
      <c r="Z834" s="82">
        <f t="shared" si="122"/>
        <v>0</v>
      </c>
      <c r="AA834" s="82">
        <f t="shared" si="123"/>
        <v>0</v>
      </c>
      <c r="AB834" s="97" t="str">
        <f t="shared" si="124"/>
        <v>-</v>
      </c>
      <c r="AC834" s="81">
        <f t="shared" si="125"/>
        <v>1</v>
      </c>
      <c r="AD834" s="82">
        <f t="shared" si="126"/>
        <v>0</v>
      </c>
      <c r="AE834" s="82">
        <f t="shared" si="127"/>
        <v>0</v>
      </c>
      <c r="AF834" s="97" t="str">
        <f t="shared" si="128"/>
        <v>-</v>
      </c>
      <c r="AG834" s="81">
        <f t="shared" si="129"/>
        <v>0</v>
      </c>
      <c r="AH834" s="98" t="s">
        <v>1368</v>
      </c>
      <c r="AI834" s="99" t="s">
        <v>1418</v>
      </c>
    </row>
    <row r="835" spans="1:35" x14ac:dyDescent="0.2">
      <c r="A835" s="79" t="s">
        <v>5393</v>
      </c>
      <c r="B835" s="80" t="s">
        <v>348</v>
      </c>
      <c r="C835" s="81" t="s">
        <v>349</v>
      </c>
      <c r="D835" s="82" t="s">
        <v>5394</v>
      </c>
      <c r="E835" s="82" t="s">
        <v>5395</v>
      </c>
      <c r="F835" s="80" t="s">
        <v>1362</v>
      </c>
      <c r="G835" s="83" t="s">
        <v>5396</v>
      </c>
      <c r="H835" s="84" t="s">
        <v>5397</v>
      </c>
      <c r="I835" s="85">
        <v>4402481600</v>
      </c>
      <c r="J835" s="86" t="s">
        <v>1390</v>
      </c>
      <c r="K835" s="87" t="s">
        <v>1366</v>
      </c>
      <c r="L835" s="88"/>
      <c r="M835" s="89">
        <v>4740.2170035503405</v>
      </c>
      <c r="N835" s="90"/>
      <c r="O835" s="91">
        <v>6.8925000000000001</v>
      </c>
      <c r="P835" s="87" t="s">
        <v>1366</v>
      </c>
      <c r="Q835" s="92"/>
      <c r="R835" s="90"/>
      <c r="S835" s="93" t="s">
        <v>1366</v>
      </c>
      <c r="T835" s="94">
        <v>73176.31</v>
      </c>
      <c r="U835" s="95"/>
      <c r="V835" s="95"/>
      <c r="W835" s="96"/>
      <c r="X835" s="81">
        <f t="shared" si="120"/>
        <v>0</v>
      </c>
      <c r="Y835" s="82">
        <f t="shared" si="121"/>
        <v>0</v>
      </c>
      <c r="Z835" s="82">
        <f t="shared" si="122"/>
        <v>0</v>
      </c>
      <c r="AA835" s="82">
        <f t="shared" si="123"/>
        <v>0</v>
      </c>
      <c r="AB835" s="97" t="str">
        <f t="shared" si="124"/>
        <v>-</v>
      </c>
      <c r="AC835" s="81">
        <f t="shared" si="125"/>
        <v>0</v>
      </c>
      <c r="AD835" s="82">
        <f t="shared" si="126"/>
        <v>0</v>
      </c>
      <c r="AE835" s="82">
        <f t="shared" si="127"/>
        <v>0</v>
      </c>
      <c r="AF835" s="97" t="str">
        <f t="shared" si="128"/>
        <v>-</v>
      </c>
      <c r="AG835" s="81">
        <f t="shared" si="129"/>
        <v>0</v>
      </c>
      <c r="AH835" s="98" t="s">
        <v>1368</v>
      </c>
      <c r="AI835" s="99" t="s">
        <v>1418</v>
      </c>
    </row>
    <row r="836" spans="1:35" x14ac:dyDescent="0.2">
      <c r="A836" s="79" t="s">
        <v>5398</v>
      </c>
      <c r="B836" s="80" t="s">
        <v>927</v>
      </c>
      <c r="C836" s="81" t="s">
        <v>928</v>
      </c>
      <c r="D836" s="82" t="s">
        <v>5399</v>
      </c>
      <c r="E836" s="82" t="s">
        <v>5400</v>
      </c>
      <c r="F836" s="80" t="s">
        <v>1362</v>
      </c>
      <c r="G836" s="83" t="s">
        <v>5401</v>
      </c>
      <c r="H836" s="84" t="s">
        <v>5402</v>
      </c>
      <c r="I836" s="85">
        <v>4197523815</v>
      </c>
      <c r="J836" s="86" t="s">
        <v>1424</v>
      </c>
      <c r="K836" s="87" t="s">
        <v>1417</v>
      </c>
      <c r="L836" s="88"/>
      <c r="M836" s="89">
        <v>809.39482445154977</v>
      </c>
      <c r="N836" s="90"/>
      <c r="O836" s="91">
        <v>15.7692</v>
      </c>
      <c r="P836" s="87" t="s">
        <v>1366</v>
      </c>
      <c r="Q836" s="92"/>
      <c r="R836" s="90"/>
      <c r="S836" s="93" t="s">
        <v>1417</v>
      </c>
      <c r="T836" s="94">
        <v>48313.09</v>
      </c>
      <c r="U836" s="95"/>
      <c r="V836" s="95"/>
      <c r="W836" s="96"/>
      <c r="X836" s="81">
        <f t="shared" si="120"/>
        <v>1</v>
      </c>
      <c r="Y836" s="82">
        <f t="shared" si="121"/>
        <v>0</v>
      </c>
      <c r="Z836" s="82">
        <f t="shared" si="122"/>
        <v>0</v>
      </c>
      <c r="AA836" s="82">
        <f t="shared" si="123"/>
        <v>0</v>
      </c>
      <c r="AB836" s="97" t="str">
        <f t="shared" si="124"/>
        <v>-</v>
      </c>
      <c r="AC836" s="81">
        <f t="shared" si="125"/>
        <v>1</v>
      </c>
      <c r="AD836" s="82">
        <f t="shared" si="126"/>
        <v>0</v>
      </c>
      <c r="AE836" s="82">
        <f t="shared" si="127"/>
        <v>0</v>
      </c>
      <c r="AF836" s="97" t="str">
        <f t="shared" si="128"/>
        <v>-</v>
      </c>
      <c r="AG836" s="81">
        <f t="shared" si="129"/>
        <v>0</v>
      </c>
      <c r="AH836" s="98" t="s">
        <v>1368</v>
      </c>
      <c r="AI836" s="99" t="s">
        <v>1418</v>
      </c>
    </row>
    <row r="837" spans="1:35" x14ac:dyDescent="0.2">
      <c r="A837" s="79" t="s">
        <v>5403</v>
      </c>
      <c r="B837" s="80" t="s">
        <v>350</v>
      </c>
      <c r="C837" s="81" t="s">
        <v>351</v>
      </c>
      <c r="D837" s="82" t="s">
        <v>5404</v>
      </c>
      <c r="E837" s="82" t="s">
        <v>5405</v>
      </c>
      <c r="F837" s="80" t="s">
        <v>1362</v>
      </c>
      <c r="G837" s="83" t="s">
        <v>4291</v>
      </c>
      <c r="H837" s="84" t="s">
        <v>2163</v>
      </c>
      <c r="I837" s="85">
        <v>2166912000</v>
      </c>
      <c r="J837" s="86" t="s">
        <v>1390</v>
      </c>
      <c r="K837" s="87" t="s">
        <v>1366</v>
      </c>
      <c r="L837" s="88"/>
      <c r="M837" s="89">
        <v>3789.9226788034994</v>
      </c>
      <c r="N837" s="90"/>
      <c r="O837" s="91">
        <v>16.515899999999998</v>
      </c>
      <c r="P837" s="87" t="s">
        <v>1366</v>
      </c>
      <c r="Q837" s="92"/>
      <c r="R837" s="90"/>
      <c r="S837" s="93" t="s">
        <v>1366</v>
      </c>
      <c r="T837" s="94">
        <v>94113.21</v>
      </c>
      <c r="U837" s="95"/>
      <c r="V837" s="95"/>
      <c r="W837" s="96"/>
      <c r="X837" s="81">
        <f t="shared" ref="X837:X900" si="130">IF(OR(K837="YES",TRIM(L837)="YES"),1,0)</f>
        <v>0</v>
      </c>
      <c r="Y837" s="82">
        <f t="shared" ref="Y837:Y900" si="131">IF(OR(AND(ISNUMBER(M837),AND(M837&gt;0,M837&lt;600)),AND(ISNUMBER(M837),AND(M837&gt;0,N837="YES"))),1,0)</f>
        <v>0</v>
      </c>
      <c r="Z837" s="82">
        <f t="shared" ref="Z837:Z900" si="132">IF(AND(OR(K837="YES",TRIM(L837)="YES"),(X837=0)),"Trouble",0)</f>
        <v>0</v>
      </c>
      <c r="AA837" s="82">
        <f t="shared" ref="AA837:AA900" si="133">IF(AND(OR(AND(ISNUMBER(M837),AND(M837&gt;0,M837&lt;600)),AND(ISNUMBER(M837),AND(M837&gt;0,N837="YES"))),(Y837=0)),"Trouble",0)</f>
        <v>0</v>
      </c>
      <c r="AB837" s="97" t="str">
        <f t="shared" ref="AB837:AB900" si="134">IF(AND(X837=1,Y837=1),"SRSA","-")</f>
        <v>-</v>
      </c>
      <c r="AC837" s="81">
        <f t="shared" ref="AC837:AC900" si="135">IF(S837="YES",1,0)</f>
        <v>0</v>
      </c>
      <c r="AD837" s="82">
        <f t="shared" ref="AD837:AD900" si="136">IF(OR(AND(ISNUMBER(Q837),Q837&gt;=20), (AND(ISNUMBER(Q837) = FALSE, AND(ISNUMBER(O837), O837&gt;=20)))),1,0)</f>
        <v>0</v>
      </c>
      <c r="AE837" s="82">
        <f t="shared" ref="AE837:AE900" si="137">IF(AND(AC837=1,AD837=1),"Initial",0)</f>
        <v>0</v>
      </c>
      <c r="AF837" s="97" t="str">
        <f t="shared" ref="AF837:AF900" si="138">IF(AND(AND(AE837="Initial",AG837=0),AND(ISNUMBER(M837),M837&gt;0)),"RLIS","-")</f>
        <v>-</v>
      </c>
      <c r="AG837" s="81">
        <f t="shared" ref="AG837:AG900" si="139">IF(AND(AB837="SRSA",AE837="Initial"),"SRSA",0)</f>
        <v>0</v>
      </c>
      <c r="AH837" s="98" t="s">
        <v>1368</v>
      </c>
      <c r="AI837" s="99" t="s">
        <v>1418</v>
      </c>
    </row>
    <row r="838" spans="1:35" x14ac:dyDescent="0.2">
      <c r="A838" s="79" t="s">
        <v>5406</v>
      </c>
      <c r="B838" s="80" t="s">
        <v>555</v>
      </c>
      <c r="C838" s="81" t="s">
        <v>556</v>
      </c>
      <c r="D838" s="82" t="s">
        <v>5407</v>
      </c>
      <c r="E838" s="82" t="s">
        <v>5408</v>
      </c>
      <c r="F838" s="80" t="s">
        <v>1362</v>
      </c>
      <c r="G838" s="83" t="s">
        <v>5409</v>
      </c>
      <c r="H838" s="84" t="s">
        <v>1397</v>
      </c>
      <c r="I838" s="85">
        <v>7403774315</v>
      </c>
      <c r="J838" s="86" t="s">
        <v>1488</v>
      </c>
      <c r="K838" s="87" t="s">
        <v>1366</v>
      </c>
      <c r="L838" s="88"/>
      <c r="M838" s="89">
        <v>1759.059782084189</v>
      </c>
      <c r="N838" s="90"/>
      <c r="O838" s="91">
        <v>32.178899999999999</v>
      </c>
      <c r="P838" s="87" t="s">
        <v>1417</v>
      </c>
      <c r="Q838" s="92"/>
      <c r="R838" s="90"/>
      <c r="S838" s="93" t="s">
        <v>1366</v>
      </c>
      <c r="T838" s="94">
        <v>141743.51999999999</v>
      </c>
      <c r="U838" s="95"/>
      <c r="V838" s="95"/>
      <c r="W838" s="96"/>
      <c r="X838" s="81">
        <f t="shared" si="130"/>
        <v>0</v>
      </c>
      <c r="Y838" s="82">
        <f t="shared" si="131"/>
        <v>0</v>
      </c>
      <c r="Z838" s="82">
        <f t="shared" si="132"/>
        <v>0</v>
      </c>
      <c r="AA838" s="82">
        <f t="shared" si="133"/>
        <v>0</v>
      </c>
      <c r="AB838" s="97" t="str">
        <f t="shared" si="134"/>
        <v>-</v>
      </c>
      <c r="AC838" s="81">
        <f t="shared" si="135"/>
        <v>0</v>
      </c>
      <c r="AD838" s="82">
        <f t="shared" si="136"/>
        <v>1</v>
      </c>
      <c r="AE838" s="82">
        <f t="shared" si="137"/>
        <v>0</v>
      </c>
      <c r="AF838" s="97" t="str">
        <f t="shared" si="138"/>
        <v>-</v>
      </c>
      <c r="AG838" s="81">
        <f t="shared" si="139"/>
        <v>0</v>
      </c>
      <c r="AH838" s="98" t="s">
        <v>1368</v>
      </c>
      <c r="AI838" s="99" t="s">
        <v>1418</v>
      </c>
    </row>
    <row r="839" spans="1:35" x14ac:dyDescent="0.2">
      <c r="A839" s="79" t="s">
        <v>5410</v>
      </c>
      <c r="B839" s="80" t="s">
        <v>649</v>
      </c>
      <c r="C839" s="81" t="s">
        <v>650</v>
      </c>
      <c r="D839" s="82" t="s">
        <v>5411</v>
      </c>
      <c r="E839" s="82" t="s">
        <v>2009</v>
      </c>
      <c r="F839" s="80" t="s">
        <v>1362</v>
      </c>
      <c r="G839" s="83" t="s">
        <v>2010</v>
      </c>
      <c r="H839" s="84" t="s">
        <v>5412</v>
      </c>
      <c r="I839" s="85">
        <v>3305495226</v>
      </c>
      <c r="J839" s="86" t="s">
        <v>1476</v>
      </c>
      <c r="K839" s="87" t="s">
        <v>1417</v>
      </c>
      <c r="L839" s="88"/>
      <c r="M839" s="89">
        <v>1287.2341919849489</v>
      </c>
      <c r="N839" s="90"/>
      <c r="O839" s="91">
        <v>9.4719999999999995</v>
      </c>
      <c r="P839" s="87" t="s">
        <v>1366</v>
      </c>
      <c r="Q839" s="92"/>
      <c r="R839" s="90"/>
      <c r="S839" s="93" t="s">
        <v>1417</v>
      </c>
      <c r="T839" s="94">
        <v>41605.58</v>
      </c>
      <c r="U839" s="95"/>
      <c r="V839" s="95"/>
      <c r="W839" s="96"/>
      <c r="X839" s="81">
        <f t="shared" si="130"/>
        <v>1</v>
      </c>
      <c r="Y839" s="82">
        <f t="shared" si="131"/>
        <v>0</v>
      </c>
      <c r="Z839" s="82">
        <f t="shared" si="132"/>
        <v>0</v>
      </c>
      <c r="AA839" s="82">
        <f t="shared" si="133"/>
        <v>0</v>
      </c>
      <c r="AB839" s="97" t="str">
        <f t="shared" si="134"/>
        <v>-</v>
      </c>
      <c r="AC839" s="81">
        <f t="shared" si="135"/>
        <v>1</v>
      </c>
      <c r="AD839" s="82">
        <f t="shared" si="136"/>
        <v>0</v>
      </c>
      <c r="AE839" s="82">
        <f t="shared" si="137"/>
        <v>0</v>
      </c>
      <c r="AF839" s="97" t="str">
        <f t="shared" si="138"/>
        <v>-</v>
      </c>
      <c r="AG839" s="81">
        <f t="shared" si="139"/>
        <v>0</v>
      </c>
      <c r="AH839" s="98" t="s">
        <v>1368</v>
      </c>
      <c r="AI839" s="99" t="s">
        <v>1418</v>
      </c>
    </row>
    <row r="840" spans="1:35" x14ac:dyDescent="0.2">
      <c r="A840" s="79" t="s">
        <v>5413</v>
      </c>
      <c r="B840" s="80" t="s">
        <v>5414</v>
      </c>
      <c r="C840" s="81" t="s">
        <v>5415</v>
      </c>
      <c r="D840" s="82" t="s">
        <v>5416</v>
      </c>
      <c r="E840" s="82" t="s">
        <v>1361</v>
      </c>
      <c r="F840" s="80" t="s">
        <v>1362</v>
      </c>
      <c r="G840" s="83" t="s">
        <v>1374</v>
      </c>
      <c r="H840" s="84" t="s">
        <v>5417</v>
      </c>
      <c r="I840" s="85">
        <v>6144457684</v>
      </c>
      <c r="J840" s="86" t="s">
        <v>1365</v>
      </c>
      <c r="K840" s="87" t="s">
        <v>1366</v>
      </c>
      <c r="L840" s="88"/>
      <c r="M840" s="89">
        <v>195.28965972023312</v>
      </c>
      <c r="N840" s="90"/>
      <c r="O840" s="91" t="s">
        <v>1367</v>
      </c>
      <c r="P840" s="87" t="s">
        <v>1366</v>
      </c>
      <c r="Q840" s="92"/>
      <c r="R840" s="90"/>
      <c r="S840" s="93" t="s">
        <v>1366</v>
      </c>
      <c r="T840" s="94">
        <v>2027.46</v>
      </c>
      <c r="U840" s="95"/>
      <c r="V840" s="95"/>
      <c r="W840" s="96"/>
      <c r="X840" s="81">
        <f t="shared" si="130"/>
        <v>0</v>
      </c>
      <c r="Y840" s="82">
        <f t="shared" si="131"/>
        <v>1</v>
      </c>
      <c r="Z840" s="82">
        <f t="shared" si="132"/>
        <v>0</v>
      </c>
      <c r="AA840" s="82">
        <f t="shared" si="133"/>
        <v>0</v>
      </c>
      <c r="AB840" s="97" t="str">
        <f t="shared" si="134"/>
        <v>-</v>
      </c>
      <c r="AC840" s="81">
        <f t="shared" si="135"/>
        <v>0</v>
      </c>
      <c r="AD840" s="82">
        <f t="shared" si="136"/>
        <v>0</v>
      </c>
      <c r="AE840" s="82">
        <f t="shared" si="137"/>
        <v>0</v>
      </c>
      <c r="AF840" s="97" t="str">
        <f t="shared" si="138"/>
        <v>-</v>
      </c>
      <c r="AG840" s="81">
        <f t="shared" si="139"/>
        <v>0</v>
      </c>
      <c r="AH840" s="98" t="s">
        <v>1368</v>
      </c>
      <c r="AI840" s="99" t="s">
        <v>1418</v>
      </c>
    </row>
    <row r="841" spans="1:35" x14ac:dyDescent="0.2">
      <c r="A841" s="79" t="s">
        <v>5418</v>
      </c>
      <c r="B841" s="80" t="s">
        <v>1219</v>
      </c>
      <c r="C841" s="81" t="s">
        <v>5419</v>
      </c>
      <c r="D841" s="82" t="s">
        <v>5420</v>
      </c>
      <c r="E841" s="82" t="s">
        <v>5421</v>
      </c>
      <c r="F841" s="80" t="s">
        <v>1362</v>
      </c>
      <c r="G841" s="83" t="s">
        <v>5422</v>
      </c>
      <c r="H841" s="84" t="s">
        <v>4766</v>
      </c>
      <c r="I841" s="85">
        <v>3306983001</v>
      </c>
      <c r="J841" s="86" t="s">
        <v>1424</v>
      </c>
      <c r="K841" s="87" t="s">
        <v>1417</v>
      </c>
      <c r="L841" s="88"/>
      <c r="M841" s="89">
        <v>1461.2634161286167</v>
      </c>
      <c r="N841" s="90"/>
      <c r="O841" s="91">
        <v>22.035399999999999</v>
      </c>
      <c r="P841" s="87" t="s">
        <v>1417</v>
      </c>
      <c r="Q841" s="92"/>
      <c r="R841" s="90"/>
      <c r="S841" s="93" t="s">
        <v>1417</v>
      </c>
      <c r="T841" s="94">
        <v>209164.77000000002</v>
      </c>
      <c r="U841" s="95"/>
      <c r="V841" s="95"/>
      <c r="W841" s="96"/>
      <c r="X841" s="81">
        <f t="shared" si="130"/>
        <v>1</v>
      </c>
      <c r="Y841" s="82">
        <f t="shared" si="131"/>
        <v>0</v>
      </c>
      <c r="Z841" s="82">
        <f t="shared" si="132"/>
        <v>0</v>
      </c>
      <c r="AA841" s="82">
        <f t="shared" si="133"/>
        <v>0</v>
      </c>
      <c r="AB841" s="97" t="str">
        <f t="shared" si="134"/>
        <v>-</v>
      </c>
      <c r="AC841" s="81">
        <f t="shared" si="135"/>
        <v>1</v>
      </c>
      <c r="AD841" s="82">
        <f t="shared" si="136"/>
        <v>1</v>
      </c>
      <c r="AE841" s="82" t="str">
        <f t="shared" si="137"/>
        <v>Initial</v>
      </c>
      <c r="AF841" s="97" t="str">
        <f t="shared" si="138"/>
        <v>RLIS</v>
      </c>
      <c r="AG841" s="81">
        <f t="shared" si="139"/>
        <v>0</v>
      </c>
      <c r="AH841" s="98" t="s">
        <v>1368</v>
      </c>
      <c r="AI841" s="99" t="s">
        <v>1418</v>
      </c>
    </row>
    <row r="842" spans="1:35" x14ac:dyDescent="0.2">
      <c r="A842" s="79" t="s">
        <v>5423</v>
      </c>
      <c r="B842" s="80" t="s">
        <v>651</v>
      </c>
      <c r="C842" s="81" t="s">
        <v>5419</v>
      </c>
      <c r="D842" s="82" t="s">
        <v>5424</v>
      </c>
      <c r="E842" s="82" t="s">
        <v>4211</v>
      </c>
      <c r="F842" s="80" t="s">
        <v>1362</v>
      </c>
      <c r="G842" s="83" t="s">
        <v>4212</v>
      </c>
      <c r="H842" s="84" t="s">
        <v>5425</v>
      </c>
      <c r="I842" s="85">
        <v>3306545841</v>
      </c>
      <c r="J842" s="86" t="s">
        <v>1476</v>
      </c>
      <c r="K842" s="87" t="s">
        <v>1417</v>
      </c>
      <c r="L842" s="88"/>
      <c r="M842" s="89">
        <v>1629.5821816680159</v>
      </c>
      <c r="N842" s="90"/>
      <c r="O842" s="91">
        <v>13.5342</v>
      </c>
      <c r="P842" s="87" t="s">
        <v>1366</v>
      </c>
      <c r="Q842" s="92"/>
      <c r="R842" s="90"/>
      <c r="S842" s="93" t="s">
        <v>1417</v>
      </c>
      <c r="T842" s="94">
        <v>78786.16</v>
      </c>
      <c r="U842" s="95"/>
      <c r="V842" s="95"/>
      <c r="W842" s="96"/>
      <c r="X842" s="81">
        <f t="shared" si="130"/>
        <v>1</v>
      </c>
      <c r="Y842" s="82">
        <f t="shared" si="131"/>
        <v>0</v>
      </c>
      <c r="Z842" s="82">
        <f t="shared" si="132"/>
        <v>0</v>
      </c>
      <c r="AA842" s="82">
        <f t="shared" si="133"/>
        <v>0</v>
      </c>
      <c r="AB842" s="97" t="str">
        <f t="shared" si="134"/>
        <v>-</v>
      </c>
      <c r="AC842" s="81">
        <f t="shared" si="135"/>
        <v>1</v>
      </c>
      <c r="AD842" s="82">
        <f t="shared" si="136"/>
        <v>0</v>
      </c>
      <c r="AE842" s="82">
        <f t="shared" si="137"/>
        <v>0</v>
      </c>
      <c r="AF842" s="97" t="str">
        <f t="shared" si="138"/>
        <v>-</v>
      </c>
      <c r="AG842" s="81">
        <f t="shared" si="139"/>
        <v>0</v>
      </c>
      <c r="AH842" s="98" t="s">
        <v>1368</v>
      </c>
      <c r="AI842" s="99" t="s">
        <v>1369</v>
      </c>
    </row>
    <row r="843" spans="1:35" x14ac:dyDescent="0.2">
      <c r="A843" s="79" t="s">
        <v>5426</v>
      </c>
      <c r="B843" s="80" t="s">
        <v>1055</v>
      </c>
      <c r="C843" s="81" t="s">
        <v>5427</v>
      </c>
      <c r="D843" s="82" t="s">
        <v>5428</v>
      </c>
      <c r="E843" s="82" t="s">
        <v>2145</v>
      </c>
      <c r="F843" s="80" t="s">
        <v>1362</v>
      </c>
      <c r="G843" s="83" t="s">
        <v>2146</v>
      </c>
      <c r="H843" s="84" t="s">
        <v>5429</v>
      </c>
      <c r="I843" s="85">
        <v>7407742003</v>
      </c>
      <c r="J843" s="86" t="s">
        <v>1424</v>
      </c>
      <c r="K843" s="87" t="s">
        <v>1417</v>
      </c>
      <c r="L843" s="88"/>
      <c r="M843" s="89">
        <v>1208.2074514057001</v>
      </c>
      <c r="N843" s="90"/>
      <c r="O843" s="91">
        <v>20.3767</v>
      </c>
      <c r="P843" s="87" t="s">
        <v>1417</v>
      </c>
      <c r="Q843" s="92"/>
      <c r="R843" s="90"/>
      <c r="S843" s="93" t="s">
        <v>1417</v>
      </c>
      <c r="T843" s="94">
        <v>54336.66</v>
      </c>
      <c r="U843" s="95"/>
      <c r="V843" s="95"/>
      <c r="W843" s="96"/>
      <c r="X843" s="81">
        <f t="shared" si="130"/>
        <v>1</v>
      </c>
      <c r="Y843" s="82">
        <f t="shared" si="131"/>
        <v>0</v>
      </c>
      <c r="Z843" s="82">
        <f t="shared" si="132"/>
        <v>0</v>
      </c>
      <c r="AA843" s="82">
        <f t="shared" si="133"/>
        <v>0</v>
      </c>
      <c r="AB843" s="97" t="str">
        <f t="shared" si="134"/>
        <v>-</v>
      </c>
      <c r="AC843" s="81">
        <f t="shared" si="135"/>
        <v>1</v>
      </c>
      <c r="AD843" s="82">
        <f t="shared" si="136"/>
        <v>1</v>
      </c>
      <c r="AE843" s="82" t="str">
        <f t="shared" si="137"/>
        <v>Initial</v>
      </c>
      <c r="AF843" s="97" t="str">
        <f t="shared" si="138"/>
        <v>RLIS</v>
      </c>
      <c r="AG843" s="81">
        <f t="shared" si="139"/>
        <v>0</v>
      </c>
      <c r="AH843" s="98" t="s">
        <v>1368</v>
      </c>
      <c r="AI843" s="99" t="s">
        <v>1418</v>
      </c>
    </row>
    <row r="844" spans="1:35" x14ac:dyDescent="0.2">
      <c r="A844" s="79" t="s">
        <v>5430</v>
      </c>
      <c r="B844" s="80" t="s">
        <v>115</v>
      </c>
      <c r="C844" s="81" t="s">
        <v>5427</v>
      </c>
      <c r="D844" s="82" t="s">
        <v>5431</v>
      </c>
      <c r="E844" s="82" t="s">
        <v>5432</v>
      </c>
      <c r="F844" s="80" t="s">
        <v>1362</v>
      </c>
      <c r="G844" s="83" t="s">
        <v>5433</v>
      </c>
      <c r="H844" s="84" t="s">
        <v>4440</v>
      </c>
      <c r="I844" s="85">
        <v>8886276745</v>
      </c>
      <c r="J844" s="86" t="s">
        <v>1476</v>
      </c>
      <c r="K844" s="87" t="s">
        <v>1417</v>
      </c>
      <c r="L844" s="88"/>
      <c r="M844" s="89">
        <v>682</v>
      </c>
      <c r="N844" s="90"/>
      <c r="O844" s="91">
        <v>18.427800000000001</v>
      </c>
      <c r="P844" s="87" t="s">
        <v>1366</v>
      </c>
      <c r="Q844" s="92"/>
      <c r="R844" s="90"/>
      <c r="S844" s="93" t="s">
        <v>1417</v>
      </c>
      <c r="T844" s="94">
        <v>24296.980000000003</v>
      </c>
      <c r="U844" s="95"/>
      <c r="V844" s="95"/>
      <c r="W844" s="96"/>
      <c r="X844" s="81">
        <f t="shared" si="130"/>
        <v>1</v>
      </c>
      <c r="Y844" s="82">
        <f t="shared" si="131"/>
        <v>0</v>
      </c>
      <c r="Z844" s="82">
        <f t="shared" si="132"/>
        <v>0</v>
      </c>
      <c r="AA844" s="82">
        <f t="shared" si="133"/>
        <v>0</v>
      </c>
      <c r="AB844" s="97" t="str">
        <f t="shared" si="134"/>
        <v>-</v>
      </c>
      <c r="AC844" s="81">
        <f t="shared" si="135"/>
        <v>1</v>
      </c>
      <c r="AD844" s="82">
        <f t="shared" si="136"/>
        <v>0</v>
      </c>
      <c r="AE844" s="82">
        <f t="shared" si="137"/>
        <v>0</v>
      </c>
      <c r="AF844" s="97" t="str">
        <f t="shared" si="138"/>
        <v>-</v>
      </c>
      <c r="AG844" s="81">
        <f t="shared" si="139"/>
        <v>0</v>
      </c>
      <c r="AH844" s="98" t="s">
        <v>1368</v>
      </c>
      <c r="AI844" s="99" t="s">
        <v>1418</v>
      </c>
    </row>
    <row r="845" spans="1:35" x14ac:dyDescent="0.2">
      <c r="A845" s="79" t="s">
        <v>5434</v>
      </c>
      <c r="B845" s="80" t="s">
        <v>5435</v>
      </c>
      <c r="C845" s="81" t="s">
        <v>5436</v>
      </c>
      <c r="D845" s="82" t="s">
        <v>5437</v>
      </c>
      <c r="E845" s="82" t="s">
        <v>3203</v>
      </c>
      <c r="F845" s="80" t="s">
        <v>1362</v>
      </c>
      <c r="G845" s="83" t="s">
        <v>3204</v>
      </c>
      <c r="H845" s="84" t="s">
        <v>5438</v>
      </c>
      <c r="I845" s="85">
        <v>9373786131</v>
      </c>
      <c r="J845" s="86" t="s">
        <v>1476</v>
      </c>
      <c r="K845" s="87" t="s">
        <v>1417</v>
      </c>
      <c r="L845" s="88"/>
      <c r="M845" s="100">
        <v>323.83</v>
      </c>
      <c r="N845" s="90"/>
      <c r="O845" s="91" t="s">
        <v>1367</v>
      </c>
      <c r="P845" s="87" t="s">
        <v>1366</v>
      </c>
      <c r="Q845" s="92"/>
      <c r="R845" s="90"/>
      <c r="S845" s="93" t="s">
        <v>1417</v>
      </c>
      <c r="T845" s="94">
        <v>1050</v>
      </c>
      <c r="U845" s="95"/>
      <c r="V845" s="95"/>
      <c r="W845" s="96"/>
      <c r="X845" s="81">
        <f t="shared" si="130"/>
        <v>1</v>
      </c>
      <c r="Y845" s="82">
        <f t="shared" si="131"/>
        <v>1</v>
      </c>
      <c r="Z845" s="82">
        <f t="shared" si="132"/>
        <v>0</v>
      </c>
      <c r="AA845" s="82">
        <f t="shared" si="133"/>
        <v>0</v>
      </c>
      <c r="AB845" s="97" t="str">
        <f t="shared" si="134"/>
        <v>SRSA</v>
      </c>
      <c r="AC845" s="81">
        <f t="shared" si="135"/>
        <v>1</v>
      </c>
      <c r="AD845" s="82">
        <f t="shared" si="136"/>
        <v>0</v>
      </c>
      <c r="AE845" s="82">
        <f t="shared" si="137"/>
        <v>0</v>
      </c>
      <c r="AF845" s="97" t="str">
        <f t="shared" si="138"/>
        <v>-</v>
      </c>
      <c r="AG845" s="81">
        <f t="shared" si="139"/>
        <v>0</v>
      </c>
      <c r="AH845" s="98" t="s">
        <v>1368</v>
      </c>
      <c r="AI845" s="99" t="s">
        <v>1538</v>
      </c>
    </row>
    <row r="846" spans="1:35" x14ac:dyDescent="0.2">
      <c r="A846" s="79" t="s">
        <v>5439</v>
      </c>
      <c r="B846" s="80" t="s">
        <v>54</v>
      </c>
      <c r="C846" s="81" t="s">
        <v>5440</v>
      </c>
      <c r="D846" s="82" t="s">
        <v>5441</v>
      </c>
      <c r="E846" s="82" t="s">
        <v>5442</v>
      </c>
      <c r="F846" s="80" t="s">
        <v>1362</v>
      </c>
      <c r="G846" s="83" t="s">
        <v>5443</v>
      </c>
      <c r="H846" s="84" t="s">
        <v>5444</v>
      </c>
      <c r="I846" s="85">
        <v>7409492661</v>
      </c>
      <c r="J846" s="86" t="s">
        <v>1424</v>
      </c>
      <c r="K846" s="87" t="s">
        <v>1417</v>
      </c>
      <c r="L846" s="88"/>
      <c r="M846" s="89">
        <v>772.49628716582879</v>
      </c>
      <c r="N846" s="90"/>
      <c r="O846" s="91">
        <v>26.206900000000001</v>
      </c>
      <c r="P846" s="87" t="s">
        <v>1417</v>
      </c>
      <c r="Q846" s="92"/>
      <c r="R846" s="90"/>
      <c r="S846" s="93" t="s">
        <v>1417</v>
      </c>
      <c r="T846" s="94">
        <v>58458.86</v>
      </c>
      <c r="U846" s="95"/>
      <c r="V846" s="95"/>
      <c r="W846" s="96"/>
      <c r="X846" s="81">
        <f t="shared" si="130"/>
        <v>1</v>
      </c>
      <c r="Y846" s="82">
        <f t="shared" si="131"/>
        <v>0</v>
      </c>
      <c r="Z846" s="82">
        <f t="shared" si="132"/>
        <v>0</v>
      </c>
      <c r="AA846" s="82">
        <f t="shared" si="133"/>
        <v>0</v>
      </c>
      <c r="AB846" s="97" t="str">
        <f t="shared" si="134"/>
        <v>-</v>
      </c>
      <c r="AC846" s="81">
        <f t="shared" si="135"/>
        <v>1</v>
      </c>
      <c r="AD846" s="82">
        <f t="shared" si="136"/>
        <v>1</v>
      </c>
      <c r="AE846" s="82" t="str">
        <f t="shared" si="137"/>
        <v>Initial</v>
      </c>
      <c r="AF846" s="97" t="str">
        <f t="shared" si="138"/>
        <v>RLIS</v>
      </c>
      <c r="AG846" s="81">
        <f t="shared" si="139"/>
        <v>0</v>
      </c>
      <c r="AH846" s="98" t="s">
        <v>1368</v>
      </c>
      <c r="AI846" s="99" t="s">
        <v>1418</v>
      </c>
    </row>
    <row r="847" spans="1:35" x14ac:dyDescent="0.2">
      <c r="A847" s="79" t="s">
        <v>5445</v>
      </c>
      <c r="B847" s="80" t="s">
        <v>56</v>
      </c>
      <c r="C847" s="81" t="s">
        <v>5440</v>
      </c>
      <c r="D847" s="82" t="s">
        <v>5446</v>
      </c>
      <c r="E847" s="82" t="s">
        <v>5447</v>
      </c>
      <c r="F847" s="80" t="s">
        <v>1362</v>
      </c>
      <c r="G847" s="83" t="s">
        <v>5448</v>
      </c>
      <c r="H847" s="84" t="s">
        <v>4243</v>
      </c>
      <c r="I847" s="85">
        <v>7403942402</v>
      </c>
      <c r="J847" s="86" t="s">
        <v>1476</v>
      </c>
      <c r="K847" s="87" t="s">
        <v>1417</v>
      </c>
      <c r="L847" s="88"/>
      <c r="M847" s="89">
        <v>715.43112995633112</v>
      </c>
      <c r="N847" s="90"/>
      <c r="O847" s="91">
        <v>38.019599999999997</v>
      </c>
      <c r="P847" s="87" t="s">
        <v>1417</v>
      </c>
      <c r="Q847" s="92"/>
      <c r="R847" s="90"/>
      <c r="S847" s="93" t="s">
        <v>1417</v>
      </c>
      <c r="T847" s="94">
        <v>69429.090000000011</v>
      </c>
      <c r="U847" s="95"/>
      <c r="V847" s="95"/>
      <c r="W847" s="96"/>
      <c r="X847" s="81">
        <f t="shared" si="130"/>
        <v>1</v>
      </c>
      <c r="Y847" s="82">
        <f t="shared" si="131"/>
        <v>0</v>
      </c>
      <c r="Z847" s="82">
        <f t="shared" si="132"/>
        <v>0</v>
      </c>
      <c r="AA847" s="82">
        <f t="shared" si="133"/>
        <v>0</v>
      </c>
      <c r="AB847" s="97" t="str">
        <f t="shared" si="134"/>
        <v>-</v>
      </c>
      <c r="AC847" s="81">
        <f t="shared" si="135"/>
        <v>1</v>
      </c>
      <c r="AD847" s="82">
        <f t="shared" si="136"/>
        <v>1</v>
      </c>
      <c r="AE847" s="82" t="str">
        <f t="shared" si="137"/>
        <v>Initial</v>
      </c>
      <c r="AF847" s="97" t="str">
        <f t="shared" si="138"/>
        <v>RLIS</v>
      </c>
      <c r="AG847" s="81">
        <f t="shared" si="139"/>
        <v>0</v>
      </c>
      <c r="AH847" s="98" t="s">
        <v>1368</v>
      </c>
      <c r="AI847" s="99" t="s">
        <v>1418</v>
      </c>
    </row>
    <row r="848" spans="1:35" x14ac:dyDescent="0.2">
      <c r="A848" s="79" t="s">
        <v>5449</v>
      </c>
      <c r="B848" s="80" t="s">
        <v>504</v>
      </c>
      <c r="C848" s="81" t="s">
        <v>5440</v>
      </c>
      <c r="D848" s="82" t="s">
        <v>5450</v>
      </c>
      <c r="E848" s="82" t="s">
        <v>5451</v>
      </c>
      <c r="F848" s="80" t="s">
        <v>1362</v>
      </c>
      <c r="G848" s="83" t="s">
        <v>5452</v>
      </c>
      <c r="H848" s="84" t="s">
        <v>3882</v>
      </c>
      <c r="I848" s="85">
        <v>3306792343</v>
      </c>
      <c r="J848" s="86" t="s">
        <v>1424</v>
      </c>
      <c r="K848" s="87" t="s">
        <v>1417</v>
      </c>
      <c r="L848" s="88"/>
      <c r="M848" s="89">
        <v>898.84080817280903</v>
      </c>
      <c r="N848" s="90"/>
      <c r="O848" s="91">
        <v>19.4617</v>
      </c>
      <c r="P848" s="87" t="s">
        <v>1366</v>
      </c>
      <c r="Q848" s="92"/>
      <c r="R848" s="90"/>
      <c r="S848" s="93" t="s">
        <v>1417</v>
      </c>
      <c r="T848" s="94">
        <v>44685.49</v>
      </c>
      <c r="U848" s="95"/>
      <c r="V848" s="95"/>
      <c r="W848" s="96"/>
      <c r="X848" s="81">
        <f t="shared" si="130"/>
        <v>1</v>
      </c>
      <c r="Y848" s="82">
        <f t="shared" si="131"/>
        <v>0</v>
      </c>
      <c r="Z848" s="82">
        <f t="shared" si="132"/>
        <v>0</v>
      </c>
      <c r="AA848" s="82">
        <f t="shared" si="133"/>
        <v>0</v>
      </c>
      <c r="AB848" s="97" t="str">
        <f t="shared" si="134"/>
        <v>-</v>
      </c>
      <c r="AC848" s="81">
        <f t="shared" si="135"/>
        <v>1</v>
      </c>
      <c r="AD848" s="82">
        <f t="shared" si="136"/>
        <v>0</v>
      </c>
      <c r="AE848" s="82">
        <f t="shared" si="137"/>
        <v>0</v>
      </c>
      <c r="AF848" s="97" t="str">
        <f t="shared" si="138"/>
        <v>-</v>
      </c>
      <c r="AG848" s="81">
        <f t="shared" si="139"/>
        <v>0</v>
      </c>
      <c r="AH848" s="98" t="s">
        <v>1368</v>
      </c>
      <c r="AI848" s="99" t="s">
        <v>1418</v>
      </c>
    </row>
    <row r="849" spans="1:35" x14ac:dyDescent="0.2">
      <c r="A849" s="79" t="s">
        <v>5453</v>
      </c>
      <c r="B849" s="80" t="s">
        <v>5454</v>
      </c>
      <c r="C849" s="81" t="s">
        <v>5455</v>
      </c>
      <c r="D849" s="82" t="s">
        <v>5456</v>
      </c>
      <c r="E849" s="82" t="s">
        <v>5345</v>
      </c>
      <c r="F849" s="80" t="s">
        <v>1362</v>
      </c>
      <c r="G849" s="83" t="s">
        <v>2267</v>
      </c>
      <c r="H849" s="84" t="s">
        <v>5457</v>
      </c>
      <c r="I849" s="85">
        <v>7402596843</v>
      </c>
      <c r="J849" s="86" t="s">
        <v>1424</v>
      </c>
      <c r="K849" s="87" t="s">
        <v>1417</v>
      </c>
      <c r="L849" s="88"/>
      <c r="M849" s="89">
        <v>147.84902939431157</v>
      </c>
      <c r="N849" s="90"/>
      <c r="O849" s="91" t="s">
        <v>1367</v>
      </c>
      <c r="P849" s="87" t="s">
        <v>1366</v>
      </c>
      <c r="Q849" s="92"/>
      <c r="R849" s="90"/>
      <c r="S849" s="93" t="s">
        <v>1417</v>
      </c>
      <c r="T849" s="94">
        <v>794.18000000000006</v>
      </c>
      <c r="U849" s="95"/>
      <c r="V849" s="95"/>
      <c r="W849" s="96"/>
      <c r="X849" s="81">
        <f t="shared" si="130"/>
        <v>1</v>
      </c>
      <c r="Y849" s="82">
        <f t="shared" si="131"/>
        <v>1</v>
      </c>
      <c r="Z849" s="82">
        <f t="shared" si="132"/>
        <v>0</v>
      </c>
      <c r="AA849" s="82">
        <f t="shared" si="133"/>
        <v>0</v>
      </c>
      <c r="AB849" s="97" t="str">
        <f t="shared" si="134"/>
        <v>SRSA</v>
      </c>
      <c r="AC849" s="81">
        <f t="shared" si="135"/>
        <v>1</v>
      </c>
      <c r="AD849" s="82">
        <f t="shared" si="136"/>
        <v>0</v>
      </c>
      <c r="AE849" s="82">
        <f t="shared" si="137"/>
        <v>0</v>
      </c>
      <c r="AF849" s="97" t="str">
        <f t="shared" si="138"/>
        <v>-</v>
      </c>
      <c r="AG849" s="81">
        <f t="shared" si="139"/>
        <v>0</v>
      </c>
      <c r="AH849" s="98" t="s">
        <v>1368</v>
      </c>
      <c r="AI849" s="99" t="s">
        <v>1418</v>
      </c>
    </row>
    <row r="850" spans="1:35" x14ac:dyDescent="0.2">
      <c r="A850" s="79" t="s">
        <v>5458</v>
      </c>
      <c r="B850" s="80" t="s">
        <v>1262</v>
      </c>
      <c r="C850" s="81" t="s">
        <v>1263</v>
      </c>
      <c r="D850" s="82" t="s">
        <v>5459</v>
      </c>
      <c r="E850" s="82" t="s">
        <v>5460</v>
      </c>
      <c r="F850" s="80" t="s">
        <v>1362</v>
      </c>
      <c r="G850" s="83" t="s">
        <v>5461</v>
      </c>
      <c r="H850" s="84" t="s">
        <v>5462</v>
      </c>
      <c r="I850" s="85">
        <v>3308987480</v>
      </c>
      <c r="J850" s="86" t="s">
        <v>1476</v>
      </c>
      <c r="K850" s="87" t="s">
        <v>1417</v>
      </c>
      <c r="L850" s="88"/>
      <c r="M850" s="89">
        <v>531.16119561065193</v>
      </c>
      <c r="N850" s="90"/>
      <c r="O850" s="91">
        <v>15.916399999999999</v>
      </c>
      <c r="P850" s="87" t="s">
        <v>1366</v>
      </c>
      <c r="Q850" s="92"/>
      <c r="R850" s="90"/>
      <c r="S850" s="93" t="s">
        <v>1417</v>
      </c>
      <c r="T850" s="94">
        <v>20966.350000000002</v>
      </c>
      <c r="U850" s="95"/>
      <c r="V850" s="95"/>
      <c r="W850" s="96"/>
      <c r="X850" s="81">
        <f t="shared" si="130"/>
        <v>1</v>
      </c>
      <c r="Y850" s="82">
        <f t="shared" si="131"/>
        <v>1</v>
      </c>
      <c r="Z850" s="82">
        <f t="shared" si="132"/>
        <v>0</v>
      </c>
      <c r="AA850" s="82">
        <f t="shared" si="133"/>
        <v>0</v>
      </c>
      <c r="AB850" s="97" t="str">
        <f t="shared" si="134"/>
        <v>SRSA</v>
      </c>
      <c r="AC850" s="81">
        <f t="shared" si="135"/>
        <v>1</v>
      </c>
      <c r="AD850" s="82">
        <f t="shared" si="136"/>
        <v>0</v>
      </c>
      <c r="AE850" s="82">
        <f t="shared" si="137"/>
        <v>0</v>
      </c>
      <c r="AF850" s="97" t="str">
        <f t="shared" si="138"/>
        <v>-</v>
      </c>
      <c r="AG850" s="81">
        <f t="shared" si="139"/>
        <v>0</v>
      </c>
      <c r="AH850" s="98" t="s">
        <v>1368</v>
      </c>
      <c r="AI850" s="99" t="s">
        <v>1369</v>
      </c>
    </row>
    <row r="851" spans="1:35" x14ac:dyDescent="0.2">
      <c r="A851" s="79" t="s">
        <v>5463</v>
      </c>
      <c r="B851" s="80" t="s">
        <v>5464</v>
      </c>
      <c r="C851" s="81" t="s">
        <v>5465</v>
      </c>
      <c r="D851" s="82" t="s">
        <v>5466</v>
      </c>
      <c r="E851" s="82" t="s">
        <v>1380</v>
      </c>
      <c r="F851" s="80" t="s">
        <v>1362</v>
      </c>
      <c r="G851" s="83" t="s">
        <v>3533</v>
      </c>
      <c r="H851" s="84" t="s">
        <v>5467</v>
      </c>
      <c r="I851" s="85">
        <v>3307429090</v>
      </c>
      <c r="J851" s="86" t="s">
        <v>1383</v>
      </c>
      <c r="K851" s="87" t="s">
        <v>1366</v>
      </c>
      <c r="L851" s="88"/>
      <c r="M851" s="89">
        <v>210.50292280285498</v>
      </c>
      <c r="N851" s="90"/>
      <c r="O851" s="91" t="s">
        <v>1367</v>
      </c>
      <c r="P851" s="87" t="s">
        <v>1366</v>
      </c>
      <c r="Q851" s="92"/>
      <c r="R851" s="90"/>
      <c r="S851" s="93" t="s">
        <v>1366</v>
      </c>
      <c r="T851" s="94">
        <v>2970.0600000000004</v>
      </c>
      <c r="U851" s="95"/>
      <c r="V851" s="95"/>
      <c r="W851" s="96"/>
      <c r="X851" s="81">
        <f t="shared" si="130"/>
        <v>0</v>
      </c>
      <c r="Y851" s="82">
        <f t="shared" si="131"/>
        <v>1</v>
      </c>
      <c r="Z851" s="82">
        <f t="shared" si="132"/>
        <v>0</v>
      </c>
      <c r="AA851" s="82">
        <f t="shared" si="133"/>
        <v>0</v>
      </c>
      <c r="AB851" s="97" t="str">
        <f t="shared" si="134"/>
        <v>-</v>
      </c>
      <c r="AC851" s="81">
        <f t="shared" si="135"/>
        <v>0</v>
      </c>
      <c r="AD851" s="82">
        <f t="shared" si="136"/>
        <v>0</v>
      </c>
      <c r="AE851" s="82">
        <f t="shared" si="137"/>
        <v>0</v>
      </c>
      <c r="AF851" s="97" t="str">
        <f t="shared" si="138"/>
        <v>-</v>
      </c>
      <c r="AG851" s="81">
        <f t="shared" si="139"/>
        <v>0</v>
      </c>
      <c r="AH851" s="98" t="s">
        <v>1368</v>
      </c>
      <c r="AI851" s="99" t="s">
        <v>1418</v>
      </c>
    </row>
    <row r="852" spans="1:35" x14ac:dyDescent="0.2">
      <c r="A852" s="79" t="s">
        <v>5468</v>
      </c>
      <c r="B852" s="80" t="s">
        <v>5469</v>
      </c>
      <c r="C852" s="81" t="s">
        <v>5470</v>
      </c>
      <c r="D852" s="82" t="s">
        <v>5471</v>
      </c>
      <c r="E852" s="82" t="s">
        <v>3944</v>
      </c>
      <c r="F852" s="80" t="s">
        <v>1362</v>
      </c>
      <c r="G852" s="83" t="s">
        <v>3945</v>
      </c>
      <c r="H852" s="84" t="s">
        <v>1397</v>
      </c>
      <c r="I852" s="85">
        <v>7409273941</v>
      </c>
      <c r="J852" s="86" t="s">
        <v>1390</v>
      </c>
      <c r="K852" s="87" t="s">
        <v>1366</v>
      </c>
      <c r="L852" s="88"/>
      <c r="M852" s="89">
        <v>30.873973353280764</v>
      </c>
      <c r="N852" s="90"/>
      <c r="O852" s="91" t="s">
        <v>1367</v>
      </c>
      <c r="P852" s="87" t="s">
        <v>1366</v>
      </c>
      <c r="Q852" s="92"/>
      <c r="R852" s="90"/>
      <c r="S852" s="93" t="s">
        <v>1366</v>
      </c>
      <c r="T852" s="94">
        <v>0</v>
      </c>
      <c r="U852" s="95"/>
      <c r="V852" s="95"/>
      <c r="W852" s="96"/>
      <c r="X852" s="81">
        <f t="shared" si="130"/>
        <v>0</v>
      </c>
      <c r="Y852" s="82">
        <f t="shared" si="131"/>
        <v>1</v>
      </c>
      <c r="Z852" s="82">
        <f t="shared" si="132"/>
        <v>0</v>
      </c>
      <c r="AA852" s="82">
        <f t="shared" si="133"/>
        <v>0</v>
      </c>
      <c r="AB852" s="97" t="str">
        <f t="shared" si="134"/>
        <v>-</v>
      </c>
      <c r="AC852" s="81">
        <f t="shared" si="135"/>
        <v>0</v>
      </c>
      <c r="AD852" s="82">
        <f t="shared" si="136"/>
        <v>0</v>
      </c>
      <c r="AE852" s="82">
        <f t="shared" si="137"/>
        <v>0</v>
      </c>
      <c r="AF852" s="97" t="str">
        <f t="shared" si="138"/>
        <v>-</v>
      </c>
      <c r="AG852" s="81">
        <f t="shared" si="139"/>
        <v>0</v>
      </c>
      <c r="AH852" s="98" t="s">
        <v>1368</v>
      </c>
      <c r="AI852" s="99" t="s">
        <v>1369</v>
      </c>
    </row>
    <row r="853" spans="1:35" x14ac:dyDescent="0.2">
      <c r="A853" s="79" t="s">
        <v>5472</v>
      </c>
      <c r="B853" s="80" t="s">
        <v>573</v>
      </c>
      <c r="C853" s="81" t="s">
        <v>574</v>
      </c>
      <c r="D853" s="82" t="s">
        <v>5473</v>
      </c>
      <c r="E853" s="82" t="s">
        <v>3944</v>
      </c>
      <c r="F853" s="80" t="s">
        <v>1362</v>
      </c>
      <c r="G853" s="83" t="s">
        <v>3945</v>
      </c>
      <c r="H853" s="84" t="s">
        <v>1397</v>
      </c>
      <c r="I853" s="85">
        <v>7409273941</v>
      </c>
      <c r="J853" s="86" t="s">
        <v>1786</v>
      </c>
      <c r="K853" s="87" t="s">
        <v>1366</v>
      </c>
      <c r="L853" s="88"/>
      <c r="M853" s="89">
        <v>3819.4787505435079</v>
      </c>
      <c r="N853" s="90"/>
      <c r="O853" s="91">
        <v>12.1891</v>
      </c>
      <c r="P853" s="87" t="s">
        <v>1366</v>
      </c>
      <c r="Q853" s="92"/>
      <c r="R853" s="90"/>
      <c r="S853" s="93" t="s">
        <v>1366</v>
      </c>
      <c r="T853" s="94">
        <v>91557.41</v>
      </c>
      <c r="U853" s="95"/>
      <c r="V853" s="95"/>
      <c r="W853" s="96"/>
      <c r="X853" s="81">
        <f t="shared" si="130"/>
        <v>0</v>
      </c>
      <c r="Y853" s="82">
        <f t="shared" si="131"/>
        <v>0</v>
      </c>
      <c r="Z853" s="82">
        <f t="shared" si="132"/>
        <v>0</v>
      </c>
      <c r="AA853" s="82">
        <f t="shared" si="133"/>
        <v>0</v>
      </c>
      <c r="AB853" s="97" t="str">
        <f t="shared" si="134"/>
        <v>-</v>
      </c>
      <c r="AC853" s="81">
        <f t="shared" si="135"/>
        <v>0</v>
      </c>
      <c r="AD853" s="82">
        <f t="shared" si="136"/>
        <v>0</v>
      </c>
      <c r="AE853" s="82">
        <f t="shared" si="137"/>
        <v>0</v>
      </c>
      <c r="AF853" s="97" t="str">
        <f t="shared" si="138"/>
        <v>-</v>
      </c>
      <c r="AG853" s="81">
        <f t="shared" si="139"/>
        <v>0</v>
      </c>
      <c r="AH853" s="98" t="s">
        <v>1368</v>
      </c>
      <c r="AI853" s="99" t="s">
        <v>1369</v>
      </c>
    </row>
    <row r="854" spans="1:35" x14ac:dyDescent="0.2">
      <c r="A854" s="79" t="s">
        <v>5474</v>
      </c>
      <c r="B854" s="80" t="s">
        <v>463</v>
      </c>
      <c r="C854" s="81" t="s">
        <v>464</v>
      </c>
      <c r="D854" s="82" t="s">
        <v>5475</v>
      </c>
      <c r="E854" s="82" t="s">
        <v>183</v>
      </c>
      <c r="F854" s="80" t="s">
        <v>1362</v>
      </c>
      <c r="G854" s="83" t="s">
        <v>5476</v>
      </c>
      <c r="H854" s="84" t="s">
        <v>5477</v>
      </c>
      <c r="I854" s="85">
        <v>5133674139</v>
      </c>
      <c r="J854" s="86" t="s">
        <v>1786</v>
      </c>
      <c r="K854" s="87" t="s">
        <v>1366</v>
      </c>
      <c r="L854" s="88"/>
      <c r="M854" s="89">
        <v>4994.3238278427707</v>
      </c>
      <c r="N854" s="90"/>
      <c r="O854" s="91">
        <v>15.276400000000001</v>
      </c>
      <c r="P854" s="87" t="s">
        <v>1366</v>
      </c>
      <c r="Q854" s="92"/>
      <c r="R854" s="90"/>
      <c r="S854" s="93" t="s">
        <v>1366</v>
      </c>
      <c r="T854" s="94">
        <v>108238.64</v>
      </c>
      <c r="U854" s="95"/>
      <c r="V854" s="95"/>
      <c r="W854" s="96"/>
      <c r="X854" s="81">
        <f t="shared" si="130"/>
        <v>0</v>
      </c>
      <c r="Y854" s="82">
        <f t="shared" si="131"/>
        <v>0</v>
      </c>
      <c r="Z854" s="82">
        <f t="shared" si="132"/>
        <v>0</v>
      </c>
      <c r="AA854" s="82">
        <f t="shared" si="133"/>
        <v>0</v>
      </c>
      <c r="AB854" s="97" t="str">
        <f t="shared" si="134"/>
        <v>-</v>
      </c>
      <c r="AC854" s="81">
        <f t="shared" si="135"/>
        <v>0</v>
      </c>
      <c r="AD854" s="82">
        <f t="shared" si="136"/>
        <v>0</v>
      </c>
      <c r="AE854" s="82">
        <f t="shared" si="137"/>
        <v>0</v>
      </c>
      <c r="AF854" s="97" t="str">
        <f t="shared" si="138"/>
        <v>-</v>
      </c>
      <c r="AG854" s="81">
        <f t="shared" si="139"/>
        <v>0</v>
      </c>
      <c r="AH854" s="98" t="s">
        <v>1368</v>
      </c>
      <c r="AI854" s="99" t="s">
        <v>1418</v>
      </c>
    </row>
    <row r="855" spans="1:35" x14ac:dyDescent="0.2">
      <c r="A855" s="79" t="s">
        <v>5478</v>
      </c>
      <c r="B855" s="80" t="s">
        <v>257</v>
      </c>
      <c r="C855" s="81" t="s">
        <v>258</v>
      </c>
      <c r="D855" s="82" t="s">
        <v>5479</v>
      </c>
      <c r="E855" s="82" t="s">
        <v>5480</v>
      </c>
      <c r="F855" s="80" t="s">
        <v>1362</v>
      </c>
      <c r="G855" s="83" t="s">
        <v>5481</v>
      </c>
      <c r="H855" s="84" t="s">
        <v>5482</v>
      </c>
      <c r="I855" s="85">
        <v>6148013000</v>
      </c>
      <c r="J855" s="86" t="s">
        <v>3438</v>
      </c>
      <c r="K855" s="87" t="s">
        <v>1366</v>
      </c>
      <c r="L855" s="88"/>
      <c r="M855" s="89">
        <v>21717.813256742938</v>
      </c>
      <c r="N855" s="90"/>
      <c r="O855" s="91">
        <v>21.573399999999999</v>
      </c>
      <c r="P855" s="87" t="s">
        <v>1417</v>
      </c>
      <c r="Q855" s="92"/>
      <c r="R855" s="90"/>
      <c r="S855" s="93" t="s">
        <v>1366</v>
      </c>
      <c r="T855" s="94">
        <v>618761.4</v>
      </c>
      <c r="U855" s="95"/>
      <c r="V855" s="95"/>
      <c r="W855" s="96"/>
      <c r="X855" s="81">
        <f t="shared" si="130"/>
        <v>0</v>
      </c>
      <c r="Y855" s="82">
        <f t="shared" si="131"/>
        <v>0</v>
      </c>
      <c r="Z855" s="82">
        <f t="shared" si="132"/>
        <v>0</v>
      </c>
      <c r="AA855" s="82">
        <f t="shared" si="133"/>
        <v>0</v>
      </c>
      <c r="AB855" s="97" t="str">
        <f t="shared" si="134"/>
        <v>-</v>
      </c>
      <c r="AC855" s="81">
        <f t="shared" si="135"/>
        <v>0</v>
      </c>
      <c r="AD855" s="82">
        <f t="shared" si="136"/>
        <v>1</v>
      </c>
      <c r="AE855" s="82">
        <f t="shared" si="137"/>
        <v>0</v>
      </c>
      <c r="AF855" s="97" t="str">
        <f t="shared" si="138"/>
        <v>-</v>
      </c>
      <c r="AG855" s="81">
        <f t="shared" si="139"/>
        <v>0</v>
      </c>
      <c r="AH855" s="98" t="s">
        <v>1368</v>
      </c>
      <c r="AI855" s="99" t="s">
        <v>1418</v>
      </c>
    </row>
    <row r="856" spans="1:35" x14ac:dyDescent="0.2">
      <c r="A856" s="79" t="s">
        <v>5483</v>
      </c>
      <c r="B856" s="80" t="s">
        <v>22</v>
      </c>
      <c r="C856" s="81" t="s">
        <v>23</v>
      </c>
      <c r="D856" s="82" t="s">
        <v>5484</v>
      </c>
      <c r="E856" s="82" t="s">
        <v>5485</v>
      </c>
      <c r="F856" s="80" t="s">
        <v>1362</v>
      </c>
      <c r="G856" s="83" t="s">
        <v>5486</v>
      </c>
      <c r="H856" s="84" t="s">
        <v>5487</v>
      </c>
      <c r="I856" s="85">
        <v>4196474111</v>
      </c>
      <c r="J856" s="86" t="s">
        <v>1476</v>
      </c>
      <c r="K856" s="87" t="s">
        <v>1417</v>
      </c>
      <c r="L856" s="88"/>
      <c r="M856" s="89">
        <v>972.66233993517187</v>
      </c>
      <c r="N856" s="90"/>
      <c r="O856" s="91">
        <v>15.628299999999999</v>
      </c>
      <c r="P856" s="87" t="s">
        <v>1366</v>
      </c>
      <c r="Q856" s="92"/>
      <c r="R856" s="90"/>
      <c r="S856" s="93" t="s">
        <v>1417</v>
      </c>
      <c r="T856" s="94">
        <v>37557.83</v>
      </c>
      <c r="U856" s="95"/>
      <c r="V856" s="95"/>
      <c r="W856" s="96"/>
      <c r="X856" s="81">
        <f t="shared" si="130"/>
        <v>1</v>
      </c>
      <c r="Y856" s="82">
        <f t="shared" si="131"/>
        <v>0</v>
      </c>
      <c r="Z856" s="82">
        <f t="shared" si="132"/>
        <v>0</v>
      </c>
      <c r="AA856" s="82">
        <f t="shared" si="133"/>
        <v>0</v>
      </c>
      <c r="AB856" s="97" t="str">
        <f t="shared" si="134"/>
        <v>-</v>
      </c>
      <c r="AC856" s="81">
        <f t="shared" si="135"/>
        <v>1</v>
      </c>
      <c r="AD856" s="82">
        <f t="shared" si="136"/>
        <v>0</v>
      </c>
      <c r="AE856" s="82">
        <f t="shared" si="137"/>
        <v>0</v>
      </c>
      <c r="AF856" s="97" t="str">
        <f t="shared" si="138"/>
        <v>-</v>
      </c>
      <c r="AG856" s="81">
        <f t="shared" si="139"/>
        <v>0</v>
      </c>
      <c r="AH856" s="98" t="s">
        <v>1368</v>
      </c>
      <c r="AI856" s="99" t="s">
        <v>1418</v>
      </c>
    </row>
    <row r="857" spans="1:35" x14ac:dyDescent="0.2">
      <c r="A857" s="79" t="s">
        <v>5488</v>
      </c>
      <c r="B857" s="80" t="s">
        <v>1278</v>
      </c>
      <c r="C857" s="81" t="s">
        <v>1279</v>
      </c>
      <c r="D857" s="82" t="s">
        <v>5489</v>
      </c>
      <c r="E857" s="82" t="s">
        <v>5490</v>
      </c>
      <c r="F857" s="80" t="s">
        <v>1362</v>
      </c>
      <c r="G857" s="83" t="s">
        <v>5491</v>
      </c>
      <c r="H857" s="84" t="s">
        <v>5492</v>
      </c>
      <c r="I857" s="85">
        <v>9377483960</v>
      </c>
      <c r="J857" s="86" t="s">
        <v>1786</v>
      </c>
      <c r="K857" s="87" t="s">
        <v>1366</v>
      </c>
      <c r="L857" s="88"/>
      <c r="M857" s="89">
        <v>6139.1214034886152</v>
      </c>
      <c r="N857" s="90"/>
      <c r="O857" s="91">
        <v>3.8052000000000001</v>
      </c>
      <c r="P857" s="87" t="s">
        <v>1366</v>
      </c>
      <c r="Q857" s="92"/>
      <c r="R857" s="90"/>
      <c r="S857" s="93" t="s">
        <v>1366</v>
      </c>
      <c r="T857" s="94">
        <v>55690.549999999996</v>
      </c>
      <c r="U857" s="95"/>
      <c r="V857" s="95"/>
      <c r="W857" s="96"/>
      <c r="X857" s="81">
        <f t="shared" si="130"/>
        <v>0</v>
      </c>
      <c r="Y857" s="82">
        <f t="shared" si="131"/>
        <v>0</v>
      </c>
      <c r="Z857" s="82">
        <f t="shared" si="132"/>
        <v>0</v>
      </c>
      <c r="AA857" s="82">
        <f t="shared" si="133"/>
        <v>0</v>
      </c>
      <c r="AB857" s="97" t="str">
        <f t="shared" si="134"/>
        <v>-</v>
      </c>
      <c r="AC857" s="81">
        <f t="shared" si="135"/>
        <v>0</v>
      </c>
      <c r="AD857" s="82">
        <f t="shared" si="136"/>
        <v>0</v>
      </c>
      <c r="AE857" s="82">
        <f t="shared" si="137"/>
        <v>0</v>
      </c>
      <c r="AF857" s="97" t="str">
        <f t="shared" si="138"/>
        <v>-</v>
      </c>
      <c r="AG857" s="81">
        <f t="shared" si="139"/>
        <v>0</v>
      </c>
      <c r="AH857" s="98" t="s">
        <v>1368</v>
      </c>
      <c r="AI857" s="99" t="s">
        <v>1418</v>
      </c>
    </row>
    <row r="858" spans="1:35" x14ac:dyDescent="0.2">
      <c r="A858" s="79" t="s">
        <v>5493</v>
      </c>
      <c r="B858" s="80" t="s">
        <v>5494</v>
      </c>
      <c r="C858" s="81" t="s">
        <v>5495</v>
      </c>
      <c r="D858" s="82" t="s">
        <v>5496</v>
      </c>
      <c r="E858" s="82" t="s">
        <v>2245</v>
      </c>
      <c r="F858" s="80" t="s">
        <v>1362</v>
      </c>
      <c r="G858" s="83" t="s">
        <v>2246</v>
      </c>
      <c r="H858" s="84" t="s">
        <v>5497</v>
      </c>
      <c r="I858" s="85">
        <v>9373250933</v>
      </c>
      <c r="J858" s="86"/>
      <c r="K858" s="87"/>
      <c r="L858" s="88"/>
      <c r="M858" s="89">
        <v>225.27754296412897</v>
      </c>
      <c r="N858" s="90"/>
      <c r="O858" s="91" t="s">
        <v>1367</v>
      </c>
      <c r="P858" s="87" t="s">
        <v>1366</v>
      </c>
      <c r="Q858" s="92"/>
      <c r="R858" s="90"/>
      <c r="S858" s="93"/>
      <c r="T858" s="94">
        <v>4897.5199999999995</v>
      </c>
      <c r="U858" s="95"/>
      <c r="V858" s="95"/>
      <c r="W858" s="96"/>
      <c r="X858" s="81">
        <f t="shared" si="130"/>
        <v>0</v>
      </c>
      <c r="Y858" s="82">
        <f t="shared" si="131"/>
        <v>1</v>
      </c>
      <c r="Z858" s="82">
        <f t="shared" si="132"/>
        <v>0</v>
      </c>
      <c r="AA858" s="82">
        <f t="shared" si="133"/>
        <v>0</v>
      </c>
      <c r="AB858" s="97" t="str">
        <f t="shared" si="134"/>
        <v>-</v>
      </c>
      <c r="AC858" s="81">
        <f t="shared" si="135"/>
        <v>0</v>
      </c>
      <c r="AD858" s="82">
        <f t="shared" si="136"/>
        <v>0</v>
      </c>
      <c r="AE858" s="82">
        <f t="shared" si="137"/>
        <v>0</v>
      </c>
      <c r="AF858" s="97" t="str">
        <f t="shared" si="138"/>
        <v>-</v>
      </c>
      <c r="AG858" s="81">
        <f t="shared" si="139"/>
        <v>0</v>
      </c>
      <c r="AH858" s="98" t="s">
        <v>1368</v>
      </c>
      <c r="AI858" s="99" t="s">
        <v>1418</v>
      </c>
    </row>
    <row r="859" spans="1:35" x14ac:dyDescent="0.2">
      <c r="A859" s="79" t="s">
        <v>5498</v>
      </c>
      <c r="B859" s="80" t="s">
        <v>117</v>
      </c>
      <c r="C859" s="81" t="s">
        <v>118</v>
      </c>
      <c r="D859" s="82" t="s">
        <v>5499</v>
      </c>
      <c r="E859" s="82" t="s">
        <v>2245</v>
      </c>
      <c r="F859" s="80" t="s">
        <v>1362</v>
      </c>
      <c r="G859" s="83" t="s">
        <v>2246</v>
      </c>
      <c r="H859" s="84" t="s">
        <v>2006</v>
      </c>
      <c r="I859" s="85">
        <v>9375052800</v>
      </c>
      <c r="J859" s="86" t="s">
        <v>2636</v>
      </c>
      <c r="K859" s="87" t="s">
        <v>1366</v>
      </c>
      <c r="L859" s="88"/>
      <c r="M859" s="89">
        <v>8790.8085072088124</v>
      </c>
      <c r="N859" s="90"/>
      <c r="O859" s="91">
        <v>36.823599999999999</v>
      </c>
      <c r="P859" s="87" t="s">
        <v>1417</v>
      </c>
      <c r="Q859" s="92"/>
      <c r="R859" s="90"/>
      <c r="S859" s="93" t="s">
        <v>1366</v>
      </c>
      <c r="T859" s="94">
        <v>786029.37000000011</v>
      </c>
      <c r="U859" s="95"/>
      <c r="V859" s="95"/>
      <c r="W859" s="96"/>
      <c r="X859" s="81">
        <f t="shared" si="130"/>
        <v>0</v>
      </c>
      <c r="Y859" s="82">
        <f t="shared" si="131"/>
        <v>0</v>
      </c>
      <c r="Z859" s="82">
        <f t="shared" si="132"/>
        <v>0</v>
      </c>
      <c r="AA859" s="82">
        <f t="shared" si="133"/>
        <v>0</v>
      </c>
      <c r="AB859" s="97" t="str">
        <f t="shared" si="134"/>
        <v>-</v>
      </c>
      <c r="AC859" s="81">
        <f t="shared" si="135"/>
        <v>0</v>
      </c>
      <c r="AD859" s="82">
        <f t="shared" si="136"/>
        <v>1</v>
      </c>
      <c r="AE859" s="82">
        <f t="shared" si="137"/>
        <v>0</v>
      </c>
      <c r="AF859" s="97" t="str">
        <f t="shared" si="138"/>
        <v>-</v>
      </c>
      <c r="AG859" s="81">
        <f t="shared" si="139"/>
        <v>0</v>
      </c>
      <c r="AH859" s="98" t="s">
        <v>1368</v>
      </c>
      <c r="AI859" s="99" t="s">
        <v>1369</v>
      </c>
    </row>
    <row r="860" spans="1:35" x14ac:dyDescent="0.2">
      <c r="A860" s="79" t="s">
        <v>5500</v>
      </c>
      <c r="B860" s="80" t="s">
        <v>653</v>
      </c>
      <c r="C860" s="81" t="s">
        <v>5501</v>
      </c>
      <c r="D860" s="82" t="s">
        <v>5502</v>
      </c>
      <c r="E860" s="82" t="s">
        <v>5503</v>
      </c>
      <c r="F860" s="80" t="s">
        <v>1362</v>
      </c>
      <c r="G860" s="83" t="s">
        <v>5504</v>
      </c>
      <c r="H860" s="84" t="s">
        <v>5505</v>
      </c>
      <c r="I860" s="85">
        <v>3305422929</v>
      </c>
      <c r="J860" s="86" t="s">
        <v>1696</v>
      </c>
      <c r="K860" s="87" t="s">
        <v>1366</v>
      </c>
      <c r="L860" s="88"/>
      <c r="M860" s="89">
        <v>1143.6101662512367</v>
      </c>
      <c r="N860" s="90"/>
      <c r="O860" s="91">
        <v>13.339</v>
      </c>
      <c r="P860" s="87" t="s">
        <v>1366</v>
      </c>
      <c r="Q860" s="92"/>
      <c r="R860" s="90"/>
      <c r="S860" s="93" t="s">
        <v>1366</v>
      </c>
      <c r="T860" s="94">
        <v>31901.03</v>
      </c>
      <c r="U860" s="95"/>
      <c r="V860" s="95"/>
      <c r="W860" s="96"/>
      <c r="X860" s="81">
        <f t="shared" si="130"/>
        <v>0</v>
      </c>
      <c r="Y860" s="82">
        <f t="shared" si="131"/>
        <v>0</v>
      </c>
      <c r="Z860" s="82">
        <f t="shared" si="132"/>
        <v>0</v>
      </c>
      <c r="AA860" s="82">
        <f t="shared" si="133"/>
        <v>0</v>
      </c>
      <c r="AB860" s="97" t="str">
        <f t="shared" si="134"/>
        <v>-</v>
      </c>
      <c r="AC860" s="81">
        <f t="shared" si="135"/>
        <v>0</v>
      </c>
      <c r="AD860" s="82">
        <f t="shared" si="136"/>
        <v>0</v>
      </c>
      <c r="AE860" s="82">
        <f t="shared" si="137"/>
        <v>0</v>
      </c>
      <c r="AF860" s="97" t="str">
        <f t="shared" si="138"/>
        <v>-</v>
      </c>
      <c r="AG860" s="81">
        <f t="shared" si="139"/>
        <v>0</v>
      </c>
      <c r="AH860" s="98" t="s">
        <v>1368</v>
      </c>
      <c r="AI860" s="99" t="s">
        <v>1418</v>
      </c>
    </row>
    <row r="861" spans="1:35" x14ac:dyDescent="0.2">
      <c r="A861" s="79" t="s">
        <v>5506</v>
      </c>
      <c r="B861" s="80" t="s">
        <v>538</v>
      </c>
      <c r="C861" s="81" t="s">
        <v>5501</v>
      </c>
      <c r="D861" s="82" t="s">
        <v>5507</v>
      </c>
      <c r="E861" s="82" t="s">
        <v>5508</v>
      </c>
      <c r="F861" s="80" t="s">
        <v>1362</v>
      </c>
      <c r="G861" s="83" t="s">
        <v>5509</v>
      </c>
      <c r="H861" s="84" t="s">
        <v>1475</v>
      </c>
      <c r="I861" s="85">
        <v>4198675600</v>
      </c>
      <c r="J861" s="86" t="s">
        <v>1390</v>
      </c>
      <c r="K861" s="87" t="s">
        <v>1366</v>
      </c>
      <c r="L861" s="88"/>
      <c r="M861" s="89">
        <v>3990.9760060049948</v>
      </c>
      <c r="N861" s="90"/>
      <c r="O861" s="91">
        <v>16.214500000000001</v>
      </c>
      <c r="P861" s="87" t="s">
        <v>1366</v>
      </c>
      <c r="Q861" s="92"/>
      <c r="R861" s="90"/>
      <c r="S861" s="93" t="s">
        <v>1366</v>
      </c>
      <c r="T861" s="94">
        <v>118755.48999999999</v>
      </c>
      <c r="U861" s="95"/>
      <c r="V861" s="95"/>
      <c r="W861" s="96"/>
      <c r="X861" s="81">
        <f t="shared" si="130"/>
        <v>0</v>
      </c>
      <c r="Y861" s="82">
        <f t="shared" si="131"/>
        <v>0</v>
      </c>
      <c r="Z861" s="82">
        <f t="shared" si="132"/>
        <v>0</v>
      </c>
      <c r="AA861" s="82">
        <f t="shared" si="133"/>
        <v>0</v>
      </c>
      <c r="AB861" s="97" t="str">
        <f t="shared" si="134"/>
        <v>-</v>
      </c>
      <c r="AC861" s="81">
        <f t="shared" si="135"/>
        <v>0</v>
      </c>
      <c r="AD861" s="82">
        <f t="shared" si="136"/>
        <v>0</v>
      </c>
      <c r="AE861" s="82">
        <f t="shared" si="137"/>
        <v>0</v>
      </c>
      <c r="AF861" s="97" t="str">
        <f t="shared" si="138"/>
        <v>-</v>
      </c>
      <c r="AG861" s="81">
        <f t="shared" si="139"/>
        <v>0</v>
      </c>
      <c r="AH861" s="98" t="s">
        <v>1368</v>
      </c>
      <c r="AI861" s="99" t="s">
        <v>1418</v>
      </c>
    </row>
    <row r="862" spans="1:35" x14ac:dyDescent="0.2">
      <c r="A862" s="79" t="s">
        <v>5510</v>
      </c>
      <c r="B862" s="80" t="s">
        <v>1185</v>
      </c>
      <c r="C862" s="81" t="s">
        <v>5501</v>
      </c>
      <c r="D862" s="82" t="s">
        <v>5511</v>
      </c>
      <c r="E862" s="82" t="s">
        <v>1432</v>
      </c>
      <c r="F862" s="80" t="s">
        <v>1362</v>
      </c>
      <c r="G862" s="83" t="s">
        <v>3299</v>
      </c>
      <c r="H862" s="84" t="s">
        <v>5512</v>
      </c>
      <c r="I862" s="85">
        <v>3307981111</v>
      </c>
      <c r="J862" s="86" t="s">
        <v>1488</v>
      </c>
      <c r="K862" s="87" t="s">
        <v>1366</v>
      </c>
      <c r="L862" s="88"/>
      <c r="M862" s="89">
        <v>2405.0679009775949</v>
      </c>
      <c r="N862" s="90"/>
      <c r="O862" s="91">
        <v>16.691500000000001</v>
      </c>
      <c r="P862" s="87" t="s">
        <v>1366</v>
      </c>
      <c r="Q862" s="92"/>
      <c r="R862" s="90"/>
      <c r="S862" s="93" t="s">
        <v>1366</v>
      </c>
      <c r="T862" s="94">
        <v>115296.09000000001</v>
      </c>
      <c r="U862" s="95"/>
      <c r="V862" s="95"/>
      <c r="W862" s="96"/>
      <c r="X862" s="81">
        <f t="shared" si="130"/>
        <v>0</v>
      </c>
      <c r="Y862" s="82">
        <f t="shared" si="131"/>
        <v>0</v>
      </c>
      <c r="Z862" s="82">
        <f t="shared" si="132"/>
        <v>0</v>
      </c>
      <c r="AA862" s="82">
        <f t="shared" si="133"/>
        <v>0</v>
      </c>
      <c r="AB862" s="97" t="str">
        <f t="shared" si="134"/>
        <v>-</v>
      </c>
      <c r="AC862" s="81">
        <f t="shared" si="135"/>
        <v>0</v>
      </c>
      <c r="AD862" s="82">
        <f t="shared" si="136"/>
        <v>0</v>
      </c>
      <c r="AE862" s="82">
        <f t="shared" si="137"/>
        <v>0</v>
      </c>
      <c r="AF862" s="97" t="str">
        <f t="shared" si="138"/>
        <v>-</v>
      </c>
      <c r="AG862" s="81">
        <f t="shared" si="139"/>
        <v>0</v>
      </c>
      <c r="AH862" s="98" t="s">
        <v>1368</v>
      </c>
      <c r="AI862" s="99" t="s">
        <v>1418</v>
      </c>
    </row>
    <row r="863" spans="1:35" x14ac:dyDescent="0.2">
      <c r="A863" s="79" t="s">
        <v>5513</v>
      </c>
      <c r="B863" s="80" t="s">
        <v>5514</v>
      </c>
      <c r="C863" s="81" t="s">
        <v>5515</v>
      </c>
      <c r="D863" s="82" t="s">
        <v>5516</v>
      </c>
      <c r="E863" s="82" t="s">
        <v>2245</v>
      </c>
      <c r="F863" s="80" t="s">
        <v>1362</v>
      </c>
      <c r="G863" s="83" t="s">
        <v>5517</v>
      </c>
      <c r="H863" s="84" t="s">
        <v>5518</v>
      </c>
      <c r="I863" s="85">
        <v>9373236250</v>
      </c>
      <c r="J863" s="86" t="s">
        <v>1383</v>
      </c>
      <c r="K863" s="87" t="s">
        <v>1366</v>
      </c>
      <c r="L863" s="88"/>
      <c r="M863" s="89">
        <v>169.40265865012321</v>
      </c>
      <c r="N863" s="90"/>
      <c r="O863" s="91" t="s">
        <v>1367</v>
      </c>
      <c r="P863" s="87" t="s">
        <v>1366</v>
      </c>
      <c r="Q863" s="92"/>
      <c r="R863" s="90"/>
      <c r="S863" s="93" t="s">
        <v>1366</v>
      </c>
      <c r="T863" s="94">
        <v>1523.4</v>
      </c>
      <c r="U863" s="95"/>
      <c r="V863" s="95"/>
      <c r="W863" s="96"/>
      <c r="X863" s="81">
        <f t="shared" si="130"/>
        <v>0</v>
      </c>
      <c r="Y863" s="82">
        <f t="shared" si="131"/>
        <v>1</v>
      </c>
      <c r="Z863" s="82">
        <f t="shared" si="132"/>
        <v>0</v>
      </c>
      <c r="AA863" s="82">
        <f t="shared" si="133"/>
        <v>0</v>
      </c>
      <c r="AB863" s="97" t="str">
        <f t="shared" si="134"/>
        <v>-</v>
      </c>
      <c r="AC863" s="81">
        <f t="shared" si="135"/>
        <v>0</v>
      </c>
      <c r="AD863" s="82">
        <f t="shared" si="136"/>
        <v>0</v>
      </c>
      <c r="AE863" s="82">
        <f t="shared" si="137"/>
        <v>0</v>
      </c>
      <c r="AF863" s="97" t="str">
        <f t="shared" si="138"/>
        <v>-</v>
      </c>
      <c r="AG863" s="81">
        <f t="shared" si="139"/>
        <v>0</v>
      </c>
      <c r="AH863" s="98" t="s">
        <v>1368</v>
      </c>
      <c r="AI863" s="99" t="s">
        <v>1418</v>
      </c>
    </row>
    <row r="864" spans="1:35" x14ac:dyDescent="0.2">
      <c r="A864" s="79" t="s">
        <v>5519</v>
      </c>
      <c r="B864" s="80" t="s">
        <v>5520</v>
      </c>
      <c r="C864" s="81" t="s">
        <v>5521</v>
      </c>
      <c r="D864" s="82" t="s">
        <v>5522</v>
      </c>
      <c r="E864" s="82" t="s">
        <v>2245</v>
      </c>
      <c r="F864" s="80" t="s">
        <v>1362</v>
      </c>
      <c r="G864" s="83" t="s">
        <v>5517</v>
      </c>
      <c r="H864" s="84" t="s">
        <v>5523</v>
      </c>
      <c r="I864" s="85">
        <v>9373257368</v>
      </c>
      <c r="J864" s="86" t="s">
        <v>1383</v>
      </c>
      <c r="K864" s="87" t="s">
        <v>1366</v>
      </c>
      <c r="L864" s="88"/>
      <c r="M864" s="100">
        <v>1072.3523514587266</v>
      </c>
      <c r="N864" s="90"/>
      <c r="O864" s="91" t="s">
        <v>1367</v>
      </c>
      <c r="P864" s="87" t="s">
        <v>1366</v>
      </c>
      <c r="Q864" s="92"/>
      <c r="R864" s="90"/>
      <c r="S864" s="93" t="s">
        <v>1366</v>
      </c>
      <c r="T864" s="94">
        <v>1822</v>
      </c>
      <c r="U864" s="95"/>
      <c r="V864" s="95"/>
      <c r="W864" s="96"/>
      <c r="X864" s="81">
        <f t="shared" si="130"/>
        <v>0</v>
      </c>
      <c r="Y864" s="82">
        <f t="shared" si="131"/>
        <v>0</v>
      </c>
      <c r="Z864" s="82">
        <f t="shared" si="132"/>
        <v>0</v>
      </c>
      <c r="AA864" s="82">
        <f t="shared" si="133"/>
        <v>0</v>
      </c>
      <c r="AB864" s="97" t="str">
        <f t="shared" si="134"/>
        <v>-</v>
      </c>
      <c r="AC864" s="81">
        <f t="shared" si="135"/>
        <v>0</v>
      </c>
      <c r="AD864" s="82">
        <f t="shared" si="136"/>
        <v>0</v>
      </c>
      <c r="AE864" s="82">
        <f t="shared" si="137"/>
        <v>0</v>
      </c>
      <c r="AF864" s="97" t="str">
        <f t="shared" si="138"/>
        <v>-</v>
      </c>
      <c r="AG864" s="81">
        <f t="shared" si="139"/>
        <v>0</v>
      </c>
      <c r="AH864" s="98" t="s">
        <v>1368</v>
      </c>
      <c r="AI864" s="99" t="s">
        <v>1538</v>
      </c>
    </row>
    <row r="865" spans="1:35" x14ac:dyDescent="0.2">
      <c r="A865" s="79" t="s">
        <v>5524</v>
      </c>
      <c r="B865" s="80" t="s">
        <v>465</v>
      </c>
      <c r="C865" s="81" t="s">
        <v>466</v>
      </c>
      <c r="D865" s="82" t="s">
        <v>5525</v>
      </c>
      <c r="E865" s="82" t="s">
        <v>5526</v>
      </c>
      <c r="F865" s="80" t="s">
        <v>1362</v>
      </c>
      <c r="G865" s="83" t="s">
        <v>5527</v>
      </c>
      <c r="H865" s="84" t="s">
        <v>5312</v>
      </c>
      <c r="I865" s="85">
        <v>5134827121</v>
      </c>
      <c r="J865" s="86" t="s">
        <v>1390</v>
      </c>
      <c r="K865" s="87" t="s">
        <v>1366</v>
      </c>
      <c r="L865" s="88"/>
      <c r="M865" s="89">
        <v>1081.0983446659668</v>
      </c>
      <c r="N865" s="90"/>
      <c r="O865" s="91">
        <v>27.860299999999999</v>
      </c>
      <c r="P865" s="87" t="s">
        <v>1417</v>
      </c>
      <c r="Q865" s="92"/>
      <c r="R865" s="90"/>
      <c r="S865" s="93" t="s">
        <v>1366</v>
      </c>
      <c r="T865" s="94">
        <v>47045.74</v>
      </c>
      <c r="U865" s="95"/>
      <c r="V865" s="95"/>
      <c r="W865" s="96"/>
      <c r="X865" s="81">
        <f t="shared" si="130"/>
        <v>0</v>
      </c>
      <c r="Y865" s="82">
        <f t="shared" si="131"/>
        <v>0</v>
      </c>
      <c r="Z865" s="82">
        <f t="shared" si="132"/>
        <v>0</v>
      </c>
      <c r="AA865" s="82">
        <f t="shared" si="133"/>
        <v>0</v>
      </c>
      <c r="AB865" s="97" t="str">
        <f t="shared" si="134"/>
        <v>-</v>
      </c>
      <c r="AC865" s="81">
        <f t="shared" si="135"/>
        <v>0</v>
      </c>
      <c r="AD865" s="82">
        <f t="shared" si="136"/>
        <v>1</v>
      </c>
      <c r="AE865" s="82">
        <f t="shared" si="137"/>
        <v>0</v>
      </c>
      <c r="AF865" s="97" t="str">
        <f t="shared" si="138"/>
        <v>-</v>
      </c>
      <c r="AG865" s="81">
        <f t="shared" si="139"/>
        <v>0</v>
      </c>
      <c r="AH865" s="98" t="s">
        <v>1368</v>
      </c>
      <c r="AI865" s="99" t="s">
        <v>1369</v>
      </c>
    </row>
    <row r="866" spans="1:35" x14ac:dyDescent="0.2">
      <c r="A866" s="79" t="s">
        <v>5528</v>
      </c>
      <c r="B866" s="80" t="s">
        <v>200</v>
      </c>
      <c r="C866" s="81" t="s">
        <v>201</v>
      </c>
      <c r="D866" s="82" t="s">
        <v>5529</v>
      </c>
      <c r="E866" s="82" t="s">
        <v>1733</v>
      </c>
      <c r="F866" s="80" t="s">
        <v>1362</v>
      </c>
      <c r="G866" s="83" t="s">
        <v>1734</v>
      </c>
      <c r="H866" s="84" t="s">
        <v>5530</v>
      </c>
      <c r="I866" s="85">
        <v>7406951624</v>
      </c>
      <c r="J866" s="86" t="s">
        <v>1488</v>
      </c>
      <c r="K866" s="87" t="s">
        <v>1366</v>
      </c>
      <c r="L866" s="88"/>
      <c r="M866" s="89">
        <v>1826.8108146514558</v>
      </c>
      <c r="N866" s="90"/>
      <c r="O866" s="91">
        <v>12.701599999999999</v>
      </c>
      <c r="P866" s="87" t="s">
        <v>1366</v>
      </c>
      <c r="Q866" s="92"/>
      <c r="R866" s="90"/>
      <c r="S866" s="93" t="s">
        <v>1366</v>
      </c>
      <c r="T866" s="94">
        <v>76572.510000000009</v>
      </c>
      <c r="U866" s="95"/>
      <c r="V866" s="95"/>
      <c r="W866" s="96"/>
      <c r="X866" s="81">
        <f t="shared" si="130"/>
        <v>0</v>
      </c>
      <c r="Y866" s="82">
        <f t="shared" si="131"/>
        <v>0</v>
      </c>
      <c r="Z866" s="82">
        <f t="shared" si="132"/>
        <v>0</v>
      </c>
      <c r="AA866" s="82">
        <f t="shared" si="133"/>
        <v>0</v>
      </c>
      <c r="AB866" s="97" t="str">
        <f t="shared" si="134"/>
        <v>-</v>
      </c>
      <c r="AC866" s="81">
        <f t="shared" si="135"/>
        <v>0</v>
      </c>
      <c r="AD866" s="82">
        <f t="shared" si="136"/>
        <v>0</v>
      </c>
      <c r="AE866" s="82">
        <f t="shared" si="137"/>
        <v>0</v>
      </c>
      <c r="AF866" s="97" t="str">
        <f t="shared" si="138"/>
        <v>-</v>
      </c>
      <c r="AG866" s="81">
        <f t="shared" si="139"/>
        <v>0</v>
      </c>
      <c r="AH866" s="98" t="s">
        <v>1368</v>
      </c>
      <c r="AI866" s="99" t="s">
        <v>1418</v>
      </c>
    </row>
    <row r="867" spans="1:35" x14ac:dyDescent="0.2">
      <c r="A867" s="79" t="s">
        <v>5531</v>
      </c>
      <c r="B867" s="80" t="s">
        <v>691</v>
      </c>
      <c r="C867" s="81" t="s">
        <v>692</v>
      </c>
      <c r="D867" s="82" t="s">
        <v>5532</v>
      </c>
      <c r="E867" s="82" t="s">
        <v>5533</v>
      </c>
      <c r="F867" s="80" t="s">
        <v>1362</v>
      </c>
      <c r="G867" s="83" t="s">
        <v>5534</v>
      </c>
      <c r="H867" s="84" t="s">
        <v>5535</v>
      </c>
      <c r="I867" s="85">
        <v>4196784834</v>
      </c>
      <c r="J867" s="86" t="s">
        <v>1424</v>
      </c>
      <c r="K867" s="87" t="s">
        <v>1417</v>
      </c>
      <c r="L867" s="88"/>
      <c r="M867" s="89">
        <v>964.97519292098821</v>
      </c>
      <c r="N867" s="90"/>
      <c r="O867" s="91">
        <v>4.2619999999999996</v>
      </c>
      <c r="P867" s="87" t="s">
        <v>1366</v>
      </c>
      <c r="Q867" s="92"/>
      <c r="R867" s="90"/>
      <c r="S867" s="93" t="s">
        <v>1417</v>
      </c>
      <c r="T867" s="94">
        <v>22663.07</v>
      </c>
      <c r="U867" s="95"/>
      <c r="V867" s="95"/>
      <c r="W867" s="96"/>
      <c r="X867" s="81">
        <f t="shared" si="130"/>
        <v>1</v>
      </c>
      <c r="Y867" s="82">
        <f t="shared" si="131"/>
        <v>0</v>
      </c>
      <c r="Z867" s="82">
        <f t="shared" si="132"/>
        <v>0</v>
      </c>
      <c r="AA867" s="82">
        <f t="shared" si="133"/>
        <v>0</v>
      </c>
      <c r="AB867" s="97" t="str">
        <f t="shared" si="134"/>
        <v>-</v>
      </c>
      <c r="AC867" s="81">
        <f t="shared" si="135"/>
        <v>1</v>
      </c>
      <c r="AD867" s="82">
        <f t="shared" si="136"/>
        <v>0</v>
      </c>
      <c r="AE867" s="82">
        <f t="shared" si="137"/>
        <v>0</v>
      </c>
      <c r="AF867" s="97" t="str">
        <f t="shared" si="138"/>
        <v>-</v>
      </c>
      <c r="AG867" s="81">
        <f t="shared" si="139"/>
        <v>0</v>
      </c>
      <c r="AH867" s="98" t="s">
        <v>1368</v>
      </c>
      <c r="AI867" s="99" t="s">
        <v>1418</v>
      </c>
    </row>
    <row r="868" spans="1:35" x14ac:dyDescent="0.2">
      <c r="A868" s="79" t="s">
        <v>5536</v>
      </c>
      <c r="B868" s="80" t="s">
        <v>68</v>
      </c>
      <c r="C868" s="81" t="s">
        <v>69</v>
      </c>
      <c r="D868" s="82" t="s">
        <v>5537</v>
      </c>
      <c r="E868" s="82" t="s">
        <v>5538</v>
      </c>
      <c r="F868" s="80" t="s">
        <v>1362</v>
      </c>
      <c r="G868" s="83" t="s">
        <v>5539</v>
      </c>
      <c r="H868" s="84" t="s">
        <v>5540</v>
      </c>
      <c r="I868" s="85">
        <v>4193944312</v>
      </c>
      <c r="J868" s="86" t="s">
        <v>1416</v>
      </c>
      <c r="K868" s="87" t="s">
        <v>1366</v>
      </c>
      <c r="L868" s="88"/>
      <c r="M868" s="89">
        <v>2145.9436194767045</v>
      </c>
      <c r="N868" s="90"/>
      <c r="O868" s="91">
        <v>12.5</v>
      </c>
      <c r="P868" s="87" t="s">
        <v>1366</v>
      </c>
      <c r="Q868" s="92"/>
      <c r="R868" s="90"/>
      <c r="S868" s="93" t="s">
        <v>1417</v>
      </c>
      <c r="T868" s="94">
        <v>73942.73000000001</v>
      </c>
      <c r="U868" s="95"/>
      <c r="V868" s="95"/>
      <c r="W868" s="96"/>
      <c r="X868" s="81">
        <f t="shared" si="130"/>
        <v>0</v>
      </c>
      <c r="Y868" s="82">
        <f t="shared" si="131"/>
        <v>0</v>
      </c>
      <c r="Z868" s="82">
        <f t="shared" si="132"/>
        <v>0</v>
      </c>
      <c r="AA868" s="82">
        <f t="shared" si="133"/>
        <v>0</v>
      </c>
      <c r="AB868" s="97" t="str">
        <f t="shared" si="134"/>
        <v>-</v>
      </c>
      <c r="AC868" s="81">
        <f t="shared" si="135"/>
        <v>1</v>
      </c>
      <c r="AD868" s="82">
        <f t="shared" si="136"/>
        <v>0</v>
      </c>
      <c r="AE868" s="82">
        <f t="shared" si="137"/>
        <v>0</v>
      </c>
      <c r="AF868" s="97" t="str">
        <f t="shared" si="138"/>
        <v>-</v>
      </c>
      <c r="AG868" s="81">
        <f t="shared" si="139"/>
        <v>0</v>
      </c>
      <c r="AH868" s="98" t="s">
        <v>1368</v>
      </c>
      <c r="AI868" s="99" t="s">
        <v>1418</v>
      </c>
    </row>
    <row r="869" spans="1:35" x14ac:dyDescent="0.2">
      <c r="A869" s="79" t="s">
        <v>5541</v>
      </c>
      <c r="B869" s="80" t="s">
        <v>5542</v>
      </c>
      <c r="C869" s="81" t="s">
        <v>5543</v>
      </c>
      <c r="D869" s="82" t="s">
        <v>5544</v>
      </c>
      <c r="E869" s="82" t="s">
        <v>1380</v>
      </c>
      <c r="F869" s="80" t="s">
        <v>1362</v>
      </c>
      <c r="G869" s="83" t="s">
        <v>5545</v>
      </c>
      <c r="H869" s="84" t="s">
        <v>5546</v>
      </c>
      <c r="I869" s="85">
        <v>3307924806</v>
      </c>
      <c r="J869" s="86" t="s">
        <v>1383</v>
      </c>
      <c r="K869" s="87" t="s">
        <v>1366</v>
      </c>
      <c r="L869" s="88"/>
      <c r="M869" s="89">
        <v>528.99950811908229</v>
      </c>
      <c r="N869" s="90"/>
      <c r="O869" s="91" t="s">
        <v>1367</v>
      </c>
      <c r="P869" s="87" t="s">
        <v>1366</v>
      </c>
      <c r="Q869" s="92"/>
      <c r="R869" s="90"/>
      <c r="S869" s="93" t="s">
        <v>1366</v>
      </c>
      <c r="T869" s="94">
        <v>5688.45</v>
      </c>
      <c r="U869" s="95"/>
      <c r="V869" s="95"/>
      <c r="W869" s="96"/>
      <c r="X869" s="81">
        <f t="shared" si="130"/>
        <v>0</v>
      </c>
      <c r="Y869" s="82">
        <f t="shared" si="131"/>
        <v>1</v>
      </c>
      <c r="Z869" s="82">
        <f t="shared" si="132"/>
        <v>0</v>
      </c>
      <c r="AA869" s="82">
        <f t="shared" si="133"/>
        <v>0</v>
      </c>
      <c r="AB869" s="97" t="str">
        <f t="shared" si="134"/>
        <v>-</v>
      </c>
      <c r="AC869" s="81">
        <f t="shared" si="135"/>
        <v>0</v>
      </c>
      <c r="AD869" s="82">
        <f t="shared" si="136"/>
        <v>0</v>
      </c>
      <c r="AE869" s="82">
        <f t="shared" si="137"/>
        <v>0</v>
      </c>
      <c r="AF869" s="97" t="str">
        <f t="shared" si="138"/>
        <v>-</v>
      </c>
      <c r="AG869" s="81">
        <f t="shared" si="139"/>
        <v>0</v>
      </c>
      <c r="AH869" s="98" t="s">
        <v>1368</v>
      </c>
      <c r="AI869" s="99" t="s">
        <v>1418</v>
      </c>
    </row>
    <row r="870" spans="1:35" x14ac:dyDescent="0.2">
      <c r="A870" s="79" t="s">
        <v>5547</v>
      </c>
      <c r="B870" s="80" t="s">
        <v>5548</v>
      </c>
      <c r="C870" s="81" t="s">
        <v>5549</v>
      </c>
      <c r="D870" s="82" t="s">
        <v>5550</v>
      </c>
      <c r="E870" s="82" t="s">
        <v>1395</v>
      </c>
      <c r="F870" s="80" t="s">
        <v>1362</v>
      </c>
      <c r="G870" s="83" t="s">
        <v>1396</v>
      </c>
      <c r="H870" s="84" t="s">
        <v>5551</v>
      </c>
      <c r="I870" s="85">
        <v>4197206330</v>
      </c>
      <c r="J870" s="86" t="s">
        <v>1365</v>
      </c>
      <c r="K870" s="87" t="s">
        <v>1366</v>
      </c>
      <c r="L870" s="88"/>
      <c r="M870" s="89">
        <v>184.70866713410484</v>
      </c>
      <c r="N870" s="90"/>
      <c r="O870" s="91" t="s">
        <v>1367</v>
      </c>
      <c r="P870" s="87" t="s">
        <v>1366</v>
      </c>
      <c r="Q870" s="92"/>
      <c r="R870" s="90"/>
      <c r="S870" s="93" t="s">
        <v>1366</v>
      </c>
      <c r="T870" s="94">
        <v>1503.6100000000001</v>
      </c>
      <c r="U870" s="95"/>
      <c r="V870" s="95"/>
      <c r="W870" s="96"/>
      <c r="X870" s="81">
        <f t="shared" si="130"/>
        <v>0</v>
      </c>
      <c r="Y870" s="82">
        <f t="shared" si="131"/>
        <v>1</v>
      </c>
      <c r="Z870" s="82">
        <f t="shared" si="132"/>
        <v>0</v>
      </c>
      <c r="AA870" s="82">
        <f t="shared" si="133"/>
        <v>0</v>
      </c>
      <c r="AB870" s="97" t="str">
        <f t="shared" si="134"/>
        <v>-</v>
      </c>
      <c r="AC870" s="81">
        <f t="shared" si="135"/>
        <v>0</v>
      </c>
      <c r="AD870" s="82">
        <f t="shared" si="136"/>
        <v>0</v>
      </c>
      <c r="AE870" s="82">
        <f t="shared" si="137"/>
        <v>0</v>
      </c>
      <c r="AF870" s="97" t="str">
        <f t="shared" si="138"/>
        <v>-</v>
      </c>
      <c r="AG870" s="81">
        <f t="shared" si="139"/>
        <v>0</v>
      </c>
      <c r="AH870" s="98" t="s">
        <v>1368</v>
      </c>
      <c r="AI870" s="99" t="s">
        <v>1369</v>
      </c>
    </row>
    <row r="871" spans="1:35" x14ac:dyDescent="0.2">
      <c r="A871" s="79" t="s">
        <v>5552</v>
      </c>
      <c r="B871" s="80" t="s">
        <v>5553</v>
      </c>
      <c r="C871" s="81" t="s">
        <v>5554</v>
      </c>
      <c r="D871" s="82" t="s">
        <v>5555</v>
      </c>
      <c r="E871" s="82" t="s">
        <v>3696</v>
      </c>
      <c r="F871" s="80" t="s">
        <v>1362</v>
      </c>
      <c r="G871" s="83" t="s">
        <v>3697</v>
      </c>
      <c r="H871" s="84" t="s">
        <v>5556</v>
      </c>
      <c r="I871" s="85">
        <v>3308321591</v>
      </c>
      <c r="J871" s="86" t="s">
        <v>1383</v>
      </c>
      <c r="K871" s="87" t="s">
        <v>1366</v>
      </c>
      <c r="L871" s="88"/>
      <c r="M871" s="100">
        <v>726.9095562124628</v>
      </c>
      <c r="N871" s="90"/>
      <c r="O871" s="91" t="s">
        <v>1367</v>
      </c>
      <c r="P871" s="87" t="s">
        <v>1366</v>
      </c>
      <c r="Q871" s="92"/>
      <c r="R871" s="90"/>
      <c r="S871" s="93" t="s">
        <v>1366</v>
      </c>
      <c r="T871" s="94">
        <v>1977</v>
      </c>
      <c r="U871" s="95"/>
      <c r="V871" s="95"/>
      <c r="W871" s="96"/>
      <c r="X871" s="81">
        <f t="shared" si="130"/>
        <v>0</v>
      </c>
      <c r="Y871" s="82">
        <f t="shared" si="131"/>
        <v>0</v>
      </c>
      <c r="Z871" s="82">
        <f t="shared" si="132"/>
        <v>0</v>
      </c>
      <c r="AA871" s="82">
        <f t="shared" si="133"/>
        <v>0</v>
      </c>
      <c r="AB871" s="97" t="str">
        <f t="shared" si="134"/>
        <v>-</v>
      </c>
      <c r="AC871" s="81">
        <f t="shared" si="135"/>
        <v>0</v>
      </c>
      <c r="AD871" s="82">
        <f t="shared" si="136"/>
        <v>0</v>
      </c>
      <c r="AE871" s="82">
        <f t="shared" si="137"/>
        <v>0</v>
      </c>
      <c r="AF871" s="97" t="str">
        <f t="shared" si="138"/>
        <v>-</v>
      </c>
      <c r="AG871" s="81">
        <f t="shared" si="139"/>
        <v>0</v>
      </c>
      <c r="AH871" s="98" t="s">
        <v>1368</v>
      </c>
      <c r="AI871" s="99" t="s">
        <v>1538</v>
      </c>
    </row>
    <row r="872" spans="1:35" x14ac:dyDescent="0.2">
      <c r="A872" s="79" t="s">
        <v>5557</v>
      </c>
      <c r="B872" s="80" t="s">
        <v>5558</v>
      </c>
      <c r="C872" s="81" t="s">
        <v>5559</v>
      </c>
      <c r="D872" s="82" t="s">
        <v>5560</v>
      </c>
      <c r="E872" s="82" t="s">
        <v>1402</v>
      </c>
      <c r="F872" s="80" t="s">
        <v>1362</v>
      </c>
      <c r="G872" s="83" t="s">
        <v>2168</v>
      </c>
      <c r="H872" s="84" t="s">
        <v>5561</v>
      </c>
      <c r="I872" s="85">
        <v>5132211810</v>
      </c>
      <c r="J872" s="86"/>
      <c r="K872" s="87"/>
      <c r="L872" s="88"/>
      <c r="M872" s="89">
        <v>58.363892751254632</v>
      </c>
      <c r="N872" s="90"/>
      <c r="O872" s="91" t="s">
        <v>1367</v>
      </c>
      <c r="P872" s="87" t="s">
        <v>1366</v>
      </c>
      <c r="Q872" s="92"/>
      <c r="R872" s="90"/>
      <c r="S872" s="93"/>
      <c r="T872" s="94">
        <v>626.75</v>
      </c>
      <c r="U872" s="95"/>
      <c r="V872" s="95"/>
      <c r="W872" s="96"/>
      <c r="X872" s="81">
        <f t="shared" si="130"/>
        <v>0</v>
      </c>
      <c r="Y872" s="82">
        <f t="shared" si="131"/>
        <v>1</v>
      </c>
      <c r="Z872" s="82">
        <f t="shared" si="132"/>
        <v>0</v>
      </c>
      <c r="AA872" s="82">
        <f t="shared" si="133"/>
        <v>0</v>
      </c>
      <c r="AB872" s="97" t="str">
        <f t="shared" si="134"/>
        <v>-</v>
      </c>
      <c r="AC872" s="81">
        <f t="shared" si="135"/>
        <v>0</v>
      </c>
      <c r="AD872" s="82">
        <f t="shared" si="136"/>
        <v>0</v>
      </c>
      <c r="AE872" s="82">
        <f t="shared" si="137"/>
        <v>0</v>
      </c>
      <c r="AF872" s="97" t="str">
        <f t="shared" si="138"/>
        <v>-</v>
      </c>
      <c r="AG872" s="81">
        <f t="shared" si="139"/>
        <v>0</v>
      </c>
      <c r="AH872" s="98" t="s">
        <v>1368</v>
      </c>
      <c r="AI872" s="99" t="s">
        <v>1369</v>
      </c>
    </row>
    <row r="873" spans="1:35" x14ac:dyDescent="0.2">
      <c r="A873" s="79" t="s">
        <v>5562</v>
      </c>
      <c r="B873" s="80" t="s">
        <v>5563</v>
      </c>
      <c r="C873" s="81" t="s">
        <v>5564</v>
      </c>
      <c r="D873" s="82" t="s">
        <v>5565</v>
      </c>
      <c r="E873" s="82" t="s">
        <v>1432</v>
      </c>
      <c r="F873" s="80" t="s">
        <v>1362</v>
      </c>
      <c r="G873" s="83" t="s">
        <v>5566</v>
      </c>
      <c r="H873" s="84" t="s">
        <v>5567</v>
      </c>
      <c r="I873" s="85">
        <v>3307731100</v>
      </c>
      <c r="J873" s="86" t="s">
        <v>1383</v>
      </c>
      <c r="K873" s="87" t="s">
        <v>1366</v>
      </c>
      <c r="L873" s="88"/>
      <c r="M873" s="89">
        <v>168.98123988287242</v>
      </c>
      <c r="N873" s="90"/>
      <c r="O873" s="91" t="s">
        <v>1367</v>
      </c>
      <c r="P873" s="87" t="s">
        <v>1366</v>
      </c>
      <c r="Q873" s="92"/>
      <c r="R873" s="90"/>
      <c r="S873" s="93" t="s">
        <v>1366</v>
      </c>
      <c r="T873" s="94">
        <v>973.61000000000013</v>
      </c>
      <c r="U873" s="95"/>
      <c r="V873" s="95"/>
      <c r="W873" s="96"/>
      <c r="X873" s="81">
        <f t="shared" si="130"/>
        <v>0</v>
      </c>
      <c r="Y873" s="82">
        <f t="shared" si="131"/>
        <v>1</v>
      </c>
      <c r="Z873" s="82">
        <f t="shared" si="132"/>
        <v>0</v>
      </c>
      <c r="AA873" s="82">
        <f t="shared" si="133"/>
        <v>0</v>
      </c>
      <c r="AB873" s="97" t="str">
        <f t="shared" si="134"/>
        <v>-</v>
      </c>
      <c r="AC873" s="81">
        <f t="shared" si="135"/>
        <v>0</v>
      </c>
      <c r="AD873" s="82">
        <f t="shared" si="136"/>
        <v>0</v>
      </c>
      <c r="AE873" s="82">
        <f t="shared" si="137"/>
        <v>0</v>
      </c>
      <c r="AF873" s="97" t="str">
        <f t="shared" si="138"/>
        <v>-</v>
      </c>
      <c r="AG873" s="81">
        <f t="shared" si="139"/>
        <v>0</v>
      </c>
      <c r="AH873" s="98" t="s">
        <v>1368</v>
      </c>
      <c r="AI873" s="99" t="s">
        <v>1369</v>
      </c>
    </row>
    <row r="874" spans="1:35" x14ac:dyDescent="0.2">
      <c r="A874" s="79" t="s">
        <v>5568</v>
      </c>
      <c r="B874" s="80" t="s">
        <v>5569</v>
      </c>
      <c r="C874" s="81" t="s">
        <v>5570</v>
      </c>
      <c r="D874" s="82" t="s">
        <v>5571</v>
      </c>
      <c r="E874" s="82" t="s">
        <v>2234</v>
      </c>
      <c r="F874" s="80" t="s">
        <v>1362</v>
      </c>
      <c r="G874" s="83" t="s">
        <v>2676</v>
      </c>
      <c r="H874" s="84" t="s">
        <v>5572</v>
      </c>
      <c r="I874" s="85">
        <v>9372627063</v>
      </c>
      <c r="J874" s="86" t="s">
        <v>1383</v>
      </c>
      <c r="K874" s="87" t="s">
        <v>1366</v>
      </c>
      <c r="L874" s="88"/>
      <c r="M874" s="89">
        <v>187.38198294050247</v>
      </c>
      <c r="N874" s="90"/>
      <c r="O874" s="91" t="s">
        <v>1367</v>
      </c>
      <c r="P874" s="87" t="s">
        <v>1366</v>
      </c>
      <c r="Q874" s="92"/>
      <c r="R874" s="90"/>
      <c r="S874" s="93" t="s">
        <v>1366</v>
      </c>
      <c r="T874" s="94">
        <v>1079.27</v>
      </c>
      <c r="U874" s="95"/>
      <c r="V874" s="95"/>
      <c r="W874" s="96"/>
      <c r="X874" s="81">
        <f t="shared" si="130"/>
        <v>0</v>
      </c>
      <c r="Y874" s="82">
        <f t="shared" si="131"/>
        <v>1</v>
      </c>
      <c r="Z874" s="82">
        <f t="shared" si="132"/>
        <v>0</v>
      </c>
      <c r="AA874" s="82">
        <f t="shared" si="133"/>
        <v>0</v>
      </c>
      <c r="AB874" s="97" t="str">
        <f t="shared" si="134"/>
        <v>-</v>
      </c>
      <c r="AC874" s="81">
        <f t="shared" si="135"/>
        <v>0</v>
      </c>
      <c r="AD874" s="82">
        <f t="shared" si="136"/>
        <v>0</v>
      </c>
      <c r="AE874" s="82">
        <f t="shared" si="137"/>
        <v>0</v>
      </c>
      <c r="AF874" s="97" t="str">
        <f t="shared" si="138"/>
        <v>-</v>
      </c>
      <c r="AG874" s="81">
        <f t="shared" si="139"/>
        <v>0</v>
      </c>
      <c r="AH874" s="98" t="s">
        <v>1368</v>
      </c>
      <c r="AI874" s="99" t="s">
        <v>1369</v>
      </c>
    </row>
    <row r="875" spans="1:35" x14ac:dyDescent="0.2">
      <c r="A875" s="79" t="s">
        <v>5573</v>
      </c>
      <c r="B875" s="80" t="s">
        <v>5574</v>
      </c>
      <c r="C875" s="81" t="s">
        <v>5575</v>
      </c>
      <c r="D875" s="82" t="s">
        <v>5576</v>
      </c>
      <c r="E875" s="82" t="s">
        <v>448</v>
      </c>
      <c r="F875" s="80" t="s">
        <v>1362</v>
      </c>
      <c r="G875" s="83" t="s">
        <v>2119</v>
      </c>
      <c r="H875" s="84" t="s">
        <v>5577</v>
      </c>
      <c r="I875" s="85">
        <v>3303943200</v>
      </c>
      <c r="J875" s="86" t="s">
        <v>1383</v>
      </c>
      <c r="K875" s="87" t="s">
        <v>1366</v>
      </c>
      <c r="L875" s="88"/>
      <c r="M875" s="89">
        <v>254.74664771257198</v>
      </c>
      <c r="N875" s="90"/>
      <c r="O875" s="91" t="s">
        <v>1367</v>
      </c>
      <c r="P875" s="87" t="s">
        <v>1366</v>
      </c>
      <c r="Q875" s="92"/>
      <c r="R875" s="90"/>
      <c r="S875" s="93" t="s">
        <v>1366</v>
      </c>
      <c r="T875" s="94">
        <v>1666.62</v>
      </c>
      <c r="U875" s="95"/>
      <c r="V875" s="95"/>
      <c r="W875" s="96"/>
      <c r="X875" s="81">
        <f t="shared" si="130"/>
        <v>0</v>
      </c>
      <c r="Y875" s="82">
        <f t="shared" si="131"/>
        <v>1</v>
      </c>
      <c r="Z875" s="82">
        <f t="shared" si="132"/>
        <v>0</v>
      </c>
      <c r="AA875" s="82">
        <f t="shared" si="133"/>
        <v>0</v>
      </c>
      <c r="AB875" s="97" t="str">
        <f t="shared" si="134"/>
        <v>-</v>
      </c>
      <c r="AC875" s="81">
        <f t="shared" si="135"/>
        <v>0</v>
      </c>
      <c r="AD875" s="82">
        <f t="shared" si="136"/>
        <v>0</v>
      </c>
      <c r="AE875" s="82">
        <f t="shared" si="137"/>
        <v>0</v>
      </c>
      <c r="AF875" s="97" t="str">
        <f t="shared" si="138"/>
        <v>-</v>
      </c>
      <c r="AG875" s="81">
        <f t="shared" si="139"/>
        <v>0</v>
      </c>
      <c r="AH875" s="98" t="s">
        <v>1368</v>
      </c>
      <c r="AI875" s="99" t="s">
        <v>1369</v>
      </c>
    </row>
    <row r="876" spans="1:35" x14ac:dyDescent="0.2">
      <c r="A876" s="79" t="s">
        <v>5578</v>
      </c>
      <c r="B876" s="80" t="s">
        <v>5579</v>
      </c>
      <c r="C876" s="81" t="s">
        <v>5580</v>
      </c>
      <c r="D876" s="82" t="s">
        <v>5581</v>
      </c>
      <c r="E876" s="82" t="s">
        <v>5582</v>
      </c>
      <c r="F876" s="80" t="s">
        <v>1362</v>
      </c>
      <c r="G876" s="83" t="s">
        <v>2222</v>
      </c>
      <c r="H876" s="84" t="s">
        <v>5583</v>
      </c>
      <c r="I876" s="85">
        <v>2165952866</v>
      </c>
      <c r="J876" s="86" t="s">
        <v>1390</v>
      </c>
      <c r="K876" s="87" t="s">
        <v>1366</v>
      </c>
      <c r="L876" s="88"/>
      <c r="M876" s="89">
        <v>169.62318309000909</v>
      </c>
      <c r="N876" s="90"/>
      <c r="O876" s="91" t="s">
        <v>1367</v>
      </c>
      <c r="P876" s="87" t="s">
        <v>1366</v>
      </c>
      <c r="Q876" s="92"/>
      <c r="R876" s="90"/>
      <c r="S876" s="93" t="s">
        <v>1366</v>
      </c>
      <c r="T876" s="94">
        <v>657.85</v>
      </c>
      <c r="U876" s="95"/>
      <c r="V876" s="95"/>
      <c r="W876" s="96"/>
      <c r="X876" s="81">
        <f t="shared" si="130"/>
        <v>0</v>
      </c>
      <c r="Y876" s="82">
        <f t="shared" si="131"/>
        <v>1</v>
      </c>
      <c r="Z876" s="82">
        <f t="shared" si="132"/>
        <v>0</v>
      </c>
      <c r="AA876" s="82">
        <f t="shared" si="133"/>
        <v>0</v>
      </c>
      <c r="AB876" s="97" t="str">
        <f t="shared" si="134"/>
        <v>-</v>
      </c>
      <c r="AC876" s="81">
        <f t="shared" si="135"/>
        <v>0</v>
      </c>
      <c r="AD876" s="82">
        <f t="shared" si="136"/>
        <v>0</v>
      </c>
      <c r="AE876" s="82">
        <f t="shared" si="137"/>
        <v>0</v>
      </c>
      <c r="AF876" s="97" t="str">
        <f t="shared" si="138"/>
        <v>-</v>
      </c>
      <c r="AG876" s="81">
        <f t="shared" si="139"/>
        <v>0</v>
      </c>
      <c r="AH876" s="98" t="s">
        <v>1368</v>
      </c>
      <c r="AI876" s="99" t="s">
        <v>1369</v>
      </c>
    </row>
    <row r="877" spans="1:35" x14ac:dyDescent="0.2">
      <c r="A877" s="79" t="s">
        <v>5584</v>
      </c>
      <c r="B877" s="80" t="s">
        <v>5585</v>
      </c>
      <c r="C877" s="81" t="s">
        <v>5586</v>
      </c>
      <c r="D877" s="82" t="s">
        <v>5587</v>
      </c>
      <c r="E877" s="82" t="s">
        <v>1432</v>
      </c>
      <c r="F877" s="80" t="s">
        <v>1362</v>
      </c>
      <c r="G877" s="83" t="s">
        <v>3983</v>
      </c>
      <c r="H877" s="84" t="s">
        <v>5588</v>
      </c>
      <c r="I877" s="85">
        <v>3306870834</v>
      </c>
      <c r="J877" s="86" t="s">
        <v>1383</v>
      </c>
      <c r="K877" s="87" t="s">
        <v>1366</v>
      </c>
      <c r="L877" s="88"/>
      <c r="M877" s="100"/>
      <c r="N877" s="90"/>
      <c r="O877" s="91" t="s">
        <v>1367</v>
      </c>
      <c r="P877" s="87" t="s">
        <v>1366</v>
      </c>
      <c r="Q877" s="92"/>
      <c r="R877" s="90"/>
      <c r="S877" s="93" t="s">
        <v>1366</v>
      </c>
      <c r="T877" s="102"/>
      <c r="U877" s="95"/>
      <c r="V877" s="95"/>
      <c r="W877" s="96"/>
      <c r="X877" s="81">
        <f t="shared" si="130"/>
        <v>0</v>
      </c>
      <c r="Y877" s="82">
        <f t="shared" si="131"/>
        <v>0</v>
      </c>
      <c r="Z877" s="82">
        <f t="shared" si="132"/>
        <v>0</v>
      </c>
      <c r="AA877" s="82">
        <f t="shared" si="133"/>
        <v>0</v>
      </c>
      <c r="AB877" s="97" t="str">
        <f t="shared" si="134"/>
        <v>-</v>
      </c>
      <c r="AC877" s="81">
        <f t="shared" si="135"/>
        <v>0</v>
      </c>
      <c r="AD877" s="82">
        <f t="shared" si="136"/>
        <v>0</v>
      </c>
      <c r="AE877" s="82">
        <f t="shared" si="137"/>
        <v>0</v>
      </c>
      <c r="AF877" s="97" t="str">
        <f t="shared" si="138"/>
        <v>-</v>
      </c>
      <c r="AG877" s="81">
        <f t="shared" si="139"/>
        <v>0</v>
      </c>
      <c r="AH877" s="98" t="s">
        <v>1957</v>
      </c>
      <c r="AI877" s="99" t="s">
        <v>1369</v>
      </c>
    </row>
    <row r="878" spans="1:35" x14ac:dyDescent="0.2">
      <c r="A878" s="79" t="s">
        <v>5589</v>
      </c>
      <c r="B878" s="80" t="s">
        <v>5590</v>
      </c>
      <c r="C878" s="81" t="s">
        <v>5591</v>
      </c>
      <c r="D878" s="82" t="s">
        <v>5592</v>
      </c>
      <c r="E878" s="82" t="s">
        <v>1528</v>
      </c>
      <c r="F878" s="80" t="s">
        <v>1362</v>
      </c>
      <c r="G878" s="83" t="s">
        <v>2289</v>
      </c>
      <c r="H878" s="84" t="s">
        <v>5593</v>
      </c>
      <c r="I878" s="85">
        <v>8776446338</v>
      </c>
      <c r="J878" s="86" t="s">
        <v>1365</v>
      </c>
      <c r="K878" s="87" t="s">
        <v>1366</v>
      </c>
      <c r="L878" s="88"/>
      <c r="M878" s="89">
        <v>277.11162950317663</v>
      </c>
      <c r="N878" s="90"/>
      <c r="O878" s="91" t="s">
        <v>1367</v>
      </c>
      <c r="P878" s="87" t="s">
        <v>1366</v>
      </c>
      <c r="Q878" s="92"/>
      <c r="R878" s="90"/>
      <c r="S878" s="93" t="s">
        <v>1366</v>
      </c>
      <c r="T878" s="94">
        <v>1996.7500000000002</v>
      </c>
      <c r="U878" s="95"/>
      <c r="V878" s="95"/>
      <c r="W878" s="96"/>
      <c r="X878" s="81">
        <f t="shared" si="130"/>
        <v>0</v>
      </c>
      <c r="Y878" s="82">
        <f t="shared" si="131"/>
        <v>1</v>
      </c>
      <c r="Z878" s="82">
        <f t="shared" si="132"/>
        <v>0</v>
      </c>
      <c r="AA878" s="82">
        <f t="shared" si="133"/>
        <v>0</v>
      </c>
      <c r="AB878" s="97" t="str">
        <f t="shared" si="134"/>
        <v>-</v>
      </c>
      <c r="AC878" s="81">
        <f t="shared" si="135"/>
        <v>0</v>
      </c>
      <c r="AD878" s="82">
        <f t="shared" si="136"/>
        <v>0</v>
      </c>
      <c r="AE878" s="82">
        <f t="shared" si="137"/>
        <v>0</v>
      </c>
      <c r="AF878" s="97" t="str">
        <f t="shared" si="138"/>
        <v>-</v>
      </c>
      <c r="AG878" s="81">
        <f t="shared" si="139"/>
        <v>0</v>
      </c>
      <c r="AH878" s="98" t="s">
        <v>1368</v>
      </c>
      <c r="AI878" s="99" t="s">
        <v>1369</v>
      </c>
    </row>
    <row r="879" spans="1:35" x14ac:dyDescent="0.2">
      <c r="A879" s="79" t="s">
        <v>5594</v>
      </c>
      <c r="B879" s="80" t="s">
        <v>506</v>
      </c>
      <c r="C879" s="81" t="s">
        <v>507</v>
      </c>
      <c r="D879" s="82" t="s">
        <v>5595</v>
      </c>
      <c r="E879" s="82" t="s">
        <v>4866</v>
      </c>
      <c r="F879" s="80" t="s">
        <v>1362</v>
      </c>
      <c r="G879" s="83" t="s">
        <v>4867</v>
      </c>
      <c r="H879" s="84" t="s">
        <v>5596</v>
      </c>
      <c r="I879" s="85">
        <v>7402833767</v>
      </c>
      <c r="J879" s="86" t="s">
        <v>1383</v>
      </c>
      <c r="K879" s="87" t="s">
        <v>1366</v>
      </c>
      <c r="L879" s="88"/>
      <c r="M879" s="89">
        <v>2570.1742119922505</v>
      </c>
      <c r="N879" s="90"/>
      <c r="O879" s="91">
        <v>41.8504</v>
      </c>
      <c r="P879" s="87" t="s">
        <v>1417</v>
      </c>
      <c r="Q879" s="92"/>
      <c r="R879" s="90"/>
      <c r="S879" s="93" t="s">
        <v>1366</v>
      </c>
      <c r="T879" s="94">
        <v>204734.13</v>
      </c>
      <c r="U879" s="95"/>
      <c r="V879" s="95"/>
      <c r="W879" s="96"/>
      <c r="X879" s="81">
        <f t="shared" si="130"/>
        <v>0</v>
      </c>
      <c r="Y879" s="82">
        <f t="shared" si="131"/>
        <v>0</v>
      </c>
      <c r="Z879" s="82">
        <f t="shared" si="132"/>
        <v>0</v>
      </c>
      <c r="AA879" s="82">
        <f t="shared" si="133"/>
        <v>0</v>
      </c>
      <c r="AB879" s="97" t="str">
        <f t="shared" si="134"/>
        <v>-</v>
      </c>
      <c r="AC879" s="81">
        <f t="shared" si="135"/>
        <v>0</v>
      </c>
      <c r="AD879" s="82">
        <f t="shared" si="136"/>
        <v>1</v>
      </c>
      <c r="AE879" s="82">
        <f t="shared" si="137"/>
        <v>0</v>
      </c>
      <c r="AF879" s="97" t="str">
        <f t="shared" si="138"/>
        <v>-</v>
      </c>
      <c r="AG879" s="81">
        <f t="shared" si="139"/>
        <v>0</v>
      </c>
      <c r="AH879" s="98" t="s">
        <v>1368</v>
      </c>
      <c r="AI879" s="99" t="s">
        <v>1369</v>
      </c>
    </row>
    <row r="880" spans="1:35" x14ac:dyDescent="0.2">
      <c r="A880" s="79" t="s">
        <v>5597</v>
      </c>
      <c r="B880" s="80" t="s">
        <v>1397</v>
      </c>
      <c r="C880" s="81" t="s">
        <v>5598</v>
      </c>
      <c r="D880" s="82" t="s">
        <v>5599</v>
      </c>
      <c r="E880" s="82" t="s">
        <v>1528</v>
      </c>
      <c r="F880" s="80" t="s">
        <v>1362</v>
      </c>
      <c r="G880" s="83" t="s">
        <v>2212</v>
      </c>
      <c r="H880" s="84" t="s">
        <v>5600</v>
      </c>
      <c r="I880" s="85">
        <v>8776446338</v>
      </c>
      <c r="J880" s="86"/>
      <c r="K880" s="87"/>
      <c r="L880" s="88"/>
      <c r="M880" s="100"/>
      <c r="N880" s="90"/>
      <c r="O880" s="91" t="s">
        <v>1367</v>
      </c>
      <c r="P880" s="87" t="s">
        <v>1366</v>
      </c>
      <c r="Q880" s="92"/>
      <c r="R880" s="90"/>
      <c r="S880" s="93"/>
      <c r="T880" s="102"/>
      <c r="U880" s="95"/>
      <c r="V880" s="95"/>
      <c r="W880" s="96"/>
      <c r="X880" s="81">
        <f t="shared" si="130"/>
        <v>0</v>
      </c>
      <c r="Y880" s="82">
        <f t="shared" si="131"/>
        <v>0</v>
      </c>
      <c r="Z880" s="82">
        <f t="shared" si="132"/>
        <v>0</v>
      </c>
      <c r="AA880" s="82">
        <f t="shared" si="133"/>
        <v>0</v>
      </c>
      <c r="AB880" s="97" t="str">
        <f t="shared" si="134"/>
        <v>-</v>
      </c>
      <c r="AC880" s="81">
        <f t="shared" si="135"/>
        <v>0</v>
      </c>
      <c r="AD880" s="82">
        <f t="shared" si="136"/>
        <v>0</v>
      </c>
      <c r="AE880" s="82">
        <f t="shared" si="137"/>
        <v>0</v>
      </c>
      <c r="AF880" s="97" t="str">
        <f t="shared" si="138"/>
        <v>-</v>
      </c>
      <c r="AG880" s="81">
        <f t="shared" si="139"/>
        <v>0</v>
      </c>
      <c r="AH880" s="98" t="s">
        <v>1957</v>
      </c>
      <c r="AI880" s="99" t="s">
        <v>1369</v>
      </c>
    </row>
    <row r="881" spans="1:35" x14ac:dyDescent="0.2">
      <c r="A881" s="79" t="s">
        <v>5601</v>
      </c>
      <c r="B881" s="80" t="s">
        <v>1187</v>
      </c>
      <c r="C881" s="81" t="s">
        <v>5602</v>
      </c>
      <c r="D881" s="82" t="s">
        <v>5603</v>
      </c>
      <c r="E881" s="82" t="s">
        <v>5604</v>
      </c>
      <c r="F881" s="80" t="s">
        <v>1362</v>
      </c>
      <c r="G881" s="83" t="s">
        <v>5133</v>
      </c>
      <c r="H881" s="84" t="s">
        <v>5605</v>
      </c>
      <c r="I881" s="85">
        <v>3306895445</v>
      </c>
      <c r="J881" s="86" t="s">
        <v>1488</v>
      </c>
      <c r="K881" s="87" t="s">
        <v>1366</v>
      </c>
      <c r="L881" s="88"/>
      <c r="M881" s="89">
        <v>5205.2963995601212</v>
      </c>
      <c r="N881" s="90"/>
      <c r="O881" s="91">
        <v>6.9528999999999996</v>
      </c>
      <c r="P881" s="87" t="s">
        <v>1366</v>
      </c>
      <c r="Q881" s="92"/>
      <c r="R881" s="90"/>
      <c r="S881" s="93" t="s">
        <v>1366</v>
      </c>
      <c r="T881" s="94">
        <v>106970.62</v>
      </c>
      <c r="U881" s="95"/>
      <c r="V881" s="95"/>
      <c r="W881" s="96"/>
      <c r="X881" s="81">
        <f t="shared" si="130"/>
        <v>0</v>
      </c>
      <c r="Y881" s="82">
        <f t="shared" si="131"/>
        <v>0</v>
      </c>
      <c r="Z881" s="82">
        <f t="shared" si="132"/>
        <v>0</v>
      </c>
      <c r="AA881" s="82">
        <f t="shared" si="133"/>
        <v>0</v>
      </c>
      <c r="AB881" s="97" t="str">
        <f t="shared" si="134"/>
        <v>-</v>
      </c>
      <c r="AC881" s="81">
        <f t="shared" si="135"/>
        <v>0</v>
      </c>
      <c r="AD881" s="82">
        <f t="shared" si="136"/>
        <v>0</v>
      </c>
      <c r="AE881" s="82">
        <f t="shared" si="137"/>
        <v>0</v>
      </c>
      <c r="AF881" s="97" t="str">
        <f t="shared" si="138"/>
        <v>-</v>
      </c>
      <c r="AG881" s="81">
        <f t="shared" si="139"/>
        <v>0</v>
      </c>
      <c r="AH881" s="98" t="s">
        <v>1368</v>
      </c>
      <c r="AI881" s="99" t="s">
        <v>1418</v>
      </c>
    </row>
    <row r="882" spans="1:35" x14ac:dyDescent="0.2">
      <c r="A882" s="79" t="s">
        <v>5606</v>
      </c>
      <c r="B882" s="80" t="s">
        <v>1163</v>
      </c>
      <c r="C882" s="81" t="s">
        <v>1164</v>
      </c>
      <c r="D882" s="82" t="s">
        <v>5607</v>
      </c>
      <c r="E882" s="82" t="s">
        <v>5608</v>
      </c>
      <c r="F882" s="80" t="s">
        <v>1362</v>
      </c>
      <c r="G882" s="83" t="s">
        <v>5609</v>
      </c>
      <c r="H882" s="84" t="s">
        <v>4415</v>
      </c>
      <c r="I882" s="85">
        <v>3308785571</v>
      </c>
      <c r="J882" s="86" t="s">
        <v>1416</v>
      </c>
      <c r="K882" s="87" t="s">
        <v>1366</v>
      </c>
      <c r="L882" s="88"/>
      <c r="M882" s="89">
        <v>630.08867015740145</v>
      </c>
      <c r="N882" s="90"/>
      <c r="O882" s="91">
        <v>13.782999999999999</v>
      </c>
      <c r="P882" s="87" t="s">
        <v>1366</v>
      </c>
      <c r="Q882" s="92"/>
      <c r="R882" s="90"/>
      <c r="S882" s="93" t="s">
        <v>1417</v>
      </c>
      <c r="T882" s="94">
        <v>21206.649999999998</v>
      </c>
      <c r="U882" s="95"/>
      <c r="V882" s="95"/>
      <c r="W882" s="96"/>
      <c r="X882" s="81">
        <f t="shared" si="130"/>
        <v>0</v>
      </c>
      <c r="Y882" s="82">
        <f t="shared" si="131"/>
        <v>0</v>
      </c>
      <c r="Z882" s="82">
        <f t="shared" si="132"/>
        <v>0</v>
      </c>
      <c r="AA882" s="82">
        <f t="shared" si="133"/>
        <v>0</v>
      </c>
      <c r="AB882" s="97" t="str">
        <f t="shared" si="134"/>
        <v>-</v>
      </c>
      <c r="AC882" s="81">
        <f t="shared" si="135"/>
        <v>1</v>
      </c>
      <c r="AD882" s="82">
        <f t="shared" si="136"/>
        <v>0</v>
      </c>
      <c r="AE882" s="82">
        <f t="shared" si="137"/>
        <v>0</v>
      </c>
      <c r="AF882" s="97" t="str">
        <f t="shared" si="138"/>
        <v>-</v>
      </c>
      <c r="AG882" s="81">
        <f t="shared" si="139"/>
        <v>0</v>
      </c>
      <c r="AH882" s="98" t="s">
        <v>1368</v>
      </c>
      <c r="AI882" s="99" t="s">
        <v>1418</v>
      </c>
    </row>
    <row r="883" spans="1:35" x14ac:dyDescent="0.2">
      <c r="A883" s="79" t="s">
        <v>5610</v>
      </c>
      <c r="B883" s="80" t="s">
        <v>352</v>
      </c>
      <c r="C883" s="81" t="s">
        <v>353</v>
      </c>
      <c r="D883" s="82" t="s">
        <v>5611</v>
      </c>
      <c r="E883" s="82" t="s">
        <v>5612</v>
      </c>
      <c r="F883" s="80" t="s">
        <v>1362</v>
      </c>
      <c r="G883" s="83" t="s">
        <v>5613</v>
      </c>
      <c r="H883" s="84" t="s">
        <v>5614</v>
      </c>
      <c r="I883" s="85">
        <v>3306264900</v>
      </c>
      <c r="J883" s="86" t="s">
        <v>1488</v>
      </c>
      <c r="K883" s="87" t="s">
        <v>1366</v>
      </c>
      <c r="L883" s="88"/>
      <c r="M883" s="89">
        <v>2212.5601287318777</v>
      </c>
      <c r="N883" s="90"/>
      <c r="O883" s="91">
        <v>11.6105</v>
      </c>
      <c r="P883" s="87" t="s">
        <v>1366</v>
      </c>
      <c r="Q883" s="92"/>
      <c r="R883" s="90"/>
      <c r="S883" s="93" t="s">
        <v>1366</v>
      </c>
      <c r="T883" s="94">
        <v>45647.590000000004</v>
      </c>
      <c r="U883" s="95"/>
      <c r="V883" s="95"/>
      <c r="W883" s="96"/>
      <c r="X883" s="81">
        <f t="shared" si="130"/>
        <v>0</v>
      </c>
      <c r="Y883" s="82">
        <f t="shared" si="131"/>
        <v>0</v>
      </c>
      <c r="Z883" s="82">
        <f t="shared" si="132"/>
        <v>0</v>
      </c>
      <c r="AA883" s="82">
        <f t="shared" si="133"/>
        <v>0</v>
      </c>
      <c r="AB883" s="97" t="str">
        <f t="shared" si="134"/>
        <v>-</v>
      </c>
      <c r="AC883" s="81">
        <f t="shared" si="135"/>
        <v>0</v>
      </c>
      <c r="AD883" s="82">
        <f t="shared" si="136"/>
        <v>0</v>
      </c>
      <c r="AE883" s="82">
        <f t="shared" si="137"/>
        <v>0</v>
      </c>
      <c r="AF883" s="97" t="str">
        <f t="shared" si="138"/>
        <v>-</v>
      </c>
      <c r="AG883" s="81">
        <f t="shared" si="139"/>
        <v>0</v>
      </c>
      <c r="AH883" s="98" t="s">
        <v>1368</v>
      </c>
      <c r="AI883" s="99" t="s">
        <v>1418</v>
      </c>
    </row>
    <row r="884" spans="1:35" x14ac:dyDescent="0.2">
      <c r="A884" s="79" t="s">
        <v>5615</v>
      </c>
      <c r="B884" s="80" t="s">
        <v>354</v>
      </c>
      <c r="C884" s="81" t="s">
        <v>355</v>
      </c>
      <c r="D884" s="82" t="s">
        <v>5616</v>
      </c>
      <c r="E884" s="82" t="s">
        <v>5617</v>
      </c>
      <c r="F884" s="80" t="s">
        <v>1362</v>
      </c>
      <c r="G884" s="83" t="s">
        <v>5618</v>
      </c>
      <c r="H884" s="84" t="s">
        <v>5619</v>
      </c>
      <c r="I884" s="85">
        <v>4405727000</v>
      </c>
      <c r="J884" s="86" t="s">
        <v>1390</v>
      </c>
      <c r="K884" s="87" t="s">
        <v>1366</v>
      </c>
      <c r="L884" s="88"/>
      <c r="M884" s="89">
        <v>5557.0680674649866</v>
      </c>
      <c r="N884" s="90"/>
      <c r="O884" s="91">
        <v>6.9492000000000003</v>
      </c>
      <c r="P884" s="87" t="s">
        <v>1366</v>
      </c>
      <c r="Q884" s="92"/>
      <c r="R884" s="90"/>
      <c r="S884" s="93" t="s">
        <v>1366</v>
      </c>
      <c r="T884" s="94">
        <v>106089</v>
      </c>
      <c r="U884" s="95"/>
      <c r="V884" s="95"/>
      <c r="W884" s="96"/>
      <c r="X884" s="81">
        <f t="shared" si="130"/>
        <v>0</v>
      </c>
      <c r="Y884" s="82">
        <f t="shared" si="131"/>
        <v>0</v>
      </c>
      <c r="Z884" s="82">
        <f t="shared" si="132"/>
        <v>0</v>
      </c>
      <c r="AA884" s="82">
        <f t="shared" si="133"/>
        <v>0</v>
      </c>
      <c r="AB884" s="97" t="str">
        <f t="shared" si="134"/>
        <v>-</v>
      </c>
      <c r="AC884" s="81">
        <f t="shared" si="135"/>
        <v>0</v>
      </c>
      <c r="AD884" s="82">
        <f t="shared" si="136"/>
        <v>0</v>
      </c>
      <c r="AE884" s="82">
        <f t="shared" si="137"/>
        <v>0</v>
      </c>
      <c r="AF884" s="97" t="str">
        <f t="shared" si="138"/>
        <v>-</v>
      </c>
      <c r="AG884" s="81">
        <f t="shared" si="139"/>
        <v>0</v>
      </c>
      <c r="AH884" s="98" t="s">
        <v>1368</v>
      </c>
      <c r="AI884" s="99" t="s">
        <v>1418</v>
      </c>
    </row>
    <row r="885" spans="1:35" x14ac:dyDescent="0.2">
      <c r="A885" s="79" t="s">
        <v>5620</v>
      </c>
      <c r="B885" s="80" t="s">
        <v>655</v>
      </c>
      <c r="C885" s="81" t="s">
        <v>656</v>
      </c>
      <c r="D885" s="82" t="s">
        <v>5621</v>
      </c>
      <c r="E885" s="82" t="s">
        <v>5622</v>
      </c>
      <c r="F885" s="80" t="s">
        <v>1362</v>
      </c>
      <c r="G885" s="83" t="s">
        <v>5623</v>
      </c>
      <c r="H885" s="84" t="s">
        <v>4248</v>
      </c>
      <c r="I885" s="85">
        <v>3307501061</v>
      </c>
      <c r="J885" s="86" t="s">
        <v>1488</v>
      </c>
      <c r="K885" s="87" t="s">
        <v>1366</v>
      </c>
      <c r="L885" s="88"/>
      <c r="M885" s="89">
        <v>1931.5353798058175</v>
      </c>
      <c r="N885" s="90"/>
      <c r="O885" s="91">
        <v>27.138999999999999</v>
      </c>
      <c r="P885" s="87" t="s">
        <v>1417</v>
      </c>
      <c r="Q885" s="92"/>
      <c r="R885" s="90"/>
      <c r="S885" s="93" t="s">
        <v>1366</v>
      </c>
      <c r="T885" s="94">
        <v>117706.2</v>
      </c>
      <c r="U885" s="95"/>
      <c r="V885" s="95"/>
      <c r="W885" s="96"/>
      <c r="X885" s="81">
        <f t="shared" si="130"/>
        <v>0</v>
      </c>
      <c r="Y885" s="82">
        <f t="shared" si="131"/>
        <v>0</v>
      </c>
      <c r="Z885" s="82">
        <f t="shared" si="132"/>
        <v>0</v>
      </c>
      <c r="AA885" s="82">
        <f t="shared" si="133"/>
        <v>0</v>
      </c>
      <c r="AB885" s="97" t="str">
        <f t="shared" si="134"/>
        <v>-</v>
      </c>
      <c r="AC885" s="81">
        <f t="shared" si="135"/>
        <v>0</v>
      </c>
      <c r="AD885" s="82">
        <f t="shared" si="136"/>
        <v>1</v>
      </c>
      <c r="AE885" s="82">
        <f t="shared" si="137"/>
        <v>0</v>
      </c>
      <c r="AF885" s="97" t="str">
        <f t="shared" si="138"/>
        <v>-</v>
      </c>
      <c r="AG885" s="81">
        <f t="shared" si="139"/>
        <v>0</v>
      </c>
      <c r="AH885" s="98" t="s">
        <v>1368</v>
      </c>
      <c r="AI885" s="99" t="s">
        <v>1418</v>
      </c>
    </row>
    <row r="886" spans="1:35" x14ac:dyDescent="0.2">
      <c r="A886" s="79" t="s">
        <v>5624</v>
      </c>
      <c r="B886" s="80" t="s">
        <v>981</v>
      </c>
      <c r="C886" s="81" t="s">
        <v>982</v>
      </c>
      <c r="D886" s="82" t="s">
        <v>5625</v>
      </c>
      <c r="E886" s="82" t="s">
        <v>5626</v>
      </c>
      <c r="F886" s="80" t="s">
        <v>1362</v>
      </c>
      <c r="G886" s="83" t="s">
        <v>5627</v>
      </c>
      <c r="H886" s="84" t="s">
        <v>5628</v>
      </c>
      <c r="I886" s="85">
        <v>4196826961</v>
      </c>
      <c r="J886" s="86" t="s">
        <v>1424</v>
      </c>
      <c r="K886" s="87" t="s">
        <v>1417</v>
      </c>
      <c r="L886" s="88"/>
      <c r="M886" s="89">
        <v>380.54457706266982</v>
      </c>
      <c r="N886" s="90"/>
      <c r="O886" s="91">
        <v>25.3188</v>
      </c>
      <c r="P886" s="87" t="s">
        <v>1417</v>
      </c>
      <c r="Q886" s="92"/>
      <c r="R886" s="90"/>
      <c r="S886" s="93" t="s">
        <v>1417</v>
      </c>
      <c r="T886" s="94">
        <v>14942.26</v>
      </c>
      <c r="U886" s="95"/>
      <c r="V886" s="95"/>
      <c r="W886" s="96"/>
      <c r="X886" s="81">
        <f t="shared" si="130"/>
        <v>1</v>
      </c>
      <c r="Y886" s="82">
        <f t="shared" si="131"/>
        <v>1</v>
      </c>
      <c r="Z886" s="82">
        <f t="shared" si="132"/>
        <v>0</v>
      </c>
      <c r="AA886" s="82">
        <f t="shared" si="133"/>
        <v>0</v>
      </c>
      <c r="AB886" s="97" t="str">
        <f t="shared" si="134"/>
        <v>SRSA</v>
      </c>
      <c r="AC886" s="81">
        <f t="shared" si="135"/>
        <v>1</v>
      </c>
      <c r="AD886" s="82">
        <f t="shared" si="136"/>
        <v>1</v>
      </c>
      <c r="AE886" s="82" t="str">
        <f t="shared" si="137"/>
        <v>Initial</v>
      </c>
      <c r="AF886" s="97" t="str">
        <f t="shared" si="138"/>
        <v>-</v>
      </c>
      <c r="AG886" s="81" t="str">
        <f t="shared" si="139"/>
        <v>SRSA</v>
      </c>
      <c r="AH886" s="98" t="s">
        <v>1368</v>
      </c>
      <c r="AI886" s="99" t="s">
        <v>1418</v>
      </c>
    </row>
    <row r="887" spans="1:35" x14ac:dyDescent="0.2">
      <c r="A887" s="79" t="s">
        <v>5629</v>
      </c>
      <c r="B887" s="80" t="s">
        <v>5630</v>
      </c>
      <c r="C887" s="81" t="s">
        <v>5631</v>
      </c>
      <c r="D887" s="82" t="s">
        <v>5632</v>
      </c>
      <c r="E887" s="82" t="s">
        <v>1361</v>
      </c>
      <c r="F887" s="80" t="s">
        <v>1362</v>
      </c>
      <c r="G887" s="83" t="s">
        <v>2426</v>
      </c>
      <c r="H887" s="84" t="s">
        <v>5633</v>
      </c>
      <c r="I887" s="85">
        <v>6143085991</v>
      </c>
      <c r="J887" s="86" t="s">
        <v>1365</v>
      </c>
      <c r="K887" s="87" t="s">
        <v>1366</v>
      </c>
      <c r="L887" s="88"/>
      <c r="M887" s="89">
        <v>440.06121074660359</v>
      </c>
      <c r="N887" s="90"/>
      <c r="O887" s="91" t="s">
        <v>1367</v>
      </c>
      <c r="P887" s="87" t="s">
        <v>1366</v>
      </c>
      <c r="Q887" s="92"/>
      <c r="R887" s="90"/>
      <c r="S887" s="93" t="s">
        <v>1366</v>
      </c>
      <c r="T887" s="94">
        <v>3888.54</v>
      </c>
      <c r="U887" s="95"/>
      <c r="V887" s="95"/>
      <c r="W887" s="96"/>
      <c r="X887" s="81">
        <f t="shared" si="130"/>
        <v>0</v>
      </c>
      <c r="Y887" s="82">
        <f t="shared" si="131"/>
        <v>1</v>
      </c>
      <c r="Z887" s="82">
        <f t="shared" si="132"/>
        <v>0</v>
      </c>
      <c r="AA887" s="82">
        <f t="shared" si="133"/>
        <v>0</v>
      </c>
      <c r="AB887" s="97" t="str">
        <f t="shared" si="134"/>
        <v>-</v>
      </c>
      <c r="AC887" s="81">
        <f t="shared" si="135"/>
        <v>0</v>
      </c>
      <c r="AD887" s="82">
        <f t="shared" si="136"/>
        <v>0</v>
      </c>
      <c r="AE887" s="82">
        <f t="shared" si="137"/>
        <v>0</v>
      </c>
      <c r="AF887" s="97" t="str">
        <f t="shared" si="138"/>
        <v>-</v>
      </c>
      <c r="AG887" s="81">
        <f t="shared" si="139"/>
        <v>0</v>
      </c>
      <c r="AH887" s="98" t="s">
        <v>1368</v>
      </c>
      <c r="AI887" s="99" t="s">
        <v>1418</v>
      </c>
    </row>
    <row r="888" spans="1:35" x14ac:dyDescent="0.2">
      <c r="A888" s="79" t="s">
        <v>5634</v>
      </c>
      <c r="B888" s="80" t="s">
        <v>5635</v>
      </c>
      <c r="C888" s="81" t="s">
        <v>5636</v>
      </c>
      <c r="D888" s="82" t="s">
        <v>5637</v>
      </c>
      <c r="E888" s="82" t="s">
        <v>1432</v>
      </c>
      <c r="F888" s="80" t="s">
        <v>1362</v>
      </c>
      <c r="G888" s="83" t="s">
        <v>3299</v>
      </c>
      <c r="H888" s="84" t="s">
        <v>5638</v>
      </c>
      <c r="I888" s="85">
        <v>3302537441</v>
      </c>
      <c r="J888" s="86" t="s">
        <v>1383</v>
      </c>
      <c r="K888" s="87" t="s">
        <v>1366</v>
      </c>
      <c r="L888" s="88"/>
      <c r="M888" s="89">
        <v>144.72157437471569</v>
      </c>
      <c r="N888" s="90"/>
      <c r="O888" s="91" t="s">
        <v>1367</v>
      </c>
      <c r="P888" s="87" t="s">
        <v>1366</v>
      </c>
      <c r="Q888" s="92"/>
      <c r="R888" s="90"/>
      <c r="S888" s="93" t="s">
        <v>1366</v>
      </c>
      <c r="T888" s="94">
        <v>1863.9700000000003</v>
      </c>
      <c r="U888" s="95"/>
      <c r="V888" s="95"/>
      <c r="W888" s="96"/>
      <c r="X888" s="81">
        <f t="shared" si="130"/>
        <v>0</v>
      </c>
      <c r="Y888" s="82">
        <f t="shared" si="131"/>
        <v>1</v>
      </c>
      <c r="Z888" s="82">
        <f t="shared" si="132"/>
        <v>0</v>
      </c>
      <c r="AA888" s="82">
        <f t="shared" si="133"/>
        <v>0</v>
      </c>
      <c r="AB888" s="97" t="str">
        <f t="shared" si="134"/>
        <v>-</v>
      </c>
      <c r="AC888" s="81">
        <f t="shared" si="135"/>
        <v>0</v>
      </c>
      <c r="AD888" s="82">
        <f t="shared" si="136"/>
        <v>0</v>
      </c>
      <c r="AE888" s="82">
        <f t="shared" si="137"/>
        <v>0</v>
      </c>
      <c r="AF888" s="97" t="str">
        <f t="shared" si="138"/>
        <v>-</v>
      </c>
      <c r="AG888" s="81">
        <f t="shared" si="139"/>
        <v>0</v>
      </c>
      <c r="AH888" s="98" t="s">
        <v>1368</v>
      </c>
      <c r="AI888" s="99" t="s">
        <v>1369</v>
      </c>
    </row>
    <row r="889" spans="1:35" x14ac:dyDescent="0.2">
      <c r="A889" s="79" t="s">
        <v>5639</v>
      </c>
      <c r="B889" s="80" t="s">
        <v>5640</v>
      </c>
      <c r="C889" s="81" t="s">
        <v>5641</v>
      </c>
      <c r="D889" s="82" t="s">
        <v>5642</v>
      </c>
      <c r="E889" s="82" t="s">
        <v>1432</v>
      </c>
      <c r="F889" s="80" t="s">
        <v>1362</v>
      </c>
      <c r="G889" s="83" t="s">
        <v>3299</v>
      </c>
      <c r="H889" s="84" t="s">
        <v>5643</v>
      </c>
      <c r="I889" s="85">
        <v>3302521510</v>
      </c>
      <c r="J889" s="86" t="s">
        <v>1383</v>
      </c>
      <c r="K889" s="87" t="s">
        <v>1366</v>
      </c>
      <c r="L889" s="88"/>
      <c r="M889" s="89">
        <v>54.622600882690698</v>
      </c>
      <c r="N889" s="90"/>
      <c r="O889" s="91" t="s">
        <v>1367</v>
      </c>
      <c r="P889" s="87" t="s">
        <v>1366</v>
      </c>
      <c r="Q889" s="92"/>
      <c r="R889" s="90"/>
      <c r="S889" s="93" t="s">
        <v>1366</v>
      </c>
      <c r="T889" s="94">
        <v>5249.91</v>
      </c>
      <c r="U889" s="95"/>
      <c r="V889" s="95"/>
      <c r="W889" s="96"/>
      <c r="X889" s="81">
        <f t="shared" si="130"/>
        <v>0</v>
      </c>
      <c r="Y889" s="82">
        <f t="shared" si="131"/>
        <v>1</v>
      </c>
      <c r="Z889" s="82">
        <f t="shared" si="132"/>
        <v>0</v>
      </c>
      <c r="AA889" s="82">
        <f t="shared" si="133"/>
        <v>0</v>
      </c>
      <c r="AB889" s="97" t="str">
        <f t="shared" si="134"/>
        <v>-</v>
      </c>
      <c r="AC889" s="81">
        <f t="shared" si="135"/>
        <v>0</v>
      </c>
      <c r="AD889" s="82">
        <f t="shared" si="136"/>
        <v>0</v>
      </c>
      <c r="AE889" s="82">
        <f t="shared" si="137"/>
        <v>0</v>
      </c>
      <c r="AF889" s="97" t="str">
        <f t="shared" si="138"/>
        <v>-</v>
      </c>
      <c r="AG889" s="81">
        <f t="shared" si="139"/>
        <v>0</v>
      </c>
      <c r="AH889" s="98" t="s">
        <v>1368</v>
      </c>
      <c r="AI889" s="99" t="s">
        <v>1369</v>
      </c>
    </row>
    <row r="890" spans="1:35" x14ac:dyDescent="0.2">
      <c r="A890" s="79" t="s">
        <v>5644</v>
      </c>
      <c r="B890" s="80" t="s">
        <v>5645</v>
      </c>
      <c r="C890" s="81" t="s">
        <v>5646</v>
      </c>
      <c r="D890" s="82" t="s">
        <v>5647</v>
      </c>
      <c r="E890" s="82" t="s">
        <v>448</v>
      </c>
      <c r="F890" s="80" t="s">
        <v>1362</v>
      </c>
      <c r="G890" s="83" t="s">
        <v>5648</v>
      </c>
      <c r="H890" s="84" t="s">
        <v>5649</v>
      </c>
      <c r="I890" s="85">
        <v>3303991692</v>
      </c>
      <c r="J890" s="86" t="s">
        <v>1383</v>
      </c>
      <c r="K890" s="87" t="s">
        <v>1366</v>
      </c>
      <c r="L890" s="88"/>
      <c r="M890" s="89">
        <v>104.1959388601953</v>
      </c>
      <c r="N890" s="90"/>
      <c r="O890" s="91" t="s">
        <v>1367</v>
      </c>
      <c r="P890" s="87" t="s">
        <v>1366</v>
      </c>
      <c r="Q890" s="92"/>
      <c r="R890" s="90"/>
      <c r="S890" s="93" t="s">
        <v>1366</v>
      </c>
      <c r="T890" s="94">
        <v>879.55</v>
      </c>
      <c r="U890" s="95"/>
      <c r="V890" s="95"/>
      <c r="W890" s="96"/>
      <c r="X890" s="81">
        <f t="shared" si="130"/>
        <v>0</v>
      </c>
      <c r="Y890" s="82">
        <f t="shared" si="131"/>
        <v>1</v>
      </c>
      <c r="Z890" s="82">
        <f t="shared" si="132"/>
        <v>0</v>
      </c>
      <c r="AA890" s="82">
        <f t="shared" si="133"/>
        <v>0</v>
      </c>
      <c r="AB890" s="97" t="str">
        <f t="shared" si="134"/>
        <v>-</v>
      </c>
      <c r="AC890" s="81">
        <f t="shared" si="135"/>
        <v>0</v>
      </c>
      <c r="AD890" s="82">
        <f t="shared" si="136"/>
        <v>0</v>
      </c>
      <c r="AE890" s="82">
        <f t="shared" si="137"/>
        <v>0</v>
      </c>
      <c r="AF890" s="97" t="str">
        <f t="shared" si="138"/>
        <v>-</v>
      </c>
      <c r="AG890" s="81">
        <f t="shared" si="139"/>
        <v>0</v>
      </c>
      <c r="AH890" s="98" t="s">
        <v>1368</v>
      </c>
      <c r="AI890" s="99" t="s">
        <v>1369</v>
      </c>
    </row>
    <row r="891" spans="1:35" x14ac:dyDescent="0.2">
      <c r="A891" s="79" t="s">
        <v>5650</v>
      </c>
      <c r="B891" s="80" t="s">
        <v>5651</v>
      </c>
      <c r="C891" s="81" t="s">
        <v>5652</v>
      </c>
      <c r="D891" s="82" t="s">
        <v>5653</v>
      </c>
      <c r="E891" s="82" t="s">
        <v>1402</v>
      </c>
      <c r="F891" s="80" t="s">
        <v>1362</v>
      </c>
      <c r="G891" s="83" t="s">
        <v>2179</v>
      </c>
      <c r="H891" s="84" t="s">
        <v>3669</v>
      </c>
      <c r="I891" s="85">
        <v>5133210561</v>
      </c>
      <c r="J891" s="86" t="s">
        <v>1365</v>
      </c>
      <c r="K891" s="87" t="s">
        <v>1366</v>
      </c>
      <c r="L891" s="88"/>
      <c r="M891" s="89">
        <v>126.78281344902166</v>
      </c>
      <c r="N891" s="90"/>
      <c r="O891" s="91" t="s">
        <v>1367</v>
      </c>
      <c r="P891" s="87" t="s">
        <v>1366</v>
      </c>
      <c r="Q891" s="92"/>
      <c r="R891" s="90"/>
      <c r="S891" s="93" t="s">
        <v>1366</v>
      </c>
      <c r="T891" s="94">
        <v>1098.51</v>
      </c>
      <c r="U891" s="95"/>
      <c r="V891" s="95"/>
      <c r="W891" s="96"/>
      <c r="X891" s="81">
        <f t="shared" si="130"/>
        <v>0</v>
      </c>
      <c r="Y891" s="82">
        <f t="shared" si="131"/>
        <v>1</v>
      </c>
      <c r="Z891" s="82">
        <f t="shared" si="132"/>
        <v>0</v>
      </c>
      <c r="AA891" s="82">
        <f t="shared" si="133"/>
        <v>0</v>
      </c>
      <c r="AB891" s="97" t="str">
        <f t="shared" si="134"/>
        <v>-</v>
      </c>
      <c r="AC891" s="81">
        <f t="shared" si="135"/>
        <v>0</v>
      </c>
      <c r="AD891" s="82">
        <f t="shared" si="136"/>
        <v>0</v>
      </c>
      <c r="AE891" s="82">
        <f t="shared" si="137"/>
        <v>0</v>
      </c>
      <c r="AF891" s="97" t="str">
        <f t="shared" si="138"/>
        <v>-</v>
      </c>
      <c r="AG891" s="81">
        <f t="shared" si="139"/>
        <v>0</v>
      </c>
      <c r="AH891" s="98" t="s">
        <v>1368</v>
      </c>
      <c r="AI891" s="99" t="s">
        <v>1369</v>
      </c>
    </row>
    <row r="892" spans="1:35" x14ac:dyDescent="0.2">
      <c r="A892" s="79" t="s">
        <v>5654</v>
      </c>
      <c r="B892" s="80" t="s">
        <v>5655</v>
      </c>
      <c r="C892" s="81" t="s">
        <v>5656</v>
      </c>
      <c r="D892" s="82" t="s">
        <v>5657</v>
      </c>
      <c r="E892" s="82" t="s">
        <v>2234</v>
      </c>
      <c r="F892" s="80" t="s">
        <v>1362</v>
      </c>
      <c r="G892" s="83" t="s">
        <v>4769</v>
      </c>
      <c r="H892" s="84" t="s">
        <v>5658</v>
      </c>
      <c r="I892" s="85">
        <v>9372784298</v>
      </c>
      <c r="J892" s="86" t="s">
        <v>1383</v>
      </c>
      <c r="K892" s="87" t="s">
        <v>1366</v>
      </c>
      <c r="L892" s="88"/>
      <c r="M892" s="89">
        <v>166.09638301967487</v>
      </c>
      <c r="N892" s="90"/>
      <c r="O892" s="91" t="s">
        <v>1367</v>
      </c>
      <c r="P892" s="87" t="s">
        <v>1366</v>
      </c>
      <c r="Q892" s="92"/>
      <c r="R892" s="90"/>
      <c r="S892" s="93" t="s">
        <v>1366</v>
      </c>
      <c r="T892" s="94">
        <v>890.90000000000009</v>
      </c>
      <c r="U892" s="95"/>
      <c r="V892" s="95"/>
      <c r="W892" s="96"/>
      <c r="X892" s="81">
        <f t="shared" si="130"/>
        <v>0</v>
      </c>
      <c r="Y892" s="82">
        <f t="shared" si="131"/>
        <v>1</v>
      </c>
      <c r="Z892" s="82">
        <f t="shared" si="132"/>
        <v>0</v>
      </c>
      <c r="AA892" s="82">
        <f t="shared" si="133"/>
        <v>0</v>
      </c>
      <c r="AB892" s="97" t="str">
        <f t="shared" si="134"/>
        <v>-</v>
      </c>
      <c r="AC892" s="81">
        <f t="shared" si="135"/>
        <v>0</v>
      </c>
      <c r="AD892" s="82">
        <f t="shared" si="136"/>
        <v>0</v>
      </c>
      <c r="AE892" s="82">
        <f t="shared" si="137"/>
        <v>0</v>
      </c>
      <c r="AF892" s="97" t="str">
        <f t="shared" si="138"/>
        <v>-</v>
      </c>
      <c r="AG892" s="81">
        <f t="shared" si="139"/>
        <v>0</v>
      </c>
      <c r="AH892" s="98" t="s">
        <v>1368</v>
      </c>
      <c r="AI892" s="99" t="s">
        <v>1369</v>
      </c>
    </row>
    <row r="893" spans="1:35" x14ac:dyDescent="0.2">
      <c r="A893" s="79" t="s">
        <v>5659</v>
      </c>
      <c r="B893" s="80" t="s">
        <v>5660</v>
      </c>
      <c r="C893" s="81" t="s">
        <v>5661</v>
      </c>
      <c r="D893" s="82" t="s">
        <v>5662</v>
      </c>
      <c r="E893" s="82" t="s">
        <v>1599</v>
      </c>
      <c r="F893" s="80" t="s">
        <v>1362</v>
      </c>
      <c r="G893" s="83" t="s">
        <v>1600</v>
      </c>
      <c r="H893" s="84" t="s">
        <v>5663</v>
      </c>
      <c r="I893" s="85">
        <v>4403580877</v>
      </c>
      <c r="J893" s="86" t="s">
        <v>1390</v>
      </c>
      <c r="K893" s="87" t="s">
        <v>1366</v>
      </c>
      <c r="L893" s="88"/>
      <c r="M893" s="89">
        <v>84.684597210981991</v>
      </c>
      <c r="N893" s="90"/>
      <c r="O893" s="91" t="s">
        <v>1367</v>
      </c>
      <c r="P893" s="87" t="s">
        <v>1366</v>
      </c>
      <c r="Q893" s="92"/>
      <c r="R893" s="90"/>
      <c r="S893" s="93" t="s">
        <v>1366</v>
      </c>
      <c r="T893" s="94">
        <v>616.78</v>
      </c>
      <c r="U893" s="95"/>
      <c r="V893" s="95"/>
      <c r="W893" s="96"/>
      <c r="X893" s="81">
        <f t="shared" si="130"/>
        <v>0</v>
      </c>
      <c r="Y893" s="82">
        <f t="shared" si="131"/>
        <v>1</v>
      </c>
      <c r="Z893" s="82">
        <f t="shared" si="132"/>
        <v>0</v>
      </c>
      <c r="AA893" s="82">
        <f t="shared" si="133"/>
        <v>0</v>
      </c>
      <c r="AB893" s="97" t="str">
        <f t="shared" si="134"/>
        <v>-</v>
      </c>
      <c r="AC893" s="81">
        <f t="shared" si="135"/>
        <v>0</v>
      </c>
      <c r="AD893" s="82">
        <f t="shared" si="136"/>
        <v>0</v>
      </c>
      <c r="AE893" s="82">
        <f t="shared" si="137"/>
        <v>0</v>
      </c>
      <c r="AF893" s="97" t="str">
        <f t="shared" si="138"/>
        <v>-</v>
      </c>
      <c r="AG893" s="81">
        <f t="shared" si="139"/>
        <v>0</v>
      </c>
      <c r="AH893" s="98" t="s">
        <v>1368</v>
      </c>
      <c r="AI893" s="99" t="s">
        <v>1369</v>
      </c>
    </row>
    <row r="894" spans="1:35" x14ac:dyDescent="0.2">
      <c r="A894" s="79" t="s">
        <v>5664</v>
      </c>
      <c r="B894" s="80" t="s">
        <v>5665</v>
      </c>
      <c r="C894" s="81" t="s">
        <v>5666</v>
      </c>
      <c r="D894" s="82" t="s">
        <v>5667</v>
      </c>
      <c r="E894" s="82" t="s">
        <v>3327</v>
      </c>
      <c r="F894" s="80" t="s">
        <v>1362</v>
      </c>
      <c r="G894" s="83" t="s">
        <v>3328</v>
      </c>
      <c r="H894" s="84" t="s">
        <v>5668</v>
      </c>
      <c r="I894" s="85">
        <v>9373725210</v>
      </c>
      <c r="J894" s="86" t="s">
        <v>1488</v>
      </c>
      <c r="K894" s="87" t="s">
        <v>1366</v>
      </c>
      <c r="L894" s="88"/>
      <c r="M894" s="89">
        <v>155.11957643952854</v>
      </c>
      <c r="N894" s="90"/>
      <c r="O894" s="91" t="s">
        <v>1367</v>
      </c>
      <c r="P894" s="87" t="s">
        <v>1366</v>
      </c>
      <c r="Q894" s="92"/>
      <c r="R894" s="90"/>
      <c r="S894" s="93" t="s">
        <v>1366</v>
      </c>
      <c r="T894" s="94">
        <v>1470.38</v>
      </c>
      <c r="U894" s="95"/>
      <c r="V894" s="95"/>
      <c r="W894" s="96"/>
      <c r="X894" s="81">
        <f t="shared" si="130"/>
        <v>0</v>
      </c>
      <c r="Y894" s="82">
        <f t="shared" si="131"/>
        <v>1</v>
      </c>
      <c r="Z894" s="82">
        <f t="shared" si="132"/>
        <v>0</v>
      </c>
      <c r="AA894" s="82">
        <f t="shared" si="133"/>
        <v>0</v>
      </c>
      <c r="AB894" s="97" t="str">
        <f t="shared" si="134"/>
        <v>-</v>
      </c>
      <c r="AC894" s="81">
        <f t="shared" si="135"/>
        <v>0</v>
      </c>
      <c r="AD894" s="82">
        <f t="shared" si="136"/>
        <v>0</v>
      </c>
      <c r="AE894" s="82">
        <f t="shared" si="137"/>
        <v>0</v>
      </c>
      <c r="AF894" s="97" t="str">
        <f t="shared" si="138"/>
        <v>-</v>
      </c>
      <c r="AG894" s="81">
        <f t="shared" si="139"/>
        <v>0</v>
      </c>
      <c r="AH894" s="98" t="s">
        <v>1368</v>
      </c>
      <c r="AI894" s="99" t="s">
        <v>1369</v>
      </c>
    </row>
    <row r="895" spans="1:35" x14ac:dyDescent="0.2">
      <c r="A895" s="79" t="s">
        <v>5669</v>
      </c>
      <c r="B895" s="80" t="s">
        <v>5670</v>
      </c>
      <c r="C895" s="81" t="s">
        <v>5671</v>
      </c>
      <c r="D895" s="82" t="s">
        <v>5672</v>
      </c>
      <c r="E895" s="82" t="s">
        <v>577</v>
      </c>
      <c r="F895" s="80" t="s">
        <v>1362</v>
      </c>
      <c r="G895" s="83" t="s">
        <v>5673</v>
      </c>
      <c r="H895" s="84" t="s">
        <v>5674</v>
      </c>
      <c r="I895" s="85">
        <v>4402774110</v>
      </c>
      <c r="J895" s="86" t="s">
        <v>1390</v>
      </c>
      <c r="K895" s="87" t="s">
        <v>1366</v>
      </c>
      <c r="L895" s="88"/>
      <c r="M895" s="89">
        <v>154.27795369953722</v>
      </c>
      <c r="N895" s="90"/>
      <c r="O895" s="91" t="s">
        <v>1367</v>
      </c>
      <c r="P895" s="87" t="s">
        <v>1366</v>
      </c>
      <c r="Q895" s="92"/>
      <c r="R895" s="90"/>
      <c r="S895" s="93" t="s">
        <v>1366</v>
      </c>
      <c r="T895" s="94">
        <v>2034.13</v>
      </c>
      <c r="U895" s="95"/>
      <c r="V895" s="95"/>
      <c r="W895" s="96"/>
      <c r="X895" s="81">
        <f t="shared" si="130"/>
        <v>0</v>
      </c>
      <c r="Y895" s="82">
        <f t="shared" si="131"/>
        <v>1</v>
      </c>
      <c r="Z895" s="82">
        <f t="shared" si="132"/>
        <v>0</v>
      </c>
      <c r="AA895" s="82">
        <f t="shared" si="133"/>
        <v>0</v>
      </c>
      <c r="AB895" s="97" t="str">
        <f t="shared" si="134"/>
        <v>-</v>
      </c>
      <c r="AC895" s="81">
        <f t="shared" si="135"/>
        <v>0</v>
      </c>
      <c r="AD895" s="82">
        <f t="shared" si="136"/>
        <v>0</v>
      </c>
      <c r="AE895" s="82">
        <f t="shared" si="137"/>
        <v>0</v>
      </c>
      <c r="AF895" s="97" t="str">
        <f t="shared" si="138"/>
        <v>-</v>
      </c>
      <c r="AG895" s="81">
        <f t="shared" si="139"/>
        <v>0</v>
      </c>
      <c r="AH895" s="98" t="s">
        <v>1368</v>
      </c>
      <c r="AI895" s="99" t="s">
        <v>1369</v>
      </c>
    </row>
    <row r="896" spans="1:35" x14ac:dyDescent="0.2">
      <c r="A896" s="79" t="s">
        <v>5675</v>
      </c>
      <c r="B896" s="80" t="s">
        <v>5676</v>
      </c>
      <c r="C896" s="81" t="s">
        <v>5677</v>
      </c>
      <c r="D896" s="82" t="s">
        <v>5678</v>
      </c>
      <c r="E896" s="82" t="s">
        <v>2014</v>
      </c>
      <c r="F896" s="80" t="s">
        <v>1362</v>
      </c>
      <c r="G896" s="83" t="s">
        <v>2015</v>
      </c>
      <c r="H896" s="84" t="s">
        <v>5679</v>
      </c>
      <c r="I896" s="85">
        <v>3304580393</v>
      </c>
      <c r="J896" s="86" t="s">
        <v>1383</v>
      </c>
      <c r="K896" s="87" t="s">
        <v>1366</v>
      </c>
      <c r="L896" s="88"/>
      <c r="M896" s="89">
        <v>183.17401467171419</v>
      </c>
      <c r="N896" s="90"/>
      <c r="O896" s="91" t="s">
        <v>1367</v>
      </c>
      <c r="P896" s="87" t="s">
        <v>1366</v>
      </c>
      <c r="Q896" s="92"/>
      <c r="R896" s="90"/>
      <c r="S896" s="93" t="s">
        <v>1366</v>
      </c>
      <c r="T896" s="94">
        <v>3886.75</v>
      </c>
      <c r="U896" s="95"/>
      <c r="V896" s="95"/>
      <c r="W896" s="96"/>
      <c r="X896" s="81">
        <f t="shared" si="130"/>
        <v>0</v>
      </c>
      <c r="Y896" s="82">
        <f t="shared" si="131"/>
        <v>1</v>
      </c>
      <c r="Z896" s="82">
        <f t="shared" si="132"/>
        <v>0</v>
      </c>
      <c r="AA896" s="82">
        <f t="shared" si="133"/>
        <v>0</v>
      </c>
      <c r="AB896" s="97" t="str">
        <f t="shared" si="134"/>
        <v>-</v>
      </c>
      <c r="AC896" s="81">
        <f t="shared" si="135"/>
        <v>0</v>
      </c>
      <c r="AD896" s="82">
        <f t="shared" si="136"/>
        <v>0</v>
      </c>
      <c r="AE896" s="82">
        <f t="shared" si="137"/>
        <v>0</v>
      </c>
      <c r="AF896" s="97" t="str">
        <f t="shared" si="138"/>
        <v>-</v>
      </c>
      <c r="AG896" s="81">
        <f t="shared" si="139"/>
        <v>0</v>
      </c>
      <c r="AH896" s="98" t="s">
        <v>1368</v>
      </c>
      <c r="AI896" s="99" t="s">
        <v>1369</v>
      </c>
    </row>
    <row r="897" spans="1:35" x14ac:dyDescent="0.2">
      <c r="A897" s="79" t="s">
        <v>5680</v>
      </c>
      <c r="B897" s="80" t="s">
        <v>5681</v>
      </c>
      <c r="C897" s="81" t="s">
        <v>5682</v>
      </c>
      <c r="D897" s="82" t="s">
        <v>5683</v>
      </c>
      <c r="E897" s="82" t="s">
        <v>1361</v>
      </c>
      <c r="F897" s="80" t="s">
        <v>1362</v>
      </c>
      <c r="G897" s="83" t="s">
        <v>1374</v>
      </c>
      <c r="H897" s="84" t="s">
        <v>5684</v>
      </c>
      <c r="I897" s="85">
        <v>6142375497</v>
      </c>
      <c r="J897" s="86" t="s">
        <v>1365</v>
      </c>
      <c r="K897" s="87" t="s">
        <v>1366</v>
      </c>
      <c r="L897" s="88"/>
      <c r="M897" s="89">
        <v>63.057779425709114</v>
      </c>
      <c r="N897" s="90"/>
      <c r="O897" s="91" t="s">
        <v>1367</v>
      </c>
      <c r="P897" s="87" t="s">
        <v>1366</v>
      </c>
      <c r="Q897" s="92"/>
      <c r="R897" s="90"/>
      <c r="S897" s="93" t="s">
        <v>1366</v>
      </c>
      <c r="T897" s="94">
        <v>487.84</v>
      </c>
      <c r="U897" s="95"/>
      <c r="V897" s="95"/>
      <c r="W897" s="96"/>
      <c r="X897" s="81">
        <f t="shared" si="130"/>
        <v>0</v>
      </c>
      <c r="Y897" s="82">
        <f t="shared" si="131"/>
        <v>1</v>
      </c>
      <c r="Z897" s="82">
        <f t="shared" si="132"/>
        <v>0</v>
      </c>
      <c r="AA897" s="82">
        <f t="shared" si="133"/>
        <v>0</v>
      </c>
      <c r="AB897" s="97" t="str">
        <f t="shared" si="134"/>
        <v>-</v>
      </c>
      <c r="AC897" s="81">
        <f t="shared" si="135"/>
        <v>0</v>
      </c>
      <c r="AD897" s="82">
        <f t="shared" si="136"/>
        <v>0</v>
      </c>
      <c r="AE897" s="82">
        <f t="shared" si="137"/>
        <v>0</v>
      </c>
      <c r="AF897" s="97" t="str">
        <f t="shared" si="138"/>
        <v>-</v>
      </c>
      <c r="AG897" s="81">
        <f t="shared" si="139"/>
        <v>0</v>
      </c>
      <c r="AH897" s="98" t="s">
        <v>1368</v>
      </c>
      <c r="AI897" s="99" t="s">
        <v>1369</v>
      </c>
    </row>
    <row r="898" spans="1:35" x14ac:dyDescent="0.2">
      <c r="A898" s="79" t="s">
        <v>5685</v>
      </c>
      <c r="B898" s="80" t="s">
        <v>5686</v>
      </c>
      <c r="C898" s="81" t="s">
        <v>5687</v>
      </c>
      <c r="D898" s="82" t="s">
        <v>5688</v>
      </c>
      <c r="E898" s="82" t="s">
        <v>2495</v>
      </c>
      <c r="F898" s="80" t="s">
        <v>1362</v>
      </c>
      <c r="G898" s="83" t="s">
        <v>5112</v>
      </c>
      <c r="H898" s="84" t="s">
        <v>2223</v>
      </c>
      <c r="I898" s="85">
        <v>4408885407</v>
      </c>
      <c r="J898" s="86" t="s">
        <v>1390</v>
      </c>
      <c r="K898" s="87" t="s">
        <v>1366</v>
      </c>
      <c r="L898" s="88"/>
      <c r="M898" s="89">
        <v>191.01655481966367</v>
      </c>
      <c r="N898" s="90"/>
      <c r="O898" s="91" t="s">
        <v>1367</v>
      </c>
      <c r="P898" s="87" t="s">
        <v>1366</v>
      </c>
      <c r="Q898" s="92"/>
      <c r="R898" s="90"/>
      <c r="S898" s="93" t="s">
        <v>1366</v>
      </c>
      <c r="T898" s="94">
        <v>1479.4</v>
      </c>
      <c r="U898" s="95"/>
      <c r="V898" s="95"/>
      <c r="W898" s="96"/>
      <c r="X898" s="81">
        <f t="shared" si="130"/>
        <v>0</v>
      </c>
      <c r="Y898" s="82">
        <f t="shared" si="131"/>
        <v>1</v>
      </c>
      <c r="Z898" s="82">
        <f t="shared" si="132"/>
        <v>0</v>
      </c>
      <c r="AA898" s="82">
        <f t="shared" si="133"/>
        <v>0</v>
      </c>
      <c r="AB898" s="97" t="str">
        <f t="shared" si="134"/>
        <v>-</v>
      </c>
      <c r="AC898" s="81">
        <f t="shared" si="135"/>
        <v>0</v>
      </c>
      <c r="AD898" s="82">
        <f t="shared" si="136"/>
        <v>0</v>
      </c>
      <c r="AE898" s="82">
        <f t="shared" si="137"/>
        <v>0</v>
      </c>
      <c r="AF898" s="97" t="str">
        <f t="shared" si="138"/>
        <v>-</v>
      </c>
      <c r="AG898" s="81">
        <f t="shared" si="139"/>
        <v>0</v>
      </c>
      <c r="AH898" s="98" t="s">
        <v>1368</v>
      </c>
      <c r="AI898" s="99" t="s">
        <v>1369</v>
      </c>
    </row>
    <row r="899" spans="1:35" x14ac:dyDescent="0.2">
      <c r="A899" s="79" t="s">
        <v>5689</v>
      </c>
      <c r="B899" s="80" t="s">
        <v>5690</v>
      </c>
      <c r="C899" s="81" t="s">
        <v>5691</v>
      </c>
      <c r="D899" s="82" t="s">
        <v>5692</v>
      </c>
      <c r="E899" s="82" t="s">
        <v>1395</v>
      </c>
      <c r="F899" s="80" t="s">
        <v>1362</v>
      </c>
      <c r="G899" s="83" t="s">
        <v>5693</v>
      </c>
      <c r="H899" s="84" t="s">
        <v>5694</v>
      </c>
      <c r="I899" s="85">
        <v>4193855730</v>
      </c>
      <c r="J899" s="86" t="s">
        <v>1365</v>
      </c>
      <c r="K899" s="87" t="s">
        <v>1366</v>
      </c>
      <c r="L899" s="88"/>
      <c r="M899" s="89">
        <v>124.19795908055248</v>
      </c>
      <c r="N899" s="90"/>
      <c r="O899" s="91" t="s">
        <v>1367</v>
      </c>
      <c r="P899" s="87" t="s">
        <v>1366</v>
      </c>
      <c r="Q899" s="92"/>
      <c r="R899" s="90"/>
      <c r="S899" s="93" t="s">
        <v>1366</v>
      </c>
      <c r="T899" s="94">
        <v>1172.45</v>
      </c>
      <c r="U899" s="95"/>
      <c r="V899" s="95"/>
      <c r="W899" s="96"/>
      <c r="X899" s="81">
        <f t="shared" si="130"/>
        <v>0</v>
      </c>
      <c r="Y899" s="82">
        <f t="shared" si="131"/>
        <v>1</v>
      </c>
      <c r="Z899" s="82">
        <f t="shared" si="132"/>
        <v>0</v>
      </c>
      <c r="AA899" s="82">
        <f t="shared" si="133"/>
        <v>0</v>
      </c>
      <c r="AB899" s="97" t="str">
        <f t="shared" si="134"/>
        <v>-</v>
      </c>
      <c r="AC899" s="81">
        <f t="shared" si="135"/>
        <v>0</v>
      </c>
      <c r="AD899" s="82">
        <f t="shared" si="136"/>
        <v>0</v>
      </c>
      <c r="AE899" s="82">
        <f t="shared" si="137"/>
        <v>0</v>
      </c>
      <c r="AF899" s="97" t="str">
        <f t="shared" si="138"/>
        <v>-</v>
      </c>
      <c r="AG899" s="81">
        <f t="shared" si="139"/>
        <v>0</v>
      </c>
      <c r="AH899" s="98" t="s">
        <v>1368</v>
      </c>
      <c r="AI899" s="99" t="s">
        <v>1369</v>
      </c>
    </row>
    <row r="900" spans="1:35" x14ac:dyDescent="0.2">
      <c r="A900" s="79" t="s">
        <v>5695</v>
      </c>
      <c r="B900" s="80" t="s">
        <v>5696</v>
      </c>
      <c r="C900" s="81" t="s">
        <v>5697</v>
      </c>
      <c r="D900" s="82" t="s">
        <v>5698</v>
      </c>
      <c r="E900" s="82" t="s">
        <v>448</v>
      </c>
      <c r="F900" s="80" t="s">
        <v>1362</v>
      </c>
      <c r="G900" s="83" t="s">
        <v>3458</v>
      </c>
      <c r="H900" s="84" t="s">
        <v>5699</v>
      </c>
      <c r="I900" s="85">
        <v>3303694233</v>
      </c>
      <c r="J900" s="86" t="s">
        <v>1383</v>
      </c>
      <c r="K900" s="87" t="s">
        <v>1366</v>
      </c>
      <c r="L900" s="88"/>
      <c r="M900" s="89">
        <v>116.1392214068505</v>
      </c>
      <c r="N900" s="90"/>
      <c r="O900" s="91" t="s">
        <v>1367</v>
      </c>
      <c r="P900" s="87" t="s">
        <v>1366</v>
      </c>
      <c r="Q900" s="92"/>
      <c r="R900" s="90"/>
      <c r="S900" s="93" t="s">
        <v>1366</v>
      </c>
      <c r="T900" s="94">
        <v>876.68000000000006</v>
      </c>
      <c r="U900" s="95"/>
      <c r="V900" s="95"/>
      <c r="W900" s="96"/>
      <c r="X900" s="81">
        <f t="shared" si="130"/>
        <v>0</v>
      </c>
      <c r="Y900" s="82">
        <f t="shared" si="131"/>
        <v>1</v>
      </c>
      <c r="Z900" s="82">
        <f t="shared" si="132"/>
        <v>0</v>
      </c>
      <c r="AA900" s="82">
        <f t="shared" si="133"/>
        <v>0</v>
      </c>
      <c r="AB900" s="97" t="str">
        <f t="shared" si="134"/>
        <v>-</v>
      </c>
      <c r="AC900" s="81">
        <f t="shared" si="135"/>
        <v>0</v>
      </c>
      <c r="AD900" s="82">
        <f t="shared" si="136"/>
        <v>0</v>
      </c>
      <c r="AE900" s="82">
        <f t="shared" si="137"/>
        <v>0</v>
      </c>
      <c r="AF900" s="97" t="str">
        <f t="shared" si="138"/>
        <v>-</v>
      </c>
      <c r="AG900" s="81">
        <f t="shared" si="139"/>
        <v>0</v>
      </c>
      <c r="AH900" s="98" t="s">
        <v>1368</v>
      </c>
      <c r="AI900" s="99" t="s">
        <v>1369</v>
      </c>
    </row>
    <row r="901" spans="1:35" x14ac:dyDescent="0.2">
      <c r="A901" s="79" t="s">
        <v>5700</v>
      </c>
      <c r="B901" s="80" t="s">
        <v>5701</v>
      </c>
      <c r="C901" s="81" t="s">
        <v>5702</v>
      </c>
      <c r="D901" s="82" t="s">
        <v>5703</v>
      </c>
      <c r="E901" s="82" t="s">
        <v>1361</v>
      </c>
      <c r="F901" s="80" t="s">
        <v>1362</v>
      </c>
      <c r="G901" s="83" t="s">
        <v>1374</v>
      </c>
      <c r="H901" s="84" t="s">
        <v>5684</v>
      </c>
      <c r="I901" s="85">
        <v>6142375497</v>
      </c>
      <c r="J901" s="86" t="s">
        <v>1365</v>
      </c>
      <c r="K901" s="87" t="s">
        <v>1366</v>
      </c>
      <c r="L901" s="88"/>
      <c r="M901" s="89">
        <v>149.86464343631704</v>
      </c>
      <c r="N901" s="90"/>
      <c r="O901" s="91" t="s">
        <v>1367</v>
      </c>
      <c r="P901" s="87" t="s">
        <v>1366</v>
      </c>
      <c r="Q901" s="92"/>
      <c r="R901" s="90"/>
      <c r="S901" s="93" t="s">
        <v>1366</v>
      </c>
      <c r="T901" s="94">
        <v>598.78</v>
      </c>
      <c r="U901" s="95"/>
      <c r="V901" s="95"/>
      <c r="W901" s="96"/>
      <c r="X901" s="81">
        <f t="shared" ref="X901:X964" si="140">IF(OR(K901="YES",TRIM(L901)="YES"),1,0)</f>
        <v>0</v>
      </c>
      <c r="Y901" s="82">
        <f t="shared" ref="Y901:Y964" si="141">IF(OR(AND(ISNUMBER(M901),AND(M901&gt;0,M901&lt;600)),AND(ISNUMBER(M901),AND(M901&gt;0,N901="YES"))),1,0)</f>
        <v>1</v>
      </c>
      <c r="Z901" s="82">
        <f t="shared" ref="Z901:Z964" si="142">IF(AND(OR(K901="YES",TRIM(L901)="YES"),(X901=0)),"Trouble",0)</f>
        <v>0</v>
      </c>
      <c r="AA901" s="82">
        <f t="shared" ref="AA901:AA964" si="143">IF(AND(OR(AND(ISNUMBER(M901),AND(M901&gt;0,M901&lt;600)),AND(ISNUMBER(M901),AND(M901&gt;0,N901="YES"))),(Y901=0)),"Trouble",0)</f>
        <v>0</v>
      </c>
      <c r="AB901" s="97" t="str">
        <f t="shared" ref="AB901:AB964" si="144">IF(AND(X901=1,Y901=1),"SRSA","-")</f>
        <v>-</v>
      </c>
      <c r="AC901" s="81">
        <f t="shared" ref="AC901:AC964" si="145">IF(S901="YES",1,0)</f>
        <v>0</v>
      </c>
      <c r="AD901" s="82">
        <f t="shared" ref="AD901:AD964" si="146">IF(OR(AND(ISNUMBER(Q901),Q901&gt;=20), (AND(ISNUMBER(Q901) = FALSE, AND(ISNUMBER(O901), O901&gt;=20)))),1,0)</f>
        <v>0</v>
      </c>
      <c r="AE901" s="82">
        <f t="shared" ref="AE901:AE964" si="147">IF(AND(AC901=1,AD901=1),"Initial",0)</f>
        <v>0</v>
      </c>
      <c r="AF901" s="97" t="str">
        <f t="shared" ref="AF901:AF964" si="148">IF(AND(AND(AE901="Initial",AG901=0),AND(ISNUMBER(M901),M901&gt;0)),"RLIS","-")</f>
        <v>-</v>
      </c>
      <c r="AG901" s="81">
        <f t="shared" ref="AG901:AG964" si="149">IF(AND(AB901="SRSA",AE901="Initial"),"SRSA",0)</f>
        <v>0</v>
      </c>
      <c r="AH901" s="98" t="s">
        <v>1368</v>
      </c>
      <c r="AI901" s="99" t="s">
        <v>1369</v>
      </c>
    </row>
    <row r="902" spans="1:35" x14ac:dyDescent="0.2">
      <c r="A902" s="79" t="s">
        <v>5704</v>
      </c>
      <c r="B902" s="80" t="s">
        <v>5705</v>
      </c>
      <c r="C902" s="81" t="s">
        <v>5706</v>
      </c>
      <c r="D902" s="82" t="s">
        <v>5707</v>
      </c>
      <c r="E902" s="82" t="s">
        <v>577</v>
      </c>
      <c r="F902" s="80" t="s">
        <v>1362</v>
      </c>
      <c r="G902" s="83" t="s">
        <v>1388</v>
      </c>
      <c r="H902" s="84" t="s">
        <v>5708</v>
      </c>
      <c r="I902" s="85">
        <v>4402880448</v>
      </c>
      <c r="J902" s="86" t="s">
        <v>1390</v>
      </c>
      <c r="K902" s="87" t="s">
        <v>1366</v>
      </c>
      <c r="L902" s="88"/>
      <c r="M902" s="89">
        <v>95.559201281672941</v>
      </c>
      <c r="N902" s="90"/>
      <c r="O902" s="91" t="s">
        <v>1367</v>
      </c>
      <c r="P902" s="87" t="s">
        <v>1366</v>
      </c>
      <c r="Q902" s="92"/>
      <c r="R902" s="90"/>
      <c r="S902" s="93" t="s">
        <v>1366</v>
      </c>
      <c r="T902" s="94">
        <v>718.73</v>
      </c>
      <c r="U902" s="95"/>
      <c r="V902" s="95"/>
      <c r="W902" s="96"/>
      <c r="X902" s="81">
        <f t="shared" si="140"/>
        <v>0</v>
      </c>
      <c r="Y902" s="82">
        <f t="shared" si="141"/>
        <v>1</v>
      </c>
      <c r="Z902" s="82">
        <f t="shared" si="142"/>
        <v>0</v>
      </c>
      <c r="AA902" s="82">
        <f t="shared" si="143"/>
        <v>0</v>
      </c>
      <c r="AB902" s="97" t="str">
        <f t="shared" si="144"/>
        <v>-</v>
      </c>
      <c r="AC902" s="81">
        <f t="shared" si="145"/>
        <v>0</v>
      </c>
      <c r="AD902" s="82">
        <f t="shared" si="146"/>
        <v>0</v>
      </c>
      <c r="AE902" s="82">
        <f t="shared" si="147"/>
        <v>0</v>
      </c>
      <c r="AF902" s="97" t="str">
        <f t="shared" si="148"/>
        <v>-</v>
      </c>
      <c r="AG902" s="81">
        <f t="shared" si="149"/>
        <v>0</v>
      </c>
      <c r="AH902" s="98" t="s">
        <v>1368</v>
      </c>
      <c r="AI902" s="99" t="s">
        <v>1369</v>
      </c>
    </row>
    <row r="903" spans="1:35" x14ac:dyDescent="0.2">
      <c r="A903" s="79" t="s">
        <v>5709</v>
      </c>
      <c r="B903" s="80" t="s">
        <v>5710</v>
      </c>
      <c r="C903" s="81" t="s">
        <v>5711</v>
      </c>
      <c r="D903" s="82" t="s">
        <v>5712</v>
      </c>
      <c r="E903" s="82" t="s">
        <v>1432</v>
      </c>
      <c r="F903" s="80" t="s">
        <v>1362</v>
      </c>
      <c r="G903" s="83" t="s">
        <v>3587</v>
      </c>
      <c r="H903" s="84" t="s">
        <v>5713</v>
      </c>
      <c r="I903" s="85">
        <v>3304342343</v>
      </c>
      <c r="J903" s="86" t="s">
        <v>1383</v>
      </c>
      <c r="K903" s="87" t="s">
        <v>1366</v>
      </c>
      <c r="L903" s="88"/>
      <c r="M903" s="89">
        <v>67.149826723800203</v>
      </c>
      <c r="N903" s="90"/>
      <c r="O903" s="91" t="s">
        <v>1367</v>
      </c>
      <c r="P903" s="87" t="s">
        <v>1366</v>
      </c>
      <c r="Q903" s="92"/>
      <c r="R903" s="90"/>
      <c r="S903" s="93" t="s">
        <v>1366</v>
      </c>
      <c r="T903" s="94">
        <v>581.96999999999991</v>
      </c>
      <c r="U903" s="95"/>
      <c r="V903" s="95"/>
      <c r="W903" s="96"/>
      <c r="X903" s="81">
        <f t="shared" si="140"/>
        <v>0</v>
      </c>
      <c r="Y903" s="82">
        <f t="shared" si="141"/>
        <v>1</v>
      </c>
      <c r="Z903" s="82">
        <f t="shared" si="142"/>
        <v>0</v>
      </c>
      <c r="AA903" s="82">
        <f t="shared" si="143"/>
        <v>0</v>
      </c>
      <c r="AB903" s="97" t="str">
        <f t="shared" si="144"/>
        <v>-</v>
      </c>
      <c r="AC903" s="81">
        <f t="shared" si="145"/>
        <v>0</v>
      </c>
      <c r="AD903" s="82">
        <f t="shared" si="146"/>
        <v>0</v>
      </c>
      <c r="AE903" s="82">
        <f t="shared" si="147"/>
        <v>0</v>
      </c>
      <c r="AF903" s="97" t="str">
        <f t="shared" si="148"/>
        <v>-</v>
      </c>
      <c r="AG903" s="81">
        <f t="shared" si="149"/>
        <v>0</v>
      </c>
      <c r="AH903" s="98" t="s">
        <v>1368</v>
      </c>
      <c r="AI903" s="99" t="s">
        <v>1369</v>
      </c>
    </row>
    <row r="904" spans="1:35" x14ac:dyDescent="0.2">
      <c r="A904" s="79" t="s">
        <v>5714</v>
      </c>
      <c r="B904" s="80" t="s">
        <v>5715</v>
      </c>
      <c r="C904" s="81" t="s">
        <v>5716</v>
      </c>
      <c r="D904" s="82" t="s">
        <v>5717</v>
      </c>
      <c r="E904" s="82" t="s">
        <v>2014</v>
      </c>
      <c r="F904" s="80" t="s">
        <v>1362</v>
      </c>
      <c r="G904" s="83" t="s">
        <v>5086</v>
      </c>
      <c r="H904" s="84" t="s">
        <v>5718</v>
      </c>
      <c r="I904" s="85">
        <v>8776446338</v>
      </c>
      <c r="J904" s="86" t="s">
        <v>1383</v>
      </c>
      <c r="K904" s="87" t="s">
        <v>1366</v>
      </c>
      <c r="L904" s="88"/>
      <c r="M904" s="89">
        <v>121.65276506510945</v>
      </c>
      <c r="N904" s="90"/>
      <c r="O904" s="91" t="s">
        <v>1367</v>
      </c>
      <c r="P904" s="87" t="s">
        <v>1366</v>
      </c>
      <c r="Q904" s="92"/>
      <c r="R904" s="90"/>
      <c r="S904" s="93" t="s">
        <v>1366</v>
      </c>
      <c r="T904" s="94">
        <v>717.82</v>
      </c>
      <c r="U904" s="95"/>
      <c r="V904" s="95"/>
      <c r="W904" s="96"/>
      <c r="X904" s="81">
        <f t="shared" si="140"/>
        <v>0</v>
      </c>
      <c r="Y904" s="82">
        <f t="shared" si="141"/>
        <v>1</v>
      </c>
      <c r="Z904" s="82">
        <f t="shared" si="142"/>
        <v>0</v>
      </c>
      <c r="AA904" s="82">
        <f t="shared" si="143"/>
        <v>0</v>
      </c>
      <c r="AB904" s="97" t="str">
        <f t="shared" si="144"/>
        <v>-</v>
      </c>
      <c r="AC904" s="81">
        <f t="shared" si="145"/>
        <v>0</v>
      </c>
      <c r="AD904" s="82">
        <f t="shared" si="146"/>
        <v>0</v>
      </c>
      <c r="AE904" s="82">
        <f t="shared" si="147"/>
        <v>0</v>
      </c>
      <c r="AF904" s="97" t="str">
        <f t="shared" si="148"/>
        <v>-</v>
      </c>
      <c r="AG904" s="81">
        <f t="shared" si="149"/>
        <v>0</v>
      </c>
      <c r="AH904" s="98" t="s">
        <v>1368</v>
      </c>
      <c r="AI904" s="99" t="s">
        <v>1369</v>
      </c>
    </row>
    <row r="905" spans="1:35" x14ac:dyDescent="0.2">
      <c r="A905" s="79" t="s">
        <v>5719</v>
      </c>
      <c r="B905" s="80" t="s">
        <v>5720</v>
      </c>
      <c r="C905" s="81" t="s">
        <v>5721</v>
      </c>
      <c r="D905" s="82" t="s">
        <v>5722</v>
      </c>
      <c r="E905" s="82" t="s">
        <v>577</v>
      </c>
      <c r="F905" s="80" t="s">
        <v>1362</v>
      </c>
      <c r="G905" s="83" t="s">
        <v>1388</v>
      </c>
      <c r="H905" s="84" t="s">
        <v>5723</v>
      </c>
      <c r="I905" s="85">
        <v>4402880448</v>
      </c>
      <c r="J905" s="86" t="s">
        <v>1390</v>
      </c>
      <c r="K905" s="87" t="s">
        <v>1366</v>
      </c>
      <c r="L905" s="88"/>
      <c r="M905" s="89">
        <v>79.093086999935835</v>
      </c>
      <c r="N905" s="90"/>
      <c r="O905" s="91" t="s">
        <v>1367</v>
      </c>
      <c r="P905" s="87" t="s">
        <v>1366</v>
      </c>
      <c r="Q905" s="92"/>
      <c r="R905" s="90"/>
      <c r="S905" s="93" t="s">
        <v>1366</v>
      </c>
      <c r="T905" s="94">
        <v>792.49</v>
      </c>
      <c r="U905" s="95"/>
      <c r="V905" s="95"/>
      <c r="W905" s="96"/>
      <c r="X905" s="81">
        <f t="shared" si="140"/>
        <v>0</v>
      </c>
      <c r="Y905" s="82">
        <f t="shared" si="141"/>
        <v>1</v>
      </c>
      <c r="Z905" s="82">
        <f t="shared" si="142"/>
        <v>0</v>
      </c>
      <c r="AA905" s="82">
        <f t="shared" si="143"/>
        <v>0</v>
      </c>
      <c r="AB905" s="97" t="str">
        <f t="shared" si="144"/>
        <v>-</v>
      </c>
      <c r="AC905" s="81">
        <f t="shared" si="145"/>
        <v>0</v>
      </c>
      <c r="AD905" s="82">
        <f t="shared" si="146"/>
        <v>0</v>
      </c>
      <c r="AE905" s="82">
        <f t="shared" si="147"/>
        <v>0</v>
      </c>
      <c r="AF905" s="97" t="str">
        <f t="shared" si="148"/>
        <v>-</v>
      </c>
      <c r="AG905" s="81">
        <f t="shared" si="149"/>
        <v>0</v>
      </c>
      <c r="AH905" s="98" t="s">
        <v>1368</v>
      </c>
      <c r="AI905" s="99" t="s">
        <v>1369</v>
      </c>
    </row>
    <row r="906" spans="1:35" x14ac:dyDescent="0.2">
      <c r="A906" s="79" t="s">
        <v>5724</v>
      </c>
      <c r="B906" s="80" t="s">
        <v>5725</v>
      </c>
      <c r="C906" s="81" t="s">
        <v>5726</v>
      </c>
      <c r="D906" s="82" t="s">
        <v>5727</v>
      </c>
      <c r="E906" s="82" t="s">
        <v>1380</v>
      </c>
      <c r="F906" s="80" t="s">
        <v>1362</v>
      </c>
      <c r="G906" s="83" t="s">
        <v>3533</v>
      </c>
      <c r="H906" s="84" t="s">
        <v>5728</v>
      </c>
      <c r="I906" s="85">
        <v>3307470950</v>
      </c>
      <c r="J906" s="86" t="s">
        <v>1383</v>
      </c>
      <c r="K906" s="87" t="s">
        <v>1366</v>
      </c>
      <c r="L906" s="88"/>
      <c r="M906" s="89">
        <v>380.63717295866093</v>
      </c>
      <c r="N906" s="90"/>
      <c r="O906" s="91" t="s">
        <v>1367</v>
      </c>
      <c r="P906" s="87" t="s">
        <v>1366</v>
      </c>
      <c r="Q906" s="92"/>
      <c r="R906" s="90"/>
      <c r="S906" s="93" t="s">
        <v>1366</v>
      </c>
      <c r="T906" s="94">
        <v>2582.4499999999998</v>
      </c>
      <c r="U906" s="95"/>
      <c r="V906" s="95"/>
      <c r="W906" s="96"/>
      <c r="X906" s="81">
        <f t="shared" si="140"/>
        <v>0</v>
      </c>
      <c r="Y906" s="82">
        <f t="shared" si="141"/>
        <v>1</v>
      </c>
      <c r="Z906" s="82">
        <f t="shared" si="142"/>
        <v>0</v>
      </c>
      <c r="AA906" s="82">
        <f t="shared" si="143"/>
        <v>0</v>
      </c>
      <c r="AB906" s="97" t="str">
        <f t="shared" si="144"/>
        <v>-</v>
      </c>
      <c r="AC906" s="81">
        <f t="shared" si="145"/>
        <v>0</v>
      </c>
      <c r="AD906" s="82">
        <f t="shared" si="146"/>
        <v>0</v>
      </c>
      <c r="AE906" s="82">
        <f t="shared" si="147"/>
        <v>0</v>
      </c>
      <c r="AF906" s="97" t="str">
        <f t="shared" si="148"/>
        <v>-</v>
      </c>
      <c r="AG906" s="81">
        <f t="shared" si="149"/>
        <v>0</v>
      </c>
      <c r="AH906" s="98" t="s">
        <v>1368</v>
      </c>
      <c r="AI906" s="99" t="s">
        <v>1369</v>
      </c>
    </row>
    <row r="907" spans="1:35" x14ac:dyDescent="0.2">
      <c r="A907" s="79" t="s">
        <v>5729</v>
      </c>
      <c r="B907" s="80" t="s">
        <v>5730</v>
      </c>
      <c r="C907" s="81" t="s">
        <v>5731</v>
      </c>
      <c r="D907" s="82" t="s">
        <v>5732</v>
      </c>
      <c r="E907" s="82" t="s">
        <v>4011</v>
      </c>
      <c r="F907" s="80" t="s">
        <v>1362</v>
      </c>
      <c r="G907" s="83" t="s">
        <v>4012</v>
      </c>
      <c r="H907" s="84" t="s">
        <v>5733</v>
      </c>
      <c r="I907" s="85">
        <v>5134209767</v>
      </c>
      <c r="J907" s="86" t="s">
        <v>1390</v>
      </c>
      <c r="K907" s="87" t="s">
        <v>1366</v>
      </c>
      <c r="L907" s="88"/>
      <c r="M907" s="89">
        <v>89.365007392178029</v>
      </c>
      <c r="N907" s="90"/>
      <c r="O907" s="91" t="s">
        <v>1367</v>
      </c>
      <c r="P907" s="87" t="s">
        <v>1366</v>
      </c>
      <c r="Q907" s="92"/>
      <c r="R907" s="90"/>
      <c r="S907" s="93" t="s">
        <v>1366</v>
      </c>
      <c r="T907" s="94">
        <v>423.75</v>
      </c>
      <c r="U907" s="95"/>
      <c r="V907" s="95"/>
      <c r="W907" s="96"/>
      <c r="X907" s="81">
        <f t="shared" si="140"/>
        <v>0</v>
      </c>
      <c r="Y907" s="82">
        <f t="shared" si="141"/>
        <v>1</v>
      </c>
      <c r="Z907" s="82">
        <f t="shared" si="142"/>
        <v>0</v>
      </c>
      <c r="AA907" s="82">
        <f t="shared" si="143"/>
        <v>0</v>
      </c>
      <c r="AB907" s="97" t="str">
        <f t="shared" si="144"/>
        <v>-</v>
      </c>
      <c r="AC907" s="81">
        <f t="shared" si="145"/>
        <v>0</v>
      </c>
      <c r="AD907" s="82">
        <f t="shared" si="146"/>
        <v>0</v>
      </c>
      <c r="AE907" s="82">
        <f t="shared" si="147"/>
        <v>0</v>
      </c>
      <c r="AF907" s="97" t="str">
        <f t="shared" si="148"/>
        <v>-</v>
      </c>
      <c r="AG907" s="81">
        <f t="shared" si="149"/>
        <v>0</v>
      </c>
      <c r="AH907" s="98" t="s">
        <v>1368</v>
      </c>
      <c r="AI907" s="99" t="s">
        <v>1369</v>
      </c>
    </row>
    <row r="908" spans="1:35" x14ac:dyDescent="0.2">
      <c r="A908" s="79" t="s">
        <v>5734</v>
      </c>
      <c r="B908" s="80" t="s">
        <v>5735</v>
      </c>
      <c r="C908" s="81" t="s">
        <v>5736</v>
      </c>
      <c r="D908" s="82" t="s">
        <v>5737</v>
      </c>
      <c r="E908" s="82" t="s">
        <v>1395</v>
      </c>
      <c r="F908" s="80" t="s">
        <v>1362</v>
      </c>
      <c r="G908" s="83" t="s">
        <v>1396</v>
      </c>
      <c r="H908" s="84" t="s">
        <v>5738</v>
      </c>
      <c r="I908" s="85">
        <v>4194767859</v>
      </c>
      <c r="J908" s="86" t="s">
        <v>1365</v>
      </c>
      <c r="K908" s="87" t="s">
        <v>1366</v>
      </c>
      <c r="L908" s="88"/>
      <c r="M908" s="89">
        <v>173.92294683440022</v>
      </c>
      <c r="N908" s="90"/>
      <c r="O908" s="91" t="s">
        <v>1367</v>
      </c>
      <c r="P908" s="87" t="s">
        <v>1366</v>
      </c>
      <c r="Q908" s="92"/>
      <c r="R908" s="90"/>
      <c r="S908" s="93" t="s">
        <v>1366</v>
      </c>
      <c r="T908" s="94">
        <v>1670.81</v>
      </c>
      <c r="U908" s="95"/>
      <c r="V908" s="95"/>
      <c r="W908" s="96"/>
      <c r="X908" s="81">
        <f t="shared" si="140"/>
        <v>0</v>
      </c>
      <c r="Y908" s="82">
        <f t="shared" si="141"/>
        <v>1</v>
      </c>
      <c r="Z908" s="82">
        <f t="shared" si="142"/>
        <v>0</v>
      </c>
      <c r="AA908" s="82">
        <f t="shared" si="143"/>
        <v>0</v>
      </c>
      <c r="AB908" s="97" t="str">
        <f t="shared" si="144"/>
        <v>-</v>
      </c>
      <c r="AC908" s="81">
        <f t="shared" si="145"/>
        <v>0</v>
      </c>
      <c r="AD908" s="82">
        <f t="shared" si="146"/>
        <v>0</v>
      </c>
      <c r="AE908" s="82">
        <f t="shared" si="147"/>
        <v>0</v>
      </c>
      <c r="AF908" s="97" t="str">
        <f t="shared" si="148"/>
        <v>-</v>
      </c>
      <c r="AG908" s="81">
        <f t="shared" si="149"/>
        <v>0</v>
      </c>
      <c r="AH908" s="98" t="s">
        <v>1368</v>
      </c>
      <c r="AI908" s="99" t="s">
        <v>1369</v>
      </c>
    </row>
    <row r="909" spans="1:35" x14ac:dyDescent="0.2">
      <c r="A909" s="79" t="s">
        <v>5739</v>
      </c>
      <c r="B909" s="80" t="s">
        <v>5740</v>
      </c>
      <c r="C909" s="81" t="s">
        <v>5741</v>
      </c>
      <c r="D909" s="82" t="s">
        <v>5742</v>
      </c>
      <c r="E909" s="82" t="s">
        <v>2234</v>
      </c>
      <c r="F909" s="80" t="s">
        <v>1362</v>
      </c>
      <c r="G909" s="83" t="s">
        <v>3505</v>
      </c>
      <c r="H909" s="84" t="s">
        <v>5743</v>
      </c>
      <c r="I909" s="85">
        <v>9372233154</v>
      </c>
      <c r="J909" s="86" t="s">
        <v>1488</v>
      </c>
      <c r="K909" s="87" t="s">
        <v>1366</v>
      </c>
      <c r="L909" s="88"/>
      <c r="M909" s="89">
        <v>154.1428666468201</v>
      </c>
      <c r="N909" s="90"/>
      <c r="O909" s="91" t="s">
        <v>1367</v>
      </c>
      <c r="P909" s="87" t="s">
        <v>1366</v>
      </c>
      <c r="Q909" s="92"/>
      <c r="R909" s="90"/>
      <c r="S909" s="93" t="s">
        <v>1366</v>
      </c>
      <c r="T909" s="94">
        <v>743.05000000000007</v>
      </c>
      <c r="U909" s="95"/>
      <c r="V909" s="95"/>
      <c r="W909" s="96"/>
      <c r="X909" s="81">
        <f t="shared" si="140"/>
        <v>0</v>
      </c>
      <c r="Y909" s="82">
        <f t="shared" si="141"/>
        <v>1</v>
      </c>
      <c r="Z909" s="82">
        <f t="shared" si="142"/>
        <v>0</v>
      </c>
      <c r="AA909" s="82">
        <f t="shared" si="143"/>
        <v>0</v>
      </c>
      <c r="AB909" s="97" t="str">
        <f t="shared" si="144"/>
        <v>-</v>
      </c>
      <c r="AC909" s="81">
        <f t="shared" si="145"/>
        <v>0</v>
      </c>
      <c r="AD909" s="82">
        <f t="shared" si="146"/>
        <v>0</v>
      </c>
      <c r="AE909" s="82">
        <f t="shared" si="147"/>
        <v>0</v>
      </c>
      <c r="AF909" s="97" t="str">
        <f t="shared" si="148"/>
        <v>-</v>
      </c>
      <c r="AG909" s="81">
        <f t="shared" si="149"/>
        <v>0</v>
      </c>
      <c r="AH909" s="98" t="s">
        <v>1368</v>
      </c>
      <c r="AI909" s="99" t="s">
        <v>1369</v>
      </c>
    </row>
    <row r="910" spans="1:35" x14ac:dyDescent="0.2">
      <c r="A910" s="79" t="s">
        <v>5744</v>
      </c>
      <c r="B910" s="80" t="s">
        <v>5745</v>
      </c>
      <c r="C910" s="81" t="s">
        <v>5746</v>
      </c>
      <c r="D910" s="82" t="s">
        <v>5747</v>
      </c>
      <c r="E910" s="82" t="s">
        <v>1402</v>
      </c>
      <c r="F910" s="80" t="s">
        <v>1362</v>
      </c>
      <c r="G910" s="83" t="s">
        <v>2185</v>
      </c>
      <c r="H910" s="84" t="s">
        <v>5748</v>
      </c>
      <c r="I910" s="85">
        <v>5135414000</v>
      </c>
      <c r="J910" s="86" t="s">
        <v>1365</v>
      </c>
      <c r="K910" s="87" t="s">
        <v>1366</v>
      </c>
      <c r="L910" s="88"/>
      <c r="M910" s="89">
        <v>93.067332051813821</v>
      </c>
      <c r="N910" s="90"/>
      <c r="O910" s="91" t="s">
        <v>1367</v>
      </c>
      <c r="P910" s="87" t="s">
        <v>1366</v>
      </c>
      <c r="Q910" s="92"/>
      <c r="R910" s="90"/>
      <c r="S910" s="93" t="s">
        <v>1366</v>
      </c>
      <c r="T910" s="94">
        <v>594.93999999999994</v>
      </c>
      <c r="U910" s="95"/>
      <c r="V910" s="95"/>
      <c r="W910" s="96"/>
      <c r="X910" s="81">
        <f t="shared" si="140"/>
        <v>0</v>
      </c>
      <c r="Y910" s="82">
        <f t="shared" si="141"/>
        <v>1</v>
      </c>
      <c r="Z910" s="82">
        <f t="shared" si="142"/>
        <v>0</v>
      </c>
      <c r="AA910" s="82">
        <f t="shared" si="143"/>
        <v>0</v>
      </c>
      <c r="AB910" s="97" t="str">
        <f t="shared" si="144"/>
        <v>-</v>
      </c>
      <c r="AC910" s="81">
        <f t="shared" si="145"/>
        <v>0</v>
      </c>
      <c r="AD910" s="82">
        <f t="shared" si="146"/>
        <v>0</v>
      </c>
      <c r="AE910" s="82">
        <f t="shared" si="147"/>
        <v>0</v>
      </c>
      <c r="AF910" s="97" t="str">
        <f t="shared" si="148"/>
        <v>-</v>
      </c>
      <c r="AG910" s="81">
        <f t="shared" si="149"/>
        <v>0</v>
      </c>
      <c r="AH910" s="98" t="s">
        <v>1368</v>
      </c>
      <c r="AI910" s="99" t="s">
        <v>1369</v>
      </c>
    </row>
    <row r="911" spans="1:35" x14ac:dyDescent="0.2">
      <c r="A911" s="79" t="s">
        <v>5749</v>
      </c>
      <c r="B911" s="80" t="s">
        <v>5750</v>
      </c>
      <c r="C911" s="81" t="s">
        <v>5751</v>
      </c>
      <c r="D911" s="82" t="s">
        <v>5752</v>
      </c>
      <c r="E911" s="82" t="s">
        <v>1361</v>
      </c>
      <c r="F911" s="80" t="s">
        <v>1362</v>
      </c>
      <c r="G911" s="83" t="s">
        <v>2414</v>
      </c>
      <c r="H911" s="84" t="s">
        <v>5753</v>
      </c>
      <c r="I911" s="85">
        <v>6148800714</v>
      </c>
      <c r="J911" s="86" t="s">
        <v>1365</v>
      </c>
      <c r="K911" s="87" t="s">
        <v>1366</v>
      </c>
      <c r="L911" s="88"/>
      <c r="M911" s="89">
        <v>426.89667221173391</v>
      </c>
      <c r="N911" s="90"/>
      <c r="O911" s="91" t="s">
        <v>1367</v>
      </c>
      <c r="P911" s="87" t="s">
        <v>1366</v>
      </c>
      <c r="Q911" s="92"/>
      <c r="R911" s="90"/>
      <c r="S911" s="93" t="s">
        <v>1366</v>
      </c>
      <c r="T911" s="94">
        <v>1201.5900000000001</v>
      </c>
      <c r="U911" s="95"/>
      <c r="V911" s="95"/>
      <c r="W911" s="96"/>
      <c r="X911" s="81">
        <f t="shared" si="140"/>
        <v>0</v>
      </c>
      <c r="Y911" s="82">
        <f t="shared" si="141"/>
        <v>1</v>
      </c>
      <c r="Z911" s="82">
        <f t="shared" si="142"/>
        <v>0</v>
      </c>
      <c r="AA911" s="82">
        <f t="shared" si="143"/>
        <v>0</v>
      </c>
      <c r="AB911" s="97" t="str">
        <f t="shared" si="144"/>
        <v>-</v>
      </c>
      <c r="AC911" s="81">
        <f t="shared" si="145"/>
        <v>0</v>
      </c>
      <c r="AD911" s="82">
        <f t="shared" si="146"/>
        <v>0</v>
      </c>
      <c r="AE911" s="82">
        <f t="shared" si="147"/>
        <v>0</v>
      </c>
      <c r="AF911" s="97" t="str">
        <f t="shared" si="148"/>
        <v>-</v>
      </c>
      <c r="AG911" s="81">
        <f t="shared" si="149"/>
        <v>0</v>
      </c>
      <c r="AH911" s="98" t="s">
        <v>1368</v>
      </c>
      <c r="AI911" s="99" t="s">
        <v>1369</v>
      </c>
    </row>
    <row r="912" spans="1:35" x14ac:dyDescent="0.2">
      <c r="A912" s="79" t="s">
        <v>5754</v>
      </c>
      <c r="B912" s="80" t="s">
        <v>5755</v>
      </c>
      <c r="C912" s="81" t="s">
        <v>5756</v>
      </c>
      <c r="D912" s="82" t="s">
        <v>5757</v>
      </c>
      <c r="E912" s="82" t="s">
        <v>1380</v>
      </c>
      <c r="F912" s="80" t="s">
        <v>1362</v>
      </c>
      <c r="G912" s="83" t="s">
        <v>5545</v>
      </c>
      <c r="H912" s="84" t="s">
        <v>3406</v>
      </c>
      <c r="I912" s="85">
        <v>3302590421</v>
      </c>
      <c r="J912" s="86" t="s">
        <v>1383</v>
      </c>
      <c r="K912" s="87" t="s">
        <v>1366</v>
      </c>
      <c r="L912" s="88"/>
      <c r="M912" s="89">
        <v>242.32979531891246</v>
      </c>
      <c r="N912" s="90"/>
      <c r="O912" s="91" t="s">
        <v>1367</v>
      </c>
      <c r="P912" s="87" t="s">
        <v>1366</v>
      </c>
      <c r="Q912" s="92"/>
      <c r="R912" s="90"/>
      <c r="S912" s="93" t="s">
        <v>1366</v>
      </c>
      <c r="T912" s="94">
        <v>1930.04</v>
      </c>
      <c r="U912" s="95"/>
      <c r="V912" s="95"/>
      <c r="W912" s="96"/>
      <c r="X912" s="81">
        <f t="shared" si="140"/>
        <v>0</v>
      </c>
      <c r="Y912" s="82">
        <f t="shared" si="141"/>
        <v>1</v>
      </c>
      <c r="Z912" s="82">
        <f t="shared" si="142"/>
        <v>0</v>
      </c>
      <c r="AA912" s="82">
        <f t="shared" si="143"/>
        <v>0</v>
      </c>
      <c r="AB912" s="97" t="str">
        <f t="shared" si="144"/>
        <v>-</v>
      </c>
      <c r="AC912" s="81">
        <f t="shared" si="145"/>
        <v>0</v>
      </c>
      <c r="AD912" s="82">
        <f t="shared" si="146"/>
        <v>0</v>
      </c>
      <c r="AE912" s="82">
        <f t="shared" si="147"/>
        <v>0</v>
      </c>
      <c r="AF912" s="97" t="str">
        <f t="shared" si="148"/>
        <v>-</v>
      </c>
      <c r="AG912" s="81">
        <f t="shared" si="149"/>
        <v>0</v>
      </c>
      <c r="AH912" s="98" t="s">
        <v>1368</v>
      </c>
      <c r="AI912" s="99" t="s">
        <v>1369</v>
      </c>
    </row>
    <row r="913" spans="1:35" x14ac:dyDescent="0.2">
      <c r="A913" s="79" t="s">
        <v>5758</v>
      </c>
      <c r="B913" s="80" t="s">
        <v>5759</v>
      </c>
      <c r="C913" s="81" t="s">
        <v>5760</v>
      </c>
      <c r="D913" s="82" t="s">
        <v>5761</v>
      </c>
      <c r="E913" s="82" t="s">
        <v>4011</v>
      </c>
      <c r="F913" s="80" t="s">
        <v>1362</v>
      </c>
      <c r="G913" s="83" t="s">
        <v>4012</v>
      </c>
      <c r="H913" s="84" t="s">
        <v>5762</v>
      </c>
      <c r="I913" s="85">
        <v>5134228540</v>
      </c>
      <c r="J913" s="86" t="s">
        <v>1390</v>
      </c>
      <c r="K913" s="87" t="s">
        <v>1366</v>
      </c>
      <c r="L913" s="88"/>
      <c r="M913" s="89">
        <v>98.688884992969236</v>
      </c>
      <c r="N913" s="90"/>
      <c r="O913" s="91" t="s">
        <v>1367</v>
      </c>
      <c r="P913" s="87" t="s">
        <v>1366</v>
      </c>
      <c r="Q913" s="92"/>
      <c r="R913" s="90"/>
      <c r="S913" s="93" t="s">
        <v>1366</v>
      </c>
      <c r="T913" s="94">
        <v>1010.21</v>
      </c>
      <c r="U913" s="95"/>
      <c r="V913" s="95"/>
      <c r="W913" s="96"/>
      <c r="X913" s="81">
        <f t="shared" si="140"/>
        <v>0</v>
      </c>
      <c r="Y913" s="82">
        <f t="shared" si="141"/>
        <v>1</v>
      </c>
      <c r="Z913" s="82">
        <f t="shared" si="142"/>
        <v>0</v>
      </c>
      <c r="AA913" s="82">
        <f t="shared" si="143"/>
        <v>0</v>
      </c>
      <c r="AB913" s="97" t="str">
        <f t="shared" si="144"/>
        <v>-</v>
      </c>
      <c r="AC913" s="81">
        <f t="shared" si="145"/>
        <v>0</v>
      </c>
      <c r="AD913" s="82">
        <f t="shared" si="146"/>
        <v>0</v>
      </c>
      <c r="AE913" s="82">
        <f t="shared" si="147"/>
        <v>0</v>
      </c>
      <c r="AF913" s="97" t="str">
        <f t="shared" si="148"/>
        <v>-</v>
      </c>
      <c r="AG913" s="81">
        <f t="shared" si="149"/>
        <v>0</v>
      </c>
      <c r="AH913" s="98" t="s">
        <v>1368</v>
      </c>
      <c r="AI913" s="99" t="s">
        <v>1369</v>
      </c>
    </row>
    <row r="914" spans="1:35" x14ac:dyDescent="0.2">
      <c r="A914" s="79" t="s">
        <v>5763</v>
      </c>
      <c r="B914" s="80" t="s">
        <v>5764</v>
      </c>
      <c r="C914" s="81" t="s">
        <v>5765</v>
      </c>
      <c r="D914" s="82" t="s">
        <v>5766</v>
      </c>
      <c r="E914" s="82" t="s">
        <v>1395</v>
      </c>
      <c r="F914" s="80" t="s">
        <v>1362</v>
      </c>
      <c r="G914" s="83" t="s">
        <v>3557</v>
      </c>
      <c r="H914" s="84" t="s">
        <v>5767</v>
      </c>
      <c r="I914" s="85">
        <v>4197255437</v>
      </c>
      <c r="J914" s="86" t="s">
        <v>1390</v>
      </c>
      <c r="K914" s="87" t="s">
        <v>1366</v>
      </c>
      <c r="L914" s="88"/>
      <c r="M914" s="89">
        <v>274.1907358979272</v>
      </c>
      <c r="N914" s="90"/>
      <c r="O914" s="91" t="s">
        <v>1367</v>
      </c>
      <c r="P914" s="87" t="s">
        <v>1366</v>
      </c>
      <c r="Q914" s="92"/>
      <c r="R914" s="90"/>
      <c r="S914" s="93" t="s">
        <v>1366</v>
      </c>
      <c r="T914" s="94">
        <v>1872.74</v>
      </c>
      <c r="U914" s="95"/>
      <c r="V914" s="95"/>
      <c r="W914" s="96"/>
      <c r="X914" s="81">
        <f t="shared" si="140"/>
        <v>0</v>
      </c>
      <c r="Y914" s="82">
        <f t="shared" si="141"/>
        <v>1</v>
      </c>
      <c r="Z914" s="82">
        <f t="shared" si="142"/>
        <v>0</v>
      </c>
      <c r="AA914" s="82">
        <f t="shared" si="143"/>
        <v>0</v>
      </c>
      <c r="AB914" s="97" t="str">
        <f t="shared" si="144"/>
        <v>-</v>
      </c>
      <c r="AC914" s="81">
        <f t="shared" si="145"/>
        <v>0</v>
      </c>
      <c r="AD914" s="82">
        <f t="shared" si="146"/>
        <v>0</v>
      </c>
      <c r="AE914" s="82">
        <f t="shared" si="147"/>
        <v>0</v>
      </c>
      <c r="AF914" s="97" t="str">
        <f t="shared" si="148"/>
        <v>-</v>
      </c>
      <c r="AG914" s="81">
        <f t="shared" si="149"/>
        <v>0</v>
      </c>
      <c r="AH914" s="98" t="s">
        <v>1368</v>
      </c>
      <c r="AI914" s="99" t="s">
        <v>1369</v>
      </c>
    </row>
    <row r="915" spans="1:35" x14ac:dyDescent="0.2">
      <c r="A915" s="79" t="s">
        <v>5768</v>
      </c>
      <c r="B915" s="80" t="s">
        <v>983</v>
      </c>
      <c r="C915" s="81" t="s">
        <v>984</v>
      </c>
      <c r="D915" s="82" t="s">
        <v>5769</v>
      </c>
      <c r="E915" s="82" t="s">
        <v>5770</v>
      </c>
      <c r="F915" s="80" t="s">
        <v>1362</v>
      </c>
      <c r="G915" s="83" t="s">
        <v>5771</v>
      </c>
      <c r="H915" s="84" t="s">
        <v>5605</v>
      </c>
      <c r="I915" s="85">
        <v>4198267085</v>
      </c>
      <c r="J915" s="86" t="s">
        <v>1786</v>
      </c>
      <c r="K915" s="87" t="s">
        <v>1366</v>
      </c>
      <c r="L915" s="88"/>
      <c r="M915" s="89">
        <v>1266.1985727381477</v>
      </c>
      <c r="N915" s="90"/>
      <c r="O915" s="91">
        <v>13.627599999999999</v>
      </c>
      <c r="P915" s="87" t="s">
        <v>1366</v>
      </c>
      <c r="Q915" s="92"/>
      <c r="R915" s="90"/>
      <c r="S915" s="93" t="s">
        <v>1366</v>
      </c>
      <c r="T915" s="94">
        <v>40369.85</v>
      </c>
      <c r="U915" s="95"/>
      <c r="V915" s="95"/>
      <c r="W915" s="96"/>
      <c r="X915" s="81">
        <f t="shared" si="140"/>
        <v>0</v>
      </c>
      <c r="Y915" s="82">
        <f t="shared" si="141"/>
        <v>0</v>
      </c>
      <c r="Z915" s="82">
        <f t="shared" si="142"/>
        <v>0</v>
      </c>
      <c r="AA915" s="82">
        <f t="shared" si="143"/>
        <v>0</v>
      </c>
      <c r="AB915" s="97" t="str">
        <f t="shared" si="144"/>
        <v>-</v>
      </c>
      <c r="AC915" s="81">
        <f t="shared" si="145"/>
        <v>0</v>
      </c>
      <c r="AD915" s="82">
        <f t="shared" si="146"/>
        <v>0</v>
      </c>
      <c r="AE915" s="82">
        <f t="shared" si="147"/>
        <v>0</v>
      </c>
      <c r="AF915" s="97" t="str">
        <f t="shared" si="148"/>
        <v>-</v>
      </c>
      <c r="AG915" s="81">
        <f t="shared" si="149"/>
        <v>0</v>
      </c>
      <c r="AH915" s="98" t="s">
        <v>1368</v>
      </c>
      <c r="AI915" s="99" t="s">
        <v>1369</v>
      </c>
    </row>
    <row r="916" spans="1:35" x14ac:dyDescent="0.2">
      <c r="A916" s="79" t="s">
        <v>5772</v>
      </c>
      <c r="B916" s="80" t="s">
        <v>998</v>
      </c>
      <c r="C916" s="81" t="s">
        <v>999</v>
      </c>
      <c r="D916" s="82" t="s">
        <v>5773</v>
      </c>
      <c r="E916" s="82" t="s">
        <v>5774</v>
      </c>
      <c r="F916" s="80" t="s">
        <v>1362</v>
      </c>
      <c r="G916" s="83" t="s">
        <v>5775</v>
      </c>
      <c r="H916" s="84" t="s">
        <v>5776</v>
      </c>
      <c r="I916" s="85">
        <v>7404725801</v>
      </c>
      <c r="J916" s="86" t="s">
        <v>2442</v>
      </c>
      <c r="K916" s="87" t="s">
        <v>1417</v>
      </c>
      <c r="L916" s="88"/>
      <c r="M916" s="89">
        <v>2374.4347768281227</v>
      </c>
      <c r="N916" s="90"/>
      <c r="O916" s="91">
        <v>20.405899999999999</v>
      </c>
      <c r="P916" s="87" t="s">
        <v>1417</v>
      </c>
      <c r="Q916" s="92"/>
      <c r="R916" s="90"/>
      <c r="S916" s="93" t="s">
        <v>1417</v>
      </c>
      <c r="T916" s="94">
        <v>194399.47000000003</v>
      </c>
      <c r="U916" s="95"/>
      <c r="V916" s="95"/>
      <c r="W916" s="96"/>
      <c r="X916" s="81">
        <f t="shared" si="140"/>
        <v>1</v>
      </c>
      <c r="Y916" s="82">
        <f t="shared" si="141"/>
        <v>0</v>
      </c>
      <c r="Z916" s="82">
        <f t="shared" si="142"/>
        <v>0</v>
      </c>
      <c r="AA916" s="82">
        <f t="shared" si="143"/>
        <v>0</v>
      </c>
      <c r="AB916" s="97" t="str">
        <f t="shared" si="144"/>
        <v>-</v>
      </c>
      <c r="AC916" s="81">
        <f t="shared" si="145"/>
        <v>1</v>
      </c>
      <c r="AD916" s="82">
        <f t="shared" si="146"/>
        <v>1</v>
      </c>
      <c r="AE916" s="82" t="str">
        <f t="shared" si="147"/>
        <v>Initial</v>
      </c>
      <c r="AF916" s="97" t="str">
        <f t="shared" si="148"/>
        <v>RLIS</v>
      </c>
      <c r="AG916" s="81">
        <f t="shared" si="149"/>
        <v>0</v>
      </c>
      <c r="AH916" s="98" t="s">
        <v>1368</v>
      </c>
      <c r="AI916" s="99" t="s">
        <v>1418</v>
      </c>
    </row>
    <row r="917" spans="1:35" x14ac:dyDescent="0.2">
      <c r="A917" s="79" t="s">
        <v>5777</v>
      </c>
      <c r="B917" s="80" t="s">
        <v>467</v>
      </c>
      <c r="C917" s="81" t="s">
        <v>468</v>
      </c>
      <c r="D917" s="82" t="s">
        <v>5778</v>
      </c>
      <c r="E917" s="82" t="s">
        <v>5779</v>
      </c>
      <c r="F917" s="80" t="s">
        <v>1362</v>
      </c>
      <c r="G917" s="83" t="s">
        <v>5780</v>
      </c>
      <c r="H917" s="84" t="s">
        <v>5781</v>
      </c>
      <c r="I917" s="85">
        <v>5136861700</v>
      </c>
      <c r="J917" s="86" t="s">
        <v>1390</v>
      </c>
      <c r="K917" s="87" t="s">
        <v>1366</v>
      </c>
      <c r="L917" s="88"/>
      <c r="M917" s="89">
        <v>5282.8980536532899</v>
      </c>
      <c r="N917" s="90"/>
      <c r="O917" s="91">
        <v>6.4367000000000001</v>
      </c>
      <c r="P917" s="87" t="s">
        <v>1366</v>
      </c>
      <c r="Q917" s="92"/>
      <c r="R917" s="90"/>
      <c r="S917" s="93" t="s">
        <v>1366</v>
      </c>
      <c r="T917" s="94">
        <v>134996.09</v>
      </c>
      <c r="U917" s="95"/>
      <c r="V917" s="95"/>
      <c r="W917" s="96"/>
      <c r="X917" s="81">
        <f t="shared" si="140"/>
        <v>0</v>
      </c>
      <c r="Y917" s="82">
        <f t="shared" si="141"/>
        <v>0</v>
      </c>
      <c r="Z917" s="82">
        <f t="shared" si="142"/>
        <v>0</v>
      </c>
      <c r="AA917" s="82">
        <f t="shared" si="143"/>
        <v>0</v>
      </c>
      <c r="AB917" s="97" t="str">
        <f t="shared" si="144"/>
        <v>-</v>
      </c>
      <c r="AC917" s="81">
        <f t="shared" si="145"/>
        <v>0</v>
      </c>
      <c r="AD917" s="82">
        <f t="shared" si="146"/>
        <v>0</v>
      </c>
      <c r="AE917" s="82">
        <f t="shared" si="147"/>
        <v>0</v>
      </c>
      <c r="AF917" s="97" t="str">
        <f t="shared" si="148"/>
        <v>-</v>
      </c>
      <c r="AG917" s="81">
        <f t="shared" si="149"/>
        <v>0</v>
      </c>
      <c r="AH917" s="98" t="s">
        <v>1368</v>
      </c>
      <c r="AI917" s="99" t="s">
        <v>1418</v>
      </c>
    </row>
    <row r="918" spans="1:35" x14ac:dyDescent="0.2">
      <c r="A918" s="79" t="s">
        <v>5782</v>
      </c>
      <c r="B918" s="80" t="s">
        <v>540</v>
      </c>
      <c r="C918" s="81" t="s">
        <v>541</v>
      </c>
      <c r="D918" s="82" t="s">
        <v>5783</v>
      </c>
      <c r="E918" s="82" t="s">
        <v>5784</v>
      </c>
      <c r="F918" s="80" t="s">
        <v>1362</v>
      </c>
      <c r="G918" s="83" t="s">
        <v>5785</v>
      </c>
      <c r="H918" s="84" t="s">
        <v>5786</v>
      </c>
      <c r="I918" s="85">
        <v>4198248501</v>
      </c>
      <c r="J918" s="86" t="s">
        <v>1786</v>
      </c>
      <c r="K918" s="87" t="s">
        <v>1366</v>
      </c>
      <c r="L918" s="88"/>
      <c r="M918" s="89">
        <v>7445.6907432295484</v>
      </c>
      <c r="N918" s="90"/>
      <c r="O918" s="91">
        <v>9.3180999999999994</v>
      </c>
      <c r="P918" s="87" t="s">
        <v>1366</v>
      </c>
      <c r="Q918" s="92"/>
      <c r="R918" s="90"/>
      <c r="S918" s="93" t="s">
        <v>1366</v>
      </c>
      <c r="T918" s="94">
        <v>158422.47</v>
      </c>
      <c r="U918" s="95"/>
      <c r="V918" s="95"/>
      <c r="W918" s="96"/>
      <c r="X918" s="81">
        <f t="shared" si="140"/>
        <v>0</v>
      </c>
      <c r="Y918" s="82">
        <f t="shared" si="141"/>
        <v>0</v>
      </c>
      <c r="Z918" s="82">
        <f t="shared" si="142"/>
        <v>0</v>
      </c>
      <c r="AA918" s="82">
        <f t="shared" si="143"/>
        <v>0</v>
      </c>
      <c r="AB918" s="97" t="str">
        <f t="shared" si="144"/>
        <v>-</v>
      </c>
      <c r="AC918" s="81">
        <f t="shared" si="145"/>
        <v>0</v>
      </c>
      <c r="AD918" s="82">
        <f t="shared" si="146"/>
        <v>0</v>
      </c>
      <c r="AE918" s="82">
        <f t="shared" si="147"/>
        <v>0</v>
      </c>
      <c r="AF918" s="97" t="str">
        <f t="shared" si="148"/>
        <v>-</v>
      </c>
      <c r="AG918" s="81">
        <f t="shared" si="149"/>
        <v>0</v>
      </c>
      <c r="AH918" s="98" t="s">
        <v>1368</v>
      </c>
      <c r="AI918" s="99" t="s">
        <v>1418</v>
      </c>
    </row>
    <row r="919" spans="1:35" x14ac:dyDescent="0.2">
      <c r="A919" s="79" t="s">
        <v>5787</v>
      </c>
      <c r="B919" s="80" t="s">
        <v>557</v>
      </c>
      <c r="C919" s="81" t="s">
        <v>558</v>
      </c>
      <c r="D919" s="82" t="s">
        <v>5788</v>
      </c>
      <c r="E919" s="82" t="s">
        <v>5789</v>
      </c>
      <c r="F919" s="80" t="s">
        <v>1362</v>
      </c>
      <c r="G919" s="83" t="s">
        <v>5790</v>
      </c>
      <c r="H919" s="84" t="s">
        <v>5791</v>
      </c>
      <c r="I919" s="85">
        <v>7406432451</v>
      </c>
      <c r="J919" s="86" t="s">
        <v>1476</v>
      </c>
      <c r="K919" s="87" t="s">
        <v>1417</v>
      </c>
      <c r="L919" s="88"/>
      <c r="M919" s="89">
        <v>797.93595542453397</v>
      </c>
      <c r="N919" s="90"/>
      <c r="O919" s="91">
        <v>20.6633</v>
      </c>
      <c r="P919" s="87" t="s">
        <v>1417</v>
      </c>
      <c r="Q919" s="92"/>
      <c r="R919" s="90"/>
      <c r="S919" s="93" t="s">
        <v>1417</v>
      </c>
      <c r="T919" s="94">
        <v>69054.789999999994</v>
      </c>
      <c r="U919" s="95"/>
      <c r="V919" s="95"/>
      <c r="W919" s="96"/>
      <c r="X919" s="81">
        <f t="shared" si="140"/>
        <v>1</v>
      </c>
      <c r="Y919" s="82">
        <f t="shared" si="141"/>
        <v>0</v>
      </c>
      <c r="Z919" s="82">
        <f t="shared" si="142"/>
        <v>0</v>
      </c>
      <c r="AA919" s="82">
        <f t="shared" si="143"/>
        <v>0</v>
      </c>
      <c r="AB919" s="97" t="str">
        <f t="shared" si="144"/>
        <v>-</v>
      </c>
      <c r="AC919" s="81">
        <f t="shared" si="145"/>
        <v>1</v>
      </c>
      <c r="AD919" s="82">
        <f t="shared" si="146"/>
        <v>1</v>
      </c>
      <c r="AE919" s="82" t="str">
        <f t="shared" si="147"/>
        <v>Initial</v>
      </c>
      <c r="AF919" s="97" t="str">
        <f t="shared" si="148"/>
        <v>RLIS</v>
      </c>
      <c r="AG919" s="81">
        <f t="shared" si="149"/>
        <v>0</v>
      </c>
      <c r="AH919" s="98" t="s">
        <v>1368</v>
      </c>
      <c r="AI919" s="99" t="s">
        <v>1418</v>
      </c>
    </row>
    <row r="920" spans="1:35" x14ac:dyDescent="0.2">
      <c r="A920" s="79" t="s">
        <v>5792</v>
      </c>
      <c r="B920" s="80" t="s">
        <v>5793</v>
      </c>
      <c r="C920" s="81" t="s">
        <v>5794</v>
      </c>
      <c r="D920" s="82" t="s">
        <v>5795</v>
      </c>
      <c r="E920" s="82" t="s">
        <v>1402</v>
      </c>
      <c r="F920" s="80" t="s">
        <v>1362</v>
      </c>
      <c r="G920" s="83" t="s">
        <v>5796</v>
      </c>
      <c r="H920" s="84" t="s">
        <v>5797</v>
      </c>
      <c r="I920" s="85">
        <v>5135319500</v>
      </c>
      <c r="J920" s="86" t="s">
        <v>1365</v>
      </c>
      <c r="K920" s="87" t="s">
        <v>1366</v>
      </c>
      <c r="L920" s="88"/>
      <c r="M920" s="89">
        <v>566.81157664264072</v>
      </c>
      <c r="N920" s="90"/>
      <c r="O920" s="91" t="s">
        <v>1367</v>
      </c>
      <c r="P920" s="87" t="s">
        <v>1366</v>
      </c>
      <c r="Q920" s="92"/>
      <c r="R920" s="90"/>
      <c r="S920" s="93" t="s">
        <v>1366</v>
      </c>
      <c r="T920" s="94">
        <v>25709.41</v>
      </c>
      <c r="U920" s="95"/>
      <c r="V920" s="95"/>
      <c r="W920" s="96"/>
      <c r="X920" s="81">
        <f t="shared" si="140"/>
        <v>0</v>
      </c>
      <c r="Y920" s="82">
        <f t="shared" si="141"/>
        <v>1</v>
      </c>
      <c r="Z920" s="82">
        <f t="shared" si="142"/>
        <v>0</v>
      </c>
      <c r="AA920" s="82">
        <f t="shared" si="143"/>
        <v>0</v>
      </c>
      <c r="AB920" s="97" t="str">
        <f t="shared" si="144"/>
        <v>-</v>
      </c>
      <c r="AC920" s="81">
        <f t="shared" si="145"/>
        <v>0</v>
      </c>
      <c r="AD920" s="82">
        <f t="shared" si="146"/>
        <v>0</v>
      </c>
      <c r="AE920" s="82">
        <f t="shared" si="147"/>
        <v>0</v>
      </c>
      <c r="AF920" s="97" t="str">
        <f t="shared" si="148"/>
        <v>-</v>
      </c>
      <c r="AG920" s="81">
        <f t="shared" si="149"/>
        <v>0</v>
      </c>
      <c r="AH920" s="98" t="s">
        <v>1368</v>
      </c>
      <c r="AI920" s="99" t="s">
        <v>1418</v>
      </c>
    </row>
    <row r="921" spans="1:35" x14ac:dyDescent="0.2">
      <c r="A921" s="79" t="s">
        <v>5798</v>
      </c>
      <c r="B921" s="80" t="s">
        <v>5799</v>
      </c>
      <c r="C921" s="81" t="s">
        <v>5800</v>
      </c>
      <c r="D921" s="82" t="s">
        <v>5801</v>
      </c>
      <c r="E921" s="82" t="s">
        <v>5582</v>
      </c>
      <c r="F921" s="80" t="s">
        <v>1362</v>
      </c>
      <c r="G921" s="83" t="s">
        <v>2222</v>
      </c>
      <c r="H921" s="84" t="s">
        <v>5802</v>
      </c>
      <c r="I921" s="85">
        <v>8776446338</v>
      </c>
      <c r="J921" s="86" t="s">
        <v>1390</v>
      </c>
      <c r="K921" s="87" t="s">
        <v>1366</v>
      </c>
      <c r="L921" s="88"/>
      <c r="M921" s="100"/>
      <c r="N921" s="90"/>
      <c r="O921" s="91" t="s">
        <v>1367</v>
      </c>
      <c r="P921" s="87" t="s">
        <v>1366</v>
      </c>
      <c r="Q921" s="92"/>
      <c r="R921" s="90"/>
      <c r="S921" s="93" t="s">
        <v>1366</v>
      </c>
      <c r="T921" s="102"/>
      <c r="U921" s="95"/>
      <c r="V921" s="95"/>
      <c r="W921" s="96"/>
      <c r="X921" s="81">
        <f t="shared" si="140"/>
        <v>0</v>
      </c>
      <c r="Y921" s="82">
        <f t="shared" si="141"/>
        <v>0</v>
      </c>
      <c r="Z921" s="82">
        <f t="shared" si="142"/>
        <v>0</v>
      </c>
      <c r="AA921" s="82">
        <f t="shared" si="143"/>
        <v>0</v>
      </c>
      <c r="AB921" s="97" t="str">
        <f t="shared" si="144"/>
        <v>-</v>
      </c>
      <c r="AC921" s="81">
        <f t="shared" si="145"/>
        <v>0</v>
      </c>
      <c r="AD921" s="82">
        <f t="shared" si="146"/>
        <v>0</v>
      </c>
      <c r="AE921" s="82">
        <f t="shared" si="147"/>
        <v>0</v>
      </c>
      <c r="AF921" s="97" t="str">
        <f t="shared" si="148"/>
        <v>-</v>
      </c>
      <c r="AG921" s="81">
        <f t="shared" si="149"/>
        <v>0</v>
      </c>
      <c r="AH921" s="98" t="s">
        <v>1957</v>
      </c>
      <c r="AI921" s="99" t="s">
        <v>1369</v>
      </c>
    </row>
    <row r="922" spans="1:35" x14ac:dyDescent="0.2">
      <c r="A922" s="79" t="s">
        <v>5803</v>
      </c>
      <c r="B922" s="80" t="s">
        <v>104</v>
      </c>
      <c r="C922" s="81" t="s">
        <v>105</v>
      </c>
      <c r="D922" s="82" t="s">
        <v>5804</v>
      </c>
      <c r="E922" s="82" t="s">
        <v>5805</v>
      </c>
      <c r="F922" s="80" t="s">
        <v>1362</v>
      </c>
      <c r="G922" s="83" t="s">
        <v>5806</v>
      </c>
      <c r="H922" s="84" t="s">
        <v>5807</v>
      </c>
      <c r="I922" s="85">
        <v>5132733333</v>
      </c>
      <c r="J922" s="86" t="s">
        <v>1786</v>
      </c>
      <c r="K922" s="87" t="s">
        <v>1366</v>
      </c>
      <c r="L922" s="88"/>
      <c r="M922" s="89">
        <v>3510.8019375647455</v>
      </c>
      <c r="N922" s="90"/>
      <c r="O922" s="91">
        <v>13.767300000000001</v>
      </c>
      <c r="P922" s="87" t="s">
        <v>1366</v>
      </c>
      <c r="Q922" s="92"/>
      <c r="R922" s="90"/>
      <c r="S922" s="93" t="s">
        <v>1366</v>
      </c>
      <c r="T922" s="94">
        <v>116201.81</v>
      </c>
      <c r="U922" s="95"/>
      <c r="V922" s="95"/>
      <c r="W922" s="96"/>
      <c r="X922" s="81">
        <f t="shared" si="140"/>
        <v>0</v>
      </c>
      <c r="Y922" s="82">
        <f t="shared" si="141"/>
        <v>0</v>
      </c>
      <c r="Z922" s="82">
        <f t="shared" si="142"/>
        <v>0</v>
      </c>
      <c r="AA922" s="82">
        <f t="shared" si="143"/>
        <v>0</v>
      </c>
      <c r="AB922" s="97" t="str">
        <f t="shared" si="144"/>
        <v>-</v>
      </c>
      <c r="AC922" s="81">
        <f t="shared" si="145"/>
        <v>0</v>
      </c>
      <c r="AD922" s="82">
        <f t="shared" si="146"/>
        <v>0</v>
      </c>
      <c r="AE922" s="82">
        <f t="shared" si="147"/>
        <v>0</v>
      </c>
      <c r="AF922" s="97" t="str">
        <f t="shared" si="148"/>
        <v>-</v>
      </c>
      <c r="AG922" s="81">
        <f t="shared" si="149"/>
        <v>0</v>
      </c>
      <c r="AH922" s="98" t="s">
        <v>1368</v>
      </c>
      <c r="AI922" s="99" t="s">
        <v>1369</v>
      </c>
    </row>
    <row r="923" spans="1:35" x14ac:dyDescent="0.2">
      <c r="A923" s="79" t="s">
        <v>5808</v>
      </c>
      <c r="B923" s="80" t="s">
        <v>1189</v>
      </c>
      <c r="C923" s="81" t="s">
        <v>1190</v>
      </c>
      <c r="D923" s="82" t="s">
        <v>5809</v>
      </c>
      <c r="E923" s="82" t="s">
        <v>5810</v>
      </c>
      <c r="F923" s="80" t="s">
        <v>1362</v>
      </c>
      <c r="G923" s="83" t="s">
        <v>5811</v>
      </c>
      <c r="H923" s="84" t="s">
        <v>5812</v>
      </c>
      <c r="I923" s="85">
        <v>3306333291</v>
      </c>
      <c r="J923" s="86" t="s">
        <v>1488</v>
      </c>
      <c r="K923" s="87" t="s">
        <v>1366</v>
      </c>
      <c r="L923" s="88"/>
      <c r="M923" s="89">
        <v>2396.0711761333514</v>
      </c>
      <c r="N923" s="90"/>
      <c r="O923" s="91">
        <v>15.019299999999999</v>
      </c>
      <c r="P923" s="87" t="s">
        <v>1366</v>
      </c>
      <c r="Q923" s="92"/>
      <c r="R923" s="90"/>
      <c r="S923" s="93" t="s">
        <v>1366</v>
      </c>
      <c r="T923" s="94">
        <v>64624.67</v>
      </c>
      <c r="U923" s="95"/>
      <c r="V923" s="95"/>
      <c r="W923" s="96"/>
      <c r="X923" s="81">
        <f t="shared" si="140"/>
        <v>0</v>
      </c>
      <c r="Y923" s="82">
        <f t="shared" si="141"/>
        <v>0</v>
      </c>
      <c r="Z923" s="82">
        <f t="shared" si="142"/>
        <v>0</v>
      </c>
      <c r="AA923" s="82">
        <f t="shared" si="143"/>
        <v>0</v>
      </c>
      <c r="AB923" s="97" t="str">
        <f t="shared" si="144"/>
        <v>-</v>
      </c>
      <c r="AC923" s="81">
        <f t="shared" si="145"/>
        <v>0</v>
      </c>
      <c r="AD923" s="82">
        <f t="shared" si="146"/>
        <v>0</v>
      </c>
      <c r="AE923" s="82">
        <f t="shared" si="147"/>
        <v>0</v>
      </c>
      <c r="AF923" s="97" t="str">
        <f t="shared" si="148"/>
        <v>-</v>
      </c>
      <c r="AG923" s="81">
        <f t="shared" si="149"/>
        <v>0</v>
      </c>
      <c r="AH923" s="98" t="s">
        <v>1368</v>
      </c>
      <c r="AI923" s="99" t="s">
        <v>1418</v>
      </c>
    </row>
    <row r="924" spans="1:35" x14ac:dyDescent="0.2">
      <c r="A924" s="79" t="s">
        <v>5813</v>
      </c>
      <c r="B924" s="80" t="s">
        <v>1010</v>
      </c>
      <c r="C924" s="81" t="s">
        <v>1011</v>
      </c>
      <c r="D924" s="82" t="s">
        <v>5814</v>
      </c>
      <c r="E924" s="82" t="s">
        <v>5815</v>
      </c>
      <c r="F924" s="80" t="s">
        <v>1362</v>
      </c>
      <c r="G924" s="83" t="s">
        <v>5816</v>
      </c>
      <c r="H924" s="84" t="s">
        <v>5817</v>
      </c>
      <c r="I924" s="85">
        <v>7409835000</v>
      </c>
      <c r="J924" s="86" t="s">
        <v>1786</v>
      </c>
      <c r="K924" s="87" t="s">
        <v>1366</v>
      </c>
      <c r="L924" s="88"/>
      <c r="M924" s="89">
        <v>3891.3758690358891</v>
      </c>
      <c r="N924" s="90"/>
      <c r="O924" s="91">
        <v>13.2746</v>
      </c>
      <c r="P924" s="87" t="s">
        <v>1366</v>
      </c>
      <c r="Q924" s="92"/>
      <c r="R924" s="90"/>
      <c r="S924" s="93" t="s">
        <v>1366</v>
      </c>
      <c r="T924" s="94">
        <v>112398.37</v>
      </c>
      <c r="U924" s="95"/>
      <c r="V924" s="95"/>
      <c r="W924" s="96"/>
      <c r="X924" s="81">
        <f t="shared" si="140"/>
        <v>0</v>
      </c>
      <c r="Y924" s="82">
        <f t="shared" si="141"/>
        <v>0</v>
      </c>
      <c r="Z924" s="82">
        <f t="shared" si="142"/>
        <v>0</v>
      </c>
      <c r="AA924" s="82">
        <f t="shared" si="143"/>
        <v>0</v>
      </c>
      <c r="AB924" s="97" t="str">
        <f t="shared" si="144"/>
        <v>-</v>
      </c>
      <c r="AC924" s="81">
        <f t="shared" si="145"/>
        <v>0</v>
      </c>
      <c r="AD924" s="82">
        <f t="shared" si="146"/>
        <v>0</v>
      </c>
      <c r="AE924" s="82">
        <f t="shared" si="147"/>
        <v>0</v>
      </c>
      <c r="AF924" s="97" t="str">
        <f t="shared" si="148"/>
        <v>-</v>
      </c>
      <c r="AG924" s="81">
        <f t="shared" si="149"/>
        <v>0</v>
      </c>
      <c r="AH924" s="98" t="s">
        <v>1368</v>
      </c>
      <c r="AI924" s="99" t="s">
        <v>1418</v>
      </c>
    </row>
    <row r="925" spans="1:35" x14ac:dyDescent="0.2">
      <c r="A925" s="79" t="s">
        <v>5818</v>
      </c>
      <c r="B925" s="80" t="s">
        <v>119</v>
      </c>
      <c r="C925" s="81" t="s">
        <v>120</v>
      </c>
      <c r="D925" s="82" t="s">
        <v>5819</v>
      </c>
      <c r="E925" s="82" t="s">
        <v>5820</v>
      </c>
      <c r="F925" s="80" t="s">
        <v>1362</v>
      </c>
      <c r="G925" s="83" t="s">
        <v>5821</v>
      </c>
      <c r="H925" s="84" t="s">
        <v>5822</v>
      </c>
      <c r="I925" s="85">
        <v>9378453576</v>
      </c>
      <c r="J925" s="86" t="s">
        <v>1696</v>
      </c>
      <c r="K925" s="87" t="s">
        <v>1366</v>
      </c>
      <c r="L925" s="88"/>
      <c r="M925" s="89">
        <v>3099.3493596116227</v>
      </c>
      <c r="N925" s="90"/>
      <c r="O925" s="91">
        <v>21.094200000000001</v>
      </c>
      <c r="P925" s="87" t="s">
        <v>1417</v>
      </c>
      <c r="Q925" s="92"/>
      <c r="R925" s="90"/>
      <c r="S925" s="93" t="s">
        <v>1366</v>
      </c>
      <c r="T925" s="94">
        <v>143133.34</v>
      </c>
      <c r="U925" s="95"/>
      <c r="V925" s="95"/>
      <c r="W925" s="96"/>
      <c r="X925" s="81">
        <f t="shared" si="140"/>
        <v>0</v>
      </c>
      <c r="Y925" s="82">
        <f t="shared" si="141"/>
        <v>0</v>
      </c>
      <c r="Z925" s="82">
        <f t="shared" si="142"/>
        <v>0</v>
      </c>
      <c r="AA925" s="82">
        <f t="shared" si="143"/>
        <v>0</v>
      </c>
      <c r="AB925" s="97" t="str">
        <f t="shared" si="144"/>
        <v>-</v>
      </c>
      <c r="AC925" s="81">
        <f t="shared" si="145"/>
        <v>0</v>
      </c>
      <c r="AD925" s="82">
        <f t="shared" si="146"/>
        <v>1</v>
      </c>
      <c r="AE925" s="82">
        <f t="shared" si="147"/>
        <v>0</v>
      </c>
      <c r="AF925" s="97" t="str">
        <f t="shared" si="148"/>
        <v>-</v>
      </c>
      <c r="AG925" s="81">
        <f t="shared" si="149"/>
        <v>0</v>
      </c>
      <c r="AH925" s="98" t="s">
        <v>1368</v>
      </c>
      <c r="AI925" s="99" t="s">
        <v>1418</v>
      </c>
    </row>
    <row r="926" spans="1:35" x14ac:dyDescent="0.2">
      <c r="A926" s="79" t="s">
        <v>5823</v>
      </c>
      <c r="B926" s="80" t="s">
        <v>5824</v>
      </c>
      <c r="C926" s="81" t="s">
        <v>5825</v>
      </c>
      <c r="D926" s="82" t="s">
        <v>5826</v>
      </c>
      <c r="E926" s="82" t="s">
        <v>1361</v>
      </c>
      <c r="F926" s="80" t="s">
        <v>1362</v>
      </c>
      <c r="G926" s="83" t="s">
        <v>5827</v>
      </c>
      <c r="H926" s="84" t="s">
        <v>5828</v>
      </c>
      <c r="I926" s="85">
        <v>6145459890</v>
      </c>
      <c r="J926" s="86" t="s">
        <v>1365</v>
      </c>
      <c r="K926" s="87" t="s">
        <v>1366</v>
      </c>
      <c r="L926" s="88"/>
      <c r="M926" s="89">
        <v>207.39111495358378</v>
      </c>
      <c r="N926" s="90"/>
      <c r="O926" s="91" t="s">
        <v>1367</v>
      </c>
      <c r="P926" s="87" t="s">
        <v>1366</v>
      </c>
      <c r="Q926" s="92"/>
      <c r="R926" s="90"/>
      <c r="S926" s="93" t="s">
        <v>1366</v>
      </c>
      <c r="T926" s="94">
        <v>1967.31</v>
      </c>
      <c r="U926" s="95"/>
      <c r="V926" s="95"/>
      <c r="W926" s="96"/>
      <c r="X926" s="81">
        <f t="shared" si="140"/>
        <v>0</v>
      </c>
      <c r="Y926" s="82">
        <f t="shared" si="141"/>
        <v>1</v>
      </c>
      <c r="Z926" s="82">
        <f t="shared" si="142"/>
        <v>0</v>
      </c>
      <c r="AA926" s="82">
        <f t="shared" si="143"/>
        <v>0</v>
      </c>
      <c r="AB926" s="97" t="str">
        <f t="shared" si="144"/>
        <v>-</v>
      </c>
      <c r="AC926" s="81">
        <f t="shared" si="145"/>
        <v>0</v>
      </c>
      <c r="AD926" s="82">
        <f t="shared" si="146"/>
        <v>0</v>
      </c>
      <c r="AE926" s="82">
        <f t="shared" si="147"/>
        <v>0</v>
      </c>
      <c r="AF926" s="97" t="str">
        <f t="shared" si="148"/>
        <v>-</v>
      </c>
      <c r="AG926" s="81">
        <f t="shared" si="149"/>
        <v>0</v>
      </c>
      <c r="AH926" s="98" t="s">
        <v>1368</v>
      </c>
      <c r="AI926" s="99" t="s">
        <v>1418</v>
      </c>
    </row>
    <row r="927" spans="1:35" x14ac:dyDescent="0.2">
      <c r="A927" s="79" t="s">
        <v>5829</v>
      </c>
      <c r="B927" s="80" t="s">
        <v>5830</v>
      </c>
      <c r="C927" s="81" t="s">
        <v>5831</v>
      </c>
      <c r="D927" s="82" t="s">
        <v>2033</v>
      </c>
      <c r="E927" s="82" t="s">
        <v>1361</v>
      </c>
      <c r="F927" s="80" t="s">
        <v>1362</v>
      </c>
      <c r="G927" s="83" t="s">
        <v>2034</v>
      </c>
      <c r="H927" s="84" t="s">
        <v>2035</v>
      </c>
      <c r="I927" s="85">
        <v>6142999802</v>
      </c>
      <c r="J927" s="86" t="s">
        <v>1365</v>
      </c>
      <c r="K927" s="87" t="s">
        <v>1366</v>
      </c>
      <c r="L927" s="88"/>
      <c r="M927" s="89">
        <v>47.425117499923317</v>
      </c>
      <c r="N927" s="90"/>
      <c r="O927" s="91" t="s">
        <v>1367</v>
      </c>
      <c r="P927" s="87" t="s">
        <v>1366</v>
      </c>
      <c r="Q927" s="92"/>
      <c r="R927" s="90"/>
      <c r="S927" s="93" t="s">
        <v>1366</v>
      </c>
      <c r="T927" s="94">
        <v>0</v>
      </c>
      <c r="U927" s="95"/>
      <c r="V927" s="95"/>
      <c r="W927" s="96"/>
      <c r="X927" s="81">
        <f t="shared" si="140"/>
        <v>0</v>
      </c>
      <c r="Y927" s="82">
        <f t="shared" si="141"/>
        <v>1</v>
      </c>
      <c r="Z927" s="82">
        <f t="shared" si="142"/>
        <v>0</v>
      </c>
      <c r="AA927" s="82">
        <f t="shared" si="143"/>
        <v>0</v>
      </c>
      <c r="AB927" s="97" t="str">
        <f t="shared" si="144"/>
        <v>-</v>
      </c>
      <c r="AC927" s="81">
        <f t="shared" si="145"/>
        <v>0</v>
      </c>
      <c r="AD927" s="82">
        <f t="shared" si="146"/>
        <v>0</v>
      </c>
      <c r="AE927" s="82">
        <f t="shared" si="147"/>
        <v>0</v>
      </c>
      <c r="AF927" s="97" t="str">
        <f t="shared" si="148"/>
        <v>-</v>
      </c>
      <c r="AG927" s="81">
        <f t="shared" si="149"/>
        <v>0</v>
      </c>
      <c r="AH927" s="98" t="s">
        <v>1368</v>
      </c>
      <c r="AI927" s="99" t="s">
        <v>1369</v>
      </c>
    </row>
    <row r="928" spans="1:35" x14ac:dyDescent="0.2">
      <c r="A928" s="79" t="s">
        <v>5832</v>
      </c>
      <c r="B928" s="80" t="s">
        <v>5833</v>
      </c>
      <c r="C928" s="81" t="s">
        <v>5834</v>
      </c>
      <c r="D928" s="82" t="s">
        <v>5835</v>
      </c>
      <c r="E928" s="82" t="s">
        <v>1395</v>
      </c>
      <c r="F928" s="80" t="s">
        <v>1362</v>
      </c>
      <c r="G928" s="83" t="s">
        <v>5836</v>
      </c>
      <c r="H928" s="84" t="s">
        <v>5837</v>
      </c>
      <c r="I928" s="85">
        <v>4198657487</v>
      </c>
      <c r="J928" s="86" t="s">
        <v>1365</v>
      </c>
      <c r="K928" s="87" t="s">
        <v>1366</v>
      </c>
      <c r="L928" s="88"/>
      <c r="M928" s="89">
        <v>52.735956312784005</v>
      </c>
      <c r="N928" s="90"/>
      <c r="O928" s="91" t="s">
        <v>1367</v>
      </c>
      <c r="P928" s="87" t="s">
        <v>1366</v>
      </c>
      <c r="Q928" s="92"/>
      <c r="R928" s="90"/>
      <c r="S928" s="93" t="s">
        <v>1366</v>
      </c>
      <c r="T928" s="94">
        <v>842.82</v>
      </c>
      <c r="U928" s="95"/>
      <c r="V928" s="95"/>
      <c r="W928" s="96"/>
      <c r="X928" s="81">
        <f t="shared" si="140"/>
        <v>0</v>
      </c>
      <c r="Y928" s="82">
        <f t="shared" si="141"/>
        <v>1</v>
      </c>
      <c r="Z928" s="82">
        <f t="shared" si="142"/>
        <v>0</v>
      </c>
      <c r="AA928" s="82">
        <f t="shared" si="143"/>
        <v>0</v>
      </c>
      <c r="AB928" s="97" t="str">
        <f t="shared" si="144"/>
        <v>-</v>
      </c>
      <c r="AC928" s="81">
        <f t="shared" si="145"/>
        <v>0</v>
      </c>
      <c r="AD928" s="82">
        <f t="shared" si="146"/>
        <v>0</v>
      </c>
      <c r="AE928" s="82">
        <f t="shared" si="147"/>
        <v>0</v>
      </c>
      <c r="AF928" s="97" t="str">
        <f t="shared" si="148"/>
        <v>-</v>
      </c>
      <c r="AG928" s="81">
        <f t="shared" si="149"/>
        <v>0</v>
      </c>
      <c r="AH928" s="98" t="s">
        <v>1368</v>
      </c>
      <c r="AI928" s="99" t="s">
        <v>1369</v>
      </c>
    </row>
    <row r="929" spans="1:35" x14ac:dyDescent="0.2">
      <c r="A929" s="79" t="s">
        <v>5838</v>
      </c>
      <c r="B929" s="80" t="s">
        <v>5839</v>
      </c>
      <c r="C929" s="81" t="s">
        <v>5840</v>
      </c>
      <c r="D929" s="82" t="s">
        <v>5841</v>
      </c>
      <c r="E929" s="82" t="s">
        <v>5582</v>
      </c>
      <c r="F929" s="80" t="s">
        <v>1362</v>
      </c>
      <c r="G929" s="83" t="s">
        <v>2222</v>
      </c>
      <c r="H929" s="84" t="s">
        <v>5842</v>
      </c>
      <c r="I929" s="85">
        <v>2165919190</v>
      </c>
      <c r="J929" s="86" t="s">
        <v>1390</v>
      </c>
      <c r="K929" s="87" t="s">
        <v>1366</v>
      </c>
      <c r="L929" s="88"/>
      <c r="M929" s="89">
        <v>203.37236812469826</v>
      </c>
      <c r="N929" s="90"/>
      <c r="O929" s="91" t="s">
        <v>1367</v>
      </c>
      <c r="P929" s="87" t="s">
        <v>1366</v>
      </c>
      <c r="Q929" s="92"/>
      <c r="R929" s="90"/>
      <c r="S929" s="93" t="s">
        <v>1366</v>
      </c>
      <c r="T929" s="94">
        <v>1382.95</v>
      </c>
      <c r="U929" s="95"/>
      <c r="V929" s="95"/>
      <c r="W929" s="96"/>
      <c r="X929" s="81">
        <f t="shared" si="140"/>
        <v>0</v>
      </c>
      <c r="Y929" s="82">
        <f t="shared" si="141"/>
        <v>1</v>
      </c>
      <c r="Z929" s="82">
        <f t="shared" si="142"/>
        <v>0</v>
      </c>
      <c r="AA929" s="82">
        <f t="shared" si="143"/>
        <v>0</v>
      </c>
      <c r="AB929" s="97" t="str">
        <f t="shared" si="144"/>
        <v>-</v>
      </c>
      <c r="AC929" s="81">
        <f t="shared" si="145"/>
        <v>0</v>
      </c>
      <c r="AD929" s="82">
        <f t="shared" si="146"/>
        <v>0</v>
      </c>
      <c r="AE929" s="82">
        <f t="shared" si="147"/>
        <v>0</v>
      </c>
      <c r="AF929" s="97" t="str">
        <f t="shared" si="148"/>
        <v>-</v>
      </c>
      <c r="AG929" s="81">
        <f t="shared" si="149"/>
        <v>0</v>
      </c>
      <c r="AH929" s="98" t="s">
        <v>1368</v>
      </c>
      <c r="AI929" s="99" t="s">
        <v>1369</v>
      </c>
    </row>
    <row r="930" spans="1:35" x14ac:dyDescent="0.2">
      <c r="A930" s="79" t="s">
        <v>5843</v>
      </c>
      <c r="B930" s="80" t="s">
        <v>5844</v>
      </c>
      <c r="C930" s="81" t="s">
        <v>5845</v>
      </c>
      <c r="D930" s="82" t="s">
        <v>5846</v>
      </c>
      <c r="E930" s="82" t="s">
        <v>1432</v>
      </c>
      <c r="F930" s="80" t="s">
        <v>1362</v>
      </c>
      <c r="G930" s="83" t="s">
        <v>3587</v>
      </c>
      <c r="H930" s="84" t="s">
        <v>5847</v>
      </c>
      <c r="I930" s="85">
        <v>8776446338</v>
      </c>
      <c r="J930" s="86"/>
      <c r="K930" s="87"/>
      <c r="L930" s="88"/>
      <c r="M930" s="89">
        <v>48.509399906937993</v>
      </c>
      <c r="N930" s="90"/>
      <c r="O930" s="91" t="s">
        <v>1367</v>
      </c>
      <c r="P930" s="87" t="s">
        <v>1366</v>
      </c>
      <c r="Q930" s="92"/>
      <c r="R930" s="90"/>
      <c r="S930" s="93"/>
      <c r="T930" s="94">
        <v>347.37</v>
      </c>
      <c r="U930" s="95"/>
      <c r="V930" s="95"/>
      <c r="W930" s="96"/>
      <c r="X930" s="81">
        <f t="shared" si="140"/>
        <v>0</v>
      </c>
      <c r="Y930" s="82">
        <f t="shared" si="141"/>
        <v>1</v>
      </c>
      <c r="Z930" s="82">
        <f t="shared" si="142"/>
        <v>0</v>
      </c>
      <c r="AA930" s="82">
        <f t="shared" si="143"/>
        <v>0</v>
      </c>
      <c r="AB930" s="97" t="str">
        <f t="shared" si="144"/>
        <v>-</v>
      </c>
      <c r="AC930" s="81">
        <f t="shared" si="145"/>
        <v>0</v>
      </c>
      <c r="AD930" s="82">
        <f t="shared" si="146"/>
        <v>0</v>
      </c>
      <c r="AE930" s="82">
        <f t="shared" si="147"/>
        <v>0</v>
      </c>
      <c r="AF930" s="97" t="str">
        <f t="shared" si="148"/>
        <v>-</v>
      </c>
      <c r="AG930" s="81">
        <f t="shared" si="149"/>
        <v>0</v>
      </c>
      <c r="AH930" s="98" t="s">
        <v>1368</v>
      </c>
      <c r="AI930" s="99" t="s">
        <v>1369</v>
      </c>
    </row>
    <row r="931" spans="1:35" x14ac:dyDescent="0.2">
      <c r="A931" s="79" t="s">
        <v>5848</v>
      </c>
      <c r="B931" s="80" t="s">
        <v>469</v>
      </c>
      <c r="C931" s="81" t="s">
        <v>470</v>
      </c>
      <c r="D931" s="82" t="s">
        <v>5849</v>
      </c>
      <c r="E931" s="82" t="s">
        <v>5850</v>
      </c>
      <c r="F931" s="80" t="s">
        <v>1362</v>
      </c>
      <c r="G931" s="83" t="s">
        <v>5851</v>
      </c>
      <c r="H931" s="84" t="s">
        <v>5852</v>
      </c>
      <c r="I931" s="85">
        <v>8776446338</v>
      </c>
      <c r="J931" s="86" t="s">
        <v>1476</v>
      </c>
      <c r="K931" s="87" t="s">
        <v>1417</v>
      </c>
      <c r="L931" s="88"/>
      <c r="M931" s="89">
        <v>1997.3416024115256</v>
      </c>
      <c r="N931" s="90"/>
      <c r="O931" s="91">
        <v>13.8674</v>
      </c>
      <c r="P931" s="87" t="s">
        <v>1366</v>
      </c>
      <c r="Q931" s="92"/>
      <c r="R931" s="90"/>
      <c r="S931" s="93" t="s">
        <v>1417</v>
      </c>
      <c r="T931" s="94">
        <v>84562.400000000009</v>
      </c>
      <c r="U931" s="95"/>
      <c r="V931" s="95"/>
      <c r="W931" s="96"/>
      <c r="X931" s="81">
        <f t="shared" si="140"/>
        <v>1</v>
      </c>
      <c r="Y931" s="82">
        <f t="shared" si="141"/>
        <v>0</v>
      </c>
      <c r="Z931" s="82">
        <f t="shared" si="142"/>
        <v>0</v>
      </c>
      <c r="AA931" s="82">
        <f t="shared" si="143"/>
        <v>0</v>
      </c>
      <c r="AB931" s="97" t="str">
        <f t="shared" si="144"/>
        <v>-</v>
      </c>
      <c r="AC931" s="81">
        <f t="shared" si="145"/>
        <v>1</v>
      </c>
      <c r="AD931" s="82">
        <f t="shared" si="146"/>
        <v>0</v>
      </c>
      <c r="AE931" s="82">
        <f t="shared" si="147"/>
        <v>0</v>
      </c>
      <c r="AF931" s="97" t="str">
        <f t="shared" si="148"/>
        <v>-</v>
      </c>
      <c r="AG931" s="81">
        <f t="shared" si="149"/>
        <v>0</v>
      </c>
      <c r="AH931" s="98" t="s">
        <v>1368</v>
      </c>
      <c r="AI931" s="99" t="s">
        <v>1369</v>
      </c>
    </row>
    <row r="932" spans="1:35" x14ac:dyDescent="0.2">
      <c r="A932" s="79" t="s">
        <v>5853</v>
      </c>
      <c r="B932" s="80" t="s">
        <v>5854</v>
      </c>
      <c r="C932" s="81" t="s">
        <v>5855</v>
      </c>
      <c r="D932" s="82" t="s">
        <v>5856</v>
      </c>
      <c r="E932" s="82" t="s">
        <v>1528</v>
      </c>
      <c r="F932" s="80" t="s">
        <v>1362</v>
      </c>
      <c r="G932" s="83" t="s">
        <v>2480</v>
      </c>
      <c r="H932" s="84" t="s">
        <v>3122</v>
      </c>
      <c r="I932" s="85">
        <v>2169619813</v>
      </c>
      <c r="J932" s="86" t="s">
        <v>1365</v>
      </c>
      <c r="K932" s="87" t="s">
        <v>1366</v>
      </c>
      <c r="L932" s="88"/>
      <c r="M932" s="89">
        <v>112.05248044864865</v>
      </c>
      <c r="N932" s="90"/>
      <c r="O932" s="91" t="s">
        <v>1367</v>
      </c>
      <c r="P932" s="87" t="s">
        <v>1366</v>
      </c>
      <c r="Q932" s="92"/>
      <c r="R932" s="90"/>
      <c r="S932" s="93" t="s">
        <v>1366</v>
      </c>
      <c r="T932" s="94">
        <v>1268.28</v>
      </c>
      <c r="U932" s="95"/>
      <c r="V932" s="95"/>
      <c r="W932" s="96"/>
      <c r="X932" s="81">
        <f t="shared" si="140"/>
        <v>0</v>
      </c>
      <c r="Y932" s="82">
        <f t="shared" si="141"/>
        <v>1</v>
      </c>
      <c r="Z932" s="82">
        <f t="shared" si="142"/>
        <v>0</v>
      </c>
      <c r="AA932" s="82">
        <f t="shared" si="143"/>
        <v>0</v>
      </c>
      <c r="AB932" s="97" t="str">
        <f t="shared" si="144"/>
        <v>-</v>
      </c>
      <c r="AC932" s="81">
        <f t="shared" si="145"/>
        <v>0</v>
      </c>
      <c r="AD932" s="82">
        <f t="shared" si="146"/>
        <v>0</v>
      </c>
      <c r="AE932" s="82">
        <f t="shared" si="147"/>
        <v>0</v>
      </c>
      <c r="AF932" s="97" t="str">
        <f t="shared" si="148"/>
        <v>-</v>
      </c>
      <c r="AG932" s="81">
        <f t="shared" si="149"/>
        <v>0</v>
      </c>
      <c r="AH932" s="98" t="s">
        <v>1368</v>
      </c>
      <c r="AI932" s="99" t="s">
        <v>1418</v>
      </c>
    </row>
    <row r="933" spans="1:35" x14ac:dyDescent="0.2">
      <c r="A933" s="79" t="s">
        <v>5857</v>
      </c>
      <c r="B933" s="80" t="s">
        <v>882</v>
      </c>
      <c r="C933" s="81" t="s">
        <v>883</v>
      </c>
      <c r="D933" s="82" t="s">
        <v>5858</v>
      </c>
      <c r="E933" s="82" t="s">
        <v>1867</v>
      </c>
      <c r="F933" s="80" t="s">
        <v>1362</v>
      </c>
      <c r="G933" s="83" t="s">
        <v>1868</v>
      </c>
      <c r="H933" s="84" t="s">
        <v>5859</v>
      </c>
      <c r="I933" s="85">
        <v>4194472515</v>
      </c>
      <c r="J933" s="86" t="s">
        <v>1416</v>
      </c>
      <c r="K933" s="87" t="s">
        <v>1366</v>
      </c>
      <c r="L933" s="88"/>
      <c r="M933" s="89">
        <v>2760.1939447868835</v>
      </c>
      <c r="N933" s="90"/>
      <c r="O933" s="91">
        <v>19.404800000000002</v>
      </c>
      <c r="P933" s="87" t="s">
        <v>1366</v>
      </c>
      <c r="Q933" s="92"/>
      <c r="R933" s="90"/>
      <c r="S933" s="93" t="s">
        <v>1417</v>
      </c>
      <c r="T933" s="94">
        <v>130579.98999999999</v>
      </c>
      <c r="U933" s="95"/>
      <c r="V933" s="95"/>
      <c r="W933" s="96"/>
      <c r="X933" s="81">
        <f t="shared" si="140"/>
        <v>0</v>
      </c>
      <c r="Y933" s="82">
        <f t="shared" si="141"/>
        <v>0</v>
      </c>
      <c r="Z933" s="82">
        <f t="shared" si="142"/>
        <v>0</v>
      </c>
      <c r="AA933" s="82">
        <f t="shared" si="143"/>
        <v>0</v>
      </c>
      <c r="AB933" s="97" t="str">
        <f t="shared" si="144"/>
        <v>-</v>
      </c>
      <c r="AC933" s="81">
        <f t="shared" si="145"/>
        <v>1</v>
      </c>
      <c r="AD933" s="82">
        <f t="shared" si="146"/>
        <v>0</v>
      </c>
      <c r="AE933" s="82">
        <f t="shared" si="147"/>
        <v>0</v>
      </c>
      <c r="AF933" s="97" t="str">
        <f t="shared" si="148"/>
        <v>-</v>
      </c>
      <c r="AG933" s="81">
        <f t="shared" si="149"/>
        <v>0</v>
      </c>
      <c r="AH933" s="98" t="s">
        <v>1368</v>
      </c>
      <c r="AI933" s="99" t="s">
        <v>1369</v>
      </c>
    </row>
    <row r="934" spans="1:35" x14ac:dyDescent="0.2">
      <c r="A934" s="79" t="s">
        <v>5860</v>
      </c>
      <c r="B934" s="80" t="s">
        <v>710</v>
      </c>
      <c r="C934" s="81" t="s">
        <v>711</v>
      </c>
      <c r="D934" s="82" t="s">
        <v>5861</v>
      </c>
      <c r="E934" s="82" t="s">
        <v>1779</v>
      </c>
      <c r="F934" s="80" t="s">
        <v>1362</v>
      </c>
      <c r="G934" s="83" t="s">
        <v>1780</v>
      </c>
      <c r="H934" s="84" t="s">
        <v>2120</v>
      </c>
      <c r="I934" s="85">
        <v>9376678444</v>
      </c>
      <c r="J934" s="86" t="s">
        <v>1488</v>
      </c>
      <c r="K934" s="87" t="s">
        <v>1366</v>
      </c>
      <c r="L934" s="88"/>
      <c r="M934" s="89">
        <v>2499.5829088293412</v>
      </c>
      <c r="N934" s="90"/>
      <c r="O934" s="91">
        <v>7.7746000000000004</v>
      </c>
      <c r="P934" s="87" t="s">
        <v>1366</v>
      </c>
      <c r="Q934" s="92"/>
      <c r="R934" s="90"/>
      <c r="S934" s="93" t="s">
        <v>1366</v>
      </c>
      <c r="T934" s="94">
        <v>47485.909999999996</v>
      </c>
      <c r="U934" s="95"/>
      <c r="V934" s="95"/>
      <c r="W934" s="96"/>
      <c r="X934" s="81">
        <f t="shared" si="140"/>
        <v>0</v>
      </c>
      <c r="Y934" s="82">
        <f t="shared" si="141"/>
        <v>0</v>
      </c>
      <c r="Z934" s="82">
        <f t="shared" si="142"/>
        <v>0</v>
      </c>
      <c r="AA934" s="82">
        <f t="shared" si="143"/>
        <v>0</v>
      </c>
      <c r="AB934" s="97" t="str">
        <f t="shared" si="144"/>
        <v>-</v>
      </c>
      <c r="AC934" s="81">
        <f t="shared" si="145"/>
        <v>0</v>
      </c>
      <c r="AD934" s="82">
        <f t="shared" si="146"/>
        <v>0</v>
      </c>
      <c r="AE934" s="82">
        <f t="shared" si="147"/>
        <v>0</v>
      </c>
      <c r="AF934" s="97" t="str">
        <f t="shared" si="148"/>
        <v>-</v>
      </c>
      <c r="AG934" s="81">
        <f t="shared" si="149"/>
        <v>0</v>
      </c>
      <c r="AH934" s="98" t="s">
        <v>1368</v>
      </c>
      <c r="AI934" s="99" t="s">
        <v>1418</v>
      </c>
    </row>
    <row r="935" spans="1:35" x14ac:dyDescent="0.2">
      <c r="A935" s="79" t="s">
        <v>5862</v>
      </c>
      <c r="B935" s="80" t="s">
        <v>1310</v>
      </c>
      <c r="C935" s="81" t="s">
        <v>5863</v>
      </c>
      <c r="D935" s="82" t="s">
        <v>5864</v>
      </c>
      <c r="E935" s="82" t="s">
        <v>1395</v>
      </c>
      <c r="F935" s="80" t="s">
        <v>1362</v>
      </c>
      <c r="G935" s="83" t="s">
        <v>2262</v>
      </c>
      <c r="H935" s="84" t="s">
        <v>5865</v>
      </c>
      <c r="I935" s="85">
        <v>4196718282</v>
      </c>
      <c r="J935" s="86" t="s">
        <v>1365</v>
      </c>
      <c r="K935" s="87" t="s">
        <v>1366</v>
      </c>
      <c r="L935" s="88"/>
      <c r="M935" s="89">
        <v>23149.811601211492</v>
      </c>
      <c r="N935" s="90"/>
      <c r="O935" s="91">
        <v>35.082999999999998</v>
      </c>
      <c r="P935" s="87" t="s">
        <v>1417</v>
      </c>
      <c r="Q935" s="92"/>
      <c r="R935" s="90"/>
      <c r="S935" s="93" t="s">
        <v>1366</v>
      </c>
      <c r="T935" s="94">
        <v>2926364.82</v>
      </c>
      <c r="U935" s="95"/>
      <c r="V935" s="95"/>
      <c r="W935" s="96"/>
      <c r="X935" s="81">
        <f t="shared" si="140"/>
        <v>0</v>
      </c>
      <c r="Y935" s="82">
        <f t="shared" si="141"/>
        <v>0</v>
      </c>
      <c r="Z935" s="82">
        <f t="shared" si="142"/>
        <v>0</v>
      </c>
      <c r="AA935" s="82">
        <f t="shared" si="143"/>
        <v>0</v>
      </c>
      <c r="AB935" s="97" t="str">
        <f t="shared" si="144"/>
        <v>-</v>
      </c>
      <c r="AC935" s="81">
        <f t="shared" si="145"/>
        <v>0</v>
      </c>
      <c r="AD935" s="82">
        <f t="shared" si="146"/>
        <v>1</v>
      </c>
      <c r="AE935" s="82">
        <f t="shared" si="147"/>
        <v>0</v>
      </c>
      <c r="AF935" s="97" t="str">
        <f t="shared" si="148"/>
        <v>-</v>
      </c>
      <c r="AG935" s="81">
        <f t="shared" si="149"/>
        <v>0</v>
      </c>
      <c r="AH935" s="98" t="s">
        <v>1368</v>
      </c>
      <c r="AI935" s="99" t="s">
        <v>1418</v>
      </c>
    </row>
    <row r="936" spans="1:35" x14ac:dyDescent="0.2">
      <c r="A936" s="79" t="s">
        <v>5866</v>
      </c>
      <c r="B936" s="80" t="s">
        <v>5867</v>
      </c>
      <c r="C936" s="81" t="s">
        <v>5868</v>
      </c>
      <c r="D936" s="82" t="s">
        <v>5869</v>
      </c>
      <c r="E936" s="82" t="s">
        <v>1395</v>
      </c>
      <c r="F936" s="80" t="s">
        <v>1362</v>
      </c>
      <c r="G936" s="83" t="s">
        <v>3275</v>
      </c>
      <c r="H936" s="84" t="s">
        <v>5870</v>
      </c>
      <c r="I936" s="85">
        <v>4195353700</v>
      </c>
      <c r="J936" s="86" t="s">
        <v>1365</v>
      </c>
      <c r="K936" s="87" t="s">
        <v>1366</v>
      </c>
      <c r="L936" s="88"/>
      <c r="M936" s="89">
        <v>205.99246565319712</v>
      </c>
      <c r="N936" s="90"/>
      <c r="O936" s="91" t="s">
        <v>1367</v>
      </c>
      <c r="P936" s="87" t="s">
        <v>1366</v>
      </c>
      <c r="Q936" s="92"/>
      <c r="R936" s="90"/>
      <c r="S936" s="93" t="s">
        <v>1366</v>
      </c>
      <c r="T936" s="94">
        <v>1750.04</v>
      </c>
      <c r="U936" s="95"/>
      <c r="V936" s="95"/>
      <c r="W936" s="96"/>
      <c r="X936" s="81">
        <f t="shared" si="140"/>
        <v>0</v>
      </c>
      <c r="Y936" s="82">
        <f t="shared" si="141"/>
        <v>1</v>
      </c>
      <c r="Z936" s="82">
        <f t="shared" si="142"/>
        <v>0</v>
      </c>
      <c r="AA936" s="82">
        <f t="shared" si="143"/>
        <v>0</v>
      </c>
      <c r="AB936" s="97" t="str">
        <f t="shared" si="144"/>
        <v>-</v>
      </c>
      <c r="AC936" s="81">
        <f t="shared" si="145"/>
        <v>0</v>
      </c>
      <c r="AD936" s="82">
        <f t="shared" si="146"/>
        <v>0</v>
      </c>
      <c r="AE936" s="82">
        <f t="shared" si="147"/>
        <v>0</v>
      </c>
      <c r="AF936" s="97" t="str">
        <f t="shared" si="148"/>
        <v>-</v>
      </c>
      <c r="AG936" s="81">
        <f t="shared" si="149"/>
        <v>0</v>
      </c>
      <c r="AH936" s="98" t="s">
        <v>1368</v>
      </c>
      <c r="AI936" s="99" t="s">
        <v>1418</v>
      </c>
    </row>
    <row r="937" spans="1:35" x14ac:dyDescent="0.2">
      <c r="A937" s="79" t="s">
        <v>5871</v>
      </c>
      <c r="B937" s="80" t="s">
        <v>5872</v>
      </c>
      <c r="C937" s="81" t="s">
        <v>5873</v>
      </c>
      <c r="D937" s="82" t="s">
        <v>5874</v>
      </c>
      <c r="E937" s="82" t="s">
        <v>1395</v>
      </c>
      <c r="F937" s="80" t="s">
        <v>1362</v>
      </c>
      <c r="G937" s="83" t="s">
        <v>1409</v>
      </c>
      <c r="H937" s="84" t="s">
        <v>5875</v>
      </c>
      <c r="I937" s="85">
        <v>4192468732</v>
      </c>
      <c r="J937" s="86" t="s">
        <v>1365</v>
      </c>
      <c r="K937" s="87" t="s">
        <v>1366</v>
      </c>
      <c r="L937" s="88"/>
      <c r="M937" s="89">
        <v>659.19879195105557</v>
      </c>
      <c r="N937" s="90"/>
      <c r="O937" s="91" t="s">
        <v>1367</v>
      </c>
      <c r="P937" s="87" t="s">
        <v>1366</v>
      </c>
      <c r="Q937" s="92"/>
      <c r="R937" s="90"/>
      <c r="S937" s="93" t="s">
        <v>1366</v>
      </c>
      <c r="T937" s="94">
        <v>8016.86</v>
      </c>
      <c r="U937" s="95"/>
      <c r="V937" s="95"/>
      <c r="W937" s="96"/>
      <c r="X937" s="81">
        <f t="shared" si="140"/>
        <v>0</v>
      </c>
      <c r="Y937" s="82">
        <f t="shared" si="141"/>
        <v>0</v>
      </c>
      <c r="Z937" s="82">
        <f t="shared" si="142"/>
        <v>0</v>
      </c>
      <c r="AA937" s="82">
        <f t="shared" si="143"/>
        <v>0</v>
      </c>
      <c r="AB937" s="97" t="str">
        <f t="shared" si="144"/>
        <v>-</v>
      </c>
      <c r="AC937" s="81">
        <f t="shared" si="145"/>
        <v>0</v>
      </c>
      <c r="AD937" s="82">
        <f t="shared" si="146"/>
        <v>0</v>
      </c>
      <c r="AE937" s="82">
        <f t="shared" si="147"/>
        <v>0</v>
      </c>
      <c r="AF937" s="97" t="str">
        <f t="shared" si="148"/>
        <v>-</v>
      </c>
      <c r="AG937" s="81">
        <f t="shared" si="149"/>
        <v>0</v>
      </c>
      <c r="AH937" s="98" t="s">
        <v>1368</v>
      </c>
      <c r="AI937" s="99" t="s">
        <v>1369</v>
      </c>
    </row>
    <row r="938" spans="1:35" x14ac:dyDescent="0.2">
      <c r="A938" s="79" t="s">
        <v>5876</v>
      </c>
      <c r="B938" s="80" t="s">
        <v>5877</v>
      </c>
      <c r="C938" s="81" t="s">
        <v>5878</v>
      </c>
      <c r="D938" s="82" t="s">
        <v>5879</v>
      </c>
      <c r="E938" s="82" t="s">
        <v>1395</v>
      </c>
      <c r="F938" s="80" t="s">
        <v>1362</v>
      </c>
      <c r="G938" s="83" t="s">
        <v>5693</v>
      </c>
      <c r="H938" s="84" t="s">
        <v>5880</v>
      </c>
      <c r="I938" s="85">
        <v>4192143290</v>
      </c>
      <c r="J938" s="86" t="s">
        <v>1365</v>
      </c>
      <c r="K938" s="87" t="s">
        <v>1366</v>
      </c>
      <c r="L938" s="88"/>
      <c r="M938" s="100"/>
      <c r="N938" s="90"/>
      <c r="O938" s="91" t="s">
        <v>1367</v>
      </c>
      <c r="P938" s="87" t="s">
        <v>1366</v>
      </c>
      <c r="Q938" s="92"/>
      <c r="R938" s="90"/>
      <c r="S938" s="93" t="s">
        <v>1366</v>
      </c>
      <c r="T938" s="102"/>
      <c r="U938" s="95"/>
      <c r="V938" s="95"/>
      <c r="W938" s="96"/>
      <c r="X938" s="81">
        <f t="shared" si="140"/>
        <v>0</v>
      </c>
      <c r="Y938" s="82">
        <f t="shared" si="141"/>
        <v>0</v>
      </c>
      <c r="Z938" s="82">
        <f t="shared" si="142"/>
        <v>0</v>
      </c>
      <c r="AA938" s="82">
        <f t="shared" si="143"/>
        <v>0</v>
      </c>
      <c r="AB938" s="97" t="str">
        <f t="shared" si="144"/>
        <v>-</v>
      </c>
      <c r="AC938" s="81">
        <f t="shared" si="145"/>
        <v>0</v>
      </c>
      <c r="AD938" s="82">
        <f t="shared" si="146"/>
        <v>0</v>
      </c>
      <c r="AE938" s="82">
        <f t="shared" si="147"/>
        <v>0</v>
      </c>
      <c r="AF938" s="97" t="str">
        <f t="shared" si="148"/>
        <v>-</v>
      </c>
      <c r="AG938" s="81">
        <f t="shared" si="149"/>
        <v>0</v>
      </c>
      <c r="AH938" s="98" t="s">
        <v>1957</v>
      </c>
      <c r="AI938" s="99" t="s">
        <v>1369</v>
      </c>
    </row>
    <row r="939" spans="1:35" x14ac:dyDescent="0.2">
      <c r="A939" s="79" t="s">
        <v>5881</v>
      </c>
      <c r="B939" s="80" t="s">
        <v>5882</v>
      </c>
      <c r="C939" s="81" t="s">
        <v>5883</v>
      </c>
      <c r="D939" s="82" t="s">
        <v>5884</v>
      </c>
      <c r="E939" s="82" t="s">
        <v>3738</v>
      </c>
      <c r="F939" s="80" t="s">
        <v>1362</v>
      </c>
      <c r="G939" s="83" t="s">
        <v>3739</v>
      </c>
      <c r="H939" s="84" t="s">
        <v>1618</v>
      </c>
      <c r="I939" s="85">
        <v>6148734666</v>
      </c>
      <c r="J939" s="86" t="s">
        <v>1476</v>
      </c>
      <c r="K939" s="87" t="s">
        <v>1417</v>
      </c>
      <c r="L939" s="88"/>
      <c r="M939" s="100">
        <v>475.07</v>
      </c>
      <c r="N939" s="90"/>
      <c r="O939" s="91" t="s">
        <v>1367</v>
      </c>
      <c r="P939" s="87" t="s">
        <v>1366</v>
      </c>
      <c r="Q939" s="92"/>
      <c r="R939" s="90"/>
      <c r="S939" s="93" t="s">
        <v>1417</v>
      </c>
      <c r="T939" s="94">
        <v>1470</v>
      </c>
      <c r="U939" s="95"/>
      <c r="V939" s="95"/>
      <c r="W939" s="96"/>
      <c r="X939" s="81">
        <f t="shared" si="140"/>
        <v>1</v>
      </c>
      <c r="Y939" s="82">
        <f t="shared" si="141"/>
        <v>1</v>
      </c>
      <c r="Z939" s="82">
        <f t="shared" si="142"/>
        <v>0</v>
      </c>
      <c r="AA939" s="82">
        <f t="shared" si="143"/>
        <v>0</v>
      </c>
      <c r="AB939" s="97" t="str">
        <f t="shared" si="144"/>
        <v>SRSA</v>
      </c>
      <c r="AC939" s="81">
        <f t="shared" si="145"/>
        <v>1</v>
      </c>
      <c r="AD939" s="82">
        <f t="shared" si="146"/>
        <v>0</v>
      </c>
      <c r="AE939" s="82">
        <f t="shared" si="147"/>
        <v>0</v>
      </c>
      <c r="AF939" s="97" t="str">
        <f t="shared" si="148"/>
        <v>-</v>
      </c>
      <c r="AG939" s="81">
        <f t="shared" si="149"/>
        <v>0</v>
      </c>
      <c r="AH939" s="98" t="s">
        <v>1368</v>
      </c>
      <c r="AI939" s="99" t="s">
        <v>1538</v>
      </c>
    </row>
    <row r="940" spans="1:35" x14ac:dyDescent="0.2">
      <c r="A940" s="79" t="s">
        <v>5885</v>
      </c>
      <c r="B940" s="80" t="s">
        <v>5886</v>
      </c>
      <c r="C940" s="81" t="s">
        <v>5887</v>
      </c>
      <c r="D940" s="82" t="s">
        <v>5888</v>
      </c>
      <c r="E940" s="82" t="s">
        <v>5889</v>
      </c>
      <c r="F940" s="80" t="s">
        <v>1362</v>
      </c>
      <c r="G940" s="83" t="s">
        <v>5890</v>
      </c>
      <c r="H940" s="84" t="s">
        <v>5891</v>
      </c>
      <c r="I940" s="85">
        <v>4199461900</v>
      </c>
      <c r="J940" s="86" t="s">
        <v>1390</v>
      </c>
      <c r="K940" s="87" t="s">
        <v>1366</v>
      </c>
      <c r="L940" s="88"/>
      <c r="M940" s="89">
        <v>137.96794582136403</v>
      </c>
      <c r="N940" s="90"/>
      <c r="O940" s="91" t="s">
        <v>1367</v>
      </c>
      <c r="P940" s="87" t="s">
        <v>1366</v>
      </c>
      <c r="Q940" s="92"/>
      <c r="R940" s="90"/>
      <c r="S940" s="93" t="s">
        <v>1366</v>
      </c>
      <c r="T940" s="94">
        <v>1119.51</v>
      </c>
      <c r="U940" s="95"/>
      <c r="V940" s="95"/>
      <c r="W940" s="96"/>
      <c r="X940" s="81">
        <f t="shared" si="140"/>
        <v>0</v>
      </c>
      <c r="Y940" s="82">
        <f t="shared" si="141"/>
        <v>1</v>
      </c>
      <c r="Z940" s="82">
        <f t="shared" si="142"/>
        <v>0</v>
      </c>
      <c r="AA940" s="82">
        <f t="shared" si="143"/>
        <v>0</v>
      </c>
      <c r="AB940" s="97" t="str">
        <f t="shared" si="144"/>
        <v>-</v>
      </c>
      <c r="AC940" s="81">
        <f t="shared" si="145"/>
        <v>0</v>
      </c>
      <c r="AD940" s="82">
        <f t="shared" si="146"/>
        <v>0</v>
      </c>
      <c r="AE940" s="82">
        <f t="shared" si="147"/>
        <v>0</v>
      </c>
      <c r="AF940" s="97" t="str">
        <f t="shared" si="148"/>
        <v>-</v>
      </c>
      <c r="AG940" s="81">
        <f t="shared" si="149"/>
        <v>0</v>
      </c>
      <c r="AH940" s="98" t="s">
        <v>1368</v>
      </c>
      <c r="AI940" s="99" t="s">
        <v>1369</v>
      </c>
    </row>
    <row r="941" spans="1:35" x14ac:dyDescent="0.2">
      <c r="A941" s="79" t="s">
        <v>5892</v>
      </c>
      <c r="B941" s="80" t="s">
        <v>508</v>
      </c>
      <c r="C941" s="81" t="s">
        <v>509</v>
      </c>
      <c r="D941" s="82" t="s">
        <v>5893</v>
      </c>
      <c r="E941" s="82" t="s">
        <v>5894</v>
      </c>
      <c r="F941" s="80" t="s">
        <v>1362</v>
      </c>
      <c r="G941" s="83" t="s">
        <v>5895</v>
      </c>
      <c r="H941" s="84" t="s">
        <v>5896</v>
      </c>
      <c r="I941" s="85">
        <v>7405372456</v>
      </c>
      <c r="J941" s="86" t="s">
        <v>1488</v>
      </c>
      <c r="K941" s="87" t="s">
        <v>1366</v>
      </c>
      <c r="L941" s="88"/>
      <c r="M941" s="89">
        <v>966.63186689916733</v>
      </c>
      <c r="N941" s="90"/>
      <c r="O941" s="91">
        <v>30.1144</v>
      </c>
      <c r="P941" s="87" t="s">
        <v>1417</v>
      </c>
      <c r="Q941" s="92"/>
      <c r="R941" s="90"/>
      <c r="S941" s="93" t="s">
        <v>1366</v>
      </c>
      <c r="T941" s="94">
        <v>44745.340000000004</v>
      </c>
      <c r="U941" s="95"/>
      <c r="V941" s="95"/>
      <c r="W941" s="96"/>
      <c r="X941" s="81">
        <f t="shared" si="140"/>
        <v>0</v>
      </c>
      <c r="Y941" s="82">
        <f t="shared" si="141"/>
        <v>0</v>
      </c>
      <c r="Z941" s="82">
        <f t="shared" si="142"/>
        <v>0</v>
      </c>
      <c r="AA941" s="82">
        <f t="shared" si="143"/>
        <v>0</v>
      </c>
      <c r="AB941" s="97" t="str">
        <f t="shared" si="144"/>
        <v>-</v>
      </c>
      <c r="AC941" s="81">
        <f t="shared" si="145"/>
        <v>0</v>
      </c>
      <c r="AD941" s="82">
        <f t="shared" si="146"/>
        <v>1</v>
      </c>
      <c r="AE941" s="82">
        <f t="shared" si="147"/>
        <v>0</v>
      </c>
      <c r="AF941" s="97" t="str">
        <f t="shared" si="148"/>
        <v>-</v>
      </c>
      <c r="AG941" s="81">
        <f t="shared" si="149"/>
        <v>0</v>
      </c>
      <c r="AH941" s="98" t="s">
        <v>1368</v>
      </c>
      <c r="AI941" s="99" t="s">
        <v>1369</v>
      </c>
    </row>
    <row r="942" spans="1:35" x14ac:dyDescent="0.2">
      <c r="A942" s="79" t="s">
        <v>5897</v>
      </c>
      <c r="B942" s="80" t="s">
        <v>5898</v>
      </c>
      <c r="C942" s="81" t="s">
        <v>5899</v>
      </c>
      <c r="D942" s="82" t="s">
        <v>4218</v>
      </c>
      <c r="E942" s="82" t="s">
        <v>4219</v>
      </c>
      <c r="F942" s="80" t="s">
        <v>1362</v>
      </c>
      <c r="G942" s="83" t="s">
        <v>4220</v>
      </c>
      <c r="H942" s="84" t="s">
        <v>4221</v>
      </c>
      <c r="I942" s="85">
        <v>4196845402</v>
      </c>
      <c r="J942" s="86" t="s">
        <v>1424</v>
      </c>
      <c r="K942" s="87" t="s">
        <v>1417</v>
      </c>
      <c r="L942" s="88"/>
      <c r="M942" s="89">
        <v>1102.8718210824441</v>
      </c>
      <c r="N942" s="90"/>
      <c r="O942" s="91" t="s">
        <v>1367</v>
      </c>
      <c r="P942" s="87" t="s">
        <v>1366</v>
      </c>
      <c r="Q942" s="92"/>
      <c r="R942" s="90"/>
      <c r="S942" s="93" t="s">
        <v>1417</v>
      </c>
      <c r="T942" s="94">
        <v>3113.33</v>
      </c>
      <c r="U942" s="95"/>
      <c r="V942" s="95"/>
      <c r="W942" s="96"/>
      <c r="X942" s="81">
        <f t="shared" si="140"/>
        <v>1</v>
      </c>
      <c r="Y942" s="82">
        <f t="shared" si="141"/>
        <v>0</v>
      </c>
      <c r="Z942" s="82">
        <f t="shared" si="142"/>
        <v>0</v>
      </c>
      <c r="AA942" s="82">
        <f t="shared" si="143"/>
        <v>0</v>
      </c>
      <c r="AB942" s="97" t="str">
        <f t="shared" si="144"/>
        <v>-</v>
      </c>
      <c r="AC942" s="81">
        <f t="shared" si="145"/>
        <v>1</v>
      </c>
      <c r="AD942" s="82">
        <f t="shared" si="146"/>
        <v>0</v>
      </c>
      <c r="AE942" s="82">
        <f t="shared" si="147"/>
        <v>0</v>
      </c>
      <c r="AF942" s="97" t="str">
        <f t="shared" si="148"/>
        <v>-</v>
      </c>
      <c r="AG942" s="81">
        <f t="shared" si="149"/>
        <v>0</v>
      </c>
      <c r="AH942" s="98" t="s">
        <v>1368</v>
      </c>
      <c r="AI942" s="99" t="s">
        <v>1418</v>
      </c>
    </row>
    <row r="943" spans="1:35" x14ac:dyDescent="0.2">
      <c r="A943" s="79" t="s">
        <v>5900</v>
      </c>
      <c r="B943" s="80" t="s">
        <v>5901</v>
      </c>
      <c r="C943" s="81" t="s">
        <v>5902</v>
      </c>
      <c r="D943" s="82" t="s">
        <v>1682</v>
      </c>
      <c r="E943" s="82" t="s">
        <v>1432</v>
      </c>
      <c r="F943" s="80" t="s">
        <v>1362</v>
      </c>
      <c r="G943" s="83" t="s">
        <v>1683</v>
      </c>
      <c r="H943" s="84" t="s">
        <v>1684</v>
      </c>
      <c r="I943" s="85">
        <v>2345420102</v>
      </c>
      <c r="J943" s="86" t="s">
        <v>1383</v>
      </c>
      <c r="K943" s="87" t="s">
        <v>1366</v>
      </c>
      <c r="L943" s="88"/>
      <c r="M943" s="89">
        <v>494.50385587762645</v>
      </c>
      <c r="N943" s="90"/>
      <c r="O943" s="91" t="s">
        <v>1367</v>
      </c>
      <c r="P943" s="87" t="s">
        <v>1366</v>
      </c>
      <c r="Q943" s="92"/>
      <c r="R943" s="90"/>
      <c r="S943" s="93" t="s">
        <v>1366</v>
      </c>
      <c r="T943" s="94">
        <v>32102.39</v>
      </c>
      <c r="U943" s="95"/>
      <c r="V943" s="95"/>
      <c r="W943" s="96"/>
      <c r="X943" s="81">
        <f t="shared" si="140"/>
        <v>0</v>
      </c>
      <c r="Y943" s="82">
        <f t="shared" si="141"/>
        <v>1</v>
      </c>
      <c r="Z943" s="82">
        <f t="shared" si="142"/>
        <v>0</v>
      </c>
      <c r="AA943" s="82">
        <f t="shared" si="143"/>
        <v>0</v>
      </c>
      <c r="AB943" s="97" t="str">
        <f t="shared" si="144"/>
        <v>-</v>
      </c>
      <c r="AC943" s="81">
        <f t="shared" si="145"/>
        <v>0</v>
      </c>
      <c r="AD943" s="82">
        <f t="shared" si="146"/>
        <v>0</v>
      </c>
      <c r="AE943" s="82">
        <f t="shared" si="147"/>
        <v>0</v>
      </c>
      <c r="AF943" s="97" t="str">
        <f t="shared" si="148"/>
        <v>-</v>
      </c>
      <c r="AG943" s="81">
        <f t="shared" si="149"/>
        <v>0</v>
      </c>
      <c r="AH943" s="98" t="s">
        <v>1368</v>
      </c>
      <c r="AI943" s="99" t="s">
        <v>1369</v>
      </c>
    </row>
    <row r="944" spans="1:35" x14ac:dyDescent="0.2">
      <c r="A944" s="79" t="s">
        <v>5903</v>
      </c>
      <c r="B944" s="80" t="s">
        <v>5904</v>
      </c>
      <c r="C944" s="81" t="s">
        <v>5905</v>
      </c>
      <c r="D944" s="82" t="s">
        <v>5906</v>
      </c>
      <c r="E944" s="82" t="s">
        <v>246</v>
      </c>
      <c r="F944" s="80" t="s">
        <v>1362</v>
      </c>
      <c r="G944" s="83" t="s">
        <v>2875</v>
      </c>
      <c r="H944" s="84" t="s">
        <v>5907</v>
      </c>
      <c r="I944" s="85">
        <v>7403894798</v>
      </c>
      <c r="J944" s="86" t="s">
        <v>3002</v>
      </c>
      <c r="K944" s="87" t="s">
        <v>1366</v>
      </c>
      <c r="L944" s="88"/>
      <c r="M944" s="89">
        <v>2916.4448501082443</v>
      </c>
      <c r="N944" s="90"/>
      <c r="O944" s="91" t="s">
        <v>1367</v>
      </c>
      <c r="P944" s="87" t="s">
        <v>1366</v>
      </c>
      <c r="Q944" s="92"/>
      <c r="R944" s="90"/>
      <c r="S944" s="93" t="s">
        <v>1366</v>
      </c>
      <c r="T944" s="94">
        <v>16848.080000000002</v>
      </c>
      <c r="U944" s="95"/>
      <c r="V944" s="95"/>
      <c r="W944" s="96"/>
      <c r="X944" s="81">
        <f t="shared" si="140"/>
        <v>0</v>
      </c>
      <c r="Y944" s="82">
        <f t="shared" si="141"/>
        <v>0</v>
      </c>
      <c r="Z944" s="82">
        <f t="shared" si="142"/>
        <v>0</v>
      </c>
      <c r="AA944" s="82">
        <f t="shared" si="143"/>
        <v>0</v>
      </c>
      <c r="AB944" s="97" t="str">
        <f t="shared" si="144"/>
        <v>-</v>
      </c>
      <c r="AC944" s="81">
        <f t="shared" si="145"/>
        <v>0</v>
      </c>
      <c r="AD944" s="82">
        <f t="shared" si="146"/>
        <v>0</v>
      </c>
      <c r="AE944" s="82">
        <f t="shared" si="147"/>
        <v>0</v>
      </c>
      <c r="AF944" s="97" t="str">
        <f t="shared" si="148"/>
        <v>-</v>
      </c>
      <c r="AG944" s="81">
        <f t="shared" si="149"/>
        <v>0</v>
      </c>
      <c r="AH944" s="98" t="s">
        <v>1368</v>
      </c>
      <c r="AI944" s="99" t="s">
        <v>1369</v>
      </c>
    </row>
    <row r="945" spans="1:35" x14ac:dyDescent="0.2">
      <c r="A945" s="79" t="s">
        <v>5908</v>
      </c>
      <c r="B945" s="80" t="s">
        <v>1397</v>
      </c>
      <c r="C945" s="81" t="s">
        <v>5909</v>
      </c>
      <c r="D945" s="82" t="s">
        <v>5910</v>
      </c>
      <c r="E945" s="82" t="s">
        <v>5911</v>
      </c>
      <c r="F945" s="80" t="s">
        <v>1362</v>
      </c>
      <c r="G945" s="83" t="s">
        <v>5409</v>
      </c>
      <c r="H945" s="84" t="s">
        <v>5912</v>
      </c>
      <c r="I945" s="85">
        <v>8776446338</v>
      </c>
      <c r="J945" s="86"/>
      <c r="K945" s="87"/>
      <c r="L945" s="88"/>
      <c r="M945" s="100"/>
      <c r="N945" s="90"/>
      <c r="O945" s="91" t="s">
        <v>1367</v>
      </c>
      <c r="P945" s="87" t="s">
        <v>1366</v>
      </c>
      <c r="Q945" s="92"/>
      <c r="R945" s="90"/>
      <c r="S945" s="93"/>
      <c r="T945" s="102"/>
      <c r="U945" s="95"/>
      <c r="V945" s="95"/>
      <c r="W945" s="96"/>
      <c r="X945" s="81">
        <f t="shared" si="140"/>
        <v>0</v>
      </c>
      <c r="Y945" s="82">
        <f t="shared" si="141"/>
        <v>0</v>
      </c>
      <c r="Z945" s="82">
        <f t="shared" si="142"/>
        <v>0</v>
      </c>
      <c r="AA945" s="82">
        <f t="shared" si="143"/>
        <v>0</v>
      </c>
      <c r="AB945" s="97" t="str">
        <f t="shared" si="144"/>
        <v>-</v>
      </c>
      <c r="AC945" s="81">
        <f t="shared" si="145"/>
        <v>0</v>
      </c>
      <c r="AD945" s="82">
        <f t="shared" si="146"/>
        <v>0</v>
      </c>
      <c r="AE945" s="82">
        <f t="shared" si="147"/>
        <v>0</v>
      </c>
      <c r="AF945" s="97" t="str">
        <f t="shared" si="148"/>
        <v>-</v>
      </c>
      <c r="AG945" s="81">
        <f t="shared" si="149"/>
        <v>0</v>
      </c>
      <c r="AH945" s="98" t="s">
        <v>1957</v>
      </c>
      <c r="AI945" s="99" t="s">
        <v>1369</v>
      </c>
    </row>
    <row r="946" spans="1:35" x14ac:dyDescent="0.2">
      <c r="A946" s="79" t="s">
        <v>5913</v>
      </c>
      <c r="B946" s="80" t="s">
        <v>618</v>
      </c>
      <c r="C946" s="81" t="s">
        <v>619</v>
      </c>
      <c r="D946" s="82" t="s">
        <v>5914</v>
      </c>
      <c r="E946" s="82" t="s">
        <v>5915</v>
      </c>
      <c r="F946" s="80" t="s">
        <v>1362</v>
      </c>
      <c r="G946" s="83" t="s">
        <v>5916</v>
      </c>
      <c r="H946" s="84" t="s">
        <v>3887</v>
      </c>
      <c r="I946" s="85">
        <v>9378264961</v>
      </c>
      <c r="J946" s="86" t="s">
        <v>1424</v>
      </c>
      <c r="K946" s="87" t="s">
        <v>1417</v>
      </c>
      <c r="L946" s="88"/>
      <c r="M946" s="89">
        <v>923.95209964333174</v>
      </c>
      <c r="N946" s="90"/>
      <c r="O946" s="91">
        <v>12.5749</v>
      </c>
      <c r="P946" s="87" t="s">
        <v>1366</v>
      </c>
      <c r="Q946" s="92"/>
      <c r="R946" s="90"/>
      <c r="S946" s="93" t="s">
        <v>1417</v>
      </c>
      <c r="T946" s="94">
        <v>50541.69</v>
      </c>
      <c r="U946" s="95"/>
      <c r="V946" s="95"/>
      <c r="W946" s="96"/>
      <c r="X946" s="81">
        <f t="shared" si="140"/>
        <v>1</v>
      </c>
      <c r="Y946" s="82">
        <f t="shared" si="141"/>
        <v>0</v>
      </c>
      <c r="Z946" s="82">
        <f t="shared" si="142"/>
        <v>0</v>
      </c>
      <c r="AA946" s="82">
        <f t="shared" si="143"/>
        <v>0</v>
      </c>
      <c r="AB946" s="97" t="str">
        <f t="shared" si="144"/>
        <v>-</v>
      </c>
      <c r="AC946" s="81">
        <f t="shared" si="145"/>
        <v>1</v>
      </c>
      <c r="AD946" s="82">
        <f t="shared" si="146"/>
        <v>0</v>
      </c>
      <c r="AE946" s="82">
        <f t="shared" si="147"/>
        <v>0</v>
      </c>
      <c r="AF946" s="97" t="str">
        <f t="shared" si="148"/>
        <v>-</v>
      </c>
      <c r="AG946" s="81">
        <f t="shared" si="149"/>
        <v>0</v>
      </c>
      <c r="AH946" s="98" t="s">
        <v>1368</v>
      </c>
      <c r="AI946" s="99" t="s">
        <v>1369</v>
      </c>
    </row>
    <row r="947" spans="1:35" x14ac:dyDescent="0.2">
      <c r="A947" s="79" t="s">
        <v>5917</v>
      </c>
      <c r="B947" s="80" t="s">
        <v>5918</v>
      </c>
      <c r="C947" s="81" t="s">
        <v>5919</v>
      </c>
      <c r="D947" s="82" t="s">
        <v>5920</v>
      </c>
      <c r="E947" s="82" t="s">
        <v>4538</v>
      </c>
      <c r="F947" s="80" t="s">
        <v>1362</v>
      </c>
      <c r="G947" s="83" t="s">
        <v>4539</v>
      </c>
      <c r="H947" s="84" t="s">
        <v>5921</v>
      </c>
      <c r="I947" s="85">
        <v>7407533511</v>
      </c>
      <c r="J947" s="86" t="s">
        <v>1416</v>
      </c>
      <c r="K947" s="87" t="s">
        <v>1366</v>
      </c>
      <c r="L947" s="88" t="s">
        <v>1737</v>
      </c>
      <c r="M947" s="100">
        <v>447.85130685780769</v>
      </c>
      <c r="N947" s="90"/>
      <c r="O947" s="91" t="s">
        <v>1367</v>
      </c>
      <c r="P947" s="87" t="s">
        <v>1366</v>
      </c>
      <c r="Q947" s="92"/>
      <c r="R947" s="90"/>
      <c r="S947" s="93" t="s">
        <v>1417</v>
      </c>
      <c r="T947" s="94">
        <v>1578</v>
      </c>
      <c r="U947" s="95"/>
      <c r="V947" s="95"/>
      <c r="W947" s="96"/>
      <c r="X947" s="81">
        <f t="shared" si="140"/>
        <v>1</v>
      </c>
      <c r="Y947" s="82">
        <f t="shared" si="141"/>
        <v>1</v>
      </c>
      <c r="Z947" s="82">
        <f t="shared" si="142"/>
        <v>0</v>
      </c>
      <c r="AA947" s="82">
        <f t="shared" si="143"/>
        <v>0</v>
      </c>
      <c r="AB947" s="97" t="str">
        <f t="shared" si="144"/>
        <v>SRSA</v>
      </c>
      <c r="AC947" s="81">
        <f t="shared" si="145"/>
        <v>1</v>
      </c>
      <c r="AD947" s="82">
        <f t="shared" si="146"/>
        <v>0</v>
      </c>
      <c r="AE947" s="82">
        <f t="shared" si="147"/>
        <v>0</v>
      </c>
      <c r="AF947" s="97" t="str">
        <f t="shared" si="148"/>
        <v>-</v>
      </c>
      <c r="AG947" s="81">
        <f t="shared" si="149"/>
        <v>0</v>
      </c>
      <c r="AH947" s="98" t="s">
        <v>1368</v>
      </c>
      <c r="AI947" s="99" t="s">
        <v>1538</v>
      </c>
    </row>
    <row r="948" spans="1:35" x14ac:dyDescent="0.2">
      <c r="A948" s="79" t="s">
        <v>5922</v>
      </c>
      <c r="B948" s="80" t="s">
        <v>1023</v>
      </c>
      <c r="C948" s="81" t="s">
        <v>1024</v>
      </c>
      <c r="D948" s="82" t="s">
        <v>5923</v>
      </c>
      <c r="E948" s="82" t="s">
        <v>5924</v>
      </c>
      <c r="F948" s="80" t="s">
        <v>1362</v>
      </c>
      <c r="G948" s="83" t="s">
        <v>5925</v>
      </c>
      <c r="H948" s="84" t="s">
        <v>5926</v>
      </c>
      <c r="I948" s="85">
        <v>9379622671</v>
      </c>
      <c r="J948" s="86" t="s">
        <v>1424</v>
      </c>
      <c r="K948" s="87" t="s">
        <v>1417</v>
      </c>
      <c r="L948" s="88"/>
      <c r="M948" s="89">
        <v>892.44585482483649</v>
      </c>
      <c r="N948" s="90"/>
      <c r="O948" s="91">
        <v>15.179399999999999</v>
      </c>
      <c r="P948" s="87" t="s">
        <v>1366</v>
      </c>
      <c r="Q948" s="92"/>
      <c r="R948" s="90"/>
      <c r="S948" s="93" t="s">
        <v>1417</v>
      </c>
      <c r="T948" s="94">
        <v>47385.83</v>
      </c>
      <c r="U948" s="95"/>
      <c r="V948" s="95"/>
      <c r="W948" s="96"/>
      <c r="X948" s="81">
        <f t="shared" si="140"/>
        <v>1</v>
      </c>
      <c r="Y948" s="82">
        <f t="shared" si="141"/>
        <v>0</v>
      </c>
      <c r="Z948" s="82">
        <f t="shared" si="142"/>
        <v>0</v>
      </c>
      <c r="AA948" s="82">
        <f t="shared" si="143"/>
        <v>0</v>
      </c>
      <c r="AB948" s="97" t="str">
        <f t="shared" si="144"/>
        <v>-</v>
      </c>
      <c r="AC948" s="81">
        <f t="shared" si="145"/>
        <v>1</v>
      </c>
      <c r="AD948" s="82">
        <f t="shared" si="146"/>
        <v>0</v>
      </c>
      <c r="AE948" s="82">
        <f t="shared" si="147"/>
        <v>0</v>
      </c>
      <c r="AF948" s="97" t="str">
        <f t="shared" si="148"/>
        <v>-</v>
      </c>
      <c r="AG948" s="81">
        <f t="shared" si="149"/>
        <v>0</v>
      </c>
      <c r="AH948" s="98" t="s">
        <v>1368</v>
      </c>
      <c r="AI948" s="99" t="s">
        <v>1418</v>
      </c>
    </row>
    <row r="949" spans="1:35" x14ac:dyDescent="0.2">
      <c r="A949" s="79" t="s">
        <v>5927</v>
      </c>
      <c r="B949" s="80" t="s">
        <v>59</v>
      </c>
      <c r="C949" s="81" t="s">
        <v>60</v>
      </c>
      <c r="D949" s="82" t="s">
        <v>5928</v>
      </c>
      <c r="E949" s="82" t="s">
        <v>5929</v>
      </c>
      <c r="F949" s="80" t="s">
        <v>1362</v>
      </c>
      <c r="G949" s="83" t="s">
        <v>5930</v>
      </c>
      <c r="H949" s="84" t="s">
        <v>5931</v>
      </c>
      <c r="I949" s="85">
        <v>8776446338</v>
      </c>
      <c r="J949" s="86" t="s">
        <v>1424</v>
      </c>
      <c r="K949" s="87" t="s">
        <v>1417</v>
      </c>
      <c r="L949" s="88"/>
      <c r="M949" s="89">
        <v>931.81537809899976</v>
      </c>
      <c r="N949" s="90"/>
      <c r="O949" s="91">
        <v>33.413499999999999</v>
      </c>
      <c r="P949" s="87" t="s">
        <v>1417</v>
      </c>
      <c r="Q949" s="92"/>
      <c r="R949" s="90"/>
      <c r="S949" s="93" t="s">
        <v>1417</v>
      </c>
      <c r="T949" s="94">
        <v>81385.48000000001</v>
      </c>
      <c r="U949" s="95"/>
      <c r="V949" s="95"/>
      <c r="W949" s="96"/>
      <c r="X949" s="81">
        <f t="shared" si="140"/>
        <v>1</v>
      </c>
      <c r="Y949" s="82">
        <f t="shared" si="141"/>
        <v>0</v>
      </c>
      <c r="Z949" s="82">
        <f t="shared" si="142"/>
        <v>0</v>
      </c>
      <c r="AA949" s="82">
        <f t="shared" si="143"/>
        <v>0</v>
      </c>
      <c r="AB949" s="97" t="str">
        <f t="shared" si="144"/>
        <v>-</v>
      </c>
      <c r="AC949" s="81">
        <f t="shared" si="145"/>
        <v>1</v>
      </c>
      <c r="AD949" s="82">
        <f t="shared" si="146"/>
        <v>1</v>
      </c>
      <c r="AE949" s="82" t="str">
        <f t="shared" si="147"/>
        <v>Initial</v>
      </c>
      <c r="AF949" s="97" t="str">
        <f t="shared" si="148"/>
        <v>RLIS</v>
      </c>
      <c r="AG949" s="81">
        <f t="shared" si="149"/>
        <v>0</v>
      </c>
      <c r="AH949" s="98" t="s">
        <v>1368</v>
      </c>
      <c r="AI949" s="99" t="s">
        <v>1418</v>
      </c>
    </row>
    <row r="950" spans="1:35" x14ac:dyDescent="0.2">
      <c r="A950" s="79" t="s">
        <v>5932</v>
      </c>
      <c r="B950" s="80" t="s">
        <v>5933</v>
      </c>
      <c r="C950" s="81" t="s">
        <v>5934</v>
      </c>
      <c r="D950" s="82" t="s">
        <v>5935</v>
      </c>
      <c r="E950" s="82" t="s">
        <v>246</v>
      </c>
      <c r="F950" s="80" t="s">
        <v>1362</v>
      </c>
      <c r="G950" s="83" t="s">
        <v>2875</v>
      </c>
      <c r="H950" s="84" t="s">
        <v>5936</v>
      </c>
      <c r="I950" s="85">
        <v>7403894681</v>
      </c>
      <c r="J950" s="86" t="s">
        <v>1424</v>
      </c>
      <c r="K950" s="87" t="s">
        <v>1417</v>
      </c>
      <c r="L950" s="88"/>
      <c r="M950" s="100">
        <v>551.23</v>
      </c>
      <c r="N950" s="90"/>
      <c r="O950" s="91" t="s">
        <v>1367</v>
      </c>
      <c r="P950" s="87" t="s">
        <v>1366</v>
      </c>
      <c r="Q950" s="92"/>
      <c r="R950" s="90"/>
      <c r="S950" s="93" t="s">
        <v>1417</v>
      </c>
      <c r="T950" s="94">
        <v>2191</v>
      </c>
      <c r="U950" s="95"/>
      <c r="V950" s="95"/>
      <c r="W950" s="96"/>
      <c r="X950" s="81">
        <f t="shared" si="140"/>
        <v>1</v>
      </c>
      <c r="Y950" s="82">
        <f t="shared" si="141"/>
        <v>1</v>
      </c>
      <c r="Z950" s="82">
        <f t="shared" si="142"/>
        <v>0</v>
      </c>
      <c r="AA950" s="82">
        <f t="shared" si="143"/>
        <v>0</v>
      </c>
      <c r="AB950" s="97" t="str">
        <f t="shared" si="144"/>
        <v>SRSA</v>
      </c>
      <c r="AC950" s="81">
        <f t="shared" si="145"/>
        <v>1</v>
      </c>
      <c r="AD950" s="82">
        <f t="shared" si="146"/>
        <v>0</v>
      </c>
      <c r="AE950" s="82">
        <f t="shared" si="147"/>
        <v>0</v>
      </c>
      <c r="AF950" s="97" t="str">
        <f t="shared" si="148"/>
        <v>-</v>
      </c>
      <c r="AG950" s="81">
        <f t="shared" si="149"/>
        <v>0</v>
      </c>
      <c r="AH950" s="98" t="s">
        <v>1368</v>
      </c>
      <c r="AI950" s="99" t="s">
        <v>1538</v>
      </c>
    </row>
    <row r="951" spans="1:35" x14ac:dyDescent="0.2">
      <c r="A951" s="79" t="s">
        <v>5937</v>
      </c>
      <c r="B951" s="80" t="s">
        <v>835</v>
      </c>
      <c r="C951" s="81" t="s">
        <v>836</v>
      </c>
      <c r="D951" s="82" t="s">
        <v>5938</v>
      </c>
      <c r="E951" s="82" t="s">
        <v>5939</v>
      </c>
      <c r="F951" s="80" t="s">
        <v>1362</v>
      </c>
      <c r="G951" s="83" t="s">
        <v>5940</v>
      </c>
      <c r="H951" s="84" t="s">
        <v>5941</v>
      </c>
      <c r="I951" s="85">
        <v>7407541442</v>
      </c>
      <c r="J951" s="86" t="s">
        <v>1424</v>
      </c>
      <c r="K951" s="87" t="s">
        <v>1417</v>
      </c>
      <c r="L951" s="88"/>
      <c r="M951" s="89">
        <v>3170.0532981961751</v>
      </c>
      <c r="N951" s="90"/>
      <c r="O951" s="91">
        <v>15.4947</v>
      </c>
      <c r="P951" s="87" t="s">
        <v>1366</v>
      </c>
      <c r="Q951" s="92"/>
      <c r="R951" s="90"/>
      <c r="S951" s="93" t="s">
        <v>1417</v>
      </c>
      <c r="T951" s="94">
        <v>96699.44</v>
      </c>
      <c r="U951" s="95"/>
      <c r="V951" s="95"/>
      <c r="W951" s="96"/>
      <c r="X951" s="81">
        <f t="shared" si="140"/>
        <v>1</v>
      </c>
      <c r="Y951" s="82">
        <f t="shared" si="141"/>
        <v>0</v>
      </c>
      <c r="Z951" s="82">
        <f t="shared" si="142"/>
        <v>0</v>
      </c>
      <c r="AA951" s="82">
        <f t="shared" si="143"/>
        <v>0</v>
      </c>
      <c r="AB951" s="97" t="str">
        <f t="shared" si="144"/>
        <v>-</v>
      </c>
      <c r="AC951" s="81">
        <f t="shared" si="145"/>
        <v>1</v>
      </c>
      <c r="AD951" s="82">
        <f t="shared" si="146"/>
        <v>0</v>
      </c>
      <c r="AE951" s="82">
        <f t="shared" si="147"/>
        <v>0</v>
      </c>
      <c r="AF951" s="97" t="str">
        <f t="shared" si="148"/>
        <v>-</v>
      </c>
      <c r="AG951" s="81">
        <f t="shared" si="149"/>
        <v>0</v>
      </c>
      <c r="AH951" s="98" t="s">
        <v>1368</v>
      </c>
      <c r="AI951" s="99" t="s">
        <v>1418</v>
      </c>
    </row>
    <row r="952" spans="1:35" x14ac:dyDescent="0.2">
      <c r="A952" s="79" t="s">
        <v>5942</v>
      </c>
      <c r="B952" s="80" t="s">
        <v>166</v>
      </c>
      <c r="C952" s="81" t="s">
        <v>167</v>
      </c>
      <c r="D952" s="82" t="s">
        <v>5943</v>
      </c>
      <c r="E952" s="82" t="s">
        <v>5944</v>
      </c>
      <c r="F952" s="80" t="s">
        <v>1362</v>
      </c>
      <c r="G952" s="83" t="s">
        <v>5945</v>
      </c>
      <c r="H952" s="84" t="s">
        <v>4477</v>
      </c>
      <c r="I952" s="85">
        <v>9379966261</v>
      </c>
      <c r="J952" s="86" t="s">
        <v>1424</v>
      </c>
      <c r="K952" s="87" t="s">
        <v>1417</v>
      </c>
      <c r="L952" s="88"/>
      <c r="M952" s="89">
        <v>800.74969560118484</v>
      </c>
      <c r="N952" s="90"/>
      <c r="O952" s="91">
        <v>13.436400000000001</v>
      </c>
      <c r="P952" s="87" t="s">
        <v>1366</v>
      </c>
      <c r="Q952" s="92"/>
      <c r="R952" s="90"/>
      <c r="S952" s="93" t="s">
        <v>1417</v>
      </c>
      <c r="T952" s="94">
        <v>48116.72</v>
      </c>
      <c r="U952" s="95"/>
      <c r="V952" s="95"/>
      <c r="W952" s="96"/>
      <c r="X952" s="81">
        <f t="shared" si="140"/>
        <v>1</v>
      </c>
      <c r="Y952" s="82">
        <f t="shared" si="141"/>
        <v>0</v>
      </c>
      <c r="Z952" s="82">
        <f t="shared" si="142"/>
        <v>0</v>
      </c>
      <c r="AA952" s="82">
        <f t="shared" si="143"/>
        <v>0</v>
      </c>
      <c r="AB952" s="97" t="str">
        <f t="shared" si="144"/>
        <v>-</v>
      </c>
      <c r="AC952" s="81">
        <f t="shared" si="145"/>
        <v>1</v>
      </c>
      <c r="AD952" s="82">
        <f t="shared" si="146"/>
        <v>0</v>
      </c>
      <c r="AE952" s="82">
        <f t="shared" si="147"/>
        <v>0</v>
      </c>
      <c r="AF952" s="97" t="str">
        <f t="shared" si="148"/>
        <v>-</v>
      </c>
      <c r="AG952" s="81">
        <f t="shared" si="149"/>
        <v>0</v>
      </c>
      <c r="AH952" s="98" t="s">
        <v>1368</v>
      </c>
      <c r="AI952" s="99" t="s">
        <v>1418</v>
      </c>
    </row>
    <row r="953" spans="1:35" x14ac:dyDescent="0.2">
      <c r="A953" s="79" t="s">
        <v>5946</v>
      </c>
      <c r="B953" s="80" t="s">
        <v>1221</v>
      </c>
      <c r="C953" s="81" t="s">
        <v>1222</v>
      </c>
      <c r="D953" s="82" t="s">
        <v>5947</v>
      </c>
      <c r="E953" s="82" t="s">
        <v>5948</v>
      </c>
      <c r="F953" s="80" t="s">
        <v>1362</v>
      </c>
      <c r="G953" s="83" t="s">
        <v>5949</v>
      </c>
      <c r="H953" s="84" t="s">
        <v>5950</v>
      </c>
      <c r="I953" s="85">
        <v>3302649491</v>
      </c>
      <c r="J953" s="86" t="s">
        <v>1424</v>
      </c>
      <c r="K953" s="87" t="s">
        <v>1417</v>
      </c>
      <c r="L953" s="88"/>
      <c r="M953" s="89">
        <v>1680.1527864171776</v>
      </c>
      <c r="N953" s="90"/>
      <c r="O953" s="91">
        <v>18.554400000000001</v>
      </c>
      <c r="P953" s="87" t="s">
        <v>1366</v>
      </c>
      <c r="Q953" s="92"/>
      <c r="R953" s="90"/>
      <c r="S953" s="93" t="s">
        <v>1417</v>
      </c>
      <c r="T953" s="94">
        <v>63424.44</v>
      </c>
      <c r="U953" s="95"/>
      <c r="V953" s="95"/>
      <c r="W953" s="96"/>
      <c r="X953" s="81">
        <f t="shared" si="140"/>
        <v>1</v>
      </c>
      <c r="Y953" s="82">
        <f t="shared" si="141"/>
        <v>0</v>
      </c>
      <c r="Z953" s="82">
        <f t="shared" si="142"/>
        <v>0</v>
      </c>
      <c r="AA953" s="82">
        <f t="shared" si="143"/>
        <v>0</v>
      </c>
      <c r="AB953" s="97" t="str">
        <f t="shared" si="144"/>
        <v>-</v>
      </c>
      <c r="AC953" s="81">
        <f t="shared" si="145"/>
        <v>1</v>
      </c>
      <c r="AD953" s="82">
        <f t="shared" si="146"/>
        <v>0</v>
      </c>
      <c r="AE953" s="82">
        <f t="shared" si="147"/>
        <v>0</v>
      </c>
      <c r="AF953" s="97" t="str">
        <f t="shared" si="148"/>
        <v>-</v>
      </c>
      <c r="AG953" s="81">
        <f t="shared" si="149"/>
        <v>0</v>
      </c>
      <c r="AH953" s="98" t="s">
        <v>1368</v>
      </c>
      <c r="AI953" s="99" t="s">
        <v>1418</v>
      </c>
    </row>
    <row r="954" spans="1:35" x14ac:dyDescent="0.2">
      <c r="A954" s="79" t="s">
        <v>5951</v>
      </c>
      <c r="B954" s="80" t="s">
        <v>5952</v>
      </c>
      <c r="C954" s="81" t="s">
        <v>5953</v>
      </c>
      <c r="D954" s="82" t="s">
        <v>5954</v>
      </c>
      <c r="E954" s="82" t="s">
        <v>5955</v>
      </c>
      <c r="F954" s="80" t="s">
        <v>1362</v>
      </c>
      <c r="G954" s="83" t="s">
        <v>5956</v>
      </c>
      <c r="H954" s="84" t="s">
        <v>5957</v>
      </c>
      <c r="I954" s="85">
        <v>9378544100</v>
      </c>
      <c r="J954" s="86" t="s">
        <v>1488</v>
      </c>
      <c r="K954" s="87" t="s">
        <v>1366</v>
      </c>
      <c r="L954" s="88"/>
      <c r="M954" s="89">
        <v>373.72452868194307</v>
      </c>
      <c r="N954" s="90"/>
      <c r="O954" s="91" t="s">
        <v>1367</v>
      </c>
      <c r="P954" s="87" t="s">
        <v>1366</v>
      </c>
      <c r="Q954" s="92"/>
      <c r="R954" s="90"/>
      <c r="S954" s="93" t="s">
        <v>1366</v>
      </c>
      <c r="T954" s="94">
        <v>3294.73</v>
      </c>
      <c r="U954" s="95"/>
      <c r="V954" s="95"/>
      <c r="W954" s="96"/>
      <c r="X954" s="81">
        <f t="shared" si="140"/>
        <v>0</v>
      </c>
      <c r="Y954" s="82">
        <f t="shared" si="141"/>
        <v>1</v>
      </c>
      <c r="Z954" s="82">
        <f t="shared" si="142"/>
        <v>0</v>
      </c>
      <c r="AA954" s="82">
        <f t="shared" si="143"/>
        <v>0</v>
      </c>
      <c r="AB954" s="97" t="str">
        <f t="shared" si="144"/>
        <v>-</v>
      </c>
      <c r="AC954" s="81">
        <f t="shared" si="145"/>
        <v>0</v>
      </c>
      <c r="AD954" s="82">
        <f t="shared" si="146"/>
        <v>0</v>
      </c>
      <c r="AE954" s="82">
        <f t="shared" si="147"/>
        <v>0</v>
      </c>
      <c r="AF954" s="97" t="str">
        <f t="shared" si="148"/>
        <v>-</v>
      </c>
      <c r="AG954" s="81">
        <f t="shared" si="149"/>
        <v>0</v>
      </c>
      <c r="AH954" s="98" t="s">
        <v>1368</v>
      </c>
      <c r="AI954" s="99" t="s">
        <v>1418</v>
      </c>
    </row>
    <row r="955" spans="1:35" x14ac:dyDescent="0.2">
      <c r="A955" s="79" t="s">
        <v>5958</v>
      </c>
      <c r="B955" s="80" t="s">
        <v>796</v>
      </c>
      <c r="C955" s="81" t="s">
        <v>797</v>
      </c>
      <c r="D955" s="82" t="s">
        <v>5959</v>
      </c>
      <c r="E955" s="82" t="s">
        <v>5955</v>
      </c>
      <c r="F955" s="80" t="s">
        <v>1362</v>
      </c>
      <c r="G955" s="83" t="s">
        <v>5956</v>
      </c>
      <c r="H955" s="84" t="s">
        <v>5960</v>
      </c>
      <c r="I955" s="85">
        <v>9378543050</v>
      </c>
      <c r="J955" s="86" t="s">
        <v>1488</v>
      </c>
      <c r="K955" s="87" t="s">
        <v>1366</v>
      </c>
      <c r="L955" s="88"/>
      <c r="M955" s="89">
        <v>2695.0830407111662</v>
      </c>
      <c r="N955" s="90"/>
      <c r="O955" s="91">
        <v>44.463200000000001</v>
      </c>
      <c r="P955" s="87" t="s">
        <v>1417</v>
      </c>
      <c r="Q955" s="92"/>
      <c r="R955" s="90"/>
      <c r="S955" s="93" t="s">
        <v>1366</v>
      </c>
      <c r="T955" s="94">
        <v>222887.75</v>
      </c>
      <c r="U955" s="95"/>
      <c r="V955" s="95"/>
      <c r="W955" s="96"/>
      <c r="X955" s="81">
        <f t="shared" si="140"/>
        <v>0</v>
      </c>
      <c r="Y955" s="82">
        <f t="shared" si="141"/>
        <v>0</v>
      </c>
      <c r="Z955" s="82">
        <f t="shared" si="142"/>
        <v>0</v>
      </c>
      <c r="AA955" s="82">
        <f t="shared" si="143"/>
        <v>0</v>
      </c>
      <c r="AB955" s="97" t="str">
        <f t="shared" si="144"/>
        <v>-</v>
      </c>
      <c r="AC955" s="81">
        <f t="shared" si="145"/>
        <v>0</v>
      </c>
      <c r="AD955" s="82">
        <f t="shared" si="146"/>
        <v>1</v>
      </c>
      <c r="AE955" s="82">
        <f t="shared" si="147"/>
        <v>0</v>
      </c>
      <c r="AF955" s="97" t="str">
        <f t="shared" si="148"/>
        <v>-</v>
      </c>
      <c r="AG955" s="81">
        <f t="shared" si="149"/>
        <v>0</v>
      </c>
      <c r="AH955" s="98" t="s">
        <v>1368</v>
      </c>
      <c r="AI955" s="99" t="s">
        <v>1369</v>
      </c>
    </row>
    <row r="956" spans="1:35" x14ac:dyDescent="0.2">
      <c r="A956" s="79" t="s">
        <v>5961</v>
      </c>
      <c r="B956" s="80" t="s">
        <v>712</v>
      </c>
      <c r="C956" s="81" t="s">
        <v>713</v>
      </c>
      <c r="D956" s="82" t="s">
        <v>5962</v>
      </c>
      <c r="E956" s="82" t="s">
        <v>5963</v>
      </c>
      <c r="F956" s="80" t="s">
        <v>1362</v>
      </c>
      <c r="G956" s="83" t="s">
        <v>5964</v>
      </c>
      <c r="H956" s="84" t="s">
        <v>5965</v>
      </c>
      <c r="I956" s="85">
        <v>9373326700</v>
      </c>
      <c r="J956" s="86" t="s">
        <v>1696</v>
      </c>
      <c r="K956" s="87" t="s">
        <v>1366</v>
      </c>
      <c r="L956" s="88"/>
      <c r="M956" s="89">
        <v>4975.4438830467589</v>
      </c>
      <c r="N956" s="90"/>
      <c r="O956" s="91">
        <v>14.134600000000001</v>
      </c>
      <c r="P956" s="87" t="s">
        <v>1366</v>
      </c>
      <c r="Q956" s="92"/>
      <c r="R956" s="90"/>
      <c r="S956" s="93" t="s">
        <v>1366</v>
      </c>
      <c r="T956" s="94">
        <v>144770.07999999999</v>
      </c>
      <c r="U956" s="95"/>
      <c r="V956" s="95"/>
      <c r="W956" s="96"/>
      <c r="X956" s="81">
        <f t="shared" si="140"/>
        <v>0</v>
      </c>
      <c r="Y956" s="82">
        <f t="shared" si="141"/>
        <v>0</v>
      </c>
      <c r="Z956" s="82">
        <f t="shared" si="142"/>
        <v>0</v>
      </c>
      <c r="AA956" s="82">
        <f t="shared" si="143"/>
        <v>0</v>
      </c>
      <c r="AB956" s="97" t="str">
        <f t="shared" si="144"/>
        <v>-</v>
      </c>
      <c r="AC956" s="81">
        <f t="shared" si="145"/>
        <v>0</v>
      </c>
      <c r="AD956" s="82">
        <f t="shared" si="146"/>
        <v>0</v>
      </c>
      <c r="AE956" s="82">
        <f t="shared" si="147"/>
        <v>0</v>
      </c>
      <c r="AF956" s="97" t="str">
        <f t="shared" si="148"/>
        <v>-</v>
      </c>
      <c r="AG956" s="81">
        <f t="shared" si="149"/>
        <v>0</v>
      </c>
      <c r="AH956" s="98" t="s">
        <v>1368</v>
      </c>
      <c r="AI956" s="99" t="s">
        <v>1418</v>
      </c>
    </row>
    <row r="957" spans="1:35" x14ac:dyDescent="0.2">
      <c r="A957" s="79" t="s">
        <v>5966</v>
      </c>
      <c r="B957" s="80" t="s">
        <v>5967</v>
      </c>
      <c r="C957" s="81" t="s">
        <v>5968</v>
      </c>
      <c r="D957" s="82" t="s">
        <v>5969</v>
      </c>
      <c r="E957" s="82" t="s">
        <v>448</v>
      </c>
      <c r="F957" s="80" t="s">
        <v>1362</v>
      </c>
      <c r="G957" s="83" t="s">
        <v>2119</v>
      </c>
      <c r="H957" s="84" t="s">
        <v>5970</v>
      </c>
      <c r="I957" s="85">
        <v>3308470503</v>
      </c>
      <c r="J957" s="86" t="s">
        <v>1488</v>
      </c>
      <c r="K957" s="87" t="s">
        <v>1366</v>
      </c>
      <c r="L957" s="88"/>
      <c r="M957" s="100">
        <v>997.59859566276805</v>
      </c>
      <c r="N957" s="90"/>
      <c r="O957" s="91" t="s">
        <v>1367</v>
      </c>
      <c r="P957" s="87" t="s">
        <v>1366</v>
      </c>
      <c r="Q957" s="92"/>
      <c r="R957" s="90"/>
      <c r="S957" s="93" t="s">
        <v>1366</v>
      </c>
      <c r="T957" s="94">
        <v>2053</v>
      </c>
      <c r="U957" s="95"/>
      <c r="V957" s="95"/>
      <c r="W957" s="96"/>
      <c r="X957" s="81">
        <f t="shared" si="140"/>
        <v>0</v>
      </c>
      <c r="Y957" s="82">
        <f t="shared" si="141"/>
        <v>0</v>
      </c>
      <c r="Z957" s="82">
        <f t="shared" si="142"/>
        <v>0</v>
      </c>
      <c r="AA957" s="82">
        <f t="shared" si="143"/>
        <v>0</v>
      </c>
      <c r="AB957" s="97" t="str">
        <f t="shared" si="144"/>
        <v>-</v>
      </c>
      <c r="AC957" s="81">
        <f t="shared" si="145"/>
        <v>0</v>
      </c>
      <c r="AD957" s="82">
        <f t="shared" si="146"/>
        <v>0</v>
      </c>
      <c r="AE957" s="82">
        <f t="shared" si="147"/>
        <v>0</v>
      </c>
      <c r="AF957" s="97" t="str">
        <f t="shared" si="148"/>
        <v>-</v>
      </c>
      <c r="AG957" s="81">
        <f t="shared" si="149"/>
        <v>0</v>
      </c>
      <c r="AH957" s="98" t="s">
        <v>1368</v>
      </c>
      <c r="AI957" s="99" t="s">
        <v>1538</v>
      </c>
    </row>
    <row r="958" spans="1:35" x14ac:dyDescent="0.2">
      <c r="A958" s="79" t="s">
        <v>5971</v>
      </c>
      <c r="B958" s="80" t="s">
        <v>202</v>
      </c>
      <c r="C958" s="81" t="s">
        <v>203</v>
      </c>
      <c r="D958" s="82" t="s">
        <v>5972</v>
      </c>
      <c r="E958" s="82" t="s">
        <v>5973</v>
      </c>
      <c r="F958" s="80" t="s">
        <v>1362</v>
      </c>
      <c r="G958" s="83" t="s">
        <v>5974</v>
      </c>
      <c r="H958" s="84" t="s">
        <v>5975</v>
      </c>
      <c r="I958" s="85">
        <v>3308592213</v>
      </c>
      <c r="J958" s="86" t="s">
        <v>1424</v>
      </c>
      <c r="K958" s="87" t="s">
        <v>1417</v>
      </c>
      <c r="L958" s="88"/>
      <c r="M958" s="89">
        <v>1445.2158421412119</v>
      </c>
      <c r="N958" s="90"/>
      <c r="O958" s="91">
        <v>12.6225</v>
      </c>
      <c r="P958" s="87" t="s">
        <v>1366</v>
      </c>
      <c r="Q958" s="92"/>
      <c r="R958" s="90"/>
      <c r="S958" s="93" t="s">
        <v>1417</v>
      </c>
      <c r="T958" s="94">
        <v>46245.7</v>
      </c>
      <c r="U958" s="95"/>
      <c r="V958" s="95"/>
      <c r="W958" s="96"/>
      <c r="X958" s="81">
        <f t="shared" si="140"/>
        <v>1</v>
      </c>
      <c r="Y958" s="82">
        <f t="shared" si="141"/>
        <v>0</v>
      </c>
      <c r="Z958" s="82">
        <f t="shared" si="142"/>
        <v>0</v>
      </c>
      <c r="AA958" s="82">
        <f t="shared" si="143"/>
        <v>0</v>
      </c>
      <c r="AB958" s="97" t="str">
        <f t="shared" si="144"/>
        <v>-</v>
      </c>
      <c r="AC958" s="81">
        <f t="shared" si="145"/>
        <v>1</v>
      </c>
      <c r="AD958" s="82">
        <f t="shared" si="146"/>
        <v>0</v>
      </c>
      <c r="AE958" s="82">
        <f t="shared" si="147"/>
        <v>0</v>
      </c>
      <c r="AF958" s="97" t="str">
        <f t="shared" si="148"/>
        <v>-</v>
      </c>
      <c r="AG958" s="81">
        <f t="shared" si="149"/>
        <v>0</v>
      </c>
      <c r="AH958" s="98" t="s">
        <v>1368</v>
      </c>
      <c r="AI958" s="99" t="s">
        <v>1418</v>
      </c>
    </row>
    <row r="959" spans="1:35" x14ac:dyDescent="0.2">
      <c r="A959" s="79" t="s">
        <v>5976</v>
      </c>
      <c r="B959" s="80" t="s">
        <v>1165</v>
      </c>
      <c r="C959" s="81" t="s">
        <v>1166</v>
      </c>
      <c r="D959" s="82" t="s">
        <v>5977</v>
      </c>
      <c r="E959" s="82" t="s">
        <v>3696</v>
      </c>
      <c r="F959" s="80" t="s">
        <v>1362</v>
      </c>
      <c r="G959" s="83" t="s">
        <v>5978</v>
      </c>
      <c r="H959" s="84" t="s">
        <v>2835</v>
      </c>
      <c r="I959" s="85">
        <v>3308377813</v>
      </c>
      <c r="J959" s="86" t="s">
        <v>1696</v>
      </c>
      <c r="K959" s="87" t="s">
        <v>1366</v>
      </c>
      <c r="L959" s="88"/>
      <c r="M959" s="89">
        <v>1456.0946317941823</v>
      </c>
      <c r="N959" s="90"/>
      <c r="O959" s="91">
        <v>10.0573</v>
      </c>
      <c r="P959" s="87" t="s">
        <v>1366</v>
      </c>
      <c r="Q959" s="92"/>
      <c r="R959" s="90"/>
      <c r="S959" s="93" t="s">
        <v>1366</v>
      </c>
      <c r="T959" s="94">
        <v>45961.53</v>
      </c>
      <c r="U959" s="95"/>
      <c r="V959" s="95"/>
      <c r="W959" s="96"/>
      <c r="X959" s="81">
        <f t="shared" si="140"/>
        <v>0</v>
      </c>
      <c r="Y959" s="82">
        <f t="shared" si="141"/>
        <v>0</v>
      </c>
      <c r="Z959" s="82">
        <f t="shared" si="142"/>
        <v>0</v>
      </c>
      <c r="AA959" s="82">
        <f t="shared" si="143"/>
        <v>0</v>
      </c>
      <c r="AB959" s="97" t="str">
        <f t="shared" si="144"/>
        <v>-</v>
      </c>
      <c r="AC959" s="81">
        <f t="shared" si="145"/>
        <v>0</v>
      </c>
      <c r="AD959" s="82">
        <f t="shared" si="146"/>
        <v>0</v>
      </c>
      <c r="AE959" s="82">
        <f t="shared" si="147"/>
        <v>0</v>
      </c>
      <c r="AF959" s="97" t="str">
        <f t="shared" si="148"/>
        <v>-</v>
      </c>
      <c r="AG959" s="81">
        <f t="shared" si="149"/>
        <v>0</v>
      </c>
      <c r="AH959" s="98" t="s">
        <v>1368</v>
      </c>
      <c r="AI959" s="99" t="s">
        <v>1418</v>
      </c>
    </row>
    <row r="960" spans="1:35" x14ac:dyDescent="0.2">
      <c r="A960" s="79" t="s">
        <v>5979</v>
      </c>
      <c r="B960" s="80" t="s">
        <v>1025</v>
      </c>
      <c r="C960" s="81" t="s">
        <v>1026</v>
      </c>
      <c r="D960" s="82" t="s">
        <v>5980</v>
      </c>
      <c r="E960" s="82" t="s">
        <v>5981</v>
      </c>
      <c r="F960" s="80" t="s">
        <v>1362</v>
      </c>
      <c r="G960" s="83" t="s">
        <v>5982</v>
      </c>
      <c r="H960" s="84" t="s">
        <v>5983</v>
      </c>
      <c r="I960" s="85">
        <v>9378394688</v>
      </c>
      <c r="J960" s="86" t="s">
        <v>1424</v>
      </c>
      <c r="K960" s="87" t="s">
        <v>1417</v>
      </c>
      <c r="L960" s="88"/>
      <c r="M960" s="89">
        <v>878.12171520069217</v>
      </c>
      <c r="N960" s="90"/>
      <c r="O960" s="91">
        <v>20.114899999999999</v>
      </c>
      <c r="P960" s="87" t="s">
        <v>1417</v>
      </c>
      <c r="Q960" s="92"/>
      <c r="R960" s="90"/>
      <c r="S960" s="93" t="s">
        <v>1417</v>
      </c>
      <c r="T960" s="94">
        <v>44848.44</v>
      </c>
      <c r="U960" s="95"/>
      <c r="V960" s="95"/>
      <c r="W960" s="96"/>
      <c r="X960" s="81">
        <f t="shared" si="140"/>
        <v>1</v>
      </c>
      <c r="Y960" s="82">
        <f t="shared" si="141"/>
        <v>0</v>
      </c>
      <c r="Z960" s="82">
        <f t="shared" si="142"/>
        <v>0</v>
      </c>
      <c r="AA960" s="82">
        <f t="shared" si="143"/>
        <v>0</v>
      </c>
      <c r="AB960" s="97" t="str">
        <f t="shared" si="144"/>
        <v>-</v>
      </c>
      <c r="AC960" s="81">
        <f t="shared" si="145"/>
        <v>1</v>
      </c>
      <c r="AD960" s="82">
        <f t="shared" si="146"/>
        <v>1</v>
      </c>
      <c r="AE960" s="82" t="str">
        <f t="shared" si="147"/>
        <v>Initial</v>
      </c>
      <c r="AF960" s="97" t="str">
        <f t="shared" si="148"/>
        <v>RLIS</v>
      </c>
      <c r="AG960" s="81">
        <f t="shared" si="149"/>
        <v>0</v>
      </c>
      <c r="AH960" s="98" t="s">
        <v>1368</v>
      </c>
      <c r="AI960" s="99" t="s">
        <v>1418</v>
      </c>
    </row>
    <row r="961" spans="1:35" x14ac:dyDescent="0.2">
      <c r="A961" s="79" t="s">
        <v>5984</v>
      </c>
      <c r="B961" s="80" t="s">
        <v>356</v>
      </c>
      <c r="C961" s="81" t="s">
        <v>357</v>
      </c>
      <c r="D961" s="82" t="s">
        <v>5985</v>
      </c>
      <c r="E961" s="82" t="s">
        <v>5986</v>
      </c>
      <c r="F961" s="80" t="s">
        <v>1362</v>
      </c>
      <c r="G961" s="83" t="s">
        <v>5987</v>
      </c>
      <c r="H961" s="84" t="s">
        <v>5988</v>
      </c>
      <c r="I961" s="85">
        <v>3304862000</v>
      </c>
      <c r="J961" s="86" t="s">
        <v>1488</v>
      </c>
      <c r="K961" s="87" t="s">
        <v>1366</v>
      </c>
      <c r="L961" s="88"/>
      <c r="M961" s="89">
        <v>4330.760750695189</v>
      </c>
      <c r="N961" s="90"/>
      <c r="O961" s="91">
        <v>7.1680999999999999</v>
      </c>
      <c r="P961" s="87" t="s">
        <v>1366</v>
      </c>
      <c r="Q961" s="92"/>
      <c r="R961" s="90"/>
      <c r="S961" s="93" t="s">
        <v>1366</v>
      </c>
      <c r="T961" s="94">
        <v>90957.21</v>
      </c>
      <c r="U961" s="95"/>
      <c r="V961" s="95"/>
      <c r="W961" s="96"/>
      <c r="X961" s="81">
        <f t="shared" si="140"/>
        <v>0</v>
      </c>
      <c r="Y961" s="82">
        <f t="shared" si="141"/>
        <v>0</v>
      </c>
      <c r="Z961" s="82">
        <f t="shared" si="142"/>
        <v>0</v>
      </c>
      <c r="AA961" s="82">
        <f t="shared" si="143"/>
        <v>0</v>
      </c>
      <c r="AB961" s="97" t="str">
        <f t="shared" si="144"/>
        <v>-</v>
      </c>
      <c r="AC961" s="81">
        <f t="shared" si="145"/>
        <v>0</v>
      </c>
      <c r="AD961" s="82">
        <f t="shared" si="146"/>
        <v>0</v>
      </c>
      <c r="AE961" s="82">
        <f t="shared" si="147"/>
        <v>0</v>
      </c>
      <c r="AF961" s="97" t="str">
        <f t="shared" si="148"/>
        <v>-</v>
      </c>
      <c r="AG961" s="81">
        <f t="shared" si="149"/>
        <v>0</v>
      </c>
      <c r="AH961" s="98" t="s">
        <v>1368</v>
      </c>
      <c r="AI961" s="99" t="s">
        <v>1418</v>
      </c>
    </row>
    <row r="962" spans="1:35" x14ac:dyDescent="0.2">
      <c r="A962" s="79" t="s">
        <v>5989</v>
      </c>
      <c r="B962" s="80" t="s">
        <v>5990</v>
      </c>
      <c r="C962" s="81" t="s">
        <v>5991</v>
      </c>
      <c r="D962" s="82" t="s">
        <v>5992</v>
      </c>
      <c r="E962" s="82" t="s">
        <v>1784</v>
      </c>
      <c r="F962" s="80" t="s">
        <v>1362</v>
      </c>
      <c r="G962" s="83" t="s">
        <v>1785</v>
      </c>
      <c r="H962" s="84" t="s">
        <v>5993</v>
      </c>
      <c r="I962" s="85">
        <v>5137346222</v>
      </c>
      <c r="J962" s="86" t="s">
        <v>1390</v>
      </c>
      <c r="K962" s="87" t="s">
        <v>1366</v>
      </c>
      <c r="L962" s="88" t="s">
        <v>1737</v>
      </c>
      <c r="M962" s="100">
        <v>572.87299446995166</v>
      </c>
      <c r="N962" s="90"/>
      <c r="O962" s="91" t="s">
        <v>1367</v>
      </c>
      <c r="P962" s="87" t="s">
        <v>1366</v>
      </c>
      <c r="Q962" s="92"/>
      <c r="R962" s="90"/>
      <c r="S962" s="93" t="s">
        <v>1366</v>
      </c>
      <c r="T962" s="94">
        <v>939</v>
      </c>
      <c r="U962" s="95"/>
      <c r="V962" s="95"/>
      <c r="W962" s="96"/>
      <c r="X962" s="81">
        <f t="shared" si="140"/>
        <v>1</v>
      </c>
      <c r="Y962" s="82">
        <f t="shared" si="141"/>
        <v>1</v>
      </c>
      <c r="Z962" s="82">
        <f t="shared" si="142"/>
        <v>0</v>
      </c>
      <c r="AA962" s="82">
        <f t="shared" si="143"/>
        <v>0</v>
      </c>
      <c r="AB962" s="97" t="str">
        <f t="shared" si="144"/>
        <v>SRSA</v>
      </c>
      <c r="AC962" s="81">
        <f t="shared" si="145"/>
        <v>0</v>
      </c>
      <c r="AD962" s="82">
        <f t="shared" si="146"/>
        <v>0</v>
      </c>
      <c r="AE962" s="82">
        <f t="shared" si="147"/>
        <v>0</v>
      </c>
      <c r="AF962" s="97" t="str">
        <f t="shared" si="148"/>
        <v>-</v>
      </c>
      <c r="AG962" s="81">
        <f t="shared" si="149"/>
        <v>0</v>
      </c>
      <c r="AH962" s="98" t="s">
        <v>1368</v>
      </c>
      <c r="AI962" s="99" t="s">
        <v>1538</v>
      </c>
    </row>
    <row r="963" spans="1:35" x14ac:dyDescent="0.2">
      <c r="A963" s="79" t="s">
        <v>5994</v>
      </c>
      <c r="B963" s="80" t="s">
        <v>204</v>
      </c>
      <c r="C963" s="81" t="s">
        <v>205</v>
      </c>
      <c r="D963" s="82" t="s">
        <v>5995</v>
      </c>
      <c r="E963" s="82" t="s">
        <v>170</v>
      </c>
      <c r="F963" s="80" t="s">
        <v>1362</v>
      </c>
      <c r="G963" s="83" t="s">
        <v>5996</v>
      </c>
      <c r="H963" s="84" t="s">
        <v>5997</v>
      </c>
      <c r="I963" s="85">
        <v>7407821978</v>
      </c>
      <c r="J963" s="86" t="s">
        <v>1476</v>
      </c>
      <c r="K963" s="87" t="s">
        <v>1417</v>
      </c>
      <c r="L963" s="88"/>
      <c r="M963" s="89">
        <v>1547.3424561090742</v>
      </c>
      <c r="N963" s="90"/>
      <c r="O963" s="91">
        <v>13.2363</v>
      </c>
      <c r="P963" s="87" t="s">
        <v>1366</v>
      </c>
      <c r="Q963" s="92"/>
      <c r="R963" s="90"/>
      <c r="S963" s="93" t="s">
        <v>1417</v>
      </c>
      <c r="T963" s="94">
        <v>82356.37</v>
      </c>
      <c r="U963" s="95"/>
      <c r="V963" s="95"/>
      <c r="W963" s="96"/>
      <c r="X963" s="81">
        <f t="shared" si="140"/>
        <v>1</v>
      </c>
      <c r="Y963" s="82">
        <f t="shared" si="141"/>
        <v>0</v>
      </c>
      <c r="Z963" s="82">
        <f t="shared" si="142"/>
        <v>0</v>
      </c>
      <c r="AA963" s="82">
        <f t="shared" si="143"/>
        <v>0</v>
      </c>
      <c r="AB963" s="97" t="str">
        <f t="shared" si="144"/>
        <v>-</v>
      </c>
      <c r="AC963" s="81">
        <f t="shared" si="145"/>
        <v>1</v>
      </c>
      <c r="AD963" s="82">
        <f t="shared" si="146"/>
        <v>0</v>
      </c>
      <c r="AE963" s="82">
        <f t="shared" si="147"/>
        <v>0</v>
      </c>
      <c r="AF963" s="97" t="str">
        <f t="shared" si="148"/>
        <v>-</v>
      </c>
      <c r="AG963" s="81">
        <f t="shared" si="149"/>
        <v>0</v>
      </c>
      <c r="AH963" s="98" t="s">
        <v>1368</v>
      </c>
      <c r="AI963" s="99" t="s">
        <v>1418</v>
      </c>
    </row>
    <row r="964" spans="1:35" x14ac:dyDescent="0.2">
      <c r="A964" s="79" t="s">
        <v>5998</v>
      </c>
      <c r="B964" s="80" t="s">
        <v>1057</v>
      </c>
      <c r="C964" s="81" t="s">
        <v>1058</v>
      </c>
      <c r="D964" s="82" t="s">
        <v>5999</v>
      </c>
      <c r="E964" s="82" t="s">
        <v>2145</v>
      </c>
      <c r="F964" s="80" t="s">
        <v>1362</v>
      </c>
      <c r="G964" s="83" t="s">
        <v>2146</v>
      </c>
      <c r="H964" s="84" t="s">
        <v>6000</v>
      </c>
      <c r="I964" s="85">
        <v>7407734102</v>
      </c>
      <c r="J964" s="86" t="s">
        <v>1424</v>
      </c>
      <c r="K964" s="87" t="s">
        <v>1417</v>
      </c>
      <c r="L964" s="88"/>
      <c r="M964" s="89">
        <v>2274.2123432979515</v>
      </c>
      <c r="N964" s="90"/>
      <c r="O964" s="91">
        <v>24.214099999999998</v>
      </c>
      <c r="P964" s="87" t="s">
        <v>1417</v>
      </c>
      <c r="Q964" s="92"/>
      <c r="R964" s="90"/>
      <c r="S964" s="93" t="s">
        <v>1417</v>
      </c>
      <c r="T964" s="94">
        <v>72504.26999999999</v>
      </c>
      <c r="U964" s="95"/>
      <c r="V964" s="95"/>
      <c r="W964" s="96"/>
      <c r="X964" s="81">
        <f t="shared" si="140"/>
        <v>1</v>
      </c>
      <c r="Y964" s="82">
        <f t="shared" si="141"/>
        <v>0</v>
      </c>
      <c r="Z964" s="82">
        <f t="shared" si="142"/>
        <v>0</v>
      </c>
      <c r="AA964" s="82">
        <f t="shared" si="143"/>
        <v>0</v>
      </c>
      <c r="AB964" s="97" t="str">
        <f t="shared" si="144"/>
        <v>-</v>
      </c>
      <c r="AC964" s="81">
        <f t="shared" si="145"/>
        <v>1</v>
      </c>
      <c r="AD964" s="82">
        <f t="shared" si="146"/>
        <v>1</v>
      </c>
      <c r="AE964" s="82" t="str">
        <f t="shared" si="147"/>
        <v>Initial</v>
      </c>
      <c r="AF964" s="97" t="str">
        <f t="shared" si="148"/>
        <v>RLIS</v>
      </c>
      <c r="AG964" s="81">
        <f t="shared" si="149"/>
        <v>0</v>
      </c>
      <c r="AH964" s="98" t="s">
        <v>1368</v>
      </c>
      <c r="AI964" s="99" t="s">
        <v>1418</v>
      </c>
    </row>
    <row r="965" spans="1:35" x14ac:dyDescent="0.2">
      <c r="A965" s="79" t="s">
        <v>6001</v>
      </c>
      <c r="B965" s="80" t="s">
        <v>151</v>
      </c>
      <c r="C965" s="81" t="s">
        <v>152</v>
      </c>
      <c r="D965" s="82" t="s">
        <v>6002</v>
      </c>
      <c r="E965" s="82" t="s">
        <v>6003</v>
      </c>
      <c r="F965" s="80" t="s">
        <v>1362</v>
      </c>
      <c r="G965" s="83" t="s">
        <v>6004</v>
      </c>
      <c r="H965" s="84" t="s">
        <v>6005</v>
      </c>
      <c r="I965" s="85">
        <v>3302231521</v>
      </c>
      <c r="J965" s="86" t="s">
        <v>1424</v>
      </c>
      <c r="K965" s="87" t="s">
        <v>1417</v>
      </c>
      <c r="L965" s="88"/>
      <c r="M965" s="89">
        <v>1432.1554362643951</v>
      </c>
      <c r="N965" s="90"/>
      <c r="O965" s="91">
        <v>19.984500000000001</v>
      </c>
      <c r="P965" s="87" t="s">
        <v>1366</v>
      </c>
      <c r="Q965" s="92"/>
      <c r="R965" s="90"/>
      <c r="S965" s="93" t="s">
        <v>1417</v>
      </c>
      <c r="T965" s="94">
        <v>68972.14</v>
      </c>
      <c r="U965" s="95"/>
      <c r="V965" s="95"/>
      <c r="W965" s="96"/>
      <c r="X965" s="81">
        <f t="shared" ref="X965:X1028" si="150">IF(OR(K965="YES",TRIM(L965)="YES"),1,0)</f>
        <v>1</v>
      </c>
      <c r="Y965" s="82">
        <f t="shared" ref="Y965:Y1028" si="151">IF(OR(AND(ISNUMBER(M965),AND(M965&gt;0,M965&lt;600)),AND(ISNUMBER(M965),AND(M965&gt;0,N965="YES"))),1,0)</f>
        <v>0</v>
      </c>
      <c r="Z965" s="82">
        <f t="shared" ref="Z965:Z1028" si="152">IF(AND(OR(K965="YES",TRIM(L965)="YES"),(X965=0)),"Trouble",0)</f>
        <v>0</v>
      </c>
      <c r="AA965" s="82">
        <f t="shared" ref="AA965:AA1028" si="153">IF(AND(OR(AND(ISNUMBER(M965),AND(M965&gt;0,M965&lt;600)),AND(ISNUMBER(M965),AND(M965&gt;0,N965="YES"))),(Y965=0)),"Trouble",0)</f>
        <v>0</v>
      </c>
      <c r="AB965" s="97" t="str">
        <f t="shared" ref="AB965:AB1028" si="154">IF(AND(X965=1,Y965=1),"SRSA","-")</f>
        <v>-</v>
      </c>
      <c r="AC965" s="81">
        <f t="shared" ref="AC965:AC1028" si="155">IF(S965="YES",1,0)</f>
        <v>1</v>
      </c>
      <c r="AD965" s="82">
        <f t="shared" ref="AD965:AD1028" si="156">IF(OR(AND(ISNUMBER(Q965),Q965&gt;=20), (AND(ISNUMBER(Q965) = FALSE, AND(ISNUMBER(O965), O965&gt;=20)))),1,0)</f>
        <v>0</v>
      </c>
      <c r="AE965" s="82">
        <f t="shared" ref="AE965:AE1028" si="157">IF(AND(AC965=1,AD965=1),"Initial",0)</f>
        <v>0</v>
      </c>
      <c r="AF965" s="97" t="str">
        <f t="shared" ref="AF965:AF1028" si="158">IF(AND(AND(AE965="Initial",AG965=0),AND(ISNUMBER(M965),M965&gt;0)),"RLIS","-")</f>
        <v>-</v>
      </c>
      <c r="AG965" s="81">
        <f t="shared" ref="AG965:AG1028" si="159">IF(AND(AB965="SRSA",AE965="Initial"),"SRSA",0)</f>
        <v>0</v>
      </c>
      <c r="AH965" s="98" t="s">
        <v>1368</v>
      </c>
      <c r="AI965" s="99" t="s">
        <v>1418</v>
      </c>
    </row>
    <row r="966" spans="1:35" x14ac:dyDescent="0.2">
      <c r="A966" s="79" t="s">
        <v>6006</v>
      </c>
      <c r="B966" s="80" t="s">
        <v>6007</v>
      </c>
      <c r="C966" s="81" t="s">
        <v>6008</v>
      </c>
      <c r="D966" s="82" t="s">
        <v>2404</v>
      </c>
      <c r="E966" s="82" t="s">
        <v>1361</v>
      </c>
      <c r="F966" s="80" t="s">
        <v>1362</v>
      </c>
      <c r="G966" s="83" t="s">
        <v>2034</v>
      </c>
      <c r="H966" s="84" t="s">
        <v>2405</v>
      </c>
      <c r="I966" s="85">
        <v>8776446338</v>
      </c>
      <c r="J966" s="86" t="s">
        <v>1365</v>
      </c>
      <c r="K966" s="87" t="s">
        <v>1366</v>
      </c>
      <c r="L966" s="88"/>
      <c r="M966" s="100"/>
      <c r="N966" s="90"/>
      <c r="O966" s="91" t="s">
        <v>1367</v>
      </c>
      <c r="P966" s="87" t="s">
        <v>1366</v>
      </c>
      <c r="Q966" s="92"/>
      <c r="R966" s="90"/>
      <c r="S966" s="93" t="s">
        <v>1366</v>
      </c>
      <c r="T966" s="102"/>
      <c r="U966" s="95"/>
      <c r="V966" s="95"/>
      <c r="W966" s="96"/>
      <c r="X966" s="81">
        <f t="shared" si="150"/>
        <v>0</v>
      </c>
      <c r="Y966" s="82">
        <f t="shared" si="151"/>
        <v>0</v>
      </c>
      <c r="Z966" s="82">
        <f t="shared" si="152"/>
        <v>0</v>
      </c>
      <c r="AA966" s="82">
        <f t="shared" si="153"/>
        <v>0</v>
      </c>
      <c r="AB966" s="97" t="str">
        <f t="shared" si="154"/>
        <v>-</v>
      </c>
      <c r="AC966" s="81">
        <f t="shared" si="155"/>
        <v>0</v>
      </c>
      <c r="AD966" s="82">
        <f t="shared" si="156"/>
        <v>0</v>
      </c>
      <c r="AE966" s="82">
        <f t="shared" si="157"/>
        <v>0</v>
      </c>
      <c r="AF966" s="97" t="str">
        <f t="shared" si="158"/>
        <v>-</v>
      </c>
      <c r="AG966" s="81">
        <f t="shared" si="159"/>
        <v>0</v>
      </c>
      <c r="AH966" s="98" t="s">
        <v>1957</v>
      </c>
      <c r="AI966" s="99" t="s">
        <v>1418</v>
      </c>
    </row>
    <row r="967" spans="1:35" x14ac:dyDescent="0.2">
      <c r="A967" s="79" t="s">
        <v>6009</v>
      </c>
      <c r="B967" s="80" t="s">
        <v>6010</v>
      </c>
      <c r="C967" s="81" t="s">
        <v>6011</v>
      </c>
      <c r="D967" s="82" t="s">
        <v>6012</v>
      </c>
      <c r="E967" s="82" t="s">
        <v>1432</v>
      </c>
      <c r="F967" s="80" t="s">
        <v>1362</v>
      </c>
      <c r="G967" s="83" t="s">
        <v>5566</v>
      </c>
      <c r="H967" s="84" t="s">
        <v>3711</v>
      </c>
      <c r="I967" s="85">
        <v>3305357728</v>
      </c>
      <c r="J967" s="86" t="s">
        <v>1383</v>
      </c>
      <c r="K967" s="87" t="s">
        <v>1366</v>
      </c>
      <c r="L967" s="88"/>
      <c r="M967" s="89">
        <v>234.64876657118631</v>
      </c>
      <c r="N967" s="90"/>
      <c r="O967" s="91" t="s">
        <v>1367</v>
      </c>
      <c r="P967" s="87" t="s">
        <v>1366</v>
      </c>
      <c r="Q967" s="92"/>
      <c r="R967" s="90"/>
      <c r="S967" s="93" t="s">
        <v>1366</v>
      </c>
      <c r="T967" s="94">
        <v>1528.19</v>
      </c>
      <c r="U967" s="95"/>
      <c r="V967" s="95"/>
      <c r="W967" s="96"/>
      <c r="X967" s="81">
        <f t="shared" si="150"/>
        <v>0</v>
      </c>
      <c r="Y967" s="82">
        <f t="shared" si="151"/>
        <v>1</v>
      </c>
      <c r="Z967" s="82">
        <f t="shared" si="152"/>
        <v>0</v>
      </c>
      <c r="AA967" s="82">
        <f t="shared" si="153"/>
        <v>0</v>
      </c>
      <c r="AB967" s="97" t="str">
        <f t="shared" si="154"/>
        <v>-</v>
      </c>
      <c r="AC967" s="81">
        <f t="shared" si="155"/>
        <v>0</v>
      </c>
      <c r="AD967" s="82">
        <f t="shared" si="156"/>
        <v>0</v>
      </c>
      <c r="AE967" s="82">
        <f t="shared" si="157"/>
        <v>0</v>
      </c>
      <c r="AF967" s="97" t="str">
        <f t="shared" si="158"/>
        <v>-</v>
      </c>
      <c r="AG967" s="81">
        <f t="shared" si="159"/>
        <v>0</v>
      </c>
      <c r="AH967" s="98" t="s">
        <v>1368</v>
      </c>
      <c r="AI967" s="99" t="s">
        <v>1418</v>
      </c>
    </row>
    <row r="968" spans="1:35" x14ac:dyDescent="0.2">
      <c r="A968" s="79" t="s">
        <v>6013</v>
      </c>
      <c r="B968" s="80" t="s">
        <v>6014</v>
      </c>
      <c r="C968" s="81" t="s">
        <v>6015</v>
      </c>
      <c r="D968" s="82" t="s">
        <v>6016</v>
      </c>
      <c r="E968" s="82" t="s">
        <v>1528</v>
      </c>
      <c r="F968" s="80" t="s">
        <v>1362</v>
      </c>
      <c r="G968" s="83" t="s">
        <v>2790</v>
      </c>
      <c r="H968" s="84" t="s">
        <v>6017</v>
      </c>
      <c r="I968" s="85">
        <v>8776446338</v>
      </c>
      <c r="J968" s="86" t="s">
        <v>1365</v>
      </c>
      <c r="K968" s="87" t="s">
        <v>1366</v>
      </c>
      <c r="L968" s="88"/>
      <c r="M968" s="89">
        <v>413.85885552458637</v>
      </c>
      <c r="N968" s="90"/>
      <c r="O968" s="91" t="s">
        <v>1367</v>
      </c>
      <c r="P968" s="87" t="s">
        <v>1366</v>
      </c>
      <c r="Q968" s="92"/>
      <c r="R968" s="90"/>
      <c r="S968" s="93" t="s">
        <v>1366</v>
      </c>
      <c r="T968" s="94">
        <v>3810.8100000000004</v>
      </c>
      <c r="U968" s="95"/>
      <c r="V968" s="95"/>
      <c r="W968" s="96"/>
      <c r="X968" s="81">
        <f t="shared" si="150"/>
        <v>0</v>
      </c>
      <c r="Y968" s="82">
        <f t="shared" si="151"/>
        <v>1</v>
      </c>
      <c r="Z968" s="82">
        <f t="shared" si="152"/>
        <v>0</v>
      </c>
      <c r="AA968" s="82">
        <f t="shared" si="153"/>
        <v>0</v>
      </c>
      <c r="AB968" s="97" t="str">
        <f t="shared" si="154"/>
        <v>-</v>
      </c>
      <c r="AC968" s="81">
        <f t="shared" si="155"/>
        <v>0</v>
      </c>
      <c r="AD968" s="82">
        <f t="shared" si="156"/>
        <v>0</v>
      </c>
      <c r="AE968" s="82">
        <f t="shared" si="157"/>
        <v>0</v>
      </c>
      <c r="AF968" s="97" t="str">
        <f t="shared" si="158"/>
        <v>-</v>
      </c>
      <c r="AG968" s="81">
        <f t="shared" si="159"/>
        <v>0</v>
      </c>
      <c r="AH968" s="98" t="s">
        <v>1368</v>
      </c>
      <c r="AI968" s="99" t="s">
        <v>1369</v>
      </c>
    </row>
    <row r="969" spans="1:35" x14ac:dyDescent="0.2">
      <c r="A969" s="79" t="s">
        <v>6018</v>
      </c>
      <c r="B969" s="80" t="s">
        <v>259</v>
      </c>
      <c r="C969" s="81" t="s">
        <v>260</v>
      </c>
      <c r="D969" s="82" t="s">
        <v>6019</v>
      </c>
      <c r="E969" s="82" t="s">
        <v>6020</v>
      </c>
      <c r="F969" s="80" t="s">
        <v>1362</v>
      </c>
      <c r="G969" s="83" t="s">
        <v>6021</v>
      </c>
      <c r="H969" s="84" t="s">
        <v>6022</v>
      </c>
      <c r="I969" s="85">
        <v>6144875000</v>
      </c>
      <c r="J969" s="86" t="s">
        <v>1390</v>
      </c>
      <c r="K969" s="87" t="s">
        <v>1366</v>
      </c>
      <c r="L969" s="88"/>
      <c r="M969" s="89">
        <v>5664.6180137490537</v>
      </c>
      <c r="N969" s="90"/>
      <c r="O969" s="91">
        <v>7.3409000000000004</v>
      </c>
      <c r="P969" s="87" t="s">
        <v>1366</v>
      </c>
      <c r="Q969" s="92"/>
      <c r="R969" s="90"/>
      <c r="S969" s="93" t="s">
        <v>1366</v>
      </c>
      <c r="T969" s="94">
        <v>73563.17</v>
      </c>
      <c r="U969" s="95"/>
      <c r="V969" s="95"/>
      <c r="W969" s="96"/>
      <c r="X969" s="81">
        <f t="shared" si="150"/>
        <v>0</v>
      </c>
      <c r="Y969" s="82">
        <f t="shared" si="151"/>
        <v>0</v>
      </c>
      <c r="Z969" s="82">
        <f t="shared" si="152"/>
        <v>0</v>
      </c>
      <c r="AA969" s="82">
        <f t="shared" si="153"/>
        <v>0</v>
      </c>
      <c r="AB969" s="97" t="str">
        <f t="shared" si="154"/>
        <v>-</v>
      </c>
      <c r="AC969" s="81">
        <f t="shared" si="155"/>
        <v>0</v>
      </c>
      <c r="AD969" s="82">
        <f t="shared" si="156"/>
        <v>0</v>
      </c>
      <c r="AE969" s="82">
        <f t="shared" si="157"/>
        <v>0</v>
      </c>
      <c r="AF969" s="97" t="str">
        <f t="shared" si="158"/>
        <v>-</v>
      </c>
      <c r="AG969" s="81">
        <f t="shared" si="159"/>
        <v>0</v>
      </c>
      <c r="AH969" s="98" t="s">
        <v>1368</v>
      </c>
      <c r="AI969" s="99" t="s">
        <v>1369</v>
      </c>
    </row>
    <row r="970" spans="1:35" x14ac:dyDescent="0.2">
      <c r="A970" s="79" t="s">
        <v>6023</v>
      </c>
      <c r="B970" s="80" t="s">
        <v>884</v>
      </c>
      <c r="C970" s="81" t="s">
        <v>885</v>
      </c>
      <c r="D970" s="82" t="s">
        <v>6024</v>
      </c>
      <c r="E970" s="82" t="s">
        <v>6025</v>
      </c>
      <c r="F970" s="80" t="s">
        <v>1362</v>
      </c>
      <c r="G970" s="83" t="s">
        <v>6026</v>
      </c>
      <c r="H970" s="84" t="s">
        <v>5605</v>
      </c>
      <c r="I970" s="85">
        <v>4192942307</v>
      </c>
      <c r="J970" s="86" t="s">
        <v>1416</v>
      </c>
      <c r="K970" s="87" t="s">
        <v>1366</v>
      </c>
      <c r="L970" s="88"/>
      <c r="M970" s="89">
        <v>1744.3426502181778</v>
      </c>
      <c r="N970" s="90"/>
      <c r="O970" s="91">
        <v>14.056800000000001</v>
      </c>
      <c r="P970" s="87" t="s">
        <v>1366</v>
      </c>
      <c r="Q970" s="92"/>
      <c r="R970" s="90"/>
      <c r="S970" s="93" t="s">
        <v>1417</v>
      </c>
      <c r="T970" s="94">
        <v>68195.37</v>
      </c>
      <c r="U970" s="95"/>
      <c r="V970" s="95"/>
      <c r="W970" s="96"/>
      <c r="X970" s="81">
        <f t="shared" si="150"/>
        <v>0</v>
      </c>
      <c r="Y970" s="82">
        <f t="shared" si="151"/>
        <v>0</v>
      </c>
      <c r="Z970" s="82">
        <f t="shared" si="152"/>
        <v>0</v>
      </c>
      <c r="AA970" s="82">
        <f t="shared" si="153"/>
        <v>0</v>
      </c>
      <c r="AB970" s="97" t="str">
        <f t="shared" si="154"/>
        <v>-</v>
      </c>
      <c r="AC970" s="81">
        <f t="shared" si="155"/>
        <v>1</v>
      </c>
      <c r="AD970" s="82">
        <f t="shared" si="156"/>
        <v>0</v>
      </c>
      <c r="AE970" s="82">
        <f t="shared" si="157"/>
        <v>0</v>
      </c>
      <c r="AF970" s="97" t="str">
        <f t="shared" si="158"/>
        <v>-</v>
      </c>
      <c r="AG970" s="81">
        <f t="shared" si="159"/>
        <v>0</v>
      </c>
      <c r="AH970" s="98" t="s">
        <v>1368</v>
      </c>
      <c r="AI970" s="99" t="s">
        <v>1418</v>
      </c>
    </row>
    <row r="971" spans="1:35" x14ac:dyDescent="0.2">
      <c r="A971" s="79" t="s">
        <v>6027</v>
      </c>
      <c r="B971" s="80" t="s">
        <v>769</v>
      </c>
      <c r="C971" s="81" t="s">
        <v>770</v>
      </c>
      <c r="D971" s="82" t="s">
        <v>6028</v>
      </c>
      <c r="E971" s="82" t="s">
        <v>6029</v>
      </c>
      <c r="F971" s="80" t="s">
        <v>1362</v>
      </c>
      <c r="G971" s="83" t="s">
        <v>6030</v>
      </c>
      <c r="H971" s="84" t="s">
        <v>6031</v>
      </c>
      <c r="I971" s="85">
        <v>4197573231</v>
      </c>
      <c r="J971" s="86" t="s">
        <v>1424</v>
      </c>
      <c r="K971" s="87" t="s">
        <v>1417</v>
      </c>
      <c r="L971" s="88"/>
      <c r="M971" s="89">
        <v>522.98834808624599</v>
      </c>
      <c r="N971" s="90"/>
      <c r="O971" s="91">
        <v>18.985700000000001</v>
      </c>
      <c r="P971" s="87" t="s">
        <v>1366</v>
      </c>
      <c r="Q971" s="92"/>
      <c r="R971" s="90"/>
      <c r="S971" s="93" t="s">
        <v>1417</v>
      </c>
      <c r="T971" s="94">
        <v>31832.18</v>
      </c>
      <c r="U971" s="95"/>
      <c r="V971" s="95"/>
      <c r="W971" s="96"/>
      <c r="X971" s="81">
        <f t="shared" si="150"/>
        <v>1</v>
      </c>
      <c r="Y971" s="82">
        <f t="shared" si="151"/>
        <v>1</v>
      </c>
      <c r="Z971" s="82">
        <f t="shared" si="152"/>
        <v>0</v>
      </c>
      <c r="AA971" s="82">
        <f t="shared" si="153"/>
        <v>0</v>
      </c>
      <c r="AB971" s="97" t="str">
        <f t="shared" si="154"/>
        <v>SRSA</v>
      </c>
      <c r="AC971" s="81">
        <f t="shared" si="155"/>
        <v>1</v>
      </c>
      <c r="AD971" s="82">
        <f t="shared" si="156"/>
        <v>0</v>
      </c>
      <c r="AE971" s="82">
        <f t="shared" si="157"/>
        <v>0</v>
      </c>
      <c r="AF971" s="97" t="str">
        <f t="shared" si="158"/>
        <v>-</v>
      </c>
      <c r="AG971" s="81">
        <f t="shared" si="159"/>
        <v>0</v>
      </c>
      <c r="AH971" s="98" t="s">
        <v>1368</v>
      </c>
      <c r="AI971" s="99" t="s">
        <v>1418</v>
      </c>
    </row>
    <row r="972" spans="1:35" x14ac:dyDescent="0.2">
      <c r="A972" s="79" t="s">
        <v>6032</v>
      </c>
      <c r="B972" s="80" t="s">
        <v>6033</v>
      </c>
      <c r="C972" s="81" t="s">
        <v>6034</v>
      </c>
      <c r="D972" s="82" t="s">
        <v>6035</v>
      </c>
      <c r="E972" s="82" t="s">
        <v>5081</v>
      </c>
      <c r="F972" s="80" t="s">
        <v>1362</v>
      </c>
      <c r="G972" s="83" t="s">
        <v>5082</v>
      </c>
      <c r="H972" s="84" t="s">
        <v>6036</v>
      </c>
      <c r="I972" s="85">
        <v>9377781980</v>
      </c>
      <c r="J972" s="86" t="s">
        <v>1488</v>
      </c>
      <c r="K972" s="87" t="s">
        <v>1366</v>
      </c>
      <c r="L972" s="88"/>
      <c r="M972" s="100">
        <v>3771.1670177790074</v>
      </c>
      <c r="N972" s="90"/>
      <c r="O972" s="91" t="s">
        <v>1367</v>
      </c>
      <c r="P972" s="87" t="s">
        <v>1366</v>
      </c>
      <c r="Q972" s="92"/>
      <c r="R972" s="90"/>
      <c r="S972" s="93" t="s">
        <v>1366</v>
      </c>
      <c r="T972" s="94">
        <v>3230</v>
      </c>
      <c r="U972" s="95"/>
      <c r="V972" s="95"/>
      <c r="W972" s="96"/>
      <c r="X972" s="81">
        <f t="shared" si="150"/>
        <v>0</v>
      </c>
      <c r="Y972" s="82">
        <f t="shared" si="151"/>
        <v>0</v>
      </c>
      <c r="Z972" s="82">
        <f t="shared" si="152"/>
        <v>0</v>
      </c>
      <c r="AA972" s="82">
        <f t="shared" si="153"/>
        <v>0</v>
      </c>
      <c r="AB972" s="97" t="str">
        <f t="shared" si="154"/>
        <v>-</v>
      </c>
      <c r="AC972" s="81">
        <f t="shared" si="155"/>
        <v>0</v>
      </c>
      <c r="AD972" s="82">
        <f t="shared" si="156"/>
        <v>0</v>
      </c>
      <c r="AE972" s="82">
        <f t="shared" si="157"/>
        <v>0</v>
      </c>
      <c r="AF972" s="97" t="str">
        <f t="shared" si="158"/>
        <v>-</v>
      </c>
      <c r="AG972" s="81">
        <f t="shared" si="159"/>
        <v>0</v>
      </c>
      <c r="AH972" s="98" t="s">
        <v>1368</v>
      </c>
      <c r="AI972" s="99" t="s">
        <v>1538</v>
      </c>
    </row>
    <row r="973" spans="1:35" x14ac:dyDescent="0.2">
      <c r="A973" s="79" t="s">
        <v>6037</v>
      </c>
      <c r="B973" s="80" t="s">
        <v>620</v>
      </c>
      <c r="C973" s="81" t="s">
        <v>621</v>
      </c>
      <c r="D973" s="82" t="s">
        <v>6038</v>
      </c>
      <c r="E973" s="82" t="s">
        <v>6039</v>
      </c>
      <c r="F973" s="80" t="s">
        <v>1362</v>
      </c>
      <c r="G973" s="83" t="s">
        <v>6040</v>
      </c>
      <c r="H973" s="84" t="s">
        <v>6041</v>
      </c>
      <c r="I973" s="85">
        <v>9376531402</v>
      </c>
      <c r="J973" s="86" t="s">
        <v>1416</v>
      </c>
      <c r="K973" s="87" t="s">
        <v>1366</v>
      </c>
      <c r="L973" s="88"/>
      <c r="M973" s="89">
        <v>2094.6245838705513</v>
      </c>
      <c r="N973" s="90"/>
      <c r="O973" s="91">
        <v>20.795500000000001</v>
      </c>
      <c r="P973" s="87" t="s">
        <v>1417</v>
      </c>
      <c r="Q973" s="92"/>
      <c r="R973" s="90"/>
      <c r="S973" s="93" t="s">
        <v>1417</v>
      </c>
      <c r="T973" s="94">
        <v>102627.44</v>
      </c>
      <c r="U973" s="95"/>
      <c r="V973" s="95"/>
      <c r="W973" s="96"/>
      <c r="X973" s="81">
        <f t="shared" si="150"/>
        <v>0</v>
      </c>
      <c r="Y973" s="82">
        <f t="shared" si="151"/>
        <v>0</v>
      </c>
      <c r="Z973" s="82">
        <f t="shared" si="152"/>
        <v>0</v>
      </c>
      <c r="AA973" s="82">
        <f t="shared" si="153"/>
        <v>0</v>
      </c>
      <c r="AB973" s="97" t="str">
        <f t="shared" si="154"/>
        <v>-</v>
      </c>
      <c r="AC973" s="81">
        <f t="shared" si="155"/>
        <v>1</v>
      </c>
      <c r="AD973" s="82">
        <f t="shared" si="156"/>
        <v>1</v>
      </c>
      <c r="AE973" s="82" t="str">
        <f t="shared" si="157"/>
        <v>Initial</v>
      </c>
      <c r="AF973" s="97" t="str">
        <f t="shared" si="158"/>
        <v>RLIS</v>
      </c>
      <c r="AG973" s="81">
        <f t="shared" si="159"/>
        <v>0</v>
      </c>
      <c r="AH973" s="98" t="s">
        <v>1368</v>
      </c>
      <c r="AI973" s="99" t="s">
        <v>1418</v>
      </c>
    </row>
    <row r="974" spans="1:35" x14ac:dyDescent="0.2">
      <c r="A974" s="79" t="s">
        <v>6042</v>
      </c>
      <c r="B974" s="80" t="s">
        <v>6043</v>
      </c>
      <c r="C974" s="81" t="s">
        <v>6044</v>
      </c>
      <c r="D974" s="82" t="s">
        <v>6038</v>
      </c>
      <c r="E974" s="82" t="s">
        <v>6039</v>
      </c>
      <c r="F974" s="80" t="s">
        <v>1362</v>
      </c>
      <c r="G974" s="83" t="s">
        <v>6040</v>
      </c>
      <c r="H974" s="84" t="s">
        <v>6041</v>
      </c>
      <c r="I974" s="85">
        <v>9376531402</v>
      </c>
      <c r="J974" s="86" t="s">
        <v>1416</v>
      </c>
      <c r="K974" s="87" t="s">
        <v>1366</v>
      </c>
      <c r="L974" s="88"/>
      <c r="M974" s="89">
        <v>57.53567693615188</v>
      </c>
      <c r="N974" s="90"/>
      <c r="O974" s="91" t="s">
        <v>1367</v>
      </c>
      <c r="P974" s="87" t="s">
        <v>1366</v>
      </c>
      <c r="Q974" s="92"/>
      <c r="R974" s="90"/>
      <c r="S974" s="93" t="s">
        <v>1417</v>
      </c>
      <c r="T974" s="94">
        <v>38.1</v>
      </c>
      <c r="U974" s="95"/>
      <c r="V974" s="95"/>
      <c r="W974" s="96"/>
      <c r="X974" s="81">
        <f t="shared" si="150"/>
        <v>0</v>
      </c>
      <c r="Y974" s="82">
        <f t="shared" si="151"/>
        <v>1</v>
      </c>
      <c r="Z974" s="82">
        <f t="shared" si="152"/>
        <v>0</v>
      </c>
      <c r="AA974" s="82">
        <f t="shared" si="153"/>
        <v>0</v>
      </c>
      <c r="AB974" s="97" t="str">
        <f t="shared" si="154"/>
        <v>-</v>
      </c>
      <c r="AC974" s="81">
        <f t="shared" si="155"/>
        <v>1</v>
      </c>
      <c r="AD974" s="82">
        <f t="shared" si="156"/>
        <v>0</v>
      </c>
      <c r="AE974" s="82">
        <f t="shared" si="157"/>
        <v>0</v>
      </c>
      <c r="AF974" s="97" t="str">
        <f t="shared" si="158"/>
        <v>-</v>
      </c>
      <c r="AG974" s="81">
        <f t="shared" si="159"/>
        <v>0</v>
      </c>
      <c r="AH974" s="98" t="s">
        <v>1368</v>
      </c>
      <c r="AI974" s="99" t="s">
        <v>1418</v>
      </c>
    </row>
    <row r="975" spans="1:35" x14ac:dyDescent="0.2">
      <c r="A975" s="79" t="s">
        <v>6045</v>
      </c>
      <c r="B975" s="80" t="s">
        <v>6046</v>
      </c>
      <c r="C975" s="81" t="s">
        <v>6047</v>
      </c>
      <c r="D975" s="82" t="s">
        <v>5450</v>
      </c>
      <c r="E975" s="82" t="s">
        <v>5451</v>
      </c>
      <c r="F975" s="80" t="s">
        <v>1362</v>
      </c>
      <c r="G975" s="83" t="s">
        <v>5452</v>
      </c>
      <c r="H975" s="84" t="s">
        <v>3882</v>
      </c>
      <c r="I975" s="85">
        <v>8776446338</v>
      </c>
      <c r="J975" s="86" t="s">
        <v>1424</v>
      </c>
      <c r="K975" s="87" t="s">
        <v>1417</v>
      </c>
      <c r="L975" s="88"/>
      <c r="M975" s="100"/>
      <c r="N975" s="90"/>
      <c r="O975" s="91" t="s">
        <v>1367</v>
      </c>
      <c r="P975" s="87" t="s">
        <v>1366</v>
      </c>
      <c r="Q975" s="92"/>
      <c r="R975" s="90"/>
      <c r="S975" s="93" t="s">
        <v>1417</v>
      </c>
      <c r="T975" s="102"/>
      <c r="U975" s="95"/>
      <c r="V975" s="95"/>
      <c r="W975" s="96"/>
      <c r="X975" s="81">
        <f t="shared" si="150"/>
        <v>1</v>
      </c>
      <c r="Y975" s="82">
        <f t="shared" si="151"/>
        <v>0</v>
      </c>
      <c r="Z975" s="82">
        <f t="shared" si="152"/>
        <v>0</v>
      </c>
      <c r="AA975" s="82">
        <f t="shared" si="153"/>
        <v>0</v>
      </c>
      <c r="AB975" s="97" t="str">
        <f t="shared" si="154"/>
        <v>-</v>
      </c>
      <c r="AC975" s="81">
        <f t="shared" si="155"/>
        <v>1</v>
      </c>
      <c r="AD975" s="82">
        <f t="shared" si="156"/>
        <v>0</v>
      </c>
      <c r="AE975" s="82">
        <f t="shared" si="157"/>
        <v>0</v>
      </c>
      <c r="AF975" s="97" t="str">
        <f t="shared" si="158"/>
        <v>-</v>
      </c>
      <c r="AG975" s="81">
        <f t="shared" si="159"/>
        <v>0</v>
      </c>
      <c r="AH975" s="98" t="s">
        <v>1957</v>
      </c>
      <c r="AI975" s="99" t="s">
        <v>1369</v>
      </c>
    </row>
    <row r="976" spans="1:35" x14ac:dyDescent="0.2">
      <c r="A976" s="79" t="s">
        <v>6048</v>
      </c>
      <c r="B976" s="80" t="s">
        <v>1397</v>
      </c>
      <c r="C976" s="81" t="s">
        <v>6049</v>
      </c>
      <c r="D976" s="82" t="s">
        <v>1649</v>
      </c>
      <c r="E976" s="82" t="s">
        <v>1650</v>
      </c>
      <c r="F976" s="80" t="s">
        <v>1362</v>
      </c>
      <c r="G976" s="83" t="s">
        <v>1651</v>
      </c>
      <c r="H976" s="84" t="s">
        <v>1652</v>
      </c>
      <c r="I976" s="85">
        <v>7404253615</v>
      </c>
      <c r="J976" s="86"/>
      <c r="K976" s="87"/>
      <c r="L976" s="88"/>
      <c r="M976" s="100"/>
      <c r="N976" s="90"/>
      <c r="O976" s="91" t="s">
        <v>1367</v>
      </c>
      <c r="P976" s="87" t="s">
        <v>1366</v>
      </c>
      <c r="Q976" s="92"/>
      <c r="R976" s="90"/>
      <c r="S976" s="93"/>
      <c r="T976" s="102"/>
      <c r="U976" s="95"/>
      <c r="V976" s="95"/>
      <c r="W976" s="96"/>
      <c r="X976" s="81">
        <f t="shared" si="150"/>
        <v>0</v>
      </c>
      <c r="Y976" s="82">
        <f t="shared" si="151"/>
        <v>0</v>
      </c>
      <c r="Z976" s="82">
        <f t="shared" si="152"/>
        <v>0</v>
      </c>
      <c r="AA976" s="82">
        <f t="shared" si="153"/>
        <v>0</v>
      </c>
      <c r="AB976" s="97" t="str">
        <f t="shared" si="154"/>
        <v>-</v>
      </c>
      <c r="AC976" s="81">
        <f t="shared" si="155"/>
        <v>0</v>
      </c>
      <c r="AD976" s="82">
        <f t="shared" si="156"/>
        <v>0</v>
      </c>
      <c r="AE976" s="82">
        <f t="shared" si="157"/>
        <v>0</v>
      </c>
      <c r="AF976" s="97" t="str">
        <f t="shared" si="158"/>
        <v>-</v>
      </c>
      <c r="AG976" s="81">
        <f t="shared" si="159"/>
        <v>0</v>
      </c>
      <c r="AH976" s="98" t="s">
        <v>1957</v>
      </c>
      <c r="AI976" s="99" t="s">
        <v>1369</v>
      </c>
    </row>
    <row r="977" spans="1:35" x14ac:dyDescent="0.2">
      <c r="A977" s="79" t="s">
        <v>6050</v>
      </c>
      <c r="B977" s="80" t="s">
        <v>1087</v>
      </c>
      <c r="C977" s="81" t="s">
        <v>1088</v>
      </c>
      <c r="D977" s="82" t="s">
        <v>6051</v>
      </c>
      <c r="E977" s="82" t="s">
        <v>5345</v>
      </c>
      <c r="F977" s="80" t="s">
        <v>1362</v>
      </c>
      <c r="G977" s="83" t="s">
        <v>5346</v>
      </c>
      <c r="H977" s="84" t="s">
        <v>6052</v>
      </c>
      <c r="I977" s="85">
        <v>7402593115</v>
      </c>
      <c r="J977" s="86" t="s">
        <v>1569</v>
      </c>
      <c r="K977" s="87" t="s">
        <v>1366</v>
      </c>
      <c r="L977" s="88"/>
      <c r="M977" s="89">
        <v>1134.0146638265892</v>
      </c>
      <c r="N977" s="90"/>
      <c r="O977" s="91">
        <v>24.651700000000002</v>
      </c>
      <c r="P977" s="87" t="s">
        <v>1417</v>
      </c>
      <c r="Q977" s="92"/>
      <c r="R977" s="90"/>
      <c r="S977" s="93" t="s">
        <v>1417</v>
      </c>
      <c r="T977" s="94">
        <v>65882.2</v>
      </c>
      <c r="U977" s="95"/>
      <c r="V977" s="95"/>
      <c r="W977" s="96"/>
      <c r="X977" s="81">
        <f t="shared" si="150"/>
        <v>0</v>
      </c>
      <c r="Y977" s="82">
        <f t="shared" si="151"/>
        <v>0</v>
      </c>
      <c r="Z977" s="82">
        <f t="shared" si="152"/>
        <v>0</v>
      </c>
      <c r="AA977" s="82">
        <f t="shared" si="153"/>
        <v>0</v>
      </c>
      <c r="AB977" s="97" t="str">
        <f t="shared" si="154"/>
        <v>-</v>
      </c>
      <c r="AC977" s="81">
        <f t="shared" si="155"/>
        <v>1</v>
      </c>
      <c r="AD977" s="82">
        <f t="shared" si="156"/>
        <v>1</v>
      </c>
      <c r="AE977" s="82" t="str">
        <f t="shared" si="157"/>
        <v>Initial</v>
      </c>
      <c r="AF977" s="97" t="str">
        <f t="shared" si="158"/>
        <v>RLIS</v>
      </c>
      <c r="AG977" s="81">
        <f t="shared" si="159"/>
        <v>0</v>
      </c>
      <c r="AH977" s="98" t="s">
        <v>1368</v>
      </c>
      <c r="AI977" s="99" t="s">
        <v>1369</v>
      </c>
    </row>
    <row r="978" spans="1:35" x14ac:dyDescent="0.2">
      <c r="A978" s="79" t="s">
        <v>6053</v>
      </c>
      <c r="B978" s="80" t="s">
        <v>6054</v>
      </c>
      <c r="C978" s="81" t="s">
        <v>6055</v>
      </c>
      <c r="D978" s="82" t="s">
        <v>6056</v>
      </c>
      <c r="E978" s="82"/>
      <c r="F978" s="80" t="s">
        <v>1362</v>
      </c>
      <c r="G978" s="83" t="s">
        <v>1835</v>
      </c>
      <c r="H978" s="84" t="s">
        <v>6057</v>
      </c>
      <c r="I978" s="85">
        <v>8776446338</v>
      </c>
      <c r="J978" s="86" t="s">
        <v>1383</v>
      </c>
      <c r="K978" s="87" t="s">
        <v>1366</v>
      </c>
      <c r="L978" s="88"/>
      <c r="M978" s="100"/>
      <c r="N978" s="90"/>
      <c r="O978" s="91" t="s">
        <v>1367</v>
      </c>
      <c r="P978" s="87" t="s">
        <v>1366</v>
      </c>
      <c r="Q978" s="92"/>
      <c r="R978" s="90"/>
      <c r="S978" s="93" t="s">
        <v>1366</v>
      </c>
      <c r="T978" s="102"/>
      <c r="U978" s="95"/>
      <c r="V978" s="95"/>
      <c r="W978" s="96"/>
      <c r="X978" s="81">
        <f t="shared" si="150"/>
        <v>0</v>
      </c>
      <c r="Y978" s="82">
        <f t="shared" si="151"/>
        <v>0</v>
      </c>
      <c r="Z978" s="82">
        <f t="shared" si="152"/>
        <v>0</v>
      </c>
      <c r="AA978" s="82">
        <f t="shared" si="153"/>
        <v>0</v>
      </c>
      <c r="AB978" s="97" t="str">
        <f t="shared" si="154"/>
        <v>-</v>
      </c>
      <c r="AC978" s="81">
        <f t="shared" si="155"/>
        <v>0</v>
      </c>
      <c r="AD978" s="82">
        <f t="shared" si="156"/>
        <v>0</v>
      </c>
      <c r="AE978" s="82">
        <f t="shared" si="157"/>
        <v>0</v>
      </c>
      <c r="AF978" s="97" t="str">
        <f t="shared" si="158"/>
        <v>-</v>
      </c>
      <c r="AG978" s="81">
        <f t="shared" si="159"/>
        <v>0</v>
      </c>
      <c r="AH978" s="98" t="s">
        <v>1685</v>
      </c>
      <c r="AI978" s="99" t="s">
        <v>1369</v>
      </c>
    </row>
    <row r="979" spans="1:35" x14ac:dyDescent="0.2">
      <c r="A979" s="79" t="s">
        <v>6058</v>
      </c>
      <c r="B979" s="80" t="s">
        <v>798</v>
      </c>
      <c r="C979" s="81" t="s">
        <v>799</v>
      </c>
      <c r="D979" s="82" t="s">
        <v>6059</v>
      </c>
      <c r="E979" s="82" t="s">
        <v>6060</v>
      </c>
      <c r="F979" s="80" t="s">
        <v>1362</v>
      </c>
      <c r="G979" s="83" t="s">
        <v>6061</v>
      </c>
      <c r="H979" s="84" t="s">
        <v>6062</v>
      </c>
      <c r="I979" s="85">
        <v>9378556581</v>
      </c>
      <c r="J979" s="86" t="s">
        <v>1696</v>
      </c>
      <c r="K979" s="87" t="s">
        <v>1366</v>
      </c>
      <c r="L979" s="88"/>
      <c r="M979" s="89">
        <v>2823.0317630578306</v>
      </c>
      <c r="N979" s="90"/>
      <c r="O979" s="91">
        <v>15.6357</v>
      </c>
      <c r="P979" s="87" t="s">
        <v>1366</v>
      </c>
      <c r="Q979" s="92"/>
      <c r="R979" s="90"/>
      <c r="S979" s="93" t="s">
        <v>1366</v>
      </c>
      <c r="T979" s="94">
        <v>48586.3</v>
      </c>
      <c r="U979" s="95"/>
      <c r="V979" s="95"/>
      <c r="W979" s="96"/>
      <c r="X979" s="81">
        <f t="shared" si="150"/>
        <v>0</v>
      </c>
      <c r="Y979" s="82">
        <f t="shared" si="151"/>
        <v>0</v>
      </c>
      <c r="Z979" s="82">
        <f t="shared" si="152"/>
        <v>0</v>
      </c>
      <c r="AA979" s="82">
        <f t="shared" si="153"/>
        <v>0</v>
      </c>
      <c r="AB979" s="97" t="str">
        <f t="shared" si="154"/>
        <v>-</v>
      </c>
      <c r="AC979" s="81">
        <f t="shared" si="155"/>
        <v>0</v>
      </c>
      <c r="AD979" s="82">
        <f t="shared" si="156"/>
        <v>0</v>
      </c>
      <c r="AE979" s="82">
        <f t="shared" si="157"/>
        <v>0</v>
      </c>
      <c r="AF979" s="97" t="str">
        <f t="shared" si="158"/>
        <v>-</v>
      </c>
      <c r="AG979" s="81">
        <f t="shared" si="159"/>
        <v>0</v>
      </c>
      <c r="AH979" s="98" t="s">
        <v>1368</v>
      </c>
      <c r="AI979" s="99" t="s">
        <v>1418</v>
      </c>
    </row>
    <row r="980" spans="1:35" x14ac:dyDescent="0.2">
      <c r="A980" s="79" t="s">
        <v>6063</v>
      </c>
      <c r="B980" s="80" t="s">
        <v>491</v>
      </c>
      <c r="C980" s="81" t="s">
        <v>492</v>
      </c>
      <c r="D980" s="82" t="s">
        <v>6064</v>
      </c>
      <c r="E980" s="82" t="s">
        <v>6065</v>
      </c>
      <c r="F980" s="80" t="s">
        <v>1362</v>
      </c>
      <c r="G980" s="83" t="s">
        <v>6066</v>
      </c>
      <c r="H980" s="84" t="s">
        <v>6067</v>
      </c>
      <c r="I980" s="85">
        <v>4192993578</v>
      </c>
      <c r="J980" s="86" t="s">
        <v>1424</v>
      </c>
      <c r="K980" s="87" t="s">
        <v>1417</v>
      </c>
      <c r="L980" s="88"/>
      <c r="M980" s="89">
        <v>1032.8870485370855</v>
      </c>
      <c r="N980" s="90"/>
      <c r="O980" s="91">
        <v>5.2786</v>
      </c>
      <c r="P980" s="87" t="s">
        <v>1366</v>
      </c>
      <c r="Q980" s="92"/>
      <c r="R980" s="90"/>
      <c r="S980" s="93" t="s">
        <v>1417</v>
      </c>
      <c r="T980" s="94">
        <v>23443.62</v>
      </c>
      <c r="U980" s="95"/>
      <c r="V980" s="95"/>
      <c r="W980" s="96"/>
      <c r="X980" s="81">
        <f t="shared" si="150"/>
        <v>1</v>
      </c>
      <c r="Y980" s="82">
        <f t="shared" si="151"/>
        <v>0</v>
      </c>
      <c r="Z980" s="82">
        <f t="shared" si="152"/>
        <v>0</v>
      </c>
      <c r="AA980" s="82">
        <f t="shared" si="153"/>
        <v>0</v>
      </c>
      <c r="AB980" s="97" t="str">
        <f t="shared" si="154"/>
        <v>-</v>
      </c>
      <c r="AC980" s="81">
        <f t="shared" si="155"/>
        <v>1</v>
      </c>
      <c r="AD980" s="82">
        <f t="shared" si="156"/>
        <v>0</v>
      </c>
      <c r="AE980" s="82">
        <f t="shared" si="157"/>
        <v>0</v>
      </c>
      <c r="AF980" s="97" t="str">
        <f t="shared" si="158"/>
        <v>-</v>
      </c>
      <c r="AG980" s="81">
        <f t="shared" si="159"/>
        <v>0</v>
      </c>
      <c r="AH980" s="98" t="s">
        <v>1368</v>
      </c>
      <c r="AI980" s="99" t="s">
        <v>1418</v>
      </c>
    </row>
    <row r="981" spans="1:35" x14ac:dyDescent="0.2">
      <c r="A981" s="79" t="s">
        <v>6068</v>
      </c>
      <c r="B981" s="80" t="s">
        <v>1292</v>
      </c>
      <c r="C981" s="81" t="s">
        <v>1293</v>
      </c>
      <c r="D981" s="82" t="s">
        <v>4027</v>
      </c>
      <c r="E981" s="82" t="s">
        <v>1287</v>
      </c>
      <c r="F981" s="80" t="s">
        <v>1362</v>
      </c>
      <c r="G981" s="83" t="s">
        <v>4028</v>
      </c>
      <c r="H981" s="84" t="s">
        <v>4029</v>
      </c>
      <c r="I981" s="85">
        <v>4192380648</v>
      </c>
      <c r="J981" s="86" t="s">
        <v>1416</v>
      </c>
      <c r="K981" s="87" t="s">
        <v>1366</v>
      </c>
      <c r="L981" s="88"/>
      <c r="M981" s="89">
        <v>2204.0881688223358</v>
      </c>
      <c r="N981" s="90"/>
      <c r="O981" s="91">
        <v>17.230499999999999</v>
      </c>
      <c r="P981" s="87" t="s">
        <v>1366</v>
      </c>
      <c r="Q981" s="92"/>
      <c r="R981" s="90"/>
      <c r="S981" s="93" t="s">
        <v>1417</v>
      </c>
      <c r="T981" s="94">
        <v>80976.36</v>
      </c>
      <c r="U981" s="95"/>
      <c r="V981" s="95"/>
      <c r="W981" s="96"/>
      <c r="X981" s="81">
        <f t="shared" si="150"/>
        <v>0</v>
      </c>
      <c r="Y981" s="82">
        <f t="shared" si="151"/>
        <v>0</v>
      </c>
      <c r="Z981" s="82">
        <f t="shared" si="152"/>
        <v>0</v>
      </c>
      <c r="AA981" s="82">
        <f t="shared" si="153"/>
        <v>0</v>
      </c>
      <c r="AB981" s="97" t="str">
        <f t="shared" si="154"/>
        <v>-</v>
      </c>
      <c r="AC981" s="81">
        <f t="shared" si="155"/>
        <v>1</v>
      </c>
      <c r="AD981" s="82">
        <f t="shared" si="156"/>
        <v>0</v>
      </c>
      <c r="AE981" s="82">
        <f t="shared" si="157"/>
        <v>0</v>
      </c>
      <c r="AF981" s="97" t="str">
        <f t="shared" si="158"/>
        <v>-</v>
      </c>
      <c r="AG981" s="81">
        <f t="shared" si="159"/>
        <v>0</v>
      </c>
      <c r="AH981" s="98" t="s">
        <v>1368</v>
      </c>
      <c r="AI981" s="99" t="s">
        <v>1418</v>
      </c>
    </row>
    <row r="982" spans="1:35" x14ac:dyDescent="0.2">
      <c r="A982" s="79" t="s">
        <v>6069</v>
      </c>
      <c r="B982" s="80" t="s">
        <v>800</v>
      </c>
      <c r="C982" s="81" t="s">
        <v>801</v>
      </c>
      <c r="D982" s="82" t="s">
        <v>6070</v>
      </c>
      <c r="E982" s="82" t="s">
        <v>6071</v>
      </c>
      <c r="F982" s="80" t="s">
        <v>1362</v>
      </c>
      <c r="G982" s="83" t="s">
        <v>6072</v>
      </c>
      <c r="H982" s="84" t="s">
        <v>6073</v>
      </c>
      <c r="I982" s="85">
        <v>9374156400</v>
      </c>
      <c r="J982" s="86" t="s">
        <v>1696</v>
      </c>
      <c r="K982" s="87" t="s">
        <v>1366</v>
      </c>
      <c r="L982" s="88"/>
      <c r="M982" s="89">
        <v>3242.5974369620162</v>
      </c>
      <c r="N982" s="90"/>
      <c r="O982" s="91">
        <v>15.226599999999999</v>
      </c>
      <c r="P982" s="87" t="s">
        <v>1366</v>
      </c>
      <c r="Q982" s="92"/>
      <c r="R982" s="90"/>
      <c r="S982" s="93" t="s">
        <v>1366</v>
      </c>
      <c r="T982" s="94">
        <v>76171.430000000008</v>
      </c>
      <c r="U982" s="95"/>
      <c r="V982" s="95"/>
      <c r="W982" s="96"/>
      <c r="X982" s="81">
        <f t="shared" si="150"/>
        <v>0</v>
      </c>
      <c r="Y982" s="82">
        <f t="shared" si="151"/>
        <v>0</v>
      </c>
      <c r="Z982" s="82">
        <f t="shared" si="152"/>
        <v>0</v>
      </c>
      <c r="AA982" s="82">
        <f t="shared" si="153"/>
        <v>0</v>
      </c>
      <c r="AB982" s="97" t="str">
        <f t="shared" si="154"/>
        <v>-</v>
      </c>
      <c r="AC982" s="81">
        <f t="shared" si="155"/>
        <v>0</v>
      </c>
      <c r="AD982" s="82">
        <f t="shared" si="156"/>
        <v>0</v>
      </c>
      <c r="AE982" s="82">
        <f t="shared" si="157"/>
        <v>0</v>
      </c>
      <c r="AF982" s="97" t="str">
        <f t="shared" si="158"/>
        <v>-</v>
      </c>
      <c r="AG982" s="81">
        <f t="shared" si="159"/>
        <v>0</v>
      </c>
      <c r="AH982" s="98" t="s">
        <v>1368</v>
      </c>
      <c r="AI982" s="99" t="s">
        <v>1418</v>
      </c>
    </row>
    <row r="983" spans="1:35" x14ac:dyDescent="0.2">
      <c r="A983" s="79" t="s">
        <v>6074</v>
      </c>
      <c r="B983" s="80" t="s">
        <v>6075</v>
      </c>
      <c r="C983" s="81" t="s">
        <v>6076</v>
      </c>
      <c r="D983" s="82" t="s">
        <v>6077</v>
      </c>
      <c r="E983" s="82" t="s">
        <v>3130</v>
      </c>
      <c r="F983" s="80" t="s">
        <v>1362</v>
      </c>
      <c r="G983" s="83" t="s">
        <v>3131</v>
      </c>
      <c r="H983" s="84" t="s">
        <v>6078</v>
      </c>
      <c r="I983" s="85">
        <v>4193322626</v>
      </c>
      <c r="J983" s="86" t="s">
        <v>1569</v>
      </c>
      <c r="K983" s="87" t="s">
        <v>1366</v>
      </c>
      <c r="L983" s="88"/>
      <c r="M983" s="100">
        <v>2274.4451936458349</v>
      </c>
      <c r="N983" s="90"/>
      <c r="O983" s="91" t="s">
        <v>1367</v>
      </c>
      <c r="P983" s="87" t="s">
        <v>1366</v>
      </c>
      <c r="Q983" s="92"/>
      <c r="R983" s="90"/>
      <c r="S983" s="93" t="s">
        <v>1417</v>
      </c>
      <c r="T983" s="94">
        <v>3145</v>
      </c>
      <c r="U983" s="95"/>
      <c r="V983" s="95"/>
      <c r="W983" s="96"/>
      <c r="X983" s="81">
        <f t="shared" si="150"/>
        <v>0</v>
      </c>
      <c r="Y983" s="82">
        <f t="shared" si="151"/>
        <v>0</v>
      </c>
      <c r="Z983" s="82">
        <f t="shared" si="152"/>
        <v>0</v>
      </c>
      <c r="AA983" s="82">
        <f t="shared" si="153"/>
        <v>0</v>
      </c>
      <c r="AB983" s="97" t="str">
        <f t="shared" si="154"/>
        <v>-</v>
      </c>
      <c r="AC983" s="81">
        <f t="shared" si="155"/>
        <v>1</v>
      </c>
      <c r="AD983" s="82">
        <f t="shared" si="156"/>
        <v>0</v>
      </c>
      <c r="AE983" s="82">
        <f t="shared" si="157"/>
        <v>0</v>
      </c>
      <c r="AF983" s="97" t="str">
        <f t="shared" si="158"/>
        <v>-</v>
      </c>
      <c r="AG983" s="81">
        <f t="shared" si="159"/>
        <v>0</v>
      </c>
      <c r="AH983" s="98" t="s">
        <v>1368</v>
      </c>
      <c r="AI983" s="99" t="s">
        <v>1538</v>
      </c>
    </row>
    <row r="984" spans="1:35" x14ac:dyDescent="0.2">
      <c r="A984" s="79" t="s">
        <v>6079</v>
      </c>
      <c r="B984" s="80" t="s">
        <v>493</v>
      </c>
      <c r="C984" s="81" t="s">
        <v>494</v>
      </c>
      <c r="D984" s="82" t="s">
        <v>6080</v>
      </c>
      <c r="E984" s="82" t="s">
        <v>6081</v>
      </c>
      <c r="F984" s="80" t="s">
        <v>1362</v>
      </c>
      <c r="G984" s="83" t="s">
        <v>6082</v>
      </c>
      <c r="H984" s="84" t="s">
        <v>6083</v>
      </c>
      <c r="I984" s="85">
        <v>4193877724</v>
      </c>
      <c r="J984" s="86" t="s">
        <v>1424</v>
      </c>
      <c r="K984" s="87" t="s">
        <v>1417</v>
      </c>
      <c r="L984" s="88"/>
      <c r="M984" s="89">
        <v>271.48570118217862</v>
      </c>
      <c r="N984" s="90"/>
      <c r="O984" s="91">
        <v>12.643700000000001</v>
      </c>
      <c r="P984" s="87" t="s">
        <v>1366</v>
      </c>
      <c r="Q984" s="92"/>
      <c r="R984" s="90"/>
      <c r="S984" s="93" t="s">
        <v>1417</v>
      </c>
      <c r="T984" s="94">
        <v>9068.3700000000008</v>
      </c>
      <c r="U984" s="95"/>
      <c r="V984" s="95"/>
      <c r="W984" s="96"/>
      <c r="X984" s="81">
        <f t="shared" si="150"/>
        <v>1</v>
      </c>
      <c r="Y984" s="82">
        <f t="shared" si="151"/>
        <v>1</v>
      </c>
      <c r="Z984" s="82">
        <f t="shared" si="152"/>
        <v>0</v>
      </c>
      <c r="AA984" s="82">
        <f t="shared" si="153"/>
        <v>0</v>
      </c>
      <c r="AB984" s="97" t="str">
        <f t="shared" si="154"/>
        <v>SRSA</v>
      </c>
      <c r="AC984" s="81">
        <f t="shared" si="155"/>
        <v>1</v>
      </c>
      <c r="AD984" s="82">
        <f t="shared" si="156"/>
        <v>0</v>
      </c>
      <c r="AE984" s="82">
        <f t="shared" si="157"/>
        <v>0</v>
      </c>
      <c r="AF984" s="97" t="str">
        <f t="shared" si="158"/>
        <v>-</v>
      </c>
      <c r="AG984" s="81">
        <f t="shared" si="159"/>
        <v>0</v>
      </c>
      <c r="AH984" s="98" t="s">
        <v>1368</v>
      </c>
      <c r="AI984" s="99" t="s">
        <v>1418</v>
      </c>
    </row>
    <row r="985" spans="1:35" x14ac:dyDescent="0.2">
      <c r="A985" s="79" t="s">
        <v>6084</v>
      </c>
      <c r="B985" s="80" t="s">
        <v>6085</v>
      </c>
      <c r="C985" s="81" t="s">
        <v>6086</v>
      </c>
      <c r="D985" s="82" t="s">
        <v>6087</v>
      </c>
      <c r="E985" s="82" t="s">
        <v>1287</v>
      </c>
      <c r="F985" s="80" t="s">
        <v>1362</v>
      </c>
      <c r="G985" s="83" t="s">
        <v>4028</v>
      </c>
      <c r="H985" s="84" t="s">
        <v>6088</v>
      </c>
      <c r="I985" s="85">
        <v>4192385411</v>
      </c>
      <c r="J985" s="86" t="s">
        <v>1416</v>
      </c>
      <c r="K985" s="87" t="s">
        <v>1366</v>
      </c>
      <c r="L985" s="88"/>
      <c r="M985" s="100">
        <v>841.64683787368995</v>
      </c>
      <c r="N985" s="90"/>
      <c r="O985" s="91" t="s">
        <v>1367</v>
      </c>
      <c r="P985" s="87" t="s">
        <v>1366</v>
      </c>
      <c r="Q985" s="92"/>
      <c r="R985" s="90"/>
      <c r="S985" s="93" t="s">
        <v>1417</v>
      </c>
      <c r="T985" s="94">
        <v>1312</v>
      </c>
      <c r="U985" s="95"/>
      <c r="V985" s="95"/>
      <c r="W985" s="96"/>
      <c r="X985" s="81">
        <f t="shared" si="150"/>
        <v>0</v>
      </c>
      <c r="Y985" s="82">
        <f t="shared" si="151"/>
        <v>0</v>
      </c>
      <c r="Z985" s="82">
        <f t="shared" si="152"/>
        <v>0</v>
      </c>
      <c r="AA985" s="82">
        <f t="shared" si="153"/>
        <v>0</v>
      </c>
      <c r="AB985" s="97" t="str">
        <f t="shared" si="154"/>
        <v>-</v>
      </c>
      <c r="AC985" s="81">
        <f t="shared" si="155"/>
        <v>1</v>
      </c>
      <c r="AD985" s="82">
        <f t="shared" si="156"/>
        <v>0</v>
      </c>
      <c r="AE985" s="82">
        <f t="shared" si="157"/>
        <v>0</v>
      </c>
      <c r="AF985" s="97" t="str">
        <f t="shared" si="158"/>
        <v>-</v>
      </c>
      <c r="AG985" s="81">
        <f t="shared" si="159"/>
        <v>0</v>
      </c>
      <c r="AH985" s="98" t="s">
        <v>1368</v>
      </c>
      <c r="AI985" s="99" t="s">
        <v>1538</v>
      </c>
    </row>
    <row r="986" spans="1:35" x14ac:dyDescent="0.2">
      <c r="A986" s="79" t="s">
        <v>6089</v>
      </c>
      <c r="B986" s="80" t="s">
        <v>929</v>
      </c>
      <c r="C986" s="81" t="s">
        <v>930</v>
      </c>
      <c r="D986" s="82" t="s">
        <v>6090</v>
      </c>
      <c r="E986" s="82" t="s">
        <v>6091</v>
      </c>
      <c r="F986" s="80" t="s">
        <v>1362</v>
      </c>
      <c r="G986" s="83" t="s">
        <v>6092</v>
      </c>
      <c r="H986" s="84" t="s">
        <v>6093</v>
      </c>
      <c r="I986" s="85">
        <v>4402041700</v>
      </c>
      <c r="J986" s="86" t="s">
        <v>1424</v>
      </c>
      <c r="K986" s="87" t="s">
        <v>1417</v>
      </c>
      <c r="L986" s="88"/>
      <c r="M986" s="89">
        <v>1828.4161859185131</v>
      </c>
      <c r="N986" s="90"/>
      <c r="O986" s="91">
        <v>14.4109</v>
      </c>
      <c r="P986" s="87" t="s">
        <v>1366</v>
      </c>
      <c r="Q986" s="92"/>
      <c r="R986" s="90"/>
      <c r="S986" s="93" t="s">
        <v>1417</v>
      </c>
      <c r="T986" s="94">
        <v>82683.3</v>
      </c>
      <c r="U986" s="95"/>
      <c r="V986" s="95"/>
      <c r="W986" s="96"/>
      <c r="X986" s="81">
        <f t="shared" si="150"/>
        <v>1</v>
      </c>
      <c r="Y986" s="82">
        <f t="shared" si="151"/>
        <v>0</v>
      </c>
      <c r="Z986" s="82">
        <f t="shared" si="152"/>
        <v>0</v>
      </c>
      <c r="AA986" s="82">
        <f t="shared" si="153"/>
        <v>0</v>
      </c>
      <c r="AB986" s="97" t="str">
        <f t="shared" si="154"/>
        <v>-</v>
      </c>
      <c r="AC986" s="81">
        <f t="shared" si="155"/>
        <v>1</v>
      </c>
      <c r="AD986" s="82">
        <f t="shared" si="156"/>
        <v>0</v>
      </c>
      <c r="AE986" s="82">
        <f t="shared" si="157"/>
        <v>0</v>
      </c>
      <c r="AF986" s="97" t="str">
        <f t="shared" si="158"/>
        <v>-</v>
      </c>
      <c r="AG986" s="81">
        <f t="shared" si="159"/>
        <v>0</v>
      </c>
      <c r="AH986" s="98" t="s">
        <v>1368</v>
      </c>
      <c r="AI986" s="99" t="s">
        <v>1418</v>
      </c>
    </row>
    <row r="987" spans="1:35" x14ac:dyDescent="0.2">
      <c r="A987" s="79" t="s">
        <v>6094</v>
      </c>
      <c r="B987" s="80" t="s">
        <v>693</v>
      </c>
      <c r="C987" s="81" t="s">
        <v>694</v>
      </c>
      <c r="D987" s="82" t="s">
        <v>6095</v>
      </c>
      <c r="E987" s="82" t="s">
        <v>6096</v>
      </c>
      <c r="F987" s="80" t="s">
        <v>1362</v>
      </c>
      <c r="G987" s="83" t="s">
        <v>6097</v>
      </c>
      <c r="H987" s="84" t="s">
        <v>6098</v>
      </c>
      <c r="I987" s="85">
        <v>9375264773</v>
      </c>
      <c r="J987" s="86" t="s">
        <v>1416</v>
      </c>
      <c r="K987" s="87" t="s">
        <v>1366</v>
      </c>
      <c r="L987" s="88"/>
      <c r="M987" s="89">
        <v>1362.0125409331647</v>
      </c>
      <c r="N987" s="90"/>
      <c r="O987" s="91">
        <v>7.6357999999999997</v>
      </c>
      <c r="P987" s="87" t="s">
        <v>1366</v>
      </c>
      <c r="Q987" s="92"/>
      <c r="R987" s="90"/>
      <c r="S987" s="93" t="s">
        <v>1417</v>
      </c>
      <c r="T987" s="94">
        <v>34565.32</v>
      </c>
      <c r="U987" s="95"/>
      <c r="V987" s="95"/>
      <c r="W987" s="96"/>
      <c r="X987" s="81">
        <f t="shared" si="150"/>
        <v>0</v>
      </c>
      <c r="Y987" s="82">
        <f t="shared" si="151"/>
        <v>0</v>
      </c>
      <c r="Z987" s="82">
        <f t="shared" si="152"/>
        <v>0</v>
      </c>
      <c r="AA987" s="82">
        <f t="shared" si="153"/>
        <v>0</v>
      </c>
      <c r="AB987" s="97" t="str">
        <f t="shared" si="154"/>
        <v>-</v>
      </c>
      <c r="AC987" s="81">
        <f t="shared" si="155"/>
        <v>1</v>
      </c>
      <c r="AD987" s="82">
        <f t="shared" si="156"/>
        <v>0</v>
      </c>
      <c r="AE987" s="82">
        <f t="shared" si="157"/>
        <v>0</v>
      </c>
      <c r="AF987" s="97" t="str">
        <f t="shared" si="158"/>
        <v>-</v>
      </c>
      <c r="AG987" s="81">
        <f t="shared" si="159"/>
        <v>0</v>
      </c>
      <c r="AH987" s="98" t="s">
        <v>1368</v>
      </c>
      <c r="AI987" s="99" t="s">
        <v>1418</v>
      </c>
    </row>
    <row r="988" spans="1:35" x14ac:dyDescent="0.2">
      <c r="A988" s="79" t="s">
        <v>6099</v>
      </c>
      <c r="B988" s="80" t="s">
        <v>6100</v>
      </c>
      <c r="C988" s="81" t="s">
        <v>6101</v>
      </c>
      <c r="D988" s="82" t="s">
        <v>6102</v>
      </c>
      <c r="E988" s="82" t="s">
        <v>1528</v>
      </c>
      <c r="F988" s="80" t="s">
        <v>1362</v>
      </c>
      <c r="G988" s="83" t="s">
        <v>2307</v>
      </c>
      <c r="H988" s="84" t="s">
        <v>2313</v>
      </c>
      <c r="I988" s="85">
        <v>2164562070</v>
      </c>
      <c r="J988" s="86" t="s">
        <v>1365</v>
      </c>
      <c r="K988" s="87" t="s">
        <v>1366</v>
      </c>
      <c r="L988" s="88"/>
      <c r="M988" s="89">
        <v>431.88868603896054</v>
      </c>
      <c r="N988" s="90"/>
      <c r="O988" s="91" t="s">
        <v>1367</v>
      </c>
      <c r="P988" s="87" t="s">
        <v>1366</v>
      </c>
      <c r="Q988" s="92"/>
      <c r="R988" s="90"/>
      <c r="S988" s="93" t="s">
        <v>1366</v>
      </c>
      <c r="T988" s="94">
        <v>4097.0800000000008</v>
      </c>
      <c r="U988" s="95"/>
      <c r="V988" s="95"/>
      <c r="W988" s="96"/>
      <c r="X988" s="81">
        <f t="shared" si="150"/>
        <v>0</v>
      </c>
      <c r="Y988" s="82">
        <f t="shared" si="151"/>
        <v>1</v>
      </c>
      <c r="Z988" s="82">
        <f t="shared" si="152"/>
        <v>0</v>
      </c>
      <c r="AA988" s="82">
        <f t="shared" si="153"/>
        <v>0</v>
      </c>
      <c r="AB988" s="97" t="str">
        <f t="shared" si="154"/>
        <v>-</v>
      </c>
      <c r="AC988" s="81">
        <f t="shared" si="155"/>
        <v>0</v>
      </c>
      <c r="AD988" s="82">
        <f t="shared" si="156"/>
        <v>0</v>
      </c>
      <c r="AE988" s="82">
        <f t="shared" si="157"/>
        <v>0</v>
      </c>
      <c r="AF988" s="97" t="str">
        <f t="shared" si="158"/>
        <v>-</v>
      </c>
      <c r="AG988" s="81">
        <f t="shared" si="159"/>
        <v>0</v>
      </c>
      <c r="AH988" s="98" t="s">
        <v>1368</v>
      </c>
      <c r="AI988" s="99" t="s">
        <v>1418</v>
      </c>
    </row>
    <row r="989" spans="1:35" x14ac:dyDescent="0.2">
      <c r="A989" s="79" t="s">
        <v>6103</v>
      </c>
      <c r="B989" s="80" t="s">
        <v>6104</v>
      </c>
      <c r="C989" s="81" t="s">
        <v>6105</v>
      </c>
      <c r="D989" s="82" t="s">
        <v>2898</v>
      </c>
      <c r="E989" s="82" t="s">
        <v>1528</v>
      </c>
      <c r="F989" s="80" t="s">
        <v>1362</v>
      </c>
      <c r="G989" s="83" t="s">
        <v>2301</v>
      </c>
      <c r="H989" s="84" t="s">
        <v>1974</v>
      </c>
      <c r="I989" s="85">
        <v>2162981164</v>
      </c>
      <c r="J989" s="86" t="s">
        <v>1365</v>
      </c>
      <c r="K989" s="87" t="s">
        <v>1366</v>
      </c>
      <c r="L989" s="88"/>
      <c r="M989" s="89">
        <v>400.48137156996381</v>
      </c>
      <c r="N989" s="90"/>
      <c r="O989" s="91" t="s">
        <v>1367</v>
      </c>
      <c r="P989" s="87" t="s">
        <v>1366</v>
      </c>
      <c r="Q989" s="92"/>
      <c r="R989" s="90"/>
      <c r="S989" s="93" t="s">
        <v>1366</v>
      </c>
      <c r="T989" s="94">
        <v>2591.5</v>
      </c>
      <c r="U989" s="95"/>
      <c r="V989" s="95"/>
      <c r="W989" s="96"/>
      <c r="X989" s="81">
        <f t="shared" si="150"/>
        <v>0</v>
      </c>
      <c r="Y989" s="82">
        <f t="shared" si="151"/>
        <v>1</v>
      </c>
      <c r="Z989" s="82">
        <f t="shared" si="152"/>
        <v>0</v>
      </c>
      <c r="AA989" s="82">
        <f t="shared" si="153"/>
        <v>0</v>
      </c>
      <c r="AB989" s="97" t="str">
        <f t="shared" si="154"/>
        <v>-</v>
      </c>
      <c r="AC989" s="81">
        <f t="shared" si="155"/>
        <v>0</v>
      </c>
      <c r="AD989" s="82">
        <f t="shared" si="156"/>
        <v>0</v>
      </c>
      <c r="AE989" s="82">
        <f t="shared" si="157"/>
        <v>0</v>
      </c>
      <c r="AF989" s="97" t="str">
        <f t="shared" si="158"/>
        <v>-</v>
      </c>
      <c r="AG989" s="81">
        <f t="shared" si="159"/>
        <v>0</v>
      </c>
      <c r="AH989" s="98" t="s">
        <v>1368</v>
      </c>
      <c r="AI989" s="99" t="s">
        <v>1369</v>
      </c>
    </row>
    <row r="990" spans="1:35" x14ac:dyDescent="0.2">
      <c r="A990" s="79" t="s">
        <v>6106</v>
      </c>
      <c r="B990" s="80" t="s">
        <v>6107</v>
      </c>
      <c r="C990" s="81" t="s">
        <v>6108</v>
      </c>
      <c r="D990" s="82" t="s">
        <v>2306</v>
      </c>
      <c r="E990" s="82" t="s">
        <v>1528</v>
      </c>
      <c r="F990" s="80" t="s">
        <v>1362</v>
      </c>
      <c r="G990" s="83" t="s">
        <v>2307</v>
      </c>
      <c r="H990" s="84" t="s">
        <v>2308</v>
      </c>
      <c r="I990" s="85">
        <v>2165231133</v>
      </c>
      <c r="J990" s="86"/>
      <c r="K990" s="87"/>
      <c r="L990" s="88"/>
      <c r="M990" s="89">
        <v>169.91052542733271</v>
      </c>
      <c r="N990" s="90"/>
      <c r="O990" s="91" t="s">
        <v>1367</v>
      </c>
      <c r="P990" s="87" t="s">
        <v>1366</v>
      </c>
      <c r="Q990" s="92"/>
      <c r="R990" s="90"/>
      <c r="S990" s="93"/>
      <c r="T990" s="94">
        <v>1621.74</v>
      </c>
      <c r="U990" s="95"/>
      <c r="V990" s="95"/>
      <c r="W990" s="96"/>
      <c r="X990" s="81">
        <f t="shared" si="150"/>
        <v>0</v>
      </c>
      <c r="Y990" s="82">
        <f t="shared" si="151"/>
        <v>1</v>
      </c>
      <c r="Z990" s="82">
        <f t="shared" si="152"/>
        <v>0</v>
      </c>
      <c r="AA990" s="82">
        <f t="shared" si="153"/>
        <v>0</v>
      </c>
      <c r="AB990" s="97" t="str">
        <f t="shared" si="154"/>
        <v>-</v>
      </c>
      <c r="AC990" s="81">
        <f t="shared" si="155"/>
        <v>0</v>
      </c>
      <c r="AD990" s="82">
        <f t="shared" si="156"/>
        <v>0</v>
      </c>
      <c r="AE990" s="82">
        <f t="shared" si="157"/>
        <v>0</v>
      </c>
      <c r="AF990" s="97" t="str">
        <f t="shared" si="158"/>
        <v>-</v>
      </c>
      <c r="AG990" s="81">
        <f t="shared" si="159"/>
        <v>0</v>
      </c>
      <c r="AH990" s="98" t="s">
        <v>1368</v>
      </c>
      <c r="AI990" s="99" t="s">
        <v>1369</v>
      </c>
    </row>
    <row r="991" spans="1:35" x14ac:dyDescent="0.2">
      <c r="A991" s="79" t="s">
        <v>6109</v>
      </c>
      <c r="B991" s="80" t="s">
        <v>407</v>
      </c>
      <c r="C991" s="81" t="s">
        <v>408</v>
      </c>
      <c r="D991" s="82" t="s">
        <v>6110</v>
      </c>
      <c r="E991" s="82" t="s">
        <v>6111</v>
      </c>
      <c r="F991" s="80" t="s">
        <v>1362</v>
      </c>
      <c r="G991" s="83" t="s">
        <v>6112</v>
      </c>
      <c r="H991" s="84" t="s">
        <v>6113</v>
      </c>
      <c r="I991" s="85">
        <v>7405965218</v>
      </c>
      <c r="J991" s="86" t="s">
        <v>1424</v>
      </c>
      <c r="K991" s="87" t="s">
        <v>1417</v>
      </c>
      <c r="L991" s="88"/>
      <c r="M991" s="89">
        <v>2267.700474389108</v>
      </c>
      <c r="N991" s="90"/>
      <c r="O991" s="91">
        <v>31.2151</v>
      </c>
      <c r="P991" s="87" t="s">
        <v>1417</v>
      </c>
      <c r="Q991" s="92"/>
      <c r="R991" s="90"/>
      <c r="S991" s="93" t="s">
        <v>1417</v>
      </c>
      <c r="T991" s="94">
        <v>159576.58000000002</v>
      </c>
      <c r="U991" s="95"/>
      <c r="V991" s="95"/>
      <c r="W991" s="96"/>
      <c r="X991" s="81">
        <f t="shared" si="150"/>
        <v>1</v>
      </c>
      <c r="Y991" s="82">
        <f t="shared" si="151"/>
        <v>0</v>
      </c>
      <c r="Z991" s="82">
        <f t="shared" si="152"/>
        <v>0</v>
      </c>
      <c r="AA991" s="82">
        <f t="shared" si="153"/>
        <v>0</v>
      </c>
      <c r="AB991" s="97" t="str">
        <f t="shared" si="154"/>
        <v>-</v>
      </c>
      <c r="AC991" s="81">
        <f t="shared" si="155"/>
        <v>1</v>
      </c>
      <c r="AD991" s="82">
        <f t="shared" si="156"/>
        <v>1</v>
      </c>
      <c r="AE991" s="82" t="str">
        <f t="shared" si="157"/>
        <v>Initial</v>
      </c>
      <c r="AF991" s="97" t="str">
        <f t="shared" si="158"/>
        <v>RLIS</v>
      </c>
      <c r="AG991" s="81">
        <f t="shared" si="159"/>
        <v>0</v>
      </c>
      <c r="AH991" s="98" t="s">
        <v>1368</v>
      </c>
      <c r="AI991" s="99" t="s">
        <v>1369</v>
      </c>
    </row>
    <row r="992" spans="1:35" x14ac:dyDescent="0.2">
      <c r="A992" s="79" t="s">
        <v>6114</v>
      </c>
      <c r="B992" s="80" t="s">
        <v>6115</v>
      </c>
      <c r="C992" s="81" t="s">
        <v>6116</v>
      </c>
      <c r="D992" s="82" t="s">
        <v>6117</v>
      </c>
      <c r="E992" s="82" t="s">
        <v>2908</v>
      </c>
      <c r="F992" s="80" t="s">
        <v>1362</v>
      </c>
      <c r="G992" s="83" t="s">
        <v>2909</v>
      </c>
      <c r="H992" s="84" t="s">
        <v>4354</v>
      </c>
      <c r="I992" s="85">
        <v>6145019473</v>
      </c>
      <c r="J992" s="86" t="s">
        <v>1390</v>
      </c>
      <c r="K992" s="87" t="s">
        <v>1366</v>
      </c>
      <c r="L992" s="88"/>
      <c r="M992" s="89">
        <v>736.70441922474095</v>
      </c>
      <c r="N992" s="90"/>
      <c r="O992" s="91" t="s">
        <v>1367</v>
      </c>
      <c r="P992" s="87" t="s">
        <v>1366</v>
      </c>
      <c r="Q992" s="92"/>
      <c r="R992" s="90"/>
      <c r="S992" s="93" t="s">
        <v>1366</v>
      </c>
      <c r="T992" s="94">
        <v>7562.77</v>
      </c>
      <c r="U992" s="95"/>
      <c r="V992" s="95"/>
      <c r="W992" s="96"/>
      <c r="X992" s="81">
        <f t="shared" si="150"/>
        <v>0</v>
      </c>
      <c r="Y992" s="82">
        <f t="shared" si="151"/>
        <v>0</v>
      </c>
      <c r="Z992" s="82">
        <f t="shared" si="152"/>
        <v>0</v>
      </c>
      <c r="AA992" s="82">
        <f t="shared" si="153"/>
        <v>0</v>
      </c>
      <c r="AB992" s="97" t="str">
        <f t="shared" si="154"/>
        <v>-</v>
      </c>
      <c r="AC992" s="81">
        <f t="shared" si="155"/>
        <v>0</v>
      </c>
      <c r="AD992" s="82">
        <f t="shared" si="156"/>
        <v>0</v>
      </c>
      <c r="AE992" s="82">
        <f t="shared" si="157"/>
        <v>0</v>
      </c>
      <c r="AF992" s="97" t="str">
        <f t="shared" si="158"/>
        <v>-</v>
      </c>
      <c r="AG992" s="81">
        <f t="shared" si="159"/>
        <v>0</v>
      </c>
      <c r="AH992" s="98" t="s">
        <v>1368</v>
      </c>
      <c r="AI992" s="99" t="s">
        <v>1418</v>
      </c>
    </row>
    <row r="993" spans="1:35" x14ac:dyDescent="0.2">
      <c r="A993" s="79" t="s">
        <v>6118</v>
      </c>
      <c r="B993" s="80" t="s">
        <v>6119</v>
      </c>
      <c r="C993" s="81" t="s">
        <v>6120</v>
      </c>
      <c r="D993" s="82" t="s">
        <v>6121</v>
      </c>
      <c r="E993" s="82" t="s">
        <v>1528</v>
      </c>
      <c r="F993" s="80" t="s">
        <v>1362</v>
      </c>
      <c r="G993" s="83" t="s">
        <v>2212</v>
      </c>
      <c r="H993" s="84" t="s">
        <v>6122</v>
      </c>
      <c r="I993" s="85">
        <v>2165412048</v>
      </c>
      <c r="J993" s="86" t="s">
        <v>1365</v>
      </c>
      <c r="K993" s="87" t="s">
        <v>1366</v>
      </c>
      <c r="L993" s="88"/>
      <c r="M993" s="89">
        <v>447.27184937985805</v>
      </c>
      <c r="N993" s="90"/>
      <c r="O993" s="91" t="s">
        <v>1367</v>
      </c>
      <c r="P993" s="87" t="s">
        <v>1366</v>
      </c>
      <c r="Q993" s="92"/>
      <c r="R993" s="90"/>
      <c r="S993" s="93" t="s">
        <v>1366</v>
      </c>
      <c r="T993" s="94">
        <v>3230.97</v>
      </c>
      <c r="U993" s="95"/>
      <c r="V993" s="95"/>
      <c r="W993" s="96"/>
      <c r="X993" s="81">
        <f t="shared" si="150"/>
        <v>0</v>
      </c>
      <c r="Y993" s="82">
        <f t="shared" si="151"/>
        <v>1</v>
      </c>
      <c r="Z993" s="82">
        <f t="shared" si="152"/>
        <v>0</v>
      </c>
      <c r="AA993" s="82">
        <f t="shared" si="153"/>
        <v>0</v>
      </c>
      <c r="AB993" s="97" t="str">
        <f t="shared" si="154"/>
        <v>-</v>
      </c>
      <c r="AC993" s="81">
        <f t="shared" si="155"/>
        <v>0</v>
      </c>
      <c r="AD993" s="82">
        <f t="shared" si="156"/>
        <v>0</v>
      </c>
      <c r="AE993" s="82">
        <f t="shared" si="157"/>
        <v>0</v>
      </c>
      <c r="AF993" s="97" t="str">
        <f t="shared" si="158"/>
        <v>-</v>
      </c>
      <c r="AG993" s="81">
        <f t="shared" si="159"/>
        <v>0</v>
      </c>
      <c r="AH993" s="98" t="s">
        <v>1368</v>
      </c>
      <c r="AI993" s="99" t="s">
        <v>1369</v>
      </c>
    </row>
    <row r="994" spans="1:35" x14ac:dyDescent="0.2">
      <c r="A994" s="79" t="s">
        <v>6123</v>
      </c>
      <c r="B994" s="80" t="s">
        <v>678</v>
      </c>
      <c r="C994" s="81" t="s">
        <v>679</v>
      </c>
      <c r="D994" s="82" t="s">
        <v>6124</v>
      </c>
      <c r="E994" s="82" t="s">
        <v>6125</v>
      </c>
      <c r="F994" s="80" t="s">
        <v>1362</v>
      </c>
      <c r="G994" s="83" t="s">
        <v>6126</v>
      </c>
      <c r="H994" s="84" t="s">
        <v>6127</v>
      </c>
      <c r="I994" s="85">
        <v>3303363571</v>
      </c>
      <c r="J994" s="86" t="s">
        <v>1390</v>
      </c>
      <c r="K994" s="87" t="s">
        <v>1366</v>
      </c>
      <c r="L994" s="88"/>
      <c r="M994" s="89">
        <v>4805.5577902826171</v>
      </c>
      <c r="N994" s="90"/>
      <c r="O994" s="91">
        <v>8.9901</v>
      </c>
      <c r="P994" s="87" t="s">
        <v>1366</v>
      </c>
      <c r="Q994" s="92"/>
      <c r="R994" s="90"/>
      <c r="S994" s="93" t="s">
        <v>1366</v>
      </c>
      <c r="T994" s="94">
        <v>120616.22</v>
      </c>
      <c r="U994" s="95"/>
      <c r="V994" s="95"/>
      <c r="W994" s="96"/>
      <c r="X994" s="81">
        <f t="shared" si="150"/>
        <v>0</v>
      </c>
      <c r="Y994" s="82">
        <f t="shared" si="151"/>
        <v>0</v>
      </c>
      <c r="Z994" s="82">
        <f t="shared" si="152"/>
        <v>0</v>
      </c>
      <c r="AA994" s="82">
        <f t="shared" si="153"/>
        <v>0</v>
      </c>
      <c r="AB994" s="97" t="str">
        <f t="shared" si="154"/>
        <v>-</v>
      </c>
      <c r="AC994" s="81">
        <f t="shared" si="155"/>
        <v>0</v>
      </c>
      <c r="AD994" s="82">
        <f t="shared" si="156"/>
        <v>0</v>
      </c>
      <c r="AE994" s="82">
        <f t="shared" si="157"/>
        <v>0</v>
      </c>
      <c r="AF994" s="97" t="str">
        <f t="shared" si="158"/>
        <v>-</v>
      </c>
      <c r="AG994" s="81">
        <f t="shared" si="159"/>
        <v>0</v>
      </c>
      <c r="AH994" s="98" t="s">
        <v>1368</v>
      </c>
      <c r="AI994" s="99" t="s">
        <v>1369</v>
      </c>
    </row>
    <row r="995" spans="1:35" x14ac:dyDescent="0.2">
      <c r="A995" s="79" t="s">
        <v>6128</v>
      </c>
      <c r="B995" s="80" t="s">
        <v>397</v>
      </c>
      <c r="C995" s="81" t="s">
        <v>398</v>
      </c>
      <c r="D995" s="82" t="s">
        <v>6129</v>
      </c>
      <c r="E995" s="82" t="s">
        <v>6130</v>
      </c>
      <c r="F995" s="80" t="s">
        <v>1362</v>
      </c>
      <c r="G995" s="83" t="s">
        <v>6131</v>
      </c>
      <c r="H995" s="84" t="s">
        <v>1397</v>
      </c>
      <c r="I995" s="85">
        <v>7404672802</v>
      </c>
      <c r="J995" s="86" t="s">
        <v>1390</v>
      </c>
      <c r="K995" s="87" t="s">
        <v>1366</v>
      </c>
      <c r="L995" s="88"/>
      <c r="M995" s="89">
        <v>605.93296940707864</v>
      </c>
      <c r="N995" s="90"/>
      <c r="O995" s="91">
        <v>16.446400000000001</v>
      </c>
      <c r="P995" s="87" t="s">
        <v>1366</v>
      </c>
      <c r="Q995" s="92"/>
      <c r="R995" s="90"/>
      <c r="S995" s="93" t="s">
        <v>1366</v>
      </c>
      <c r="T995" s="94">
        <v>22774.86</v>
      </c>
      <c r="U995" s="95"/>
      <c r="V995" s="95"/>
      <c r="W995" s="96"/>
      <c r="X995" s="81">
        <f t="shared" si="150"/>
        <v>0</v>
      </c>
      <c r="Y995" s="82">
        <f t="shared" si="151"/>
        <v>0</v>
      </c>
      <c r="Z995" s="82">
        <f t="shared" si="152"/>
        <v>0</v>
      </c>
      <c r="AA995" s="82">
        <f t="shared" si="153"/>
        <v>0</v>
      </c>
      <c r="AB995" s="97" t="str">
        <f t="shared" si="154"/>
        <v>-</v>
      </c>
      <c r="AC995" s="81">
        <f t="shared" si="155"/>
        <v>0</v>
      </c>
      <c r="AD995" s="82">
        <f t="shared" si="156"/>
        <v>0</v>
      </c>
      <c r="AE995" s="82">
        <f t="shared" si="157"/>
        <v>0</v>
      </c>
      <c r="AF995" s="97" t="str">
        <f t="shared" si="158"/>
        <v>-</v>
      </c>
      <c r="AG995" s="81">
        <f t="shared" si="159"/>
        <v>0</v>
      </c>
      <c r="AH995" s="98" t="s">
        <v>1368</v>
      </c>
      <c r="AI995" s="99" t="s">
        <v>1418</v>
      </c>
    </row>
    <row r="996" spans="1:35" x14ac:dyDescent="0.2">
      <c r="A996" s="79" t="s">
        <v>6132</v>
      </c>
      <c r="B996" s="80" t="s">
        <v>70</v>
      </c>
      <c r="C996" s="81" t="s">
        <v>71</v>
      </c>
      <c r="D996" s="82" t="s">
        <v>6133</v>
      </c>
      <c r="E996" s="82" t="s">
        <v>6134</v>
      </c>
      <c r="F996" s="80" t="s">
        <v>1362</v>
      </c>
      <c r="G996" s="83" t="s">
        <v>6135</v>
      </c>
      <c r="H996" s="84" t="s">
        <v>6136</v>
      </c>
      <c r="I996" s="85">
        <v>4197392900</v>
      </c>
      <c r="J996" s="86" t="s">
        <v>1569</v>
      </c>
      <c r="K996" s="87" t="s">
        <v>1366</v>
      </c>
      <c r="L996" s="88"/>
      <c r="M996" s="89">
        <v>3322.3373740309162</v>
      </c>
      <c r="N996" s="90"/>
      <c r="O996" s="91">
        <v>12.705299999999999</v>
      </c>
      <c r="P996" s="87" t="s">
        <v>1366</v>
      </c>
      <c r="Q996" s="92"/>
      <c r="R996" s="90"/>
      <c r="S996" s="93" t="s">
        <v>1417</v>
      </c>
      <c r="T996" s="94">
        <v>109233.13</v>
      </c>
      <c r="U996" s="95"/>
      <c r="V996" s="95"/>
      <c r="W996" s="96"/>
      <c r="X996" s="81">
        <f t="shared" si="150"/>
        <v>0</v>
      </c>
      <c r="Y996" s="82">
        <f t="shared" si="151"/>
        <v>0</v>
      </c>
      <c r="Z996" s="82">
        <f t="shared" si="152"/>
        <v>0</v>
      </c>
      <c r="AA996" s="82">
        <f t="shared" si="153"/>
        <v>0</v>
      </c>
      <c r="AB996" s="97" t="str">
        <f t="shared" si="154"/>
        <v>-</v>
      </c>
      <c r="AC996" s="81">
        <f t="shared" si="155"/>
        <v>1</v>
      </c>
      <c r="AD996" s="82">
        <f t="shared" si="156"/>
        <v>0</v>
      </c>
      <c r="AE996" s="82">
        <f t="shared" si="157"/>
        <v>0</v>
      </c>
      <c r="AF996" s="97" t="str">
        <f t="shared" si="158"/>
        <v>-</v>
      </c>
      <c r="AG996" s="81">
        <f t="shared" si="159"/>
        <v>0</v>
      </c>
      <c r="AH996" s="98" t="s">
        <v>1368</v>
      </c>
      <c r="AI996" s="99" t="s">
        <v>1418</v>
      </c>
    </row>
    <row r="997" spans="1:35" x14ac:dyDescent="0.2">
      <c r="A997" s="79" t="s">
        <v>6137</v>
      </c>
      <c r="B997" s="80" t="s">
        <v>1264</v>
      </c>
      <c r="C997" s="81" t="s">
        <v>1265</v>
      </c>
      <c r="D997" s="82" t="s">
        <v>6138</v>
      </c>
      <c r="E997" s="82" t="s">
        <v>448</v>
      </c>
      <c r="F997" s="80" t="s">
        <v>1362</v>
      </c>
      <c r="G997" s="83" t="s">
        <v>4100</v>
      </c>
      <c r="H997" s="84" t="s">
        <v>1397</v>
      </c>
      <c r="I997" s="85">
        <v>3308412321</v>
      </c>
      <c r="J997" s="86" t="s">
        <v>1383</v>
      </c>
      <c r="K997" s="87" t="s">
        <v>1366</v>
      </c>
      <c r="L997" s="88"/>
      <c r="M997" s="89">
        <v>5337.1262239770313</v>
      </c>
      <c r="N997" s="90"/>
      <c r="O997" s="91">
        <v>45.857700000000001</v>
      </c>
      <c r="P997" s="87" t="s">
        <v>1417</v>
      </c>
      <c r="Q997" s="92"/>
      <c r="R997" s="90"/>
      <c r="S997" s="93" t="s">
        <v>1366</v>
      </c>
      <c r="T997" s="94">
        <v>577214.51</v>
      </c>
      <c r="U997" s="95"/>
      <c r="V997" s="95"/>
      <c r="W997" s="96"/>
      <c r="X997" s="81">
        <f t="shared" si="150"/>
        <v>0</v>
      </c>
      <c r="Y997" s="82">
        <f t="shared" si="151"/>
        <v>0</v>
      </c>
      <c r="Z997" s="82">
        <f t="shared" si="152"/>
        <v>0</v>
      </c>
      <c r="AA997" s="82">
        <f t="shared" si="153"/>
        <v>0</v>
      </c>
      <c r="AB997" s="97" t="str">
        <f t="shared" si="154"/>
        <v>-</v>
      </c>
      <c r="AC997" s="81">
        <f t="shared" si="155"/>
        <v>0</v>
      </c>
      <c r="AD997" s="82">
        <f t="shared" si="156"/>
        <v>1</v>
      </c>
      <c r="AE997" s="82">
        <f t="shared" si="157"/>
        <v>0</v>
      </c>
      <c r="AF997" s="97" t="str">
        <f t="shared" si="158"/>
        <v>-</v>
      </c>
      <c r="AG997" s="81">
        <f t="shared" si="159"/>
        <v>0</v>
      </c>
      <c r="AH997" s="98" t="s">
        <v>1368</v>
      </c>
      <c r="AI997" s="99" t="s">
        <v>1418</v>
      </c>
    </row>
    <row r="998" spans="1:35" x14ac:dyDescent="0.2">
      <c r="A998" s="79" t="s">
        <v>6139</v>
      </c>
      <c r="B998" s="80" t="s">
        <v>6140</v>
      </c>
      <c r="C998" s="81" t="s">
        <v>6141</v>
      </c>
      <c r="D998" s="82" t="s">
        <v>6142</v>
      </c>
      <c r="E998" s="82" t="s">
        <v>3292</v>
      </c>
      <c r="F998" s="80" t="s">
        <v>1362</v>
      </c>
      <c r="G998" s="83" t="s">
        <v>3293</v>
      </c>
      <c r="H998" s="84" t="s">
        <v>6143</v>
      </c>
      <c r="I998" s="85">
        <v>5139325677</v>
      </c>
      <c r="J998" s="86" t="s">
        <v>1476</v>
      </c>
      <c r="K998" s="87" t="s">
        <v>1417</v>
      </c>
      <c r="L998" s="88"/>
      <c r="M998" s="100">
        <v>2556.8597080999284</v>
      </c>
      <c r="N998" s="90"/>
      <c r="O998" s="91" t="s">
        <v>1367</v>
      </c>
      <c r="P998" s="87" t="s">
        <v>1366</v>
      </c>
      <c r="Q998" s="92"/>
      <c r="R998" s="90"/>
      <c r="S998" s="93" t="s">
        <v>1417</v>
      </c>
      <c r="T998" s="94">
        <v>1751</v>
      </c>
      <c r="U998" s="95"/>
      <c r="V998" s="95"/>
      <c r="W998" s="96"/>
      <c r="X998" s="81">
        <f t="shared" si="150"/>
        <v>1</v>
      </c>
      <c r="Y998" s="82">
        <f t="shared" si="151"/>
        <v>0</v>
      </c>
      <c r="Z998" s="82">
        <f t="shared" si="152"/>
        <v>0</v>
      </c>
      <c r="AA998" s="82">
        <f t="shared" si="153"/>
        <v>0</v>
      </c>
      <c r="AB998" s="97" t="str">
        <f t="shared" si="154"/>
        <v>-</v>
      </c>
      <c r="AC998" s="81">
        <f t="shared" si="155"/>
        <v>1</v>
      </c>
      <c r="AD998" s="82">
        <f t="shared" si="156"/>
        <v>0</v>
      </c>
      <c r="AE998" s="82">
        <f t="shared" si="157"/>
        <v>0</v>
      </c>
      <c r="AF998" s="97" t="str">
        <f t="shared" si="158"/>
        <v>-</v>
      </c>
      <c r="AG998" s="81">
        <f t="shared" si="159"/>
        <v>0</v>
      </c>
      <c r="AH998" s="98" t="s">
        <v>1368</v>
      </c>
      <c r="AI998" s="99" t="s">
        <v>1538</v>
      </c>
    </row>
    <row r="999" spans="1:35" x14ac:dyDescent="0.2">
      <c r="A999" s="79" t="s">
        <v>6144</v>
      </c>
      <c r="B999" s="80" t="s">
        <v>1001</v>
      </c>
      <c r="C999" s="81" t="s">
        <v>1002</v>
      </c>
      <c r="D999" s="82" t="s">
        <v>6145</v>
      </c>
      <c r="E999" s="82" t="s">
        <v>6146</v>
      </c>
      <c r="F999" s="80" t="s">
        <v>1362</v>
      </c>
      <c r="G999" s="83" t="s">
        <v>6147</v>
      </c>
      <c r="H999" s="84" t="s">
        <v>3539</v>
      </c>
      <c r="I999" s="85">
        <v>7406782366</v>
      </c>
      <c r="J999" s="86" t="s">
        <v>1424</v>
      </c>
      <c r="K999" s="87" t="s">
        <v>1417</v>
      </c>
      <c r="L999" s="88"/>
      <c r="M999" s="89">
        <v>2163.3908606464056</v>
      </c>
      <c r="N999" s="90"/>
      <c r="O999" s="91">
        <v>16.0808</v>
      </c>
      <c r="P999" s="87" t="s">
        <v>1366</v>
      </c>
      <c r="Q999" s="92"/>
      <c r="R999" s="90"/>
      <c r="S999" s="93" t="s">
        <v>1417</v>
      </c>
      <c r="T999" s="94">
        <v>97176.44</v>
      </c>
      <c r="U999" s="95"/>
      <c r="V999" s="95"/>
      <c r="W999" s="96"/>
      <c r="X999" s="81">
        <f t="shared" si="150"/>
        <v>1</v>
      </c>
      <c r="Y999" s="82">
        <f t="shared" si="151"/>
        <v>0</v>
      </c>
      <c r="Z999" s="82">
        <f t="shared" si="152"/>
        <v>0</v>
      </c>
      <c r="AA999" s="82">
        <f t="shared" si="153"/>
        <v>0</v>
      </c>
      <c r="AB999" s="97" t="str">
        <f t="shared" si="154"/>
        <v>-</v>
      </c>
      <c r="AC999" s="81">
        <f t="shared" si="155"/>
        <v>1</v>
      </c>
      <c r="AD999" s="82">
        <f t="shared" si="156"/>
        <v>0</v>
      </c>
      <c r="AE999" s="82">
        <f t="shared" si="157"/>
        <v>0</v>
      </c>
      <c r="AF999" s="97" t="str">
        <f t="shared" si="158"/>
        <v>-</v>
      </c>
      <c r="AG999" s="81">
        <f t="shared" si="159"/>
        <v>0</v>
      </c>
      <c r="AH999" s="98" t="s">
        <v>1368</v>
      </c>
      <c r="AI999" s="99" t="s">
        <v>1418</v>
      </c>
    </row>
    <row r="1000" spans="1:35" x14ac:dyDescent="0.2">
      <c r="A1000" s="79" t="s">
        <v>6148</v>
      </c>
      <c r="B1000" s="80" t="s">
        <v>358</v>
      </c>
      <c r="C1000" s="81" t="s">
        <v>359</v>
      </c>
      <c r="D1000" s="82" t="s">
        <v>6149</v>
      </c>
      <c r="E1000" s="82" t="s">
        <v>5582</v>
      </c>
      <c r="F1000" s="80" t="s">
        <v>1362</v>
      </c>
      <c r="G1000" s="83" t="s">
        <v>2222</v>
      </c>
      <c r="H1000" s="84" t="s">
        <v>6150</v>
      </c>
      <c r="I1000" s="85">
        <v>2162957710</v>
      </c>
      <c r="J1000" s="86" t="s">
        <v>1390</v>
      </c>
      <c r="K1000" s="87" t="s">
        <v>1366</v>
      </c>
      <c r="L1000" s="88"/>
      <c r="M1000" s="89">
        <v>1561.4266266007373</v>
      </c>
      <c r="N1000" s="90"/>
      <c r="O1000" s="91">
        <v>36.7943</v>
      </c>
      <c r="P1000" s="87" t="s">
        <v>1417</v>
      </c>
      <c r="Q1000" s="92"/>
      <c r="R1000" s="90"/>
      <c r="S1000" s="93" t="s">
        <v>1366</v>
      </c>
      <c r="T1000" s="94">
        <v>138285.05000000002</v>
      </c>
      <c r="U1000" s="95"/>
      <c r="V1000" s="95"/>
      <c r="W1000" s="96"/>
      <c r="X1000" s="81">
        <f t="shared" si="150"/>
        <v>0</v>
      </c>
      <c r="Y1000" s="82">
        <f t="shared" si="151"/>
        <v>0</v>
      </c>
      <c r="Z1000" s="82">
        <f t="shared" si="152"/>
        <v>0</v>
      </c>
      <c r="AA1000" s="82">
        <f t="shared" si="153"/>
        <v>0</v>
      </c>
      <c r="AB1000" s="97" t="str">
        <f t="shared" si="154"/>
        <v>-</v>
      </c>
      <c r="AC1000" s="81">
        <f t="shared" si="155"/>
        <v>0</v>
      </c>
      <c r="AD1000" s="82">
        <f t="shared" si="156"/>
        <v>1</v>
      </c>
      <c r="AE1000" s="82">
        <f t="shared" si="157"/>
        <v>0</v>
      </c>
      <c r="AF1000" s="97" t="str">
        <f t="shared" si="158"/>
        <v>-</v>
      </c>
      <c r="AG1000" s="81">
        <f t="shared" si="159"/>
        <v>0</v>
      </c>
      <c r="AH1000" s="98" t="s">
        <v>1368</v>
      </c>
      <c r="AI1000" s="99" t="s">
        <v>1418</v>
      </c>
    </row>
    <row r="1001" spans="1:35" x14ac:dyDescent="0.2">
      <c r="A1001" s="79" t="s">
        <v>6151</v>
      </c>
      <c r="B1001" s="80" t="s">
        <v>6152</v>
      </c>
      <c r="C1001" s="81" t="s">
        <v>6153</v>
      </c>
      <c r="D1001" s="82" t="s">
        <v>6154</v>
      </c>
      <c r="E1001" s="82" t="s">
        <v>4227</v>
      </c>
      <c r="F1001" s="80" t="s">
        <v>1362</v>
      </c>
      <c r="G1001" s="83" t="s">
        <v>4228</v>
      </c>
      <c r="H1001" s="84" t="s">
        <v>1397</v>
      </c>
      <c r="I1001" s="85">
        <v>7403732766</v>
      </c>
      <c r="J1001" s="86" t="s">
        <v>1424</v>
      </c>
      <c r="K1001" s="87" t="s">
        <v>1417</v>
      </c>
      <c r="L1001" s="88"/>
      <c r="M1001" s="100">
        <v>563.61</v>
      </c>
      <c r="N1001" s="90"/>
      <c r="O1001" s="91" t="s">
        <v>1367</v>
      </c>
      <c r="P1001" s="87" t="s">
        <v>1366</v>
      </c>
      <c r="Q1001" s="92"/>
      <c r="R1001" s="90"/>
      <c r="S1001" s="93" t="s">
        <v>1417</v>
      </c>
      <c r="T1001" s="94">
        <v>1335</v>
      </c>
      <c r="U1001" s="95"/>
      <c r="V1001" s="95"/>
      <c r="W1001" s="96"/>
      <c r="X1001" s="81">
        <f t="shared" si="150"/>
        <v>1</v>
      </c>
      <c r="Y1001" s="82">
        <f t="shared" si="151"/>
        <v>1</v>
      </c>
      <c r="Z1001" s="82">
        <f t="shared" si="152"/>
        <v>0</v>
      </c>
      <c r="AA1001" s="82">
        <f t="shared" si="153"/>
        <v>0</v>
      </c>
      <c r="AB1001" s="97" t="str">
        <f t="shared" si="154"/>
        <v>SRSA</v>
      </c>
      <c r="AC1001" s="81">
        <f t="shared" si="155"/>
        <v>1</v>
      </c>
      <c r="AD1001" s="82">
        <f t="shared" si="156"/>
        <v>0</v>
      </c>
      <c r="AE1001" s="82">
        <f t="shared" si="157"/>
        <v>0</v>
      </c>
      <c r="AF1001" s="97" t="str">
        <f t="shared" si="158"/>
        <v>-</v>
      </c>
      <c r="AG1001" s="81">
        <f t="shared" si="159"/>
        <v>0</v>
      </c>
      <c r="AH1001" s="98" t="s">
        <v>1368</v>
      </c>
      <c r="AI1001" s="99" t="s">
        <v>1538</v>
      </c>
    </row>
    <row r="1002" spans="1:35" x14ac:dyDescent="0.2">
      <c r="A1002" s="79" t="s">
        <v>6155</v>
      </c>
      <c r="B1002" s="80" t="s">
        <v>1116</v>
      </c>
      <c r="C1002" s="81" t="s">
        <v>1117</v>
      </c>
      <c r="D1002" s="82" t="s">
        <v>6156</v>
      </c>
      <c r="E1002" s="82" t="s">
        <v>6157</v>
      </c>
      <c r="F1002" s="80" t="s">
        <v>1362</v>
      </c>
      <c r="G1002" s="83" t="s">
        <v>4358</v>
      </c>
      <c r="H1002" s="84" t="s">
        <v>6158</v>
      </c>
      <c r="I1002" s="85">
        <v>7403356620</v>
      </c>
      <c r="J1002" s="86" t="s">
        <v>1416</v>
      </c>
      <c r="K1002" s="87" t="s">
        <v>1366</v>
      </c>
      <c r="L1002" s="88"/>
      <c r="M1002" s="89">
        <v>3055.4108167938625</v>
      </c>
      <c r="N1002" s="90"/>
      <c r="O1002" s="91">
        <v>25.661899999999999</v>
      </c>
      <c r="P1002" s="87" t="s">
        <v>1417</v>
      </c>
      <c r="Q1002" s="92"/>
      <c r="R1002" s="90"/>
      <c r="S1002" s="93" t="s">
        <v>1417</v>
      </c>
      <c r="T1002" s="94">
        <v>118305.08</v>
      </c>
      <c r="U1002" s="95"/>
      <c r="V1002" s="95"/>
      <c r="W1002" s="96"/>
      <c r="X1002" s="81">
        <f t="shared" si="150"/>
        <v>0</v>
      </c>
      <c r="Y1002" s="82">
        <f t="shared" si="151"/>
        <v>0</v>
      </c>
      <c r="Z1002" s="82">
        <f t="shared" si="152"/>
        <v>0</v>
      </c>
      <c r="AA1002" s="82">
        <f t="shared" si="153"/>
        <v>0</v>
      </c>
      <c r="AB1002" s="97" t="str">
        <f t="shared" si="154"/>
        <v>-</v>
      </c>
      <c r="AC1002" s="81">
        <f t="shared" si="155"/>
        <v>1</v>
      </c>
      <c r="AD1002" s="82">
        <f t="shared" si="156"/>
        <v>1</v>
      </c>
      <c r="AE1002" s="82" t="str">
        <f t="shared" si="157"/>
        <v>Initial</v>
      </c>
      <c r="AF1002" s="97" t="str">
        <f t="shared" si="158"/>
        <v>RLIS</v>
      </c>
      <c r="AG1002" s="81">
        <f t="shared" si="159"/>
        <v>0</v>
      </c>
      <c r="AH1002" s="98" t="s">
        <v>1368</v>
      </c>
      <c r="AI1002" s="99" t="s">
        <v>1418</v>
      </c>
    </row>
    <row r="1003" spans="1:35" x14ac:dyDescent="0.2">
      <c r="A1003" s="79" t="s">
        <v>6159</v>
      </c>
      <c r="B1003" s="80" t="s">
        <v>542</v>
      </c>
      <c r="C1003" s="81" t="s">
        <v>543</v>
      </c>
      <c r="D1003" s="82" t="s">
        <v>6160</v>
      </c>
      <c r="E1003" s="82" t="s">
        <v>1395</v>
      </c>
      <c r="F1003" s="80" t="s">
        <v>1362</v>
      </c>
      <c r="G1003" s="83" t="s">
        <v>2099</v>
      </c>
      <c r="H1003" s="84" t="s">
        <v>6161</v>
      </c>
      <c r="I1003" s="85">
        <v>4194738220</v>
      </c>
      <c r="J1003" s="86" t="s">
        <v>2157</v>
      </c>
      <c r="K1003" s="87" t="s">
        <v>1366</v>
      </c>
      <c r="L1003" s="88"/>
      <c r="M1003" s="89">
        <v>6932.3916723656876</v>
      </c>
      <c r="N1003" s="90"/>
      <c r="O1003" s="91">
        <v>21.661100000000001</v>
      </c>
      <c r="P1003" s="87" t="s">
        <v>1417</v>
      </c>
      <c r="Q1003" s="92"/>
      <c r="R1003" s="90"/>
      <c r="S1003" s="93" t="s">
        <v>1366</v>
      </c>
      <c r="T1003" s="94">
        <v>218209.52000000002</v>
      </c>
      <c r="U1003" s="95"/>
      <c r="V1003" s="95"/>
      <c r="W1003" s="96"/>
      <c r="X1003" s="81">
        <f t="shared" si="150"/>
        <v>0</v>
      </c>
      <c r="Y1003" s="82">
        <f t="shared" si="151"/>
        <v>0</v>
      </c>
      <c r="Z1003" s="82">
        <f t="shared" si="152"/>
        <v>0</v>
      </c>
      <c r="AA1003" s="82">
        <f t="shared" si="153"/>
        <v>0</v>
      </c>
      <c r="AB1003" s="97" t="str">
        <f t="shared" si="154"/>
        <v>-</v>
      </c>
      <c r="AC1003" s="81">
        <f t="shared" si="155"/>
        <v>0</v>
      </c>
      <c r="AD1003" s="82">
        <f t="shared" si="156"/>
        <v>1</v>
      </c>
      <c r="AE1003" s="82">
        <f t="shared" si="157"/>
        <v>0</v>
      </c>
      <c r="AF1003" s="97" t="str">
        <f t="shared" si="158"/>
        <v>-</v>
      </c>
      <c r="AG1003" s="81">
        <f t="shared" si="159"/>
        <v>0</v>
      </c>
      <c r="AH1003" s="98" t="s">
        <v>1368</v>
      </c>
      <c r="AI1003" s="99" t="s">
        <v>1418</v>
      </c>
    </row>
    <row r="1004" spans="1:35" x14ac:dyDescent="0.2">
      <c r="A1004" s="79" t="s">
        <v>6162</v>
      </c>
      <c r="B1004" s="80" t="s">
        <v>6163</v>
      </c>
      <c r="C1004" s="81" t="s">
        <v>6164</v>
      </c>
      <c r="D1004" s="82" t="s">
        <v>6165</v>
      </c>
      <c r="E1004" s="82" t="s">
        <v>6166</v>
      </c>
      <c r="F1004" s="80" t="s">
        <v>1362</v>
      </c>
      <c r="G1004" s="83" t="s">
        <v>2301</v>
      </c>
      <c r="H1004" s="84" t="s">
        <v>6167</v>
      </c>
      <c r="I1004" s="85">
        <v>2162716055</v>
      </c>
      <c r="J1004" s="86" t="s">
        <v>1390</v>
      </c>
      <c r="K1004" s="87" t="s">
        <v>1366</v>
      </c>
      <c r="L1004" s="88"/>
      <c r="M1004" s="89">
        <v>211.64447153006788</v>
      </c>
      <c r="N1004" s="90"/>
      <c r="O1004" s="91" t="s">
        <v>1367</v>
      </c>
      <c r="P1004" s="87" t="s">
        <v>1366</v>
      </c>
      <c r="Q1004" s="92"/>
      <c r="R1004" s="90"/>
      <c r="S1004" s="93" t="s">
        <v>1366</v>
      </c>
      <c r="T1004" s="94">
        <v>4148.45</v>
      </c>
      <c r="U1004" s="95"/>
      <c r="V1004" s="95"/>
      <c r="W1004" s="96"/>
      <c r="X1004" s="81">
        <f t="shared" si="150"/>
        <v>0</v>
      </c>
      <c r="Y1004" s="82">
        <f t="shared" si="151"/>
        <v>1</v>
      </c>
      <c r="Z1004" s="82">
        <f t="shared" si="152"/>
        <v>0</v>
      </c>
      <c r="AA1004" s="82">
        <f t="shared" si="153"/>
        <v>0</v>
      </c>
      <c r="AB1004" s="97" t="str">
        <f t="shared" si="154"/>
        <v>-</v>
      </c>
      <c r="AC1004" s="81">
        <f t="shared" si="155"/>
        <v>0</v>
      </c>
      <c r="AD1004" s="82">
        <f t="shared" si="156"/>
        <v>0</v>
      </c>
      <c r="AE1004" s="82">
        <f t="shared" si="157"/>
        <v>0</v>
      </c>
      <c r="AF1004" s="97" t="str">
        <f t="shared" si="158"/>
        <v>-</v>
      </c>
      <c r="AG1004" s="81">
        <f t="shared" si="159"/>
        <v>0</v>
      </c>
      <c r="AH1004" s="98" t="s">
        <v>1368</v>
      </c>
      <c r="AI1004" s="99" t="s">
        <v>1418</v>
      </c>
    </row>
    <row r="1005" spans="1:35" x14ac:dyDescent="0.2">
      <c r="A1005" s="79" t="s">
        <v>6168</v>
      </c>
      <c r="B1005" s="80" t="s">
        <v>1089</v>
      </c>
      <c r="C1005" s="81" t="s">
        <v>1090</v>
      </c>
      <c r="D1005" s="82" t="s">
        <v>6169</v>
      </c>
      <c r="E1005" s="82" t="s">
        <v>6170</v>
      </c>
      <c r="F1005" s="80" t="s">
        <v>1362</v>
      </c>
      <c r="G1005" s="83" t="s">
        <v>6171</v>
      </c>
      <c r="H1005" s="84" t="s">
        <v>6172</v>
      </c>
      <c r="I1005" s="85">
        <v>7408581111</v>
      </c>
      <c r="J1005" s="86" t="s">
        <v>1569</v>
      </c>
      <c r="K1005" s="87" t="s">
        <v>1366</v>
      </c>
      <c r="L1005" s="88"/>
      <c r="M1005" s="89">
        <v>1558.8568018433716</v>
      </c>
      <c r="N1005" s="90"/>
      <c r="O1005" s="91">
        <v>30.729600000000001</v>
      </c>
      <c r="P1005" s="87" t="s">
        <v>1417</v>
      </c>
      <c r="Q1005" s="92"/>
      <c r="R1005" s="90"/>
      <c r="S1005" s="93" t="s">
        <v>1417</v>
      </c>
      <c r="T1005" s="94">
        <v>131185</v>
      </c>
      <c r="U1005" s="95"/>
      <c r="V1005" s="95"/>
      <c r="W1005" s="96"/>
      <c r="X1005" s="81">
        <f t="shared" si="150"/>
        <v>0</v>
      </c>
      <c r="Y1005" s="82">
        <f t="shared" si="151"/>
        <v>0</v>
      </c>
      <c r="Z1005" s="82">
        <f t="shared" si="152"/>
        <v>0</v>
      </c>
      <c r="AA1005" s="82">
        <f t="shared" si="153"/>
        <v>0</v>
      </c>
      <c r="AB1005" s="97" t="str">
        <f t="shared" si="154"/>
        <v>-</v>
      </c>
      <c r="AC1005" s="81">
        <f t="shared" si="155"/>
        <v>1</v>
      </c>
      <c r="AD1005" s="82">
        <f t="shared" si="156"/>
        <v>1</v>
      </c>
      <c r="AE1005" s="82" t="str">
        <f t="shared" si="157"/>
        <v>Initial</v>
      </c>
      <c r="AF1005" s="97" t="str">
        <f t="shared" si="158"/>
        <v>RLIS</v>
      </c>
      <c r="AG1005" s="81">
        <f t="shared" si="159"/>
        <v>0</v>
      </c>
      <c r="AH1005" s="98" t="s">
        <v>1368</v>
      </c>
      <c r="AI1005" s="99" t="s">
        <v>1369</v>
      </c>
    </row>
    <row r="1006" spans="1:35" x14ac:dyDescent="0.2">
      <c r="A1006" s="79" t="s">
        <v>6173</v>
      </c>
      <c r="B1006" s="80" t="s">
        <v>1191</v>
      </c>
      <c r="C1006" s="81" t="s">
        <v>1192</v>
      </c>
      <c r="D1006" s="82" t="s">
        <v>6174</v>
      </c>
      <c r="E1006" s="82" t="s">
        <v>6175</v>
      </c>
      <c r="F1006" s="80" t="s">
        <v>1362</v>
      </c>
      <c r="G1006" s="83" t="s">
        <v>6176</v>
      </c>
      <c r="H1006" s="84" t="s">
        <v>6177</v>
      </c>
      <c r="I1006" s="85">
        <v>3309472664</v>
      </c>
      <c r="J1006" s="86" t="s">
        <v>1476</v>
      </c>
      <c r="K1006" s="87" t="s">
        <v>1417</v>
      </c>
      <c r="L1006" s="88"/>
      <c r="M1006" s="89">
        <v>1112.8044441659697</v>
      </c>
      <c r="N1006" s="90"/>
      <c r="O1006" s="91">
        <v>13.8988</v>
      </c>
      <c r="P1006" s="87" t="s">
        <v>1366</v>
      </c>
      <c r="Q1006" s="92"/>
      <c r="R1006" s="90"/>
      <c r="S1006" s="93" t="s">
        <v>1417</v>
      </c>
      <c r="T1006" s="94">
        <v>50095.46</v>
      </c>
      <c r="U1006" s="95"/>
      <c r="V1006" s="95"/>
      <c r="W1006" s="96"/>
      <c r="X1006" s="81">
        <f t="shared" si="150"/>
        <v>1</v>
      </c>
      <c r="Y1006" s="82">
        <f t="shared" si="151"/>
        <v>0</v>
      </c>
      <c r="Z1006" s="82">
        <f t="shared" si="152"/>
        <v>0</v>
      </c>
      <c r="AA1006" s="82">
        <f t="shared" si="153"/>
        <v>0</v>
      </c>
      <c r="AB1006" s="97" t="str">
        <f t="shared" si="154"/>
        <v>-</v>
      </c>
      <c r="AC1006" s="81">
        <f t="shared" si="155"/>
        <v>1</v>
      </c>
      <c r="AD1006" s="82">
        <f t="shared" si="156"/>
        <v>0</v>
      </c>
      <c r="AE1006" s="82">
        <f t="shared" si="157"/>
        <v>0</v>
      </c>
      <c r="AF1006" s="97" t="str">
        <f t="shared" si="158"/>
        <v>-</v>
      </c>
      <c r="AG1006" s="81">
        <f t="shared" si="159"/>
        <v>0</v>
      </c>
      <c r="AH1006" s="98" t="s">
        <v>1368</v>
      </c>
      <c r="AI1006" s="99" t="s">
        <v>1418</v>
      </c>
    </row>
    <row r="1007" spans="1:35" x14ac:dyDescent="0.2">
      <c r="A1007" s="79" t="s">
        <v>6178</v>
      </c>
      <c r="B1007" s="80" t="s">
        <v>6179</v>
      </c>
      <c r="C1007" s="81" t="s">
        <v>6180</v>
      </c>
      <c r="D1007" s="82" t="s">
        <v>6181</v>
      </c>
      <c r="E1007" s="82" t="s">
        <v>2234</v>
      </c>
      <c r="F1007" s="80" t="s">
        <v>1362</v>
      </c>
      <c r="G1007" s="83" t="s">
        <v>2235</v>
      </c>
      <c r="H1007" s="84" t="s">
        <v>6182</v>
      </c>
      <c r="I1007" s="85">
        <v>9372209100</v>
      </c>
      <c r="J1007" s="86" t="s">
        <v>1383</v>
      </c>
      <c r="K1007" s="87" t="s">
        <v>1366</v>
      </c>
      <c r="L1007" s="88"/>
      <c r="M1007" s="89">
        <v>73.322802645172175</v>
      </c>
      <c r="N1007" s="90"/>
      <c r="O1007" s="91" t="s">
        <v>1367</v>
      </c>
      <c r="P1007" s="87" t="s">
        <v>1366</v>
      </c>
      <c r="Q1007" s="92"/>
      <c r="R1007" s="90"/>
      <c r="S1007" s="93" t="s">
        <v>1366</v>
      </c>
      <c r="T1007" s="94">
        <v>402.39000000000004</v>
      </c>
      <c r="U1007" s="95"/>
      <c r="V1007" s="95"/>
      <c r="W1007" s="96"/>
      <c r="X1007" s="81">
        <f t="shared" si="150"/>
        <v>0</v>
      </c>
      <c r="Y1007" s="82">
        <f t="shared" si="151"/>
        <v>1</v>
      </c>
      <c r="Z1007" s="82">
        <f t="shared" si="152"/>
        <v>0</v>
      </c>
      <c r="AA1007" s="82">
        <f t="shared" si="153"/>
        <v>0</v>
      </c>
      <c r="AB1007" s="97" t="str">
        <f t="shared" si="154"/>
        <v>-</v>
      </c>
      <c r="AC1007" s="81">
        <f t="shared" si="155"/>
        <v>0</v>
      </c>
      <c r="AD1007" s="82">
        <f t="shared" si="156"/>
        <v>0</v>
      </c>
      <c r="AE1007" s="82">
        <f t="shared" si="157"/>
        <v>0</v>
      </c>
      <c r="AF1007" s="97" t="str">
        <f t="shared" si="158"/>
        <v>-</v>
      </c>
      <c r="AG1007" s="81">
        <f t="shared" si="159"/>
        <v>0</v>
      </c>
      <c r="AH1007" s="98" t="s">
        <v>1368</v>
      </c>
      <c r="AI1007" s="99" t="s">
        <v>1418</v>
      </c>
    </row>
    <row r="1008" spans="1:35" x14ac:dyDescent="0.2">
      <c r="A1008" s="79" t="s">
        <v>6183</v>
      </c>
      <c r="B1008" s="80" t="s">
        <v>985</v>
      </c>
      <c r="C1008" s="81" t="s">
        <v>986</v>
      </c>
      <c r="D1008" s="82" t="s">
        <v>6184</v>
      </c>
      <c r="E1008" s="82" t="s">
        <v>6185</v>
      </c>
      <c r="F1008" s="80" t="s">
        <v>1362</v>
      </c>
      <c r="G1008" s="83" t="s">
        <v>6186</v>
      </c>
      <c r="H1008" s="84" t="s">
        <v>2152</v>
      </c>
      <c r="I1008" s="85">
        <v>4193356616</v>
      </c>
      <c r="J1008" s="86" t="s">
        <v>1786</v>
      </c>
      <c r="K1008" s="87" t="s">
        <v>1366</v>
      </c>
      <c r="L1008" s="88"/>
      <c r="M1008" s="89">
        <v>1860.2347131507042</v>
      </c>
      <c r="N1008" s="90"/>
      <c r="O1008" s="91">
        <v>14.6267</v>
      </c>
      <c r="P1008" s="87" t="s">
        <v>1366</v>
      </c>
      <c r="Q1008" s="92"/>
      <c r="R1008" s="90"/>
      <c r="S1008" s="93" t="s">
        <v>1366</v>
      </c>
      <c r="T1008" s="94">
        <v>53832.74</v>
      </c>
      <c r="U1008" s="95"/>
      <c r="V1008" s="95"/>
      <c r="W1008" s="96"/>
      <c r="X1008" s="81">
        <f t="shared" si="150"/>
        <v>0</v>
      </c>
      <c r="Y1008" s="82">
        <f t="shared" si="151"/>
        <v>0</v>
      </c>
      <c r="Z1008" s="82">
        <f t="shared" si="152"/>
        <v>0</v>
      </c>
      <c r="AA1008" s="82">
        <f t="shared" si="153"/>
        <v>0</v>
      </c>
      <c r="AB1008" s="97" t="str">
        <f t="shared" si="154"/>
        <v>-</v>
      </c>
      <c r="AC1008" s="81">
        <f t="shared" si="155"/>
        <v>0</v>
      </c>
      <c r="AD1008" s="82">
        <f t="shared" si="156"/>
        <v>0</v>
      </c>
      <c r="AE1008" s="82">
        <f t="shared" si="157"/>
        <v>0</v>
      </c>
      <c r="AF1008" s="97" t="str">
        <f t="shared" si="158"/>
        <v>-</v>
      </c>
      <c r="AG1008" s="81">
        <f t="shared" si="159"/>
        <v>0</v>
      </c>
      <c r="AH1008" s="98" t="s">
        <v>1368</v>
      </c>
      <c r="AI1008" s="99" t="s">
        <v>1369</v>
      </c>
    </row>
    <row r="1009" spans="1:35" x14ac:dyDescent="0.2">
      <c r="A1009" s="79" t="s">
        <v>6187</v>
      </c>
      <c r="B1009" s="80" t="s">
        <v>1059</v>
      </c>
      <c r="C1009" s="81" t="s">
        <v>1060</v>
      </c>
      <c r="D1009" s="82" t="s">
        <v>6188</v>
      </c>
      <c r="E1009" s="82" t="s">
        <v>6189</v>
      </c>
      <c r="F1009" s="80" t="s">
        <v>1362</v>
      </c>
      <c r="G1009" s="83" t="s">
        <v>6190</v>
      </c>
      <c r="H1009" s="84" t="s">
        <v>6191</v>
      </c>
      <c r="I1009" s="85">
        <v>7409474770</v>
      </c>
      <c r="J1009" s="86" t="s">
        <v>1424</v>
      </c>
      <c r="K1009" s="87" t="s">
        <v>1417</v>
      </c>
      <c r="L1009" s="88"/>
      <c r="M1009" s="89">
        <v>1931.0640443412051</v>
      </c>
      <c r="N1009" s="90"/>
      <c r="O1009" s="91">
        <v>25.1144</v>
      </c>
      <c r="P1009" s="87" t="s">
        <v>1417</v>
      </c>
      <c r="Q1009" s="92"/>
      <c r="R1009" s="90"/>
      <c r="S1009" s="93" t="s">
        <v>1417</v>
      </c>
      <c r="T1009" s="94">
        <v>121864.23000000001</v>
      </c>
      <c r="U1009" s="95"/>
      <c r="V1009" s="95"/>
      <c r="W1009" s="96"/>
      <c r="X1009" s="81">
        <f t="shared" si="150"/>
        <v>1</v>
      </c>
      <c r="Y1009" s="82">
        <f t="shared" si="151"/>
        <v>0</v>
      </c>
      <c r="Z1009" s="82">
        <f t="shared" si="152"/>
        <v>0</v>
      </c>
      <c r="AA1009" s="82">
        <f t="shared" si="153"/>
        <v>0</v>
      </c>
      <c r="AB1009" s="97" t="str">
        <f t="shared" si="154"/>
        <v>-</v>
      </c>
      <c r="AC1009" s="81">
        <f t="shared" si="155"/>
        <v>1</v>
      </c>
      <c r="AD1009" s="82">
        <f t="shared" si="156"/>
        <v>1</v>
      </c>
      <c r="AE1009" s="82" t="str">
        <f t="shared" si="157"/>
        <v>Initial</v>
      </c>
      <c r="AF1009" s="97" t="str">
        <f t="shared" si="158"/>
        <v>RLIS</v>
      </c>
      <c r="AG1009" s="81">
        <f t="shared" si="159"/>
        <v>0</v>
      </c>
      <c r="AH1009" s="98" t="s">
        <v>1368</v>
      </c>
      <c r="AI1009" s="99" t="s">
        <v>1418</v>
      </c>
    </row>
    <row r="1010" spans="1:35" x14ac:dyDescent="0.2">
      <c r="A1010" s="79" t="s">
        <v>6192</v>
      </c>
      <c r="B1010" s="80" t="s">
        <v>6193</v>
      </c>
      <c r="C1010" s="81" t="s">
        <v>6194</v>
      </c>
      <c r="D1010" s="82" t="s">
        <v>6195</v>
      </c>
      <c r="E1010" s="82" t="s">
        <v>3320</v>
      </c>
      <c r="F1010" s="80" t="s">
        <v>1362</v>
      </c>
      <c r="G1010" s="83" t="s">
        <v>3321</v>
      </c>
      <c r="H1010" s="84" t="s">
        <v>6196</v>
      </c>
      <c r="I1010" s="85">
        <v>3306697000</v>
      </c>
      <c r="J1010" s="86" t="s">
        <v>1424</v>
      </c>
      <c r="K1010" s="87" t="s">
        <v>1417</v>
      </c>
      <c r="L1010" s="88"/>
      <c r="M1010" s="100">
        <v>778.8031216822136</v>
      </c>
      <c r="N1010" s="90"/>
      <c r="O1010" s="91" t="s">
        <v>1367</v>
      </c>
      <c r="P1010" s="87" t="s">
        <v>1366</v>
      </c>
      <c r="Q1010" s="92"/>
      <c r="R1010" s="90"/>
      <c r="S1010" s="93" t="s">
        <v>1417</v>
      </c>
      <c r="T1010" s="94">
        <v>2039</v>
      </c>
      <c r="U1010" s="95"/>
      <c r="V1010" s="95"/>
      <c r="W1010" s="96"/>
      <c r="X1010" s="81">
        <f t="shared" si="150"/>
        <v>1</v>
      </c>
      <c r="Y1010" s="82">
        <f t="shared" si="151"/>
        <v>0</v>
      </c>
      <c r="Z1010" s="82">
        <f t="shared" si="152"/>
        <v>0</v>
      </c>
      <c r="AA1010" s="82">
        <f t="shared" si="153"/>
        <v>0</v>
      </c>
      <c r="AB1010" s="97" t="str">
        <f t="shared" si="154"/>
        <v>-</v>
      </c>
      <c r="AC1010" s="81">
        <f t="shared" si="155"/>
        <v>1</v>
      </c>
      <c r="AD1010" s="82">
        <f t="shared" si="156"/>
        <v>0</v>
      </c>
      <c r="AE1010" s="82">
        <f t="shared" si="157"/>
        <v>0</v>
      </c>
      <c r="AF1010" s="97" t="str">
        <f t="shared" si="158"/>
        <v>-</v>
      </c>
      <c r="AG1010" s="81">
        <f t="shared" si="159"/>
        <v>0</v>
      </c>
      <c r="AH1010" s="98" t="s">
        <v>1368</v>
      </c>
      <c r="AI1010" s="99" t="s">
        <v>1538</v>
      </c>
    </row>
    <row r="1011" spans="1:35" x14ac:dyDescent="0.2">
      <c r="A1011" s="79" t="s">
        <v>6197</v>
      </c>
      <c r="B1011" s="80" t="s">
        <v>1280</v>
      </c>
      <c r="C1011" s="81" t="s">
        <v>1281</v>
      </c>
      <c r="D1011" s="82" t="s">
        <v>6198</v>
      </c>
      <c r="E1011" s="82" t="s">
        <v>6199</v>
      </c>
      <c r="F1011" s="80" t="s">
        <v>1362</v>
      </c>
      <c r="G1011" s="83" t="s">
        <v>6200</v>
      </c>
      <c r="H1011" s="84" t="s">
        <v>6201</v>
      </c>
      <c r="I1011" s="85">
        <v>5138976971</v>
      </c>
      <c r="J1011" s="86" t="s">
        <v>1390</v>
      </c>
      <c r="K1011" s="87" t="s">
        <v>1366</v>
      </c>
      <c r="L1011" s="88"/>
      <c r="M1011" s="89">
        <v>1497.8819692855461</v>
      </c>
      <c r="N1011" s="90"/>
      <c r="O1011" s="91">
        <v>7.7603</v>
      </c>
      <c r="P1011" s="87" t="s">
        <v>1366</v>
      </c>
      <c r="Q1011" s="92"/>
      <c r="R1011" s="90"/>
      <c r="S1011" s="93" t="s">
        <v>1366</v>
      </c>
      <c r="T1011" s="94">
        <v>28214.19</v>
      </c>
      <c r="U1011" s="95"/>
      <c r="V1011" s="95"/>
      <c r="W1011" s="96"/>
      <c r="X1011" s="81">
        <f t="shared" si="150"/>
        <v>0</v>
      </c>
      <c r="Y1011" s="82">
        <f t="shared" si="151"/>
        <v>0</v>
      </c>
      <c r="Z1011" s="82">
        <f t="shared" si="152"/>
        <v>0</v>
      </c>
      <c r="AA1011" s="82">
        <f t="shared" si="153"/>
        <v>0</v>
      </c>
      <c r="AB1011" s="97" t="str">
        <f t="shared" si="154"/>
        <v>-</v>
      </c>
      <c r="AC1011" s="81">
        <f t="shared" si="155"/>
        <v>0</v>
      </c>
      <c r="AD1011" s="82">
        <f t="shared" si="156"/>
        <v>0</v>
      </c>
      <c r="AE1011" s="82">
        <f t="shared" si="157"/>
        <v>0</v>
      </c>
      <c r="AF1011" s="97" t="str">
        <f t="shared" si="158"/>
        <v>-</v>
      </c>
      <c r="AG1011" s="81">
        <f t="shared" si="159"/>
        <v>0</v>
      </c>
      <c r="AH1011" s="98" t="s">
        <v>1368</v>
      </c>
      <c r="AI1011" s="99" t="s">
        <v>1418</v>
      </c>
    </row>
    <row r="1012" spans="1:35" x14ac:dyDescent="0.2">
      <c r="A1012" s="79" t="s">
        <v>6202</v>
      </c>
      <c r="B1012" s="80" t="s">
        <v>1294</v>
      </c>
      <c r="C1012" s="81" t="s">
        <v>1295</v>
      </c>
      <c r="D1012" s="82" t="s">
        <v>6203</v>
      </c>
      <c r="E1012" s="82" t="s">
        <v>6204</v>
      </c>
      <c r="F1012" s="80" t="s">
        <v>1362</v>
      </c>
      <c r="G1012" s="83" t="s">
        <v>6205</v>
      </c>
      <c r="H1012" s="84" t="s">
        <v>6206</v>
      </c>
      <c r="I1012" s="85">
        <v>4192632415</v>
      </c>
      <c r="J1012" s="86" t="s">
        <v>1424</v>
      </c>
      <c r="K1012" s="87" t="s">
        <v>1417</v>
      </c>
      <c r="L1012" s="88"/>
      <c r="M1012" s="89">
        <v>1038.4583026603218</v>
      </c>
      <c r="N1012" s="90"/>
      <c r="O1012" s="91">
        <v>15.202400000000001</v>
      </c>
      <c r="P1012" s="87" t="s">
        <v>1366</v>
      </c>
      <c r="Q1012" s="92"/>
      <c r="R1012" s="90"/>
      <c r="S1012" s="93" t="s">
        <v>1417</v>
      </c>
      <c r="T1012" s="94">
        <v>50477.229999999996</v>
      </c>
      <c r="U1012" s="95"/>
      <c r="V1012" s="95"/>
      <c r="W1012" s="96"/>
      <c r="X1012" s="81">
        <f t="shared" si="150"/>
        <v>1</v>
      </c>
      <c r="Y1012" s="82">
        <f t="shared" si="151"/>
        <v>0</v>
      </c>
      <c r="Z1012" s="82">
        <f t="shared" si="152"/>
        <v>0</v>
      </c>
      <c r="AA1012" s="82">
        <f t="shared" si="153"/>
        <v>0</v>
      </c>
      <c r="AB1012" s="97" t="str">
        <f t="shared" si="154"/>
        <v>-</v>
      </c>
      <c r="AC1012" s="81">
        <f t="shared" si="155"/>
        <v>1</v>
      </c>
      <c r="AD1012" s="82">
        <f t="shared" si="156"/>
        <v>0</v>
      </c>
      <c r="AE1012" s="82">
        <f t="shared" si="157"/>
        <v>0</v>
      </c>
      <c r="AF1012" s="97" t="str">
        <f t="shared" si="158"/>
        <v>-</v>
      </c>
      <c r="AG1012" s="81">
        <f t="shared" si="159"/>
        <v>0</v>
      </c>
      <c r="AH1012" s="98" t="s">
        <v>1368</v>
      </c>
      <c r="AI1012" s="99" t="s">
        <v>1418</v>
      </c>
    </row>
    <row r="1013" spans="1:35" x14ac:dyDescent="0.2">
      <c r="A1013" s="79" t="s">
        <v>6207</v>
      </c>
      <c r="B1013" s="80" t="s">
        <v>72</v>
      </c>
      <c r="C1013" s="81" t="s">
        <v>73</v>
      </c>
      <c r="D1013" s="82" t="s">
        <v>6208</v>
      </c>
      <c r="E1013" s="82" t="s">
        <v>6209</v>
      </c>
      <c r="F1013" s="80" t="s">
        <v>1362</v>
      </c>
      <c r="G1013" s="83" t="s">
        <v>6210</v>
      </c>
      <c r="H1013" s="84" t="s">
        <v>4064</v>
      </c>
      <c r="I1013" s="85">
        <v>4195689100</v>
      </c>
      <c r="J1013" s="86" t="s">
        <v>1424</v>
      </c>
      <c r="K1013" s="87" t="s">
        <v>1417</v>
      </c>
      <c r="L1013" s="88"/>
      <c r="M1013" s="89">
        <v>553.44330354491331</v>
      </c>
      <c r="N1013" s="90"/>
      <c r="O1013" s="91">
        <v>10.664300000000001</v>
      </c>
      <c r="P1013" s="87" t="s">
        <v>1366</v>
      </c>
      <c r="Q1013" s="92"/>
      <c r="R1013" s="90"/>
      <c r="S1013" s="93" t="s">
        <v>1417</v>
      </c>
      <c r="T1013" s="94">
        <v>10315.810000000001</v>
      </c>
      <c r="U1013" s="95"/>
      <c r="V1013" s="95"/>
      <c r="W1013" s="96"/>
      <c r="X1013" s="81">
        <f t="shared" si="150"/>
        <v>1</v>
      </c>
      <c r="Y1013" s="82">
        <f t="shared" si="151"/>
        <v>1</v>
      </c>
      <c r="Z1013" s="82">
        <f t="shared" si="152"/>
        <v>0</v>
      </c>
      <c r="AA1013" s="82">
        <f t="shared" si="153"/>
        <v>0</v>
      </c>
      <c r="AB1013" s="97" t="str">
        <f t="shared" si="154"/>
        <v>SRSA</v>
      </c>
      <c r="AC1013" s="81">
        <f t="shared" si="155"/>
        <v>1</v>
      </c>
      <c r="AD1013" s="82">
        <f t="shared" si="156"/>
        <v>0</v>
      </c>
      <c r="AE1013" s="82">
        <f t="shared" si="157"/>
        <v>0</v>
      </c>
      <c r="AF1013" s="97" t="str">
        <f t="shared" si="158"/>
        <v>-</v>
      </c>
      <c r="AG1013" s="81">
        <f t="shared" si="159"/>
        <v>0</v>
      </c>
      <c r="AH1013" s="98" t="s">
        <v>1368</v>
      </c>
      <c r="AI1013" s="99" t="s">
        <v>1418</v>
      </c>
    </row>
    <row r="1014" spans="1:35" x14ac:dyDescent="0.2">
      <c r="A1014" s="79" t="s">
        <v>6211</v>
      </c>
      <c r="B1014" s="80" t="s">
        <v>1266</v>
      </c>
      <c r="C1014" s="81" t="s">
        <v>1267</v>
      </c>
      <c r="D1014" s="82" t="s">
        <v>6212</v>
      </c>
      <c r="E1014" s="82" t="s">
        <v>6213</v>
      </c>
      <c r="F1014" s="80" t="s">
        <v>1362</v>
      </c>
      <c r="G1014" s="83" t="s">
        <v>6214</v>
      </c>
      <c r="H1014" s="84" t="s">
        <v>4206</v>
      </c>
      <c r="I1014" s="85">
        <v>3306520287</v>
      </c>
      <c r="J1014" s="86" t="s">
        <v>1488</v>
      </c>
      <c r="K1014" s="87" t="s">
        <v>1366</v>
      </c>
      <c r="L1014" s="88"/>
      <c r="M1014" s="89">
        <v>923.3534114185519</v>
      </c>
      <c r="N1014" s="90"/>
      <c r="O1014" s="91">
        <v>23.214300000000001</v>
      </c>
      <c r="P1014" s="87" t="s">
        <v>1417</v>
      </c>
      <c r="Q1014" s="92"/>
      <c r="R1014" s="90"/>
      <c r="S1014" s="93" t="s">
        <v>1366</v>
      </c>
      <c r="T1014" s="94">
        <v>38803.4</v>
      </c>
      <c r="U1014" s="95"/>
      <c r="V1014" s="95"/>
      <c r="W1014" s="96"/>
      <c r="X1014" s="81">
        <f t="shared" si="150"/>
        <v>0</v>
      </c>
      <c r="Y1014" s="82">
        <f t="shared" si="151"/>
        <v>0</v>
      </c>
      <c r="Z1014" s="82">
        <f t="shared" si="152"/>
        <v>0</v>
      </c>
      <c r="AA1014" s="82">
        <f t="shared" si="153"/>
        <v>0</v>
      </c>
      <c r="AB1014" s="97" t="str">
        <f t="shared" si="154"/>
        <v>-</v>
      </c>
      <c r="AC1014" s="81">
        <f t="shared" si="155"/>
        <v>0</v>
      </c>
      <c r="AD1014" s="82">
        <f t="shared" si="156"/>
        <v>1</v>
      </c>
      <c r="AE1014" s="82">
        <f t="shared" si="157"/>
        <v>0</v>
      </c>
      <c r="AF1014" s="97" t="str">
        <f t="shared" si="158"/>
        <v>-</v>
      </c>
      <c r="AG1014" s="81">
        <f t="shared" si="159"/>
        <v>0</v>
      </c>
      <c r="AH1014" s="98" t="s">
        <v>1368</v>
      </c>
      <c r="AI1014" s="99" t="s">
        <v>1418</v>
      </c>
    </row>
    <row r="1015" spans="1:35" x14ac:dyDescent="0.2">
      <c r="A1015" s="79" t="s">
        <v>6215</v>
      </c>
      <c r="B1015" s="80" t="s">
        <v>602</v>
      </c>
      <c r="C1015" s="81" t="s">
        <v>603</v>
      </c>
      <c r="D1015" s="82" t="s">
        <v>4668</v>
      </c>
      <c r="E1015" s="82" t="s">
        <v>6216</v>
      </c>
      <c r="F1015" s="80" t="s">
        <v>1362</v>
      </c>
      <c r="G1015" s="83" t="s">
        <v>6217</v>
      </c>
      <c r="H1015" s="84" t="s">
        <v>6218</v>
      </c>
      <c r="I1015" s="85">
        <v>4406474286</v>
      </c>
      <c r="J1015" s="86" t="s">
        <v>1390</v>
      </c>
      <c r="K1015" s="87" t="s">
        <v>1366</v>
      </c>
      <c r="L1015" s="88"/>
      <c r="M1015" s="89">
        <v>1197.9318425494746</v>
      </c>
      <c r="N1015" s="90"/>
      <c r="O1015" s="91">
        <v>13.6394</v>
      </c>
      <c r="P1015" s="87" t="s">
        <v>1366</v>
      </c>
      <c r="Q1015" s="92"/>
      <c r="R1015" s="90"/>
      <c r="S1015" s="93" t="s">
        <v>1366</v>
      </c>
      <c r="T1015" s="94">
        <v>50252.45</v>
      </c>
      <c r="U1015" s="95"/>
      <c r="V1015" s="95"/>
      <c r="W1015" s="96"/>
      <c r="X1015" s="81">
        <f t="shared" si="150"/>
        <v>0</v>
      </c>
      <c r="Y1015" s="82">
        <f t="shared" si="151"/>
        <v>0</v>
      </c>
      <c r="Z1015" s="82">
        <f t="shared" si="152"/>
        <v>0</v>
      </c>
      <c r="AA1015" s="82">
        <f t="shared" si="153"/>
        <v>0</v>
      </c>
      <c r="AB1015" s="97" t="str">
        <f t="shared" si="154"/>
        <v>-</v>
      </c>
      <c r="AC1015" s="81">
        <f t="shared" si="155"/>
        <v>0</v>
      </c>
      <c r="AD1015" s="82">
        <f t="shared" si="156"/>
        <v>0</v>
      </c>
      <c r="AE1015" s="82">
        <f t="shared" si="157"/>
        <v>0</v>
      </c>
      <c r="AF1015" s="97" t="str">
        <f t="shared" si="158"/>
        <v>-</v>
      </c>
      <c r="AG1015" s="81">
        <f t="shared" si="159"/>
        <v>0</v>
      </c>
      <c r="AH1015" s="98" t="s">
        <v>1368</v>
      </c>
      <c r="AI1015" s="99" t="s">
        <v>1418</v>
      </c>
    </row>
    <row r="1016" spans="1:35" x14ac:dyDescent="0.2">
      <c r="A1016" s="79" t="s">
        <v>6219</v>
      </c>
      <c r="B1016" s="80" t="s">
        <v>410</v>
      </c>
      <c r="C1016" s="81" t="s">
        <v>411</v>
      </c>
      <c r="D1016" s="82" t="s">
        <v>6220</v>
      </c>
      <c r="E1016" s="82" t="s">
        <v>6221</v>
      </c>
      <c r="F1016" s="80" t="s">
        <v>1362</v>
      </c>
      <c r="G1016" s="83" t="s">
        <v>6222</v>
      </c>
      <c r="H1016" s="84" t="s">
        <v>6223</v>
      </c>
      <c r="I1016" s="85">
        <v>7403842152</v>
      </c>
      <c r="J1016" s="86" t="s">
        <v>1416</v>
      </c>
      <c r="K1016" s="87" t="s">
        <v>1366</v>
      </c>
      <c r="L1016" s="88"/>
      <c r="M1016" s="89">
        <v>1772.0427376150224</v>
      </c>
      <c r="N1016" s="90"/>
      <c r="O1016" s="91">
        <v>28.7377</v>
      </c>
      <c r="P1016" s="87" t="s">
        <v>1417</v>
      </c>
      <c r="Q1016" s="92"/>
      <c r="R1016" s="90"/>
      <c r="S1016" s="93" t="s">
        <v>1417</v>
      </c>
      <c r="T1016" s="94">
        <v>125643.77</v>
      </c>
      <c r="U1016" s="95"/>
      <c r="V1016" s="95"/>
      <c r="W1016" s="96"/>
      <c r="X1016" s="81">
        <f t="shared" si="150"/>
        <v>0</v>
      </c>
      <c r="Y1016" s="82">
        <f t="shared" si="151"/>
        <v>0</v>
      </c>
      <c r="Z1016" s="82">
        <f t="shared" si="152"/>
        <v>0</v>
      </c>
      <c r="AA1016" s="82">
        <f t="shared" si="153"/>
        <v>0</v>
      </c>
      <c r="AB1016" s="97" t="str">
        <f t="shared" si="154"/>
        <v>-</v>
      </c>
      <c r="AC1016" s="81">
        <f t="shared" si="155"/>
        <v>1</v>
      </c>
      <c r="AD1016" s="82">
        <f t="shared" si="156"/>
        <v>1</v>
      </c>
      <c r="AE1016" s="82" t="str">
        <f t="shared" si="157"/>
        <v>Initial</v>
      </c>
      <c r="AF1016" s="97" t="str">
        <f t="shared" si="158"/>
        <v>RLIS</v>
      </c>
      <c r="AG1016" s="81">
        <f t="shared" si="159"/>
        <v>0</v>
      </c>
      <c r="AH1016" s="98" t="s">
        <v>1368</v>
      </c>
      <c r="AI1016" s="99" t="s">
        <v>1418</v>
      </c>
    </row>
    <row r="1017" spans="1:35" x14ac:dyDescent="0.2">
      <c r="A1017" s="79" t="s">
        <v>6224</v>
      </c>
      <c r="B1017" s="80" t="s">
        <v>153</v>
      </c>
      <c r="C1017" s="81" t="s">
        <v>154</v>
      </c>
      <c r="D1017" s="82" t="s">
        <v>6225</v>
      </c>
      <c r="E1017" s="82" t="s">
        <v>6226</v>
      </c>
      <c r="F1017" s="80" t="s">
        <v>1362</v>
      </c>
      <c r="G1017" s="83" t="s">
        <v>6227</v>
      </c>
      <c r="H1017" s="84" t="s">
        <v>1728</v>
      </c>
      <c r="I1017" s="85">
        <v>3305322643</v>
      </c>
      <c r="J1017" s="86" t="s">
        <v>1416</v>
      </c>
      <c r="K1017" s="87" t="s">
        <v>1366</v>
      </c>
      <c r="L1017" s="88"/>
      <c r="M1017" s="89">
        <v>848.26065842434195</v>
      </c>
      <c r="N1017" s="90"/>
      <c r="O1017" s="91">
        <v>32.9161</v>
      </c>
      <c r="P1017" s="87" t="s">
        <v>1417</v>
      </c>
      <c r="Q1017" s="92"/>
      <c r="R1017" s="90"/>
      <c r="S1017" s="93" t="s">
        <v>1417</v>
      </c>
      <c r="T1017" s="94">
        <v>63948.58</v>
      </c>
      <c r="U1017" s="95"/>
      <c r="V1017" s="95"/>
      <c r="W1017" s="96"/>
      <c r="X1017" s="81">
        <f t="shared" si="150"/>
        <v>0</v>
      </c>
      <c r="Y1017" s="82">
        <f t="shared" si="151"/>
        <v>0</v>
      </c>
      <c r="Z1017" s="82">
        <f t="shared" si="152"/>
        <v>0</v>
      </c>
      <c r="AA1017" s="82">
        <f t="shared" si="153"/>
        <v>0</v>
      </c>
      <c r="AB1017" s="97" t="str">
        <f t="shared" si="154"/>
        <v>-</v>
      </c>
      <c r="AC1017" s="81">
        <f t="shared" si="155"/>
        <v>1</v>
      </c>
      <c r="AD1017" s="82">
        <f t="shared" si="156"/>
        <v>1</v>
      </c>
      <c r="AE1017" s="82" t="str">
        <f t="shared" si="157"/>
        <v>Initial</v>
      </c>
      <c r="AF1017" s="97" t="str">
        <f t="shared" si="158"/>
        <v>RLIS</v>
      </c>
      <c r="AG1017" s="81">
        <f t="shared" si="159"/>
        <v>0</v>
      </c>
      <c r="AH1017" s="98" t="s">
        <v>1368</v>
      </c>
      <c r="AI1017" s="99" t="s">
        <v>1418</v>
      </c>
    </row>
    <row r="1018" spans="1:35" x14ac:dyDescent="0.2">
      <c r="A1018" s="79" t="s">
        <v>6228</v>
      </c>
      <c r="B1018" s="80" t="s">
        <v>657</v>
      </c>
      <c r="C1018" s="81" t="s">
        <v>658</v>
      </c>
      <c r="D1018" s="82" t="s">
        <v>6229</v>
      </c>
      <c r="E1018" s="82" t="s">
        <v>6230</v>
      </c>
      <c r="F1018" s="80" t="s">
        <v>1362</v>
      </c>
      <c r="G1018" s="83" t="s">
        <v>6231</v>
      </c>
      <c r="H1018" s="84" t="s">
        <v>6232</v>
      </c>
      <c r="I1018" s="85">
        <v>3309389324</v>
      </c>
      <c r="J1018" s="86" t="s">
        <v>2442</v>
      </c>
      <c r="K1018" s="87" t="s">
        <v>1417</v>
      </c>
      <c r="L1018" s="88"/>
      <c r="M1018" s="89">
        <v>2158.4162647631301</v>
      </c>
      <c r="N1018" s="90"/>
      <c r="O1018" s="91">
        <v>13.1714</v>
      </c>
      <c r="P1018" s="87" t="s">
        <v>1366</v>
      </c>
      <c r="Q1018" s="92"/>
      <c r="R1018" s="90"/>
      <c r="S1018" s="93" t="s">
        <v>1417</v>
      </c>
      <c r="T1018" s="94">
        <v>95944.44</v>
      </c>
      <c r="U1018" s="95"/>
      <c r="V1018" s="95"/>
      <c r="W1018" s="96"/>
      <c r="X1018" s="81">
        <f t="shared" si="150"/>
        <v>1</v>
      </c>
      <c r="Y1018" s="82">
        <f t="shared" si="151"/>
        <v>0</v>
      </c>
      <c r="Z1018" s="82">
        <f t="shared" si="152"/>
        <v>0</v>
      </c>
      <c r="AA1018" s="82">
        <f t="shared" si="153"/>
        <v>0</v>
      </c>
      <c r="AB1018" s="97" t="str">
        <f t="shared" si="154"/>
        <v>-</v>
      </c>
      <c r="AC1018" s="81">
        <f t="shared" si="155"/>
        <v>1</v>
      </c>
      <c r="AD1018" s="82">
        <f t="shared" si="156"/>
        <v>0</v>
      </c>
      <c r="AE1018" s="82">
        <f t="shared" si="157"/>
        <v>0</v>
      </c>
      <c r="AF1018" s="97" t="str">
        <f t="shared" si="158"/>
        <v>-</v>
      </c>
      <c r="AG1018" s="81">
        <f t="shared" si="159"/>
        <v>0</v>
      </c>
      <c r="AH1018" s="98" t="s">
        <v>1368</v>
      </c>
      <c r="AI1018" s="99" t="s">
        <v>1418</v>
      </c>
    </row>
    <row r="1019" spans="1:35" x14ac:dyDescent="0.2">
      <c r="A1019" s="79" t="s">
        <v>6233</v>
      </c>
      <c r="B1019" s="80" t="s">
        <v>802</v>
      </c>
      <c r="C1019" s="81" t="s">
        <v>803</v>
      </c>
      <c r="D1019" s="82" t="s">
        <v>6234</v>
      </c>
      <c r="E1019" s="82" t="s">
        <v>6235</v>
      </c>
      <c r="F1019" s="80" t="s">
        <v>1362</v>
      </c>
      <c r="G1019" s="83" t="s">
        <v>4364</v>
      </c>
      <c r="H1019" s="84" t="s">
        <v>6236</v>
      </c>
      <c r="I1019" s="85">
        <v>9378595121</v>
      </c>
      <c r="J1019" s="86" t="s">
        <v>1488</v>
      </c>
      <c r="K1019" s="87" t="s">
        <v>1366</v>
      </c>
      <c r="L1019" s="88"/>
      <c r="M1019" s="89">
        <v>4074.2983544922422</v>
      </c>
      <c r="N1019" s="90"/>
      <c r="O1019" s="91">
        <v>26.7332</v>
      </c>
      <c r="P1019" s="87" t="s">
        <v>1417</v>
      </c>
      <c r="Q1019" s="92"/>
      <c r="R1019" s="90"/>
      <c r="S1019" s="93" t="s">
        <v>1366</v>
      </c>
      <c r="T1019" s="94">
        <v>94231.030000000013</v>
      </c>
      <c r="U1019" s="95"/>
      <c r="V1019" s="95"/>
      <c r="W1019" s="96"/>
      <c r="X1019" s="81">
        <f t="shared" si="150"/>
        <v>0</v>
      </c>
      <c r="Y1019" s="82">
        <f t="shared" si="151"/>
        <v>0</v>
      </c>
      <c r="Z1019" s="82">
        <f t="shared" si="152"/>
        <v>0</v>
      </c>
      <c r="AA1019" s="82">
        <f t="shared" si="153"/>
        <v>0</v>
      </c>
      <c r="AB1019" s="97" t="str">
        <f t="shared" si="154"/>
        <v>-</v>
      </c>
      <c r="AC1019" s="81">
        <f t="shared" si="155"/>
        <v>0</v>
      </c>
      <c r="AD1019" s="82">
        <f t="shared" si="156"/>
        <v>1</v>
      </c>
      <c r="AE1019" s="82">
        <f t="shared" si="157"/>
        <v>0</v>
      </c>
      <c r="AF1019" s="97" t="str">
        <f t="shared" si="158"/>
        <v>-</v>
      </c>
      <c r="AG1019" s="81">
        <f t="shared" si="159"/>
        <v>0</v>
      </c>
      <c r="AH1019" s="98" t="s">
        <v>1368</v>
      </c>
      <c r="AI1019" s="99" t="s">
        <v>1418</v>
      </c>
    </row>
    <row r="1020" spans="1:35" x14ac:dyDescent="0.2">
      <c r="A1020" s="79" t="s">
        <v>6237</v>
      </c>
      <c r="B1020" s="80" t="s">
        <v>6238</v>
      </c>
      <c r="C1020" s="81" t="s">
        <v>6239</v>
      </c>
      <c r="D1020" s="82" t="s">
        <v>6240</v>
      </c>
      <c r="E1020" s="82" t="s">
        <v>6241</v>
      </c>
      <c r="F1020" s="80" t="s">
        <v>1362</v>
      </c>
      <c r="G1020" s="83" t="s">
        <v>4364</v>
      </c>
      <c r="H1020" s="84" t="s">
        <v>2743</v>
      </c>
      <c r="I1020" s="85">
        <v>8776446338</v>
      </c>
      <c r="J1020" s="86" t="s">
        <v>1488</v>
      </c>
      <c r="K1020" s="87" t="s">
        <v>1366</v>
      </c>
      <c r="L1020" s="88"/>
      <c r="M1020" s="89">
        <v>104.04705917256746</v>
      </c>
      <c r="N1020" s="90"/>
      <c r="O1020" s="91" t="s">
        <v>1367</v>
      </c>
      <c r="P1020" s="87" t="s">
        <v>1366</v>
      </c>
      <c r="Q1020" s="92"/>
      <c r="R1020" s="90"/>
      <c r="S1020" s="93" t="s">
        <v>1366</v>
      </c>
      <c r="T1020" s="94">
        <v>0</v>
      </c>
      <c r="U1020" s="95"/>
      <c r="V1020" s="95"/>
      <c r="W1020" s="96"/>
      <c r="X1020" s="81">
        <f t="shared" si="150"/>
        <v>0</v>
      </c>
      <c r="Y1020" s="82">
        <f t="shared" si="151"/>
        <v>1</v>
      </c>
      <c r="Z1020" s="82">
        <f t="shared" si="152"/>
        <v>0</v>
      </c>
      <c r="AA1020" s="82">
        <f t="shared" si="153"/>
        <v>0</v>
      </c>
      <c r="AB1020" s="97" t="str">
        <f t="shared" si="154"/>
        <v>-</v>
      </c>
      <c r="AC1020" s="81">
        <f t="shared" si="155"/>
        <v>0</v>
      </c>
      <c r="AD1020" s="82">
        <f t="shared" si="156"/>
        <v>0</v>
      </c>
      <c r="AE1020" s="82">
        <f t="shared" si="157"/>
        <v>0</v>
      </c>
      <c r="AF1020" s="97" t="str">
        <f t="shared" si="158"/>
        <v>-</v>
      </c>
      <c r="AG1020" s="81">
        <f t="shared" si="159"/>
        <v>0</v>
      </c>
      <c r="AH1020" s="98" t="s">
        <v>1368</v>
      </c>
      <c r="AI1020" s="99" t="s">
        <v>1418</v>
      </c>
    </row>
    <row r="1021" spans="1:35" x14ac:dyDescent="0.2">
      <c r="A1021" s="79" t="s">
        <v>6242</v>
      </c>
      <c r="B1021" s="80" t="s">
        <v>6243</v>
      </c>
      <c r="C1021" s="81" t="s">
        <v>6244</v>
      </c>
      <c r="D1021" s="82" t="s">
        <v>6245</v>
      </c>
      <c r="E1021" s="82" t="s">
        <v>1535</v>
      </c>
      <c r="F1021" s="80" t="s">
        <v>1362</v>
      </c>
      <c r="G1021" s="83" t="s">
        <v>1660</v>
      </c>
      <c r="H1021" s="84" t="s">
        <v>6246</v>
      </c>
      <c r="I1021" s="85">
        <v>4192279252</v>
      </c>
      <c r="J1021" s="86" t="s">
        <v>1383</v>
      </c>
      <c r="K1021" s="87" t="s">
        <v>1366</v>
      </c>
      <c r="L1021" s="88"/>
      <c r="M1021" s="89">
        <v>90.557854686158223</v>
      </c>
      <c r="N1021" s="90"/>
      <c r="O1021" s="91" t="s">
        <v>1367</v>
      </c>
      <c r="P1021" s="87" t="s">
        <v>1366</v>
      </c>
      <c r="Q1021" s="92"/>
      <c r="R1021" s="90"/>
      <c r="S1021" s="93" t="s">
        <v>1366</v>
      </c>
      <c r="T1021" s="94">
        <v>414.68</v>
      </c>
      <c r="U1021" s="95"/>
      <c r="V1021" s="95"/>
      <c r="W1021" s="96"/>
      <c r="X1021" s="81">
        <f t="shared" si="150"/>
        <v>0</v>
      </c>
      <c r="Y1021" s="82">
        <f t="shared" si="151"/>
        <v>1</v>
      </c>
      <c r="Z1021" s="82">
        <f t="shared" si="152"/>
        <v>0</v>
      </c>
      <c r="AA1021" s="82">
        <f t="shared" si="153"/>
        <v>0</v>
      </c>
      <c r="AB1021" s="97" t="str">
        <f t="shared" si="154"/>
        <v>-</v>
      </c>
      <c r="AC1021" s="81">
        <f t="shared" si="155"/>
        <v>0</v>
      </c>
      <c r="AD1021" s="82">
        <f t="shared" si="156"/>
        <v>0</v>
      </c>
      <c r="AE1021" s="82">
        <f t="shared" si="157"/>
        <v>0</v>
      </c>
      <c r="AF1021" s="97" t="str">
        <f t="shared" si="158"/>
        <v>-</v>
      </c>
      <c r="AG1021" s="81">
        <f t="shared" si="159"/>
        <v>0</v>
      </c>
      <c r="AH1021" s="98" t="s">
        <v>1368</v>
      </c>
      <c r="AI1021" s="99" t="s">
        <v>1369</v>
      </c>
    </row>
    <row r="1022" spans="1:35" x14ac:dyDescent="0.2">
      <c r="A1022" s="79" t="s">
        <v>6247</v>
      </c>
      <c r="B1022" s="80" t="s">
        <v>136</v>
      </c>
      <c r="C1022" s="81" t="s">
        <v>137</v>
      </c>
      <c r="D1022" s="82" t="s">
        <v>6248</v>
      </c>
      <c r="E1022" s="82" t="s">
        <v>1402</v>
      </c>
      <c r="F1022" s="80" t="s">
        <v>1362</v>
      </c>
      <c r="G1022" s="83" t="s">
        <v>6249</v>
      </c>
      <c r="H1022" s="84" t="s">
        <v>6250</v>
      </c>
      <c r="I1022" s="85">
        <v>5139435000</v>
      </c>
      <c r="J1022" s="86" t="s">
        <v>1390</v>
      </c>
      <c r="K1022" s="87" t="s">
        <v>1366</v>
      </c>
      <c r="L1022" s="88"/>
      <c r="M1022" s="89">
        <v>10920.732686753659</v>
      </c>
      <c r="N1022" s="90"/>
      <c r="O1022" s="91">
        <v>14.035600000000001</v>
      </c>
      <c r="P1022" s="87" t="s">
        <v>1366</v>
      </c>
      <c r="Q1022" s="92"/>
      <c r="R1022" s="90"/>
      <c r="S1022" s="93" t="s">
        <v>1366</v>
      </c>
      <c r="T1022" s="94">
        <v>256634.11</v>
      </c>
      <c r="U1022" s="95"/>
      <c r="V1022" s="95"/>
      <c r="W1022" s="96"/>
      <c r="X1022" s="81">
        <f t="shared" si="150"/>
        <v>0</v>
      </c>
      <c r="Y1022" s="82">
        <f t="shared" si="151"/>
        <v>0</v>
      </c>
      <c r="Z1022" s="82">
        <f t="shared" si="152"/>
        <v>0</v>
      </c>
      <c r="AA1022" s="82">
        <f t="shared" si="153"/>
        <v>0</v>
      </c>
      <c r="AB1022" s="97" t="str">
        <f t="shared" si="154"/>
        <v>-</v>
      </c>
      <c r="AC1022" s="81">
        <f t="shared" si="155"/>
        <v>0</v>
      </c>
      <c r="AD1022" s="82">
        <f t="shared" si="156"/>
        <v>0</v>
      </c>
      <c r="AE1022" s="82">
        <f t="shared" si="157"/>
        <v>0</v>
      </c>
      <c r="AF1022" s="97" t="str">
        <f t="shared" si="158"/>
        <v>-</v>
      </c>
      <c r="AG1022" s="81">
        <f t="shared" si="159"/>
        <v>0</v>
      </c>
      <c r="AH1022" s="98" t="s">
        <v>1368</v>
      </c>
      <c r="AI1022" s="99" t="s">
        <v>1369</v>
      </c>
    </row>
    <row r="1023" spans="1:35" x14ac:dyDescent="0.2">
      <c r="A1023" s="79" t="s">
        <v>6251</v>
      </c>
      <c r="B1023" s="80" t="s">
        <v>380</v>
      </c>
      <c r="C1023" s="81" t="s">
        <v>381</v>
      </c>
      <c r="D1023" s="82" t="s">
        <v>6252</v>
      </c>
      <c r="E1023" s="82" t="s">
        <v>6253</v>
      </c>
      <c r="F1023" s="80" t="s">
        <v>1362</v>
      </c>
      <c r="G1023" s="83" t="s">
        <v>6254</v>
      </c>
      <c r="H1023" s="84" t="s">
        <v>6255</v>
      </c>
      <c r="I1023" s="85">
        <v>4407295900</v>
      </c>
      <c r="J1023" s="86" t="s">
        <v>1786</v>
      </c>
      <c r="K1023" s="87" t="s">
        <v>1366</v>
      </c>
      <c r="L1023" s="88"/>
      <c r="M1023" s="89">
        <v>1996.3961154367296</v>
      </c>
      <c r="N1023" s="90"/>
      <c r="O1023" s="91">
        <v>5.4710999999999999</v>
      </c>
      <c r="P1023" s="87" t="s">
        <v>1366</v>
      </c>
      <c r="Q1023" s="92"/>
      <c r="R1023" s="90"/>
      <c r="S1023" s="93" t="s">
        <v>1366</v>
      </c>
      <c r="T1023" s="94">
        <v>42809.350000000006</v>
      </c>
      <c r="U1023" s="95"/>
      <c r="V1023" s="95"/>
      <c r="W1023" s="96"/>
      <c r="X1023" s="81">
        <f t="shared" si="150"/>
        <v>0</v>
      </c>
      <c r="Y1023" s="82">
        <f t="shared" si="151"/>
        <v>0</v>
      </c>
      <c r="Z1023" s="82">
        <f t="shared" si="152"/>
        <v>0</v>
      </c>
      <c r="AA1023" s="82">
        <f t="shared" si="153"/>
        <v>0</v>
      </c>
      <c r="AB1023" s="97" t="str">
        <f t="shared" si="154"/>
        <v>-</v>
      </c>
      <c r="AC1023" s="81">
        <f t="shared" si="155"/>
        <v>0</v>
      </c>
      <c r="AD1023" s="82">
        <f t="shared" si="156"/>
        <v>0</v>
      </c>
      <c r="AE1023" s="82">
        <f t="shared" si="157"/>
        <v>0</v>
      </c>
      <c r="AF1023" s="97" t="str">
        <f t="shared" si="158"/>
        <v>-</v>
      </c>
      <c r="AG1023" s="81">
        <f t="shared" si="159"/>
        <v>0</v>
      </c>
      <c r="AH1023" s="98" t="s">
        <v>1368</v>
      </c>
      <c r="AI1023" s="99" t="s">
        <v>1418</v>
      </c>
    </row>
    <row r="1024" spans="1:35" x14ac:dyDescent="0.2">
      <c r="A1024" s="79" t="s">
        <v>6256</v>
      </c>
      <c r="B1024" s="80" t="s">
        <v>1223</v>
      </c>
      <c r="C1024" s="81" t="s">
        <v>1224</v>
      </c>
      <c r="D1024" s="82" t="s">
        <v>6257</v>
      </c>
      <c r="E1024" s="82" t="s">
        <v>2765</v>
      </c>
      <c r="F1024" s="80" t="s">
        <v>1362</v>
      </c>
      <c r="G1024" s="83" t="s">
        <v>6258</v>
      </c>
      <c r="H1024" s="84" t="s">
        <v>6259</v>
      </c>
      <c r="I1024" s="85">
        <v>3306743546</v>
      </c>
      <c r="J1024" s="86" t="s">
        <v>1569</v>
      </c>
      <c r="K1024" s="87" t="s">
        <v>1366</v>
      </c>
      <c r="L1024" s="88"/>
      <c r="M1024" s="89">
        <v>2359.3057894708186</v>
      </c>
      <c r="N1024" s="90"/>
      <c r="O1024" s="91">
        <v>19.274000000000001</v>
      </c>
      <c r="P1024" s="87" t="s">
        <v>1366</v>
      </c>
      <c r="Q1024" s="92"/>
      <c r="R1024" s="90"/>
      <c r="S1024" s="93" t="s">
        <v>1417</v>
      </c>
      <c r="T1024" s="94">
        <v>119424.43</v>
      </c>
      <c r="U1024" s="95"/>
      <c r="V1024" s="95"/>
      <c r="W1024" s="96"/>
      <c r="X1024" s="81">
        <f t="shared" si="150"/>
        <v>0</v>
      </c>
      <c r="Y1024" s="82">
        <f t="shared" si="151"/>
        <v>0</v>
      </c>
      <c r="Z1024" s="82">
        <f t="shared" si="152"/>
        <v>0</v>
      </c>
      <c r="AA1024" s="82">
        <f t="shared" si="153"/>
        <v>0</v>
      </c>
      <c r="AB1024" s="97" t="str">
        <f t="shared" si="154"/>
        <v>-</v>
      </c>
      <c r="AC1024" s="81">
        <f t="shared" si="155"/>
        <v>1</v>
      </c>
      <c r="AD1024" s="82">
        <f t="shared" si="156"/>
        <v>0</v>
      </c>
      <c r="AE1024" s="82">
        <f t="shared" si="157"/>
        <v>0</v>
      </c>
      <c r="AF1024" s="97" t="str">
        <f t="shared" si="158"/>
        <v>-</v>
      </c>
      <c r="AG1024" s="81">
        <f t="shared" si="159"/>
        <v>0</v>
      </c>
      <c r="AH1024" s="98" t="s">
        <v>1368</v>
      </c>
      <c r="AI1024" s="99" t="s">
        <v>1418</v>
      </c>
    </row>
    <row r="1025" spans="1:35" x14ac:dyDescent="0.2">
      <c r="A1025" s="79" t="s">
        <v>6260</v>
      </c>
      <c r="B1025" s="80" t="s">
        <v>622</v>
      </c>
      <c r="C1025" s="81" t="s">
        <v>623</v>
      </c>
      <c r="D1025" s="82" t="s">
        <v>6261</v>
      </c>
      <c r="E1025" s="82" t="s">
        <v>6262</v>
      </c>
      <c r="F1025" s="80" t="s">
        <v>1362</v>
      </c>
      <c r="G1025" s="83" t="s">
        <v>6263</v>
      </c>
      <c r="H1025" s="84" t="s">
        <v>6264</v>
      </c>
      <c r="I1025" s="85">
        <v>9374651075</v>
      </c>
      <c r="J1025" s="86" t="s">
        <v>1424</v>
      </c>
      <c r="K1025" s="87" t="s">
        <v>1417</v>
      </c>
      <c r="L1025" s="88"/>
      <c r="M1025" s="89">
        <v>1209.7423217625014</v>
      </c>
      <c r="N1025" s="90"/>
      <c r="O1025" s="91">
        <v>11.428599999999999</v>
      </c>
      <c r="P1025" s="87" t="s">
        <v>1366</v>
      </c>
      <c r="Q1025" s="92"/>
      <c r="R1025" s="90"/>
      <c r="S1025" s="93" t="s">
        <v>1417</v>
      </c>
      <c r="T1025" s="94">
        <v>21989.75</v>
      </c>
      <c r="U1025" s="95"/>
      <c r="V1025" s="95"/>
      <c r="W1025" s="96"/>
      <c r="X1025" s="81">
        <f t="shared" si="150"/>
        <v>1</v>
      </c>
      <c r="Y1025" s="82">
        <f t="shared" si="151"/>
        <v>0</v>
      </c>
      <c r="Z1025" s="82">
        <f t="shared" si="152"/>
        <v>0</v>
      </c>
      <c r="AA1025" s="82">
        <f t="shared" si="153"/>
        <v>0</v>
      </c>
      <c r="AB1025" s="97" t="str">
        <f t="shared" si="154"/>
        <v>-</v>
      </c>
      <c r="AC1025" s="81">
        <f t="shared" si="155"/>
        <v>1</v>
      </c>
      <c r="AD1025" s="82">
        <f t="shared" si="156"/>
        <v>0</v>
      </c>
      <c r="AE1025" s="82">
        <f t="shared" si="157"/>
        <v>0</v>
      </c>
      <c r="AF1025" s="97" t="str">
        <f t="shared" si="158"/>
        <v>-</v>
      </c>
      <c r="AG1025" s="81">
        <f t="shared" si="159"/>
        <v>0</v>
      </c>
      <c r="AH1025" s="98" t="s">
        <v>1368</v>
      </c>
      <c r="AI1025" s="99" t="s">
        <v>1418</v>
      </c>
    </row>
    <row r="1026" spans="1:35" x14ac:dyDescent="0.2">
      <c r="A1026" s="79" t="s">
        <v>6265</v>
      </c>
      <c r="B1026" s="80" t="s">
        <v>837</v>
      </c>
      <c r="C1026" s="81" t="s">
        <v>838</v>
      </c>
      <c r="D1026" s="82" t="s">
        <v>6266</v>
      </c>
      <c r="E1026" s="82" t="s">
        <v>3084</v>
      </c>
      <c r="F1026" s="80" t="s">
        <v>1362</v>
      </c>
      <c r="G1026" s="83" t="s">
        <v>3091</v>
      </c>
      <c r="H1026" s="84" t="s">
        <v>6267</v>
      </c>
      <c r="I1026" s="85">
        <v>7404554052</v>
      </c>
      <c r="J1026" s="86" t="s">
        <v>2442</v>
      </c>
      <c r="K1026" s="87" t="s">
        <v>1417</v>
      </c>
      <c r="L1026" s="88"/>
      <c r="M1026" s="89">
        <v>1516.9436099192644</v>
      </c>
      <c r="N1026" s="90"/>
      <c r="O1026" s="91">
        <v>19.067599999999999</v>
      </c>
      <c r="P1026" s="87" t="s">
        <v>1366</v>
      </c>
      <c r="Q1026" s="92"/>
      <c r="R1026" s="90"/>
      <c r="S1026" s="93" t="s">
        <v>1417</v>
      </c>
      <c r="T1026" s="94">
        <v>91401.279999999999</v>
      </c>
      <c r="U1026" s="95"/>
      <c r="V1026" s="95"/>
      <c r="W1026" s="96"/>
      <c r="X1026" s="81">
        <f t="shared" si="150"/>
        <v>1</v>
      </c>
      <c r="Y1026" s="82">
        <f t="shared" si="151"/>
        <v>0</v>
      </c>
      <c r="Z1026" s="82">
        <f t="shared" si="152"/>
        <v>0</v>
      </c>
      <c r="AA1026" s="82">
        <f t="shared" si="153"/>
        <v>0</v>
      </c>
      <c r="AB1026" s="97" t="str">
        <f t="shared" si="154"/>
        <v>-</v>
      </c>
      <c r="AC1026" s="81">
        <f t="shared" si="155"/>
        <v>1</v>
      </c>
      <c r="AD1026" s="82">
        <f t="shared" si="156"/>
        <v>0</v>
      </c>
      <c r="AE1026" s="82">
        <f t="shared" si="157"/>
        <v>0</v>
      </c>
      <c r="AF1026" s="97" t="str">
        <f t="shared" si="158"/>
        <v>-</v>
      </c>
      <c r="AG1026" s="81">
        <f t="shared" si="159"/>
        <v>0</v>
      </c>
      <c r="AH1026" s="98" t="s">
        <v>1368</v>
      </c>
      <c r="AI1026" s="99" t="s">
        <v>1418</v>
      </c>
    </row>
    <row r="1027" spans="1:35" x14ac:dyDescent="0.2">
      <c r="A1027" s="79" t="s">
        <v>6268</v>
      </c>
      <c r="B1027" s="80" t="s">
        <v>6269</v>
      </c>
      <c r="C1027" s="81" t="s">
        <v>6270</v>
      </c>
      <c r="D1027" s="82" t="s">
        <v>6271</v>
      </c>
      <c r="E1027" s="82" t="s">
        <v>1528</v>
      </c>
      <c r="F1027" s="80" t="s">
        <v>1362</v>
      </c>
      <c r="G1027" s="83" t="s">
        <v>2501</v>
      </c>
      <c r="H1027" s="84" t="s">
        <v>6272</v>
      </c>
      <c r="I1027" s="85">
        <v>2162515450</v>
      </c>
      <c r="J1027" s="86" t="s">
        <v>1365</v>
      </c>
      <c r="K1027" s="87" t="s">
        <v>1366</v>
      </c>
      <c r="L1027" s="88"/>
      <c r="M1027" s="89">
        <v>316.5426298948318</v>
      </c>
      <c r="N1027" s="90"/>
      <c r="O1027" s="91" t="s">
        <v>1367</v>
      </c>
      <c r="P1027" s="87" t="s">
        <v>1366</v>
      </c>
      <c r="Q1027" s="92"/>
      <c r="R1027" s="90"/>
      <c r="S1027" s="93" t="s">
        <v>1366</v>
      </c>
      <c r="T1027" s="94">
        <v>3751.4599999999996</v>
      </c>
      <c r="U1027" s="95"/>
      <c r="V1027" s="95"/>
      <c r="W1027" s="96"/>
      <c r="X1027" s="81">
        <f t="shared" si="150"/>
        <v>0</v>
      </c>
      <c r="Y1027" s="82">
        <f t="shared" si="151"/>
        <v>1</v>
      </c>
      <c r="Z1027" s="82">
        <f t="shared" si="152"/>
        <v>0</v>
      </c>
      <c r="AA1027" s="82">
        <f t="shared" si="153"/>
        <v>0</v>
      </c>
      <c r="AB1027" s="97" t="str">
        <f t="shared" si="154"/>
        <v>-</v>
      </c>
      <c r="AC1027" s="81">
        <f t="shared" si="155"/>
        <v>0</v>
      </c>
      <c r="AD1027" s="82">
        <f t="shared" si="156"/>
        <v>0</v>
      </c>
      <c r="AE1027" s="82">
        <f t="shared" si="157"/>
        <v>0</v>
      </c>
      <c r="AF1027" s="97" t="str">
        <f t="shared" si="158"/>
        <v>-</v>
      </c>
      <c r="AG1027" s="81">
        <f t="shared" si="159"/>
        <v>0</v>
      </c>
      <c r="AH1027" s="98" t="s">
        <v>1368</v>
      </c>
      <c r="AI1027" s="99" t="s">
        <v>1418</v>
      </c>
    </row>
    <row r="1028" spans="1:35" x14ac:dyDescent="0.2">
      <c r="A1028" s="79" t="s">
        <v>6273</v>
      </c>
      <c r="B1028" s="80" t="s">
        <v>6274</v>
      </c>
      <c r="C1028" s="81" t="s">
        <v>6275</v>
      </c>
      <c r="D1028" s="82" t="s">
        <v>6276</v>
      </c>
      <c r="E1028" s="82" t="s">
        <v>1528</v>
      </c>
      <c r="F1028" s="80" t="s">
        <v>1362</v>
      </c>
      <c r="G1028" s="83" t="s">
        <v>2501</v>
      </c>
      <c r="H1028" s="84" t="s">
        <v>6277</v>
      </c>
      <c r="I1028" s="85">
        <v>2167721340</v>
      </c>
      <c r="J1028" s="86" t="s">
        <v>1365</v>
      </c>
      <c r="K1028" s="87" t="s">
        <v>1366</v>
      </c>
      <c r="L1028" s="88"/>
      <c r="M1028" s="89">
        <v>251.24077095299401</v>
      </c>
      <c r="N1028" s="90"/>
      <c r="O1028" s="91" t="s">
        <v>1367</v>
      </c>
      <c r="P1028" s="87" t="s">
        <v>1366</v>
      </c>
      <c r="Q1028" s="92"/>
      <c r="R1028" s="90"/>
      <c r="S1028" s="93" t="s">
        <v>1366</v>
      </c>
      <c r="T1028" s="94">
        <v>6857.08</v>
      </c>
      <c r="U1028" s="95"/>
      <c r="V1028" s="95"/>
      <c r="W1028" s="96"/>
      <c r="X1028" s="81">
        <f t="shared" si="150"/>
        <v>0</v>
      </c>
      <c r="Y1028" s="82">
        <f t="shared" si="151"/>
        <v>1</v>
      </c>
      <c r="Z1028" s="82">
        <f t="shared" si="152"/>
        <v>0</v>
      </c>
      <c r="AA1028" s="82">
        <f t="shared" si="153"/>
        <v>0</v>
      </c>
      <c r="AB1028" s="97" t="str">
        <f t="shared" si="154"/>
        <v>-</v>
      </c>
      <c r="AC1028" s="81">
        <f t="shared" si="155"/>
        <v>0</v>
      </c>
      <c r="AD1028" s="82">
        <f t="shared" si="156"/>
        <v>0</v>
      </c>
      <c r="AE1028" s="82">
        <f t="shared" si="157"/>
        <v>0</v>
      </c>
      <c r="AF1028" s="97" t="str">
        <f t="shared" si="158"/>
        <v>-</v>
      </c>
      <c r="AG1028" s="81">
        <f t="shared" si="159"/>
        <v>0</v>
      </c>
      <c r="AH1028" s="98" t="s">
        <v>1368</v>
      </c>
      <c r="AI1028" s="99" t="s">
        <v>1369</v>
      </c>
    </row>
    <row r="1029" spans="1:35" x14ac:dyDescent="0.2">
      <c r="A1029" s="79" t="s">
        <v>6278</v>
      </c>
      <c r="B1029" s="80" t="s">
        <v>83</v>
      </c>
      <c r="C1029" s="81" t="s">
        <v>84</v>
      </c>
      <c r="D1029" s="82" t="s">
        <v>6279</v>
      </c>
      <c r="E1029" s="82" t="s">
        <v>6280</v>
      </c>
      <c r="F1029" s="80" t="s">
        <v>1362</v>
      </c>
      <c r="G1029" s="83" t="s">
        <v>6281</v>
      </c>
      <c r="H1029" s="84" t="s">
        <v>6282</v>
      </c>
      <c r="I1029" s="85">
        <v>9374442044</v>
      </c>
      <c r="J1029" s="86" t="s">
        <v>1786</v>
      </c>
      <c r="K1029" s="87" t="s">
        <v>1366</v>
      </c>
      <c r="L1029" s="88"/>
      <c r="M1029" s="89">
        <v>3449.8474201420154</v>
      </c>
      <c r="N1029" s="90"/>
      <c r="O1029" s="91">
        <v>20.800999999999998</v>
      </c>
      <c r="P1029" s="87" t="s">
        <v>1417</v>
      </c>
      <c r="Q1029" s="92"/>
      <c r="R1029" s="90"/>
      <c r="S1029" s="93" t="s">
        <v>1366</v>
      </c>
      <c r="T1029" s="94">
        <v>121771.59999999999</v>
      </c>
      <c r="U1029" s="95"/>
      <c r="V1029" s="95"/>
      <c r="W1029" s="96"/>
      <c r="X1029" s="81">
        <f t="shared" ref="X1029:X1070" si="160">IF(OR(K1029="YES",TRIM(L1029)="YES"),1,0)</f>
        <v>0</v>
      </c>
      <c r="Y1029" s="82">
        <f t="shared" ref="Y1029:Y1070" si="161">IF(OR(AND(ISNUMBER(M1029),AND(M1029&gt;0,M1029&lt;600)),AND(ISNUMBER(M1029),AND(M1029&gt;0,N1029="YES"))),1,0)</f>
        <v>0</v>
      </c>
      <c r="Z1029" s="82">
        <f t="shared" ref="Z1029:Z1070" si="162">IF(AND(OR(K1029="YES",TRIM(L1029)="YES"),(X1029=0)),"Trouble",0)</f>
        <v>0</v>
      </c>
      <c r="AA1029" s="82">
        <f t="shared" ref="AA1029:AA1070" si="163">IF(AND(OR(AND(ISNUMBER(M1029),AND(M1029&gt;0,M1029&lt;600)),AND(ISNUMBER(M1029),AND(M1029&gt;0,N1029="YES"))),(Y1029=0)),"Trouble",0)</f>
        <v>0</v>
      </c>
      <c r="AB1029" s="97" t="str">
        <f t="shared" ref="AB1029:AB1070" si="164">IF(AND(X1029=1,Y1029=1),"SRSA","-")</f>
        <v>-</v>
      </c>
      <c r="AC1029" s="81">
        <f t="shared" ref="AC1029:AC1070" si="165">IF(S1029="YES",1,0)</f>
        <v>0</v>
      </c>
      <c r="AD1029" s="82">
        <f t="shared" ref="AD1029:AD1070" si="166">IF(OR(AND(ISNUMBER(Q1029),Q1029&gt;=20), (AND(ISNUMBER(Q1029) = FALSE, AND(ISNUMBER(O1029), O1029&gt;=20)))),1,0)</f>
        <v>1</v>
      </c>
      <c r="AE1029" s="82">
        <f t="shared" ref="AE1029:AE1070" si="167">IF(AND(AC1029=1,AD1029=1),"Initial",0)</f>
        <v>0</v>
      </c>
      <c r="AF1029" s="97" t="str">
        <f t="shared" ref="AF1029:AF1070" si="168">IF(AND(AND(AE1029="Initial",AG1029=0),AND(ISNUMBER(M1029),M1029&gt;0)),"RLIS","-")</f>
        <v>-</v>
      </c>
      <c r="AG1029" s="81">
        <f t="shared" ref="AG1029:AG1070" si="169">IF(AND(AB1029="SRSA",AE1029="Initial"),"SRSA",0)</f>
        <v>0</v>
      </c>
      <c r="AH1029" s="98" t="s">
        <v>1368</v>
      </c>
      <c r="AI1029" s="99" t="s">
        <v>1369</v>
      </c>
    </row>
    <row r="1030" spans="1:35" x14ac:dyDescent="0.2">
      <c r="A1030" s="79" t="s">
        <v>6283</v>
      </c>
      <c r="B1030" s="80" t="s">
        <v>1061</v>
      </c>
      <c r="C1030" s="81" t="s">
        <v>1062</v>
      </c>
      <c r="D1030" s="82" t="s">
        <v>6284</v>
      </c>
      <c r="E1030" s="82" t="s">
        <v>6285</v>
      </c>
      <c r="F1030" s="80" t="s">
        <v>1362</v>
      </c>
      <c r="G1030" s="83" t="s">
        <v>6286</v>
      </c>
      <c r="H1030" s="84" t="s">
        <v>6287</v>
      </c>
      <c r="I1030" s="85">
        <v>7404933113</v>
      </c>
      <c r="J1030" s="86" t="s">
        <v>1424</v>
      </c>
      <c r="K1030" s="87" t="s">
        <v>1417</v>
      </c>
      <c r="L1030" s="88"/>
      <c r="M1030" s="89">
        <v>755.3656430743988</v>
      </c>
      <c r="N1030" s="90"/>
      <c r="O1030" s="91">
        <v>36.704900000000002</v>
      </c>
      <c r="P1030" s="87" t="s">
        <v>1417</v>
      </c>
      <c r="Q1030" s="92"/>
      <c r="R1030" s="90"/>
      <c r="S1030" s="93" t="s">
        <v>1417</v>
      </c>
      <c r="T1030" s="94">
        <v>61611.810000000005</v>
      </c>
      <c r="U1030" s="95"/>
      <c r="V1030" s="95"/>
      <c r="W1030" s="96"/>
      <c r="X1030" s="81">
        <f t="shared" si="160"/>
        <v>1</v>
      </c>
      <c r="Y1030" s="82">
        <f t="shared" si="161"/>
        <v>0</v>
      </c>
      <c r="Z1030" s="82">
        <f t="shared" si="162"/>
        <v>0</v>
      </c>
      <c r="AA1030" s="82">
        <f t="shared" si="163"/>
        <v>0</v>
      </c>
      <c r="AB1030" s="97" t="str">
        <f t="shared" si="164"/>
        <v>-</v>
      </c>
      <c r="AC1030" s="81">
        <f t="shared" si="165"/>
        <v>1</v>
      </c>
      <c r="AD1030" s="82">
        <f t="shared" si="166"/>
        <v>1</v>
      </c>
      <c r="AE1030" s="82" t="str">
        <f t="shared" si="167"/>
        <v>Initial</v>
      </c>
      <c r="AF1030" s="97" t="str">
        <f t="shared" si="168"/>
        <v>RLIS</v>
      </c>
      <c r="AG1030" s="81">
        <f t="shared" si="169"/>
        <v>0</v>
      </c>
      <c r="AH1030" s="98" t="s">
        <v>1368</v>
      </c>
      <c r="AI1030" s="99" t="s">
        <v>1418</v>
      </c>
    </row>
    <row r="1031" spans="1:35" x14ac:dyDescent="0.2">
      <c r="A1031" s="79" t="s">
        <v>6288</v>
      </c>
      <c r="B1031" s="80" t="s">
        <v>659</v>
      </c>
      <c r="C1031" s="81" t="s">
        <v>6289</v>
      </c>
      <c r="D1031" s="82" t="s">
        <v>6290</v>
      </c>
      <c r="E1031" s="82" t="s">
        <v>6291</v>
      </c>
      <c r="F1031" s="80" t="s">
        <v>1362</v>
      </c>
      <c r="G1031" s="83" t="s">
        <v>6292</v>
      </c>
      <c r="H1031" s="84" t="s">
        <v>6293</v>
      </c>
      <c r="I1031" s="85">
        <v>3305474100</v>
      </c>
      <c r="J1031" s="86" t="s">
        <v>1476</v>
      </c>
      <c r="K1031" s="87" t="s">
        <v>1417</v>
      </c>
      <c r="L1031" s="88"/>
      <c r="M1031" s="89">
        <v>682.78049172044734</v>
      </c>
      <c r="N1031" s="90"/>
      <c r="O1031" s="91">
        <v>10.1942</v>
      </c>
      <c r="P1031" s="87" t="s">
        <v>1366</v>
      </c>
      <c r="Q1031" s="92"/>
      <c r="R1031" s="90"/>
      <c r="S1031" s="93" t="s">
        <v>1417</v>
      </c>
      <c r="T1031" s="94">
        <v>15320.55</v>
      </c>
      <c r="U1031" s="95"/>
      <c r="V1031" s="95"/>
      <c r="W1031" s="96"/>
      <c r="X1031" s="81">
        <f t="shared" si="160"/>
        <v>1</v>
      </c>
      <c r="Y1031" s="82">
        <f t="shared" si="161"/>
        <v>0</v>
      </c>
      <c r="Z1031" s="82">
        <f t="shared" si="162"/>
        <v>0</v>
      </c>
      <c r="AA1031" s="82">
        <f t="shared" si="163"/>
        <v>0</v>
      </c>
      <c r="AB1031" s="97" t="str">
        <f t="shared" si="164"/>
        <v>-</v>
      </c>
      <c r="AC1031" s="81">
        <f t="shared" si="165"/>
        <v>1</v>
      </c>
      <c r="AD1031" s="82">
        <f t="shared" si="166"/>
        <v>0</v>
      </c>
      <c r="AE1031" s="82">
        <f t="shared" si="167"/>
        <v>0</v>
      </c>
      <c r="AF1031" s="97" t="str">
        <f t="shared" si="168"/>
        <v>-</v>
      </c>
      <c r="AG1031" s="81">
        <f t="shared" si="169"/>
        <v>0</v>
      </c>
      <c r="AH1031" s="98" t="s">
        <v>1368</v>
      </c>
      <c r="AI1031" s="99" t="s">
        <v>1418</v>
      </c>
    </row>
    <row r="1032" spans="1:35" x14ac:dyDescent="0.2">
      <c r="A1032" s="79" t="s">
        <v>6294</v>
      </c>
      <c r="B1032" s="80" t="s">
        <v>931</v>
      </c>
      <c r="C1032" s="81" t="s">
        <v>6289</v>
      </c>
      <c r="D1032" s="82" t="s">
        <v>6295</v>
      </c>
      <c r="E1032" s="82" t="s">
        <v>6296</v>
      </c>
      <c r="F1032" s="80" t="s">
        <v>1362</v>
      </c>
      <c r="G1032" s="83" t="s">
        <v>6297</v>
      </c>
      <c r="H1032" s="84" t="s">
        <v>1397</v>
      </c>
      <c r="I1032" s="85">
        <v>4196608508</v>
      </c>
      <c r="J1032" s="86" t="s">
        <v>1424</v>
      </c>
      <c r="K1032" s="87" t="s">
        <v>1417</v>
      </c>
      <c r="L1032" s="88"/>
      <c r="M1032" s="89">
        <v>1173.5956863851779</v>
      </c>
      <c r="N1032" s="90"/>
      <c r="O1032" s="91">
        <v>12.8165</v>
      </c>
      <c r="P1032" s="87" t="s">
        <v>1366</v>
      </c>
      <c r="Q1032" s="92"/>
      <c r="R1032" s="90"/>
      <c r="S1032" s="93" t="s">
        <v>1417</v>
      </c>
      <c r="T1032" s="94">
        <v>41240.769999999997</v>
      </c>
      <c r="U1032" s="95"/>
      <c r="V1032" s="95"/>
      <c r="W1032" s="96"/>
      <c r="X1032" s="81">
        <f t="shared" si="160"/>
        <v>1</v>
      </c>
      <c r="Y1032" s="82">
        <f t="shared" si="161"/>
        <v>0</v>
      </c>
      <c r="Z1032" s="82">
        <f t="shared" si="162"/>
        <v>0</v>
      </c>
      <c r="AA1032" s="82">
        <f t="shared" si="163"/>
        <v>0</v>
      </c>
      <c r="AB1032" s="97" t="str">
        <f t="shared" si="164"/>
        <v>-</v>
      </c>
      <c r="AC1032" s="81">
        <f t="shared" si="165"/>
        <v>1</v>
      </c>
      <c r="AD1032" s="82">
        <f t="shared" si="166"/>
        <v>0</v>
      </c>
      <c r="AE1032" s="82">
        <f t="shared" si="167"/>
        <v>0</v>
      </c>
      <c r="AF1032" s="97" t="str">
        <f t="shared" si="168"/>
        <v>-</v>
      </c>
      <c r="AG1032" s="81">
        <f t="shared" si="169"/>
        <v>0</v>
      </c>
      <c r="AH1032" s="98" t="s">
        <v>1368</v>
      </c>
      <c r="AI1032" s="99" t="s">
        <v>1418</v>
      </c>
    </row>
    <row r="1033" spans="1:35" x14ac:dyDescent="0.2">
      <c r="A1033" s="79" t="s">
        <v>6298</v>
      </c>
      <c r="B1033" s="80" t="s">
        <v>261</v>
      </c>
      <c r="C1033" s="81" t="s">
        <v>262</v>
      </c>
      <c r="D1033" s="82" t="s">
        <v>6299</v>
      </c>
      <c r="E1033" s="82" t="s">
        <v>2538</v>
      </c>
      <c r="F1033" s="80" t="s">
        <v>1362</v>
      </c>
      <c r="G1033" s="83" t="s">
        <v>2539</v>
      </c>
      <c r="H1033" s="84" t="s">
        <v>2052</v>
      </c>
      <c r="I1033" s="85">
        <v>6147975700</v>
      </c>
      <c r="J1033" s="86" t="s">
        <v>1390</v>
      </c>
      <c r="K1033" s="87" t="s">
        <v>1366</v>
      </c>
      <c r="L1033" s="88"/>
      <c r="M1033" s="89">
        <v>15270.504502975777</v>
      </c>
      <c r="N1033" s="90"/>
      <c r="O1033" s="91">
        <v>11.3444</v>
      </c>
      <c r="P1033" s="87" t="s">
        <v>1366</v>
      </c>
      <c r="Q1033" s="92"/>
      <c r="R1033" s="90"/>
      <c r="S1033" s="93" t="s">
        <v>1366</v>
      </c>
      <c r="T1033" s="94">
        <v>271796.42000000004</v>
      </c>
      <c r="U1033" s="95"/>
      <c r="V1033" s="95"/>
      <c r="W1033" s="96"/>
      <c r="X1033" s="81">
        <f t="shared" si="160"/>
        <v>0</v>
      </c>
      <c r="Y1033" s="82">
        <f t="shared" si="161"/>
        <v>0</v>
      </c>
      <c r="Z1033" s="82">
        <f t="shared" si="162"/>
        <v>0</v>
      </c>
      <c r="AA1033" s="82">
        <f t="shared" si="163"/>
        <v>0</v>
      </c>
      <c r="AB1033" s="97" t="str">
        <f t="shared" si="164"/>
        <v>-</v>
      </c>
      <c r="AC1033" s="81">
        <f t="shared" si="165"/>
        <v>0</v>
      </c>
      <c r="AD1033" s="82">
        <f t="shared" si="166"/>
        <v>0</v>
      </c>
      <c r="AE1033" s="82">
        <f t="shared" si="167"/>
        <v>0</v>
      </c>
      <c r="AF1033" s="97" t="str">
        <f t="shared" si="168"/>
        <v>-</v>
      </c>
      <c r="AG1033" s="81">
        <f t="shared" si="169"/>
        <v>0</v>
      </c>
      <c r="AH1033" s="98" t="s">
        <v>1368</v>
      </c>
      <c r="AI1033" s="99" t="s">
        <v>1418</v>
      </c>
    </row>
    <row r="1034" spans="1:35" x14ac:dyDescent="0.2">
      <c r="A1034" s="79" t="s">
        <v>6300</v>
      </c>
      <c r="B1034" s="80" t="s">
        <v>1012</v>
      </c>
      <c r="C1034" s="81" t="s">
        <v>1013</v>
      </c>
      <c r="D1034" s="82" t="s">
        <v>6301</v>
      </c>
      <c r="E1034" s="82" t="s">
        <v>6302</v>
      </c>
      <c r="F1034" s="80" t="s">
        <v>1362</v>
      </c>
      <c r="G1034" s="83" t="s">
        <v>6303</v>
      </c>
      <c r="H1034" s="84" t="s">
        <v>6304</v>
      </c>
      <c r="I1034" s="85">
        <v>7409863671</v>
      </c>
      <c r="J1034" s="86" t="s">
        <v>1476</v>
      </c>
      <c r="K1034" s="87" t="s">
        <v>1417</v>
      </c>
      <c r="L1034" s="88"/>
      <c r="M1034" s="89">
        <v>1508.3534943083075</v>
      </c>
      <c r="N1034" s="90"/>
      <c r="O1034" s="91">
        <v>16.004899999999999</v>
      </c>
      <c r="P1034" s="87" t="s">
        <v>1366</v>
      </c>
      <c r="Q1034" s="92"/>
      <c r="R1034" s="90"/>
      <c r="S1034" s="93" t="s">
        <v>1417</v>
      </c>
      <c r="T1034" s="94">
        <v>62634.61</v>
      </c>
      <c r="U1034" s="95"/>
      <c r="V1034" s="95"/>
      <c r="W1034" s="96"/>
      <c r="X1034" s="81">
        <f t="shared" si="160"/>
        <v>1</v>
      </c>
      <c r="Y1034" s="82">
        <f t="shared" si="161"/>
        <v>0</v>
      </c>
      <c r="Z1034" s="82">
        <f t="shared" si="162"/>
        <v>0</v>
      </c>
      <c r="AA1034" s="82">
        <f t="shared" si="163"/>
        <v>0</v>
      </c>
      <c r="AB1034" s="97" t="str">
        <f t="shared" si="164"/>
        <v>-</v>
      </c>
      <c r="AC1034" s="81">
        <f t="shared" si="165"/>
        <v>1</v>
      </c>
      <c r="AD1034" s="82">
        <f t="shared" si="166"/>
        <v>0</v>
      </c>
      <c r="AE1034" s="82">
        <f t="shared" si="167"/>
        <v>0</v>
      </c>
      <c r="AF1034" s="97" t="str">
        <f t="shared" si="168"/>
        <v>-</v>
      </c>
      <c r="AG1034" s="81">
        <f t="shared" si="169"/>
        <v>0</v>
      </c>
      <c r="AH1034" s="98" t="s">
        <v>1368</v>
      </c>
      <c r="AI1034" s="99" t="s">
        <v>1418</v>
      </c>
    </row>
    <row r="1035" spans="1:35" x14ac:dyDescent="0.2">
      <c r="A1035" s="79" t="s">
        <v>6305</v>
      </c>
      <c r="B1035" s="80" t="s">
        <v>360</v>
      </c>
      <c r="C1035" s="81" t="s">
        <v>361</v>
      </c>
      <c r="D1035" s="82" t="s">
        <v>6306</v>
      </c>
      <c r="E1035" s="82" t="s">
        <v>1463</v>
      </c>
      <c r="F1035" s="80" t="s">
        <v>1362</v>
      </c>
      <c r="G1035" s="83" t="s">
        <v>1464</v>
      </c>
      <c r="H1035" s="84" t="s">
        <v>6307</v>
      </c>
      <c r="I1035" s="85">
        <v>4408717300</v>
      </c>
      <c r="J1035" s="86" t="s">
        <v>1390</v>
      </c>
      <c r="K1035" s="87" t="s">
        <v>1366</v>
      </c>
      <c r="L1035" s="88"/>
      <c r="M1035" s="89">
        <v>3903.5354765980719</v>
      </c>
      <c r="N1035" s="90"/>
      <c r="O1035" s="91">
        <v>9.7271000000000001</v>
      </c>
      <c r="P1035" s="87" t="s">
        <v>1366</v>
      </c>
      <c r="Q1035" s="92"/>
      <c r="R1035" s="90"/>
      <c r="S1035" s="93" t="s">
        <v>1366</v>
      </c>
      <c r="T1035" s="94">
        <v>69411.05</v>
      </c>
      <c r="U1035" s="95"/>
      <c r="V1035" s="95"/>
      <c r="W1035" s="96"/>
      <c r="X1035" s="81">
        <f t="shared" si="160"/>
        <v>0</v>
      </c>
      <c r="Y1035" s="82">
        <f t="shared" si="161"/>
        <v>0</v>
      </c>
      <c r="Z1035" s="82">
        <f t="shared" si="162"/>
        <v>0</v>
      </c>
      <c r="AA1035" s="82">
        <f t="shared" si="163"/>
        <v>0</v>
      </c>
      <c r="AB1035" s="97" t="str">
        <f t="shared" si="164"/>
        <v>-</v>
      </c>
      <c r="AC1035" s="81">
        <f t="shared" si="165"/>
        <v>0</v>
      </c>
      <c r="AD1035" s="82">
        <f t="shared" si="166"/>
        <v>0</v>
      </c>
      <c r="AE1035" s="82">
        <f t="shared" si="167"/>
        <v>0</v>
      </c>
      <c r="AF1035" s="97" t="str">
        <f t="shared" si="168"/>
        <v>-</v>
      </c>
      <c r="AG1035" s="81">
        <f t="shared" si="169"/>
        <v>0</v>
      </c>
      <c r="AH1035" s="98" t="s">
        <v>1368</v>
      </c>
      <c r="AI1035" s="99" t="s">
        <v>1418</v>
      </c>
    </row>
    <row r="1036" spans="1:35" x14ac:dyDescent="0.2">
      <c r="A1036" s="79" t="s">
        <v>6308</v>
      </c>
      <c r="B1036" s="80" t="s">
        <v>6309</v>
      </c>
      <c r="C1036" s="81" t="s">
        <v>6310</v>
      </c>
      <c r="D1036" s="82" t="s">
        <v>6311</v>
      </c>
      <c r="E1036" s="82" t="s">
        <v>1361</v>
      </c>
      <c r="F1036" s="80" t="s">
        <v>1362</v>
      </c>
      <c r="G1036" s="83" t="s">
        <v>3436</v>
      </c>
      <c r="H1036" s="84" t="s">
        <v>6312</v>
      </c>
      <c r="I1036" s="85">
        <v>6142729392</v>
      </c>
      <c r="J1036" s="86" t="s">
        <v>1365</v>
      </c>
      <c r="K1036" s="87" t="s">
        <v>1366</v>
      </c>
      <c r="L1036" s="88"/>
      <c r="M1036" s="89">
        <v>0</v>
      </c>
      <c r="N1036" s="90"/>
      <c r="O1036" s="91" t="s">
        <v>1367</v>
      </c>
      <c r="P1036" s="87" t="s">
        <v>1366</v>
      </c>
      <c r="Q1036" s="92"/>
      <c r="R1036" s="90"/>
      <c r="S1036" s="93" t="s">
        <v>1366</v>
      </c>
      <c r="T1036" s="94">
        <v>1134.69</v>
      </c>
      <c r="U1036" s="95"/>
      <c r="V1036" s="95"/>
      <c r="W1036" s="96"/>
      <c r="X1036" s="81">
        <f t="shared" si="160"/>
        <v>0</v>
      </c>
      <c r="Y1036" s="82">
        <f t="shared" si="161"/>
        <v>0</v>
      </c>
      <c r="Z1036" s="82">
        <f t="shared" si="162"/>
        <v>0</v>
      </c>
      <c r="AA1036" s="82">
        <f t="shared" si="163"/>
        <v>0</v>
      </c>
      <c r="AB1036" s="97" t="str">
        <f t="shared" si="164"/>
        <v>-</v>
      </c>
      <c r="AC1036" s="81">
        <f t="shared" si="165"/>
        <v>0</v>
      </c>
      <c r="AD1036" s="82">
        <f t="shared" si="166"/>
        <v>0</v>
      </c>
      <c r="AE1036" s="82">
        <f t="shared" si="167"/>
        <v>0</v>
      </c>
      <c r="AF1036" s="97" t="str">
        <f t="shared" si="168"/>
        <v>-</v>
      </c>
      <c r="AG1036" s="81">
        <f t="shared" si="169"/>
        <v>0</v>
      </c>
      <c r="AH1036" s="98" t="s">
        <v>1368</v>
      </c>
      <c r="AI1036" s="99" t="s">
        <v>1418</v>
      </c>
    </row>
    <row r="1037" spans="1:35" x14ac:dyDescent="0.2">
      <c r="A1037" s="79" t="s">
        <v>6313</v>
      </c>
      <c r="B1037" s="80" t="s">
        <v>1091</v>
      </c>
      <c r="C1037" s="81" t="s">
        <v>1092</v>
      </c>
      <c r="D1037" s="82" t="s">
        <v>5187</v>
      </c>
      <c r="E1037" s="82" t="s">
        <v>6314</v>
      </c>
      <c r="F1037" s="80" t="s">
        <v>1362</v>
      </c>
      <c r="G1037" s="83" t="s">
        <v>6315</v>
      </c>
      <c r="H1037" s="84" t="s">
        <v>5190</v>
      </c>
      <c r="I1037" s="85">
        <v>7405748484</v>
      </c>
      <c r="J1037" s="86" t="s">
        <v>1416</v>
      </c>
      <c r="K1037" s="87" t="s">
        <v>1366</v>
      </c>
      <c r="L1037" s="88"/>
      <c r="M1037" s="89">
        <v>1589.3659614193043</v>
      </c>
      <c r="N1037" s="90"/>
      <c r="O1037" s="91">
        <v>24.072700000000001</v>
      </c>
      <c r="P1037" s="87" t="s">
        <v>1417</v>
      </c>
      <c r="Q1037" s="92"/>
      <c r="R1037" s="90"/>
      <c r="S1037" s="93" t="s">
        <v>1417</v>
      </c>
      <c r="T1037" s="94">
        <v>78455.030000000013</v>
      </c>
      <c r="U1037" s="95"/>
      <c r="V1037" s="95"/>
      <c r="W1037" s="96"/>
      <c r="X1037" s="81">
        <f t="shared" si="160"/>
        <v>0</v>
      </c>
      <c r="Y1037" s="82">
        <f t="shared" si="161"/>
        <v>0</v>
      </c>
      <c r="Z1037" s="82">
        <f t="shared" si="162"/>
        <v>0</v>
      </c>
      <c r="AA1037" s="82">
        <f t="shared" si="163"/>
        <v>0</v>
      </c>
      <c r="AB1037" s="97" t="str">
        <f t="shared" si="164"/>
        <v>-</v>
      </c>
      <c r="AC1037" s="81">
        <f t="shared" si="165"/>
        <v>1</v>
      </c>
      <c r="AD1037" s="82">
        <f t="shared" si="166"/>
        <v>1</v>
      </c>
      <c r="AE1037" s="82" t="str">
        <f t="shared" si="167"/>
        <v>Initial</v>
      </c>
      <c r="AF1037" s="97" t="str">
        <f t="shared" si="168"/>
        <v>RLIS</v>
      </c>
      <c r="AG1037" s="81">
        <f t="shared" si="169"/>
        <v>0</v>
      </c>
      <c r="AH1037" s="98" t="s">
        <v>1368</v>
      </c>
      <c r="AI1037" s="99" t="s">
        <v>1369</v>
      </c>
    </row>
    <row r="1038" spans="1:35" x14ac:dyDescent="0.2">
      <c r="A1038" s="79" t="s">
        <v>6316</v>
      </c>
      <c r="B1038" s="80" t="s">
        <v>263</v>
      </c>
      <c r="C1038" s="81" t="s">
        <v>264</v>
      </c>
      <c r="D1038" s="82" t="s">
        <v>6317</v>
      </c>
      <c r="E1038" s="82" t="s">
        <v>6318</v>
      </c>
      <c r="F1038" s="80" t="s">
        <v>1362</v>
      </c>
      <c r="G1038" s="83" t="s">
        <v>1363</v>
      </c>
      <c r="H1038" s="84" t="s">
        <v>6319</v>
      </c>
      <c r="I1038" s="85">
        <v>6144175000</v>
      </c>
      <c r="J1038" s="86" t="s">
        <v>1390</v>
      </c>
      <c r="K1038" s="87" t="s">
        <v>1366</v>
      </c>
      <c r="L1038" s="88"/>
      <c r="M1038" s="89">
        <v>3481.9167160140046</v>
      </c>
      <c r="N1038" s="90"/>
      <c r="O1038" s="91">
        <v>34.730899999999998</v>
      </c>
      <c r="P1038" s="87" t="s">
        <v>1417</v>
      </c>
      <c r="Q1038" s="92"/>
      <c r="R1038" s="90"/>
      <c r="S1038" s="93" t="s">
        <v>1366</v>
      </c>
      <c r="T1038" s="94">
        <v>136548.22</v>
      </c>
      <c r="U1038" s="95"/>
      <c r="V1038" s="95"/>
      <c r="W1038" s="96"/>
      <c r="X1038" s="81">
        <f t="shared" si="160"/>
        <v>0</v>
      </c>
      <c r="Y1038" s="82">
        <f t="shared" si="161"/>
        <v>0</v>
      </c>
      <c r="Z1038" s="82">
        <f t="shared" si="162"/>
        <v>0</v>
      </c>
      <c r="AA1038" s="82">
        <f t="shared" si="163"/>
        <v>0</v>
      </c>
      <c r="AB1038" s="97" t="str">
        <f t="shared" si="164"/>
        <v>-</v>
      </c>
      <c r="AC1038" s="81">
        <f t="shared" si="165"/>
        <v>0</v>
      </c>
      <c r="AD1038" s="82">
        <f t="shared" si="166"/>
        <v>1</v>
      </c>
      <c r="AE1038" s="82">
        <f t="shared" si="167"/>
        <v>0</v>
      </c>
      <c r="AF1038" s="97" t="str">
        <f t="shared" si="168"/>
        <v>-</v>
      </c>
      <c r="AG1038" s="81">
        <f t="shared" si="169"/>
        <v>0</v>
      </c>
      <c r="AH1038" s="98" t="s">
        <v>1368</v>
      </c>
      <c r="AI1038" s="99" t="s">
        <v>1418</v>
      </c>
    </row>
    <row r="1039" spans="1:35" x14ac:dyDescent="0.2">
      <c r="A1039" s="79" t="s">
        <v>6320</v>
      </c>
      <c r="B1039" s="80" t="s">
        <v>6321</v>
      </c>
      <c r="C1039" s="81" t="s">
        <v>6322</v>
      </c>
      <c r="D1039" s="82" t="s">
        <v>6323</v>
      </c>
      <c r="E1039" s="82" t="s">
        <v>1361</v>
      </c>
      <c r="F1039" s="80" t="s">
        <v>1362</v>
      </c>
      <c r="G1039" s="83" t="s">
        <v>1775</v>
      </c>
      <c r="H1039" s="84" t="s">
        <v>6324</v>
      </c>
      <c r="I1039" s="85">
        <v>6143244585</v>
      </c>
      <c r="J1039" s="86" t="s">
        <v>1365</v>
      </c>
      <c r="K1039" s="87" t="s">
        <v>1366</v>
      </c>
      <c r="L1039" s="88"/>
      <c r="M1039" s="89">
        <v>267.38313838069865</v>
      </c>
      <c r="N1039" s="90"/>
      <c r="O1039" s="91" t="s">
        <v>1367</v>
      </c>
      <c r="P1039" s="87" t="s">
        <v>1366</v>
      </c>
      <c r="Q1039" s="92"/>
      <c r="R1039" s="90"/>
      <c r="S1039" s="93" t="s">
        <v>1366</v>
      </c>
      <c r="T1039" s="94">
        <v>2504.5099999999998</v>
      </c>
      <c r="U1039" s="95"/>
      <c r="V1039" s="95"/>
      <c r="W1039" s="96"/>
      <c r="X1039" s="81">
        <f t="shared" si="160"/>
        <v>0</v>
      </c>
      <c r="Y1039" s="82">
        <f t="shared" si="161"/>
        <v>1</v>
      </c>
      <c r="Z1039" s="82">
        <f t="shared" si="162"/>
        <v>0</v>
      </c>
      <c r="AA1039" s="82">
        <f t="shared" si="163"/>
        <v>0</v>
      </c>
      <c r="AB1039" s="97" t="str">
        <f t="shared" si="164"/>
        <v>-</v>
      </c>
      <c r="AC1039" s="81">
        <f t="shared" si="165"/>
        <v>0</v>
      </c>
      <c r="AD1039" s="82">
        <f t="shared" si="166"/>
        <v>0</v>
      </c>
      <c r="AE1039" s="82">
        <f t="shared" si="167"/>
        <v>0</v>
      </c>
      <c r="AF1039" s="97" t="str">
        <f t="shared" si="168"/>
        <v>-</v>
      </c>
      <c r="AG1039" s="81">
        <f t="shared" si="169"/>
        <v>0</v>
      </c>
      <c r="AH1039" s="98" t="s">
        <v>1368</v>
      </c>
      <c r="AI1039" s="99" t="s">
        <v>1418</v>
      </c>
    </row>
    <row r="1040" spans="1:35" x14ac:dyDescent="0.2">
      <c r="A1040" s="79" t="s">
        <v>6325</v>
      </c>
      <c r="B1040" s="80" t="s">
        <v>362</v>
      </c>
      <c r="C1040" s="81" t="s">
        <v>363</v>
      </c>
      <c r="D1040" s="82" t="s">
        <v>6326</v>
      </c>
      <c r="E1040" s="82" t="s">
        <v>6327</v>
      </c>
      <c r="F1040" s="80" t="s">
        <v>1362</v>
      </c>
      <c r="G1040" s="83" t="s">
        <v>6328</v>
      </c>
      <c r="H1040" s="84" t="s">
        <v>6329</v>
      </c>
      <c r="I1040" s="85">
        <v>4409436900</v>
      </c>
      <c r="J1040" s="86" t="s">
        <v>1390</v>
      </c>
      <c r="K1040" s="87" t="s">
        <v>1366</v>
      </c>
      <c r="L1040" s="88"/>
      <c r="M1040" s="89">
        <v>1470.5922695704455</v>
      </c>
      <c r="N1040" s="90"/>
      <c r="O1040" s="91">
        <v>14.2936</v>
      </c>
      <c r="P1040" s="87" t="s">
        <v>1366</v>
      </c>
      <c r="Q1040" s="92"/>
      <c r="R1040" s="90"/>
      <c r="S1040" s="93" t="s">
        <v>1366</v>
      </c>
      <c r="T1040" s="94">
        <v>47995.57</v>
      </c>
      <c r="U1040" s="95"/>
      <c r="V1040" s="95"/>
      <c r="W1040" s="96"/>
      <c r="X1040" s="81">
        <f t="shared" si="160"/>
        <v>0</v>
      </c>
      <c r="Y1040" s="82">
        <f t="shared" si="161"/>
        <v>0</v>
      </c>
      <c r="Z1040" s="82">
        <f t="shared" si="162"/>
        <v>0</v>
      </c>
      <c r="AA1040" s="82">
        <f t="shared" si="163"/>
        <v>0</v>
      </c>
      <c r="AB1040" s="97" t="str">
        <f t="shared" si="164"/>
        <v>-</v>
      </c>
      <c r="AC1040" s="81">
        <f t="shared" si="165"/>
        <v>0</v>
      </c>
      <c r="AD1040" s="82">
        <f t="shared" si="166"/>
        <v>0</v>
      </c>
      <c r="AE1040" s="82">
        <f t="shared" si="167"/>
        <v>0</v>
      </c>
      <c r="AF1040" s="97" t="str">
        <f t="shared" si="168"/>
        <v>-</v>
      </c>
      <c r="AG1040" s="81">
        <f t="shared" si="169"/>
        <v>0</v>
      </c>
      <c r="AH1040" s="98" t="s">
        <v>1368</v>
      </c>
      <c r="AI1040" s="99" t="s">
        <v>1369</v>
      </c>
    </row>
    <row r="1041" spans="1:35" x14ac:dyDescent="0.2">
      <c r="A1041" s="79" t="s">
        <v>6330</v>
      </c>
      <c r="B1041" s="80" t="s">
        <v>6331</v>
      </c>
      <c r="C1041" s="81" t="s">
        <v>6332</v>
      </c>
      <c r="D1041" s="82" t="s">
        <v>6333</v>
      </c>
      <c r="E1041" s="82" t="s">
        <v>4285</v>
      </c>
      <c r="F1041" s="80" t="s">
        <v>1362</v>
      </c>
      <c r="G1041" s="83" t="s">
        <v>4286</v>
      </c>
      <c r="H1041" s="84" t="s">
        <v>6334</v>
      </c>
      <c r="I1041" s="85">
        <v>4198689885</v>
      </c>
      <c r="J1041" s="86" t="s">
        <v>1390</v>
      </c>
      <c r="K1041" s="87" t="s">
        <v>1366</v>
      </c>
      <c r="L1041" s="88"/>
      <c r="M1041" s="89">
        <v>371.74278790737691</v>
      </c>
      <c r="N1041" s="90"/>
      <c r="O1041" s="91" t="s">
        <v>1367</v>
      </c>
      <c r="P1041" s="87" t="s">
        <v>1366</v>
      </c>
      <c r="Q1041" s="92"/>
      <c r="R1041" s="90"/>
      <c r="S1041" s="93" t="s">
        <v>1366</v>
      </c>
      <c r="T1041" s="94">
        <v>2589.2999999999997</v>
      </c>
      <c r="U1041" s="95"/>
      <c r="V1041" s="95"/>
      <c r="W1041" s="96"/>
      <c r="X1041" s="81">
        <f t="shared" si="160"/>
        <v>0</v>
      </c>
      <c r="Y1041" s="82">
        <f t="shared" si="161"/>
        <v>1</v>
      </c>
      <c r="Z1041" s="82">
        <f t="shared" si="162"/>
        <v>0</v>
      </c>
      <c r="AA1041" s="82">
        <f t="shared" si="163"/>
        <v>0</v>
      </c>
      <c r="AB1041" s="97" t="str">
        <f t="shared" si="164"/>
        <v>-</v>
      </c>
      <c r="AC1041" s="81">
        <f t="shared" si="165"/>
        <v>0</v>
      </c>
      <c r="AD1041" s="82">
        <f t="shared" si="166"/>
        <v>0</v>
      </c>
      <c r="AE1041" s="82">
        <f t="shared" si="167"/>
        <v>0</v>
      </c>
      <c r="AF1041" s="97" t="str">
        <f t="shared" si="168"/>
        <v>-</v>
      </c>
      <c r="AG1041" s="81">
        <f t="shared" si="169"/>
        <v>0</v>
      </c>
      <c r="AH1041" s="98" t="s">
        <v>1368</v>
      </c>
      <c r="AI1041" s="99" t="s">
        <v>1418</v>
      </c>
    </row>
    <row r="1042" spans="1:35" x14ac:dyDescent="0.2">
      <c r="A1042" s="79" t="s">
        <v>6335</v>
      </c>
      <c r="B1042" s="80" t="s">
        <v>933</v>
      </c>
      <c r="C1042" s="81" t="s">
        <v>934</v>
      </c>
      <c r="D1042" s="82" t="s">
        <v>6336</v>
      </c>
      <c r="E1042" s="82" t="s">
        <v>6337</v>
      </c>
      <c r="F1042" s="80" t="s">
        <v>1362</v>
      </c>
      <c r="G1042" s="83" t="s">
        <v>6338</v>
      </c>
      <c r="H1042" s="84" t="s">
        <v>6339</v>
      </c>
      <c r="I1042" s="85">
        <v>4199351541</v>
      </c>
      <c r="J1042" s="86" t="s">
        <v>1569</v>
      </c>
      <c r="K1042" s="87" t="s">
        <v>1366</v>
      </c>
      <c r="L1042" s="88"/>
      <c r="M1042" s="89">
        <v>1702.7130657709779</v>
      </c>
      <c r="N1042" s="90"/>
      <c r="O1042" s="91">
        <v>24.155799999999999</v>
      </c>
      <c r="P1042" s="87" t="s">
        <v>1417</v>
      </c>
      <c r="Q1042" s="92"/>
      <c r="R1042" s="90"/>
      <c r="S1042" s="93" t="s">
        <v>1417</v>
      </c>
      <c r="T1042" s="94">
        <v>100867.48</v>
      </c>
      <c r="U1042" s="95"/>
      <c r="V1042" s="95"/>
      <c r="W1042" s="96"/>
      <c r="X1042" s="81">
        <f t="shared" si="160"/>
        <v>0</v>
      </c>
      <c r="Y1042" s="82">
        <f t="shared" si="161"/>
        <v>0</v>
      </c>
      <c r="Z1042" s="82">
        <f t="shared" si="162"/>
        <v>0</v>
      </c>
      <c r="AA1042" s="82">
        <f t="shared" si="163"/>
        <v>0</v>
      </c>
      <c r="AB1042" s="97" t="str">
        <f t="shared" si="164"/>
        <v>-</v>
      </c>
      <c r="AC1042" s="81">
        <f t="shared" si="165"/>
        <v>1</v>
      </c>
      <c r="AD1042" s="82">
        <f t="shared" si="166"/>
        <v>1</v>
      </c>
      <c r="AE1042" s="82" t="str">
        <f t="shared" si="167"/>
        <v>Initial</v>
      </c>
      <c r="AF1042" s="97" t="str">
        <f t="shared" si="168"/>
        <v>RLIS</v>
      </c>
      <c r="AG1042" s="81">
        <f t="shared" si="169"/>
        <v>0</v>
      </c>
      <c r="AH1042" s="98" t="s">
        <v>1368</v>
      </c>
      <c r="AI1042" s="99" t="s">
        <v>1369</v>
      </c>
    </row>
    <row r="1043" spans="1:35" x14ac:dyDescent="0.2">
      <c r="A1043" s="79" t="s">
        <v>6340</v>
      </c>
      <c r="B1043" s="80" t="s">
        <v>138</v>
      </c>
      <c r="C1043" s="81" t="s">
        <v>139</v>
      </c>
      <c r="D1043" s="82" t="s">
        <v>6341</v>
      </c>
      <c r="E1043" s="82" t="s">
        <v>6342</v>
      </c>
      <c r="F1043" s="80" t="s">
        <v>1362</v>
      </c>
      <c r="G1043" s="83" t="s">
        <v>6343</v>
      </c>
      <c r="H1043" s="84" t="s">
        <v>6344</v>
      </c>
      <c r="I1043" s="85">
        <v>5137243077</v>
      </c>
      <c r="J1043" s="86" t="s">
        <v>1390</v>
      </c>
      <c r="K1043" s="87" t="s">
        <v>1366</v>
      </c>
      <c r="L1043" s="88"/>
      <c r="M1043" s="89">
        <v>1032.291664626797</v>
      </c>
      <c r="N1043" s="90"/>
      <c r="O1043" s="91">
        <v>30.139399999999998</v>
      </c>
      <c r="P1043" s="87" t="s">
        <v>1417</v>
      </c>
      <c r="Q1043" s="92"/>
      <c r="R1043" s="90"/>
      <c r="S1043" s="93" t="s">
        <v>1366</v>
      </c>
      <c r="T1043" s="94">
        <v>43484.759999999995</v>
      </c>
      <c r="U1043" s="95"/>
      <c r="V1043" s="95"/>
      <c r="W1043" s="96"/>
      <c r="X1043" s="81">
        <f t="shared" si="160"/>
        <v>0</v>
      </c>
      <c r="Y1043" s="82">
        <f t="shared" si="161"/>
        <v>0</v>
      </c>
      <c r="Z1043" s="82">
        <f t="shared" si="162"/>
        <v>0</v>
      </c>
      <c r="AA1043" s="82">
        <f t="shared" si="163"/>
        <v>0</v>
      </c>
      <c r="AB1043" s="97" t="str">
        <f t="shared" si="164"/>
        <v>-</v>
      </c>
      <c r="AC1043" s="81">
        <f t="shared" si="165"/>
        <v>0</v>
      </c>
      <c r="AD1043" s="82">
        <f t="shared" si="166"/>
        <v>1</v>
      </c>
      <c r="AE1043" s="82">
        <f t="shared" si="167"/>
        <v>0</v>
      </c>
      <c r="AF1043" s="97" t="str">
        <f t="shared" si="168"/>
        <v>-</v>
      </c>
      <c r="AG1043" s="81">
        <f t="shared" si="169"/>
        <v>0</v>
      </c>
      <c r="AH1043" s="98" t="s">
        <v>1368</v>
      </c>
      <c r="AI1043" s="99" t="s">
        <v>1418</v>
      </c>
    </row>
    <row r="1044" spans="1:35" x14ac:dyDescent="0.2">
      <c r="A1044" s="79" t="s">
        <v>6345</v>
      </c>
      <c r="B1044" s="80" t="s">
        <v>364</v>
      </c>
      <c r="C1044" s="81" t="s">
        <v>365</v>
      </c>
      <c r="D1044" s="82" t="s">
        <v>6346</v>
      </c>
      <c r="E1044" s="82" t="s">
        <v>6347</v>
      </c>
      <c r="F1044" s="80" t="s">
        <v>1362</v>
      </c>
      <c r="G1044" s="83" t="s">
        <v>3793</v>
      </c>
      <c r="H1044" s="84" t="s">
        <v>6348</v>
      </c>
      <c r="I1044" s="85">
        <v>4409465000</v>
      </c>
      <c r="J1044" s="86" t="s">
        <v>1390</v>
      </c>
      <c r="K1044" s="87" t="s">
        <v>1366</v>
      </c>
      <c r="L1044" s="88"/>
      <c r="M1044" s="89">
        <v>8313.0438541407493</v>
      </c>
      <c r="N1044" s="90"/>
      <c r="O1044" s="91">
        <v>11.3978</v>
      </c>
      <c r="P1044" s="87" t="s">
        <v>1366</v>
      </c>
      <c r="Q1044" s="92"/>
      <c r="R1044" s="90"/>
      <c r="S1044" s="93" t="s">
        <v>1366</v>
      </c>
      <c r="T1044" s="94">
        <v>248810.28</v>
      </c>
      <c r="U1044" s="95"/>
      <c r="V1044" s="95"/>
      <c r="W1044" s="96"/>
      <c r="X1044" s="81">
        <f t="shared" si="160"/>
        <v>0</v>
      </c>
      <c r="Y1044" s="82">
        <f t="shared" si="161"/>
        <v>0</v>
      </c>
      <c r="Z1044" s="82">
        <f t="shared" si="162"/>
        <v>0</v>
      </c>
      <c r="AA1044" s="82">
        <f t="shared" si="163"/>
        <v>0</v>
      </c>
      <c r="AB1044" s="97" t="str">
        <f t="shared" si="164"/>
        <v>-</v>
      </c>
      <c r="AC1044" s="81">
        <f t="shared" si="165"/>
        <v>0</v>
      </c>
      <c r="AD1044" s="82">
        <f t="shared" si="166"/>
        <v>0</v>
      </c>
      <c r="AE1044" s="82">
        <f t="shared" si="167"/>
        <v>0</v>
      </c>
      <c r="AF1044" s="97" t="str">
        <f t="shared" si="168"/>
        <v>-</v>
      </c>
      <c r="AG1044" s="81">
        <f t="shared" si="169"/>
        <v>0</v>
      </c>
      <c r="AH1044" s="98" t="s">
        <v>1368</v>
      </c>
      <c r="AI1044" s="99" t="s">
        <v>1418</v>
      </c>
    </row>
    <row r="1045" spans="1:35" x14ac:dyDescent="0.2">
      <c r="A1045" s="79" t="s">
        <v>6349</v>
      </c>
      <c r="B1045" s="80" t="s">
        <v>1118</v>
      </c>
      <c r="C1045" s="81" t="s">
        <v>1119</v>
      </c>
      <c r="D1045" s="82" t="s">
        <v>6350</v>
      </c>
      <c r="E1045" s="82" t="s">
        <v>6351</v>
      </c>
      <c r="F1045" s="80" t="s">
        <v>1362</v>
      </c>
      <c r="G1045" s="83" t="s">
        <v>6352</v>
      </c>
      <c r="H1045" s="84" t="s">
        <v>6353</v>
      </c>
      <c r="I1045" s="85">
        <v>9373821641</v>
      </c>
      <c r="J1045" s="86" t="s">
        <v>1416</v>
      </c>
      <c r="K1045" s="87" t="s">
        <v>1366</v>
      </c>
      <c r="L1045" s="88"/>
      <c r="M1045" s="89">
        <v>3081.3135144793187</v>
      </c>
      <c r="N1045" s="90"/>
      <c r="O1045" s="91">
        <v>21.744199999999999</v>
      </c>
      <c r="P1045" s="87" t="s">
        <v>1417</v>
      </c>
      <c r="Q1045" s="92"/>
      <c r="R1045" s="90"/>
      <c r="S1045" s="93" t="s">
        <v>1417</v>
      </c>
      <c r="T1045" s="94">
        <v>122411.37</v>
      </c>
      <c r="U1045" s="95"/>
      <c r="V1045" s="95"/>
      <c r="W1045" s="96"/>
      <c r="X1045" s="81">
        <f t="shared" si="160"/>
        <v>0</v>
      </c>
      <c r="Y1045" s="82">
        <f t="shared" si="161"/>
        <v>0</v>
      </c>
      <c r="Z1045" s="82">
        <f t="shared" si="162"/>
        <v>0</v>
      </c>
      <c r="AA1045" s="82">
        <f t="shared" si="163"/>
        <v>0</v>
      </c>
      <c r="AB1045" s="97" t="str">
        <f t="shared" si="164"/>
        <v>-</v>
      </c>
      <c r="AC1045" s="81">
        <f t="shared" si="165"/>
        <v>1</v>
      </c>
      <c r="AD1045" s="82">
        <f t="shared" si="166"/>
        <v>1</v>
      </c>
      <c r="AE1045" s="82" t="str">
        <f t="shared" si="167"/>
        <v>Initial</v>
      </c>
      <c r="AF1045" s="97" t="str">
        <f t="shared" si="168"/>
        <v>RLIS</v>
      </c>
      <c r="AG1045" s="81">
        <f t="shared" si="169"/>
        <v>0</v>
      </c>
      <c r="AH1045" s="98" t="s">
        <v>1368</v>
      </c>
      <c r="AI1045" s="99" t="s">
        <v>1418</v>
      </c>
    </row>
    <row r="1046" spans="1:35" x14ac:dyDescent="0.2">
      <c r="A1046" s="79" t="s">
        <v>6354</v>
      </c>
      <c r="B1046" s="80" t="s">
        <v>661</v>
      </c>
      <c r="C1046" s="81" t="s">
        <v>662</v>
      </c>
      <c r="D1046" s="82" t="s">
        <v>6355</v>
      </c>
      <c r="E1046" s="82" t="s">
        <v>6356</v>
      </c>
      <c r="F1046" s="80" t="s">
        <v>1362</v>
      </c>
      <c r="G1046" s="83" t="s">
        <v>6357</v>
      </c>
      <c r="H1046" s="84" t="s">
        <v>6358</v>
      </c>
      <c r="I1046" s="85">
        <v>3303262711</v>
      </c>
      <c r="J1046" s="86" t="s">
        <v>1488</v>
      </c>
      <c r="K1046" s="87" t="s">
        <v>1366</v>
      </c>
      <c r="L1046" s="88"/>
      <c r="M1046" s="89">
        <v>636.3334488410984</v>
      </c>
      <c r="N1046" s="90"/>
      <c r="O1046" s="91">
        <v>29.098400000000002</v>
      </c>
      <c r="P1046" s="87" t="s">
        <v>1417</v>
      </c>
      <c r="Q1046" s="92"/>
      <c r="R1046" s="90"/>
      <c r="S1046" s="93" t="s">
        <v>1366</v>
      </c>
      <c r="T1046" s="94">
        <v>53339</v>
      </c>
      <c r="U1046" s="95"/>
      <c r="V1046" s="95"/>
      <c r="W1046" s="96"/>
      <c r="X1046" s="81">
        <f t="shared" si="160"/>
        <v>0</v>
      </c>
      <c r="Y1046" s="82">
        <f t="shared" si="161"/>
        <v>0</v>
      </c>
      <c r="Z1046" s="82">
        <f t="shared" si="162"/>
        <v>0</v>
      </c>
      <c r="AA1046" s="82">
        <f t="shared" si="163"/>
        <v>0</v>
      </c>
      <c r="AB1046" s="97" t="str">
        <f t="shared" si="164"/>
        <v>-</v>
      </c>
      <c r="AC1046" s="81">
        <f t="shared" si="165"/>
        <v>0</v>
      </c>
      <c r="AD1046" s="82">
        <f t="shared" si="166"/>
        <v>1</v>
      </c>
      <c r="AE1046" s="82">
        <f t="shared" si="167"/>
        <v>0</v>
      </c>
      <c r="AF1046" s="97" t="str">
        <f t="shared" si="168"/>
        <v>-</v>
      </c>
      <c r="AG1046" s="81">
        <f t="shared" si="169"/>
        <v>0</v>
      </c>
      <c r="AH1046" s="98" t="s">
        <v>1368</v>
      </c>
      <c r="AI1046" s="99" t="s">
        <v>1418</v>
      </c>
    </row>
    <row r="1047" spans="1:35" x14ac:dyDescent="0.2">
      <c r="A1047" s="79" t="s">
        <v>6359</v>
      </c>
      <c r="B1047" s="80" t="s">
        <v>6360</v>
      </c>
      <c r="C1047" s="81" t="s">
        <v>6361</v>
      </c>
      <c r="D1047" s="82" t="s">
        <v>6362</v>
      </c>
      <c r="E1047" s="82" t="s">
        <v>1395</v>
      </c>
      <c r="F1047" s="80" t="s">
        <v>1362</v>
      </c>
      <c r="G1047" s="83" t="s">
        <v>3557</v>
      </c>
      <c r="H1047" s="84" t="s">
        <v>6363</v>
      </c>
      <c r="I1047" s="85">
        <v>4195313285</v>
      </c>
      <c r="J1047" s="86" t="s">
        <v>1365</v>
      </c>
      <c r="K1047" s="87" t="s">
        <v>1366</v>
      </c>
      <c r="L1047" s="88"/>
      <c r="M1047" s="89">
        <v>590.33441990546009</v>
      </c>
      <c r="N1047" s="90"/>
      <c r="O1047" s="91" t="s">
        <v>1367</v>
      </c>
      <c r="P1047" s="87" t="s">
        <v>1366</v>
      </c>
      <c r="Q1047" s="92"/>
      <c r="R1047" s="90"/>
      <c r="S1047" s="93" t="s">
        <v>1366</v>
      </c>
      <c r="T1047" s="94">
        <v>5449.38</v>
      </c>
      <c r="U1047" s="95"/>
      <c r="V1047" s="95"/>
      <c r="W1047" s="96"/>
      <c r="X1047" s="81">
        <f t="shared" si="160"/>
        <v>0</v>
      </c>
      <c r="Y1047" s="82">
        <f t="shared" si="161"/>
        <v>1</v>
      </c>
      <c r="Z1047" s="82">
        <f t="shared" si="162"/>
        <v>0</v>
      </c>
      <c r="AA1047" s="82">
        <f t="shared" si="163"/>
        <v>0</v>
      </c>
      <c r="AB1047" s="97" t="str">
        <f t="shared" si="164"/>
        <v>-</v>
      </c>
      <c r="AC1047" s="81">
        <f t="shared" si="165"/>
        <v>0</v>
      </c>
      <c r="AD1047" s="82">
        <f t="shared" si="166"/>
        <v>0</v>
      </c>
      <c r="AE1047" s="82">
        <f t="shared" si="167"/>
        <v>0</v>
      </c>
      <c r="AF1047" s="97" t="str">
        <f t="shared" si="168"/>
        <v>-</v>
      </c>
      <c r="AG1047" s="81">
        <f t="shared" si="169"/>
        <v>0</v>
      </c>
      <c r="AH1047" s="98" t="s">
        <v>1368</v>
      </c>
      <c r="AI1047" s="99" t="s">
        <v>1418</v>
      </c>
    </row>
    <row r="1048" spans="1:35" x14ac:dyDescent="0.2">
      <c r="A1048" s="79" t="s">
        <v>6364</v>
      </c>
      <c r="B1048" s="80" t="s">
        <v>6365</v>
      </c>
      <c r="C1048" s="81" t="s">
        <v>6366</v>
      </c>
      <c r="D1048" s="82" t="s">
        <v>6367</v>
      </c>
      <c r="E1048" s="82" t="s">
        <v>1402</v>
      </c>
      <c r="F1048" s="80" t="s">
        <v>1362</v>
      </c>
      <c r="G1048" s="83" t="s">
        <v>6368</v>
      </c>
      <c r="H1048" s="84" t="s">
        <v>6369</v>
      </c>
      <c r="I1048" s="85">
        <v>5132764166</v>
      </c>
      <c r="J1048" s="86" t="s">
        <v>1365</v>
      </c>
      <c r="K1048" s="87" t="s">
        <v>1366</v>
      </c>
      <c r="L1048" s="88"/>
      <c r="M1048" s="89">
        <v>333.11383983755007</v>
      </c>
      <c r="N1048" s="90"/>
      <c r="O1048" s="91" t="s">
        <v>1367</v>
      </c>
      <c r="P1048" s="87" t="s">
        <v>1366</v>
      </c>
      <c r="Q1048" s="92"/>
      <c r="R1048" s="90"/>
      <c r="S1048" s="93" t="s">
        <v>1366</v>
      </c>
      <c r="T1048" s="94">
        <v>1703.16</v>
      </c>
      <c r="U1048" s="95"/>
      <c r="V1048" s="95"/>
      <c r="W1048" s="96"/>
      <c r="X1048" s="81">
        <f t="shared" si="160"/>
        <v>0</v>
      </c>
      <c r="Y1048" s="82">
        <f t="shared" si="161"/>
        <v>1</v>
      </c>
      <c r="Z1048" s="82">
        <f t="shared" si="162"/>
        <v>0</v>
      </c>
      <c r="AA1048" s="82">
        <f t="shared" si="163"/>
        <v>0</v>
      </c>
      <c r="AB1048" s="97" t="str">
        <f t="shared" si="164"/>
        <v>-</v>
      </c>
      <c r="AC1048" s="81">
        <f t="shared" si="165"/>
        <v>0</v>
      </c>
      <c r="AD1048" s="82">
        <f t="shared" si="166"/>
        <v>0</v>
      </c>
      <c r="AE1048" s="82">
        <f t="shared" si="167"/>
        <v>0</v>
      </c>
      <c r="AF1048" s="97" t="str">
        <f t="shared" si="168"/>
        <v>-</v>
      </c>
      <c r="AG1048" s="81">
        <f t="shared" si="169"/>
        <v>0</v>
      </c>
      <c r="AH1048" s="98" t="s">
        <v>1368</v>
      </c>
      <c r="AI1048" s="99" t="s">
        <v>1369</v>
      </c>
    </row>
    <row r="1049" spans="1:35" x14ac:dyDescent="0.2">
      <c r="A1049" s="79" t="s">
        <v>6370</v>
      </c>
      <c r="B1049" s="80" t="s">
        <v>471</v>
      </c>
      <c r="C1049" s="81" t="s">
        <v>472</v>
      </c>
      <c r="D1049" s="82" t="s">
        <v>6371</v>
      </c>
      <c r="E1049" s="82" t="s">
        <v>1402</v>
      </c>
      <c r="F1049" s="80" t="s">
        <v>1362</v>
      </c>
      <c r="G1049" s="83" t="s">
        <v>6372</v>
      </c>
      <c r="H1049" s="84" t="s">
        <v>6373</v>
      </c>
      <c r="I1049" s="85">
        <v>5136192300</v>
      </c>
      <c r="J1049" s="86" t="s">
        <v>1390</v>
      </c>
      <c r="K1049" s="87" t="s">
        <v>1366</v>
      </c>
      <c r="L1049" s="88"/>
      <c r="M1049" s="89">
        <v>3907.295213370478</v>
      </c>
      <c r="N1049" s="90"/>
      <c r="O1049" s="91">
        <v>23.027799999999999</v>
      </c>
      <c r="P1049" s="87" t="s">
        <v>1417</v>
      </c>
      <c r="Q1049" s="92"/>
      <c r="R1049" s="90"/>
      <c r="S1049" s="93" t="s">
        <v>1366</v>
      </c>
      <c r="T1049" s="94">
        <v>118324.45</v>
      </c>
      <c r="U1049" s="95"/>
      <c r="V1049" s="95"/>
      <c r="W1049" s="96"/>
      <c r="X1049" s="81">
        <f t="shared" si="160"/>
        <v>0</v>
      </c>
      <c r="Y1049" s="82">
        <f t="shared" si="161"/>
        <v>0</v>
      </c>
      <c r="Z1049" s="82">
        <f t="shared" si="162"/>
        <v>0</v>
      </c>
      <c r="AA1049" s="82">
        <f t="shared" si="163"/>
        <v>0</v>
      </c>
      <c r="AB1049" s="97" t="str">
        <f t="shared" si="164"/>
        <v>-</v>
      </c>
      <c r="AC1049" s="81">
        <f t="shared" si="165"/>
        <v>0</v>
      </c>
      <c r="AD1049" s="82">
        <f t="shared" si="166"/>
        <v>1</v>
      </c>
      <c r="AE1049" s="82">
        <f t="shared" si="167"/>
        <v>0</v>
      </c>
      <c r="AF1049" s="97" t="str">
        <f t="shared" si="168"/>
        <v>-</v>
      </c>
      <c r="AG1049" s="81">
        <f t="shared" si="169"/>
        <v>0</v>
      </c>
      <c r="AH1049" s="98" t="s">
        <v>1368</v>
      </c>
      <c r="AI1049" s="99" t="s">
        <v>1369</v>
      </c>
    </row>
    <row r="1050" spans="1:35" x14ac:dyDescent="0.2">
      <c r="A1050" s="79" t="s">
        <v>6374</v>
      </c>
      <c r="B1050" s="80" t="s">
        <v>1003</v>
      </c>
      <c r="C1050" s="81" t="s">
        <v>1004</v>
      </c>
      <c r="D1050" s="82" t="s">
        <v>6375</v>
      </c>
      <c r="E1050" s="82" t="s">
        <v>6376</v>
      </c>
      <c r="F1050" s="80" t="s">
        <v>1362</v>
      </c>
      <c r="G1050" s="83" t="s">
        <v>6377</v>
      </c>
      <c r="H1050" s="84" t="s">
        <v>6378</v>
      </c>
      <c r="I1050" s="85">
        <v>7409842373</v>
      </c>
      <c r="J1050" s="86" t="s">
        <v>1424</v>
      </c>
      <c r="K1050" s="87" t="s">
        <v>1417</v>
      </c>
      <c r="L1050" s="88"/>
      <c r="M1050" s="89">
        <v>616</v>
      </c>
      <c r="N1050" s="90"/>
      <c r="O1050" s="91">
        <v>11.388500000000001</v>
      </c>
      <c r="P1050" s="87" t="s">
        <v>1366</v>
      </c>
      <c r="Q1050" s="92"/>
      <c r="R1050" s="90"/>
      <c r="S1050" s="93" t="s">
        <v>1417</v>
      </c>
      <c r="T1050" s="94">
        <v>29920.170000000002</v>
      </c>
      <c r="U1050" s="95"/>
      <c r="V1050" s="95"/>
      <c r="W1050" s="96"/>
      <c r="X1050" s="81">
        <f t="shared" si="160"/>
        <v>1</v>
      </c>
      <c r="Y1050" s="82">
        <f t="shared" si="161"/>
        <v>0</v>
      </c>
      <c r="Z1050" s="82">
        <f t="shared" si="162"/>
        <v>0</v>
      </c>
      <c r="AA1050" s="82">
        <f t="shared" si="163"/>
        <v>0</v>
      </c>
      <c r="AB1050" s="97" t="str">
        <f t="shared" si="164"/>
        <v>-</v>
      </c>
      <c r="AC1050" s="81">
        <f t="shared" si="165"/>
        <v>1</v>
      </c>
      <c r="AD1050" s="82">
        <f t="shared" si="166"/>
        <v>0</v>
      </c>
      <c r="AE1050" s="82">
        <f t="shared" si="167"/>
        <v>0</v>
      </c>
      <c r="AF1050" s="97" t="str">
        <f t="shared" si="168"/>
        <v>-</v>
      </c>
      <c r="AG1050" s="81">
        <f t="shared" si="169"/>
        <v>0</v>
      </c>
      <c r="AH1050" s="98" t="s">
        <v>1368</v>
      </c>
      <c r="AI1050" s="99" t="s">
        <v>1418</v>
      </c>
    </row>
    <row r="1051" spans="1:35" x14ac:dyDescent="0.2">
      <c r="A1051" s="79" t="s">
        <v>6379</v>
      </c>
      <c r="B1051" s="80" t="s">
        <v>6380</v>
      </c>
      <c r="C1051" s="81" t="s">
        <v>6381</v>
      </c>
      <c r="D1051" s="82" t="s">
        <v>6382</v>
      </c>
      <c r="E1051" s="82" t="s">
        <v>1528</v>
      </c>
      <c r="F1051" s="80" t="s">
        <v>1362</v>
      </c>
      <c r="G1051" s="83" t="s">
        <v>2295</v>
      </c>
      <c r="H1051" s="84" t="s">
        <v>6383</v>
      </c>
      <c r="I1051" s="85">
        <v>2167216909</v>
      </c>
      <c r="J1051" s="86"/>
      <c r="K1051" s="87"/>
      <c r="L1051" s="88"/>
      <c r="M1051" s="89">
        <v>235.30064513081712</v>
      </c>
      <c r="N1051" s="90"/>
      <c r="O1051" s="91" t="s">
        <v>1367</v>
      </c>
      <c r="P1051" s="87" t="s">
        <v>1366</v>
      </c>
      <c r="Q1051" s="92"/>
      <c r="R1051" s="90"/>
      <c r="S1051" s="93"/>
      <c r="T1051" s="94">
        <v>3782.3</v>
      </c>
      <c r="U1051" s="95"/>
      <c r="V1051" s="95"/>
      <c r="W1051" s="96"/>
      <c r="X1051" s="81">
        <f t="shared" si="160"/>
        <v>0</v>
      </c>
      <c r="Y1051" s="82">
        <f t="shared" si="161"/>
        <v>1</v>
      </c>
      <c r="Z1051" s="82">
        <f t="shared" si="162"/>
        <v>0</v>
      </c>
      <c r="AA1051" s="82">
        <f t="shared" si="163"/>
        <v>0</v>
      </c>
      <c r="AB1051" s="97" t="str">
        <f t="shared" si="164"/>
        <v>-</v>
      </c>
      <c r="AC1051" s="81">
        <f t="shared" si="165"/>
        <v>0</v>
      </c>
      <c r="AD1051" s="82">
        <f t="shared" si="166"/>
        <v>0</v>
      </c>
      <c r="AE1051" s="82">
        <f t="shared" si="167"/>
        <v>0</v>
      </c>
      <c r="AF1051" s="97" t="str">
        <f t="shared" si="168"/>
        <v>-</v>
      </c>
      <c r="AG1051" s="81">
        <f t="shared" si="169"/>
        <v>0</v>
      </c>
      <c r="AH1051" s="98" t="s">
        <v>1368</v>
      </c>
      <c r="AI1051" s="99" t="s">
        <v>1418</v>
      </c>
    </row>
    <row r="1052" spans="1:35" x14ac:dyDescent="0.2">
      <c r="A1052" s="79" t="s">
        <v>6384</v>
      </c>
      <c r="B1052" s="80" t="s">
        <v>935</v>
      </c>
      <c r="C1052" s="81" t="s">
        <v>936</v>
      </c>
      <c r="D1052" s="82" t="s">
        <v>6385</v>
      </c>
      <c r="E1052" s="82" t="s">
        <v>6386</v>
      </c>
      <c r="F1052" s="80" t="s">
        <v>1362</v>
      </c>
      <c r="G1052" s="83" t="s">
        <v>6387</v>
      </c>
      <c r="H1052" s="84" t="s">
        <v>6388</v>
      </c>
      <c r="I1052" s="85">
        <v>4198621060</v>
      </c>
      <c r="J1052" s="86" t="s">
        <v>1424</v>
      </c>
      <c r="K1052" s="87" t="s">
        <v>1417</v>
      </c>
      <c r="L1052" s="88"/>
      <c r="M1052" s="89">
        <v>1106.2342836872558</v>
      </c>
      <c r="N1052" s="90"/>
      <c r="O1052" s="91">
        <v>9.3124000000000002</v>
      </c>
      <c r="P1052" s="87" t="s">
        <v>1366</v>
      </c>
      <c r="Q1052" s="92"/>
      <c r="R1052" s="90"/>
      <c r="S1052" s="93" t="s">
        <v>1417</v>
      </c>
      <c r="T1052" s="94">
        <v>20985.52</v>
      </c>
      <c r="U1052" s="95"/>
      <c r="V1052" s="95"/>
      <c r="W1052" s="96"/>
      <c r="X1052" s="81">
        <f t="shared" si="160"/>
        <v>1</v>
      </c>
      <c r="Y1052" s="82">
        <f t="shared" si="161"/>
        <v>0</v>
      </c>
      <c r="Z1052" s="82">
        <f t="shared" si="162"/>
        <v>0</v>
      </c>
      <c r="AA1052" s="82">
        <f t="shared" si="163"/>
        <v>0</v>
      </c>
      <c r="AB1052" s="97" t="str">
        <f t="shared" si="164"/>
        <v>-</v>
      </c>
      <c r="AC1052" s="81">
        <f t="shared" si="165"/>
        <v>1</v>
      </c>
      <c r="AD1052" s="82">
        <f t="shared" si="166"/>
        <v>0</v>
      </c>
      <c r="AE1052" s="82">
        <f t="shared" si="167"/>
        <v>0</v>
      </c>
      <c r="AF1052" s="97" t="str">
        <f t="shared" si="168"/>
        <v>-</v>
      </c>
      <c r="AG1052" s="81">
        <f t="shared" si="169"/>
        <v>0</v>
      </c>
      <c r="AH1052" s="98" t="s">
        <v>1368</v>
      </c>
      <c r="AI1052" s="99" t="s">
        <v>1369</v>
      </c>
    </row>
    <row r="1053" spans="1:35" x14ac:dyDescent="0.2">
      <c r="A1053" s="79" t="s">
        <v>6389</v>
      </c>
      <c r="B1053" s="80" t="s">
        <v>1193</v>
      </c>
      <c r="C1053" s="81" t="s">
        <v>1194</v>
      </c>
      <c r="D1053" s="82" t="s">
        <v>6390</v>
      </c>
      <c r="E1053" s="82" t="s">
        <v>6391</v>
      </c>
      <c r="F1053" s="80" t="s">
        <v>1362</v>
      </c>
      <c r="G1053" s="83" t="s">
        <v>6392</v>
      </c>
      <c r="H1053" s="84" t="s">
        <v>2338</v>
      </c>
      <c r="I1053" s="85">
        <v>3309289074</v>
      </c>
      <c r="J1053" s="86" t="s">
        <v>1476</v>
      </c>
      <c r="K1053" s="87" t="s">
        <v>1417</v>
      </c>
      <c r="L1053" s="88"/>
      <c r="M1053" s="89">
        <v>2205.0491846911286</v>
      </c>
      <c r="N1053" s="90"/>
      <c r="O1053" s="91">
        <v>15.4397</v>
      </c>
      <c r="P1053" s="87" t="s">
        <v>1366</v>
      </c>
      <c r="Q1053" s="92"/>
      <c r="R1053" s="90"/>
      <c r="S1053" s="93" t="s">
        <v>1417</v>
      </c>
      <c r="T1053" s="94">
        <v>69339.240000000005</v>
      </c>
      <c r="U1053" s="95"/>
      <c r="V1053" s="95"/>
      <c r="W1053" s="96"/>
      <c r="X1053" s="81">
        <f t="shared" si="160"/>
        <v>1</v>
      </c>
      <c r="Y1053" s="82">
        <f t="shared" si="161"/>
        <v>0</v>
      </c>
      <c r="Z1053" s="82">
        <f t="shared" si="162"/>
        <v>0</v>
      </c>
      <c r="AA1053" s="82">
        <f t="shared" si="163"/>
        <v>0</v>
      </c>
      <c r="AB1053" s="97" t="str">
        <f t="shared" si="164"/>
        <v>-</v>
      </c>
      <c r="AC1053" s="81">
        <f t="shared" si="165"/>
        <v>1</v>
      </c>
      <c r="AD1053" s="82">
        <f t="shared" si="166"/>
        <v>0</v>
      </c>
      <c r="AE1053" s="82">
        <f t="shared" si="167"/>
        <v>0</v>
      </c>
      <c r="AF1053" s="97" t="str">
        <f t="shared" si="168"/>
        <v>-</v>
      </c>
      <c r="AG1053" s="81">
        <f t="shared" si="169"/>
        <v>0</v>
      </c>
      <c r="AH1053" s="98" t="s">
        <v>1368</v>
      </c>
      <c r="AI1053" s="99" t="s">
        <v>1418</v>
      </c>
    </row>
    <row r="1054" spans="1:35" x14ac:dyDescent="0.2">
      <c r="A1054" s="79" t="s">
        <v>6393</v>
      </c>
      <c r="B1054" s="80" t="s">
        <v>1225</v>
      </c>
      <c r="C1054" s="81" t="s">
        <v>1226</v>
      </c>
      <c r="D1054" s="82" t="s">
        <v>6394</v>
      </c>
      <c r="E1054" s="82" t="s">
        <v>5948</v>
      </c>
      <c r="F1054" s="80" t="s">
        <v>1362</v>
      </c>
      <c r="G1054" s="83" t="s">
        <v>5949</v>
      </c>
      <c r="H1054" s="84" t="s">
        <v>6395</v>
      </c>
      <c r="I1054" s="85">
        <v>3302640869</v>
      </c>
      <c r="J1054" s="86" t="s">
        <v>3002</v>
      </c>
      <c r="K1054" s="87" t="s">
        <v>1366</v>
      </c>
      <c r="L1054" s="88"/>
      <c r="M1054" s="89">
        <v>3884.8057281624651</v>
      </c>
      <c r="N1054" s="90"/>
      <c r="O1054" s="91">
        <v>20.945</v>
      </c>
      <c r="P1054" s="87" t="s">
        <v>1417</v>
      </c>
      <c r="Q1054" s="92"/>
      <c r="R1054" s="90"/>
      <c r="S1054" s="93" t="s">
        <v>1366</v>
      </c>
      <c r="T1054" s="94">
        <v>151742.5</v>
      </c>
      <c r="U1054" s="95"/>
      <c r="V1054" s="95"/>
      <c r="W1054" s="96"/>
      <c r="X1054" s="81">
        <f t="shared" si="160"/>
        <v>0</v>
      </c>
      <c r="Y1054" s="82">
        <f t="shared" si="161"/>
        <v>0</v>
      </c>
      <c r="Z1054" s="82">
        <f t="shared" si="162"/>
        <v>0</v>
      </c>
      <c r="AA1054" s="82">
        <f t="shared" si="163"/>
        <v>0</v>
      </c>
      <c r="AB1054" s="97" t="str">
        <f t="shared" si="164"/>
        <v>-</v>
      </c>
      <c r="AC1054" s="81">
        <f t="shared" si="165"/>
        <v>0</v>
      </c>
      <c r="AD1054" s="82">
        <f t="shared" si="166"/>
        <v>1</v>
      </c>
      <c r="AE1054" s="82">
        <f t="shared" si="167"/>
        <v>0</v>
      </c>
      <c r="AF1054" s="97" t="str">
        <f t="shared" si="168"/>
        <v>-</v>
      </c>
      <c r="AG1054" s="81">
        <f t="shared" si="169"/>
        <v>0</v>
      </c>
      <c r="AH1054" s="98" t="s">
        <v>1368</v>
      </c>
      <c r="AI1054" s="99" t="s">
        <v>1418</v>
      </c>
    </row>
    <row r="1055" spans="1:35" x14ac:dyDescent="0.2">
      <c r="A1055" s="79" t="s">
        <v>6396</v>
      </c>
      <c r="B1055" s="80" t="s">
        <v>265</v>
      </c>
      <c r="C1055" s="81" t="s">
        <v>266</v>
      </c>
      <c r="D1055" s="82" t="s">
        <v>6397</v>
      </c>
      <c r="E1055" s="82" t="s">
        <v>6398</v>
      </c>
      <c r="F1055" s="80" t="s">
        <v>1362</v>
      </c>
      <c r="G1055" s="83" t="s">
        <v>6399</v>
      </c>
      <c r="H1055" s="84" t="s">
        <v>6400</v>
      </c>
      <c r="I1055" s="85">
        <v>6144506000</v>
      </c>
      <c r="J1055" s="86" t="s">
        <v>2157</v>
      </c>
      <c r="K1055" s="87" t="s">
        <v>1366</v>
      </c>
      <c r="L1055" s="88"/>
      <c r="M1055" s="89">
        <v>9748.492882918119</v>
      </c>
      <c r="N1055" s="90"/>
      <c r="O1055" s="91">
        <v>8.0495000000000001</v>
      </c>
      <c r="P1055" s="87" t="s">
        <v>1366</v>
      </c>
      <c r="Q1055" s="92"/>
      <c r="R1055" s="90"/>
      <c r="S1055" s="93" t="s">
        <v>1366</v>
      </c>
      <c r="T1055" s="94">
        <v>161076.16</v>
      </c>
      <c r="U1055" s="95"/>
      <c r="V1055" s="95"/>
      <c r="W1055" s="96"/>
      <c r="X1055" s="81">
        <f t="shared" si="160"/>
        <v>0</v>
      </c>
      <c r="Y1055" s="82">
        <f t="shared" si="161"/>
        <v>0</v>
      </c>
      <c r="Z1055" s="82">
        <f t="shared" si="162"/>
        <v>0</v>
      </c>
      <c r="AA1055" s="82">
        <f t="shared" si="163"/>
        <v>0</v>
      </c>
      <c r="AB1055" s="97" t="str">
        <f t="shared" si="164"/>
        <v>-</v>
      </c>
      <c r="AC1055" s="81">
        <f t="shared" si="165"/>
        <v>0</v>
      </c>
      <c r="AD1055" s="82">
        <f t="shared" si="166"/>
        <v>0</v>
      </c>
      <c r="AE1055" s="82">
        <f t="shared" si="167"/>
        <v>0</v>
      </c>
      <c r="AF1055" s="97" t="str">
        <f t="shared" si="168"/>
        <v>-</v>
      </c>
      <c r="AG1055" s="81">
        <f t="shared" si="169"/>
        <v>0</v>
      </c>
      <c r="AH1055" s="98" t="s">
        <v>1368</v>
      </c>
      <c r="AI1055" s="99" t="s">
        <v>1418</v>
      </c>
    </row>
    <row r="1056" spans="1:35" x14ac:dyDescent="0.2">
      <c r="A1056" s="79" t="s">
        <v>6401</v>
      </c>
      <c r="B1056" s="80" t="s">
        <v>886</v>
      </c>
      <c r="C1056" s="81" t="s">
        <v>887</v>
      </c>
      <c r="D1056" s="82" t="s">
        <v>6402</v>
      </c>
      <c r="E1056" s="82" t="s">
        <v>1972</v>
      </c>
      <c r="F1056" s="80" t="s">
        <v>1362</v>
      </c>
      <c r="G1056" s="83" t="s">
        <v>1973</v>
      </c>
      <c r="H1056" s="84" t="s">
        <v>6403</v>
      </c>
      <c r="I1056" s="85">
        <v>4195627828</v>
      </c>
      <c r="J1056" s="86" t="s">
        <v>1424</v>
      </c>
      <c r="K1056" s="87" t="s">
        <v>1417</v>
      </c>
      <c r="L1056" s="88"/>
      <c r="M1056" s="89">
        <v>1499.0601479166253</v>
      </c>
      <c r="N1056" s="90"/>
      <c r="O1056" s="91">
        <v>17.802</v>
      </c>
      <c r="P1056" s="87" t="s">
        <v>1366</v>
      </c>
      <c r="Q1056" s="92"/>
      <c r="R1056" s="90"/>
      <c r="S1056" s="93" t="s">
        <v>1417</v>
      </c>
      <c r="T1056" s="94">
        <v>42283.73</v>
      </c>
      <c r="U1056" s="95"/>
      <c r="V1056" s="95"/>
      <c r="W1056" s="96"/>
      <c r="X1056" s="81">
        <f t="shared" si="160"/>
        <v>1</v>
      </c>
      <c r="Y1056" s="82">
        <f t="shared" si="161"/>
        <v>0</v>
      </c>
      <c r="Z1056" s="82">
        <f t="shared" si="162"/>
        <v>0</v>
      </c>
      <c r="AA1056" s="82">
        <f t="shared" si="163"/>
        <v>0</v>
      </c>
      <c r="AB1056" s="97" t="str">
        <f t="shared" si="164"/>
        <v>-</v>
      </c>
      <c r="AC1056" s="81">
        <f t="shared" si="165"/>
        <v>1</v>
      </c>
      <c r="AD1056" s="82">
        <f t="shared" si="166"/>
        <v>0</v>
      </c>
      <c r="AE1056" s="82">
        <f t="shared" si="167"/>
        <v>0</v>
      </c>
      <c r="AF1056" s="97" t="str">
        <f t="shared" si="168"/>
        <v>-</v>
      </c>
      <c r="AG1056" s="81">
        <f t="shared" si="169"/>
        <v>0</v>
      </c>
      <c r="AH1056" s="98" t="s">
        <v>1368</v>
      </c>
      <c r="AI1056" s="99" t="s">
        <v>1418</v>
      </c>
    </row>
    <row r="1057" spans="1:35" x14ac:dyDescent="0.2">
      <c r="A1057" s="79" t="s">
        <v>6404</v>
      </c>
      <c r="B1057" s="80" t="s">
        <v>473</v>
      </c>
      <c r="C1057" s="81" t="s">
        <v>474</v>
      </c>
      <c r="D1057" s="82" t="s">
        <v>6405</v>
      </c>
      <c r="E1057" s="82" t="s">
        <v>6406</v>
      </c>
      <c r="F1057" s="80" t="s">
        <v>1362</v>
      </c>
      <c r="G1057" s="83" t="s">
        <v>4060</v>
      </c>
      <c r="H1057" s="84" t="s">
        <v>6407</v>
      </c>
      <c r="I1057" s="85">
        <v>5132067000</v>
      </c>
      <c r="J1057" s="86" t="s">
        <v>1390</v>
      </c>
      <c r="K1057" s="87" t="s">
        <v>1366</v>
      </c>
      <c r="L1057" s="88"/>
      <c r="M1057" s="89">
        <v>1872.4335651903916</v>
      </c>
      <c r="N1057" s="90"/>
      <c r="O1057" s="91">
        <v>6.1214000000000004</v>
      </c>
      <c r="P1057" s="87" t="s">
        <v>1366</v>
      </c>
      <c r="Q1057" s="92"/>
      <c r="R1057" s="90"/>
      <c r="S1057" s="93" t="s">
        <v>1366</v>
      </c>
      <c r="T1057" s="94">
        <v>29487.800000000003</v>
      </c>
      <c r="U1057" s="95"/>
      <c r="V1057" s="95"/>
      <c r="W1057" s="96"/>
      <c r="X1057" s="81">
        <f t="shared" si="160"/>
        <v>0</v>
      </c>
      <c r="Y1057" s="82">
        <f t="shared" si="161"/>
        <v>0</v>
      </c>
      <c r="Z1057" s="82">
        <f t="shared" si="162"/>
        <v>0</v>
      </c>
      <c r="AA1057" s="82">
        <f t="shared" si="163"/>
        <v>0</v>
      </c>
      <c r="AB1057" s="97" t="str">
        <f t="shared" si="164"/>
        <v>-</v>
      </c>
      <c r="AC1057" s="81">
        <f t="shared" si="165"/>
        <v>0</v>
      </c>
      <c r="AD1057" s="82">
        <f t="shared" si="166"/>
        <v>0</v>
      </c>
      <c r="AE1057" s="82">
        <f t="shared" si="167"/>
        <v>0</v>
      </c>
      <c r="AF1057" s="97" t="str">
        <f t="shared" si="168"/>
        <v>-</v>
      </c>
      <c r="AG1057" s="81">
        <f t="shared" si="169"/>
        <v>0</v>
      </c>
      <c r="AH1057" s="98" t="s">
        <v>1368</v>
      </c>
      <c r="AI1057" s="99" t="s">
        <v>1418</v>
      </c>
    </row>
    <row r="1058" spans="1:35" x14ac:dyDescent="0.2">
      <c r="A1058" s="79" t="s">
        <v>6408</v>
      </c>
      <c r="B1058" s="80" t="s">
        <v>423</v>
      </c>
      <c r="C1058" s="81" t="s">
        <v>424</v>
      </c>
      <c r="D1058" s="82" t="s">
        <v>6409</v>
      </c>
      <c r="E1058" s="82" t="s">
        <v>3327</v>
      </c>
      <c r="F1058" s="80" t="s">
        <v>1362</v>
      </c>
      <c r="G1058" s="83" t="s">
        <v>3328</v>
      </c>
      <c r="H1058" s="84" t="s">
        <v>6410</v>
      </c>
      <c r="I1058" s="85">
        <v>9373762961</v>
      </c>
      <c r="J1058" s="86" t="s">
        <v>1488</v>
      </c>
      <c r="K1058" s="87" t="s">
        <v>1366</v>
      </c>
      <c r="L1058" s="88"/>
      <c r="M1058" s="89">
        <v>4478.8544668140885</v>
      </c>
      <c r="N1058" s="90"/>
      <c r="O1058" s="91">
        <v>26.798300000000001</v>
      </c>
      <c r="P1058" s="87" t="s">
        <v>1417</v>
      </c>
      <c r="Q1058" s="92"/>
      <c r="R1058" s="90"/>
      <c r="S1058" s="93" t="s">
        <v>1366</v>
      </c>
      <c r="T1058" s="94">
        <v>283942.54000000004</v>
      </c>
      <c r="U1058" s="95"/>
      <c r="V1058" s="95"/>
      <c r="W1058" s="96"/>
      <c r="X1058" s="81">
        <f t="shared" si="160"/>
        <v>0</v>
      </c>
      <c r="Y1058" s="82">
        <f t="shared" si="161"/>
        <v>0</v>
      </c>
      <c r="Z1058" s="82">
        <f t="shared" si="162"/>
        <v>0</v>
      </c>
      <c r="AA1058" s="82">
        <f t="shared" si="163"/>
        <v>0</v>
      </c>
      <c r="AB1058" s="97" t="str">
        <f t="shared" si="164"/>
        <v>-</v>
      </c>
      <c r="AC1058" s="81">
        <f t="shared" si="165"/>
        <v>0</v>
      </c>
      <c r="AD1058" s="82">
        <f t="shared" si="166"/>
        <v>1</v>
      </c>
      <c r="AE1058" s="82">
        <f t="shared" si="167"/>
        <v>0</v>
      </c>
      <c r="AF1058" s="97" t="str">
        <f t="shared" si="168"/>
        <v>-</v>
      </c>
      <c r="AG1058" s="81">
        <f t="shared" si="169"/>
        <v>0</v>
      </c>
      <c r="AH1058" s="98" t="s">
        <v>1368</v>
      </c>
      <c r="AI1058" s="99" t="s">
        <v>1418</v>
      </c>
    </row>
    <row r="1059" spans="1:35" x14ac:dyDescent="0.2">
      <c r="A1059" s="79" t="s">
        <v>6411</v>
      </c>
      <c r="B1059" s="80" t="s">
        <v>425</v>
      </c>
      <c r="C1059" s="81" t="s">
        <v>426</v>
      </c>
      <c r="D1059" s="82" t="s">
        <v>6412</v>
      </c>
      <c r="E1059" s="82" t="s">
        <v>6413</v>
      </c>
      <c r="F1059" s="80" t="s">
        <v>1362</v>
      </c>
      <c r="G1059" s="83" t="s">
        <v>6414</v>
      </c>
      <c r="H1059" s="84" t="s">
        <v>6415</v>
      </c>
      <c r="I1059" s="85">
        <v>9377677381</v>
      </c>
      <c r="J1059" s="86" t="s">
        <v>1696</v>
      </c>
      <c r="K1059" s="87" t="s">
        <v>1366</v>
      </c>
      <c r="L1059" s="88"/>
      <c r="M1059" s="89">
        <v>723.87922332338746</v>
      </c>
      <c r="N1059" s="90"/>
      <c r="O1059" s="91">
        <v>15.2074</v>
      </c>
      <c r="P1059" s="87" t="s">
        <v>1366</v>
      </c>
      <c r="Q1059" s="92"/>
      <c r="R1059" s="90"/>
      <c r="S1059" s="93" t="s">
        <v>1366</v>
      </c>
      <c r="T1059" s="94">
        <v>17039.850000000002</v>
      </c>
      <c r="U1059" s="95"/>
      <c r="V1059" s="95"/>
      <c r="W1059" s="96"/>
      <c r="X1059" s="81">
        <f t="shared" si="160"/>
        <v>0</v>
      </c>
      <c r="Y1059" s="82">
        <f t="shared" si="161"/>
        <v>0</v>
      </c>
      <c r="Z1059" s="82">
        <f t="shared" si="162"/>
        <v>0</v>
      </c>
      <c r="AA1059" s="82">
        <f t="shared" si="163"/>
        <v>0</v>
      </c>
      <c r="AB1059" s="97" t="str">
        <f t="shared" si="164"/>
        <v>-</v>
      </c>
      <c r="AC1059" s="81">
        <f t="shared" si="165"/>
        <v>0</v>
      </c>
      <c r="AD1059" s="82">
        <f t="shared" si="166"/>
        <v>0</v>
      </c>
      <c r="AE1059" s="82">
        <f t="shared" si="167"/>
        <v>0</v>
      </c>
      <c r="AF1059" s="97" t="str">
        <f t="shared" si="168"/>
        <v>-</v>
      </c>
      <c r="AG1059" s="81">
        <f t="shared" si="169"/>
        <v>0</v>
      </c>
      <c r="AH1059" s="98" t="s">
        <v>1368</v>
      </c>
      <c r="AI1059" s="99" t="s">
        <v>1418</v>
      </c>
    </row>
    <row r="1060" spans="1:35" x14ac:dyDescent="0.2">
      <c r="A1060" s="79" t="s">
        <v>6416</v>
      </c>
      <c r="B1060" s="80" t="s">
        <v>6417</v>
      </c>
      <c r="C1060" s="81" t="s">
        <v>6418</v>
      </c>
      <c r="D1060" s="82" t="s">
        <v>6419</v>
      </c>
      <c r="E1060" s="82" t="s">
        <v>1361</v>
      </c>
      <c r="F1060" s="80" t="s">
        <v>1362</v>
      </c>
      <c r="G1060" s="83" t="s">
        <v>1985</v>
      </c>
      <c r="H1060" s="84" t="s">
        <v>5572</v>
      </c>
      <c r="I1060" s="85">
        <v>8776446338</v>
      </c>
      <c r="J1060" s="86"/>
      <c r="K1060" s="87"/>
      <c r="L1060" s="88"/>
      <c r="M1060" s="89">
        <v>84.440648910848282</v>
      </c>
      <c r="N1060" s="90"/>
      <c r="O1060" s="91" t="s">
        <v>1367</v>
      </c>
      <c r="P1060" s="87" t="s">
        <v>1366</v>
      </c>
      <c r="Q1060" s="92"/>
      <c r="R1060" s="90"/>
      <c r="S1060" s="93"/>
      <c r="T1060" s="94">
        <v>738.75</v>
      </c>
      <c r="U1060" s="95"/>
      <c r="V1060" s="95"/>
      <c r="W1060" s="96"/>
      <c r="X1060" s="81">
        <f t="shared" si="160"/>
        <v>0</v>
      </c>
      <c r="Y1060" s="82">
        <f t="shared" si="161"/>
        <v>1</v>
      </c>
      <c r="Z1060" s="82">
        <f t="shared" si="162"/>
        <v>0</v>
      </c>
      <c r="AA1060" s="82">
        <f t="shared" si="163"/>
        <v>0</v>
      </c>
      <c r="AB1060" s="97" t="str">
        <f t="shared" si="164"/>
        <v>-</v>
      </c>
      <c r="AC1060" s="81">
        <f t="shared" si="165"/>
        <v>0</v>
      </c>
      <c r="AD1060" s="82">
        <f t="shared" si="166"/>
        <v>0</v>
      </c>
      <c r="AE1060" s="82">
        <f t="shared" si="167"/>
        <v>0</v>
      </c>
      <c r="AF1060" s="97" t="str">
        <f t="shared" si="168"/>
        <v>-</v>
      </c>
      <c r="AG1060" s="81">
        <f t="shared" si="169"/>
        <v>0</v>
      </c>
      <c r="AH1060" s="98" t="s">
        <v>1368</v>
      </c>
      <c r="AI1060" s="99" t="s">
        <v>1418</v>
      </c>
    </row>
    <row r="1061" spans="1:35" x14ac:dyDescent="0.2">
      <c r="A1061" s="79" t="s">
        <v>6420</v>
      </c>
      <c r="B1061" s="80" t="s">
        <v>6421</v>
      </c>
      <c r="C1061" s="81" t="s">
        <v>6422</v>
      </c>
      <c r="D1061" s="82" t="s">
        <v>6423</v>
      </c>
      <c r="E1061" s="82" t="s">
        <v>1380</v>
      </c>
      <c r="F1061" s="80" t="s">
        <v>1362</v>
      </c>
      <c r="G1061" s="83" t="s">
        <v>6424</v>
      </c>
      <c r="H1061" s="84" t="s">
        <v>6373</v>
      </c>
      <c r="I1061" s="85">
        <v>3307463970</v>
      </c>
      <c r="J1061" s="86" t="s">
        <v>1383</v>
      </c>
      <c r="K1061" s="87" t="s">
        <v>1366</v>
      </c>
      <c r="L1061" s="88"/>
      <c r="M1061" s="89">
        <v>209.25028791395985</v>
      </c>
      <c r="N1061" s="90"/>
      <c r="O1061" s="91" t="s">
        <v>1367</v>
      </c>
      <c r="P1061" s="87" t="s">
        <v>1366</v>
      </c>
      <c r="Q1061" s="92"/>
      <c r="R1061" s="90"/>
      <c r="S1061" s="93" t="s">
        <v>1366</v>
      </c>
      <c r="T1061" s="94">
        <v>2552.96</v>
      </c>
      <c r="U1061" s="95"/>
      <c r="V1061" s="95"/>
      <c r="W1061" s="96"/>
      <c r="X1061" s="81">
        <f t="shared" si="160"/>
        <v>0</v>
      </c>
      <c r="Y1061" s="82">
        <f t="shared" si="161"/>
        <v>1</v>
      </c>
      <c r="Z1061" s="82">
        <f t="shared" si="162"/>
        <v>0</v>
      </c>
      <c r="AA1061" s="82">
        <f t="shared" si="163"/>
        <v>0</v>
      </c>
      <c r="AB1061" s="97" t="str">
        <f t="shared" si="164"/>
        <v>-</v>
      </c>
      <c r="AC1061" s="81">
        <f t="shared" si="165"/>
        <v>0</v>
      </c>
      <c r="AD1061" s="82">
        <f t="shared" si="166"/>
        <v>0</v>
      </c>
      <c r="AE1061" s="82">
        <f t="shared" si="167"/>
        <v>0</v>
      </c>
      <c r="AF1061" s="97" t="str">
        <f t="shared" si="168"/>
        <v>-</v>
      </c>
      <c r="AG1061" s="81">
        <f t="shared" si="169"/>
        <v>0</v>
      </c>
      <c r="AH1061" s="98" t="s">
        <v>1368</v>
      </c>
      <c r="AI1061" s="99" t="s">
        <v>1369</v>
      </c>
    </row>
    <row r="1062" spans="1:35" x14ac:dyDescent="0.2">
      <c r="A1062" s="79" t="s">
        <v>6425</v>
      </c>
      <c r="B1062" s="80" t="s">
        <v>663</v>
      </c>
      <c r="C1062" s="81" t="s">
        <v>6426</v>
      </c>
      <c r="D1062" s="82" t="s">
        <v>6427</v>
      </c>
      <c r="E1062" s="82" t="s">
        <v>1380</v>
      </c>
      <c r="F1062" s="80" t="s">
        <v>1362</v>
      </c>
      <c r="G1062" s="83" t="s">
        <v>6428</v>
      </c>
      <c r="H1062" s="84" t="s">
        <v>6429</v>
      </c>
      <c r="I1062" s="85">
        <v>3307446915</v>
      </c>
      <c r="J1062" s="86" t="s">
        <v>1383</v>
      </c>
      <c r="K1062" s="87" t="s">
        <v>1366</v>
      </c>
      <c r="L1062" s="88"/>
      <c r="M1062" s="89">
        <v>6106.3447206961655</v>
      </c>
      <c r="N1062" s="90"/>
      <c r="O1062" s="91">
        <v>46.4651</v>
      </c>
      <c r="P1062" s="87" t="s">
        <v>1417</v>
      </c>
      <c r="Q1062" s="92"/>
      <c r="R1062" s="90"/>
      <c r="S1062" s="93" t="s">
        <v>1366</v>
      </c>
      <c r="T1062" s="94">
        <v>1268113.8600000001</v>
      </c>
      <c r="U1062" s="95"/>
      <c r="V1062" s="95"/>
      <c r="W1062" s="96"/>
      <c r="X1062" s="81">
        <f t="shared" si="160"/>
        <v>0</v>
      </c>
      <c r="Y1062" s="82">
        <f t="shared" si="161"/>
        <v>0</v>
      </c>
      <c r="Z1062" s="82">
        <f t="shared" si="162"/>
        <v>0</v>
      </c>
      <c r="AA1062" s="82">
        <f t="shared" si="163"/>
        <v>0</v>
      </c>
      <c r="AB1062" s="97" t="str">
        <f t="shared" si="164"/>
        <v>-</v>
      </c>
      <c r="AC1062" s="81">
        <f t="shared" si="165"/>
        <v>0</v>
      </c>
      <c r="AD1062" s="82">
        <f t="shared" si="166"/>
        <v>1</v>
      </c>
      <c r="AE1062" s="82">
        <f t="shared" si="167"/>
        <v>0</v>
      </c>
      <c r="AF1062" s="97" t="str">
        <f t="shared" si="168"/>
        <v>-</v>
      </c>
      <c r="AG1062" s="81">
        <f t="shared" si="169"/>
        <v>0</v>
      </c>
      <c r="AH1062" s="98" t="s">
        <v>1368</v>
      </c>
      <c r="AI1062" s="99" t="s">
        <v>1369</v>
      </c>
    </row>
    <row r="1063" spans="1:35" x14ac:dyDescent="0.2">
      <c r="A1063" s="79" t="s">
        <v>6430</v>
      </c>
      <c r="B1063" s="80" t="s">
        <v>6431</v>
      </c>
      <c r="C1063" s="81" t="s">
        <v>6432</v>
      </c>
      <c r="D1063" s="82" t="s">
        <v>6433</v>
      </c>
      <c r="E1063" s="82" t="s">
        <v>1380</v>
      </c>
      <c r="F1063" s="80" t="s">
        <v>1362</v>
      </c>
      <c r="G1063" s="83" t="s">
        <v>4173</v>
      </c>
      <c r="H1063" s="84" t="s">
        <v>6434</v>
      </c>
      <c r="I1063" s="85">
        <v>3307462240</v>
      </c>
      <c r="J1063" s="86" t="s">
        <v>1383</v>
      </c>
      <c r="K1063" s="87" t="s">
        <v>1366</v>
      </c>
      <c r="L1063" s="88"/>
      <c r="M1063" s="89">
        <v>357.9259087407068</v>
      </c>
      <c r="N1063" s="90"/>
      <c r="O1063" s="91" t="s">
        <v>1367</v>
      </c>
      <c r="P1063" s="87" t="s">
        <v>1366</v>
      </c>
      <c r="Q1063" s="92"/>
      <c r="R1063" s="90"/>
      <c r="S1063" s="93" t="s">
        <v>1366</v>
      </c>
      <c r="T1063" s="94">
        <v>21547.010000000002</v>
      </c>
      <c r="U1063" s="95"/>
      <c r="V1063" s="95"/>
      <c r="W1063" s="96"/>
      <c r="X1063" s="81">
        <f t="shared" si="160"/>
        <v>0</v>
      </c>
      <c r="Y1063" s="82">
        <f t="shared" si="161"/>
        <v>1</v>
      </c>
      <c r="Z1063" s="82">
        <f t="shared" si="162"/>
        <v>0</v>
      </c>
      <c r="AA1063" s="82">
        <f t="shared" si="163"/>
        <v>0</v>
      </c>
      <c r="AB1063" s="97" t="str">
        <f t="shared" si="164"/>
        <v>-</v>
      </c>
      <c r="AC1063" s="81">
        <f t="shared" si="165"/>
        <v>0</v>
      </c>
      <c r="AD1063" s="82">
        <f t="shared" si="166"/>
        <v>0</v>
      </c>
      <c r="AE1063" s="82">
        <f t="shared" si="167"/>
        <v>0</v>
      </c>
      <c r="AF1063" s="97" t="str">
        <f t="shared" si="168"/>
        <v>-</v>
      </c>
      <c r="AG1063" s="81">
        <f t="shared" si="169"/>
        <v>0</v>
      </c>
      <c r="AH1063" s="98" t="s">
        <v>1368</v>
      </c>
      <c r="AI1063" s="99" t="s">
        <v>1418</v>
      </c>
    </row>
    <row r="1064" spans="1:35" x14ac:dyDescent="0.2">
      <c r="A1064" s="79" t="s">
        <v>6435</v>
      </c>
      <c r="B1064" s="80" t="s">
        <v>6436</v>
      </c>
      <c r="C1064" s="81" t="s">
        <v>6437</v>
      </c>
      <c r="D1064" s="82" t="s">
        <v>6438</v>
      </c>
      <c r="E1064" s="82" t="s">
        <v>1361</v>
      </c>
      <c r="F1064" s="80" t="s">
        <v>1362</v>
      </c>
      <c r="G1064" s="83" t="s">
        <v>2742</v>
      </c>
      <c r="H1064" s="84" t="s">
        <v>3552</v>
      </c>
      <c r="I1064" s="85">
        <v>6142910805</v>
      </c>
      <c r="J1064" s="86" t="s">
        <v>1365</v>
      </c>
      <c r="K1064" s="87" t="s">
        <v>1366</v>
      </c>
      <c r="L1064" s="88"/>
      <c r="M1064" s="89">
        <v>184.51108756044391</v>
      </c>
      <c r="N1064" s="90"/>
      <c r="O1064" s="91" t="s">
        <v>1367</v>
      </c>
      <c r="P1064" s="87" t="s">
        <v>1366</v>
      </c>
      <c r="Q1064" s="92"/>
      <c r="R1064" s="90"/>
      <c r="S1064" s="93" t="s">
        <v>1366</v>
      </c>
      <c r="T1064" s="94">
        <v>2687.79</v>
      </c>
      <c r="U1064" s="95"/>
      <c r="V1064" s="95"/>
      <c r="W1064" s="96"/>
      <c r="X1064" s="81">
        <f t="shared" si="160"/>
        <v>0</v>
      </c>
      <c r="Y1064" s="82">
        <f t="shared" si="161"/>
        <v>1</v>
      </c>
      <c r="Z1064" s="82">
        <f t="shared" si="162"/>
        <v>0</v>
      </c>
      <c r="AA1064" s="82">
        <f t="shared" si="163"/>
        <v>0</v>
      </c>
      <c r="AB1064" s="97" t="str">
        <f t="shared" si="164"/>
        <v>-</v>
      </c>
      <c r="AC1064" s="81">
        <f t="shared" si="165"/>
        <v>0</v>
      </c>
      <c r="AD1064" s="82">
        <f t="shared" si="166"/>
        <v>0</v>
      </c>
      <c r="AE1064" s="82">
        <f t="shared" si="167"/>
        <v>0</v>
      </c>
      <c r="AF1064" s="97" t="str">
        <f t="shared" si="168"/>
        <v>-</v>
      </c>
      <c r="AG1064" s="81">
        <f t="shared" si="169"/>
        <v>0</v>
      </c>
      <c r="AH1064" s="98" t="s">
        <v>1368</v>
      </c>
      <c r="AI1064" s="99" t="s">
        <v>1369</v>
      </c>
    </row>
    <row r="1065" spans="1:35" x14ac:dyDescent="0.2">
      <c r="A1065" s="79" t="s">
        <v>6439</v>
      </c>
      <c r="B1065" s="80" t="s">
        <v>1063</v>
      </c>
      <c r="C1065" s="81" t="s">
        <v>1064</v>
      </c>
      <c r="D1065" s="82" t="s">
        <v>6440</v>
      </c>
      <c r="E1065" s="82" t="s">
        <v>2145</v>
      </c>
      <c r="F1065" s="80" t="s">
        <v>1362</v>
      </c>
      <c r="G1065" s="83" t="s">
        <v>2146</v>
      </c>
      <c r="H1065" s="84" t="s">
        <v>6441</v>
      </c>
      <c r="I1065" s="85">
        <v>7407751355</v>
      </c>
      <c r="J1065" s="86" t="s">
        <v>1424</v>
      </c>
      <c r="K1065" s="87" t="s">
        <v>1417</v>
      </c>
      <c r="L1065" s="88"/>
      <c r="M1065" s="89">
        <v>1453.2798763934404</v>
      </c>
      <c r="N1065" s="90"/>
      <c r="O1065" s="91">
        <v>13.6419</v>
      </c>
      <c r="P1065" s="87" t="s">
        <v>1366</v>
      </c>
      <c r="Q1065" s="92"/>
      <c r="R1065" s="90"/>
      <c r="S1065" s="93" t="s">
        <v>1417</v>
      </c>
      <c r="T1065" s="94">
        <v>50048.409999999996</v>
      </c>
      <c r="U1065" s="95"/>
      <c r="V1065" s="95"/>
      <c r="W1065" s="96"/>
      <c r="X1065" s="81">
        <f t="shared" si="160"/>
        <v>1</v>
      </c>
      <c r="Y1065" s="82">
        <f t="shared" si="161"/>
        <v>0</v>
      </c>
      <c r="Z1065" s="82">
        <f t="shared" si="162"/>
        <v>0</v>
      </c>
      <c r="AA1065" s="82">
        <f t="shared" si="163"/>
        <v>0</v>
      </c>
      <c r="AB1065" s="97" t="str">
        <f t="shared" si="164"/>
        <v>-</v>
      </c>
      <c r="AC1065" s="81">
        <f t="shared" si="165"/>
        <v>1</v>
      </c>
      <c r="AD1065" s="82">
        <f t="shared" si="166"/>
        <v>0</v>
      </c>
      <c r="AE1065" s="82">
        <f t="shared" si="167"/>
        <v>0</v>
      </c>
      <c r="AF1065" s="97" t="str">
        <f t="shared" si="168"/>
        <v>-</v>
      </c>
      <c r="AG1065" s="81">
        <f t="shared" si="169"/>
        <v>0</v>
      </c>
      <c r="AH1065" s="98" t="s">
        <v>1368</v>
      </c>
      <c r="AI1065" s="99" t="s">
        <v>1369</v>
      </c>
    </row>
    <row r="1066" spans="1:35" x14ac:dyDescent="0.2">
      <c r="A1066" s="79" t="s">
        <v>6442</v>
      </c>
      <c r="B1066" s="80" t="s">
        <v>839</v>
      </c>
      <c r="C1066" s="81" t="s">
        <v>840</v>
      </c>
      <c r="D1066" s="82" t="s">
        <v>6443</v>
      </c>
      <c r="E1066" s="82" t="s">
        <v>3084</v>
      </c>
      <c r="F1066" s="80" t="s">
        <v>1362</v>
      </c>
      <c r="G1066" s="83" t="s">
        <v>3091</v>
      </c>
      <c r="H1066" s="84" t="s">
        <v>6444</v>
      </c>
      <c r="I1066" s="85">
        <v>7404549751</v>
      </c>
      <c r="J1066" s="86" t="s">
        <v>4233</v>
      </c>
      <c r="K1066" s="87" t="s">
        <v>1366</v>
      </c>
      <c r="L1066" s="88"/>
      <c r="M1066" s="89">
        <v>3628.0750613239006</v>
      </c>
      <c r="N1066" s="90"/>
      <c r="O1066" s="91" t="s">
        <v>6445</v>
      </c>
      <c r="P1066" s="87" t="s">
        <v>1417</v>
      </c>
      <c r="Q1066" s="92"/>
      <c r="R1066" s="90"/>
      <c r="S1066" s="93" t="s">
        <v>1366</v>
      </c>
      <c r="T1066" s="94">
        <v>419604.56</v>
      </c>
      <c r="U1066" s="95"/>
      <c r="V1066" s="95"/>
      <c r="W1066" s="96"/>
      <c r="X1066" s="81">
        <f t="shared" si="160"/>
        <v>0</v>
      </c>
      <c r="Y1066" s="82">
        <f t="shared" si="161"/>
        <v>0</v>
      </c>
      <c r="Z1066" s="82">
        <f t="shared" si="162"/>
        <v>0</v>
      </c>
      <c r="AA1066" s="82">
        <f t="shared" si="163"/>
        <v>0</v>
      </c>
      <c r="AB1066" s="97" t="str">
        <f t="shared" si="164"/>
        <v>-</v>
      </c>
      <c r="AC1066" s="81">
        <f t="shared" si="165"/>
        <v>0</v>
      </c>
      <c r="AD1066" s="82">
        <f t="shared" si="166"/>
        <v>0</v>
      </c>
      <c r="AE1066" s="82">
        <f t="shared" si="167"/>
        <v>0</v>
      </c>
      <c r="AF1066" s="97" t="str">
        <f t="shared" si="168"/>
        <v>-</v>
      </c>
      <c r="AG1066" s="81">
        <f t="shared" si="169"/>
        <v>0</v>
      </c>
      <c r="AH1066" s="98" t="s">
        <v>1368</v>
      </c>
      <c r="AI1066" s="99" t="s">
        <v>1418</v>
      </c>
    </row>
    <row r="1067" spans="1:35" x14ac:dyDescent="0.2">
      <c r="A1067" s="79" t="s">
        <v>6446</v>
      </c>
      <c r="B1067" s="80" t="s">
        <v>6447</v>
      </c>
      <c r="C1067" s="81" t="s">
        <v>6448</v>
      </c>
      <c r="D1067" s="82" t="s">
        <v>6449</v>
      </c>
      <c r="E1067" s="82" t="s">
        <v>3084</v>
      </c>
      <c r="F1067" s="80" t="s">
        <v>1362</v>
      </c>
      <c r="G1067" s="83" t="s">
        <v>3091</v>
      </c>
      <c r="H1067" s="84" t="s">
        <v>6450</v>
      </c>
      <c r="I1067" s="85">
        <v>7405885685</v>
      </c>
      <c r="J1067" s="86" t="s">
        <v>3002</v>
      </c>
      <c r="K1067" s="87" t="s">
        <v>1366</v>
      </c>
      <c r="L1067" s="88"/>
      <c r="M1067" s="89">
        <v>16.125233599786331</v>
      </c>
      <c r="N1067" s="90"/>
      <c r="O1067" s="91" t="s">
        <v>1367</v>
      </c>
      <c r="P1067" s="87" t="s">
        <v>1366</v>
      </c>
      <c r="Q1067" s="92"/>
      <c r="R1067" s="90"/>
      <c r="S1067" s="93" t="s">
        <v>1366</v>
      </c>
      <c r="T1067" s="94">
        <v>1131.28</v>
      </c>
      <c r="U1067" s="95"/>
      <c r="V1067" s="95"/>
      <c r="W1067" s="96"/>
      <c r="X1067" s="81">
        <f t="shared" si="160"/>
        <v>0</v>
      </c>
      <c r="Y1067" s="82">
        <f t="shared" si="161"/>
        <v>1</v>
      </c>
      <c r="Z1067" s="82">
        <f t="shared" si="162"/>
        <v>0</v>
      </c>
      <c r="AA1067" s="82">
        <f t="shared" si="163"/>
        <v>0</v>
      </c>
      <c r="AB1067" s="97" t="str">
        <f t="shared" si="164"/>
        <v>-</v>
      </c>
      <c r="AC1067" s="81">
        <f t="shared" si="165"/>
        <v>0</v>
      </c>
      <c r="AD1067" s="82">
        <f t="shared" si="166"/>
        <v>0</v>
      </c>
      <c r="AE1067" s="82">
        <f t="shared" si="167"/>
        <v>0</v>
      </c>
      <c r="AF1067" s="97" t="str">
        <f t="shared" si="168"/>
        <v>-</v>
      </c>
      <c r="AG1067" s="81">
        <f t="shared" si="169"/>
        <v>0</v>
      </c>
      <c r="AH1067" s="98" t="s">
        <v>1368</v>
      </c>
      <c r="AI1067" s="99" t="s">
        <v>1418</v>
      </c>
    </row>
    <row r="1068" spans="1:35" x14ac:dyDescent="0.2">
      <c r="A1068" s="79" t="s">
        <v>6451</v>
      </c>
      <c r="B1068" s="80" t="s">
        <v>6452</v>
      </c>
      <c r="C1068" s="81" t="s">
        <v>6453</v>
      </c>
      <c r="D1068" s="82" t="s">
        <v>6454</v>
      </c>
      <c r="E1068" s="82" t="s">
        <v>1361</v>
      </c>
      <c r="F1068" s="80" t="s">
        <v>1362</v>
      </c>
      <c r="G1068" s="83" t="s">
        <v>6455</v>
      </c>
      <c r="H1068" s="84" t="s">
        <v>3386</v>
      </c>
      <c r="I1068" s="85">
        <v>6144196753</v>
      </c>
      <c r="J1068" s="86" t="s">
        <v>1365</v>
      </c>
      <c r="K1068" s="87" t="s">
        <v>1366</v>
      </c>
      <c r="L1068" s="88"/>
      <c r="M1068" s="89">
        <v>554.90588235294115</v>
      </c>
      <c r="N1068" s="90"/>
      <c r="O1068" s="91" t="s">
        <v>1367</v>
      </c>
      <c r="P1068" s="87" t="s">
        <v>1366</v>
      </c>
      <c r="Q1068" s="92"/>
      <c r="R1068" s="90"/>
      <c r="S1068" s="93" t="s">
        <v>1366</v>
      </c>
      <c r="T1068" s="94">
        <v>3353.38</v>
      </c>
      <c r="U1068" s="95"/>
      <c r="V1068" s="95"/>
      <c r="W1068" s="96"/>
      <c r="X1068" s="81">
        <f t="shared" si="160"/>
        <v>0</v>
      </c>
      <c r="Y1068" s="82">
        <f t="shared" si="161"/>
        <v>1</v>
      </c>
      <c r="Z1068" s="82">
        <f t="shared" si="162"/>
        <v>0</v>
      </c>
      <c r="AA1068" s="82">
        <f t="shared" si="163"/>
        <v>0</v>
      </c>
      <c r="AB1068" s="97" t="str">
        <f t="shared" si="164"/>
        <v>-</v>
      </c>
      <c r="AC1068" s="81">
        <f t="shared" si="165"/>
        <v>0</v>
      </c>
      <c r="AD1068" s="82">
        <f t="shared" si="166"/>
        <v>0</v>
      </c>
      <c r="AE1068" s="82">
        <f t="shared" si="167"/>
        <v>0</v>
      </c>
      <c r="AF1068" s="97" t="str">
        <f t="shared" si="168"/>
        <v>-</v>
      </c>
      <c r="AG1068" s="81">
        <f t="shared" si="169"/>
        <v>0</v>
      </c>
      <c r="AH1068" s="98" t="s">
        <v>1368</v>
      </c>
      <c r="AI1068" s="99" t="s">
        <v>1369</v>
      </c>
    </row>
    <row r="1069" spans="1:35" x14ac:dyDescent="0.2">
      <c r="A1069" s="79" t="s">
        <v>6456</v>
      </c>
      <c r="B1069" s="80" t="s">
        <v>6457</v>
      </c>
      <c r="C1069" s="81" t="s">
        <v>6458</v>
      </c>
      <c r="D1069" s="82" t="s">
        <v>6459</v>
      </c>
      <c r="E1069" s="82" t="s">
        <v>1361</v>
      </c>
      <c r="F1069" s="80" t="s">
        <v>1362</v>
      </c>
      <c r="G1069" s="83" t="s">
        <v>1563</v>
      </c>
      <c r="H1069" s="84" t="s">
        <v>4080</v>
      </c>
      <c r="I1069" s="85">
        <v>6145770999</v>
      </c>
      <c r="J1069" s="86" t="s">
        <v>1365</v>
      </c>
      <c r="K1069" s="87" t="s">
        <v>1366</v>
      </c>
      <c r="L1069" s="88"/>
      <c r="M1069" s="89">
        <v>332.94117647058823</v>
      </c>
      <c r="N1069" s="90"/>
      <c r="O1069" s="91" t="s">
        <v>1367</v>
      </c>
      <c r="P1069" s="87" t="s">
        <v>1366</v>
      </c>
      <c r="Q1069" s="92"/>
      <c r="R1069" s="90"/>
      <c r="S1069" s="93" t="s">
        <v>1366</v>
      </c>
      <c r="T1069" s="94">
        <v>1594.8500000000001</v>
      </c>
      <c r="U1069" s="95"/>
      <c r="V1069" s="95"/>
      <c r="W1069" s="96"/>
      <c r="X1069" s="81">
        <f t="shared" si="160"/>
        <v>0</v>
      </c>
      <c r="Y1069" s="82">
        <f t="shared" si="161"/>
        <v>1</v>
      </c>
      <c r="Z1069" s="82">
        <f t="shared" si="162"/>
        <v>0</v>
      </c>
      <c r="AA1069" s="82">
        <f t="shared" si="163"/>
        <v>0</v>
      </c>
      <c r="AB1069" s="97" t="str">
        <f t="shared" si="164"/>
        <v>-</v>
      </c>
      <c r="AC1069" s="81">
        <f t="shared" si="165"/>
        <v>0</v>
      </c>
      <c r="AD1069" s="82">
        <f t="shared" si="166"/>
        <v>0</v>
      </c>
      <c r="AE1069" s="82">
        <f t="shared" si="167"/>
        <v>0</v>
      </c>
      <c r="AF1069" s="97" t="str">
        <f t="shared" si="168"/>
        <v>-</v>
      </c>
      <c r="AG1069" s="81">
        <f t="shared" si="169"/>
        <v>0</v>
      </c>
      <c r="AH1069" s="98" t="s">
        <v>1368</v>
      </c>
      <c r="AI1069" s="99" t="s">
        <v>1369</v>
      </c>
    </row>
    <row r="1070" spans="1:35" x14ac:dyDescent="0.2">
      <c r="A1070" s="79" t="s">
        <v>6460</v>
      </c>
      <c r="B1070" s="80" t="s">
        <v>1397</v>
      </c>
      <c r="C1070" s="81" t="s">
        <v>6461</v>
      </c>
      <c r="D1070" s="82" t="s">
        <v>6462</v>
      </c>
      <c r="E1070" s="82" t="s">
        <v>1361</v>
      </c>
      <c r="F1070" s="80" t="s">
        <v>1362</v>
      </c>
      <c r="G1070" s="83" t="s">
        <v>2426</v>
      </c>
      <c r="H1070" s="84" t="s">
        <v>6463</v>
      </c>
      <c r="I1070" s="85">
        <v>6142726300</v>
      </c>
      <c r="J1070" s="86"/>
      <c r="K1070" s="87"/>
      <c r="L1070" s="88"/>
      <c r="M1070" s="100"/>
      <c r="N1070" s="90"/>
      <c r="O1070" s="91" t="s">
        <v>1367</v>
      </c>
      <c r="P1070" s="87" t="s">
        <v>1366</v>
      </c>
      <c r="Q1070" s="92"/>
      <c r="R1070" s="90"/>
      <c r="S1070" s="93"/>
      <c r="T1070" s="102"/>
      <c r="U1070" s="95"/>
      <c r="V1070" s="95"/>
      <c r="W1070" s="96"/>
      <c r="X1070" s="81">
        <f t="shared" si="160"/>
        <v>0</v>
      </c>
      <c r="Y1070" s="82">
        <f t="shared" si="161"/>
        <v>0</v>
      </c>
      <c r="Z1070" s="82">
        <f t="shared" si="162"/>
        <v>0</v>
      </c>
      <c r="AA1070" s="82">
        <f t="shared" si="163"/>
        <v>0</v>
      </c>
      <c r="AB1070" s="97" t="str">
        <f t="shared" si="164"/>
        <v>-</v>
      </c>
      <c r="AC1070" s="81">
        <f t="shared" si="165"/>
        <v>0</v>
      </c>
      <c r="AD1070" s="82">
        <f t="shared" si="166"/>
        <v>0</v>
      </c>
      <c r="AE1070" s="82">
        <f t="shared" si="167"/>
        <v>0</v>
      </c>
      <c r="AF1070" s="97" t="str">
        <f t="shared" si="168"/>
        <v>-</v>
      </c>
      <c r="AG1070" s="81">
        <f t="shared" si="169"/>
        <v>0</v>
      </c>
      <c r="AH1070" s="98" t="s">
        <v>1957</v>
      </c>
      <c r="AI1070" s="99" t="s">
        <v>1418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Model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Bartholomew, Lily</dc:creator>
  <cp:lastModifiedBy>vere Miller</cp:lastModifiedBy>
  <dcterms:created xsi:type="dcterms:W3CDTF">2020-09-14T14:21:23Z</dcterms:created>
  <dcterms:modified xsi:type="dcterms:W3CDTF">2020-11-03T20:44:12Z</dcterms:modified>
</cp:coreProperties>
</file>