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360" windowWidth="6375" windowHeight="7410" tabRatio="872" firstSheet="1" activeTab="5"/>
  </bookViews>
  <sheets>
    <sheet name="Project NYSE Data File" sheetId="1" r:id="rId1"/>
    <sheet name="Pivot Table for Revenue growth" sheetId="14" r:id="rId2"/>
    <sheet name="Table for Revenue Growth graph" sheetId="12" r:id="rId3"/>
    <sheet name="Pivot Table Summary Statistics " sheetId="13" r:id="rId4"/>
    <sheet name="Summary Statistics" sheetId="10" r:id="rId5"/>
    <sheet name="Dynamic Profit &amp; Loss Statement" sheetId="3" r:id="rId6"/>
    <sheet name="Forecasting Model Scenarios" sheetId="4" r:id="rId7"/>
    <sheet name="Ticker Symbol Down Drop List" sheetId="7" r:id="rId8"/>
  </sheets>
  <definedNames>
    <definedName name="_xlnm._FilterDatabase" localSheetId="0" hidden="1">'Project NYSE Data File'!$B$1:$K$1711</definedName>
    <definedName name="Cases">'Ticker Symbol Down Drop List'!$C:$C</definedName>
    <definedName name="COGS">'Project NYSE Data File'!$F:$F</definedName>
    <definedName name="Company_List">#REF!</definedName>
    <definedName name="Company_Names">'Ticker Symbol Down Drop List'!$A$1:$A$427</definedName>
    <definedName name="OPIs">'Project NYSE Data File'!$I:$I</definedName>
    <definedName name="RD">'Project NYSE Data File'!$H:$H</definedName>
    <definedName name="Revenues">'Project NYSE Data File'!$E:$E</definedName>
    <definedName name="SGA">'Project NYSE Data File'!$G:$G</definedName>
    <definedName name="Ticker_List">#REF!</definedName>
    <definedName name="Ticker_Symbol">'Project NYSE Data File'!$B:$B</definedName>
    <definedName name="Year">'Project NYSE Data File'!$C:$C</definedName>
  </definedNames>
  <calcPr calcId="124519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F18" i="12"/>
  <c r="E18"/>
  <c r="F17"/>
  <c r="E17"/>
  <c r="F16"/>
  <c r="E16"/>
  <c r="E15"/>
  <c r="F14"/>
  <c r="E14"/>
  <c r="F13"/>
  <c r="E13"/>
  <c r="F12"/>
  <c r="E12"/>
  <c r="E11"/>
  <c r="F10"/>
  <c r="E10"/>
  <c r="F9"/>
  <c r="E9"/>
  <c r="F8"/>
  <c r="E8"/>
  <c r="E7"/>
  <c r="F6"/>
  <c r="E6"/>
  <c r="F5"/>
  <c r="E5"/>
  <c r="F4"/>
  <c r="E4"/>
  <c r="E3"/>
  <c r="J28" i="10"/>
  <c r="J26"/>
  <c r="F9"/>
  <c r="F10"/>
  <c r="F12"/>
  <c r="F13"/>
  <c r="F14"/>
  <c r="F16"/>
  <c r="F17"/>
  <c r="F18"/>
  <c r="F20"/>
  <c r="F21"/>
  <c r="F22"/>
  <c r="F8"/>
  <c r="E8"/>
  <c r="E9"/>
  <c r="E10"/>
  <c r="E11"/>
  <c r="E12"/>
  <c r="E13"/>
  <c r="E14"/>
  <c r="E15"/>
  <c r="E16"/>
  <c r="E17"/>
  <c r="E18"/>
  <c r="E19"/>
  <c r="E20"/>
  <c r="E21"/>
  <c r="E22"/>
  <c r="E7"/>
  <c r="H11" i="4" a="1"/>
  <c r="H11" s="1"/>
  <c r="G11" a="1"/>
  <c r="G11" s="1"/>
  <c r="F11" a="1"/>
  <c r="F11" s="1"/>
  <c r="H12" a="1"/>
  <c r="H12" s="1"/>
  <c r="G12" a="1"/>
  <c r="G12" s="1"/>
  <c r="F12" a="1"/>
  <c r="F12" s="1"/>
  <c r="H10" a="1"/>
  <c r="H10" s="1"/>
  <c r="G10" a="1"/>
  <c r="G10" s="1"/>
  <c r="F10" a="1"/>
  <c r="F10" s="1"/>
  <c r="H8" a="1"/>
  <c r="H8" s="1"/>
  <c r="G8" a="1"/>
  <c r="G8" s="1"/>
  <c r="F8" a="1"/>
  <c r="F8" s="1"/>
  <c r="H7" a="1"/>
  <c r="H7" s="1"/>
  <c r="G7" i="3" a="1"/>
  <c r="G7" s="1"/>
  <c r="G7" i="4" a="1"/>
  <c r="G7" s="1"/>
  <c r="F7" a="1"/>
  <c r="F7" s="1"/>
  <c r="F7" i="3" a="1"/>
  <c r="F7" s="1"/>
  <c r="E12" i="4" a="1"/>
  <c r="E12" s="1"/>
  <c r="E11" a="1"/>
  <c r="E11" s="1"/>
  <c r="E10" a="1"/>
  <c r="E10" s="1"/>
  <c r="E8" a="1"/>
  <c r="E8" s="1"/>
  <c r="E8" i="3" a="1"/>
  <c r="E8" s="1"/>
  <c r="F8" a="1"/>
  <c r="F8" s="1"/>
  <c r="E7" a="1"/>
  <c r="E7" s="1"/>
  <c r="E7" i="4" a="1"/>
  <c r="E7" s="1"/>
  <c r="H11" i="3" a="1"/>
  <c r="H11" s="1"/>
  <c r="G11" a="1"/>
  <c r="G11" s="1"/>
  <c r="F11" a="1"/>
  <c r="F11" s="1"/>
  <c r="E11" a="1"/>
  <c r="E11" s="1"/>
  <c r="H10" a="1"/>
  <c r="H10" s="1"/>
  <c r="G10" a="1"/>
  <c r="G10" s="1"/>
  <c r="F10" a="1"/>
  <c r="F10" s="1"/>
  <c r="E10" a="1"/>
  <c r="E10" s="1"/>
  <c r="H8" a="1"/>
  <c r="H8" s="1"/>
  <c r="G8" a="1"/>
  <c r="G8" s="1"/>
  <c r="H7" a="1"/>
  <c r="H7" s="1"/>
  <c r="E12" a="1"/>
  <c r="E12" s="1"/>
  <c r="H12" a="1"/>
  <c r="H12" s="1"/>
  <c r="G12" a="1"/>
  <c r="G12" s="1"/>
  <c r="F12" a="1"/>
  <c r="F12" s="1"/>
  <c r="E21" i="4" l="1"/>
  <c r="G9" i="3"/>
  <c r="H21" i="4"/>
  <c r="G21"/>
  <c r="F21"/>
  <c r="H9"/>
  <c r="G9"/>
  <c r="F9"/>
  <c r="H13"/>
  <c r="G13"/>
  <c r="F13"/>
  <c r="E13"/>
  <c r="E9"/>
  <c r="E9" i="3"/>
  <c r="F9"/>
  <c r="G13"/>
  <c r="E13"/>
  <c r="H13"/>
  <c r="F13"/>
  <c r="H9"/>
  <c r="G20" i="4" l="1"/>
  <c r="F20"/>
  <c r="H20"/>
  <c r="I35"/>
  <c r="I34" s="1"/>
  <c r="I21" s="1" a="1"/>
  <c r="I21" s="1"/>
  <c r="G14"/>
  <c r="G22" s="1"/>
  <c r="F14"/>
  <c r="F22" s="1"/>
  <c r="J35"/>
  <c r="H14"/>
  <c r="H22" s="1"/>
  <c r="G14" i="3"/>
  <c r="F14"/>
  <c r="H14"/>
  <c r="E14"/>
  <c r="E14" i="4"/>
  <c r="E22" s="1"/>
  <c r="I36" l="1"/>
  <c r="I40"/>
  <c r="J40"/>
  <c r="J34"/>
  <c r="J21" s="1" a="1"/>
  <c r="J21" s="1"/>
  <c r="J36"/>
  <c r="I30"/>
  <c r="J30"/>
  <c r="I22" l="1"/>
  <c r="I39"/>
  <c r="I41"/>
  <c r="J29"/>
  <c r="J20" s="1" a="1"/>
  <c r="J20" s="1"/>
  <c r="J31"/>
  <c r="J39"/>
  <c r="J41"/>
  <c r="I29"/>
  <c r="I20" s="1"/>
  <c r="I7" s="1"/>
  <c r="I31"/>
  <c r="J22" l="1" a="1"/>
  <c r="J22" s="1"/>
  <c r="J7"/>
  <c r="I9"/>
  <c r="I14"/>
  <c r="J9" l="1"/>
  <c r="J14"/>
</calcChain>
</file>

<file path=xl/sharedStrings.xml><?xml version="1.0" encoding="utf-8"?>
<sst xmlns="http://schemas.openxmlformats.org/spreadsheetml/2006/main" count="9558" uniqueCount="634">
  <si>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</si>
  <si>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</si>
  <si>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</si>
  <si>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</si>
  <si>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</si>
  <si>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</si>
  <si>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</si>
  <si>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</si>
  <si>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</si>
  <si>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</si>
  <si>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</si>
  <si>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</si>
  <si>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</si>
  <si>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</si>
  <si>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</si>
  <si>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</si>
  <si>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</si>
  <si>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</si>
  <si>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</si>
  <si>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</si>
  <si>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</si>
  <si>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</si>
  <si>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</si>
  <si>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</si>
  <si>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</si>
  <si>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</si>
  <si>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</si>
  <si>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</si>
  <si>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</si>
  <si>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</si>
  <si>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</si>
  <si>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</si>
  <si>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</si>
  <si>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</si>
  <si>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</si>
  <si>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</si>
  <si>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</si>
  <si>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</si>
  <si>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</si>
  <si>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</si>
  <si>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</si>
  <si>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</si>
  <si>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</si>
  <si>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</si>
  <si>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</si>
  <si>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</si>
  <si>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</si>
  <si>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</si>
  <si>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</si>
  <si>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</si>
  <si>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</si>
  <si>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</si>
  <si>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</si>
  <si>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</si>
  <si>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</si>
  <si>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</si>
  <si>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</si>
  <si>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</si>
  <si>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</si>
  <si>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</si>
  <si>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</si>
  <si>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</si>
  <si>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</si>
  <si>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</si>
  <si>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</si>
  <si>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</si>
  <si>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</si>
  <si>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</si>
  <si>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</si>
  <si>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</si>
  <si>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</si>
  <si>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</si>
  <si>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</si>
  <si>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</si>
  <si>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</si>
  <si>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</si>
  <si>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</si>
  <si>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</si>
  <si>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</si>
  <si>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</si>
  <si>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</si>
  <si>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</si>
  <si>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</si>
  <si>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</si>
  <si>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</si>
  <si>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</si>
  <si>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</si>
  <si>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</si>
  <si>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</si>
  <si>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</si>
  <si>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</si>
  <si>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</si>
  <si>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</si>
  <si>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</si>
  <si>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</si>
  <si>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</si>
  <si>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</si>
  <si>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</si>
  <si>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</si>
  <si>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</si>
  <si>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</si>
  <si>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</si>
  <si>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</si>
  <si>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</si>
  <si>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</si>
  <si>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</si>
  <si>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</si>
  <si>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</si>
  <si>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</si>
  <si>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</si>
  <si>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</si>
  <si>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</si>
  <si>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</si>
  <si>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</si>
  <si>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</si>
  <si>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</si>
  <si>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</si>
  <si>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</si>
  <si>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</si>
  <si>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</si>
  <si>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</si>
  <si>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</si>
  <si>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</si>
  <si>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</si>
  <si>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</si>
  <si>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</si>
  <si>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</si>
  <si>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</si>
  <si>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</si>
  <si>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</si>
  <si>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</si>
  <si>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</si>
  <si>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</si>
  <si>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</si>
  <si>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</si>
  <si>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</si>
  <si>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</si>
  <si>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</si>
  <si>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</si>
  <si>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</si>
  <si>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</si>
  <si>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</si>
  <si>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</si>
  <si>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</si>
  <si>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</si>
  <si>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</si>
  <si>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</si>
  <si>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</si>
  <si>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</si>
  <si>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</si>
  <si>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</si>
  <si>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</si>
  <si>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</si>
  <si>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</si>
  <si>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</si>
  <si>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</si>
  <si>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</si>
  <si>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</si>
  <si>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</si>
  <si>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</si>
  <si>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</si>
  <si>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</si>
  <si>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</si>
  <si>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</si>
  <si>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</si>
  <si>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</si>
  <si>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</si>
  <si>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</si>
  <si>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</si>
  <si>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</si>
  <si>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</si>
  <si>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</si>
  <si>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</si>
  <si>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</si>
  <si>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</si>
  <si>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</si>
  <si>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</si>
  <si>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</si>
  <si>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</si>
  <si>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</si>
  <si>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</si>
  <si>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</si>
  <si>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</si>
  <si>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</si>
  <si>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</si>
  <si>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</si>
  <si>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</si>
  <si>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</si>
  <si>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</si>
  <si>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</si>
  <si>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</si>
  <si>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</si>
  <si>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</si>
  <si>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</si>
  <si>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</si>
  <si>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</si>
  <si>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</si>
  <si>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</si>
  <si>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</si>
  <si>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</si>
  <si>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</si>
  <si>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</si>
  <si>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</si>
  <si>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</si>
  <si>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</si>
  <si>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</si>
  <si>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</si>
  <si>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</si>
  <si>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</si>
  <si>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</si>
  <si>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</si>
  <si>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</si>
  <si>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</si>
  <si>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</si>
  <si>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</si>
  <si>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</si>
  <si>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</si>
  <si>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</si>
  <si>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</si>
  <si>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</si>
  <si>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</si>
  <si>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</si>
  <si>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</si>
  <si>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</si>
  <si>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</si>
  <si>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</si>
  <si>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</si>
  <si>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</si>
  <si>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</si>
  <si>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</si>
  <si>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</si>
  <si>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</si>
  <si>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</si>
  <si>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</si>
  <si>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</si>
  <si>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</si>
  <si>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</si>
  <si>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</si>
  <si>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</si>
  <si>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</si>
  <si>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</si>
  <si>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</si>
  <si>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</si>
  <si>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</si>
  <si>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</si>
  <si>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</si>
  <si>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</si>
  <si>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</si>
  <si>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</si>
  <si>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</si>
  <si>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</si>
  <si>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</si>
  <si>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</si>
  <si>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</si>
  <si>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</si>
  <si>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</si>
  <si>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</si>
  <si>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</si>
  <si>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</si>
  <si>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</si>
  <si>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</si>
  <si>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</si>
  <si>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</si>
  <si>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</si>
  <si>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</si>
  <si>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</si>
  <si>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</si>
  <si>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</si>
  <si>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</si>
  <si>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</si>
  <si>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</si>
  <si>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</si>
  <si>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</si>
  <si>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</si>
  <si>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</si>
  <si>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</si>
  <si>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</si>
  <si>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</si>
  <si>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</si>
  <si>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</si>
  <si>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</si>
  <si>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</si>
  <si>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</si>
  <si>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</si>
  <si>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</si>
  <si>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</si>
  <si>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</si>
  <si>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</si>
  <si>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</si>
  <si>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</si>
  <si>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</si>
  <si>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</si>
  <si>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</si>
  <si>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</si>
  <si>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</si>
  <si>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</si>
  <si>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</si>
  <si>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</si>
  <si>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</si>
  <si>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</si>
  <si>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</si>
  <si>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</si>
  <si>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</si>
  <si>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</si>
  <si>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</si>
  <si>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</si>
  <si>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</si>
  <si>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</si>
  <si>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</si>
  <si>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</si>
  <si>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</si>
  <si>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</si>
  <si>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</si>
  <si>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</si>
  <si>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</si>
  <si>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</si>
  <si>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</si>
  <si>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</si>
  <si>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</si>
  <si>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</si>
  <si>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</si>
  <si>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</si>
  <si>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</si>
  <si>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</si>
  <si>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</si>
  <si>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</si>
  <si>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</si>
  <si>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</si>
  <si>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</si>
  <si>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</si>
  <si>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</si>
  <si>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</si>
  <si>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</si>
  <si>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</si>
  <si>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</si>
  <si>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</si>
  <si>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</si>
  <si>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</si>
  <si>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</si>
  <si>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</si>
  <si>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</si>
  <si>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</si>
  <si>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</si>
  <si>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</si>
  <si>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</si>
  <si>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</si>
  <si>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</si>
  <si>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</si>
  <si>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</si>
  <si>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</si>
  <si>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</si>
  <si>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</si>
  <si>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</si>
  <si>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</si>
  <si>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</si>
  <si>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</si>
  <si>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</si>
  <si>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</si>
  <si>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</si>
  <si>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</si>
  <si>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</si>
  <si>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</si>
  <si>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</si>
  <si>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</si>
  <si>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</si>
  <si>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</si>
  <si>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</si>
  <si>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</si>
  <si>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</si>
  <si>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</si>
  <si>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</si>
  <si>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</si>
  <si>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</si>
  <si>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</si>
  <si>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</si>
  <si>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</si>
  <si>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</si>
  <si>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</si>
  <si>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</si>
  <si>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</si>
  <si>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</si>
  <si>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</si>
  <si>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</si>
  <si>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</si>
  <si>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</si>
  <si>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</si>
  <si>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</si>
  <si>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</si>
  <si>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</si>
  <si>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</si>
  <si>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</si>
  <si>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</si>
  <si>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</si>
  <si>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</si>
  <si>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</si>
  <si>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</si>
  <si>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</si>
  <si>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</si>
  <si>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</si>
  <si>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</si>
  <si>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</si>
  <si>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</si>
  <si>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</si>
  <si>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</si>
  <si>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</si>
  <si>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</si>
  <si>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</si>
  <si>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</si>
  <si>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</si>
  <si>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</si>
  <si>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</si>
  <si>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</si>
  <si>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</si>
  <si>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</si>
  <si>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</si>
  <si>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</si>
  <si>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</si>
  <si>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</si>
  <si>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</si>
  <si>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</si>
  <si>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</si>
  <si>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</si>
  <si>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</si>
  <si>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</si>
  <si>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</si>
  <si>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</si>
  <si>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</si>
  <si>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</si>
  <si>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</si>
  <si>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</si>
  <si>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</si>
  <si>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</si>
  <si>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</si>
  <si>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</si>
  <si>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</si>
  <si>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</si>
  <si>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</si>
  <si>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</si>
  <si>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</si>
  <si>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</si>
  <si>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</si>
  <si>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</si>
  <si>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</si>
  <si>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</si>
  <si>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</si>
  <si>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</si>
  <si>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</si>
  <si>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</si>
  <si>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</si>
  <si>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</si>
  <si>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</si>
  <si>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</si>
  <si>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</si>
  <si>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</si>
  <si>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</si>
  <si>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</si>
  <si>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</si>
  <si>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</si>
  <si>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</si>
  <si>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</si>
  <si>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</si>
  <si>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</si>
  <si>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</si>
  <si>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</si>
  <si>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</si>
  <si>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</si>
  <si>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</si>
  <si>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</si>
  <si>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</si>
  <si>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</si>
  <si>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</si>
  <si>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</si>
  <si>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</si>
  <si>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</si>
  <si>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</si>
  <si>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</si>
  <si>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</si>
  <si>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</si>
  <si>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</si>
  <si>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</si>
  <si>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</si>
  <si>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</si>
  <si>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</si>
  <si>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</si>
  <si>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</si>
  <si>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</si>
  <si>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</si>
  <si>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</si>
  <si>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</si>
  <si>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</si>
  <si>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</si>
  <si>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</si>
  <si>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</si>
  <si>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</si>
  <si>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</si>
  <si>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</si>
  <si>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</si>
  <si>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</si>
  <si>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</si>
  <si>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</si>
  <si>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</si>
  <si>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</si>
  <si>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</si>
  <si>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</si>
  <si>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</si>
  <si>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</si>
  <si>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</si>
  <si>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</si>
  <si>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</si>
  <si>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</si>
  <si>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</si>
  <si>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</si>
  <si>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</si>
  <si>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</si>
  <si>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</si>
  <si>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</si>
  <si>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</si>
  <si>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</si>
  <si>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</si>
  <si>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</si>
  <si>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</si>
  <si>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</si>
  <si>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</si>
  <si>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</si>
  <si>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</si>
  <si>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</si>
  <si>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</si>
  <si>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</si>
  <si>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</si>
  <si>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</si>
  <si>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</si>
  <si>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</si>
  <si>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</si>
  <si>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</si>
  <si>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</si>
  <si>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</si>
  <si>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</si>
  <si>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</si>
  <si>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</si>
  <si>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</si>
  <si>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</si>
  <si>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</si>
  <si>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</si>
  <si>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</si>
  <si>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</si>
  <si>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</si>
  <si>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</si>
  <si>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</si>
  <si>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</si>
  <si>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</si>
  <si>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</si>
  <si>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</si>
  <si>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</si>
  <si>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</si>
  <si>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</si>
  <si>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</si>
  <si>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</si>
  <si>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</si>
  <si>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</si>
  <si>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</si>
  <si>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</si>
  <si>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</si>
  <si>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</si>
  <si>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</si>
  <si>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</si>
  <si>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</si>
  <si>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</si>
  <si>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</si>
  <si>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</si>
  <si>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</si>
  <si>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</si>
  <si>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</si>
  <si>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</si>
  <si>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</si>
  <si>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</si>
  <si>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</si>
  <si>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Income Statement</t>
  </si>
  <si>
    <t>Historical Data</t>
  </si>
  <si>
    <t>Revenue</t>
  </si>
  <si>
    <t>Gross Profit</t>
  </si>
  <si>
    <t>Operating Income/EBIT</t>
  </si>
  <si>
    <t xml:space="preserve">   COGS</t>
  </si>
  <si>
    <t xml:space="preserve">   Sales, General And Admin</t>
  </si>
  <si>
    <t xml:space="preserve">   Other Operating Expenses</t>
  </si>
  <si>
    <t xml:space="preserve">   Research and Development</t>
  </si>
  <si>
    <t xml:space="preserve">   Total Operating Expenses</t>
  </si>
  <si>
    <t>Ticker Symbols</t>
  </si>
  <si>
    <t xml:space="preserve">Ticker Symbol </t>
  </si>
  <si>
    <t>Revenues</t>
  </si>
  <si>
    <t>COGS</t>
  </si>
  <si>
    <t>Sales, General and Admin</t>
  </si>
  <si>
    <t>Total Operating Expenses</t>
  </si>
  <si>
    <t>Historical</t>
  </si>
  <si>
    <t>Forecast</t>
  </si>
  <si>
    <t>Year 5</t>
  </si>
  <si>
    <t>Operating Statistics</t>
  </si>
  <si>
    <t>Operating Scenarios - Sensitivity Analysis</t>
  </si>
  <si>
    <t>Revenue Growth (%)</t>
  </si>
  <si>
    <t>Strong Case</t>
  </si>
  <si>
    <t>Base Case</t>
  </si>
  <si>
    <t>Weak Case</t>
  </si>
  <si>
    <t>Gross Margin</t>
  </si>
  <si>
    <t>Operating Margin</t>
  </si>
  <si>
    <t>Scenario</t>
  </si>
  <si>
    <t>Year 6</t>
  </si>
  <si>
    <t>Research &amp; Development</t>
  </si>
  <si>
    <t>Other Operating Expense</t>
  </si>
  <si>
    <t>GICS Sector - Consumer Staples , GICS Sub Industry - Soft Drinks</t>
  </si>
  <si>
    <t>Revenue Growth %</t>
  </si>
  <si>
    <t>Comparing  four years Revenue Growth % of Soft Drinks brands, to discover  and predict the future leader in the Market.</t>
  </si>
  <si>
    <t xml:space="preserve">DPS </t>
  </si>
  <si>
    <t>Dr Pepper Snapples Inc.</t>
  </si>
  <si>
    <t>Monster Beverages</t>
  </si>
  <si>
    <t>PepsiCo</t>
  </si>
  <si>
    <t>Coco-Cola</t>
  </si>
  <si>
    <t>Gross Profit = Revenue - COGS</t>
  </si>
  <si>
    <t xml:space="preserve">GrowthRate </t>
  </si>
  <si>
    <t>Final Value - Initial Value /Initial Value</t>
  </si>
  <si>
    <t>OR</t>
  </si>
  <si>
    <t>(final Value  /Initial Value)-1</t>
  </si>
  <si>
    <t>Average Gross Profit</t>
  </si>
  <si>
    <t xml:space="preserve">Range </t>
  </si>
  <si>
    <t>MAX - MIN</t>
  </si>
  <si>
    <t xml:space="preserve">Range is </t>
  </si>
  <si>
    <t>Std Dev</t>
  </si>
  <si>
    <t>Average Gross Profit of 4 years</t>
  </si>
  <si>
    <t/>
  </si>
  <si>
    <t>Coco-Cola                             (KO)</t>
  </si>
  <si>
    <t>Pepsico                         (PEP)</t>
  </si>
  <si>
    <t>Dr. Pepper Snapples                        (DPS)</t>
  </si>
  <si>
    <t>Monster Beverages                             (MNST)</t>
  </si>
  <si>
    <t>Row Labels</t>
  </si>
  <si>
    <t>Column Labels</t>
  </si>
  <si>
    <t>Average of Revenue Growth %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</si>
</sst>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,,\ &quot;M&quot;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4"/>
      <color theme="4" tint="-0.249977111117893"/>
      <name val="Cambria"/>
      <family val="1"/>
      <scheme val="major"/>
    </font>
    <font>
      <sz val="1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4" tint="-0.249977111117893"/>
      <name val="Cambria"/>
      <family val="1"/>
      <scheme val="major"/>
    </font>
    <font>
      <sz val="16"/>
      <name val="Cambria"/>
      <family val="1"/>
      <scheme val="major"/>
    </font>
    <font>
      <sz val="14"/>
      <name val="Cambria"/>
      <family val="1"/>
      <scheme val="major"/>
    </font>
    <font>
      <sz val="18"/>
      <color theme="1"/>
      <name val="Cambria"/>
      <family val="1"/>
      <scheme val="major"/>
    </font>
    <font>
      <sz val="24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name val="Calibri"/>
      <family val="2"/>
      <scheme val="minor"/>
    </font>
    <font>
      <b/>
      <sz val="11"/>
      <name val="Cambria"/>
      <family val="1"/>
      <scheme val="major"/>
    </font>
    <font>
      <sz val="11"/>
      <color rgb="FF0070C0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rgb="FF0070C0"/>
      <name val="Calibri"/>
      <family val="2"/>
      <scheme val="minor"/>
    </font>
    <font>
      <b/>
      <sz val="11"/>
      <color theme="1"/>
      <name val="Bradley Hand ITC"/>
      <family val="4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9" fillId="35" borderId="13" xfId="0" applyFont="1" applyFill="1" applyBorder="1"/>
    <xf numFmtId="0" fontId="19" fillId="35" borderId="14" xfId="0" applyFont="1" applyFill="1" applyBorder="1"/>
    <xf numFmtId="0" fontId="19" fillId="35" borderId="15" xfId="0" applyFont="1" applyFill="1" applyBorder="1"/>
    <xf numFmtId="0" fontId="0" fillId="0" borderId="0" xfId="0" applyAlignment="1">
      <alignment horizontal="left"/>
    </xf>
    <xf numFmtId="44" fontId="20" fillId="35" borderId="20" xfId="0" applyNumberFormat="1" applyFont="1" applyFill="1" applyBorder="1"/>
    <xf numFmtId="0" fontId="21" fillId="0" borderId="0" xfId="0" applyFont="1"/>
    <xf numFmtId="0" fontId="22" fillId="0" borderId="10" xfId="0" applyFont="1" applyBorder="1"/>
    <xf numFmtId="44" fontId="18" fillId="0" borderId="19" xfId="0" applyNumberFormat="1" applyFont="1" applyBorder="1"/>
    <xf numFmtId="44" fontId="23" fillId="36" borderId="19" xfId="0" applyNumberFormat="1" applyFont="1" applyFill="1" applyBorder="1"/>
    <xf numFmtId="0" fontId="18" fillId="0" borderId="11" xfId="0" applyFont="1" applyBorder="1"/>
    <xf numFmtId="0" fontId="18" fillId="0" borderId="0" xfId="0" applyFont="1" applyBorder="1"/>
    <xf numFmtId="0" fontId="18" fillId="0" borderId="12" xfId="0" applyFont="1" applyBorder="1"/>
    <xf numFmtId="44" fontId="23" fillId="0" borderId="19" xfId="0" applyNumberFormat="1" applyFont="1" applyBorder="1"/>
    <xf numFmtId="0" fontId="24" fillId="36" borderId="25" xfId="0" applyFont="1" applyFill="1" applyBorder="1"/>
    <xf numFmtId="0" fontId="25" fillId="36" borderId="24" xfId="0" applyFont="1" applyFill="1" applyBorder="1"/>
    <xf numFmtId="0" fontId="28" fillId="0" borderId="0" xfId="0" applyFont="1"/>
    <xf numFmtId="0" fontId="28" fillId="38" borderId="0" xfId="0" applyFont="1" applyFill="1"/>
    <xf numFmtId="0" fontId="16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44" fontId="0" fillId="0" borderId="0" xfId="0" applyNumberFormat="1"/>
    <xf numFmtId="44" fontId="28" fillId="35" borderId="28" xfId="0" applyNumberFormat="1" applyFont="1" applyFill="1" applyBorder="1" applyAlignment="1"/>
    <xf numFmtId="44" fontId="30" fillId="40" borderId="29" xfId="0" applyNumberFormat="1" applyFont="1" applyFill="1" applyBorder="1"/>
    <xf numFmtId="44" fontId="31" fillId="40" borderId="29" xfId="0" applyNumberFormat="1" applyFont="1" applyFill="1" applyBorder="1"/>
    <xf numFmtId="44" fontId="28" fillId="0" borderId="29" xfId="0" applyNumberFormat="1" applyFont="1" applyBorder="1"/>
    <xf numFmtId="44" fontId="0" fillId="0" borderId="29" xfId="0" applyNumberFormat="1" applyBorder="1"/>
    <xf numFmtId="44" fontId="16" fillId="0" borderId="29" xfId="0" applyNumberFormat="1" applyFont="1" applyBorder="1" applyAlignment="1">
      <alignment horizontal="center"/>
    </xf>
    <xf numFmtId="44" fontId="32" fillId="0" borderId="0" xfId="0" applyNumberFormat="1" applyFont="1"/>
    <xf numFmtId="44" fontId="0" fillId="40" borderId="29" xfId="0" applyNumberFormat="1" applyFill="1" applyBorder="1"/>
    <xf numFmtId="44" fontId="0" fillId="0" borderId="0" xfId="0" applyNumberFormat="1" applyBorder="1"/>
    <xf numFmtId="44" fontId="16" fillId="0" borderId="0" xfId="0" applyNumberFormat="1" applyFont="1" applyBorder="1" applyAlignment="1">
      <alignment horizontal="center"/>
    </xf>
    <xf numFmtId="44" fontId="28" fillId="39" borderId="22" xfId="0" applyNumberFormat="1" applyFont="1" applyFill="1" applyBorder="1"/>
    <xf numFmtId="44" fontId="0" fillId="39" borderId="22" xfId="0" applyNumberFormat="1" applyFill="1" applyBorder="1"/>
    <xf numFmtId="44" fontId="32" fillId="0" borderId="0" xfId="0" applyNumberFormat="1" applyFont="1" applyBorder="1"/>
    <xf numFmtId="44" fontId="32" fillId="0" borderId="28" xfId="0" applyNumberFormat="1" applyFont="1" applyBorder="1"/>
    <xf numFmtId="44" fontId="0" fillId="0" borderId="28" xfId="0" applyNumberFormat="1" applyBorder="1"/>
    <xf numFmtId="44" fontId="32" fillId="39" borderId="22" xfId="0" applyNumberFormat="1" applyFont="1" applyFill="1" applyBorder="1"/>
    <xf numFmtId="44" fontId="16" fillId="35" borderId="28" xfId="0" applyNumberFormat="1" applyFont="1" applyFill="1" applyBorder="1"/>
    <xf numFmtId="44" fontId="16" fillId="36" borderId="0" xfId="0" applyNumberFormat="1" applyFont="1" applyFill="1"/>
    <xf numFmtId="0" fontId="30" fillId="33" borderId="29" xfId="0" applyFont="1" applyFill="1" applyBorder="1" applyAlignment="1"/>
    <xf numFmtId="0" fontId="29" fillId="0" borderId="26" xfId="0" applyFont="1" applyBorder="1" applyAlignment="1">
      <alignment horizontal="center"/>
    </xf>
    <xf numFmtId="0" fontId="29" fillId="0" borderId="28" xfId="0" applyFont="1" applyBorder="1" applyAlignment="1">
      <alignment horizontal="center"/>
    </xf>
    <xf numFmtId="2" fontId="0" fillId="0" borderId="0" xfId="0" applyNumberFormat="1"/>
    <xf numFmtId="44" fontId="16" fillId="36" borderId="0" xfId="0" applyNumberFormat="1" applyFont="1" applyFill="1" applyAlignment="1"/>
    <xf numFmtId="44" fontId="28" fillId="0" borderId="31" xfId="0" applyNumberFormat="1" applyFont="1" applyBorder="1"/>
    <xf numFmtId="44" fontId="0" fillId="0" borderId="30" xfId="0" applyNumberFormat="1" applyBorder="1"/>
    <xf numFmtId="44" fontId="0" fillId="0" borderId="32" xfId="0" applyNumberFormat="1" applyBorder="1"/>
    <xf numFmtId="44" fontId="0" fillId="0" borderId="33" xfId="0" applyNumberFormat="1" applyBorder="1"/>
    <xf numFmtId="44" fontId="0" fillId="0" borderId="34" xfId="0" applyNumberFormat="1" applyBorder="1"/>
    <xf numFmtId="44" fontId="28" fillId="40" borderId="35" xfId="0" applyNumberFormat="1" applyFont="1" applyFill="1" applyBorder="1"/>
    <xf numFmtId="44" fontId="0" fillId="40" borderId="36" xfId="0" applyNumberFormat="1" applyFill="1" applyBorder="1"/>
    <xf numFmtId="44" fontId="16" fillId="0" borderId="34" xfId="0" applyNumberFormat="1" applyFont="1" applyBorder="1" applyAlignment="1">
      <alignment horizontal="center"/>
    </xf>
    <xf numFmtId="44" fontId="28" fillId="39" borderId="37" xfId="0" applyNumberFormat="1" applyFont="1" applyFill="1" applyBorder="1"/>
    <xf numFmtId="44" fontId="0" fillId="39" borderId="38" xfId="0" applyNumberFormat="1" applyFill="1" applyBorder="1"/>
    <xf numFmtId="44" fontId="32" fillId="0" borderId="33" xfId="0" applyNumberFormat="1" applyFont="1" applyBorder="1"/>
    <xf numFmtId="44" fontId="32" fillId="0" borderId="39" xfId="0" applyNumberFormat="1" applyFont="1" applyBorder="1"/>
    <xf numFmtId="0" fontId="0" fillId="0" borderId="33" xfId="0" applyBorder="1"/>
    <xf numFmtId="0" fontId="0" fillId="0" borderId="0" xfId="0" applyBorder="1"/>
    <xf numFmtId="0" fontId="0" fillId="0" borderId="34" xfId="0" applyBorder="1"/>
    <xf numFmtId="0" fontId="0" fillId="0" borderId="39" xfId="0" applyBorder="1"/>
    <xf numFmtId="0" fontId="0" fillId="0" borderId="28" xfId="0" applyBorder="1"/>
    <xf numFmtId="0" fontId="0" fillId="0" borderId="40" xfId="0" applyBorder="1"/>
    <xf numFmtId="1" fontId="0" fillId="0" borderId="0" xfId="0" applyNumberFormat="1" applyBorder="1"/>
    <xf numFmtId="1" fontId="0" fillId="0" borderId="28" xfId="0" applyNumberFormat="1" applyBorder="1"/>
    <xf numFmtId="1" fontId="0" fillId="39" borderId="22" xfId="0" applyNumberFormat="1" applyFill="1" applyBorder="1"/>
    <xf numFmtId="10" fontId="33" fillId="0" borderId="0" xfId="0" applyNumberFormat="1" applyFont="1" applyBorder="1"/>
    <xf numFmtId="10" fontId="33" fillId="0" borderId="34" xfId="0" applyNumberFormat="1" applyFont="1" applyBorder="1"/>
    <xf numFmtId="10" fontId="33" fillId="0" borderId="28" xfId="0" applyNumberFormat="1" applyFont="1" applyBorder="1"/>
    <xf numFmtId="10" fontId="33" fillId="0" borderId="40" xfId="0" applyNumberFormat="1" applyFont="1" applyBorder="1"/>
    <xf numFmtId="10" fontId="33" fillId="0" borderId="0" xfId="42" applyNumberFormat="1" applyFont="1"/>
    <xf numFmtId="44" fontId="32" fillId="0" borderId="0" xfId="0" applyNumberFormat="1" applyFont="1" applyBorder="1"/>
    <xf numFmtId="10" fontId="33" fillId="0" borderId="0" xfId="0" applyNumberFormat="1" applyFont="1"/>
    <xf numFmtId="10" fontId="0" fillId="0" borderId="0" xfId="0" applyNumberFormat="1" applyBorder="1"/>
    <xf numFmtId="10" fontId="0" fillId="0" borderId="34" xfId="0" applyNumberFormat="1" applyBorder="1"/>
    <xf numFmtId="10" fontId="0" fillId="39" borderId="22" xfId="0" applyNumberFormat="1" applyFill="1" applyBorder="1"/>
    <xf numFmtId="10" fontId="0" fillId="39" borderId="38" xfId="0" applyNumberFormat="1" applyFill="1" applyBorder="1"/>
    <xf numFmtId="44" fontId="0" fillId="41" borderId="0" xfId="0" applyNumberFormat="1" applyFill="1" applyAlignment="1">
      <alignment horizontal="left"/>
    </xf>
    <xf numFmtId="44" fontId="0" fillId="41" borderId="0" xfId="0" applyNumberFormat="1" applyFill="1"/>
    <xf numFmtId="0" fontId="0" fillId="38" borderId="0" xfId="0" applyFill="1"/>
    <xf numFmtId="44" fontId="32" fillId="0" borderId="0" xfId="0" applyNumberFormat="1" applyFont="1" applyBorder="1" applyAlignment="1"/>
    <xf numFmtId="0" fontId="16" fillId="42" borderId="0" xfId="0" applyFont="1" applyFill="1" applyBorder="1"/>
    <xf numFmtId="6" fontId="0" fillId="0" borderId="0" xfId="0" applyNumberFormat="1" applyBorder="1"/>
    <xf numFmtId="0" fontId="29" fillId="38" borderId="0" xfId="0" applyFont="1" applyFill="1" applyBorder="1" applyAlignment="1">
      <alignment horizontal="center"/>
    </xf>
    <xf numFmtId="0" fontId="0" fillId="42" borderId="0" xfId="0" applyFill="1" applyBorder="1" applyAlignment="1"/>
    <xf numFmtId="0" fontId="34" fillId="0" borderId="0" xfId="0" applyFont="1" applyFill="1" applyBorder="1"/>
    <xf numFmtId="0" fontId="0" fillId="0" borderId="0" xfId="0" applyFill="1"/>
    <xf numFmtId="0" fontId="34" fillId="0" borderId="11" xfId="0" applyFont="1" applyFill="1" applyBorder="1"/>
    <xf numFmtId="0" fontId="0" fillId="42" borderId="0" xfId="0" applyFill="1"/>
    <xf numFmtId="0" fontId="29" fillId="38" borderId="0" xfId="0" applyFont="1" applyFill="1" applyBorder="1" applyAlignment="1"/>
    <xf numFmtId="0" fontId="0" fillId="38" borderId="0" xfId="0" applyFill="1" applyBorder="1"/>
    <xf numFmtId="0" fontId="0" fillId="42" borderId="0" xfId="0" applyFill="1" applyBorder="1"/>
    <xf numFmtId="10" fontId="0" fillId="0" borderId="0" xfId="0" applyNumberFormat="1"/>
    <xf numFmtId="0" fontId="0" fillId="43" borderId="0" xfId="0" applyFill="1"/>
    <xf numFmtId="0" fontId="16" fillId="43" borderId="0" xfId="0" applyFont="1" applyFill="1" applyBorder="1"/>
    <xf numFmtId="0" fontId="16" fillId="43" borderId="0" xfId="0" applyFont="1" applyFill="1"/>
    <xf numFmtId="0" fontId="0" fillId="0" borderId="0" xfId="0" pivotButton="1"/>
    <xf numFmtId="0" fontId="0" fillId="0" borderId="0" xfId="0" applyNumberFormat="1"/>
    <xf numFmtId="0" fontId="16" fillId="0" borderId="0" xfId="0" applyFont="1" applyFill="1"/>
    <xf numFmtId="164" fontId="0" fillId="0" borderId="0" xfId="0" applyNumberFormat="1"/>
    <xf numFmtId="164" fontId="16" fillId="43" borderId="0" xfId="0" applyNumberFormat="1" applyFont="1" applyFill="1"/>
    <xf numFmtId="164" fontId="16" fillId="0" borderId="0" xfId="0" applyNumberFormat="1" applyFont="1" applyFill="1"/>
    <xf numFmtId="6" fontId="16" fillId="0" borderId="0" xfId="0" applyNumberFormat="1" applyFont="1"/>
    <xf numFmtId="0" fontId="27" fillId="33" borderId="25" xfId="0" applyFont="1" applyFill="1" applyBorder="1" applyAlignment="1">
      <alignment horizontal="center"/>
    </xf>
    <xf numFmtId="0" fontId="27" fillId="33" borderId="26" xfId="0" applyFont="1" applyFill="1" applyBorder="1" applyAlignment="1">
      <alignment horizontal="center"/>
    </xf>
    <xf numFmtId="0" fontId="27" fillId="33" borderId="27" xfId="0" applyFont="1" applyFill="1" applyBorder="1" applyAlignment="1">
      <alignment horizontal="center"/>
    </xf>
    <xf numFmtId="0" fontId="26" fillId="34" borderId="13" xfId="0" applyFont="1" applyFill="1" applyBorder="1" applyAlignment="1">
      <alignment horizontal="center"/>
    </xf>
    <xf numFmtId="0" fontId="26" fillId="34" borderId="14" xfId="0" applyFont="1" applyFill="1" applyBorder="1" applyAlignment="1">
      <alignment horizontal="center"/>
    </xf>
    <xf numFmtId="0" fontId="26" fillId="34" borderId="15" xfId="0" applyFont="1" applyFill="1" applyBorder="1" applyAlignment="1">
      <alignment horizontal="center"/>
    </xf>
    <xf numFmtId="0" fontId="22" fillId="0" borderId="21" xfId="0" applyFont="1" applyBorder="1" applyAlignment="1">
      <alignment horizontal="left"/>
    </xf>
    <xf numFmtId="0" fontId="22" fillId="0" borderId="22" xfId="0" applyFont="1" applyBorder="1" applyAlignment="1">
      <alignment horizontal="left"/>
    </xf>
    <xf numFmtId="0" fontId="22" fillId="0" borderId="23" xfId="0" applyFont="1" applyBorder="1" applyAlignment="1">
      <alignment horizontal="left"/>
    </xf>
    <xf numFmtId="0" fontId="22" fillId="36" borderId="11" xfId="0" applyFont="1" applyFill="1" applyBorder="1" applyAlignment="1">
      <alignment horizontal="left"/>
    </xf>
    <xf numFmtId="0" fontId="22" fillId="36" borderId="0" xfId="0" applyFont="1" applyFill="1" applyBorder="1" applyAlignment="1">
      <alignment horizontal="left"/>
    </xf>
    <xf numFmtId="0" fontId="22" fillId="36" borderId="12" xfId="0" applyFont="1" applyFill="1" applyBorder="1" applyAlignment="1">
      <alignment horizontal="left"/>
    </xf>
    <xf numFmtId="0" fontId="18" fillId="0" borderId="11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44" fontId="32" fillId="0" borderId="0" xfId="0" applyNumberFormat="1" applyFont="1"/>
    <xf numFmtId="44" fontId="32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29" fillId="0" borderId="28" xfId="0" applyFont="1" applyBorder="1" applyAlignment="1">
      <alignment horizontal="center"/>
    </xf>
    <xf numFmtId="44" fontId="28" fillId="36" borderId="0" xfId="0" applyNumberFormat="1" applyFont="1" applyFill="1"/>
    <xf numFmtId="44" fontId="32" fillId="0" borderId="33" xfId="0" applyNumberFormat="1" applyFont="1" applyBorder="1"/>
    <xf numFmtId="44" fontId="32" fillId="0" borderId="0" xfId="0" applyNumberFormat="1" applyFont="1" applyBorder="1"/>
    <xf numFmtId="44" fontId="32" fillId="37" borderId="16" xfId="0" applyNumberFormat="1" applyFont="1" applyFill="1" applyBorder="1" applyAlignment="1">
      <alignment horizontal="center"/>
    </xf>
    <xf numFmtId="44" fontId="32" fillId="37" borderId="18" xfId="0" applyNumberFormat="1" applyFont="1" applyFill="1" applyBorder="1" applyAlignment="1">
      <alignment horizontal="center"/>
    </xf>
    <xf numFmtId="44" fontId="28" fillId="0" borderId="0" xfId="0" applyNumberFormat="1" applyFont="1" applyBorder="1"/>
    <xf numFmtId="44" fontId="0" fillId="0" borderId="0" xfId="0" applyNumberFormat="1" applyBorder="1"/>
    <xf numFmtId="2" fontId="28" fillId="0" borderId="30" xfId="0" applyNumberFormat="1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[NYSE Project Final Workbook.xlsx]Pivot Table for Revenue growth!PivotTable2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 sz="1600"/>
              <a:t>Comparing</a:t>
            </a:r>
            <a:r>
              <a:rPr lang="en-US" sz="1600" baseline="0"/>
              <a:t> of Revenue Growth Consumer Staples </a:t>
            </a:r>
            <a:endParaRPr lang="en-US" sz="1600"/>
          </a:p>
        </c:rich>
      </c:tx>
      <c:layout>
        <c:manualLayout>
          <c:xMode val="edge"/>
          <c:yMode val="edge"/>
          <c:x val="0.20976900089975434"/>
          <c:y val="3.3519553072625698E-2"/>
        </c:manualLayout>
      </c:layout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</c:pivotFmts>
    <c:plotArea>
      <c:layout>
        <c:manualLayout>
          <c:layoutTarget val="inner"/>
          <c:xMode val="edge"/>
          <c:yMode val="edge"/>
          <c:x val="0.17116832864808418"/>
          <c:y val="0.18112670273757681"/>
          <c:w val="0.82646340610620828"/>
          <c:h val="0.72134840686813606"/>
        </c:manualLayout>
      </c:layout>
      <c:lineChart>
        <c:grouping val="stacked"/>
        <c:ser>
          <c:idx val="0"/>
          <c:order val="0"/>
          <c:tx>
            <c:strRef>
              <c:f>'Pivot Table for Revenue growth'!$B$3:$B$4</c:f>
              <c:strCache>
                <c:ptCount val="1"/>
                <c:pt idx="0">
                  <c:v>DPS</c:v>
                </c:pt>
              </c:strCache>
            </c:strRef>
          </c:tx>
          <c:cat>
            <c:strRef>
              <c:f>'Pivot Table for Revenue growth'!$A$5:$A$7</c:f>
              <c:strCache>
                <c:ptCount val="3"/>
                <c:pt idx="0">
                  <c:v>Year 2</c:v>
                </c:pt>
                <c:pt idx="1">
                  <c:v>Year 3</c:v>
                </c:pt>
                <c:pt idx="2">
                  <c:v>Year 4</c:v>
                </c:pt>
              </c:strCache>
            </c:strRef>
          </c:cat>
          <c:val>
            <c:numRef>
              <c:f>'Pivot Table for Revenue growth'!$B$5:$B$7</c:f>
              <c:numCache>
                <c:formatCode>General</c:formatCode>
                <c:ptCount val="3"/>
                <c:pt idx="0">
                  <c:v>2.0677005169251292E-2</c:v>
                </c:pt>
                <c:pt idx="1">
                  <c:v>2.6302891684365299E-2</c:v>
                </c:pt>
                <c:pt idx="2">
                  <c:v>2.5151225724291626E-2</c:v>
                </c:pt>
              </c:numCache>
            </c:numRef>
          </c:val>
        </c:ser>
        <c:ser>
          <c:idx val="1"/>
          <c:order val="1"/>
          <c:tx>
            <c:strRef>
              <c:f>'Pivot Table for Revenue growth'!$C$3:$C$4</c:f>
              <c:strCache>
                <c:ptCount val="1"/>
                <c:pt idx="0">
                  <c:v>KO</c:v>
                </c:pt>
              </c:strCache>
            </c:strRef>
          </c:tx>
          <c:cat>
            <c:strRef>
              <c:f>'Pivot Table for Revenue growth'!$A$5:$A$7</c:f>
              <c:strCache>
                <c:ptCount val="3"/>
                <c:pt idx="0">
                  <c:v>Year 2</c:v>
                </c:pt>
                <c:pt idx="1">
                  <c:v>Year 3</c:v>
                </c:pt>
                <c:pt idx="2">
                  <c:v>Year 4</c:v>
                </c:pt>
              </c:strCache>
            </c:strRef>
          </c:cat>
          <c:val>
            <c:numRef>
              <c:f>'Pivot Table for Revenue growth'!$C$5:$C$7</c:f>
              <c:numCache>
                <c:formatCode>General</c:formatCode>
                <c:ptCount val="3"/>
                <c:pt idx="0">
                  <c:v>-2.4220588541558199E-2</c:v>
                </c:pt>
                <c:pt idx="1">
                  <c:v>-1.8269518077432025E-2</c:v>
                </c:pt>
                <c:pt idx="2">
                  <c:v>-3.7045088916909434E-2</c:v>
                </c:pt>
              </c:numCache>
            </c:numRef>
          </c:val>
        </c:ser>
        <c:ser>
          <c:idx val="2"/>
          <c:order val="2"/>
          <c:tx>
            <c:strRef>
              <c:f>'Pivot Table for Revenue growth'!$D$3:$D$4</c:f>
              <c:strCache>
                <c:ptCount val="1"/>
                <c:pt idx="0">
                  <c:v>MNST</c:v>
                </c:pt>
              </c:strCache>
            </c:strRef>
          </c:tx>
          <c:cat>
            <c:strRef>
              <c:f>'Pivot Table for Revenue growth'!$A$5:$A$7</c:f>
              <c:strCache>
                <c:ptCount val="3"/>
                <c:pt idx="0">
                  <c:v>Year 2</c:v>
                </c:pt>
                <c:pt idx="1">
                  <c:v>Year 3</c:v>
                </c:pt>
                <c:pt idx="2">
                  <c:v>Year 4</c:v>
                </c:pt>
              </c:strCache>
            </c:strRef>
          </c:cat>
          <c:val>
            <c:numRef>
              <c:f>'Pivot Table for Revenue growth'!$D$5:$D$7</c:f>
              <c:numCache>
                <c:formatCode>General</c:formatCode>
                <c:ptCount val="3"/>
                <c:pt idx="0">
                  <c:v>9.0127539061931328E-2</c:v>
                </c:pt>
                <c:pt idx="1">
                  <c:v>9.7238371316596836E-2</c:v>
                </c:pt>
                <c:pt idx="2">
                  <c:v>0.10454803443755789</c:v>
                </c:pt>
              </c:numCache>
            </c:numRef>
          </c:val>
        </c:ser>
        <c:ser>
          <c:idx val="3"/>
          <c:order val="3"/>
          <c:tx>
            <c:strRef>
              <c:f>'Pivot Table for Revenue growth'!$E$3:$E$4</c:f>
              <c:strCache>
                <c:ptCount val="1"/>
                <c:pt idx="0">
                  <c:v>PEP</c:v>
                </c:pt>
              </c:strCache>
            </c:strRef>
          </c:tx>
          <c:cat>
            <c:strRef>
              <c:f>'Pivot Table for Revenue growth'!$A$5:$A$7</c:f>
              <c:strCache>
                <c:ptCount val="3"/>
                <c:pt idx="0">
                  <c:v>Year 2</c:v>
                </c:pt>
                <c:pt idx="1">
                  <c:v>Year 3</c:v>
                </c:pt>
                <c:pt idx="2">
                  <c:v>Year 4</c:v>
                </c:pt>
              </c:strCache>
            </c:strRef>
          </c:cat>
          <c:val>
            <c:numRef>
              <c:f>'Pivot Table for Revenue growth'!$E$5:$E$7</c:f>
              <c:numCache>
                <c:formatCode>General</c:formatCode>
                <c:ptCount val="3"/>
                <c:pt idx="0">
                  <c:v>4.0352330045923361E-3</c:v>
                </c:pt>
                <c:pt idx="1">
                  <c:v>-5.4391674039860234E-2</c:v>
                </c:pt>
                <c:pt idx="2">
                  <c:v>-4.0757421974118241E-3</c:v>
                </c:pt>
              </c:numCache>
            </c:numRef>
          </c:val>
        </c:ser>
        <c:marker val="1"/>
        <c:axId val="102448128"/>
        <c:axId val="102466304"/>
      </c:lineChart>
      <c:catAx>
        <c:axId val="102448128"/>
        <c:scaling>
          <c:orientation val="minMax"/>
        </c:scaling>
        <c:axPos val="b"/>
        <c:majorTickMark val="none"/>
        <c:tickLblPos val="nextTo"/>
        <c:crossAx val="102466304"/>
        <c:crosses val="autoZero"/>
        <c:auto val="1"/>
        <c:lblAlgn val="ctr"/>
        <c:lblOffset val="100"/>
      </c:catAx>
      <c:valAx>
        <c:axId val="1024663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Revenvue</a:t>
                </a:r>
                <a:r>
                  <a:rPr lang="en-US" baseline="0"/>
                  <a:t> Growth Percentage</a:t>
                </a:r>
                <a:r>
                  <a:rPr lang="en-US"/>
                  <a:t> </a:t>
                </a:r>
              </a:p>
            </c:rich>
          </c:tx>
          <c:layout>
            <c:manualLayout>
              <c:xMode val="edge"/>
              <c:yMode val="edge"/>
              <c:x val="3.5523978685612793E-2"/>
              <c:y val="0.27147113594040972"/>
            </c:manualLayout>
          </c:layout>
        </c:title>
        <c:numFmt formatCode="General" sourceLinked="1"/>
        <c:majorTickMark val="none"/>
        <c:tickLblPos val="nextTo"/>
        <c:crossAx val="10244812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6779373715052929"/>
          <c:y val="0.91030572295781453"/>
          <c:w val="0.68702927231786981"/>
          <c:h val="6.734790832710158E-2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1"/>
  <c:pivotSource>
    <c:name>[NYSE Project Final Workbook.xlsx]Pivot Table Summary Statistics 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NYSE  Leader</a:t>
            </a:r>
            <a:r>
              <a:rPr lang="en-US" baseline="0"/>
              <a:t> in Consumer Staples : Soft Drinks</a:t>
            </a:r>
            <a:endParaRPr lang="en-US"/>
          </a:p>
        </c:rich>
      </c:tx>
      <c:layout/>
      <c:spPr>
        <a:noFill/>
      </c:spPr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</c:pivotFmts>
    <c:view3D>
      <c:rAngAx val="1"/>
    </c:view3D>
    <c:sideWall>
      <c:spPr>
        <a:noFill/>
      </c:spPr>
    </c:sideWall>
    <c:backWall>
      <c:spPr>
        <a:noFill/>
      </c:spPr>
    </c:backWall>
    <c:plotArea>
      <c:layout/>
      <c:bar3DChart>
        <c:barDir val="col"/>
        <c:grouping val="clustered"/>
        <c:ser>
          <c:idx val="0"/>
          <c:order val="0"/>
          <c:tx>
            <c:strRef>
              <c:f>'Pivot Table Summary Statistics '!$B$3:$B$4</c:f>
              <c:strCache>
                <c:ptCount val="1"/>
                <c:pt idx="0">
                  <c:v>Year 1</c:v>
                </c:pt>
              </c:strCache>
            </c:strRef>
          </c:tx>
          <c:cat>
            <c:strRef>
              <c:f>'Pivot Table Summary Statistics '!$A$5:$A$8</c:f>
              <c:strCache>
                <c:ptCount val="4"/>
                <c:pt idx="0">
                  <c:v>Pepsico                         (PEP)</c:v>
                </c:pt>
                <c:pt idx="1">
                  <c:v>Coco-Cola                             (KO)</c:v>
                </c:pt>
                <c:pt idx="2">
                  <c:v>Dr. Pepper Snapples                        (DPS)</c:v>
                </c:pt>
                <c:pt idx="3">
                  <c:v>Monster Beverages                             (MNST)</c:v>
                </c:pt>
              </c:strCache>
            </c:strRef>
          </c:cat>
          <c:val>
            <c:numRef>
              <c:f>'Pivot Table Summary Statistics '!$B$5:$B$8</c:f>
              <c:numCache>
                <c:formatCode>"$"#,##0.00,,\ "M"</c:formatCode>
                <c:ptCount val="4"/>
                <c:pt idx="0">
                  <c:v>35172000000</c:v>
                </c:pt>
                <c:pt idx="1">
                  <c:v>28964000000</c:v>
                </c:pt>
                <c:pt idx="2">
                  <c:v>3498000000</c:v>
                </c:pt>
                <c:pt idx="3">
                  <c:v>1065656000</c:v>
                </c:pt>
              </c:numCache>
            </c:numRef>
          </c:val>
        </c:ser>
        <c:ser>
          <c:idx val="1"/>
          <c:order val="1"/>
          <c:tx>
            <c:strRef>
              <c:f>'Pivot Table Summary Statistics '!$C$3:$C$4</c:f>
              <c:strCache>
                <c:ptCount val="1"/>
                <c:pt idx="0">
                  <c:v>Year 2</c:v>
                </c:pt>
              </c:strCache>
            </c:strRef>
          </c:tx>
          <c:cat>
            <c:strRef>
              <c:f>'Pivot Table Summary Statistics '!$A$5:$A$8</c:f>
              <c:strCache>
                <c:ptCount val="4"/>
                <c:pt idx="0">
                  <c:v>Pepsico                         (PEP)</c:v>
                </c:pt>
                <c:pt idx="1">
                  <c:v>Coco-Cola                             (KO)</c:v>
                </c:pt>
                <c:pt idx="2">
                  <c:v>Dr. Pepper Snapples                        (DPS)</c:v>
                </c:pt>
                <c:pt idx="3">
                  <c:v>Monster Beverages                             (MNST)</c:v>
                </c:pt>
              </c:strCache>
            </c:strRef>
          </c:cat>
          <c:val>
            <c:numRef>
              <c:f>'Pivot Table Summary Statistics '!$C$5:$C$8</c:f>
              <c:numCache>
                <c:formatCode>"$"#,##0.00,,\ "M"</c:formatCode>
                <c:ptCount val="4"/>
                <c:pt idx="0">
                  <c:v>35445000000</c:v>
                </c:pt>
                <c:pt idx="1">
                  <c:v>28433000000</c:v>
                </c:pt>
                <c:pt idx="2">
                  <c:v>3630000000</c:v>
                </c:pt>
                <c:pt idx="3">
                  <c:v>1172931000</c:v>
                </c:pt>
              </c:numCache>
            </c:numRef>
          </c:val>
        </c:ser>
        <c:ser>
          <c:idx val="2"/>
          <c:order val="2"/>
          <c:tx>
            <c:strRef>
              <c:f>'Pivot Table Summary Statistics '!$D$3:$D$4</c:f>
              <c:strCache>
                <c:ptCount val="1"/>
                <c:pt idx="0">
                  <c:v>Year 3</c:v>
                </c:pt>
              </c:strCache>
            </c:strRef>
          </c:tx>
          <c:cat>
            <c:strRef>
              <c:f>'Pivot Table Summary Statistics '!$A$5:$A$8</c:f>
              <c:strCache>
                <c:ptCount val="4"/>
                <c:pt idx="0">
                  <c:v>Pepsico                         (PEP)</c:v>
                </c:pt>
                <c:pt idx="1">
                  <c:v>Coco-Cola                             (KO)</c:v>
                </c:pt>
                <c:pt idx="2">
                  <c:v>Dr. Pepper Snapples                        (DPS)</c:v>
                </c:pt>
                <c:pt idx="3">
                  <c:v>Monster Beverages                             (MNST)</c:v>
                </c:pt>
              </c:strCache>
            </c:strRef>
          </c:cat>
          <c:val>
            <c:numRef>
              <c:f>'Pivot Table Summary Statistics '!$D$5:$D$8</c:f>
              <c:numCache>
                <c:formatCode>"$"#,##0.00,,\ "M"</c:formatCode>
                <c:ptCount val="4"/>
                <c:pt idx="0">
                  <c:v>34325000000</c:v>
                </c:pt>
                <c:pt idx="1">
                  <c:v>28109000000</c:v>
                </c:pt>
                <c:pt idx="2">
                  <c:v>3723000000</c:v>
                </c:pt>
                <c:pt idx="3">
                  <c:v>1339810000</c:v>
                </c:pt>
              </c:numCache>
            </c:numRef>
          </c:val>
        </c:ser>
        <c:ser>
          <c:idx val="3"/>
          <c:order val="3"/>
          <c:tx>
            <c:strRef>
              <c:f>'Pivot Table Summary Statistics '!$E$3:$E$4</c:f>
              <c:strCache>
                <c:ptCount val="1"/>
                <c:pt idx="0">
                  <c:v>Year 4</c:v>
                </c:pt>
              </c:strCache>
            </c:strRef>
          </c:tx>
          <c:cat>
            <c:strRef>
              <c:f>'Pivot Table Summary Statistics '!$A$5:$A$8</c:f>
              <c:strCache>
                <c:ptCount val="4"/>
                <c:pt idx="0">
                  <c:v>Pepsico                         (PEP)</c:v>
                </c:pt>
                <c:pt idx="1">
                  <c:v>Coco-Cola                             (KO)</c:v>
                </c:pt>
                <c:pt idx="2">
                  <c:v>Dr. Pepper Snapples                        (DPS)</c:v>
                </c:pt>
                <c:pt idx="3">
                  <c:v>Monster Beverages                             (MNST)</c:v>
                </c:pt>
              </c:strCache>
            </c:strRef>
          </c:cat>
          <c:val>
            <c:numRef>
              <c:f>'Pivot Table Summary Statistics '!$E$5:$E$8</c:f>
              <c:numCache>
                <c:formatCode>"$"#,##0.00,,\ "M"</c:formatCode>
                <c:ptCount val="4"/>
                <c:pt idx="0">
                  <c:v>34590000000</c:v>
                </c:pt>
                <c:pt idx="1">
                  <c:v>26812000000</c:v>
                </c:pt>
                <c:pt idx="2">
                  <c:v>3858000000</c:v>
                </c:pt>
                <c:pt idx="3">
                  <c:v>1632301000</c:v>
                </c:pt>
              </c:numCache>
            </c:numRef>
          </c:val>
        </c:ser>
        <c:shape val="box"/>
        <c:axId val="102696448"/>
        <c:axId val="102698368"/>
        <c:axId val="0"/>
      </c:bar3DChart>
      <c:catAx>
        <c:axId val="1026964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Consumer</a:t>
                </a:r>
                <a:r>
                  <a:rPr lang="en-US" sz="1200" baseline="0"/>
                  <a:t> Staples Companies (NYSE - </a:t>
                </a:r>
                <a:r>
                  <a:rPr lang="en-US" sz="1200"/>
                  <a:t>Ticker</a:t>
                </a:r>
                <a:r>
                  <a:rPr lang="en-US" sz="1200" baseline="0"/>
                  <a:t> Symbol)</a:t>
                </a:r>
                <a:endParaRPr lang="en-US" sz="1200"/>
              </a:p>
            </c:rich>
          </c:tx>
          <c:layout/>
          <c:spPr>
            <a:solidFill>
              <a:schemeClr val="bg2">
                <a:lumMod val="90000"/>
              </a:schemeClr>
            </a:solidFill>
            <a:ln w="6350" cmpd="sng"/>
          </c:spPr>
        </c:title>
        <c:maj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02698368"/>
        <c:crossesAt val="0"/>
        <c:auto val="1"/>
        <c:lblAlgn val="ctr"/>
        <c:lblOffset val="100"/>
      </c:catAx>
      <c:valAx>
        <c:axId val="1026983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Average</a:t>
                </a:r>
                <a:r>
                  <a:rPr lang="en-US" sz="1200" baseline="0"/>
                  <a:t> Gross Profit in USD($) </a:t>
                </a:r>
                <a:endParaRPr lang="en-US" sz="1200"/>
              </a:p>
            </c:rich>
          </c:tx>
          <c:layout/>
          <c:spPr>
            <a:solidFill>
              <a:schemeClr val="bg2">
                <a:lumMod val="90000"/>
              </a:schemeClr>
            </a:solidFill>
          </c:spPr>
        </c:title>
        <c:numFmt formatCode="&quot;$&quot;#,##0.00,,\ &quot;M&quot;" sourceLinked="0"/>
        <c:tickLblPos val="nextTo"/>
        <c:txPr>
          <a:bodyPr/>
          <a:lstStyle/>
          <a:p>
            <a:pPr>
              <a:defRPr b="1">
                <a:solidFill>
                  <a:schemeClr val="tx1">
                    <a:lumMod val="85000"/>
                    <a:lumOff val="15000"/>
                  </a:schemeClr>
                </a:solidFill>
              </a:defRPr>
            </a:pPr>
            <a:endParaRPr lang="en-US"/>
          </a:p>
        </c:txPr>
        <c:crossAx val="102696448"/>
        <c:crosses val="autoZero"/>
        <c:crossBetween val="between"/>
      </c:valAx>
    </c:plotArea>
    <c:legend>
      <c:legendPos val="r"/>
      <c:layout/>
      <c:spPr>
        <a:solidFill>
          <a:schemeClr val="bg2">
            <a:lumMod val="90000"/>
          </a:schemeClr>
        </a:solidFill>
        <a:ln cmpd="sng">
          <a:solidFill>
            <a:schemeClr val="bg2">
              <a:lumMod val="25000"/>
              <a:alpha val="99000"/>
            </a:schemeClr>
          </a:solidFill>
        </a:ln>
      </c:spPr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1819275</xdr:colOff>
      <xdr:row>9</xdr:row>
      <xdr:rowOff>171450</xdr:rowOff>
    </xdr:from>
    <xdr:to>
      <xdr:col>7</xdr:col>
      <xdr:colOff>409575</xdr:colOff>
      <xdr:row>27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488156</xdr:colOff>
      <xdr:row>8</xdr:row>
      <xdr:rowOff>101203</xdr:rowOff>
    </xdr:from>
    <xdr:to>
      <xdr:col>8</xdr:col>
      <xdr:colOff>273843</xdr:colOff>
      <xdr:row>25</xdr:row>
      <xdr:rowOff>73197</xdr:rowOff>
    </xdr:to>
    <xdr:graphicFrame macro="">
      <xdr:nvGraphicFramePr>
        <xdr:cNvPr id="2" name="NYS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narch" refreshedDate="44357.634421759256" createdVersion="3" refreshedVersion="3" minRefreshableVersion="3" recordCount="16">
  <cacheSource type="worksheet">
    <worksheetSource ref="A6:E22" sheet="Summary Statistics"/>
  </cacheSource>
  <cacheFields count="5">
    <cacheField name="Ticker Symbol" numFmtId="0">
      <sharedItems count="4">
        <s v="DPS"/>
        <s v="KO"/>
        <s v="MNST"/>
        <s v="PEP"/>
      </sharedItems>
    </cacheField>
    <cacheField name="Years" numFmtId="0">
      <sharedItems count="4">
        <s v="Year 1"/>
        <s v="Year 2"/>
        <s v="Year 3"/>
        <s v="Year 4"/>
      </sharedItems>
    </cacheField>
    <cacheField name=" Total Revenue " numFmtId="6">
      <sharedItems containsSemiMixedTypes="0" containsString="0" containsNumber="1" containsInteger="1" minValue="2060702000" maxValue="66683000000"/>
    </cacheField>
    <cacheField name=" Cost of Goods Sold " numFmtId="6">
      <sharedItems containsSemiMixedTypes="0" containsString="0" containsNumber="1" containsInteger="1" minValue="995046000" maxValue="31243000000"/>
    </cacheField>
    <cacheField name="Gross Profit" numFmtId="6">
      <sharedItems containsSemiMixedTypes="0" containsString="0" containsNumber="1" containsInteger="1" minValue="1065656000" maxValue="35445000000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onarch" refreshedDate="44362.658864004632" createdVersion="3" refreshedVersion="3" minRefreshableVersion="3" recordCount="1710">
  <cacheSource type="worksheet">
    <worksheetSource ref="A2:F1048576" sheet="Table for Revenue Growth graph"/>
  </cacheSource>
  <cacheFields count="6">
    <cacheField name="Ticker Symbol" numFmtId="0">
      <sharedItems containsBlank="1" count="5">
        <s v="DPS"/>
        <s v="KO"/>
        <s v="MNST"/>
        <s v="PEP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 Total Revenue " numFmtId="0">
      <sharedItems containsString="0" containsBlank="1" containsNumber="1" containsInteger="1" minValue="2060702000" maxValue="66683000000"/>
    </cacheField>
    <cacheField name=" Cost of Goods Sold " numFmtId="0">
      <sharedItems containsString="0" containsBlank="1" containsNumber="1" containsInteger="1" minValue="995046000" maxValue="31243000000"/>
    </cacheField>
    <cacheField name="Gross Profit" numFmtId="0">
      <sharedItems containsString="0" containsBlank="1" containsNumber="1" containsInteger="1" minValue="1065656000" maxValue="35445000000"/>
    </cacheField>
    <cacheField name="Revenue Growth %" numFmtId="0">
      <sharedItems containsString="0" containsBlank="1" containsNumber="1" minValue="-5.4391674039860234E-2" maxValue="0.1045480344375578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x v="0"/>
    <n v="5997000000"/>
    <n v="2499000000"/>
    <n v="3498000000"/>
  </r>
  <r>
    <x v="0"/>
    <x v="1"/>
    <n v="6121000000"/>
    <n v="2491000000"/>
    <n v="3630000000"/>
  </r>
  <r>
    <x v="0"/>
    <x v="2"/>
    <n v="6282000000"/>
    <n v="2559000000"/>
    <n v="3723000000"/>
  </r>
  <r>
    <x v="0"/>
    <x v="3"/>
    <n v="6440000000"/>
    <n v="2582000000"/>
    <n v="3858000000"/>
  </r>
  <r>
    <x v="1"/>
    <x v="0"/>
    <n v="48017000000"/>
    <n v="19053000000"/>
    <n v="28964000000"/>
  </r>
  <r>
    <x v="1"/>
    <x v="1"/>
    <n v="46854000000"/>
    <n v="18421000000"/>
    <n v="28433000000"/>
  </r>
  <r>
    <x v="1"/>
    <x v="2"/>
    <n v="45998000000"/>
    <n v="17889000000"/>
    <n v="28109000000"/>
  </r>
  <r>
    <x v="1"/>
    <x v="3"/>
    <n v="44294000000"/>
    <n v="17482000000"/>
    <n v="26812000000"/>
  </r>
  <r>
    <x v="2"/>
    <x v="0"/>
    <n v="2060702000"/>
    <n v="995046000"/>
    <n v="1065656000"/>
  </r>
  <r>
    <x v="2"/>
    <x v="1"/>
    <n v="2246428000"/>
    <n v="1073497000"/>
    <n v="1172931000"/>
  </r>
  <r>
    <x v="2"/>
    <x v="2"/>
    <n v="2464867000"/>
    <n v="1125057000"/>
    <n v="1339810000"/>
  </r>
  <r>
    <x v="2"/>
    <x v="3"/>
    <n v="2722564000"/>
    <n v="1090263000"/>
    <n v="1632301000"/>
  </r>
  <r>
    <x v="3"/>
    <x v="0"/>
    <n v="66415000000"/>
    <n v="31243000000"/>
    <n v="35172000000"/>
  </r>
  <r>
    <x v="3"/>
    <x v="1"/>
    <n v="66683000000"/>
    <n v="31238000000"/>
    <n v="35445000000"/>
  </r>
  <r>
    <x v="3"/>
    <x v="2"/>
    <n v="63056000000"/>
    <n v="28731000000"/>
    <n v="34325000000"/>
  </r>
  <r>
    <x v="3"/>
    <x v="3"/>
    <n v="62799000000"/>
    <n v="28209000000"/>
    <n v="345900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0">
  <r>
    <x v="0"/>
    <x v="0"/>
    <n v="5997000000"/>
    <n v="2499000000"/>
    <n v="3498000000"/>
    <n v="0"/>
  </r>
  <r>
    <x v="0"/>
    <x v="1"/>
    <n v="6121000000"/>
    <n v="2491000000"/>
    <n v="3630000000"/>
    <n v="2.0677005169251292E-2"/>
  </r>
  <r>
    <x v="0"/>
    <x v="2"/>
    <n v="6282000000"/>
    <n v="2559000000"/>
    <n v="3723000000"/>
    <n v="2.6302891684365299E-2"/>
  </r>
  <r>
    <x v="0"/>
    <x v="3"/>
    <n v="6440000000"/>
    <n v="2582000000"/>
    <n v="3858000000"/>
    <n v="2.5151225724291626E-2"/>
  </r>
  <r>
    <x v="1"/>
    <x v="0"/>
    <n v="48017000000"/>
    <n v="19053000000"/>
    <n v="28964000000"/>
    <n v="0"/>
  </r>
  <r>
    <x v="1"/>
    <x v="1"/>
    <n v="46854000000"/>
    <n v="18421000000"/>
    <n v="28433000000"/>
    <n v="-2.4220588541558199E-2"/>
  </r>
  <r>
    <x v="1"/>
    <x v="2"/>
    <n v="45998000000"/>
    <n v="17889000000"/>
    <n v="28109000000"/>
    <n v="-1.8269518077432025E-2"/>
  </r>
  <r>
    <x v="1"/>
    <x v="3"/>
    <n v="44294000000"/>
    <n v="17482000000"/>
    <n v="26812000000"/>
    <n v="-3.7045088916909434E-2"/>
  </r>
  <r>
    <x v="2"/>
    <x v="0"/>
    <n v="2060702000"/>
    <n v="995046000"/>
    <n v="1065656000"/>
    <n v="0"/>
  </r>
  <r>
    <x v="2"/>
    <x v="1"/>
    <n v="2246428000"/>
    <n v="1073497000"/>
    <n v="1172931000"/>
    <n v="9.0127539061931328E-2"/>
  </r>
  <r>
    <x v="2"/>
    <x v="2"/>
    <n v="2464867000"/>
    <n v="1125057000"/>
    <n v="1339810000"/>
    <n v="9.7238371316596836E-2"/>
  </r>
  <r>
    <x v="2"/>
    <x v="3"/>
    <n v="2722564000"/>
    <n v="1090263000"/>
    <n v="1632301000"/>
    <n v="0.10454803443755789"/>
  </r>
  <r>
    <x v="3"/>
    <x v="0"/>
    <n v="66415000000"/>
    <n v="31243000000"/>
    <n v="35172000000"/>
    <n v="0"/>
  </r>
  <r>
    <x v="3"/>
    <x v="1"/>
    <n v="66683000000"/>
    <n v="31238000000"/>
    <n v="35445000000"/>
    <n v="4.0352330045923361E-3"/>
  </r>
  <r>
    <x v="3"/>
    <x v="2"/>
    <n v="63056000000"/>
    <n v="28731000000"/>
    <n v="34325000000"/>
    <n v="-5.4391674039860234E-2"/>
  </r>
  <r>
    <x v="3"/>
    <x v="3"/>
    <n v="62799000000"/>
    <n v="28209000000"/>
    <n v="34590000000"/>
    <n v="-4.0757421974118241E-3"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  <r>
    <x v="4"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chartFormat="8">
  <location ref="A3:E7" firstHeaderRow="1" firstDataRow="2" firstDataCol="1"/>
  <pivotFields count="6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h="1" x="0"/>
        <item x="1"/>
        <item x="2"/>
        <item x="3"/>
        <item h="1" x="4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3">
    <i>
      <x v="1"/>
    </i>
    <i>
      <x v="2"/>
    </i>
    <i>
      <x v="3"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Average of Revenue Growth %" fld="5" subtotal="average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grandTotalCaption="Average Gross Profit" updatedVersion="3" minRefreshableVersion="3" showCalcMbrs="0" useAutoFormatting="1" rowGrandTotals="0" itemPrintTitles="1" createdVersion="3" indent="0" outline="1" outlineData="1" multipleFieldFilters="0" chartFormat="1" rowHeaderCaption="" colHeaderCaption="Years">
  <location ref="A3:F8" firstHeaderRow="1" firstDataRow="2" firstDataCol="1"/>
  <pivotFields count="5">
    <pivotField axis="axisRow" showAll="0" sortType="descending">
      <items count="5">
        <item n="Dr. Pepper Snapples                        (DPS)" x="0"/>
        <item n="Coco-Cola                             (KO)" x="1"/>
        <item n="Monster Beverages                             (MNST)" x="2"/>
        <item n="Pepsico                         (PEP)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5">
        <item x="0"/>
        <item x="1"/>
        <item x="2"/>
        <item x="3"/>
        <item t="default"/>
      </items>
    </pivotField>
    <pivotField numFmtId="6" showAll="0"/>
    <pivotField numFmtId="6" showAll="0"/>
    <pivotField dataField="1" numFmtId="6" showAll="0"/>
  </pivotFields>
  <rowFields count="1">
    <field x="0"/>
  </rowFields>
  <rowItems count="4">
    <i>
      <x v="3"/>
    </i>
    <i>
      <x v="1"/>
    </i>
    <i>
      <x/>
    </i>
    <i>
      <x v="2"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Ticker Symbols" fld="4" subtotal="average" baseField="0" baseItem="0" numFmtId="164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11"/>
  <sheetViews>
    <sheetView topLeftCell="A452" workbookViewId="0">
      <selection activeCell="J470" sqref="J470"/>
    </sheetView>
  </sheetViews>
  <sheetFormatPr defaultRowHeight="15"/>
  <cols>
    <col min="3" max="3" width="8.42578125" customWidth="1"/>
    <col min="4" max="4" width="21" customWidth="1"/>
    <col min="5" max="5" width="16.42578125" customWidth="1"/>
    <col min="6" max="6" width="21.42578125" customWidth="1"/>
    <col min="7" max="7" width="22" customWidth="1"/>
    <col min="8" max="8" width="23.28515625" customWidth="1"/>
    <col min="9" max="9" width="25.42578125" customWidth="1"/>
    <col min="10" max="10" width="23" customWidth="1"/>
    <col min="11" max="11" width="21.4257812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E7"/>
  <sheetViews>
    <sheetView workbookViewId="0">
      <selection activeCell="J9" sqref="J9"/>
    </sheetView>
  </sheetViews>
  <sheetFormatPr defaultRowHeight="15"/>
  <cols>
    <col min="1" max="1" width="28.5703125" bestFit="1" customWidth="1"/>
    <col min="2" max="2" width="16.28515625" bestFit="1" customWidth="1"/>
    <col min="3" max="3" width="12.7109375" customWidth="1"/>
    <col min="4" max="4" width="12" customWidth="1"/>
    <col min="5" max="5" width="12.7109375" customWidth="1"/>
    <col min="6" max="6" width="7.28515625" customWidth="1"/>
    <col min="7" max="7" width="12" bestFit="1" customWidth="1"/>
  </cols>
  <sheetData>
    <row r="3" spans="1:5">
      <c r="A3" s="97" t="s">
        <v>633</v>
      </c>
      <c r="B3" s="97" t="s">
        <v>632</v>
      </c>
    </row>
    <row r="4" spans="1:5">
      <c r="A4" s="97" t="s">
        <v>631</v>
      </c>
      <c r="B4" t="s">
        <v>213</v>
      </c>
      <c r="C4" t="s">
        <v>343</v>
      </c>
      <c r="D4" t="s">
        <v>391</v>
      </c>
      <c r="E4" t="s">
        <v>437</v>
      </c>
    </row>
    <row r="5" spans="1:5">
      <c r="A5" s="6" t="s">
        <v>15</v>
      </c>
      <c r="B5" s="98">
        <v>2.0677005169251292E-2</v>
      </c>
      <c r="C5" s="98">
        <v>-2.4220588541558199E-2</v>
      </c>
      <c r="D5" s="98">
        <v>9.0127539061931328E-2</v>
      </c>
      <c r="E5" s="98">
        <v>4.0352330045923361E-3</v>
      </c>
    </row>
    <row r="6" spans="1:5">
      <c r="A6" s="6" t="s">
        <v>16</v>
      </c>
      <c r="B6" s="98">
        <v>2.6302891684365299E-2</v>
      </c>
      <c r="C6" s="98">
        <v>-1.8269518077432025E-2</v>
      </c>
      <c r="D6" s="98">
        <v>9.7238371316596836E-2</v>
      </c>
      <c r="E6" s="98">
        <v>-5.4391674039860234E-2</v>
      </c>
    </row>
    <row r="7" spans="1:5">
      <c r="A7" s="6" t="s">
        <v>17</v>
      </c>
      <c r="B7" s="98">
        <v>2.5151225724291626E-2</v>
      </c>
      <c r="C7" s="98">
        <v>-3.7045088916909434E-2</v>
      </c>
      <c r="D7" s="98">
        <v>0.10454803443755789</v>
      </c>
      <c r="E7" s="98">
        <v>-4.0757421974118241E-3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11"/>
  <sheetViews>
    <sheetView topLeftCell="A2" workbookViewId="0">
      <selection activeCell="G22" sqref="G22"/>
    </sheetView>
  </sheetViews>
  <sheetFormatPr defaultRowHeight="15"/>
  <cols>
    <col min="1" max="1" width="15" customWidth="1"/>
    <col min="2" max="2" width="14.85546875" customWidth="1"/>
    <col min="3" max="3" width="17.140625" customWidth="1"/>
    <col min="4" max="4" width="21" customWidth="1"/>
    <col min="5" max="5" width="16.42578125" customWidth="1"/>
    <col min="6" max="6" width="21.42578125" customWidth="1"/>
    <col min="7" max="7" width="22" customWidth="1"/>
    <col min="8" max="8" width="23.28515625" customWidth="1"/>
    <col min="9" max="9" width="25.42578125" customWidth="1"/>
    <col min="10" max="10" width="23" customWidth="1"/>
    <col min="11" max="11" width="21.42578125" customWidth="1"/>
  </cols>
  <sheetData>
    <row r="1" spans="1:9">
      <c r="A1" s="85"/>
      <c r="B1" s="85"/>
      <c r="C1" s="85"/>
      <c r="D1" s="85"/>
      <c r="E1" s="92"/>
      <c r="F1" s="89"/>
    </row>
    <row r="2" spans="1:9">
      <c r="A2" s="82" t="s">
        <v>0</v>
      </c>
      <c r="B2" s="82" t="s">
        <v>1</v>
      </c>
      <c r="C2" s="82" t="s">
        <v>3</v>
      </c>
      <c r="D2" s="82" t="s">
        <v>4</v>
      </c>
      <c r="E2" s="82" t="s">
        <v>579</v>
      </c>
      <c r="F2" s="82" t="s">
        <v>608</v>
      </c>
      <c r="G2" s="103"/>
      <c r="H2" s="82"/>
      <c r="I2" s="2"/>
    </row>
    <row r="3" spans="1:9">
      <c r="A3" s="59" t="s">
        <v>213</v>
      </c>
      <c r="B3" s="59" t="s">
        <v>11</v>
      </c>
      <c r="C3" s="83">
        <v>5997000000</v>
      </c>
      <c r="D3" s="83">
        <v>2499000000</v>
      </c>
      <c r="E3" s="83">
        <f>C3-D3</f>
        <v>3498000000</v>
      </c>
      <c r="F3">
        <v>0</v>
      </c>
      <c r="G3" s="2"/>
      <c r="I3" s="2"/>
    </row>
    <row r="4" spans="1:9">
      <c r="A4" s="59" t="s">
        <v>213</v>
      </c>
      <c r="B4" s="59" t="s">
        <v>15</v>
      </c>
      <c r="C4" s="83">
        <v>6121000000</v>
      </c>
      <c r="D4" s="83">
        <v>2491000000</v>
      </c>
      <c r="E4" s="83">
        <f t="shared" ref="E4:E18" si="0">C4-D4</f>
        <v>3630000000</v>
      </c>
      <c r="F4" s="93">
        <f>SUM(C4-C3)/C3</f>
        <v>2.0677005169251292E-2</v>
      </c>
      <c r="G4" s="2"/>
      <c r="I4" s="2"/>
    </row>
    <row r="5" spans="1:9">
      <c r="A5" s="59" t="s">
        <v>213</v>
      </c>
      <c r="B5" s="59" t="s">
        <v>16</v>
      </c>
      <c r="C5" s="83">
        <v>6282000000</v>
      </c>
      <c r="D5" s="83">
        <v>2559000000</v>
      </c>
      <c r="E5" s="83">
        <f t="shared" si="0"/>
        <v>3723000000</v>
      </c>
      <c r="F5" s="93">
        <f t="shared" ref="F5:F18" si="1">SUM(C5-C4)/C4</f>
        <v>2.6302891684365299E-2</v>
      </c>
      <c r="G5" s="2"/>
      <c r="I5" s="2"/>
    </row>
    <row r="6" spans="1:9">
      <c r="A6" s="59" t="s">
        <v>213</v>
      </c>
      <c r="B6" s="59" t="s">
        <v>17</v>
      </c>
      <c r="C6" s="83">
        <v>6440000000</v>
      </c>
      <c r="D6" s="83">
        <v>2582000000</v>
      </c>
      <c r="E6" s="83">
        <f t="shared" si="0"/>
        <v>3858000000</v>
      </c>
      <c r="F6" s="93">
        <f t="shared" si="1"/>
        <v>2.5151225724291626E-2</v>
      </c>
      <c r="G6" s="2"/>
    </row>
    <row r="7" spans="1:9">
      <c r="A7" s="59" t="s">
        <v>343</v>
      </c>
      <c r="B7" s="59" t="s">
        <v>11</v>
      </c>
      <c r="C7" s="83">
        <v>48017000000</v>
      </c>
      <c r="D7" s="83">
        <v>19053000000</v>
      </c>
      <c r="E7" s="83">
        <f t="shared" si="0"/>
        <v>28964000000</v>
      </c>
      <c r="F7" s="93">
        <v>0</v>
      </c>
      <c r="G7" s="2"/>
    </row>
    <row r="8" spans="1:9">
      <c r="A8" s="59" t="s">
        <v>343</v>
      </c>
      <c r="B8" s="59" t="s">
        <v>15</v>
      </c>
      <c r="C8" s="83">
        <v>46854000000</v>
      </c>
      <c r="D8" s="83">
        <v>18421000000</v>
      </c>
      <c r="E8" s="83">
        <f t="shared" si="0"/>
        <v>28433000000</v>
      </c>
      <c r="F8" s="93">
        <f t="shared" si="1"/>
        <v>-2.4220588541558199E-2</v>
      </c>
      <c r="G8" s="2"/>
    </row>
    <row r="9" spans="1:9">
      <c r="A9" s="59" t="s">
        <v>343</v>
      </c>
      <c r="B9" s="59" t="s">
        <v>16</v>
      </c>
      <c r="C9" s="83">
        <v>45998000000</v>
      </c>
      <c r="D9" s="83">
        <v>17889000000</v>
      </c>
      <c r="E9" s="83">
        <f t="shared" si="0"/>
        <v>28109000000</v>
      </c>
      <c r="F9" s="93">
        <f t="shared" si="1"/>
        <v>-1.8269518077432025E-2</v>
      </c>
      <c r="G9" s="2"/>
    </row>
    <row r="10" spans="1:9">
      <c r="A10" s="59" t="s">
        <v>343</v>
      </c>
      <c r="B10" s="59" t="s">
        <v>17</v>
      </c>
      <c r="C10" s="83">
        <v>44294000000</v>
      </c>
      <c r="D10" s="83">
        <v>17482000000</v>
      </c>
      <c r="E10" s="83">
        <f t="shared" si="0"/>
        <v>26812000000</v>
      </c>
      <c r="F10" s="93">
        <f t="shared" si="1"/>
        <v>-3.7045088916909434E-2</v>
      </c>
      <c r="G10" s="2"/>
      <c r="H10" s="2"/>
    </row>
    <row r="11" spans="1:9">
      <c r="A11" s="59" t="s">
        <v>391</v>
      </c>
      <c r="B11" s="59" t="s">
        <v>11</v>
      </c>
      <c r="C11" s="83">
        <v>2060702000</v>
      </c>
      <c r="D11" s="83">
        <v>995046000</v>
      </c>
      <c r="E11" s="83">
        <f t="shared" si="0"/>
        <v>1065656000</v>
      </c>
      <c r="F11" s="93">
        <v>0</v>
      </c>
      <c r="G11" s="2"/>
      <c r="H11" s="2"/>
    </row>
    <row r="12" spans="1:9">
      <c r="A12" s="59" t="s">
        <v>391</v>
      </c>
      <c r="B12" s="59" t="s">
        <v>15</v>
      </c>
      <c r="C12" s="83">
        <v>2246428000</v>
      </c>
      <c r="D12" s="83">
        <v>1073497000</v>
      </c>
      <c r="E12" s="83">
        <f t="shared" si="0"/>
        <v>1172931000</v>
      </c>
      <c r="F12" s="93">
        <f t="shared" si="1"/>
        <v>9.0127539061931328E-2</v>
      </c>
      <c r="G12" s="2"/>
      <c r="H12" s="2"/>
    </row>
    <row r="13" spans="1:9">
      <c r="A13" s="59" t="s">
        <v>391</v>
      </c>
      <c r="B13" s="59" t="s">
        <v>16</v>
      </c>
      <c r="C13" s="83">
        <v>2464867000</v>
      </c>
      <c r="D13" s="83">
        <v>1125057000</v>
      </c>
      <c r="E13" s="83">
        <f t="shared" si="0"/>
        <v>1339810000</v>
      </c>
      <c r="F13" s="93">
        <f t="shared" si="1"/>
        <v>9.7238371316596836E-2</v>
      </c>
      <c r="G13" s="2"/>
      <c r="H13" s="2"/>
    </row>
    <row r="14" spans="1:9">
      <c r="A14" s="59" t="s">
        <v>391</v>
      </c>
      <c r="B14" s="59" t="s">
        <v>17</v>
      </c>
      <c r="C14" s="83">
        <v>2722564000</v>
      </c>
      <c r="D14" s="83">
        <v>1090263000</v>
      </c>
      <c r="E14" s="83">
        <f t="shared" si="0"/>
        <v>1632301000</v>
      </c>
      <c r="F14" s="93">
        <f t="shared" si="1"/>
        <v>0.10454803443755789</v>
      </c>
      <c r="G14" s="2"/>
      <c r="H14" s="2"/>
    </row>
    <row r="15" spans="1:9">
      <c r="A15" s="59" t="s">
        <v>437</v>
      </c>
      <c r="B15" s="59" t="s">
        <v>11</v>
      </c>
      <c r="C15" s="83">
        <v>66415000000</v>
      </c>
      <c r="D15" s="83">
        <v>31243000000</v>
      </c>
      <c r="E15" s="83">
        <f t="shared" si="0"/>
        <v>35172000000</v>
      </c>
      <c r="F15" s="93">
        <v>0</v>
      </c>
      <c r="G15" s="2"/>
      <c r="H15" s="2"/>
    </row>
    <row r="16" spans="1:9">
      <c r="A16" s="59" t="s">
        <v>437</v>
      </c>
      <c r="B16" s="59" t="s">
        <v>15</v>
      </c>
      <c r="C16" s="83">
        <v>66683000000</v>
      </c>
      <c r="D16" s="83">
        <v>31238000000</v>
      </c>
      <c r="E16" s="83">
        <f t="shared" si="0"/>
        <v>35445000000</v>
      </c>
      <c r="F16" s="93">
        <f t="shared" si="1"/>
        <v>4.0352330045923361E-3</v>
      </c>
      <c r="G16" s="2"/>
      <c r="H16" s="2"/>
    </row>
    <row r="17" spans="1:9">
      <c r="A17" s="59" t="s">
        <v>437</v>
      </c>
      <c r="B17" s="59" t="s">
        <v>16</v>
      </c>
      <c r="C17" s="83">
        <v>63056000000</v>
      </c>
      <c r="D17" s="83">
        <v>28731000000</v>
      </c>
      <c r="E17" s="83">
        <f t="shared" si="0"/>
        <v>34325000000</v>
      </c>
      <c r="F17" s="93">
        <f t="shared" si="1"/>
        <v>-5.4391674039860234E-2</v>
      </c>
      <c r="G17" s="2"/>
      <c r="H17" s="2"/>
    </row>
    <row r="18" spans="1:9">
      <c r="A18" s="59" t="s">
        <v>437</v>
      </c>
      <c r="B18" s="59" t="s">
        <v>17</v>
      </c>
      <c r="C18" s="83">
        <v>62799000000</v>
      </c>
      <c r="D18" s="83">
        <v>28209000000</v>
      </c>
      <c r="E18" s="83">
        <f t="shared" si="0"/>
        <v>34590000000</v>
      </c>
      <c r="F18" s="93">
        <f t="shared" si="1"/>
        <v>-4.0757421974118241E-3</v>
      </c>
      <c r="G18" s="2"/>
      <c r="I18" s="2"/>
    </row>
    <row r="19" spans="1:9">
      <c r="D19" s="1"/>
      <c r="E19" s="2"/>
      <c r="F19" s="2"/>
      <c r="G19" s="2"/>
      <c r="I19" s="2"/>
    </row>
    <row r="20" spans="1:9">
      <c r="D20" s="1"/>
      <c r="E20" s="2"/>
      <c r="F20" s="2"/>
      <c r="G20" s="2"/>
      <c r="I20" s="2"/>
    </row>
    <row r="21" spans="1:9">
      <c r="D21" s="1"/>
      <c r="E21" s="2"/>
      <c r="F21" s="2"/>
      <c r="G21" s="2"/>
      <c r="I21" s="2"/>
    </row>
    <row r="22" spans="1:9">
      <c r="D22" s="1"/>
      <c r="E22" s="2"/>
      <c r="F22" s="2"/>
      <c r="G22" s="2"/>
      <c r="H22" s="2"/>
      <c r="I22" s="2"/>
    </row>
    <row r="23" spans="1:9">
      <c r="D23" s="1"/>
      <c r="E23" s="2"/>
      <c r="F23" s="2"/>
      <c r="G23" s="2"/>
      <c r="H23" s="2"/>
      <c r="I23" s="2"/>
    </row>
    <row r="24" spans="1:9">
      <c r="D24" s="1"/>
      <c r="E24" s="2"/>
      <c r="F24" s="2"/>
      <c r="G24" s="2"/>
      <c r="H24" s="2"/>
      <c r="I24" s="2"/>
    </row>
    <row r="25" spans="1:9">
      <c r="D25" s="1"/>
      <c r="E25" s="2"/>
      <c r="F25" s="2"/>
      <c r="G25" s="2"/>
      <c r="H25" s="2"/>
      <c r="I25" s="2"/>
    </row>
    <row r="26" spans="1:9">
      <c r="D26" s="1"/>
      <c r="E26" s="2"/>
      <c r="F26" s="2"/>
      <c r="G26" s="2"/>
      <c r="H26" s="2"/>
      <c r="I26" s="2"/>
    </row>
    <row r="27" spans="1:9">
      <c r="D27" s="1"/>
      <c r="E27" s="2"/>
      <c r="F27" s="2"/>
      <c r="G27" s="2"/>
      <c r="H27" s="2"/>
      <c r="I27" s="2"/>
    </row>
    <row r="28" spans="1:9">
      <c r="D28" s="1"/>
      <c r="E28" s="2"/>
      <c r="F28" s="2"/>
      <c r="G28" s="2"/>
      <c r="H28" s="2"/>
      <c r="I28" s="2"/>
    </row>
    <row r="29" spans="1:9">
      <c r="D29" s="1"/>
      <c r="E29" s="2"/>
      <c r="F29" s="2"/>
      <c r="G29" s="2"/>
      <c r="H29" s="2"/>
      <c r="I29" s="2"/>
    </row>
    <row r="30" spans="1:9">
      <c r="D30" s="1"/>
      <c r="E30" s="2"/>
      <c r="F30" s="2"/>
      <c r="G30" s="2"/>
      <c r="H30" s="2"/>
      <c r="I30" s="2"/>
    </row>
    <row r="31" spans="1:9">
      <c r="D31" s="1"/>
      <c r="E31" s="2"/>
      <c r="F31" s="2"/>
      <c r="G31" s="2"/>
      <c r="H31" s="2"/>
      <c r="I31" s="2"/>
    </row>
    <row r="32" spans="1:9">
      <c r="D32" s="1"/>
      <c r="E32" s="2"/>
      <c r="F32" s="2"/>
      <c r="G32" s="2"/>
      <c r="H32" s="2"/>
      <c r="I32" s="2"/>
    </row>
    <row r="33" spans="4:9">
      <c r="D33" s="1"/>
      <c r="E33" s="2"/>
      <c r="F33" s="2"/>
      <c r="G33" s="2"/>
      <c r="H33" s="2"/>
      <c r="I33" s="2"/>
    </row>
    <row r="34" spans="4:9">
      <c r="D34" s="1"/>
      <c r="E34" s="2"/>
      <c r="F34" s="2"/>
      <c r="G34" s="2"/>
    </row>
    <row r="35" spans="4:9">
      <c r="D35" s="1"/>
      <c r="E35" s="2"/>
      <c r="F35" s="2"/>
      <c r="G35" s="2"/>
    </row>
    <row r="36" spans="4:9">
      <c r="D36" s="1"/>
      <c r="E36" s="2"/>
      <c r="F36" s="2"/>
      <c r="G36" s="2"/>
    </row>
    <row r="37" spans="4:9">
      <c r="D37" s="1"/>
      <c r="E37" s="2"/>
      <c r="F37" s="2"/>
      <c r="G37" s="2"/>
    </row>
    <row r="38" spans="4:9">
      <c r="D38" s="1"/>
      <c r="E38" s="2"/>
      <c r="F38" s="2"/>
      <c r="G38" s="2"/>
      <c r="I38" s="2"/>
    </row>
    <row r="39" spans="4:9">
      <c r="D39" s="1"/>
      <c r="E39" s="2"/>
      <c r="F39" s="2"/>
      <c r="G39" s="2"/>
      <c r="I39" s="2"/>
    </row>
    <row r="40" spans="4:9">
      <c r="D40" s="1"/>
      <c r="E40" s="2"/>
      <c r="F40" s="2"/>
      <c r="G40" s="2"/>
      <c r="I40" s="2"/>
    </row>
    <row r="41" spans="4:9">
      <c r="D41" s="1"/>
      <c r="E41" s="2"/>
      <c r="F41" s="2"/>
      <c r="G41" s="2"/>
      <c r="I41" s="2"/>
    </row>
    <row r="42" spans="4:9">
      <c r="D42" s="1"/>
      <c r="E42" s="2"/>
      <c r="F42" s="2"/>
      <c r="G42" s="2"/>
      <c r="H42" s="2"/>
      <c r="I42" s="2"/>
    </row>
    <row r="43" spans="4:9">
      <c r="D43" s="1"/>
      <c r="E43" s="2"/>
      <c r="F43" s="2"/>
      <c r="G43" s="2"/>
      <c r="H43" s="2"/>
      <c r="I43" s="2"/>
    </row>
    <row r="44" spans="4:9">
      <c r="D44" s="1"/>
      <c r="E44" s="2"/>
      <c r="F44" s="2"/>
      <c r="G44" s="2"/>
      <c r="H44" s="2"/>
      <c r="I44" s="2"/>
    </row>
    <row r="45" spans="4:9">
      <c r="D45" s="1"/>
      <c r="E45" s="2"/>
      <c r="F45" s="2"/>
      <c r="G45" s="2"/>
      <c r="H45" s="2"/>
      <c r="I45" s="2"/>
    </row>
    <row r="46" spans="4:9">
      <c r="D46" s="1"/>
      <c r="E46" s="2"/>
      <c r="F46" s="2"/>
      <c r="G46" s="2"/>
      <c r="I46" s="2"/>
    </row>
    <row r="47" spans="4:9">
      <c r="D47" s="1"/>
      <c r="E47" s="2"/>
      <c r="F47" s="2"/>
      <c r="G47" s="2"/>
      <c r="I47" s="2"/>
    </row>
    <row r="48" spans="4:9">
      <c r="D48" s="1"/>
      <c r="E48" s="2"/>
      <c r="F48" s="2"/>
      <c r="G48" s="2"/>
      <c r="I48" s="2"/>
    </row>
    <row r="49" spans="4:9">
      <c r="D49" s="1"/>
      <c r="E49" s="2"/>
      <c r="F49" s="2"/>
      <c r="G49" s="2"/>
      <c r="I49" s="2"/>
    </row>
    <row r="50" spans="4:9">
      <c r="D50" s="1"/>
      <c r="E50" s="2"/>
      <c r="F50" s="2"/>
      <c r="G50" s="2"/>
      <c r="I50" s="2"/>
    </row>
    <row r="51" spans="4:9">
      <c r="D51" s="1"/>
      <c r="E51" s="2"/>
      <c r="F51" s="2"/>
      <c r="G51" s="2"/>
      <c r="I51" s="2"/>
    </row>
    <row r="52" spans="4:9">
      <c r="D52" s="1"/>
      <c r="E52" s="2"/>
      <c r="F52" s="2"/>
      <c r="G52" s="2"/>
      <c r="I52" s="2"/>
    </row>
    <row r="53" spans="4:9">
      <c r="D53" s="1"/>
      <c r="E53" s="2"/>
      <c r="F53" s="2"/>
      <c r="G53" s="2"/>
      <c r="I53" s="2"/>
    </row>
    <row r="54" spans="4:9">
      <c r="D54" s="1"/>
      <c r="E54" s="2"/>
      <c r="F54" s="2"/>
      <c r="I54" s="2"/>
    </row>
    <row r="55" spans="4:9">
      <c r="D55" s="1"/>
      <c r="E55" s="2"/>
      <c r="F55" s="2"/>
      <c r="I55" s="2"/>
    </row>
    <row r="56" spans="4:9">
      <c r="D56" s="1"/>
      <c r="E56" s="2"/>
      <c r="F56" s="2"/>
      <c r="I56" s="2"/>
    </row>
    <row r="57" spans="4:9">
      <c r="D57" s="1"/>
      <c r="E57" s="2"/>
      <c r="F57" s="2"/>
      <c r="I57" s="2"/>
    </row>
    <row r="58" spans="4:9">
      <c r="D58" s="1"/>
      <c r="E58" s="2"/>
      <c r="F58" s="2"/>
      <c r="G58" s="2"/>
    </row>
    <row r="59" spans="4:9">
      <c r="D59" s="1"/>
      <c r="E59" s="2"/>
      <c r="F59" s="2"/>
      <c r="G59" s="2"/>
    </row>
    <row r="60" spans="4:9">
      <c r="D60" s="1"/>
      <c r="E60" s="2"/>
      <c r="F60" s="2"/>
      <c r="G60" s="2"/>
    </row>
    <row r="61" spans="4:9">
      <c r="D61" s="1"/>
      <c r="E61" s="2"/>
      <c r="F61" s="2"/>
      <c r="G61" s="2"/>
    </row>
    <row r="62" spans="4:9">
      <c r="D62" s="1"/>
      <c r="E62" s="2"/>
      <c r="F62" s="2"/>
      <c r="G62" s="2"/>
      <c r="I62" s="2"/>
    </row>
    <row r="63" spans="4:9">
      <c r="D63" s="1"/>
      <c r="E63" s="2"/>
      <c r="F63" s="2"/>
      <c r="G63" s="2"/>
      <c r="I63" s="2"/>
    </row>
    <row r="64" spans="4:9">
      <c r="D64" s="1"/>
      <c r="E64" s="2"/>
      <c r="F64" s="2"/>
      <c r="G64" s="2"/>
      <c r="I64" s="2"/>
    </row>
    <row r="65" spans="4:9">
      <c r="D65" s="1"/>
      <c r="E65" s="2"/>
      <c r="F65" s="2"/>
      <c r="G65" s="2"/>
      <c r="I65" s="2"/>
    </row>
    <row r="66" spans="4:9">
      <c r="D66" s="1"/>
      <c r="E66" s="2"/>
      <c r="F66" s="2"/>
      <c r="I66" s="2"/>
    </row>
    <row r="67" spans="4:9">
      <c r="D67" s="1"/>
      <c r="E67" s="2"/>
      <c r="F67" s="2"/>
      <c r="I67" s="2"/>
    </row>
    <row r="68" spans="4:9">
      <c r="D68" s="1"/>
      <c r="E68" s="2"/>
      <c r="F68" s="2"/>
      <c r="I68" s="2"/>
    </row>
    <row r="69" spans="4:9">
      <c r="D69" s="1"/>
      <c r="E69" s="2"/>
      <c r="F69" s="2"/>
      <c r="I69" s="2"/>
    </row>
    <row r="70" spans="4:9">
      <c r="D70" s="1"/>
      <c r="E70" s="2"/>
      <c r="F70" s="2"/>
      <c r="G70" s="2"/>
      <c r="H70" s="2"/>
      <c r="I70" s="2"/>
    </row>
    <row r="71" spans="4:9">
      <c r="D71" s="1"/>
      <c r="E71" s="2"/>
      <c r="F71" s="2"/>
      <c r="G71" s="2"/>
      <c r="H71" s="2"/>
      <c r="I71" s="2"/>
    </row>
    <row r="72" spans="4:9">
      <c r="D72" s="1"/>
      <c r="E72" s="2"/>
      <c r="F72" s="2"/>
      <c r="G72" s="2"/>
      <c r="H72" s="2"/>
      <c r="I72" s="2"/>
    </row>
    <row r="73" spans="4:9">
      <c r="D73" s="1"/>
      <c r="E73" s="2"/>
      <c r="F73" s="2"/>
      <c r="G73" s="2"/>
      <c r="H73" s="2"/>
      <c r="I73" s="2"/>
    </row>
    <row r="74" spans="4:9">
      <c r="D74" s="1"/>
      <c r="E74" s="2"/>
      <c r="F74" s="2"/>
      <c r="G74" s="2"/>
      <c r="H74" s="2"/>
    </row>
    <row r="75" spans="4:9">
      <c r="D75" s="1"/>
      <c r="E75" s="2"/>
      <c r="F75" s="2"/>
      <c r="G75" s="2"/>
      <c r="H75" s="2"/>
    </row>
    <row r="76" spans="4:9">
      <c r="D76" s="1"/>
      <c r="E76" s="2"/>
      <c r="F76" s="2"/>
      <c r="G76" s="2"/>
      <c r="H76" s="2"/>
    </row>
    <row r="77" spans="4:9">
      <c r="D77" s="1"/>
      <c r="E77" s="2"/>
      <c r="F77" s="2"/>
      <c r="G77" s="2"/>
      <c r="H77" s="2"/>
    </row>
    <row r="78" spans="4:9">
      <c r="D78" s="1"/>
      <c r="E78" s="2"/>
      <c r="F78" s="2"/>
      <c r="G78" s="2"/>
      <c r="I78" s="2"/>
    </row>
    <row r="79" spans="4:9">
      <c r="D79" s="1"/>
      <c r="E79" s="2"/>
      <c r="F79" s="2"/>
      <c r="G79" s="2"/>
      <c r="I79" s="2"/>
    </row>
    <row r="80" spans="4:9">
      <c r="D80" s="1"/>
      <c r="E80" s="2"/>
      <c r="F80" s="2"/>
      <c r="G80" s="2"/>
      <c r="I80" s="2"/>
    </row>
    <row r="81" spans="4:9">
      <c r="D81" s="1"/>
      <c r="E81" s="2"/>
      <c r="F81" s="2"/>
      <c r="G81" s="2"/>
      <c r="I81" s="2"/>
    </row>
    <row r="82" spans="4:9">
      <c r="D82" s="1"/>
      <c r="E82" s="2"/>
      <c r="F82" s="2"/>
      <c r="I82" s="2"/>
    </row>
    <row r="83" spans="4:9">
      <c r="D83" s="1"/>
      <c r="E83" s="2"/>
      <c r="F83" s="2"/>
      <c r="G83" s="2"/>
      <c r="I83" s="2"/>
    </row>
    <row r="84" spans="4:9">
      <c r="D84" s="1"/>
      <c r="E84" s="2"/>
      <c r="F84" s="2"/>
      <c r="G84" s="2"/>
      <c r="I84" s="2"/>
    </row>
    <row r="85" spans="4:9">
      <c r="D85" s="1"/>
      <c r="E85" s="2"/>
      <c r="F85" s="2"/>
      <c r="G85" s="2"/>
      <c r="I85" s="2"/>
    </row>
    <row r="86" spans="4:9">
      <c r="D86" s="1"/>
      <c r="E86" s="2"/>
      <c r="F86" s="2"/>
      <c r="G86" s="2"/>
    </row>
    <row r="87" spans="4:9">
      <c r="D87" s="1"/>
      <c r="E87" s="2"/>
      <c r="F87" s="2"/>
      <c r="G87" s="2"/>
    </row>
    <row r="88" spans="4:9">
      <c r="D88" s="1"/>
      <c r="E88" s="2"/>
      <c r="F88" s="2"/>
      <c r="G88" s="2"/>
    </row>
    <row r="89" spans="4:9">
      <c r="D89" s="1"/>
      <c r="E89" s="2"/>
      <c r="F89" s="2"/>
      <c r="G89" s="2"/>
    </row>
    <row r="90" spans="4:9">
      <c r="D90" s="1"/>
      <c r="E90" s="2"/>
      <c r="F90" s="2"/>
      <c r="G90" s="2"/>
      <c r="H90" s="2"/>
      <c r="I90" s="2"/>
    </row>
    <row r="91" spans="4:9">
      <c r="D91" s="1"/>
      <c r="E91" s="2"/>
      <c r="F91" s="2"/>
      <c r="G91" s="2"/>
      <c r="H91" s="2"/>
    </row>
    <row r="92" spans="4:9">
      <c r="D92" s="1"/>
      <c r="E92" s="2"/>
      <c r="F92" s="2"/>
      <c r="G92" s="2"/>
      <c r="H92" s="2"/>
      <c r="I92" s="2"/>
    </row>
    <row r="93" spans="4:9">
      <c r="D93" s="1"/>
      <c r="E93" s="2"/>
      <c r="F93" s="2"/>
      <c r="G93" s="2"/>
      <c r="H93" s="2"/>
      <c r="I93" s="2"/>
    </row>
    <row r="94" spans="4:9">
      <c r="D94" s="1"/>
      <c r="E94" s="2"/>
      <c r="F94" s="2"/>
      <c r="G94" s="2"/>
      <c r="H94" s="2"/>
    </row>
    <row r="95" spans="4:9">
      <c r="D95" s="1"/>
      <c r="E95" s="2"/>
      <c r="F95" s="2"/>
      <c r="G95" s="2"/>
      <c r="H95" s="2"/>
    </row>
    <row r="96" spans="4:9">
      <c r="D96" s="1"/>
      <c r="E96" s="2"/>
      <c r="F96" s="2"/>
      <c r="G96" s="2"/>
      <c r="H96" s="2"/>
    </row>
    <row r="97" spans="4:9">
      <c r="D97" s="1"/>
      <c r="E97" s="2"/>
      <c r="F97" s="2"/>
      <c r="G97" s="2"/>
      <c r="H97" s="2"/>
    </row>
    <row r="98" spans="4:9">
      <c r="D98" s="1"/>
      <c r="E98" s="2"/>
      <c r="F98" s="2"/>
      <c r="G98" s="2"/>
      <c r="I98" s="2"/>
    </row>
    <row r="99" spans="4:9">
      <c r="D99" s="1"/>
      <c r="E99" s="2"/>
      <c r="F99" s="2"/>
      <c r="G99" s="2"/>
      <c r="I99" s="2"/>
    </row>
    <row r="100" spans="4:9">
      <c r="D100" s="1"/>
      <c r="E100" s="2"/>
      <c r="F100" s="2"/>
      <c r="G100" s="2"/>
      <c r="I100" s="2"/>
    </row>
    <row r="101" spans="4:9">
      <c r="D101" s="1"/>
      <c r="E101" s="2"/>
      <c r="F101" s="2"/>
      <c r="G101" s="2"/>
      <c r="I101" s="2"/>
    </row>
    <row r="102" spans="4:9">
      <c r="D102" s="1"/>
      <c r="E102" s="2"/>
      <c r="F102" s="2"/>
      <c r="G102" s="2"/>
      <c r="H102" s="2"/>
    </row>
    <row r="103" spans="4:9">
      <c r="D103" s="1"/>
      <c r="E103" s="2"/>
      <c r="F103" s="2"/>
      <c r="G103" s="2"/>
      <c r="H103" s="2"/>
    </row>
    <row r="104" spans="4:9">
      <c r="D104" s="1"/>
      <c r="E104" s="2"/>
      <c r="F104" s="2"/>
      <c r="G104" s="2"/>
      <c r="H104" s="2"/>
    </row>
    <row r="105" spans="4:9">
      <c r="D105" s="1"/>
      <c r="E105" s="2"/>
      <c r="F105" s="2"/>
      <c r="G105" s="2"/>
      <c r="H105" s="2"/>
    </row>
    <row r="106" spans="4:9">
      <c r="D106" s="1"/>
      <c r="E106" s="2"/>
      <c r="F106" s="2"/>
      <c r="G106" s="2"/>
      <c r="I106" s="2"/>
    </row>
    <row r="107" spans="4:9">
      <c r="D107" s="1"/>
      <c r="E107" s="2"/>
      <c r="F107" s="2"/>
      <c r="G107" s="2"/>
      <c r="I107" s="2"/>
    </row>
    <row r="108" spans="4:9">
      <c r="D108" s="1"/>
      <c r="E108" s="2"/>
      <c r="F108" s="2"/>
      <c r="G108" s="2"/>
      <c r="I108" s="2"/>
    </row>
    <row r="109" spans="4:9">
      <c r="D109" s="1"/>
      <c r="E109" s="2"/>
      <c r="F109" s="2"/>
      <c r="G109" s="2"/>
      <c r="I109" s="2"/>
    </row>
    <row r="110" spans="4:9">
      <c r="D110" s="1"/>
      <c r="E110" s="2"/>
      <c r="F110" s="2"/>
      <c r="G110" s="2"/>
      <c r="I110" s="2"/>
    </row>
    <row r="111" spans="4:9">
      <c r="D111" s="1"/>
      <c r="E111" s="2"/>
      <c r="F111" s="2"/>
      <c r="G111" s="2"/>
      <c r="I111" s="2"/>
    </row>
    <row r="112" spans="4:9">
      <c r="D112" s="1"/>
      <c r="E112" s="2"/>
      <c r="F112" s="2"/>
      <c r="G112" s="2"/>
      <c r="I112" s="2"/>
    </row>
    <row r="113" spans="4:9">
      <c r="D113" s="1"/>
      <c r="E113" s="2"/>
      <c r="F113" s="2"/>
      <c r="G113" s="2"/>
      <c r="I113" s="2"/>
    </row>
    <row r="114" spans="4:9">
      <c r="D114" s="1"/>
      <c r="E114" s="2"/>
      <c r="F114" s="2"/>
      <c r="G114" s="2"/>
    </row>
    <row r="115" spans="4:9">
      <c r="D115" s="1"/>
      <c r="E115" s="2"/>
      <c r="F115" s="2"/>
      <c r="G115" s="2"/>
    </row>
    <row r="116" spans="4:9">
      <c r="D116" s="1"/>
      <c r="E116" s="2"/>
      <c r="F116" s="2"/>
      <c r="G116" s="2"/>
    </row>
    <row r="117" spans="4:9">
      <c r="D117" s="1"/>
      <c r="E117" s="2"/>
      <c r="F117" s="2"/>
      <c r="G117" s="2"/>
    </row>
    <row r="118" spans="4:9">
      <c r="D118" s="1"/>
      <c r="E118" s="2"/>
      <c r="F118" s="2"/>
      <c r="G118" s="2"/>
      <c r="I118" s="2"/>
    </row>
    <row r="119" spans="4:9">
      <c r="D119" s="1"/>
      <c r="E119" s="2"/>
      <c r="F119" s="2"/>
      <c r="G119" s="2"/>
      <c r="I119" s="2"/>
    </row>
    <row r="120" spans="4:9">
      <c r="D120" s="1"/>
      <c r="E120" s="2"/>
      <c r="F120" s="2"/>
      <c r="G120" s="2"/>
      <c r="I120" s="2"/>
    </row>
    <row r="121" spans="4:9">
      <c r="D121" s="1"/>
      <c r="E121" s="2"/>
      <c r="F121" s="2"/>
      <c r="G121" s="2"/>
      <c r="I121" s="2"/>
    </row>
    <row r="122" spans="4:9">
      <c r="D122" s="1"/>
      <c r="E122" s="2"/>
      <c r="F122" s="2"/>
      <c r="G122" s="2"/>
      <c r="I122" s="2"/>
    </row>
    <row r="123" spans="4:9">
      <c r="D123" s="1"/>
      <c r="E123" s="2"/>
      <c r="F123" s="2"/>
      <c r="G123" s="2"/>
      <c r="I123" s="2"/>
    </row>
    <row r="124" spans="4:9">
      <c r="D124" s="1"/>
      <c r="E124" s="2"/>
      <c r="F124" s="2"/>
      <c r="G124" s="2"/>
      <c r="I124" s="2"/>
    </row>
    <row r="125" spans="4:9">
      <c r="D125" s="1"/>
      <c r="E125" s="2"/>
      <c r="F125" s="2"/>
      <c r="G125" s="2"/>
      <c r="I125" s="2"/>
    </row>
    <row r="126" spans="4:9">
      <c r="D126" s="1"/>
      <c r="E126" s="2"/>
      <c r="F126" s="2"/>
      <c r="G126" s="2"/>
      <c r="I126" s="2"/>
    </row>
    <row r="127" spans="4:9">
      <c r="D127" s="1"/>
      <c r="E127" s="2"/>
      <c r="F127" s="2"/>
      <c r="G127" s="2"/>
      <c r="I127" s="2"/>
    </row>
    <row r="128" spans="4:9">
      <c r="D128" s="1"/>
      <c r="E128" s="2"/>
      <c r="F128" s="2"/>
      <c r="G128" s="2"/>
      <c r="I128" s="2"/>
    </row>
    <row r="129" spans="4:9">
      <c r="D129" s="1"/>
      <c r="E129" s="2"/>
      <c r="F129" s="2"/>
      <c r="G129" s="2"/>
      <c r="I129" s="2"/>
    </row>
    <row r="130" spans="4:9">
      <c r="D130" s="1"/>
      <c r="E130" s="2"/>
      <c r="F130" s="2"/>
      <c r="G130" s="2"/>
      <c r="I130" s="2"/>
    </row>
    <row r="131" spans="4:9">
      <c r="D131" s="1"/>
      <c r="E131" s="2"/>
      <c r="F131" s="2"/>
      <c r="G131" s="2"/>
      <c r="I131" s="2"/>
    </row>
    <row r="132" spans="4:9">
      <c r="D132" s="1"/>
      <c r="E132" s="2"/>
      <c r="F132" s="2"/>
      <c r="G132" s="2"/>
      <c r="I132" s="2"/>
    </row>
    <row r="133" spans="4:9">
      <c r="D133" s="1"/>
      <c r="E133" s="2"/>
      <c r="F133" s="2"/>
      <c r="G133" s="2"/>
      <c r="I133" s="2"/>
    </row>
    <row r="134" spans="4:9">
      <c r="D134" s="1"/>
      <c r="E134" s="2"/>
      <c r="F134" s="2"/>
      <c r="G134" s="2"/>
      <c r="H134" s="2"/>
    </row>
    <row r="135" spans="4:9">
      <c r="D135" s="1"/>
      <c r="E135" s="2"/>
      <c r="F135" s="2"/>
      <c r="G135" s="2"/>
      <c r="H135" s="2"/>
    </row>
    <row r="136" spans="4:9">
      <c r="D136" s="1"/>
      <c r="E136" s="2"/>
      <c r="F136" s="2"/>
      <c r="G136" s="2"/>
      <c r="H136" s="2"/>
    </row>
    <row r="137" spans="4:9">
      <c r="D137" s="1"/>
      <c r="E137" s="2"/>
      <c r="F137" s="2"/>
      <c r="G137" s="2"/>
      <c r="H137" s="2"/>
    </row>
    <row r="138" spans="4:9">
      <c r="D138" s="1"/>
      <c r="E138" s="2"/>
      <c r="F138" s="2"/>
      <c r="G138" s="2"/>
    </row>
    <row r="139" spans="4:9">
      <c r="D139" s="1"/>
      <c r="E139" s="2"/>
      <c r="F139" s="2"/>
      <c r="G139" s="2"/>
    </row>
    <row r="140" spans="4:9">
      <c r="D140" s="1"/>
      <c r="E140" s="2"/>
      <c r="F140" s="2"/>
      <c r="G140" s="2"/>
    </row>
    <row r="141" spans="4:9">
      <c r="D141" s="1"/>
      <c r="E141" s="2"/>
      <c r="F141" s="2"/>
      <c r="G141" s="2"/>
    </row>
    <row r="142" spans="4:9">
      <c r="D142" s="1"/>
      <c r="E142" s="2"/>
      <c r="F142" s="2"/>
      <c r="G142" s="2"/>
      <c r="H142" s="2"/>
      <c r="I142" s="2"/>
    </row>
    <row r="143" spans="4:9">
      <c r="D143" s="1"/>
      <c r="E143" s="2"/>
      <c r="F143" s="2"/>
      <c r="G143" s="2"/>
      <c r="H143" s="2"/>
      <c r="I143" s="2"/>
    </row>
    <row r="144" spans="4:9">
      <c r="D144" s="1"/>
      <c r="E144" s="2"/>
      <c r="F144" s="2"/>
      <c r="G144" s="2"/>
      <c r="H144" s="2"/>
      <c r="I144" s="2"/>
    </row>
    <row r="145" spans="4:9">
      <c r="D145" s="1"/>
      <c r="E145" s="2"/>
      <c r="F145" s="2"/>
      <c r="G145" s="2"/>
      <c r="H145" s="2"/>
      <c r="I145" s="2"/>
    </row>
    <row r="146" spans="4:9">
      <c r="D146" s="1"/>
      <c r="E146" s="2"/>
      <c r="F146" s="2"/>
      <c r="G146" s="2"/>
      <c r="H146" s="2"/>
    </row>
    <row r="147" spans="4:9">
      <c r="D147" s="1"/>
      <c r="E147" s="2"/>
      <c r="F147" s="2"/>
      <c r="G147" s="2"/>
      <c r="H147" s="2"/>
    </row>
    <row r="148" spans="4:9">
      <c r="D148" s="1"/>
      <c r="E148" s="2"/>
      <c r="F148" s="2"/>
      <c r="G148" s="2"/>
      <c r="H148" s="2"/>
    </row>
    <row r="149" spans="4:9">
      <c r="D149" s="1"/>
      <c r="E149" s="2"/>
      <c r="F149" s="2"/>
      <c r="G149" s="2"/>
      <c r="H149" s="2"/>
    </row>
    <row r="150" spans="4:9">
      <c r="D150" s="1"/>
      <c r="E150" s="2"/>
      <c r="F150" s="2"/>
      <c r="G150" s="2"/>
      <c r="H150" s="2"/>
      <c r="I150" s="2"/>
    </row>
    <row r="151" spans="4:9">
      <c r="D151" s="1"/>
      <c r="E151" s="2"/>
      <c r="F151" s="2"/>
      <c r="G151" s="2"/>
      <c r="H151" s="2"/>
      <c r="I151" s="2"/>
    </row>
    <row r="152" spans="4:9">
      <c r="D152" s="1"/>
      <c r="E152" s="2"/>
      <c r="F152" s="2"/>
      <c r="G152" s="2"/>
    </row>
    <row r="153" spans="4:9">
      <c r="D153" s="1"/>
      <c r="E153" s="2"/>
      <c r="F153" s="2"/>
      <c r="G153" s="2"/>
    </row>
    <row r="154" spans="4:9">
      <c r="D154" s="1"/>
      <c r="E154" s="2"/>
      <c r="F154" s="2"/>
      <c r="G154" s="2"/>
    </row>
    <row r="155" spans="4:9">
      <c r="D155" s="1"/>
      <c r="E155" s="2"/>
      <c r="F155" s="2"/>
      <c r="G155" s="2"/>
    </row>
    <row r="156" spans="4:9">
      <c r="D156" s="1"/>
      <c r="E156" s="2"/>
      <c r="F156" s="2"/>
      <c r="G156" s="2"/>
      <c r="I156" s="2"/>
    </row>
    <row r="157" spans="4:9">
      <c r="D157" s="1"/>
      <c r="E157" s="2"/>
      <c r="F157" s="2"/>
      <c r="G157" s="2"/>
      <c r="I157" s="2"/>
    </row>
    <row r="158" spans="4:9">
      <c r="D158" s="1"/>
      <c r="E158" s="2"/>
      <c r="F158" s="2"/>
      <c r="G158" s="2"/>
      <c r="I158" s="2"/>
    </row>
    <row r="159" spans="4:9">
      <c r="D159" s="1"/>
      <c r="E159" s="2"/>
      <c r="F159" s="2"/>
      <c r="G159" s="2"/>
      <c r="I159" s="2"/>
    </row>
    <row r="160" spans="4:9">
      <c r="D160" s="1"/>
      <c r="E160" s="2"/>
      <c r="F160" s="2"/>
      <c r="G160" s="2"/>
      <c r="I160" s="2"/>
    </row>
    <row r="161" spans="4:9">
      <c r="D161" s="1"/>
      <c r="E161" s="2"/>
      <c r="F161" s="2"/>
      <c r="G161" s="2"/>
      <c r="I161" s="2"/>
    </row>
    <row r="162" spans="4:9">
      <c r="D162" s="1"/>
      <c r="E162" s="2"/>
      <c r="F162" s="2"/>
      <c r="G162" s="2"/>
      <c r="I162" s="2"/>
    </row>
    <row r="163" spans="4:9">
      <c r="D163" s="1"/>
      <c r="E163" s="2"/>
      <c r="F163" s="2"/>
      <c r="G163" s="2"/>
      <c r="I163" s="2"/>
    </row>
    <row r="164" spans="4:9">
      <c r="D164" s="1"/>
      <c r="E164" s="2"/>
      <c r="F164" s="2"/>
      <c r="G164" s="2"/>
    </row>
    <row r="165" spans="4:9">
      <c r="D165" s="1"/>
      <c r="E165" s="2"/>
      <c r="F165" s="2"/>
      <c r="G165" s="2"/>
    </row>
    <row r="166" spans="4:9">
      <c r="D166" s="1"/>
      <c r="E166" s="2"/>
      <c r="F166" s="2"/>
      <c r="G166" s="2"/>
    </row>
    <row r="167" spans="4:9">
      <c r="D167" s="1"/>
      <c r="E167" s="2"/>
      <c r="F167" s="2"/>
      <c r="G167" s="2"/>
    </row>
    <row r="168" spans="4:9">
      <c r="D168" s="1"/>
      <c r="E168" s="2"/>
      <c r="F168" s="2"/>
      <c r="G168" s="2"/>
    </row>
    <row r="169" spans="4:9">
      <c r="D169" s="1"/>
      <c r="E169" s="2"/>
      <c r="F169" s="2"/>
      <c r="G169" s="2"/>
    </row>
    <row r="170" spans="4:9">
      <c r="D170" s="1"/>
      <c r="E170" s="2"/>
      <c r="F170" s="2"/>
      <c r="G170" s="2"/>
    </row>
    <row r="171" spans="4:9">
      <c r="D171" s="1"/>
      <c r="E171" s="2"/>
      <c r="F171" s="2"/>
      <c r="G171" s="2"/>
    </row>
    <row r="172" spans="4:9">
      <c r="D172" s="1"/>
      <c r="E172" s="2"/>
      <c r="F172" s="2"/>
      <c r="G172" s="2"/>
      <c r="H172" s="2"/>
    </row>
    <row r="173" spans="4:9">
      <c r="D173" s="1"/>
      <c r="E173" s="2"/>
      <c r="F173" s="2"/>
      <c r="G173" s="2"/>
      <c r="H173" s="2"/>
    </row>
    <row r="174" spans="4:9">
      <c r="D174" s="1"/>
      <c r="E174" s="2"/>
      <c r="F174" s="2"/>
      <c r="G174" s="2"/>
      <c r="H174" s="2"/>
    </row>
    <row r="175" spans="4:9">
      <c r="D175" s="1"/>
      <c r="E175" s="2"/>
      <c r="F175" s="2"/>
      <c r="G175" s="2"/>
      <c r="H175" s="2"/>
    </row>
    <row r="176" spans="4:9">
      <c r="D176" s="1"/>
      <c r="E176" s="2"/>
      <c r="F176" s="2"/>
      <c r="G176" s="2"/>
      <c r="I176" s="2"/>
    </row>
    <row r="177" spans="4:9">
      <c r="D177" s="1"/>
      <c r="E177" s="2"/>
      <c r="F177" s="2"/>
      <c r="G177" s="2"/>
      <c r="I177" s="2"/>
    </row>
    <row r="178" spans="4:9">
      <c r="D178" s="1"/>
      <c r="E178" s="2"/>
      <c r="F178" s="2"/>
      <c r="G178" s="2"/>
      <c r="I178" s="2"/>
    </row>
    <row r="179" spans="4:9">
      <c r="D179" s="1"/>
      <c r="E179" s="2"/>
      <c r="F179" s="2"/>
      <c r="G179" s="2"/>
      <c r="I179" s="2"/>
    </row>
    <row r="180" spans="4:9">
      <c r="D180" s="1"/>
      <c r="E180" s="2"/>
      <c r="F180" s="2"/>
      <c r="G180" s="2"/>
      <c r="H180" s="2"/>
    </row>
    <row r="181" spans="4:9">
      <c r="D181" s="1"/>
      <c r="E181" s="2"/>
      <c r="F181" s="2"/>
      <c r="G181" s="2"/>
      <c r="H181" s="2"/>
    </row>
    <row r="182" spans="4:9">
      <c r="D182" s="1"/>
      <c r="E182" s="2"/>
      <c r="F182" s="2"/>
      <c r="G182" s="2"/>
      <c r="H182" s="2"/>
    </row>
    <row r="183" spans="4:9">
      <c r="D183" s="1"/>
      <c r="E183" s="2"/>
      <c r="F183" s="2"/>
      <c r="G183" s="2"/>
      <c r="H183" s="2"/>
    </row>
    <row r="184" spans="4:9">
      <c r="D184" s="1"/>
      <c r="E184" s="2"/>
      <c r="F184" s="2"/>
      <c r="G184" s="2"/>
    </row>
    <row r="185" spans="4:9">
      <c r="D185" s="1"/>
      <c r="E185" s="2"/>
      <c r="F185" s="2"/>
      <c r="G185" s="2"/>
    </row>
    <row r="186" spans="4:9">
      <c r="D186" s="1"/>
      <c r="E186" s="2"/>
      <c r="F186" s="2"/>
      <c r="G186" s="2"/>
    </row>
    <row r="187" spans="4:9">
      <c r="D187" s="1"/>
      <c r="E187" s="2"/>
      <c r="F187" s="2"/>
      <c r="G187" s="2"/>
    </row>
    <row r="188" spans="4:9">
      <c r="D188" s="1"/>
      <c r="E188" s="2"/>
      <c r="F188" s="2"/>
      <c r="G188" s="2"/>
      <c r="I188" s="2"/>
    </row>
    <row r="189" spans="4:9">
      <c r="D189" s="1"/>
      <c r="E189" s="2"/>
      <c r="F189" s="2"/>
      <c r="G189" s="2"/>
      <c r="I189" s="2"/>
    </row>
    <row r="190" spans="4:9">
      <c r="D190" s="1"/>
      <c r="E190" s="2"/>
      <c r="F190" s="2"/>
      <c r="G190" s="2"/>
      <c r="I190" s="2"/>
    </row>
    <row r="191" spans="4:9">
      <c r="D191" s="1"/>
      <c r="E191" s="2"/>
      <c r="F191" s="2"/>
      <c r="G191" s="2"/>
      <c r="I191" s="2"/>
    </row>
    <row r="192" spans="4:9">
      <c r="D192" s="1"/>
      <c r="E192" s="2"/>
      <c r="F192" s="2"/>
      <c r="G192" s="2"/>
    </row>
    <row r="193" spans="4:9">
      <c r="D193" s="1"/>
      <c r="E193" s="2"/>
      <c r="F193" s="2"/>
      <c r="G193" s="2"/>
    </row>
    <row r="194" spans="4:9">
      <c r="D194" s="1"/>
      <c r="E194" s="2"/>
      <c r="F194" s="2"/>
      <c r="G194" s="2"/>
    </row>
    <row r="195" spans="4:9">
      <c r="D195" s="1"/>
      <c r="E195" s="2"/>
      <c r="F195" s="2"/>
      <c r="G195" s="2"/>
    </row>
    <row r="196" spans="4:9">
      <c r="D196" s="1"/>
      <c r="E196" s="2"/>
      <c r="F196" s="2"/>
      <c r="G196" s="2"/>
      <c r="H196" s="2"/>
    </row>
    <row r="197" spans="4:9">
      <c r="D197" s="1"/>
      <c r="E197" s="2"/>
      <c r="F197" s="2"/>
      <c r="G197" s="2"/>
      <c r="H197" s="2"/>
    </row>
    <row r="198" spans="4:9">
      <c r="D198" s="1"/>
      <c r="E198" s="2"/>
      <c r="F198" s="2"/>
      <c r="G198" s="2"/>
      <c r="H198" s="2"/>
    </row>
    <row r="199" spans="4:9">
      <c r="D199" s="1"/>
      <c r="E199" s="2"/>
      <c r="F199" s="2"/>
      <c r="G199" s="2"/>
      <c r="H199" s="2"/>
    </row>
    <row r="200" spans="4:9">
      <c r="D200" s="1"/>
      <c r="E200" s="2"/>
      <c r="F200" s="2"/>
      <c r="G200" s="2"/>
      <c r="H200" s="2"/>
    </row>
    <row r="201" spans="4:9">
      <c r="D201" s="1"/>
      <c r="E201" s="2"/>
      <c r="F201" s="2"/>
      <c r="G201" s="2"/>
      <c r="H201" s="2"/>
    </row>
    <row r="202" spans="4:9">
      <c r="D202" s="1"/>
      <c r="E202" s="2"/>
      <c r="F202" s="2"/>
      <c r="G202" s="2"/>
      <c r="H202" s="2"/>
    </row>
    <row r="203" spans="4:9">
      <c r="D203" s="1"/>
      <c r="E203" s="2"/>
      <c r="F203" s="2"/>
      <c r="G203" s="2"/>
      <c r="H203" s="2"/>
    </row>
    <row r="204" spans="4:9">
      <c r="D204" s="1"/>
      <c r="E204" s="2"/>
      <c r="F204" s="2"/>
      <c r="G204" s="2"/>
      <c r="H204" s="2"/>
    </row>
    <row r="205" spans="4:9">
      <c r="D205" s="1"/>
      <c r="E205" s="2"/>
      <c r="F205" s="2"/>
      <c r="G205" s="2"/>
      <c r="H205" s="2"/>
    </row>
    <row r="206" spans="4:9">
      <c r="D206" s="1"/>
      <c r="E206" s="2"/>
      <c r="F206" s="2"/>
      <c r="G206" s="2"/>
      <c r="H206" s="2"/>
    </row>
    <row r="207" spans="4:9">
      <c r="D207" s="1"/>
      <c r="E207" s="2"/>
      <c r="F207" s="2"/>
      <c r="G207" s="2"/>
      <c r="H207" s="2"/>
    </row>
    <row r="208" spans="4:9">
      <c r="D208" s="1"/>
      <c r="E208" s="2"/>
      <c r="F208" s="2"/>
      <c r="G208" s="2"/>
      <c r="H208" s="2"/>
      <c r="I208" s="2"/>
    </row>
    <row r="209" spans="4:9">
      <c r="D209" s="1"/>
      <c r="E209" s="2"/>
      <c r="F209" s="2"/>
      <c r="G209" s="2"/>
      <c r="H209" s="2"/>
      <c r="I209" s="2"/>
    </row>
    <row r="210" spans="4:9">
      <c r="D210" s="1"/>
      <c r="E210" s="2"/>
      <c r="F210" s="2"/>
      <c r="G210" s="2"/>
      <c r="H210" s="2"/>
      <c r="I210" s="2"/>
    </row>
    <row r="211" spans="4:9">
      <c r="D211" s="1"/>
      <c r="E211" s="2"/>
      <c r="F211" s="2"/>
      <c r="G211" s="2"/>
      <c r="H211" s="2"/>
      <c r="I211" s="2"/>
    </row>
    <row r="212" spans="4:9">
      <c r="D212" s="1"/>
      <c r="E212" s="2"/>
      <c r="F212" s="2"/>
      <c r="G212" s="2"/>
      <c r="I212" s="2"/>
    </row>
    <row r="213" spans="4:9">
      <c r="D213" s="1"/>
      <c r="E213" s="2"/>
      <c r="F213" s="2"/>
      <c r="G213" s="2"/>
      <c r="I213" s="2"/>
    </row>
    <row r="214" spans="4:9">
      <c r="D214" s="1"/>
      <c r="E214" s="2"/>
      <c r="F214" s="2"/>
      <c r="G214" s="2"/>
      <c r="I214" s="2"/>
    </row>
    <row r="215" spans="4:9">
      <c r="D215" s="1"/>
      <c r="E215" s="2"/>
      <c r="F215" s="2"/>
      <c r="G215" s="2"/>
      <c r="I215" s="2"/>
    </row>
    <row r="216" spans="4:9">
      <c r="D216" s="1"/>
      <c r="E216" s="2"/>
      <c r="F216" s="2"/>
      <c r="G216" s="2"/>
      <c r="H216" s="2"/>
    </row>
    <row r="217" spans="4:9">
      <c r="D217" s="1"/>
      <c r="E217" s="2"/>
      <c r="F217" s="2"/>
      <c r="G217" s="2"/>
      <c r="H217" s="2"/>
    </row>
    <row r="218" spans="4:9">
      <c r="D218" s="1"/>
      <c r="E218" s="2"/>
      <c r="F218" s="2"/>
      <c r="G218" s="2"/>
      <c r="H218" s="2"/>
    </row>
    <row r="219" spans="4:9">
      <c r="D219" s="1"/>
      <c r="E219" s="2"/>
      <c r="F219" s="2"/>
      <c r="G219" s="2"/>
      <c r="H219" s="2"/>
    </row>
    <row r="220" spans="4:9">
      <c r="D220" s="1"/>
      <c r="E220" s="2"/>
      <c r="F220" s="2"/>
      <c r="G220" s="2"/>
      <c r="H220" s="2"/>
      <c r="I220" s="2"/>
    </row>
    <row r="221" spans="4:9">
      <c r="D221" s="1"/>
      <c r="E221" s="2"/>
      <c r="F221" s="2"/>
      <c r="G221" s="2"/>
      <c r="H221" s="2"/>
      <c r="I221" s="2"/>
    </row>
    <row r="222" spans="4:9">
      <c r="D222" s="1"/>
      <c r="E222" s="2"/>
      <c r="F222" s="2"/>
      <c r="G222" s="2"/>
      <c r="H222" s="2"/>
      <c r="I222" s="2"/>
    </row>
    <row r="223" spans="4:9">
      <c r="D223" s="1"/>
      <c r="E223" s="2"/>
      <c r="F223" s="2"/>
      <c r="G223" s="2"/>
      <c r="H223" s="2"/>
      <c r="I223" s="2"/>
    </row>
    <row r="224" spans="4:9">
      <c r="D224" s="1"/>
      <c r="E224" s="2"/>
      <c r="F224" s="2"/>
      <c r="G224" s="2"/>
    </row>
    <row r="225" spans="4:9">
      <c r="D225" s="1"/>
      <c r="E225" s="2"/>
      <c r="F225" s="2"/>
      <c r="G225" s="2"/>
    </row>
    <row r="226" spans="4:9">
      <c r="D226" s="1"/>
      <c r="E226" s="2"/>
      <c r="F226" s="2"/>
      <c r="G226" s="2"/>
    </row>
    <row r="227" spans="4:9">
      <c r="D227" s="1"/>
      <c r="E227" s="2"/>
      <c r="F227" s="2"/>
      <c r="G227" s="2"/>
    </row>
    <row r="228" spans="4:9">
      <c r="D228" s="1"/>
      <c r="E228" s="2"/>
      <c r="F228" s="2"/>
      <c r="G228" s="2"/>
      <c r="I228" s="2"/>
    </row>
    <row r="229" spans="4:9">
      <c r="D229" s="1"/>
      <c r="E229" s="2"/>
      <c r="F229" s="2"/>
      <c r="G229" s="2"/>
      <c r="I229" s="2"/>
    </row>
    <row r="230" spans="4:9">
      <c r="D230" s="1"/>
      <c r="E230" s="2"/>
      <c r="F230" s="2"/>
      <c r="G230" s="2"/>
      <c r="I230" s="2"/>
    </row>
    <row r="231" spans="4:9">
      <c r="D231" s="1"/>
      <c r="E231" s="2"/>
      <c r="F231" s="2"/>
      <c r="G231" s="2"/>
      <c r="I231" s="2"/>
    </row>
    <row r="232" spans="4:9">
      <c r="D232" s="1"/>
      <c r="E232" s="2"/>
      <c r="F232" s="2"/>
      <c r="G232" s="2"/>
    </row>
    <row r="233" spans="4:9">
      <c r="D233" s="1"/>
      <c r="E233" s="2"/>
      <c r="F233" s="2"/>
      <c r="G233" s="2"/>
    </row>
    <row r="234" spans="4:9">
      <c r="D234" s="1"/>
      <c r="E234" s="2"/>
      <c r="F234" s="2"/>
      <c r="G234" s="2"/>
    </row>
    <row r="235" spans="4:9">
      <c r="D235" s="1"/>
      <c r="E235" s="2"/>
      <c r="F235" s="2"/>
      <c r="G235" s="2"/>
    </row>
    <row r="236" spans="4:9">
      <c r="D236" s="1"/>
      <c r="E236" s="2"/>
      <c r="F236" s="2"/>
      <c r="G236" s="2"/>
      <c r="I236" s="2"/>
    </row>
    <row r="237" spans="4:9">
      <c r="D237" s="1"/>
      <c r="E237" s="2"/>
      <c r="F237" s="2"/>
      <c r="G237" s="2"/>
      <c r="I237" s="2"/>
    </row>
    <row r="238" spans="4:9">
      <c r="D238" s="1"/>
      <c r="E238" s="2"/>
      <c r="F238" s="2"/>
      <c r="G238" s="2"/>
      <c r="I238" s="2"/>
    </row>
    <row r="239" spans="4:9">
      <c r="D239" s="1"/>
      <c r="E239" s="2"/>
      <c r="F239" s="2"/>
      <c r="G239" s="2"/>
      <c r="I239" s="2"/>
    </row>
    <row r="240" spans="4:9">
      <c r="D240" s="1"/>
      <c r="E240" s="2"/>
      <c r="F240" s="2"/>
      <c r="G240" s="2"/>
      <c r="H240" s="2"/>
    </row>
    <row r="241" spans="4:9">
      <c r="D241" s="1"/>
      <c r="E241" s="2"/>
      <c r="F241" s="2"/>
      <c r="G241" s="2"/>
      <c r="H241" s="2"/>
    </row>
    <row r="242" spans="4:9">
      <c r="D242" s="1"/>
      <c r="E242" s="2"/>
      <c r="F242" s="2"/>
      <c r="G242" s="2"/>
      <c r="H242" s="2"/>
    </row>
    <row r="243" spans="4:9">
      <c r="D243" s="1"/>
      <c r="E243" s="2"/>
      <c r="F243" s="2"/>
      <c r="G243" s="2"/>
      <c r="H243" s="2"/>
    </row>
    <row r="244" spans="4:9">
      <c r="D244" s="1"/>
      <c r="E244" s="2"/>
      <c r="F244" s="2"/>
      <c r="G244" s="2"/>
      <c r="I244" s="2"/>
    </row>
    <row r="245" spans="4:9">
      <c r="D245" s="1"/>
      <c r="E245" s="2"/>
      <c r="F245" s="2"/>
      <c r="G245" s="2"/>
      <c r="I245" s="2"/>
    </row>
    <row r="246" spans="4:9">
      <c r="D246" s="1"/>
      <c r="E246" s="2"/>
      <c r="F246" s="2"/>
      <c r="G246" s="2"/>
      <c r="I246" s="2"/>
    </row>
    <row r="247" spans="4:9">
      <c r="D247" s="1"/>
      <c r="E247" s="2"/>
      <c r="F247" s="2"/>
      <c r="G247" s="2"/>
      <c r="I247" s="2"/>
    </row>
    <row r="248" spans="4:9">
      <c r="D248" s="1"/>
      <c r="E248" s="2"/>
      <c r="F248" s="2"/>
      <c r="I248" s="2"/>
    </row>
    <row r="249" spans="4:9">
      <c r="D249" s="1"/>
      <c r="E249" s="2"/>
      <c r="F249" s="2"/>
      <c r="I249" s="2"/>
    </row>
    <row r="250" spans="4:9">
      <c r="D250" s="1"/>
      <c r="E250" s="2"/>
      <c r="F250" s="2"/>
      <c r="I250" s="2"/>
    </row>
    <row r="251" spans="4:9">
      <c r="D251" s="1"/>
      <c r="E251" s="2"/>
      <c r="F251" s="2"/>
      <c r="I251" s="2"/>
    </row>
    <row r="252" spans="4:9">
      <c r="D252" s="1"/>
      <c r="E252" s="2"/>
      <c r="F252" s="2"/>
      <c r="G252" s="2"/>
      <c r="I252" s="2"/>
    </row>
    <row r="253" spans="4:9">
      <c r="D253" s="1"/>
      <c r="E253" s="2"/>
      <c r="F253" s="2"/>
      <c r="G253" s="2"/>
      <c r="I253" s="2"/>
    </row>
    <row r="254" spans="4:9">
      <c r="D254" s="1"/>
      <c r="E254" s="2"/>
      <c r="F254" s="2"/>
      <c r="G254" s="2"/>
      <c r="I254" s="2"/>
    </row>
    <row r="255" spans="4:9">
      <c r="D255" s="1"/>
      <c r="E255" s="2"/>
      <c r="F255" s="2"/>
      <c r="G255" s="2"/>
      <c r="I255" s="2"/>
    </row>
    <row r="256" spans="4:9">
      <c r="D256" s="1"/>
      <c r="E256" s="2"/>
      <c r="F256" s="2"/>
      <c r="G256" s="2"/>
      <c r="I256" s="2"/>
    </row>
    <row r="257" spans="4:9">
      <c r="D257" s="1"/>
      <c r="E257" s="2"/>
      <c r="F257" s="2"/>
      <c r="G257" s="2"/>
      <c r="I257" s="2"/>
    </row>
    <row r="258" spans="4:9">
      <c r="D258" s="1"/>
      <c r="E258" s="2"/>
      <c r="F258" s="2"/>
      <c r="G258" s="2"/>
      <c r="I258" s="2"/>
    </row>
    <row r="259" spans="4:9">
      <c r="D259" s="1"/>
      <c r="E259" s="2"/>
      <c r="F259" s="2"/>
      <c r="G259" s="2"/>
      <c r="I259" s="2"/>
    </row>
    <row r="260" spans="4:9">
      <c r="D260" s="1"/>
      <c r="E260" s="2"/>
      <c r="F260" s="2"/>
      <c r="G260" s="2"/>
      <c r="H260" s="2"/>
      <c r="I260" s="2"/>
    </row>
    <row r="261" spans="4:9">
      <c r="D261" s="1"/>
      <c r="E261" s="2"/>
      <c r="F261" s="2"/>
      <c r="G261" s="2"/>
      <c r="H261" s="2"/>
      <c r="I261" s="2"/>
    </row>
    <row r="262" spans="4:9">
      <c r="D262" s="1"/>
      <c r="E262" s="2"/>
      <c r="F262" s="2"/>
      <c r="G262" s="2"/>
      <c r="H262" s="2"/>
      <c r="I262" s="2"/>
    </row>
    <row r="263" spans="4:9">
      <c r="D263" s="1"/>
      <c r="E263" s="2"/>
      <c r="F263" s="2"/>
      <c r="G263" s="2"/>
      <c r="H263" s="2"/>
      <c r="I263" s="2"/>
    </row>
    <row r="264" spans="4:9">
      <c r="D264" s="1"/>
      <c r="E264" s="2"/>
      <c r="F264" s="2"/>
      <c r="G264" s="2"/>
      <c r="H264" s="2"/>
      <c r="I264" s="2"/>
    </row>
    <row r="265" spans="4:9">
      <c r="D265" s="1"/>
      <c r="E265" s="2"/>
      <c r="F265" s="2"/>
      <c r="G265" s="2"/>
      <c r="H265" s="2"/>
      <c r="I265" s="2"/>
    </row>
    <row r="266" spans="4:9">
      <c r="D266" s="1"/>
      <c r="E266" s="2"/>
      <c r="F266" s="2"/>
      <c r="G266" s="2"/>
      <c r="H266" s="2"/>
      <c r="I266" s="2"/>
    </row>
    <row r="267" spans="4:9">
      <c r="D267" s="1"/>
      <c r="E267" s="2"/>
      <c r="F267" s="2"/>
      <c r="G267" s="2"/>
      <c r="H267" s="2"/>
      <c r="I267" s="2"/>
    </row>
    <row r="268" spans="4:9">
      <c r="D268" s="1"/>
      <c r="E268" s="2"/>
      <c r="F268" s="2"/>
      <c r="G268" s="2"/>
    </row>
    <row r="269" spans="4:9">
      <c r="D269" s="1"/>
      <c r="E269" s="2"/>
      <c r="F269" s="2"/>
      <c r="G269" s="2"/>
    </row>
    <row r="270" spans="4:9">
      <c r="D270" s="1"/>
      <c r="E270" s="2"/>
      <c r="F270" s="2"/>
      <c r="G270" s="2"/>
    </row>
    <row r="271" spans="4:9">
      <c r="D271" s="1"/>
      <c r="E271" s="2"/>
      <c r="F271" s="2"/>
      <c r="G271" s="2"/>
    </row>
    <row r="272" spans="4:9">
      <c r="D272" s="1"/>
      <c r="E272" s="2"/>
      <c r="F272" s="2"/>
      <c r="G272" s="2"/>
      <c r="I272" s="2"/>
    </row>
    <row r="273" spans="4:9">
      <c r="D273" s="1"/>
      <c r="E273" s="2"/>
      <c r="F273" s="2"/>
      <c r="G273" s="2"/>
      <c r="I273" s="2"/>
    </row>
    <row r="274" spans="4:9">
      <c r="D274" s="1"/>
      <c r="E274" s="2"/>
      <c r="F274" s="2"/>
      <c r="G274" s="2"/>
      <c r="I274" s="2"/>
    </row>
    <row r="275" spans="4:9">
      <c r="D275" s="1"/>
      <c r="E275" s="2"/>
      <c r="F275" s="2"/>
      <c r="G275" s="2"/>
      <c r="I275" s="2"/>
    </row>
    <row r="276" spans="4:9">
      <c r="D276" s="1"/>
      <c r="E276" s="2"/>
      <c r="F276" s="2"/>
      <c r="G276" s="2"/>
    </row>
    <row r="277" spans="4:9">
      <c r="D277" s="1"/>
      <c r="E277" s="2"/>
      <c r="F277" s="2"/>
      <c r="G277" s="2"/>
    </row>
    <row r="278" spans="4:9">
      <c r="D278" s="1"/>
      <c r="E278" s="2"/>
      <c r="F278" s="2"/>
      <c r="G278" s="2"/>
    </row>
    <row r="279" spans="4:9">
      <c r="D279" s="1"/>
      <c r="E279" s="2"/>
      <c r="F279" s="2"/>
      <c r="G279" s="2"/>
    </row>
    <row r="280" spans="4:9">
      <c r="D280" s="1"/>
      <c r="E280" s="2"/>
      <c r="F280" s="2"/>
      <c r="G280" s="2"/>
      <c r="I280" s="2"/>
    </row>
    <row r="281" spans="4:9">
      <c r="D281" s="1"/>
      <c r="E281" s="2"/>
      <c r="F281" s="2"/>
      <c r="G281" s="2"/>
      <c r="I281" s="2"/>
    </row>
    <row r="282" spans="4:9">
      <c r="D282" s="1"/>
      <c r="E282" s="2"/>
      <c r="F282" s="2"/>
      <c r="G282" s="2"/>
      <c r="I282" s="2"/>
    </row>
    <row r="283" spans="4:9">
      <c r="D283" s="1"/>
      <c r="E283" s="2"/>
      <c r="F283" s="2"/>
      <c r="G283" s="2"/>
      <c r="I283" s="2"/>
    </row>
    <row r="284" spans="4:9">
      <c r="D284" s="1"/>
      <c r="E284" s="2"/>
      <c r="F284" s="2"/>
      <c r="G284" s="2"/>
    </row>
    <row r="285" spans="4:9">
      <c r="D285" s="1"/>
      <c r="E285" s="2"/>
      <c r="F285" s="2"/>
      <c r="G285" s="2"/>
    </row>
    <row r="286" spans="4:9">
      <c r="D286" s="1"/>
      <c r="E286" s="2"/>
      <c r="F286" s="2"/>
      <c r="G286" s="2"/>
    </row>
    <row r="287" spans="4:9">
      <c r="D287" s="1"/>
      <c r="E287" s="2"/>
      <c r="F287" s="2"/>
      <c r="G287" s="2"/>
    </row>
    <row r="288" spans="4:9">
      <c r="D288" s="1"/>
      <c r="E288" s="2"/>
      <c r="F288" s="2"/>
      <c r="G288" s="2"/>
      <c r="I288" s="2"/>
    </row>
    <row r="289" spans="4:9">
      <c r="D289" s="1"/>
      <c r="E289" s="2"/>
      <c r="F289" s="2"/>
      <c r="G289" s="2"/>
      <c r="I289" s="2"/>
    </row>
    <row r="290" spans="4:9">
      <c r="D290" s="1"/>
      <c r="E290" s="2"/>
      <c r="F290" s="2"/>
      <c r="G290" s="2"/>
      <c r="I290" s="2"/>
    </row>
    <row r="291" spans="4:9">
      <c r="D291" s="1"/>
      <c r="E291" s="2"/>
      <c r="F291" s="2"/>
      <c r="G291" s="2"/>
      <c r="I291" s="2"/>
    </row>
    <row r="292" spans="4:9">
      <c r="D292" s="1"/>
      <c r="E292" s="2"/>
      <c r="F292" s="2"/>
      <c r="I292" s="2"/>
    </row>
    <row r="293" spans="4:9">
      <c r="D293" s="1"/>
      <c r="E293" s="2"/>
      <c r="F293" s="2"/>
      <c r="I293" s="2"/>
    </row>
    <row r="294" spans="4:9">
      <c r="D294" s="1"/>
      <c r="E294" s="2"/>
      <c r="F294" s="2"/>
      <c r="I294" s="2"/>
    </row>
    <row r="295" spans="4:9">
      <c r="D295" s="1"/>
      <c r="E295" s="2"/>
      <c r="F295" s="2"/>
      <c r="I295" s="2"/>
    </row>
    <row r="296" spans="4:9">
      <c r="D296" s="1"/>
      <c r="E296" s="2"/>
      <c r="F296" s="2"/>
      <c r="I296" s="2"/>
    </row>
    <row r="297" spans="4:9">
      <c r="D297" s="1"/>
      <c r="E297" s="2"/>
      <c r="F297" s="2"/>
      <c r="I297" s="2"/>
    </row>
    <row r="298" spans="4:9">
      <c r="D298" s="1"/>
      <c r="E298" s="2"/>
      <c r="F298" s="2"/>
      <c r="I298" s="2"/>
    </row>
    <row r="299" spans="4:9">
      <c r="D299" s="1"/>
      <c r="E299" s="2"/>
      <c r="F299" s="2"/>
      <c r="I299" s="2"/>
    </row>
    <row r="300" spans="4:9">
      <c r="D300" s="1"/>
      <c r="E300" s="2"/>
      <c r="F300" s="2"/>
      <c r="G300" s="2"/>
    </row>
    <row r="301" spans="4:9">
      <c r="D301" s="1"/>
      <c r="E301" s="2"/>
      <c r="F301" s="2"/>
      <c r="G301" s="2"/>
    </row>
    <row r="302" spans="4:9">
      <c r="D302" s="1"/>
      <c r="E302" s="2"/>
      <c r="F302" s="2"/>
      <c r="G302" s="2"/>
    </row>
    <row r="303" spans="4:9">
      <c r="D303" s="1"/>
      <c r="E303" s="2"/>
      <c r="F303" s="2"/>
      <c r="G303" s="2"/>
    </row>
    <row r="304" spans="4:9">
      <c r="D304" s="1"/>
      <c r="E304" s="2"/>
      <c r="F304" s="2"/>
      <c r="G304" s="2"/>
      <c r="H304" s="2"/>
    </row>
    <row r="305" spans="4:9">
      <c r="D305" s="1"/>
      <c r="E305" s="2"/>
      <c r="F305" s="2"/>
      <c r="G305" s="2"/>
      <c r="H305" s="2"/>
    </row>
    <row r="306" spans="4:9">
      <c r="D306" s="1"/>
      <c r="E306" s="2"/>
      <c r="F306" s="2"/>
      <c r="G306" s="2"/>
      <c r="H306" s="2"/>
    </row>
    <row r="307" spans="4:9">
      <c r="D307" s="1"/>
      <c r="E307" s="2"/>
      <c r="F307" s="2"/>
      <c r="G307" s="2"/>
      <c r="H307" s="2"/>
    </row>
    <row r="308" spans="4:9">
      <c r="D308" s="1"/>
      <c r="E308" s="2"/>
      <c r="F308" s="2"/>
      <c r="G308" s="2"/>
      <c r="I308" s="2"/>
    </row>
    <row r="309" spans="4:9">
      <c r="D309" s="1"/>
      <c r="E309" s="2"/>
      <c r="F309" s="2"/>
      <c r="G309" s="2"/>
      <c r="I309" s="2"/>
    </row>
    <row r="310" spans="4:9">
      <c r="D310" s="1"/>
      <c r="E310" s="2"/>
      <c r="F310" s="2"/>
      <c r="G310" s="2"/>
      <c r="I310" s="2"/>
    </row>
    <row r="311" spans="4:9">
      <c r="D311" s="1"/>
      <c r="E311" s="2"/>
      <c r="F311" s="2"/>
      <c r="G311" s="2"/>
      <c r="I311" s="2"/>
    </row>
    <row r="312" spans="4:9">
      <c r="D312" s="1"/>
      <c r="E312" s="2"/>
      <c r="F312" s="2"/>
      <c r="G312" s="2"/>
      <c r="I312" s="2"/>
    </row>
    <row r="313" spans="4:9">
      <c r="D313" s="1"/>
      <c r="E313" s="2"/>
      <c r="F313" s="2"/>
      <c r="G313" s="2"/>
      <c r="I313" s="2"/>
    </row>
    <row r="314" spans="4:9">
      <c r="D314" s="1"/>
      <c r="E314" s="2"/>
      <c r="F314" s="2"/>
      <c r="G314" s="2"/>
      <c r="I314" s="2"/>
    </row>
    <row r="315" spans="4:9">
      <c r="D315" s="1"/>
      <c r="E315" s="2"/>
      <c r="F315" s="2"/>
      <c r="G315" s="2"/>
      <c r="I315" s="2"/>
    </row>
    <row r="316" spans="4:9">
      <c r="D316" s="1"/>
      <c r="E316" s="2"/>
      <c r="F316" s="2"/>
      <c r="G316" s="2"/>
      <c r="H316" s="2"/>
    </row>
    <row r="317" spans="4:9">
      <c r="D317" s="1"/>
      <c r="E317" s="2"/>
      <c r="F317" s="2"/>
      <c r="G317" s="2"/>
      <c r="H317" s="2"/>
    </row>
    <row r="318" spans="4:9">
      <c r="D318" s="1"/>
      <c r="E318" s="2"/>
      <c r="F318" s="2"/>
      <c r="G318" s="2"/>
      <c r="H318" s="2"/>
    </row>
    <row r="319" spans="4:9">
      <c r="D319" s="1"/>
      <c r="E319" s="2"/>
      <c r="F319" s="2"/>
      <c r="G319" s="2"/>
      <c r="H319" s="2"/>
    </row>
    <row r="320" spans="4:9">
      <c r="D320" s="1"/>
      <c r="E320" s="2"/>
      <c r="F320" s="2"/>
      <c r="G320" s="2"/>
      <c r="I320" s="2"/>
    </row>
    <row r="321" spans="4:9">
      <c r="D321" s="1"/>
      <c r="E321" s="2"/>
      <c r="F321" s="2"/>
      <c r="G321" s="2"/>
      <c r="I321" s="2"/>
    </row>
    <row r="322" spans="4:9">
      <c r="D322" s="1"/>
      <c r="E322" s="2"/>
      <c r="F322" s="2"/>
      <c r="G322" s="2"/>
      <c r="I322" s="2"/>
    </row>
    <row r="323" spans="4:9">
      <c r="D323" s="1"/>
      <c r="E323" s="2"/>
      <c r="F323" s="2"/>
      <c r="G323" s="2"/>
      <c r="I323" s="2"/>
    </row>
    <row r="324" spans="4:9">
      <c r="D324" s="1"/>
      <c r="E324" s="2"/>
      <c r="F324" s="2"/>
      <c r="G324" s="2"/>
      <c r="I324" s="2"/>
    </row>
    <row r="325" spans="4:9">
      <c r="D325" s="1"/>
      <c r="E325" s="2"/>
      <c r="F325" s="2"/>
      <c r="G325" s="2"/>
      <c r="I325" s="2"/>
    </row>
    <row r="326" spans="4:9">
      <c r="D326" s="1"/>
      <c r="E326" s="2"/>
      <c r="F326" s="2"/>
      <c r="G326" s="2"/>
      <c r="I326" s="2"/>
    </row>
    <row r="327" spans="4:9">
      <c r="D327" s="1"/>
      <c r="E327" s="2"/>
      <c r="F327" s="2"/>
      <c r="G327" s="2"/>
      <c r="I327" s="2"/>
    </row>
    <row r="328" spans="4:9">
      <c r="D328" s="1"/>
      <c r="E328" s="2"/>
      <c r="F328" s="2"/>
      <c r="G328" s="2"/>
      <c r="I328" s="2"/>
    </row>
    <row r="329" spans="4:9">
      <c r="D329" s="1"/>
      <c r="E329" s="2"/>
      <c r="F329" s="2"/>
      <c r="G329" s="2"/>
      <c r="I329" s="2"/>
    </row>
    <row r="330" spans="4:9">
      <c r="D330" s="1"/>
      <c r="E330" s="2"/>
      <c r="F330" s="2"/>
      <c r="G330" s="2"/>
      <c r="I330" s="2"/>
    </row>
    <row r="331" spans="4:9">
      <c r="D331" s="1"/>
      <c r="E331" s="2"/>
      <c r="F331" s="2"/>
      <c r="G331" s="2"/>
      <c r="I331" s="2"/>
    </row>
    <row r="332" spans="4:9">
      <c r="D332" s="1"/>
      <c r="E332" s="2"/>
      <c r="F332" s="2"/>
      <c r="G332" s="2"/>
      <c r="I332" s="2"/>
    </row>
    <row r="333" spans="4:9">
      <c r="D333" s="1"/>
      <c r="E333" s="2"/>
      <c r="F333" s="2"/>
      <c r="G333" s="2"/>
      <c r="I333" s="2"/>
    </row>
    <row r="334" spans="4:9">
      <c r="D334" s="1"/>
      <c r="E334" s="2"/>
      <c r="F334" s="2"/>
      <c r="G334" s="2"/>
      <c r="I334" s="2"/>
    </row>
    <row r="335" spans="4:9">
      <c r="D335" s="1"/>
      <c r="E335" s="2"/>
      <c r="F335" s="2"/>
      <c r="G335" s="2"/>
      <c r="I335" s="2"/>
    </row>
    <row r="336" spans="4:9">
      <c r="D336" s="1"/>
      <c r="E336" s="2"/>
      <c r="F336" s="2"/>
      <c r="G336" s="2"/>
      <c r="I336" s="2"/>
    </row>
    <row r="337" spans="4:9">
      <c r="D337" s="1"/>
      <c r="E337" s="2"/>
      <c r="F337" s="2"/>
      <c r="G337" s="2"/>
      <c r="I337" s="2"/>
    </row>
    <row r="338" spans="4:9">
      <c r="D338" s="1"/>
      <c r="E338" s="2"/>
      <c r="F338" s="2"/>
      <c r="G338" s="2"/>
      <c r="I338" s="2"/>
    </row>
    <row r="339" spans="4:9">
      <c r="D339" s="1"/>
      <c r="E339" s="2"/>
      <c r="F339" s="2"/>
      <c r="G339" s="2"/>
      <c r="I339" s="2"/>
    </row>
    <row r="340" spans="4:9">
      <c r="D340" s="1"/>
      <c r="E340" s="2"/>
      <c r="F340" s="2"/>
      <c r="G340" s="2"/>
    </row>
    <row r="341" spans="4:9">
      <c r="D341" s="1"/>
      <c r="E341" s="2"/>
      <c r="F341" s="2"/>
      <c r="G341" s="2"/>
    </row>
    <row r="342" spans="4:9">
      <c r="D342" s="1"/>
      <c r="E342" s="2"/>
      <c r="F342" s="2"/>
      <c r="G342" s="2"/>
    </row>
    <row r="343" spans="4:9">
      <c r="D343" s="1"/>
      <c r="E343" s="2"/>
      <c r="F343" s="2"/>
      <c r="G343" s="2"/>
    </row>
    <row r="344" spans="4:9">
      <c r="D344" s="1"/>
      <c r="E344" s="2"/>
      <c r="F344" s="2"/>
      <c r="G344" s="2"/>
      <c r="H344" s="2"/>
      <c r="I344" s="2"/>
    </row>
    <row r="345" spans="4:9">
      <c r="D345" s="1"/>
      <c r="E345" s="2"/>
      <c r="F345" s="2"/>
      <c r="G345" s="2"/>
      <c r="H345" s="2"/>
      <c r="I345" s="2"/>
    </row>
    <row r="346" spans="4:9">
      <c r="D346" s="1"/>
      <c r="E346" s="2"/>
      <c r="F346" s="2"/>
      <c r="G346" s="2"/>
      <c r="H346" s="2"/>
      <c r="I346" s="2"/>
    </row>
    <row r="347" spans="4:9">
      <c r="D347" s="1"/>
      <c r="E347" s="2"/>
      <c r="F347" s="2"/>
      <c r="G347" s="2"/>
      <c r="H347" s="2"/>
      <c r="I347" s="2"/>
    </row>
    <row r="348" spans="4:9">
      <c r="D348" s="1"/>
      <c r="E348" s="2"/>
      <c r="F348" s="2"/>
      <c r="G348" s="2"/>
    </row>
    <row r="349" spans="4:9">
      <c r="D349" s="1"/>
      <c r="E349" s="2"/>
      <c r="F349" s="2"/>
      <c r="G349" s="2"/>
    </row>
    <row r="350" spans="4:9">
      <c r="D350" s="1"/>
      <c r="E350" s="2"/>
      <c r="F350" s="2"/>
      <c r="G350" s="2"/>
    </row>
    <row r="351" spans="4:9">
      <c r="D351" s="1"/>
      <c r="E351" s="2"/>
      <c r="F351" s="2"/>
      <c r="G351" s="2"/>
    </row>
    <row r="352" spans="4:9">
      <c r="D352" s="1"/>
      <c r="E352" s="2"/>
      <c r="F352" s="2"/>
      <c r="G352" s="2"/>
      <c r="H352" s="2"/>
    </row>
    <row r="353" spans="4:9">
      <c r="D353" s="1"/>
      <c r="E353" s="2"/>
      <c r="F353" s="2"/>
      <c r="G353" s="2"/>
      <c r="H353" s="2"/>
      <c r="I353" s="2"/>
    </row>
    <row r="354" spans="4:9">
      <c r="D354" s="1"/>
      <c r="E354" s="2"/>
      <c r="F354" s="2"/>
      <c r="G354" s="2"/>
    </row>
    <row r="355" spans="4:9">
      <c r="D355" s="1"/>
      <c r="E355" s="2"/>
      <c r="F355" s="2"/>
      <c r="G355" s="2"/>
    </row>
    <row r="356" spans="4:9">
      <c r="D356" s="1"/>
      <c r="E356" s="2"/>
      <c r="F356" s="2"/>
      <c r="G356" s="2"/>
      <c r="H356" s="2"/>
    </row>
    <row r="357" spans="4:9">
      <c r="D357" s="1"/>
      <c r="E357" s="2"/>
      <c r="F357" s="2"/>
      <c r="G357" s="2"/>
      <c r="H357" s="2"/>
    </row>
    <row r="358" spans="4:9">
      <c r="D358" s="1"/>
      <c r="E358" s="2"/>
      <c r="F358" s="2"/>
      <c r="G358" s="2"/>
      <c r="H358" s="2"/>
    </row>
    <row r="359" spans="4:9">
      <c r="D359" s="1"/>
      <c r="E359" s="2"/>
      <c r="F359" s="2"/>
      <c r="G359" s="2"/>
      <c r="H359" s="2"/>
    </row>
    <row r="360" spans="4:9">
      <c r="D360" s="1"/>
      <c r="E360" s="2"/>
      <c r="F360" s="2"/>
      <c r="G360" s="2"/>
      <c r="H360" s="2"/>
    </row>
    <row r="361" spans="4:9">
      <c r="D361" s="1"/>
      <c r="E361" s="2"/>
      <c r="F361" s="2"/>
      <c r="G361" s="2"/>
      <c r="H361" s="2"/>
    </row>
    <row r="362" spans="4:9">
      <c r="D362" s="1"/>
      <c r="E362" s="2"/>
      <c r="F362" s="2"/>
      <c r="G362" s="2"/>
      <c r="H362" s="2"/>
    </row>
    <row r="363" spans="4:9">
      <c r="D363" s="1"/>
      <c r="E363" s="2"/>
      <c r="F363" s="2"/>
      <c r="G363" s="2"/>
      <c r="H363" s="2"/>
    </row>
    <row r="364" spans="4:9">
      <c r="D364" s="1"/>
      <c r="E364" s="2"/>
      <c r="F364" s="2"/>
      <c r="G364" s="2"/>
      <c r="H364" s="2"/>
      <c r="I364" s="2"/>
    </row>
    <row r="365" spans="4:9">
      <c r="D365" s="1"/>
      <c r="E365" s="2"/>
      <c r="F365" s="2"/>
      <c r="G365" s="2"/>
      <c r="H365" s="2"/>
      <c r="I365" s="2"/>
    </row>
    <row r="366" spans="4:9">
      <c r="D366" s="1"/>
      <c r="E366" s="2"/>
      <c r="F366" s="2"/>
      <c r="G366" s="2"/>
      <c r="H366" s="2"/>
      <c r="I366" s="2"/>
    </row>
    <row r="367" spans="4:9">
      <c r="D367" s="1"/>
      <c r="E367" s="2"/>
      <c r="F367" s="2"/>
      <c r="G367" s="2"/>
      <c r="H367" s="2"/>
      <c r="I367" s="2"/>
    </row>
    <row r="368" spans="4:9">
      <c r="D368" s="1"/>
      <c r="E368" s="2"/>
      <c r="F368" s="2"/>
      <c r="G368" s="2"/>
      <c r="I368" s="2"/>
    </row>
    <row r="369" spans="4:9">
      <c r="D369" s="1"/>
      <c r="E369" s="2"/>
      <c r="F369" s="2"/>
      <c r="G369" s="2"/>
      <c r="I369" s="2"/>
    </row>
    <row r="370" spans="4:9">
      <c r="D370" s="1"/>
      <c r="E370" s="2"/>
      <c r="F370" s="2"/>
      <c r="G370" s="2"/>
      <c r="I370" s="2"/>
    </row>
    <row r="371" spans="4:9">
      <c r="D371" s="1"/>
      <c r="E371" s="2"/>
      <c r="F371" s="2"/>
      <c r="G371" s="2"/>
      <c r="I371" s="2"/>
    </row>
    <row r="372" spans="4:9">
      <c r="D372" s="1"/>
      <c r="E372" s="2"/>
      <c r="F372" s="2"/>
      <c r="G372" s="2"/>
      <c r="I372" s="2"/>
    </row>
    <row r="373" spans="4:9">
      <c r="D373" s="1"/>
      <c r="E373" s="2"/>
      <c r="F373" s="2"/>
      <c r="G373" s="2"/>
      <c r="I373" s="2"/>
    </row>
    <row r="374" spans="4:9">
      <c r="D374" s="1"/>
      <c r="E374" s="2"/>
      <c r="F374" s="2"/>
      <c r="G374" s="2"/>
    </row>
    <row r="375" spans="4:9">
      <c r="D375" s="1"/>
      <c r="E375" s="2"/>
      <c r="F375" s="2"/>
      <c r="G375" s="2"/>
    </row>
    <row r="376" spans="4:9">
      <c r="D376" s="1"/>
      <c r="E376" s="2"/>
      <c r="F376" s="2"/>
      <c r="G376" s="2"/>
    </row>
    <row r="377" spans="4:9">
      <c r="D377" s="1"/>
      <c r="E377" s="2"/>
      <c r="F377" s="2"/>
      <c r="G377" s="2"/>
    </row>
    <row r="378" spans="4:9">
      <c r="D378" s="1"/>
      <c r="E378" s="2"/>
      <c r="F378" s="2"/>
      <c r="G378" s="2"/>
      <c r="I378" s="2"/>
    </row>
    <row r="379" spans="4:9">
      <c r="D379" s="1"/>
      <c r="E379" s="2"/>
      <c r="F379" s="2"/>
      <c r="G379" s="2"/>
      <c r="I379" s="2"/>
    </row>
    <row r="380" spans="4:9">
      <c r="D380" s="1"/>
      <c r="E380" s="2"/>
      <c r="F380" s="2"/>
      <c r="G380" s="2"/>
      <c r="I380" s="2"/>
    </row>
    <row r="381" spans="4:9">
      <c r="D381" s="1"/>
      <c r="E381" s="2"/>
      <c r="F381" s="2"/>
      <c r="G381" s="2"/>
      <c r="I381" s="2"/>
    </row>
    <row r="382" spans="4:9">
      <c r="D382" s="1"/>
      <c r="E382" s="2"/>
      <c r="F382" s="2"/>
      <c r="G382" s="2"/>
      <c r="I382" s="2"/>
    </row>
    <row r="383" spans="4:9">
      <c r="D383" s="1"/>
      <c r="E383" s="2"/>
      <c r="F383" s="2"/>
      <c r="G383" s="2"/>
      <c r="I383" s="2"/>
    </row>
    <row r="384" spans="4:9">
      <c r="D384" s="1"/>
      <c r="E384" s="2"/>
      <c r="F384" s="2"/>
      <c r="G384" s="2"/>
      <c r="I384" s="2"/>
    </row>
    <row r="385" spans="4:9">
      <c r="D385" s="1"/>
      <c r="E385" s="2"/>
      <c r="F385" s="2"/>
      <c r="G385" s="2"/>
      <c r="I385" s="2"/>
    </row>
    <row r="386" spans="4:9">
      <c r="D386" s="1"/>
      <c r="E386" s="2"/>
      <c r="F386" s="2"/>
      <c r="G386" s="2"/>
      <c r="H386" s="2"/>
      <c r="I386" s="2"/>
    </row>
    <row r="387" spans="4:9">
      <c r="D387" s="1"/>
      <c r="E387" s="2"/>
      <c r="F387" s="2"/>
      <c r="G387" s="2"/>
      <c r="H387" s="2"/>
      <c r="I387" s="2"/>
    </row>
    <row r="388" spans="4:9">
      <c r="D388" s="1"/>
      <c r="E388" s="2"/>
      <c r="F388" s="2"/>
      <c r="G388" s="2"/>
      <c r="H388" s="2"/>
      <c r="I388" s="2"/>
    </row>
    <row r="389" spans="4:9">
      <c r="D389" s="1"/>
      <c r="E389" s="2"/>
      <c r="F389" s="2"/>
      <c r="G389" s="2"/>
      <c r="H389" s="2"/>
      <c r="I389" s="2"/>
    </row>
    <row r="390" spans="4:9">
      <c r="D390" s="1"/>
      <c r="E390" s="2"/>
      <c r="F390" s="2"/>
    </row>
    <row r="391" spans="4:9">
      <c r="D391" s="1"/>
      <c r="E391" s="2"/>
      <c r="F391" s="2"/>
    </row>
    <row r="392" spans="4:9">
      <c r="D392" s="1"/>
      <c r="E392" s="2"/>
      <c r="F392" s="2"/>
    </row>
    <row r="393" spans="4:9">
      <c r="D393" s="1"/>
      <c r="E393" s="2"/>
      <c r="F393" s="2"/>
    </row>
    <row r="394" spans="4:9">
      <c r="D394" s="1"/>
      <c r="E394" s="2"/>
      <c r="F394" s="2"/>
      <c r="G394" s="2"/>
      <c r="I394" s="2"/>
    </row>
    <row r="395" spans="4:9">
      <c r="D395" s="1"/>
      <c r="E395" s="2"/>
      <c r="F395" s="2"/>
      <c r="G395" s="2"/>
      <c r="I395" s="2"/>
    </row>
    <row r="396" spans="4:9">
      <c r="D396" s="1"/>
      <c r="E396" s="2"/>
      <c r="F396" s="2"/>
      <c r="G396" s="2"/>
      <c r="I396" s="2"/>
    </row>
    <row r="397" spans="4:9">
      <c r="D397" s="1"/>
      <c r="E397" s="2"/>
      <c r="F397" s="2"/>
      <c r="G397" s="2"/>
      <c r="I397" s="2"/>
    </row>
    <row r="398" spans="4:9">
      <c r="D398" s="1"/>
      <c r="E398" s="2"/>
      <c r="F398" s="2"/>
      <c r="G398" s="2"/>
      <c r="I398" s="2"/>
    </row>
    <row r="399" spans="4:9">
      <c r="D399" s="1"/>
      <c r="E399" s="2"/>
      <c r="F399" s="2"/>
      <c r="G399" s="2"/>
      <c r="I399" s="2"/>
    </row>
    <row r="400" spans="4:9">
      <c r="D400" s="1"/>
      <c r="E400" s="2"/>
      <c r="F400" s="2"/>
      <c r="G400" s="2"/>
      <c r="I400" s="2"/>
    </row>
    <row r="401" spans="4:9">
      <c r="D401" s="1"/>
      <c r="E401" s="2"/>
      <c r="F401" s="2"/>
      <c r="G401" s="2"/>
      <c r="I401" s="2"/>
    </row>
    <row r="402" spans="4:9">
      <c r="D402" s="1"/>
      <c r="E402" s="2"/>
      <c r="F402" s="2"/>
      <c r="G402" s="2"/>
      <c r="I402" s="2"/>
    </row>
    <row r="403" spans="4:9">
      <c r="D403" s="1"/>
      <c r="E403" s="2"/>
      <c r="F403" s="2"/>
      <c r="G403" s="2"/>
      <c r="I403" s="2"/>
    </row>
    <row r="404" spans="4:9">
      <c r="D404" s="1"/>
      <c r="E404" s="2"/>
      <c r="F404" s="2"/>
      <c r="G404" s="2"/>
      <c r="I404" s="2"/>
    </row>
    <row r="405" spans="4:9">
      <c r="D405" s="1"/>
      <c r="E405" s="2"/>
      <c r="F405" s="2"/>
      <c r="G405" s="2"/>
      <c r="I405" s="2"/>
    </row>
    <row r="406" spans="4:9">
      <c r="D406" s="1"/>
      <c r="E406" s="2"/>
      <c r="F406" s="2"/>
      <c r="G406" s="2"/>
      <c r="I406" s="2"/>
    </row>
    <row r="407" spans="4:9">
      <c r="D407" s="1"/>
      <c r="E407" s="2"/>
      <c r="F407" s="2"/>
      <c r="G407" s="2"/>
      <c r="I407" s="2"/>
    </row>
    <row r="408" spans="4:9">
      <c r="D408" s="1"/>
      <c r="E408" s="2"/>
      <c r="F408" s="2"/>
      <c r="G408" s="2"/>
      <c r="I408" s="2"/>
    </row>
    <row r="409" spans="4:9">
      <c r="D409" s="1"/>
      <c r="E409" s="2"/>
      <c r="F409" s="2"/>
      <c r="G409" s="2"/>
      <c r="I409" s="2"/>
    </row>
    <row r="410" spans="4:9">
      <c r="D410" s="1"/>
      <c r="E410" s="2"/>
      <c r="F410" s="2"/>
      <c r="G410" s="2"/>
      <c r="H410" s="2"/>
    </row>
    <row r="411" spans="4:9">
      <c r="D411" s="1"/>
      <c r="E411" s="2"/>
      <c r="F411" s="2"/>
      <c r="G411" s="2"/>
      <c r="H411" s="2"/>
    </row>
    <row r="412" spans="4:9">
      <c r="D412" s="1"/>
      <c r="E412" s="2"/>
      <c r="F412" s="2"/>
      <c r="G412" s="2"/>
      <c r="H412" s="2"/>
    </row>
    <row r="413" spans="4:9">
      <c r="D413" s="1"/>
      <c r="E413" s="2"/>
      <c r="F413" s="2"/>
      <c r="G413" s="2"/>
      <c r="H413" s="2"/>
    </row>
    <row r="414" spans="4:9">
      <c r="D414" s="1"/>
      <c r="E414" s="2"/>
      <c r="F414" s="2"/>
      <c r="G414" s="2"/>
      <c r="H414" s="2"/>
    </row>
    <row r="415" spans="4:9">
      <c r="D415" s="1"/>
      <c r="E415" s="2"/>
      <c r="F415" s="2"/>
      <c r="G415" s="2"/>
      <c r="H415" s="2"/>
    </row>
    <row r="416" spans="4:9">
      <c r="D416" s="1"/>
      <c r="E416" s="2"/>
      <c r="F416" s="2"/>
      <c r="G416" s="2"/>
      <c r="H416" s="2"/>
    </row>
    <row r="417" spans="4:9">
      <c r="D417" s="1"/>
      <c r="E417" s="2"/>
      <c r="F417" s="2"/>
      <c r="G417" s="2"/>
      <c r="H417" s="2"/>
    </row>
    <row r="418" spans="4:9">
      <c r="D418" s="1"/>
      <c r="E418" s="2"/>
      <c r="F418" s="2"/>
      <c r="G418" s="2"/>
      <c r="I418" s="2"/>
    </row>
    <row r="419" spans="4:9">
      <c r="D419" s="1"/>
      <c r="E419" s="2"/>
      <c r="F419" s="2"/>
      <c r="G419" s="2"/>
      <c r="I419" s="2"/>
    </row>
    <row r="420" spans="4:9">
      <c r="D420" s="1"/>
      <c r="E420" s="2"/>
      <c r="F420" s="2"/>
      <c r="G420" s="2"/>
      <c r="I420" s="2"/>
    </row>
    <row r="421" spans="4:9">
      <c r="D421" s="1"/>
      <c r="E421" s="2"/>
      <c r="F421" s="2"/>
      <c r="G421" s="2"/>
      <c r="I421" s="2"/>
    </row>
    <row r="422" spans="4:9">
      <c r="D422" s="1"/>
      <c r="E422" s="2"/>
      <c r="F422" s="2"/>
      <c r="G422" s="2"/>
    </row>
    <row r="423" spans="4:9">
      <c r="D423" s="1"/>
      <c r="E423" s="2"/>
      <c r="F423" s="2"/>
      <c r="G423" s="2"/>
    </row>
    <row r="424" spans="4:9">
      <c r="D424" s="1"/>
      <c r="E424" s="2"/>
      <c r="F424" s="2"/>
      <c r="G424" s="2"/>
    </row>
    <row r="425" spans="4:9">
      <c r="D425" s="1"/>
      <c r="E425" s="2"/>
      <c r="F425" s="2"/>
      <c r="G425" s="2"/>
    </row>
    <row r="426" spans="4:9">
      <c r="D426" s="1"/>
      <c r="E426" s="2"/>
      <c r="F426" s="2"/>
      <c r="G426" s="2"/>
      <c r="I426" s="2"/>
    </row>
    <row r="427" spans="4:9">
      <c r="D427" s="1"/>
      <c r="E427" s="2"/>
      <c r="F427" s="2"/>
      <c r="G427" s="2"/>
      <c r="I427" s="2"/>
    </row>
    <row r="428" spans="4:9">
      <c r="D428" s="1"/>
      <c r="E428" s="2"/>
      <c r="F428" s="2"/>
      <c r="G428" s="2"/>
      <c r="I428" s="2"/>
    </row>
    <row r="429" spans="4:9">
      <c r="D429" s="1"/>
      <c r="E429" s="2"/>
      <c r="F429" s="2"/>
      <c r="G429" s="2"/>
      <c r="I429" s="2"/>
    </row>
    <row r="430" spans="4:9">
      <c r="D430" s="1"/>
      <c r="E430" s="2"/>
      <c r="F430" s="2"/>
      <c r="G430" s="2"/>
    </row>
    <row r="431" spans="4:9">
      <c r="D431" s="1"/>
      <c r="E431" s="2"/>
      <c r="F431" s="2"/>
      <c r="G431" s="2"/>
    </row>
    <row r="432" spans="4:9">
      <c r="D432" s="1"/>
      <c r="E432" s="2"/>
      <c r="F432" s="2"/>
      <c r="G432" s="2"/>
    </row>
    <row r="433" spans="4:9">
      <c r="D433" s="1"/>
      <c r="E433" s="2"/>
      <c r="F433" s="2"/>
      <c r="G433" s="2"/>
    </row>
    <row r="434" spans="4:9">
      <c r="D434" s="1"/>
      <c r="E434" s="2"/>
      <c r="F434" s="2"/>
      <c r="G434" s="2"/>
      <c r="H434" s="2"/>
    </row>
    <row r="435" spans="4:9">
      <c r="D435" s="1"/>
      <c r="E435" s="2"/>
      <c r="F435" s="2"/>
      <c r="G435" s="2"/>
      <c r="H435" s="2"/>
    </row>
    <row r="436" spans="4:9">
      <c r="D436" s="1"/>
      <c r="E436" s="2"/>
      <c r="F436" s="2"/>
      <c r="G436" s="2"/>
      <c r="H436" s="2"/>
    </row>
    <row r="437" spans="4:9">
      <c r="D437" s="1"/>
      <c r="E437" s="2"/>
      <c r="F437" s="2"/>
      <c r="G437" s="2"/>
      <c r="H437" s="2"/>
    </row>
    <row r="438" spans="4:9">
      <c r="D438" s="1"/>
      <c r="E438" s="2"/>
      <c r="F438" s="2"/>
      <c r="G438" s="2"/>
      <c r="I438" s="2"/>
    </row>
    <row r="439" spans="4:9">
      <c r="D439" s="1"/>
      <c r="E439" s="2"/>
      <c r="F439" s="2"/>
      <c r="G439" s="2"/>
      <c r="I439" s="2"/>
    </row>
    <row r="440" spans="4:9">
      <c r="D440" s="1"/>
      <c r="E440" s="2"/>
      <c r="F440" s="2"/>
      <c r="G440" s="2"/>
      <c r="I440" s="2"/>
    </row>
    <row r="441" spans="4:9">
      <c r="D441" s="1"/>
      <c r="E441" s="2"/>
      <c r="F441" s="2"/>
      <c r="G441" s="2"/>
      <c r="I441" s="2"/>
    </row>
    <row r="442" spans="4:9">
      <c r="D442" s="1"/>
      <c r="E442" s="2"/>
      <c r="F442" s="2"/>
      <c r="G442" s="2"/>
      <c r="I442" s="2"/>
    </row>
    <row r="443" spans="4:9">
      <c r="D443" s="1"/>
      <c r="E443" s="2"/>
      <c r="F443" s="2"/>
      <c r="G443" s="2"/>
      <c r="I443" s="2"/>
    </row>
    <row r="444" spans="4:9">
      <c r="D444" s="1"/>
      <c r="E444" s="2"/>
      <c r="F444" s="2"/>
      <c r="G444" s="2"/>
      <c r="I444" s="2"/>
    </row>
    <row r="445" spans="4:9">
      <c r="D445" s="1"/>
      <c r="E445" s="2"/>
      <c r="F445" s="2"/>
      <c r="G445" s="2"/>
      <c r="I445" s="2"/>
    </row>
    <row r="446" spans="4:9">
      <c r="D446" s="1"/>
      <c r="E446" s="2"/>
      <c r="F446" s="2"/>
      <c r="G446" s="2"/>
      <c r="I446" s="2"/>
    </row>
    <row r="447" spans="4:9">
      <c r="D447" s="1"/>
      <c r="E447" s="2"/>
      <c r="F447" s="2"/>
      <c r="G447" s="2"/>
      <c r="I447" s="2"/>
    </row>
    <row r="448" spans="4:9">
      <c r="D448" s="1"/>
      <c r="E448" s="2"/>
      <c r="F448" s="2"/>
      <c r="G448" s="2"/>
      <c r="I448" s="2"/>
    </row>
    <row r="449" spans="4:9">
      <c r="D449" s="1"/>
      <c r="E449" s="2"/>
      <c r="F449" s="2"/>
      <c r="G449" s="2"/>
      <c r="I449" s="2"/>
    </row>
    <row r="450" spans="4:9">
      <c r="D450" s="1"/>
      <c r="E450" s="2"/>
      <c r="F450" s="2"/>
      <c r="G450" s="2"/>
      <c r="I450" s="2"/>
    </row>
    <row r="451" spans="4:9">
      <c r="D451" s="1"/>
      <c r="E451" s="2"/>
      <c r="F451" s="2"/>
      <c r="G451" s="2"/>
      <c r="I451" s="2"/>
    </row>
    <row r="452" spans="4:9">
      <c r="D452" s="1"/>
      <c r="E452" s="2"/>
      <c r="F452" s="2"/>
      <c r="G452" s="2"/>
      <c r="I452" s="2"/>
    </row>
    <row r="453" spans="4:9">
      <c r="D453" s="1"/>
      <c r="E453" s="2"/>
      <c r="F453" s="2"/>
      <c r="G453" s="2"/>
      <c r="I453" s="2"/>
    </row>
    <row r="454" spans="4:9">
      <c r="D454" s="1"/>
      <c r="E454" s="2"/>
      <c r="F454" s="2"/>
      <c r="G454" s="2"/>
      <c r="I454" s="2"/>
    </row>
    <row r="455" spans="4:9">
      <c r="D455" s="1"/>
      <c r="E455" s="2"/>
      <c r="F455" s="2"/>
      <c r="G455" s="2"/>
      <c r="I455" s="2"/>
    </row>
    <row r="456" spans="4:9">
      <c r="D456" s="1"/>
      <c r="E456" s="2"/>
      <c r="F456" s="2"/>
      <c r="G456" s="2"/>
      <c r="I456" s="2"/>
    </row>
    <row r="457" spans="4:9">
      <c r="D457" s="1"/>
      <c r="E457" s="2"/>
      <c r="F457" s="2"/>
      <c r="G457" s="2"/>
      <c r="I457" s="2"/>
    </row>
    <row r="458" spans="4:9">
      <c r="D458" s="1"/>
      <c r="E458" s="2"/>
      <c r="F458" s="2"/>
      <c r="G458" s="2"/>
    </row>
    <row r="459" spans="4:9">
      <c r="D459" s="1"/>
      <c r="E459" s="2"/>
      <c r="F459" s="2"/>
      <c r="G459" s="2"/>
    </row>
    <row r="460" spans="4:9">
      <c r="D460" s="1"/>
      <c r="E460" s="2"/>
      <c r="F460" s="2"/>
      <c r="G460" s="2"/>
    </row>
    <row r="461" spans="4:9">
      <c r="D461" s="1"/>
      <c r="E461" s="2"/>
      <c r="F461" s="2"/>
      <c r="G461" s="2"/>
    </row>
    <row r="462" spans="4:9">
      <c r="D462" s="1"/>
      <c r="E462" s="2"/>
      <c r="G462" s="2"/>
      <c r="I462" s="2"/>
    </row>
    <row r="463" spans="4:9">
      <c r="D463" s="1"/>
      <c r="E463" s="2"/>
      <c r="G463" s="2"/>
      <c r="I463" s="2"/>
    </row>
    <row r="464" spans="4:9">
      <c r="D464" s="1"/>
      <c r="E464" s="2"/>
      <c r="G464" s="2"/>
      <c r="I464" s="2"/>
    </row>
    <row r="465" spans="4:9">
      <c r="D465" s="1"/>
      <c r="E465" s="2"/>
      <c r="G465" s="2"/>
      <c r="I465" s="2"/>
    </row>
    <row r="466" spans="4:9">
      <c r="D466" s="1"/>
      <c r="E466" s="2"/>
      <c r="F466" s="2"/>
      <c r="G466" s="2"/>
    </row>
    <row r="467" spans="4:9">
      <c r="D467" s="1"/>
      <c r="E467" s="2"/>
      <c r="F467" s="2"/>
      <c r="G467" s="2"/>
    </row>
    <row r="468" spans="4:9">
      <c r="D468" s="1"/>
      <c r="E468" s="2"/>
      <c r="F468" s="2"/>
      <c r="G468" s="2"/>
    </row>
    <row r="469" spans="4:9">
      <c r="D469" s="1"/>
      <c r="E469" s="2"/>
      <c r="F469" s="2"/>
      <c r="G469" s="2"/>
    </row>
    <row r="470" spans="4:9">
      <c r="D470" s="1"/>
      <c r="E470" s="2"/>
      <c r="F470" s="2"/>
      <c r="G470" s="2"/>
      <c r="I470" s="2"/>
    </row>
    <row r="471" spans="4:9">
      <c r="D471" s="1"/>
      <c r="E471" s="2"/>
      <c r="F471" s="2"/>
      <c r="G471" s="2"/>
      <c r="I471" s="2"/>
    </row>
    <row r="472" spans="4:9">
      <c r="D472" s="1"/>
      <c r="E472" s="2"/>
      <c r="F472" s="2"/>
      <c r="G472" s="2"/>
      <c r="I472" s="2"/>
    </row>
    <row r="473" spans="4:9">
      <c r="D473" s="1"/>
      <c r="E473" s="2"/>
      <c r="F473" s="2"/>
      <c r="G473" s="2"/>
      <c r="I473" s="2"/>
    </row>
    <row r="474" spans="4:9">
      <c r="D474" s="1"/>
      <c r="E474" s="2"/>
      <c r="F474" s="2"/>
      <c r="G474" s="2"/>
      <c r="I474" s="2"/>
    </row>
    <row r="475" spans="4:9">
      <c r="D475" s="1"/>
      <c r="E475" s="2"/>
      <c r="F475" s="2"/>
      <c r="G475" s="2"/>
      <c r="I475" s="2"/>
    </row>
    <row r="476" spans="4:9">
      <c r="D476" s="1"/>
      <c r="E476" s="2"/>
      <c r="F476" s="2"/>
      <c r="G476" s="2"/>
      <c r="I476" s="2"/>
    </row>
    <row r="477" spans="4:9">
      <c r="D477" s="1"/>
      <c r="E477" s="2"/>
      <c r="F477" s="2"/>
      <c r="G477" s="2"/>
      <c r="I477" s="2"/>
    </row>
    <row r="478" spans="4:9">
      <c r="D478" s="1"/>
      <c r="E478" s="2"/>
      <c r="F478" s="2"/>
      <c r="G478" s="2"/>
      <c r="I478" s="2"/>
    </row>
    <row r="479" spans="4:9">
      <c r="D479" s="1"/>
      <c r="E479" s="2"/>
      <c r="F479" s="2"/>
      <c r="G479" s="2"/>
      <c r="I479" s="2"/>
    </row>
    <row r="480" spans="4:9">
      <c r="D480" s="1"/>
      <c r="E480" s="2"/>
      <c r="F480" s="2"/>
      <c r="G480" s="2"/>
      <c r="I480" s="2"/>
    </row>
    <row r="481" spans="4:9">
      <c r="D481" s="1"/>
      <c r="E481" s="2"/>
      <c r="F481" s="2"/>
      <c r="G481" s="2"/>
      <c r="I481" s="2"/>
    </row>
    <row r="482" spans="4:9">
      <c r="D482" s="1"/>
      <c r="E482" s="2"/>
      <c r="F482" s="2"/>
      <c r="G482" s="2"/>
      <c r="I482" s="2"/>
    </row>
    <row r="483" spans="4:9">
      <c r="D483" s="1"/>
      <c r="E483" s="2"/>
      <c r="F483" s="2"/>
      <c r="G483" s="2"/>
      <c r="I483" s="2"/>
    </row>
    <row r="484" spans="4:9">
      <c r="D484" s="1"/>
      <c r="E484" s="2"/>
      <c r="F484" s="2"/>
      <c r="G484" s="2"/>
      <c r="I484" s="2"/>
    </row>
    <row r="485" spans="4:9">
      <c r="D485" s="1"/>
      <c r="E485" s="2"/>
      <c r="F485" s="2"/>
      <c r="G485" s="2"/>
      <c r="I485" s="2"/>
    </row>
    <row r="486" spans="4:9">
      <c r="D486" s="1"/>
      <c r="E486" s="2"/>
      <c r="F486" s="2"/>
      <c r="G486" s="2"/>
      <c r="I486" s="2"/>
    </row>
    <row r="487" spans="4:9">
      <c r="D487" s="1"/>
      <c r="E487" s="2"/>
      <c r="F487" s="2"/>
      <c r="G487" s="2"/>
      <c r="I487" s="2"/>
    </row>
    <row r="488" spans="4:9">
      <c r="D488" s="1"/>
      <c r="E488" s="2"/>
      <c r="F488" s="2"/>
      <c r="G488" s="2"/>
      <c r="I488" s="2"/>
    </row>
    <row r="489" spans="4:9">
      <c r="D489" s="1"/>
      <c r="E489" s="2"/>
      <c r="F489" s="2"/>
      <c r="G489" s="2"/>
      <c r="I489" s="2"/>
    </row>
    <row r="490" spans="4:9">
      <c r="D490" s="1"/>
      <c r="E490" s="2"/>
      <c r="F490" s="2"/>
      <c r="G490" s="2"/>
      <c r="H490" s="2"/>
      <c r="I490" s="2"/>
    </row>
    <row r="491" spans="4:9">
      <c r="D491" s="1"/>
      <c r="E491" s="2"/>
      <c r="F491" s="2"/>
      <c r="G491" s="2"/>
      <c r="H491" s="2"/>
      <c r="I491" s="2"/>
    </row>
    <row r="492" spans="4:9">
      <c r="D492" s="1"/>
      <c r="E492" s="2"/>
      <c r="F492" s="2"/>
      <c r="G492" s="2"/>
      <c r="H492" s="2"/>
      <c r="I492" s="2"/>
    </row>
    <row r="493" spans="4:9">
      <c r="D493" s="1"/>
      <c r="E493" s="2"/>
      <c r="F493" s="2"/>
      <c r="G493" s="2"/>
      <c r="H493" s="2"/>
      <c r="I493" s="2"/>
    </row>
    <row r="494" spans="4:9">
      <c r="D494" s="1"/>
      <c r="E494" s="2"/>
      <c r="F494" s="2"/>
      <c r="G494" s="2"/>
      <c r="H494" s="2"/>
      <c r="I494" s="2"/>
    </row>
    <row r="495" spans="4:9">
      <c r="D495" s="1"/>
      <c r="E495" s="2"/>
      <c r="F495" s="2"/>
      <c r="G495" s="2"/>
      <c r="H495" s="2"/>
      <c r="I495" s="2"/>
    </row>
    <row r="496" spans="4:9">
      <c r="D496" s="1"/>
      <c r="E496" s="2"/>
      <c r="F496" s="2"/>
      <c r="G496" s="2"/>
      <c r="H496" s="2"/>
      <c r="I496" s="2"/>
    </row>
    <row r="497" spans="4:9">
      <c r="D497" s="1"/>
      <c r="E497" s="2"/>
      <c r="F497" s="2"/>
      <c r="G497" s="2"/>
      <c r="H497" s="2"/>
      <c r="I497" s="2"/>
    </row>
    <row r="498" spans="4:9">
      <c r="D498" s="1"/>
      <c r="E498" s="2"/>
      <c r="F498" s="2"/>
      <c r="G498" s="2"/>
    </row>
    <row r="499" spans="4:9">
      <c r="D499" s="1"/>
      <c r="E499" s="2"/>
      <c r="F499" s="2"/>
      <c r="G499" s="2"/>
    </row>
    <row r="500" spans="4:9">
      <c r="D500" s="1"/>
      <c r="E500" s="2"/>
      <c r="F500" s="2"/>
      <c r="G500" s="2"/>
    </row>
    <row r="501" spans="4:9">
      <c r="D501" s="1"/>
      <c r="E501" s="2"/>
      <c r="F501" s="2"/>
      <c r="G501" s="2"/>
    </row>
    <row r="502" spans="4:9">
      <c r="D502" s="1"/>
      <c r="E502" s="2"/>
      <c r="F502" s="2"/>
      <c r="G502" s="2"/>
      <c r="I502" s="2"/>
    </row>
    <row r="503" spans="4:9">
      <c r="D503" s="1"/>
      <c r="E503" s="2"/>
      <c r="F503" s="2"/>
      <c r="G503" s="2"/>
      <c r="I503" s="2"/>
    </row>
    <row r="504" spans="4:9">
      <c r="D504" s="1"/>
      <c r="E504" s="2"/>
      <c r="F504" s="2"/>
      <c r="G504" s="2"/>
      <c r="I504" s="2"/>
    </row>
    <row r="505" spans="4:9">
      <c r="D505" s="1"/>
      <c r="E505" s="2"/>
      <c r="F505" s="2"/>
      <c r="G505" s="2"/>
      <c r="I505" s="2"/>
    </row>
    <row r="506" spans="4:9">
      <c r="D506" s="1"/>
      <c r="E506" s="2"/>
      <c r="F506" s="2"/>
      <c r="G506" s="2"/>
      <c r="I506" s="2"/>
    </row>
    <row r="507" spans="4:9">
      <c r="D507" s="1"/>
      <c r="E507" s="2"/>
      <c r="F507" s="2"/>
      <c r="G507" s="2"/>
      <c r="I507" s="2"/>
    </row>
    <row r="508" spans="4:9">
      <c r="D508" s="1"/>
      <c r="E508" s="2"/>
      <c r="F508" s="2"/>
      <c r="G508" s="2"/>
      <c r="I508" s="2"/>
    </row>
    <row r="509" spans="4:9">
      <c r="D509" s="1"/>
      <c r="E509" s="2"/>
      <c r="F509" s="2"/>
      <c r="G509" s="2"/>
      <c r="I509" s="2"/>
    </row>
    <row r="510" spans="4:9">
      <c r="D510" s="1"/>
      <c r="E510" s="2"/>
      <c r="F510" s="2"/>
      <c r="G510" s="2"/>
      <c r="I510" s="2"/>
    </row>
    <row r="511" spans="4:9">
      <c r="D511" s="1"/>
      <c r="E511" s="2"/>
      <c r="F511" s="2"/>
      <c r="G511" s="2"/>
      <c r="I511" s="2"/>
    </row>
    <row r="512" spans="4:9">
      <c r="D512" s="1"/>
      <c r="E512" s="2"/>
      <c r="F512" s="2"/>
      <c r="G512" s="2"/>
      <c r="I512" s="2"/>
    </row>
    <row r="513" spans="4:9">
      <c r="D513" s="1"/>
      <c r="E513" s="2"/>
      <c r="F513" s="2"/>
      <c r="G513" s="2"/>
      <c r="I513" s="2"/>
    </row>
    <row r="514" spans="4:9">
      <c r="D514" s="1"/>
      <c r="E514" s="2"/>
      <c r="F514" s="2"/>
      <c r="G514" s="2"/>
    </row>
    <row r="515" spans="4:9">
      <c r="D515" s="1"/>
      <c r="E515" s="2"/>
      <c r="F515" s="2"/>
      <c r="G515" s="2"/>
    </row>
    <row r="516" spans="4:9">
      <c r="D516" s="1"/>
      <c r="E516" s="2"/>
      <c r="F516" s="2"/>
      <c r="G516" s="2"/>
    </row>
    <row r="517" spans="4:9">
      <c r="D517" s="1"/>
      <c r="E517" s="2"/>
      <c r="F517" s="2"/>
      <c r="G517" s="2"/>
    </row>
    <row r="518" spans="4:9">
      <c r="D518" s="1"/>
      <c r="E518" s="2"/>
      <c r="F518" s="2"/>
      <c r="G518" s="2"/>
      <c r="H518" s="2"/>
    </row>
    <row r="519" spans="4:9">
      <c r="D519" s="1"/>
      <c r="E519" s="2"/>
      <c r="F519" s="2"/>
      <c r="G519" s="2"/>
      <c r="H519" s="2"/>
    </row>
    <row r="520" spans="4:9">
      <c r="D520" s="1"/>
      <c r="E520" s="2"/>
      <c r="F520" s="2"/>
      <c r="G520" s="2"/>
      <c r="H520" s="2"/>
    </row>
    <row r="521" spans="4:9">
      <c r="D521" s="1"/>
      <c r="E521" s="2"/>
      <c r="F521" s="2"/>
      <c r="G521" s="2"/>
      <c r="H521" s="2"/>
    </row>
    <row r="522" spans="4:9">
      <c r="D522" s="1"/>
      <c r="E522" s="2"/>
      <c r="F522" s="2"/>
      <c r="G522" s="2"/>
    </row>
    <row r="523" spans="4:9">
      <c r="D523" s="1"/>
      <c r="E523" s="2"/>
      <c r="F523" s="2"/>
      <c r="G523" s="2"/>
    </row>
    <row r="524" spans="4:9">
      <c r="D524" s="1"/>
      <c r="E524" s="2"/>
      <c r="F524" s="2"/>
      <c r="G524" s="2"/>
    </row>
    <row r="525" spans="4:9">
      <c r="D525" s="1"/>
      <c r="E525" s="2"/>
      <c r="F525" s="2"/>
      <c r="G525" s="2"/>
    </row>
    <row r="526" spans="4:9">
      <c r="D526" s="1"/>
      <c r="E526" s="2"/>
      <c r="F526" s="2"/>
      <c r="G526" s="2"/>
      <c r="I526" s="2"/>
    </row>
    <row r="527" spans="4:9">
      <c r="D527" s="1"/>
      <c r="E527" s="2"/>
      <c r="F527" s="2"/>
      <c r="G527" s="2"/>
      <c r="I527" s="2"/>
    </row>
    <row r="528" spans="4:9">
      <c r="D528" s="1"/>
      <c r="E528" s="2"/>
      <c r="F528" s="2"/>
      <c r="G528" s="2"/>
      <c r="I528" s="2"/>
    </row>
    <row r="529" spans="4:9">
      <c r="D529" s="1"/>
      <c r="E529" s="2"/>
      <c r="F529" s="2"/>
      <c r="G529" s="2"/>
      <c r="I529" s="2"/>
    </row>
    <row r="530" spans="4:9">
      <c r="D530" s="1"/>
      <c r="E530" s="2"/>
      <c r="F530" s="2"/>
      <c r="G530" s="2"/>
    </row>
    <row r="531" spans="4:9">
      <c r="D531" s="1"/>
      <c r="E531" s="2"/>
      <c r="F531" s="2"/>
      <c r="G531" s="2"/>
    </row>
    <row r="532" spans="4:9">
      <c r="D532" s="1"/>
      <c r="E532" s="2"/>
      <c r="F532" s="2"/>
      <c r="G532" s="2"/>
    </row>
    <row r="533" spans="4:9">
      <c r="D533" s="1"/>
      <c r="E533" s="2"/>
      <c r="F533" s="2"/>
      <c r="G533" s="2"/>
    </row>
    <row r="534" spans="4:9">
      <c r="D534" s="1"/>
      <c r="E534" s="2"/>
      <c r="F534" s="2"/>
      <c r="G534" s="2"/>
      <c r="I534" s="2"/>
    </row>
    <row r="535" spans="4:9">
      <c r="D535" s="1"/>
      <c r="E535" s="2"/>
      <c r="F535" s="2"/>
      <c r="G535" s="2"/>
      <c r="I535" s="2"/>
    </row>
    <row r="536" spans="4:9">
      <c r="D536" s="1"/>
      <c r="E536" s="2"/>
      <c r="F536" s="2"/>
      <c r="G536" s="2"/>
      <c r="I536" s="2"/>
    </row>
    <row r="537" spans="4:9">
      <c r="D537" s="1"/>
      <c r="E537" s="2"/>
      <c r="F537" s="2"/>
      <c r="G537" s="2"/>
      <c r="I537" s="2"/>
    </row>
    <row r="538" spans="4:9">
      <c r="D538" s="1"/>
      <c r="E538" s="2"/>
      <c r="F538" s="2"/>
      <c r="G538" s="2"/>
      <c r="I538" s="2"/>
    </row>
    <row r="539" spans="4:9">
      <c r="D539" s="1"/>
      <c r="E539" s="2"/>
      <c r="F539" s="2"/>
      <c r="G539" s="2"/>
      <c r="I539" s="2"/>
    </row>
    <row r="540" spans="4:9">
      <c r="D540" s="1"/>
      <c r="E540" s="2"/>
      <c r="F540" s="2"/>
      <c r="G540" s="2"/>
      <c r="I540" s="2"/>
    </row>
    <row r="541" spans="4:9">
      <c r="D541" s="1"/>
      <c r="E541" s="2"/>
      <c r="F541" s="2"/>
      <c r="G541" s="2"/>
      <c r="I541" s="2"/>
    </row>
    <row r="542" spans="4:9">
      <c r="D542" s="1"/>
      <c r="E542" s="2"/>
      <c r="F542" s="2"/>
      <c r="G542" s="2"/>
      <c r="I542" s="2"/>
    </row>
    <row r="543" spans="4:9">
      <c r="D543" s="1"/>
      <c r="E543" s="2"/>
      <c r="F543" s="2"/>
      <c r="G543" s="2"/>
      <c r="I543" s="2"/>
    </row>
    <row r="544" spans="4:9">
      <c r="D544" s="1"/>
      <c r="E544" s="2"/>
      <c r="F544" s="2"/>
      <c r="G544" s="2"/>
      <c r="I544" s="2"/>
    </row>
    <row r="545" spans="4:9">
      <c r="D545" s="1"/>
      <c r="E545" s="2"/>
      <c r="F545" s="2"/>
      <c r="G545" s="2"/>
      <c r="I545" s="2"/>
    </row>
    <row r="546" spans="4:9">
      <c r="D546" s="1"/>
      <c r="E546" s="2"/>
      <c r="F546" s="2"/>
      <c r="G546" s="2"/>
      <c r="I546" s="2"/>
    </row>
    <row r="547" spans="4:9">
      <c r="D547" s="1"/>
      <c r="E547" s="2"/>
      <c r="F547" s="2"/>
      <c r="G547" s="2"/>
      <c r="I547" s="2"/>
    </row>
    <row r="548" spans="4:9">
      <c r="D548" s="1"/>
      <c r="E548" s="2"/>
      <c r="F548" s="2"/>
      <c r="G548" s="2"/>
      <c r="I548" s="2"/>
    </row>
    <row r="549" spans="4:9">
      <c r="D549" s="1"/>
      <c r="E549" s="2"/>
      <c r="F549" s="2"/>
      <c r="G549" s="2"/>
      <c r="I549" s="2"/>
    </row>
    <row r="550" spans="4:9">
      <c r="D550" s="1"/>
      <c r="E550" s="2"/>
      <c r="G550" s="2"/>
      <c r="I550" s="2"/>
    </row>
    <row r="551" spans="4:9">
      <c r="D551" s="1"/>
      <c r="E551" s="2"/>
      <c r="G551" s="2"/>
      <c r="I551" s="2"/>
    </row>
    <row r="552" spans="4:9">
      <c r="D552" s="1"/>
      <c r="E552" s="2"/>
      <c r="G552" s="2"/>
      <c r="I552" s="2"/>
    </row>
    <row r="553" spans="4:9">
      <c r="D553" s="1"/>
      <c r="E553" s="2"/>
      <c r="G553" s="2"/>
      <c r="I553" s="2"/>
    </row>
    <row r="554" spans="4:9">
      <c r="D554" s="1"/>
      <c r="E554" s="2"/>
      <c r="F554" s="2"/>
      <c r="G554" s="2"/>
      <c r="H554" s="2"/>
    </row>
    <row r="555" spans="4:9">
      <c r="D555" s="1"/>
      <c r="E555" s="2"/>
      <c r="F555" s="2"/>
      <c r="G555" s="2"/>
      <c r="H555" s="2"/>
    </row>
    <row r="556" spans="4:9">
      <c r="D556" s="1"/>
      <c r="E556" s="2"/>
      <c r="F556" s="2"/>
      <c r="G556" s="2"/>
      <c r="H556" s="2"/>
    </row>
    <row r="557" spans="4:9">
      <c r="D557" s="1"/>
      <c r="E557" s="2"/>
      <c r="F557" s="2"/>
      <c r="G557" s="2"/>
      <c r="H557" s="2"/>
    </row>
    <row r="558" spans="4:9">
      <c r="D558" s="1"/>
      <c r="E558" s="2"/>
      <c r="F558" s="2"/>
      <c r="G558" s="2"/>
      <c r="I558" s="2"/>
    </row>
    <row r="559" spans="4:9">
      <c r="D559" s="1"/>
      <c r="E559" s="2"/>
      <c r="F559" s="2"/>
      <c r="G559" s="2"/>
      <c r="I559" s="2"/>
    </row>
    <row r="560" spans="4:9">
      <c r="D560" s="1"/>
      <c r="E560" s="2"/>
      <c r="F560" s="2"/>
      <c r="G560" s="2"/>
      <c r="I560" s="2"/>
    </row>
    <row r="561" spans="4:9">
      <c r="D561" s="1"/>
      <c r="E561" s="2"/>
      <c r="F561" s="2"/>
      <c r="G561" s="2"/>
      <c r="I561" s="2"/>
    </row>
    <row r="562" spans="4:9">
      <c r="D562" s="1"/>
      <c r="E562" s="2"/>
      <c r="F562" s="2"/>
      <c r="G562" s="2"/>
      <c r="H562" s="2"/>
    </row>
    <row r="563" spans="4:9">
      <c r="D563" s="1"/>
      <c r="E563" s="2"/>
      <c r="F563" s="2"/>
      <c r="G563" s="2"/>
      <c r="H563" s="2"/>
    </row>
    <row r="564" spans="4:9">
      <c r="D564" s="1"/>
      <c r="E564" s="2"/>
      <c r="F564" s="2"/>
      <c r="G564" s="2"/>
      <c r="H564" s="2"/>
    </row>
    <row r="565" spans="4:9">
      <c r="D565" s="1"/>
      <c r="E565" s="2"/>
      <c r="F565" s="2"/>
      <c r="G565" s="2"/>
      <c r="H565" s="2"/>
    </row>
    <row r="566" spans="4:9">
      <c r="D566" s="1"/>
      <c r="E566" s="2"/>
      <c r="F566" s="2"/>
      <c r="G566" s="2"/>
      <c r="I566" s="2"/>
    </row>
    <row r="567" spans="4:9">
      <c r="D567" s="1"/>
      <c r="E567" s="2"/>
      <c r="F567" s="2"/>
      <c r="G567" s="2"/>
      <c r="I567" s="2"/>
    </row>
    <row r="568" spans="4:9">
      <c r="D568" s="1"/>
      <c r="E568" s="2"/>
      <c r="F568" s="2"/>
      <c r="G568" s="2"/>
      <c r="I568" s="2"/>
    </row>
    <row r="569" spans="4:9">
      <c r="D569" s="1"/>
      <c r="E569" s="2"/>
      <c r="F569" s="2"/>
      <c r="G569" s="2"/>
      <c r="I569" s="2"/>
    </row>
    <row r="570" spans="4:9">
      <c r="D570" s="1"/>
      <c r="E570" s="2"/>
      <c r="F570" s="2"/>
      <c r="G570" s="2"/>
      <c r="I570" s="2"/>
    </row>
    <row r="571" spans="4:9">
      <c r="D571" s="1"/>
      <c r="E571" s="2"/>
      <c r="F571" s="2"/>
      <c r="G571" s="2"/>
      <c r="I571" s="2"/>
    </row>
    <row r="572" spans="4:9">
      <c r="D572" s="1"/>
      <c r="E572" s="2"/>
      <c r="F572" s="2"/>
      <c r="G572" s="2"/>
      <c r="I572" s="2"/>
    </row>
    <row r="573" spans="4:9">
      <c r="D573" s="1"/>
      <c r="E573" s="2"/>
      <c r="F573" s="2"/>
      <c r="G573" s="2"/>
      <c r="I573" s="2"/>
    </row>
    <row r="574" spans="4:9">
      <c r="D574" s="1"/>
      <c r="E574" s="2"/>
      <c r="F574" s="2"/>
      <c r="G574" s="2"/>
      <c r="I574" s="2"/>
    </row>
    <row r="575" spans="4:9">
      <c r="D575" s="1"/>
      <c r="E575" s="2"/>
      <c r="F575" s="2"/>
      <c r="G575" s="2"/>
      <c r="I575" s="2"/>
    </row>
    <row r="576" spans="4:9">
      <c r="D576" s="1"/>
      <c r="E576" s="2"/>
      <c r="F576" s="2"/>
      <c r="G576" s="2"/>
      <c r="I576" s="2"/>
    </row>
    <row r="577" spans="4:9">
      <c r="D577" s="1"/>
      <c r="E577" s="2"/>
      <c r="F577" s="2"/>
      <c r="G577" s="2"/>
      <c r="I577" s="2"/>
    </row>
    <row r="578" spans="4:9">
      <c r="D578" s="1"/>
      <c r="E578" s="2"/>
      <c r="F578" s="2"/>
      <c r="G578" s="2"/>
      <c r="I578" s="2"/>
    </row>
    <row r="579" spans="4:9">
      <c r="D579" s="1"/>
      <c r="E579" s="2"/>
      <c r="F579" s="2"/>
      <c r="G579" s="2"/>
      <c r="I579" s="2"/>
    </row>
    <row r="580" spans="4:9">
      <c r="D580" s="1"/>
      <c r="E580" s="2"/>
      <c r="F580" s="2"/>
      <c r="G580" s="2"/>
      <c r="I580" s="2"/>
    </row>
    <row r="581" spans="4:9">
      <c r="D581" s="1"/>
      <c r="E581" s="2"/>
      <c r="F581" s="2"/>
      <c r="G581" s="2"/>
      <c r="I581" s="2"/>
    </row>
    <row r="582" spans="4:9">
      <c r="D582" s="1"/>
      <c r="E582" s="2"/>
      <c r="F582" s="2"/>
      <c r="G582" s="2"/>
    </row>
    <row r="583" spans="4:9">
      <c r="D583" s="1"/>
      <c r="E583" s="2"/>
      <c r="F583" s="2"/>
      <c r="G583" s="2"/>
    </row>
    <row r="584" spans="4:9">
      <c r="D584" s="1"/>
      <c r="E584" s="2"/>
      <c r="F584" s="2"/>
      <c r="G584" s="2"/>
    </row>
    <row r="585" spans="4:9">
      <c r="D585" s="1"/>
      <c r="E585" s="2"/>
      <c r="F585" s="2"/>
      <c r="G585" s="2"/>
    </row>
    <row r="586" spans="4:9">
      <c r="D586" s="1"/>
      <c r="E586" s="2"/>
      <c r="F586" s="2"/>
      <c r="G586" s="2"/>
    </row>
    <row r="587" spans="4:9">
      <c r="D587" s="1"/>
      <c r="E587" s="2"/>
      <c r="F587" s="2"/>
      <c r="G587" s="2"/>
    </row>
    <row r="588" spans="4:9">
      <c r="D588" s="1"/>
      <c r="E588" s="2"/>
      <c r="F588" s="2"/>
      <c r="G588" s="2"/>
    </row>
    <row r="589" spans="4:9">
      <c r="D589" s="1"/>
      <c r="E589" s="2"/>
      <c r="F589" s="2"/>
      <c r="G589" s="2"/>
    </row>
    <row r="590" spans="4:9">
      <c r="D590" s="1"/>
      <c r="E590" s="2"/>
      <c r="F590" s="2"/>
      <c r="G590" s="2"/>
      <c r="H590" s="2"/>
    </row>
    <row r="591" spans="4:9">
      <c r="D591" s="1"/>
      <c r="E591" s="2"/>
      <c r="F591" s="2"/>
      <c r="G591" s="2"/>
      <c r="H591" s="2"/>
    </row>
    <row r="592" spans="4:9">
      <c r="D592" s="1"/>
      <c r="E592" s="2"/>
      <c r="F592" s="2"/>
      <c r="G592" s="2"/>
      <c r="H592" s="2"/>
    </row>
    <row r="593" spans="4:9">
      <c r="D593" s="1"/>
      <c r="E593" s="2"/>
      <c r="F593" s="2"/>
      <c r="G593" s="2"/>
      <c r="H593" s="2"/>
    </row>
    <row r="594" spans="4:9">
      <c r="D594" s="1"/>
      <c r="E594" s="2"/>
      <c r="F594" s="2"/>
      <c r="G594" s="2"/>
      <c r="I594" s="2"/>
    </row>
    <row r="595" spans="4:9">
      <c r="D595" s="1"/>
      <c r="E595" s="2"/>
      <c r="F595" s="2"/>
      <c r="G595" s="2"/>
      <c r="I595" s="2"/>
    </row>
    <row r="596" spans="4:9">
      <c r="D596" s="1"/>
      <c r="E596" s="2"/>
      <c r="F596" s="2"/>
      <c r="G596" s="2"/>
      <c r="I596" s="2"/>
    </row>
    <row r="597" spans="4:9">
      <c r="D597" s="1"/>
      <c r="E597" s="2"/>
      <c r="F597" s="2"/>
      <c r="G597" s="2"/>
      <c r="I597" s="2"/>
    </row>
    <row r="598" spans="4:9">
      <c r="D598" s="1"/>
      <c r="E598" s="2"/>
      <c r="F598" s="2"/>
      <c r="G598" s="2"/>
      <c r="H598" s="2"/>
    </row>
    <row r="599" spans="4:9">
      <c r="D599" s="1"/>
      <c r="E599" s="2"/>
      <c r="F599" s="2"/>
      <c r="G599" s="2"/>
      <c r="H599" s="2"/>
    </row>
    <row r="600" spans="4:9">
      <c r="D600" s="1"/>
      <c r="E600" s="2"/>
      <c r="F600" s="2"/>
      <c r="G600" s="2"/>
      <c r="H600" s="2"/>
    </row>
    <row r="601" spans="4:9">
      <c r="D601" s="1"/>
      <c r="E601" s="2"/>
      <c r="F601" s="2"/>
      <c r="G601" s="2"/>
      <c r="H601" s="2"/>
    </row>
    <row r="602" spans="4:9">
      <c r="D602" s="1"/>
      <c r="E602" s="2"/>
      <c r="F602" s="2"/>
      <c r="G602" s="2"/>
      <c r="I602" s="2"/>
    </row>
    <row r="603" spans="4:9">
      <c r="D603" s="1"/>
      <c r="E603" s="2"/>
      <c r="F603" s="2"/>
      <c r="G603" s="2"/>
      <c r="I603" s="2"/>
    </row>
    <row r="604" spans="4:9">
      <c r="D604" s="1"/>
      <c r="E604" s="2"/>
      <c r="F604" s="2"/>
      <c r="G604" s="2"/>
      <c r="I604" s="2"/>
    </row>
    <row r="605" spans="4:9">
      <c r="D605" s="1"/>
      <c r="E605" s="2"/>
      <c r="F605" s="2"/>
      <c r="G605" s="2"/>
      <c r="I605" s="2"/>
    </row>
    <row r="606" spans="4:9">
      <c r="D606" s="1"/>
      <c r="E606" s="2"/>
      <c r="F606" s="2"/>
      <c r="G606" s="2"/>
      <c r="I606" s="2"/>
    </row>
    <row r="607" spans="4:9">
      <c r="D607" s="1"/>
      <c r="E607" s="2"/>
      <c r="F607" s="2"/>
      <c r="G607" s="2"/>
      <c r="I607" s="2"/>
    </row>
    <row r="608" spans="4:9">
      <c r="D608" s="1"/>
      <c r="E608" s="2"/>
      <c r="F608" s="2"/>
      <c r="G608" s="2"/>
      <c r="I608" s="2"/>
    </row>
    <row r="609" spans="4:9">
      <c r="D609" s="1"/>
      <c r="E609" s="2"/>
      <c r="F609" s="2"/>
      <c r="G609" s="2"/>
      <c r="I609" s="2"/>
    </row>
    <row r="610" spans="4:9">
      <c r="D610" s="1"/>
      <c r="E610" s="2"/>
      <c r="F610" s="2"/>
      <c r="G610" s="2"/>
      <c r="H610" s="2"/>
    </row>
    <row r="611" spans="4:9">
      <c r="D611" s="1"/>
      <c r="E611" s="2"/>
      <c r="F611" s="2"/>
      <c r="G611" s="2"/>
      <c r="H611" s="2"/>
    </row>
    <row r="612" spans="4:9">
      <c r="D612" s="1"/>
      <c r="E612" s="2"/>
      <c r="F612" s="2"/>
      <c r="G612" s="2"/>
      <c r="H612" s="2"/>
    </row>
    <row r="613" spans="4:9">
      <c r="D613" s="1"/>
      <c r="E613" s="2"/>
      <c r="F613" s="2"/>
      <c r="G613" s="2"/>
      <c r="H613" s="2"/>
    </row>
    <row r="614" spans="4:9">
      <c r="D614" s="1"/>
      <c r="E614" s="2"/>
      <c r="F614" s="2"/>
      <c r="G614" s="2"/>
    </row>
    <row r="615" spans="4:9">
      <c r="D615" s="1"/>
      <c r="E615" s="2"/>
      <c r="F615" s="2"/>
      <c r="G615" s="2"/>
    </row>
    <row r="616" spans="4:9">
      <c r="D616" s="1"/>
      <c r="E616" s="2"/>
      <c r="F616" s="2"/>
      <c r="G616" s="2"/>
    </row>
    <row r="617" spans="4:9">
      <c r="D617" s="1"/>
      <c r="E617" s="2"/>
      <c r="F617" s="2"/>
      <c r="G617" s="2"/>
    </row>
    <row r="618" spans="4:9">
      <c r="D618" s="1"/>
      <c r="E618" s="2"/>
      <c r="F618" s="2"/>
      <c r="G618" s="2"/>
    </row>
    <row r="619" spans="4:9">
      <c r="D619" s="1"/>
      <c r="E619" s="2"/>
      <c r="F619" s="2"/>
      <c r="G619" s="2"/>
    </row>
    <row r="620" spans="4:9">
      <c r="D620" s="1"/>
      <c r="E620" s="2"/>
      <c r="F620" s="2"/>
      <c r="G620" s="2"/>
    </row>
    <row r="621" spans="4:9">
      <c r="D621" s="1"/>
      <c r="E621" s="2"/>
      <c r="F621" s="2"/>
      <c r="G621" s="2"/>
    </row>
    <row r="622" spans="4:9">
      <c r="D622" s="1"/>
      <c r="E622" s="2"/>
      <c r="F622" s="2"/>
      <c r="G622" s="2"/>
      <c r="I622" s="2"/>
    </row>
    <row r="623" spans="4:9">
      <c r="D623" s="1"/>
      <c r="E623" s="2"/>
      <c r="F623" s="2"/>
      <c r="G623" s="2"/>
      <c r="I623" s="2"/>
    </row>
    <row r="624" spans="4:9">
      <c r="D624" s="1"/>
      <c r="E624" s="2"/>
      <c r="F624" s="2"/>
      <c r="G624" s="2"/>
      <c r="I624" s="2"/>
    </row>
    <row r="625" spans="4:9">
      <c r="D625" s="1"/>
      <c r="E625" s="2"/>
      <c r="F625" s="2"/>
      <c r="G625" s="2"/>
      <c r="I625" s="2"/>
    </row>
    <row r="626" spans="4:9">
      <c r="D626" s="1"/>
      <c r="E626" s="2"/>
      <c r="F626" s="2"/>
      <c r="G626" s="2"/>
      <c r="H626" s="2"/>
    </row>
    <row r="627" spans="4:9">
      <c r="D627" s="1"/>
      <c r="E627" s="2"/>
      <c r="F627" s="2"/>
      <c r="G627" s="2"/>
      <c r="H627" s="2"/>
    </row>
    <row r="628" spans="4:9">
      <c r="D628" s="1"/>
      <c r="E628" s="2"/>
      <c r="F628" s="2"/>
      <c r="G628" s="2"/>
      <c r="H628" s="2"/>
    </row>
    <row r="629" spans="4:9">
      <c r="D629" s="1"/>
      <c r="E629" s="2"/>
      <c r="F629" s="2"/>
      <c r="G629" s="2"/>
      <c r="H629" s="2"/>
    </row>
    <row r="630" spans="4:9">
      <c r="D630" s="1"/>
      <c r="E630" s="2"/>
      <c r="F630" s="2"/>
      <c r="G630" s="2"/>
    </row>
    <row r="631" spans="4:9">
      <c r="D631" s="1"/>
      <c r="E631" s="2"/>
      <c r="F631" s="2"/>
      <c r="G631" s="2"/>
    </row>
    <row r="632" spans="4:9">
      <c r="D632" s="1"/>
      <c r="E632" s="2"/>
      <c r="F632" s="2"/>
      <c r="G632" s="2"/>
    </row>
    <row r="633" spans="4:9">
      <c r="D633" s="1"/>
      <c r="E633" s="2"/>
      <c r="F633" s="2"/>
      <c r="G633" s="2"/>
    </row>
    <row r="634" spans="4:9">
      <c r="D634" s="1"/>
      <c r="E634" s="2"/>
      <c r="F634" s="2"/>
      <c r="G634" s="2"/>
    </row>
    <row r="635" spans="4:9">
      <c r="D635" s="1"/>
      <c r="E635" s="2"/>
      <c r="F635" s="2"/>
      <c r="G635" s="2"/>
    </row>
    <row r="636" spans="4:9">
      <c r="D636" s="1"/>
      <c r="E636" s="2"/>
      <c r="F636" s="2"/>
      <c r="G636" s="2"/>
    </row>
    <row r="637" spans="4:9">
      <c r="D637" s="1"/>
      <c r="E637" s="2"/>
      <c r="F637" s="2"/>
      <c r="G637" s="2"/>
    </row>
    <row r="638" spans="4:9">
      <c r="D638" s="1"/>
      <c r="E638" s="2"/>
      <c r="F638" s="2"/>
      <c r="G638" s="2"/>
      <c r="H638" s="2"/>
    </row>
    <row r="639" spans="4:9">
      <c r="D639" s="1"/>
      <c r="E639" s="2"/>
      <c r="F639" s="2"/>
      <c r="G639" s="2"/>
      <c r="H639" s="2"/>
    </row>
    <row r="640" spans="4:9">
      <c r="D640" s="1"/>
      <c r="E640" s="2"/>
      <c r="F640" s="2"/>
      <c r="G640" s="2"/>
      <c r="H640" s="2"/>
    </row>
    <row r="641" spans="4:9">
      <c r="D641" s="1"/>
      <c r="E641" s="2"/>
      <c r="F641" s="2"/>
      <c r="G641" s="2"/>
      <c r="H641" s="2"/>
    </row>
    <row r="642" spans="4:9">
      <c r="D642" s="1"/>
      <c r="E642" s="2"/>
      <c r="F642" s="2"/>
      <c r="G642" s="2"/>
      <c r="I642" s="2"/>
    </row>
    <row r="643" spans="4:9">
      <c r="D643" s="1"/>
      <c r="E643" s="2"/>
      <c r="F643" s="2"/>
      <c r="G643" s="2"/>
      <c r="I643" s="2"/>
    </row>
    <row r="644" spans="4:9">
      <c r="D644" s="1"/>
      <c r="E644" s="2"/>
      <c r="F644" s="2"/>
      <c r="G644" s="2"/>
      <c r="I644" s="2"/>
    </row>
    <row r="645" spans="4:9">
      <c r="D645" s="1"/>
      <c r="E645" s="2"/>
      <c r="F645" s="2"/>
      <c r="G645" s="2"/>
      <c r="I645" s="2"/>
    </row>
    <row r="646" spans="4:9">
      <c r="D646" s="1"/>
      <c r="E646" s="2"/>
      <c r="F646" s="2"/>
      <c r="G646" s="2"/>
      <c r="H646" s="2"/>
    </row>
    <row r="647" spans="4:9">
      <c r="D647" s="1"/>
      <c r="E647" s="2"/>
      <c r="F647" s="2"/>
      <c r="G647" s="2"/>
      <c r="H647" s="2"/>
    </row>
    <row r="648" spans="4:9">
      <c r="D648" s="1"/>
      <c r="E648" s="2"/>
      <c r="F648" s="2"/>
      <c r="G648" s="2"/>
      <c r="H648" s="2"/>
    </row>
    <row r="649" spans="4:9">
      <c r="D649" s="1"/>
      <c r="E649" s="2"/>
      <c r="F649" s="2"/>
      <c r="G649" s="2"/>
      <c r="H649" s="2"/>
    </row>
    <row r="650" spans="4:9">
      <c r="D650" s="1"/>
      <c r="E650" s="2"/>
      <c r="G650" s="2"/>
      <c r="I650" s="2"/>
    </row>
    <row r="651" spans="4:9">
      <c r="D651" s="1"/>
      <c r="E651" s="2"/>
      <c r="G651" s="2"/>
      <c r="I651" s="2"/>
    </row>
    <row r="652" spans="4:9">
      <c r="D652" s="1"/>
      <c r="E652" s="2"/>
      <c r="G652" s="2"/>
      <c r="I652" s="2"/>
    </row>
    <row r="653" spans="4:9">
      <c r="D653" s="1"/>
      <c r="E653" s="2"/>
      <c r="G653" s="2"/>
      <c r="I653" s="2"/>
    </row>
    <row r="654" spans="4:9">
      <c r="D654" s="1"/>
      <c r="E654" s="2"/>
      <c r="F654" s="2"/>
      <c r="G654" s="2"/>
    </row>
    <row r="655" spans="4:9">
      <c r="D655" s="1"/>
      <c r="E655" s="2"/>
      <c r="F655" s="2"/>
      <c r="G655" s="2"/>
    </row>
    <row r="656" spans="4:9">
      <c r="D656" s="1"/>
      <c r="E656" s="2"/>
      <c r="F656" s="2"/>
      <c r="G656" s="2"/>
    </row>
    <row r="657" spans="4:9">
      <c r="D657" s="1"/>
      <c r="E657" s="2"/>
      <c r="F657" s="2"/>
      <c r="G657" s="2"/>
    </row>
    <row r="658" spans="4:9">
      <c r="D658" s="1"/>
      <c r="E658" s="2"/>
      <c r="F658" s="2"/>
      <c r="G658" s="2"/>
      <c r="I658" s="2"/>
    </row>
    <row r="659" spans="4:9">
      <c r="D659" s="1"/>
      <c r="E659" s="2"/>
      <c r="F659" s="2"/>
      <c r="G659" s="2"/>
      <c r="I659" s="2"/>
    </row>
    <row r="660" spans="4:9">
      <c r="D660" s="1"/>
      <c r="E660" s="2"/>
      <c r="F660" s="2"/>
      <c r="G660" s="2"/>
      <c r="I660" s="2"/>
    </row>
    <row r="661" spans="4:9">
      <c r="D661" s="1"/>
      <c r="E661" s="2"/>
      <c r="F661" s="2"/>
      <c r="G661" s="2"/>
      <c r="I661" s="2"/>
    </row>
    <row r="662" spans="4:9">
      <c r="D662" s="1"/>
      <c r="E662" s="2"/>
      <c r="F662" s="2"/>
      <c r="G662" s="2"/>
      <c r="H662" s="2"/>
    </row>
    <row r="663" spans="4:9">
      <c r="D663" s="1"/>
      <c r="E663" s="2"/>
      <c r="F663" s="2"/>
      <c r="G663" s="2"/>
      <c r="H663" s="2"/>
    </row>
    <row r="664" spans="4:9">
      <c r="D664" s="1"/>
      <c r="E664" s="2"/>
      <c r="F664" s="2"/>
      <c r="G664" s="2"/>
      <c r="H664" s="2"/>
    </row>
    <row r="665" spans="4:9">
      <c r="D665" s="1"/>
      <c r="E665" s="2"/>
      <c r="F665" s="2"/>
      <c r="G665" s="2"/>
      <c r="H665" s="2"/>
    </row>
    <row r="666" spans="4:9">
      <c r="D666" s="1"/>
      <c r="E666" s="2"/>
      <c r="F666" s="2"/>
      <c r="G666" s="2"/>
    </row>
    <row r="667" spans="4:9">
      <c r="D667" s="1"/>
      <c r="E667" s="2"/>
      <c r="F667" s="2"/>
      <c r="G667" s="2"/>
    </row>
    <row r="668" spans="4:9">
      <c r="D668" s="1"/>
      <c r="E668" s="2"/>
      <c r="F668" s="2"/>
      <c r="G668" s="2"/>
    </row>
    <row r="669" spans="4:9">
      <c r="D669" s="1"/>
      <c r="E669" s="2"/>
      <c r="F669" s="2"/>
      <c r="G669" s="2"/>
    </row>
    <row r="670" spans="4:9">
      <c r="D670" s="1"/>
      <c r="E670" s="2"/>
      <c r="F670" s="2"/>
      <c r="G670" s="2"/>
      <c r="H670" s="2"/>
      <c r="I670" s="2"/>
    </row>
    <row r="671" spans="4:9">
      <c r="D671" s="1"/>
      <c r="E671" s="2"/>
      <c r="F671" s="2"/>
      <c r="G671" s="2"/>
      <c r="H671" s="2"/>
      <c r="I671" s="2"/>
    </row>
    <row r="672" spans="4:9">
      <c r="D672" s="1"/>
      <c r="E672" s="2"/>
      <c r="F672" s="2"/>
      <c r="G672" s="2"/>
      <c r="H672" s="2"/>
      <c r="I672" s="2"/>
    </row>
    <row r="673" spans="4:9">
      <c r="D673" s="1"/>
      <c r="E673" s="2"/>
      <c r="F673" s="2"/>
      <c r="G673" s="2"/>
      <c r="H673" s="2"/>
      <c r="I673" s="2"/>
    </row>
    <row r="674" spans="4:9">
      <c r="D674" s="1"/>
      <c r="E674" s="2"/>
      <c r="F674" s="2"/>
      <c r="G674" s="2"/>
    </row>
    <row r="675" spans="4:9">
      <c r="D675" s="1"/>
      <c r="E675" s="2"/>
      <c r="F675" s="2"/>
      <c r="G675" s="2"/>
    </row>
    <row r="676" spans="4:9">
      <c r="D676" s="1"/>
      <c r="E676" s="2"/>
      <c r="F676" s="2"/>
      <c r="G676" s="2"/>
    </row>
    <row r="677" spans="4:9">
      <c r="D677" s="1"/>
      <c r="E677" s="2"/>
      <c r="F677" s="2"/>
      <c r="G677" s="2"/>
    </row>
    <row r="678" spans="4:9">
      <c r="D678" s="1"/>
      <c r="E678" s="2"/>
      <c r="F678" s="2"/>
      <c r="G678" s="2"/>
      <c r="I678" s="2"/>
    </row>
    <row r="679" spans="4:9">
      <c r="D679" s="1"/>
      <c r="E679" s="2"/>
      <c r="F679" s="2"/>
      <c r="G679" s="2"/>
      <c r="I679" s="2"/>
    </row>
    <row r="680" spans="4:9">
      <c r="D680" s="1"/>
      <c r="E680" s="2"/>
      <c r="F680" s="2"/>
      <c r="G680" s="2"/>
      <c r="I680" s="2"/>
    </row>
    <row r="681" spans="4:9">
      <c r="D681" s="1"/>
      <c r="E681" s="2"/>
      <c r="F681" s="2"/>
      <c r="G681" s="2"/>
      <c r="I681" s="2"/>
    </row>
    <row r="682" spans="4:9">
      <c r="D682" s="1"/>
      <c r="E682" s="2"/>
      <c r="F682" s="2"/>
      <c r="G682" s="2"/>
    </row>
    <row r="683" spans="4:9">
      <c r="D683" s="1"/>
      <c r="E683" s="2"/>
      <c r="F683" s="2"/>
      <c r="G683" s="2"/>
    </row>
    <row r="684" spans="4:9">
      <c r="D684" s="1"/>
      <c r="E684" s="2"/>
      <c r="F684" s="2"/>
      <c r="G684" s="2"/>
    </row>
    <row r="685" spans="4:9">
      <c r="D685" s="1"/>
      <c r="E685" s="2"/>
      <c r="F685" s="2"/>
      <c r="G685" s="2"/>
    </row>
    <row r="686" spans="4:9">
      <c r="D686" s="1"/>
      <c r="E686" s="2"/>
      <c r="F686" s="2"/>
    </row>
    <row r="687" spans="4:9">
      <c r="D687" s="1"/>
      <c r="E687" s="2"/>
      <c r="F687" s="2"/>
    </row>
    <row r="688" spans="4:9">
      <c r="D688" s="1"/>
      <c r="E688" s="2"/>
      <c r="F688" s="2"/>
    </row>
    <row r="689" spans="4:8">
      <c r="D689" s="1"/>
      <c r="E689" s="2"/>
      <c r="F689" s="2"/>
    </row>
    <row r="690" spans="4:8">
      <c r="D690" s="1"/>
      <c r="E690" s="2"/>
      <c r="F690" s="2"/>
      <c r="G690" s="2"/>
      <c r="H690" s="2"/>
    </row>
    <row r="691" spans="4:8">
      <c r="D691" s="1"/>
      <c r="E691" s="2"/>
      <c r="F691" s="2"/>
      <c r="G691" s="2"/>
      <c r="H691" s="2"/>
    </row>
    <row r="692" spans="4:8">
      <c r="D692" s="1"/>
      <c r="E692" s="2"/>
      <c r="F692" s="2"/>
      <c r="G692" s="2"/>
      <c r="H692" s="2"/>
    </row>
    <row r="693" spans="4:8">
      <c r="D693" s="1"/>
      <c r="E693" s="2"/>
      <c r="F693" s="2"/>
      <c r="G693" s="2"/>
      <c r="H693" s="2"/>
    </row>
    <row r="694" spans="4:8">
      <c r="D694" s="1"/>
      <c r="E694" s="2"/>
      <c r="F694" s="2"/>
      <c r="G694" s="2"/>
    </row>
    <row r="695" spans="4:8">
      <c r="D695" s="1"/>
      <c r="E695" s="2"/>
      <c r="F695" s="2"/>
      <c r="G695" s="2"/>
    </row>
    <row r="696" spans="4:8">
      <c r="D696" s="1"/>
      <c r="E696" s="2"/>
      <c r="F696" s="2"/>
      <c r="G696" s="2"/>
    </row>
    <row r="697" spans="4:8">
      <c r="D697" s="1"/>
      <c r="E697" s="2"/>
      <c r="F697" s="2"/>
      <c r="G697" s="2"/>
    </row>
    <row r="698" spans="4:8">
      <c r="D698" s="1"/>
      <c r="E698" s="2"/>
      <c r="F698" s="2"/>
      <c r="G698" s="2"/>
    </row>
    <row r="699" spans="4:8">
      <c r="D699" s="1"/>
      <c r="E699" s="2"/>
      <c r="F699" s="2"/>
      <c r="G699" s="2"/>
    </row>
    <row r="700" spans="4:8">
      <c r="D700" s="1"/>
      <c r="E700" s="2"/>
      <c r="F700" s="2"/>
      <c r="G700" s="2"/>
    </row>
    <row r="701" spans="4:8">
      <c r="D701" s="1"/>
      <c r="E701" s="2"/>
      <c r="F701" s="2"/>
      <c r="G701" s="2"/>
    </row>
    <row r="702" spans="4:8">
      <c r="D702" s="1"/>
      <c r="E702" s="2"/>
      <c r="F702" s="2"/>
      <c r="G702" s="2"/>
    </row>
    <row r="703" spans="4:8">
      <c r="D703" s="1"/>
      <c r="E703" s="2"/>
      <c r="F703" s="2"/>
      <c r="G703" s="2"/>
    </row>
    <row r="704" spans="4:8">
      <c r="D704" s="1"/>
      <c r="E704" s="2"/>
      <c r="F704" s="2"/>
      <c r="G704" s="2"/>
    </row>
    <row r="705" spans="4:9">
      <c r="D705" s="1"/>
      <c r="E705" s="2"/>
      <c r="F705" s="2"/>
      <c r="G705" s="2"/>
    </row>
    <row r="706" spans="4:9">
      <c r="D706" s="1"/>
      <c r="E706" s="2"/>
      <c r="F706" s="2"/>
      <c r="G706" s="2"/>
    </row>
    <row r="707" spans="4:9">
      <c r="D707" s="1"/>
      <c r="E707" s="2"/>
      <c r="F707" s="2"/>
      <c r="G707" s="2"/>
    </row>
    <row r="708" spans="4:9">
      <c r="D708" s="1"/>
      <c r="E708" s="2"/>
      <c r="F708" s="2"/>
      <c r="G708" s="2"/>
    </row>
    <row r="709" spans="4:9">
      <c r="D709" s="1"/>
      <c r="E709" s="2"/>
      <c r="F709" s="2"/>
      <c r="G709" s="2"/>
    </row>
    <row r="710" spans="4:9">
      <c r="D710" s="1"/>
      <c r="E710" s="2"/>
      <c r="F710" s="2"/>
      <c r="G710" s="2"/>
      <c r="H710" s="2"/>
      <c r="I710" s="2"/>
    </row>
    <row r="711" spans="4:9">
      <c r="D711" s="1"/>
      <c r="E711" s="2"/>
      <c r="F711" s="2"/>
      <c r="G711" s="2"/>
      <c r="H711" s="2"/>
      <c r="I711" s="2"/>
    </row>
    <row r="712" spans="4:9">
      <c r="D712" s="1"/>
      <c r="E712" s="2"/>
      <c r="F712" s="2"/>
      <c r="G712" s="2"/>
      <c r="H712" s="2"/>
      <c r="I712" s="2"/>
    </row>
    <row r="713" spans="4:9">
      <c r="D713" s="1"/>
      <c r="E713" s="2"/>
      <c r="F713" s="2"/>
      <c r="G713" s="2"/>
      <c r="H713" s="2"/>
      <c r="I713" s="2"/>
    </row>
    <row r="714" spans="4:9">
      <c r="D714" s="1"/>
      <c r="E714" s="2"/>
      <c r="F714" s="2"/>
      <c r="G714" s="2"/>
      <c r="I714" s="2"/>
    </row>
    <row r="715" spans="4:9">
      <c r="D715" s="1"/>
      <c r="E715" s="2"/>
      <c r="F715" s="2"/>
      <c r="G715" s="2"/>
      <c r="I715" s="2"/>
    </row>
    <row r="716" spans="4:9">
      <c r="D716" s="1"/>
      <c r="E716" s="2"/>
      <c r="F716" s="2"/>
      <c r="G716" s="2"/>
      <c r="I716" s="2"/>
    </row>
    <row r="717" spans="4:9">
      <c r="D717" s="1"/>
      <c r="E717" s="2"/>
      <c r="F717" s="2"/>
      <c r="G717" s="2"/>
      <c r="I717" s="2"/>
    </row>
    <row r="718" spans="4:9">
      <c r="D718" s="1"/>
      <c r="E718" s="2"/>
      <c r="F718" s="2"/>
      <c r="G718" s="2"/>
    </row>
    <row r="719" spans="4:9">
      <c r="D719" s="1"/>
      <c r="E719" s="2"/>
      <c r="F719" s="2"/>
      <c r="G719" s="2"/>
    </row>
    <row r="720" spans="4:9">
      <c r="D720" s="1"/>
      <c r="E720" s="2"/>
      <c r="F720" s="2"/>
      <c r="G720" s="2"/>
    </row>
    <row r="721" spans="4:9">
      <c r="D721" s="1"/>
      <c r="E721" s="2"/>
      <c r="F721" s="2"/>
      <c r="G721" s="2"/>
    </row>
    <row r="722" spans="4:9">
      <c r="D722" s="1"/>
      <c r="E722" s="2"/>
      <c r="F722" s="2"/>
      <c r="G722" s="2"/>
      <c r="I722" s="2"/>
    </row>
    <row r="723" spans="4:9">
      <c r="D723" s="1"/>
      <c r="E723" s="2"/>
      <c r="F723" s="2"/>
      <c r="G723" s="2"/>
      <c r="I723" s="2"/>
    </row>
    <row r="724" spans="4:9">
      <c r="D724" s="1"/>
      <c r="E724" s="2"/>
      <c r="F724" s="2"/>
      <c r="G724" s="2"/>
      <c r="I724" s="2"/>
    </row>
    <row r="725" spans="4:9">
      <c r="D725" s="1"/>
      <c r="E725" s="2"/>
      <c r="F725" s="2"/>
      <c r="G725" s="2"/>
      <c r="I725" s="2"/>
    </row>
    <row r="726" spans="4:9">
      <c r="D726" s="1"/>
      <c r="E726" s="2"/>
      <c r="F726" s="2"/>
      <c r="G726" s="2"/>
      <c r="I726" s="2"/>
    </row>
    <row r="727" spans="4:9">
      <c r="D727" s="1"/>
      <c r="E727" s="2"/>
      <c r="F727" s="2"/>
      <c r="G727" s="2"/>
      <c r="I727" s="2"/>
    </row>
    <row r="728" spans="4:9">
      <c r="D728" s="1"/>
      <c r="E728" s="2"/>
      <c r="F728" s="2"/>
      <c r="G728" s="2"/>
      <c r="I728" s="2"/>
    </row>
    <row r="729" spans="4:9">
      <c r="D729" s="1"/>
      <c r="E729" s="2"/>
      <c r="F729" s="2"/>
      <c r="G729" s="2"/>
      <c r="I729" s="2"/>
    </row>
    <row r="730" spans="4:9">
      <c r="D730" s="1"/>
      <c r="E730" s="2"/>
      <c r="G730" s="2"/>
      <c r="I730" s="2"/>
    </row>
    <row r="731" spans="4:9">
      <c r="D731" s="1"/>
      <c r="E731" s="2"/>
      <c r="G731" s="2"/>
      <c r="I731" s="2"/>
    </row>
    <row r="732" spans="4:9">
      <c r="D732" s="1"/>
      <c r="E732" s="2"/>
      <c r="G732" s="2"/>
      <c r="I732" s="2"/>
    </row>
    <row r="733" spans="4:9">
      <c r="D733" s="1"/>
      <c r="E733" s="2"/>
      <c r="G733" s="2"/>
      <c r="I733" s="2"/>
    </row>
    <row r="734" spans="4:9">
      <c r="D734" s="1"/>
      <c r="E734" s="2"/>
      <c r="F734" s="2"/>
      <c r="G734" s="2"/>
      <c r="I734" s="2"/>
    </row>
    <row r="735" spans="4:9">
      <c r="D735" s="1"/>
      <c r="E735" s="2"/>
      <c r="F735" s="2"/>
      <c r="G735" s="2"/>
      <c r="I735" s="2"/>
    </row>
    <row r="736" spans="4:9">
      <c r="D736" s="1"/>
      <c r="E736" s="2"/>
      <c r="F736" s="2"/>
      <c r="G736" s="2"/>
      <c r="I736" s="2"/>
    </row>
    <row r="737" spans="4:9">
      <c r="D737" s="1"/>
      <c r="E737" s="2"/>
      <c r="F737" s="2"/>
      <c r="G737" s="2"/>
      <c r="I737" s="2"/>
    </row>
    <row r="738" spans="4:9">
      <c r="D738" s="1"/>
      <c r="E738" s="2"/>
      <c r="F738" s="2"/>
      <c r="G738" s="2"/>
      <c r="I738" s="2"/>
    </row>
    <row r="739" spans="4:9">
      <c r="D739" s="1"/>
      <c r="E739" s="2"/>
      <c r="F739" s="2"/>
      <c r="G739" s="2"/>
      <c r="I739" s="2"/>
    </row>
    <row r="740" spans="4:9">
      <c r="D740" s="1"/>
      <c r="E740" s="2"/>
      <c r="F740" s="2"/>
      <c r="G740" s="2"/>
      <c r="I740" s="2"/>
    </row>
    <row r="741" spans="4:9">
      <c r="D741" s="1"/>
      <c r="E741" s="2"/>
      <c r="F741" s="2"/>
      <c r="G741" s="2"/>
      <c r="I741" s="2"/>
    </row>
    <row r="742" spans="4:9">
      <c r="D742" s="1"/>
      <c r="E742" s="2"/>
      <c r="F742" s="2"/>
      <c r="I742" s="2"/>
    </row>
    <row r="743" spans="4:9">
      <c r="D743" s="1"/>
      <c r="E743" s="2"/>
      <c r="F743" s="2"/>
      <c r="I743" s="2"/>
    </row>
    <row r="744" spans="4:9">
      <c r="D744" s="1"/>
      <c r="E744" s="2"/>
      <c r="F744" s="2"/>
      <c r="I744" s="2"/>
    </row>
    <row r="745" spans="4:9">
      <c r="D745" s="1"/>
      <c r="E745" s="2"/>
      <c r="F745" s="2"/>
      <c r="I745" s="2"/>
    </row>
    <row r="746" spans="4:9">
      <c r="D746" s="1"/>
      <c r="E746" s="2"/>
      <c r="F746" s="2"/>
      <c r="G746" s="2"/>
    </row>
    <row r="747" spans="4:9">
      <c r="D747" s="1"/>
      <c r="E747" s="2"/>
      <c r="F747" s="2"/>
      <c r="G747" s="2"/>
    </row>
    <row r="748" spans="4:9">
      <c r="D748" s="1"/>
      <c r="E748" s="2"/>
      <c r="F748" s="2"/>
      <c r="G748" s="2"/>
    </row>
    <row r="749" spans="4:9">
      <c r="D749" s="1"/>
      <c r="E749" s="2"/>
      <c r="F749" s="2"/>
      <c r="G749" s="2"/>
    </row>
    <row r="750" spans="4:9">
      <c r="D750" s="1"/>
      <c r="E750" s="2"/>
      <c r="F750" s="2"/>
      <c r="G750" s="2"/>
      <c r="H750" s="2"/>
      <c r="I750" s="2"/>
    </row>
    <row r="751" spans="4:9">
      <c r="D751" s="1"/>
      <c r="E751" s="2"/>
      <c r="F751" s="2"/>
      <c r="G751" s="2"/>
      <c r="H751" s="2"/>
      <c r="I751" s="2"/>
    </row>
    <row r="752" spans="4:9">
      <c r="D752" s="1"/>
      <c r="E752" s="2"/>
      <c r="F752" s="2"/>
      <c r="G752" s="2"/>
      <c r="H752" s="2"/>
      <c r="I752" s="2"/>
    </row>
    <row r="753" spans="4:9">
      <c r="D753" s="1"/>
      <c r="E753" s="2"/>
      <c r="F753" s="2"/>
      <c r="G753" s="2"/>
      <c r="H753" s="2"/>
      <c r="I753" s="2"/>
    </row>
    <row r="754" spans="4:9">
      <c r="D754" s="1"/>
      <c r="E754" s="2"/>
      <c r="F754" s="2"/>
      <c r="G754" s="2"/>
    </row>
    <row r="755" spans="4:9">
      <c r="D755" s="1"/>
      <c r="E755" s="2"/>
      <c r="F755" s="2"/>
      <c r="G755" s="2"/>
    </row>
    <row r="756" spans="4:9">
      <c r="D756" s="1"/>
      <c r="E756" s="2"/>
      <c r="F756" s="2"/>
      <c r="G756" s="2"/>
    </row>
    <row r="757" spans="4:9">
      <c r="D757" s="1"/>
      <c r="E757" s="2"/>
      <c r="F757" s="2"/>
      <c r="G757" s="2"/>
    </row>
    <row r="758" spans="4:9">
      <c r="D758" s="1"/>
      <c r="E758" s="2"/>
      <c r="F758" s="2"/>
      <c r="G758" s="2"/>
      <c r="H758" s="2"/>
      <c r="I758" s="2"/>
    </row>
    <row r="759" spans="4:9">
      <c r="D759" s="1"/>
      <c r="E759" s="2"/>
      <c r="F759" s="2"/>
      <c r="G759" s="2"/>
      <c r="H759" s="2"/>
      <c r="I759" s="2"/>
    </row>
    <row r="760" spans="4:9">
      <c r="D760" s="1"/>
      <c r="E760" s="2"/>
      <c r="F760" s="2"/>
      <c r="G760" s="2"/>
      <c r="H760" s="2"/>
      <c r="I760" s="2"/>
    </row>
    <row r="761" spans="4:9">
      <c r="D761" s="1"/>
      <c r="E761" s="2"/>
      <c r="F761" s="2"/>
      <c r="G761" s="2"/>
      <c r="H761" s="2"/>
      <c r="I761" s="2"/>
    </row>
    <row r="762" spans="4:9">
      <c r="D762" s="1"/>
      <c r="E762" s="2"/>
      <c r="F762" s="2"/>
      <c r="G762" s="2"/>
      <c r="H762" s="2"/>
      <c r="I762" s="2"/>
    </row>
    <row r="763" spans="4:9">
      <c r="D763" s="1"/>
      <c r="E763" s="2"/>
      <c r="F763" s="2"/>
      <c r="G763" s="2"/>
      <c r="H763" s="2"/>
      <c r="I763" s="2"/>
    </row>
    <row r="764" spans="4:9">
      <c r="D764" s="1"/>
      <c r="E764" s="2"/>
      <c r="F764" s="2"/>
      <c r="G764" s="2"/>
      <c r="H764" s="2"/>
      <c r="I764" s="2"/>
    </row>
    <row r="765" spans="4:9">
      <c r="D765" s="1"/>
      <c r="E765" s="2"/>
      <c r="F765" s="2"/>
      <c r="G765" s="2"/>
      <c r="H765" s="2"/>
      <c r="I765" s="2"/>
    </row>
    <row r="766" spans="4:9">
      <c r="D766" s="1"/>
      <c r="E766" s="2"/>
      <c r="F766" s="2"/>
      <c r="G766" s="2"/>
      <c r="H766" s="2"/>
      <c r="I766" s="2"/>
    </row>
    <row r="767" spans="4:9">
      <c r="D767" s="1"/>
      <c r="E767" s="2"/>
      <c r="F767" s="2"/>
      <c r="G767" s="2"/>
      <c r="H767" s="2"/>
      <c r="I767" s="2"/>
    </row>
    <row r="768" spans="4:9">
      <c r="D768" s="1"/>
      <c r="E768" s="2"/>
      <c r="F768" s="2"/>
      <c r="G768" s="2"/>
      <c r="H768" s="2"/>
      <c r="I768" s="2"/>
    </row>
    <row r="769" spans="4:9">
      <c r="D769" s="1"/>
      <c r="E769" s="2"/>
      <c r="F769" s="2"/>
      <c r="G769" s="2"/>
      <c r="I769" s="2"/>
    </row>
    <row r="770" spans="4:9">
      <c r="D770" s="1"/>
      <c r="E770" s="2"/>
      <c r="F770" s="2"/>
      <c r="G770" s="2"/>
      <c r="I770" s="2"/>
    </row>
    <row r="771" spans="4:9">
      <c r="D771" s="1"/>
      <c r="E771" s="2"/>
      <c r="F771" s="2"/>
      <c r="G771" s="2"/>
      <c r="I771" s="2"/>
    </row>
    <row r="772" spans="4:9">
      <c r="D772" s="1"/>
      <c r="E772" s="2"/>
      <c r="F772" s="2"/>
      <c r="G772" s="2"/>
      <c r="I772" s="2"/>
    </row>
    <row r="773" spans="4:9">
      <c r="D773" s="1"/>
      <c r="E773" s="2"/>
      <c r="F773" s="2"/>
      <c r="G773" s="2"/>
    </row>
    <row r="774" spans="4:9">
      <c r="D774" s="1"/>
      <c r="E774" s="2"/>
      <c r="F774" s="2"/>
      <c r="G774" s="2"/>
    </row>
    <row r="775" spans="4:9">
      <c r="D775" s="1"/>
      <c r="E775" s="2"/>
      <c r="F775" s="2"/>
      <c r="G775" s="2"/>
    </row>
    <row r="776" spans="4:9">
      <c r="D776" s="1"/>
      <c r="E776" s="2"/>
      <c r="F776" s="2"/>
      <c r="G776" s="2"/>
    </row>
    <row r="777" spans="4:9">
      <c r="D777" s="1"/>
      <c r="E777" s="2"/>
      <c r="F777" s="2"/>
      <c r="G777" s="2"/>
    </row>
    <row r="778" spans="4:9">
      <c r="D778" s="1"/>
      <c r="E778" s="2"/>
      <c r="F778" s="2"/>
      <c r="G778" s="2"/>
    </row>
    <row r="779" spans="4:9">
      <c r="D779" s="1"/>
      <c r="E779" s="2"/>
      <c r="F779" s="2"/>
      <c r="G779" s="2"/>
    </row>
    <row r="780" spans="4:9">
      <c r="D780" s="1"/>
      <c r="E780" s="2"/>
      <c r="F780" s="2"/>
      <c r="G780" s="2"/>
    </row>
    <row r="781" spans="4:9">
      <c r="D781" s="1"/>
      <c r="E781" s="2"/>
      <c r="F781" s="2"/>
      <c r="G781" s="2"/>
    </row>
    <row r="782" spans="4:9">
      <c r="D782" s="1"/>
      <c r="E782" s="2"/>
      <c r="F782" s="2"/>
      <c r="G782" s="2"/>
    </row>
    <row r="783" spans="4:9">
      <c r="D783" s="1"/>
      <c r="E783" s="2"/>
      <c r="F783" s="2"/>
      <c r="G783" s="2"/>
    </row>
    <row r="784" spans="4:9">
      <c r="D784" s="1"/>
      <c r="E784" s="2"/>
      <c r="F784" s="2"/>
      <c r="G784" s="2"/>
    </row>
    <row r="785" spans="4:9">
      <c r="D785" s="1"/>
      <c r="E785" s="2"/>
      <c r="F785" s="2"/>
      <c r="G785" s="2"/>
      <c r="I785" s="2"/>
    </row>
    <row r="786" spans="4:9">
      <c r="D786" s="1"/>
      <c r="E786" s="2"/>
      <c r="F786" s="2"/>
      <c r="G786" s="2"/>
      <c r="I786" s="2"/>
    </row>
    <row r="787" spans="4:9">
      <c r="D787" s="1"/>
      <c r="E787" s="2"/>
      <c r="F787" s="2"/>
      <c r="G787" s="2"/>
      <c r="I787" s="2"/>
    </row>
    <row r="788" spans="4:9">
      <c r="D788" s="1"/>
      <c r="E788" s="2"/>
      <c r="F788" s="2"/>
      <c r="G788" s="2"/>
      <c r="I788" s="2"/>
    </row>
    <row r="789" spans="4:9">
      <c r="D789" s="1"/>
      <c r="E789" s="2"/>
      <c r="F789" s="2"/>
      <c r="G789" s="2"/>
    </row>
    <row r="790" spans="4:9">
      <c r="D790" s="1"/>
      <c r="E790" s="2"/>
      <c r="F790" s="2"/>
      <c r="G790" s="2"/>
    </row>
    <row r="791" spans="4:9">
      <c r="D791" s="1"/>
      <c r="E791" s="2"/>
      <c r="F791" s="2"/>
      <c r="G791" s="2"/>
    </row>
    <row r="792" spans="4:9">
      <c r="D792" s="1"/>
      <c r="E792" s="2"/>
      <c r="F792" s="2"/>
      <c r="G792" s="2"/>
    </row>
    <row r="793" spans="4:9">
      <c r="D793" s="1"/>
      <c r="E793" s="2"/>
      <c r="F793" s="2"/>
      <c r="I793" s="2"/>
    </row>
    <row r="794" spans="4:9">
      <c r="D794" s="1"/>
      <c r="E794" s="2"/>
      <c r="F794" s="2"/>
      <c r="I794" s="2"/>
    </row>
    <row r="795" spans="4:9">
      <c r="D795" s="1"/>
      <c r="E795" s="2"/>
      <c r="F795" s="2"/>
      <c r="I795" s="2"/>
    </row>
    <row r="796" spans="4:9">
      <c r="D796" s="1"/>
      <c r="E796" s="2"/>
      <c r="F796" s="2"/>
      <c r="I796" s="2"/>
    </row>
    <row r="797" spans="4:9">
      <c r="D797" s="1"/>
      <c r="E797" s="2"/>
      <c r="F797" s="2"/>
      <c r="G797" s="2"/>
      <c r="H797" s="2"/>
    </row>
    <row r="798" spans="4:9">
      <c r="D798" s="1"/>
      <c r="E798" s="2"/>
      <c r="F798" s="2"/>
      <c r="G798" s="2"/>
      <c r="H798" s="2"/>
    </row>
    <row r="799" spans="4:9">
      <c r="D799" s="1"/>
      <c r="E799" s="2"/>
      <c r="F799" s="2"/>
      <c r="G799" s="2"/>
      <c r="H799" s="2"/>
    </row>
    <row r="800" spans="4:9">
      <c r="D800" s="1"/>
      <c r="E800" s="2"/>
      <c r="F800" s="2"/>
      <c r="G800" s="2"/>
      <c r="H800" s="2"/>
    </row>
    <row r="801" spans="4:9">
      <c r="D801" s="1"/>
      <c r="E801" s="2"/>
      <c r="F801" s="2"/>
      <c r="G801" s="2"/>
      <c r="H801" s="2"/>
    </row>
    <row r="802" spans="4:9">
      <c r="D802" s="1"/>
      <c r="E802" s="2"/>
      <c r="F802" s="2"/>
      <c r="G802" s="2"/>
      <c r="H802" s="2"/>
    </row>
    <row r="803" spans="4:9">
      <c r="D803" s="1"/>
      <c r="E803" s="2"/>
      <c r="F803" s="2"/>
      <c r="G803" s="2"/>
      <c r="H803" s="2"/>
    </row>
    <row r="804" spans="4:9">
      <c r="D804" s="1"/>
      <c r="E804" s="2"/>
      <c r="F804" s="2"/>
      <c r="G804" s="2"/>
      <c r="H804" s="2"/>
    </row>
    <row r="805" spans="4:9">
      <c r="D805" s="1"/>
      <c r="E805" s="2"/>
      <c r="F805" s="2"/>
      <c r="G805" s="2"/>
      <c r="H805" s="2"/>
    </row>
    <row r="806" spans="4:9">
      <c r="D806" s="1"/>
      <c r="E806" s="2"/>
      <c r="F806" s="2"/>
      <c r="G806" s="2"/>
      <c r="H806" s="2"/>
    </row>
    <row r="807" spans="4:9">
      <c r="D807" s="1"/>
      <c r="E807" s="2"/>
      <c r="F807" s="2"/>
      <c r="G807" s="2"/>
      <c r="H807" s="2"/>
    </row>
    <row r="808" spans="4:9">
      <c r="D808" s="1"/>
      <c r="E808" s="2"/>
      <c r="F808" s="2"/>
      <c r="G808" s="2"/>
      <c r="H808" s="2"/>
    </row>
    <row r="809" spans="4:9">
      <c r="D809" s="1"/>
      <c r="E809" s="2"/>
      <c r="F809" s="2"/>
      <c r="G809" s="2"/>
      <c r="H809" s="2"/>
    </row>
    <row r="810" spans="4:9">
      <c r="D810" s="1"/>
      <c r="E810" s="2"/>
      <c r="F810" s="2"/>
      <c r="G810" s="2"/>
      <c r="H810" s="2"/>
    </row>
    <row r="811" spans="4:9">
      <c r="D811" s="1"/>
      <c r="E811" s="2"/>
      <c r="F811" s="2"/>
      <c r="G811" s="2"/>
      <c r="H811" s="2"/>
    </row>
    <row r="812" spans="4:9">
      <c r="D812" s="1"/>
      <c r="E812" s="2"/>
      <c r="F812" s="2"/>
      <c r="G812" s="2"/>
      <c r="H812" s="2"/>
    </row>
    <row r="813" spans="4:9">
      <c r="D813" s="1"/>
      <c r="E813" s="2"/>
      <c r="F813" s="2"/>
      <c r="G813" s="2"/>
      <c r="H813" s="2"/>
      <c r="I813" s="2"/>
    </row>
    <row r="814" spans="4:9">
      <c r="D814" s="1"/>
      <c r="E814" s="2"/>
      <c r="F814" s="2"/>
      <c r="G814" s="2"/>
      <c r="H814" s="2"/>
      <c r="I814" s="2"/>
    </row>
    <row r="815" spans="4:9">
      <c r="D815" s="1"/>
      <c r="E815" s="2"/>
      <c r="F815" s="2"/>
      <c r="G815" s="2"/>
      <c r="H815" s="2"/>
      <c r="I815" s="2"/>
    </row>
    <row r="816" spans="4:9">
      <c r="D816" s="1"/>
      <c r="E816" s="2"/>
      <c r="F816" s="2"/>
      <c r="G816" s="2"/>
      <c r="H816" s="2"/>
      <c r="I816" s="2"/>
    </row>
    <row r="817" spans="4:9">
      <c r="D817" s="1"/>
      <c r="E817" s="2"/>
      <c r="F817" s="2"/>
      <c r="G817" s="2"/>
      <c r="H817" s="2"/>
      <c r="I817" s="2"/>
    </row>
    <row r="818" spans="4:9">
      <c r="D818" s="1"/>
      <c r="E818" s="2"/>
      <c r="F818" s="2"/>
      <c r="G818" s="2"/>
      <c r="H818" s="2"/>
      <c r="I818" s="2"/>
    </row>
    <row r="819" spans="4:9">
      <c r="D819" s="1"/>
      <c r="E819" s="2"/>
      <c r="F819" s="2"/>
      <c r="G819" s="2"/>
      <c r="H819" s="2"/>
      <c r="I819" s="2"/>
    </row>
    <row r="820" spans="4:9">
      <c r="D820" s="1"/>
      <c r="E820" s="2"/>
      <c r="F820" s="2"/>
      <c r="G820" s="2"/>
      <c r="H820" s="2"/>
      <c r="I820" s="2"/>
    </row>
    <row r="821" spans="4:9">
      <c r="D821" s="1"/>
      <c r="E821" s="2"/>
      <c r="F821" s="2"/>
      <c r="G821" s="2"/>
      <c r="I821" s="2"/>
    </row>
    <row r="822" spans="4:9">
      <c r="D822" s="1"/>
      <c r="E822" s="2"/>
      <c r="F822" s="2"/>
      <c r="G822" s="2"/>
      <c r="I822" s="2"/>
    </row>
    <row r="823" spans="4:9">
      <c r="D823" s="1"/>
      <c r="E823" s="2"/>
      <c r="F823" s="2"/>
      <c r="G823" s="2"/>
      <c r="I823" s="2"/>
    </row>
    <row r="824" spans="4:9">
      <c r="D824" s="1"/>
      <c r="E824" s="2"/>
      <c r="F824" s="2"/>
      <c r="G824" s="2"/>
      <c r="I824" s="2"/>
    </row>
    <row r="825" spans="4:9">
      <c r="D825" s="1"/>
      <c r="E825" s="2"/>
      <c r="G825" s="2"/>
    </row>
    <row r="826" spans="4:9">
      <c r="D826" s="1"/>
      <c r="E826" s="2"/>
      <c r="G826" s="2"/>
    </row>
    <row r="827" spans="4:9">
      <c r="D827" s="1"/>
      <c r="E827" s="2"/>
      <c r="G827" s="2"/>
    </row>
    <row r="828" spans="4:9">
      <c r="D828" s="1"/>
      <c r="E828" s="2"/>
      <c r="G828" s="2"/>
    </row>
    <row r="829" spans="4:9">
      <c r="D829" s="1"/>
      <c r="E829" s="2"/>
      <c r="F829" s="2"/>
      <c r="G829" s="2"/>
      <c r="I829" s="2"/>
    </row>
    <row r="830" spans="4:9">
      <c r="D830" s="1"/>
      <c r="E830" s="2"/>
      <c r="F830" s="2"/>
      <c r="G830" s="2"/>
      <c r="I830" s="2"/>
    </row>
    <row r="831" spans="4:9">
      <c r="D831" s="1"/>
      <c r="E831" s="2"/>
      <c r="F831" s="2"/>
      <c r="G831" s="2"/>
      <c r="I831" s="2"/>
    </row>
    <row r="832" spans="4:9">
      <c r="D832" s="1"/>
      <c r="E832" s="2"/>
      <c r="F832" s="2"/>
      <c r="G832" s="2"/>
      <c r="I832" s="2"/>
    </row>
    <row r="833" spans="4:9">
      <c r="D833" s="1"/>
      <c r="E833" s="2"/>
      <c r="F833" s="2"/>
      <c r="G833" s="2"/>
      <c r="H833" s="2"/>
    </row>
    <row r="834" spans="4:9">
      <c r="D834" s="1"/>
      <c r="E834" s="2"/>
      <c r="F834" s="2"/>
      <c r="G834" s="2"/>
      <c r="H834" s="2"/>
    </row>
    <row r="835" spans="4:9">
      <c r="D835" s="1"/>
      <c r="E835" s="2"/>
      <c r="F835" s="2"/>
      <c r="G835" s="2"/>
      <c r="H835" s="2"/>
    </row>
    <row r="836" spans="4:9">
      <c r="D836" s="1"/>
      <c r="E836" s="2"/>
      <c r="F836" s="2"/>
      <c r="G836" s="2"/>
      <c r="H836" s="2"/>
    </row>
    <row r="837" spans="4:9">
      <c r="D837" s="1"/>
      <c r="E837" s="2"/>
      <c r="F837" s="2"/>
      <c r="G837" s="2"/>
      <c r="I837" s="2"/>
    </row>
    <row r="838" spans="4:9">
      <c r="D838" s="1"/>
      <c r="E838" s="2"/>
      <c r="F838" s="2"/>
      <c r="G838" s="2"/>
      <c r="I838" s="2"/>
    </row>
    <row r="839" spans="4:9">
      <c r="D839" s="1"/>
      <c r="E839" s="2"/>
      <c r="F839" s="2"/>
      <c r="G839" s="2"/>
      <c r="I839" s="2"/>
    </row>
    <row r="840" spans="4:9">
      <c r="D840" s="1"/>
      <c r="E840" s="2"/>
      <c r="F840" s="2"/>
      <c r="G840" s="2"/>
      <c r="I840" s="2"/>
    </row>
    <row r="841" spans="4:9">
      <c r="D841" s="1"/>
      <c r="E841" s="2"/>
      <c r="G841" s="2"/>
    </row>
    <row r="842" spans="4:9">
      <c r="D842" s="1"/>
      <c r="E842" s="2"/>
      <c r="G842" s="2"/>
    </row>
    <row r="843" spans="4:9">
      <c r="D843" s="1"/>
      <c r="E843" s="2"/>
      <c r="G843" s="2"/>
    </row>
    <row r="844" spans="4:9">
      <c r="D844" s="1"/>
      <c r="E844" s="2"/>
      <c r="G844" s="2"/>
    </row>
    <row r="845" spans="4:9">
      <c r="D845" s="1"/>
      <c r="E845" s="2"/>
      <c r="F845" s="2"/>
      <c r="G845" s="2"/>
      <c r="I845" s="2"/>
    </row>
    <row r="846" spans="4:9">
      <c r="D846" s="1"/>
      <c r="E846" s="2"/>
      <c r="F846" s="2"/>
      <c r="G846" s="2"/>
      <c r="I846" s="2"/>
    </row>
    <row r="847" spans="4:9">
      <c r="D847" s="1"/>
      <c r="E847" s="2"/>
      <c r="F847" s="2"/>
      <c r="G847" s="2"/>
      <c r="I847" s="2"/>
    </row>
    <row r="848" spans="4:9">
      <c r="D848" s="1"/>
      <c r="E848" s="2"/>
      <c r="F848" s="2"/>
      <c r="G848" s="2"/>
      <c r="I848" s="2"/>
    </row>
    <row r="849" spans="4:9">
      <c r="D849" s="1"/>
      <c r="E849" s="2"/>
      <c r="F849" s="2"/>
      <c r="G849" s="2"/>
    </row>
    <row r="850" spans="4:9">
      <c r="D850" s="1"/>
      <c r="E850" s="2"/>
      <c r="F850" s="2"/>
      <c r="G850" s="2"/>
    </row>
    <row r="851" spans="4:9">
      <c r="D851" s="1"/>
      <c r="E851" s="2"/>
      <c r="F851" s="2"/>
      <c r="G851" s="2"/>
    </row>
    <row r="852" spans="4:9">
      <c r="D852" s="1"/>
      <c r="E852" s="2"/>
      <c r="F852" s="2"/>
      <c r="G852" s="2"/>
    </row>
    <row r="853" spans="4:9">
      <c r="D853" s="1"/>
      <c r="E853" s="2"/>
      <c r="F853" s="2"/>
      <c r="G853" s="2"/>
      <c r="H853" s="2"/>
    </row>
    <row r="854" spans="4:9">
      <c r="D854" s="1"/>
      <c r="E854" s="2"/>
      <c r="F854" s="2"/>
      <c r="G854" s="2"/>
      <c r="H854" s="2"/>
    </row>
    <row r="855" spans="4:9">
      <c r="D855" s="1"/>
      <c r="E855" s="2"/>
      <c r="F855" s="2"/>
      <c r="G855" s="2"/>
      <c r="H855" s="2"/>
    </row>
    <row r="856" spans="4:9">
      <c r="D856" s="1"/>
      <c r="E856" s="2"/>
      <c r="F856" s="2"/>
      <c r="G856" s="2"/>
      <c r="H856" s="2"/>
    </row>
    <row r="857" spans="4:9">
      <c r="D857" s="1"/>
      <c r="E857" s="2"/>
      <c r="G857" s="2"/>
      <c r="I857" s="2"/>
    </row>
    <row r="858" spans="4:9">
      <c r="D858" s="1"/>
      <c r="E858" s="2"/>
      <c r="G858" s="2"/>
      <c r="I858" s="2"/>
    </row>
    <row r="859" spans="4:9">
      <c r="D859" s="1"/>
      <c r="E859" s="2"/>
      <c r="G859" s="2"/>
      <c r="I859" s="2"/>
    </row>
    <row r="860" spans="4:9">
      <c r="D860" s="1"/>
      <c r="E860" s="2"/>
      <c r="G860" s="2"/>
      <c r="I860" s="2"/>
    </row>
    <row r="861" spans="4:9">
      <c r="D861" s="1"/>
      <c r="E861" s="2"/>
      <c r="F861" s="2"/>
      <c r="G861" s="2"/>
    </row>
    <row r="862" spans="4:9">
      <c r="D862" s="1"/>
      <c r="E862" s="2"/>
      <c r="F862" s="2"/>
      <c r="G862" s="2"/>
    </row>
    <row r="863" spans="4:9">
      <c r="D863" s="1"/>
      <c r="E863" s="2"/>
      <c r="F863" s="2"/>
      <c r="G863" s="2"/>
    </row>
    <row r="864" spans="4:9">
      <c r="D864" s="1"/>
      <c r="E864" s="2"/>
      <c r="F864" s="2"/>
      <c r="G864" s="2"/>
    </row>
    <row r="865" spans="4:9">
      <c r="D865" s="1"/>
      <c r="E865" s="2"/>
      <c r="F865" s="2"/>
      <c r="G865" s="2"/>
    </row>
    <row r="866" spans="4:9">
      <c r="D866" s="1"/>
      <c r="E866" s="2"/>
      <c r="F866" s="2"/>
      <c r="G866" s="2"/>
    </row>
    <row r="867" spans="4:9">
      <c r="D867" s="1"/>
      <c r="E867" s="2"/>
      <c r="F867" s="2"/>
      <c r="G867" s="2"/>
    </row>
    <row r="868" spans="4:9">
      <c r="D868" s="1"/>
      <c r="E868" s="2"/>
      <c r="F868" s="2"/>
      <c r="G868" s="2"/>
    </row>
    <row r="869" spans="4:9">
      <c r="D869" s="1"/>
      <c r="E869" s="2"/>
      <c r="F869" s="2"/>
      <c r="G869" s="2"/>
      <c r="I869" s="2"/>
    </row>
    <row r="870" spans="4:9">
      <c r="D870" s="1"/>
      <c r="E870" s="2"/>
      <c r="F870" s="2"/>
      <c r="G870" s="2"/>
      <c r="I870" s="2"/>
    </row>
    <row r="871" spans="4:9">
      <c r="D871" s="1"/>
      <c r="E871" s="2"/>
      <c r="F871" s="2"/>
      <c r="G871" s="2"/>
      <c r="I871" s="2"/>
    </row>
    <row r="872" spans="4:9">
      <c r="D872" s="1"/>
      <c r="E872" s="2"/>
      <c r="F872" s="2"/>
      <c r="G872" s="2"/>
      <c r="I872" s="2"/>
    </row>
    <row r="873" spans="4:9">
      <c r="D873" s="1"/>
      <c r="E873" s="2"/>
      <c r="F873" s="2"/>
      <c r="G873" s="2"/>
      <c r="I873" s="2"/>
    </row>
    <row r="874" spans="4:9">
      <c r="D874" s="1"/>
      <c r="E874" s="2"/>
      <c r="F874" s="2"/>
      <c r="G874" s="2"/>
      <c r="I874" s="2"/>
    </row>
    <row r="875" spans="4:9">
      <c r="D875" s="1"/>
      <c r="E875" s="2"/>
      <c r="F875" s="2"/>
      <c r="G875" s="2"/>
      <c r="I875" s="2"/>
    </row>
    <row r="876" spans="4:9">
      <c r="D876" s="1"/>
      <c r="E876" s="2"/>
      <c r="F876" s="2"/>
      <c r="G876" s="2"/>
      <c r="I876" s="2"/>
    </row>
    <row r="877" spans="4:9">
      <c r="D877" s="1"/>
      <c r="E877" s="2"/>
      <c r="F877" s="2"/>
      <c r="G877" s="2"/>
      <c r="H877" s="2"/>
    </row>
    <row r="878" spans="4:9">
      <c r="D878" s="1"/>
      <c r="E878" s="2"/>
      <c r="F878" s="2"/>
      <c r="G878" s="2"/>
      <c r="H878" s="2"/>
    </row>
    <row r="879" spans="4:9">
      <c r="D879" s="1"/>
      <c r="E879" s="2"/>
      <c r="F879" s="2"/>
      <c r="G879" s="2"/>
      <c r="H879" s="2"/>
    </row>
    <row r="880" spans="4:9">
      <c r="D880" s="1"/>
      <c r="E880" s="2"/>
      <c r="F880" s="2"/>
      <c r="G880" s="2"/>
      <c r="H880" s="2"/>
    </row>
    <row r="881" spans="4:9">
      <c r="D881" s="1"/>
      <c r="E881" s="2"/>
      <c r="F881" s="2"/>
      <c r="G881" s="2"/>
    </row>
    <row r="882" spans="4:9">
      <c r="D882" s="1"/>
      <c r="E882" s="2"/>
      <c r="F882" s="2"/>
      <c r="G882" s="2"/>
    </row>
    <row r="883" spans="4:9">
      <c r="D883" s="1"/>
      <c r="E883" s="2"/>
      <c r="F883" s="2"/>
      <c r="G883" s="2"/>
    </row>
    <row r="884" spans="4:9">
      <c r="D884" s="1"/>
      <c r="E884" s="2"/>
      <c r="F884" s="2"/>
      <c r="G884" s="2"/>
    </row>
    <row r="885" spans="4:9">
      <c r="D885" s="1"/>
      <c r="E885" s="2"/>
      <c r="F885" s="2"/>
      <c r="G885" s="2"/>
      <c r="I885" s="2"/>
    </row>
    <row r="886" spans="4:9">
      <c r="D886" s="1"/>
      <c r="E886" s="2"/>
      <c r="F886" s="2"/>
      <c r="G886" s="2"/>
      <c r="I886" s="2"/>
    </row>
    <row r="887" spans="4:9">
      <c r="D887" s="1"/>
      <c r="E887" s="2"/>
      <c r="F887" s="2"/>
      <c r="G887" s="2"/>
      <c r="I887" s="2"/>
    </row>
    <row r="888" spans="4:9">
      <c r="D888" s="1"/>
      <c r="E888" s="2"/>
      <c r="F888" s="2"/>
      <c r="G888" s="2"/>
      <c r="I888" s="2"/>
    </row>
    <row r="889" spans="4:9">
      <c r="D889" s="1"/>
      <c r="E889" s="2"/>
      <c r="F889" s="2"/>
      <c r="G889" s="2"/>
    </row>
    <row r="890" spans="4:9">
      <c r="D890" s="1"/>
      <c r="E890" s="2"/>
      <c r="F890" s="2"/>
      <c r="G890" s="2"/>
    </row>
    <row r="891" spans="4:9">
      <c r="D891" s="1"/>
      <c r="E891" s="2"/>
      <c r="F891" s="2"/>
      <c r="G891" s="2"/>
    </row>
    <row r="892" spans="4:9">
      <c r="D892" s="1"/>
      <c r="E892" s="2"/>
      <c r="F892" s="2"/>
      <c r="G892" s="2"/>
    </row>
    <row r="893" spans="4:9">
      <c r="D893" s="1"/>
      <c r="E893" s="2"/>
      <c r="F893" s="2"/>
      <c r="G893" s="2"/>
    </row>
    <row r="894" spans="4:9">
      <c r="D894" s="1"/>
      <c r="E894" s="2"/>
      <c r="F894" s="2"/>
      <c r="G894" s="2"/>
    </row>
    <row r="895" spans="4:9">
      <c r="D895" s="1"/>
      <c r="E895" s="2"/>
      <c r="F895" s="2"/>
      <c r="G895" s="2"/>
    </row>
    <row r="896" spans="4:9">
      <c r="D896" s="1"/>
      <c r="E896" s="2"/>
      <c r="F896" s="2"/>
      <c r="G896" s="2"/>
    </row>
    <row r="897" spans="4:9">
      <c r="D897" s="1"/>
      <c r="E897" s="2"/>
      <c r="F897" s="2"/>
      <c r="G897" s="2"/>
      <c r="I897" s="2"/>
    </row>
    <row r="898" spans="4:9">
      <c r="D898" s="1"/>
      <c r="E898" s="2"/>
      <c r="F898" s="2"/>
      <c r="G898" s="2"/>
      <c r="I898" s="2"/>
    </row>
    <row r="899" spans="4:9">
      <c r="D899" s="1"/>
      <c r="E899" s="2"/>
      <c r="F899" s="2"/>
      <c r="G899" s="2"/>
      <c r="I899" s="2"/>
    </row>
    <row r="900" spans="4:9">
      <c r="D900" s="1"/>
      <c r="E900" s="2"/>
      <c r="F900" s="2"/>
      <c r="G900" s="2"/>
      <c r="I900" s="2"/>
    </row>
    <row r="901" spans="4:9">
      <c r="D901" s="1"/>
      <c r="E901" s="2"/>
      <c r="F901" s="2"/>
      <c r="G901" s="2"/>
      <c r="I901" s="2"/>
    </row>
    <row r="902" spans="4:9">
      <c r="D902" s="1"/>
      <c r="E902" s="2"/>
      <c r="F902" s="2"/>
      <c r="G902" s="2"/>
      <c r="I902" s="2"/>
    </row>
    <row r="903" spans="4:9">
      <c r="D903" s="1"/>
      <c r="E903" s="2"/>
      <c r="F903" s="2"/>
      <c r="G903" s="2"/>
      <c r="I903" s="2"/>
    </row>
    <row r="904" spans="4:9">
      <c r="D904" s="1"/>
      <c r="E904" s="2"/>
      <c r="F904" s="2"/>
      <c r="G904" s="2"/>
      <c r="I904" s="2"/>
    </row>
    <row r="905" spans="4:9">
      <c r="D905" s="1"/>
      <c r="E905" s="2"/>
      <c r="F905" s="2"/>
      <c r="G905" s="2"/>
      <c r="I905" s="2"/>
    </row>
    <row r="906" spans="4:9">
      <c r="D906" s="1"/>
      <c r="E906" s="2"/>
      <c r="F906" s="2"/>
      <c r="G906" s="2"/>
      <c r="I906" s="2"/>
    </row>
    <row r="907" spans="4:9">
      <c r="D907" s="1"/>
      <c r="E907" s="2"/>
      <c r="F907" s="2"/>
      <c r="G907" s="2"/>
      <c r="I907" s="2"/>
    </row>
    <row r="908" spans="4:9">
      <c r="D908" s="1"/>
      <c r="E908" s="2"/>
      <c r="F908" s="2"/>
      <c r="G908" s="2"/>
      <c r="I908" s="2"/>
    </row>
    <row r="909" spans="4:9">
      <c r="D909" s="1"/>
      <c r="E909" s="2"/>
      <c r="F909" s="2"/>
      <c r="G909" s="2"/>
      <c r="I909" s="2"/>
    </row>
    <row r="910" spans="4:9">
      <c r="D910" s="1"/>
      <c r="E910" s="2"/>
      <c r="F910" s="2"/>
      <c r="G910" s="2"/>
      <c r="I910" s="2"/>
    </row>
    <row r="911" spans="4:9">
      <c r="D911" s="1"/>
      <c r="E911" s="2"/>
      <c r="F911" s="2"/>
      <c r="G911" s="2"/>
      <c r="I911" s="2"/>
    </row>
    <row r="912" spans="4:9">
      <c r="D912" s="1"/>
      <c r="E912" s="2"/>
      <c r="F912" s="2"/>
      <c r="G912" s="2"/>
      <c r="I912" s="2"/>
    </row>
    <row r="913" spans="4:9">
      <c r="D913" s="1"/>
      <c r="E913" s="2"/>
      <c r="F913" s="2"/>
      <c r="G913" s="2"/>
    </row>
    <row r="914" spans="4:9">
      <c r="D914" s="1"/>
      <c r="E914" s="2"/>
      <c r="F914" s="2"/>
      <c r="G914" s="2"/>
    </row>
    <row r="915" spans="4:9">
      <c r="D915" s="1"/>
      <c r="E915" s="2"/>
      <c r="F915" s="2"/>
      <c r="G915" s="2"/>
    </row>
    <row r="916" spans="4:9">
      <c r="D916" s="1"/>
      <c r="E916" s="2"/>
      <c r="F916" s="2"/>
      <c r="G916" s="2"/>
    </row>
    <row r="917" spans="4:9">
      <c r="D917" s="1"/>
      <c r="E917" s="2"/>
      <c r="F917" s="2"/>
      <c r="G917" s="2"/>
      <c r="I917" s="2"/>
    </row>
    <row r="918" spans="4:9">
      <c r="D918" s="1"/>
      <c r="E918" s="2"/>
      <c r="F918" s="2"/>
      <c r="G918" s="2"/>
      <c r="I918" s="2"/>
    </row>
    <row r="919" spans="4:9">
      <c r="D919" s="1"/>
      <c r="E919" s="2"/>
      <c r="F919" s="2"/>
      <c r="G919" s="2"/>
      <c r="I919" s="2"/>
    </row>
    <row r="920" spans="4:9">
      <c r="D920" s="1"/>
      <c r="E920" s="2"/>
      <c r="F920" s="2"/>
      <c r="G920" s="2"/>
      <c r="I920" s="2"/>
    </row>
    <row r="921" spans="4:9">
      <c r="D921" s="1"/>
      <c r="E921" s="2"/>
      <c r="F921" s="2"/>
      <c r="G921" s="2"/>
    </row>
    <row r="922" spans="4:9">
      <c r="D922" s="1"/>
      <c r="E922" s="2"/>
      <c r="F922" s="2"/>
      <c r="G922" s="2"/>
    </row>
    <row r="923" spans="4:9">
      <c r="D923" s="1"/>
      <c r="E923" s="2"/>
      <c r="F923" s="2"/>
      <c r="G923" s="2"/>
    </row>
    <row r="924" spans="4:9">
      <c r="D924" s="1"/>
      <c r="E924" s="2"/>
      <c r="F924" s="2"/>
      <c r="G924" s="2"/>
    </row>
    <row r="925" spans="4:9">
      <c r="D925" s="1"/>
      <c r="E925" s="2"/>
      <c r="F925" s="2"/>
      <c r="G925" s="2"/>
      <c r="I925" s="2"/>
    </row>
    <row r="926" spans="4:9">
      <c r="D926" s="1"/>
      <c r="E926" s="2"/>
      <c r="F926" s="2"/>
      <c r="G926" s="2"/>
      <c r="I926" s="2"/>
    </row>
    <row r="927" spans="4:9">
      <c r="D927" s="1"/>
      <c r="E927" s="2"/>
      <c r="F927" s="2"/>
      <c r="G927" s="2"/>
      <c r="I927" s="2"/>
    </row>
    <row r="928" spans="4:9">
      <c r="D928" s="1"/>
      <c r="E928" s="2"/>
      <c r="F928" s="2"/>
      <c r="G928" s="2"/>
      <c r="I928" s="2"/>
    </row>
    <row r="929" spans="4:9">
      <c r="D929" s="1"/>
      <c r="E929" s="2"/>
      <c r="F929" s="2"/>
      <c r="G929" s="2"/>
      <c r="I929" s="2"/>
    </row>
    <row r="930" spans="4:9">
      <c r="D930" s="1"/>
      <c r="E930" s="2"/>
      <c r="F930" s="2"/>
      <c r="G930" s="2"/>
      <c r="I930" s="2"/>
    </row>
    <row r="931" spans="4:9">
      <c r="D931" s="1"/>
      <c r="E931" s="2"/>
      <c r="F931" s="2"/>
      <c r="G931" s="2"/>
      <c r="I931" s="2"/>
    </row>
    <row r="932" spans="4:9">
      <c r="D932" s="1"/>
      <c r="E932" s="2"/>
      <c r="F932" s="2"/>
      <c r="G932" s="2"/>
      <c r="I932" s="2"/>
    </row>
    <row r="933" spans="4:9">
      <c r="D933" s="1"/>
      <c r="E933" s="2"/>
      <c r="F933" s="2"/>
    </row>
    <row r="934" spans="4:9">
      <c r="D934" s="1"/>
      <c r="E934" s="2"/>
      <c r="F934" s="2"/>
    </row>
    <row r="935" spans="4:9">
      <c r="D935" s="1"/>
      <c r="E935" s="2"/>
      <c r="F935" s="2"/>
    </row>
    <row r="936" spans="4:9">
      <c r="D936" s="1"/>
      <c r="E936" s="2"/>
      <c r="F936" s="2"/>
    </row>
    <row r="937" spans="4:9">
      <c r="D937" s="1"/>
      <c r="E937" s="2"/>
      <c r="F937" s="2"/>
      <c r="G937" s="2"/>
      <c r="H937" s="2"/>
    </row>
    <row r="938" spans="4:9">
      <c r="D938" s="1"/>
      <c r="E938" s="2"/>
      <c r="F938" s="2"/>
      <c r="G938" s="2"/>
      <c r="H938" s="2"/>
    </row>
    <row r="939" spans="4:9">
      <c r="D939" s="1"/>
      <c r="E939" s="2"/>
      <c r="F939" s="2"/>
      <c r="G939" s="2"/>
      <c r="H939" s="2"/>
    </row>
    <row r="940" spans="4:9">
      <c r="D940" s="1"/>
      <c r="E940" s="2"/>
      <c r="F940" s="2"/>
      <c r="G940" s="2"/>
      <c r="H940" s="2"/>
    </row>
    <row r="941" spans="4:9">
      <c r="D941" s="1"/>
      <c r="E941" s="2"/>
      <c r="F941" s="2"/>
      <c r="G941" s="2"/>
      <c r="H941" s="2"/>
    </row>
    <row r="942" spans="4:9">
      <c r="D942" s="1"/>
      <c r="E942" s="2"/>
      <c r="F942" s="2"/>
      <c r="G942" s="2"/>
      <c r="H942" s="2"/>
    </row>
    <row r="943" spans="4:9">
      <c r="D943" s="1"/>
      <c r="E943" s="2"/>
      <c r="F943" s="2"/>
      <c r="G943" s="2"/>
      <c r="H943" s="2"/>
    </row>
    <row r="944" spans="4:9">
      <c r="D944" s="1"/>
      <c r="E944" s="2"/>
      <c r="F944" s="2"/>
      <c r="G944" s="2"/>
      <c r="H944" s="2"/>
    </row>
    <row r="945" spans="4:9">
      <c r="D945" s="1"/>
      <c r="E945" s="2"/>
      <c r="F945" s="2"/>
      <c r="G945" s="2"/>
    </row>
    <row r="946" spans="4:9">
      <c r="D946" s="1"/>
      <c r="E946" s="2"/>
      <c r="F946" s="2"/>
      <c r="G946" s="2"/>
    </row>
    <row r="947" spans="4:9">
      <c r="D947" s="1"/>
      <c r="E947" s="2"/>
      <c r="F947" s="2"/>
      <c r="G947" s="2"/>
    </row>
    <row r="948" spans="4:9">
      <c r="D948" s="1"/>
      <c r="E948" s="2"/>
      <c r="F948" s="2"/>
      <c r="G948" s="2"/>
    </row>
    <row r="949" spans="4:9">
      <c r="D949" s="1"/>
      <c r="E949" s="2"/>
      <c r="F949" s="2"/>
      <c r="G949" s="2"/>
      <c r="I949" s="2"/>
    </row>
    <row r="950" spans="4:9">
      <c r="D950" s="1"/>
      <c r="E950" s="2"/>
      <c r="F950" s="2"/>
      <c r="G950" s="2"/>
      <c r="I950" s="2"/>
    </row>
    <row r="951" spans="4:9">
      <c r="D951" s="1"/>
      <c r="E951" s="2"/>
      <c r="F951" s="2"/>
      <c r="G951" s="2"/>
      <c r="I951" s="2"/>
    </row>
    <row r="952" spans="4:9">
      <c r="D952" s="1"/>
      <c r="E952" s="2"/>
      <c r="F952" s="2"/>
      <c r="G952" s="2"/>
      <c r="I952" s="2"/>
    </row>
    <row r="953" spans="4:9">
      <c r="D953" s="1"/>
      <c r="E953" s="2"/>
      <c r="F953" s="2"/>
      <c r="G953" s="2"/>
      <c r="I953" s="2"/>
    </row>
    <row r="954" spans="4:9">
      <c r="D954" s="1"/>
      <c r="E954" s="2"/>
      <c r="F954" s="2"/>
      <c r="G954" s="2"/>
      <c r="I954" s="2"/>
    </row>
    <row r="955" spans="4:9">
      <c r="D955" s="1"/>
      <c r="E955" s="2"/>
      <c r="F955" s="2"/>
      <c r="G955" s="2"/>
      <c r="I955" s="2"/>
    </row>
    <row r="956" spans="4:9">
      <c r="D956" s="1"/>
      <c r="E956" s="2"/>
      <c r="F956" s="2"/>
      <c r="G956" s="2"/>
      <c r="I956" s="2"/>
    </row>
    <row r="957" spans="4:9">
      <c r="D957" s="1"/>
      <c r="E957" s="2"/>
      <c r="F957" s="2"/>
      <c r="G957" s="2"/>
      <c r="H957" s="2"/>
    </row>
    <row r="958" spans="4:9">
      <c r="D958" s="1"/>
      <c r="E958" s="2"/>
      <c r="F958" s="2"/>
      <c r="G958" s="2"/>
      <c r="H958" s="2"/>
    </row>
    <row r="959" spans="4:9">
      <c r="D959" s="1"/>
      <c r="E959" s="2"/>
      <c r="F959" s="2"/>
      <c r="G959" s="2"/>
      <c r="H959" s="2"/>
    </row>
    <row r="960" spans="4:9">
      <c r="D960" s="1"/>
      <c r="E960" s="2"/>
      <c r="F960" s="2"/>
      <c r="G960" s="2"/>
      <c r="H960" s="2"/>
    </row>
    <row r="961" spans="4:9">
      <c r="D961" s="1"/>
      <c r="E961" s="2"/>
      <c r="F961" s="2"/>
      <c r="G961" s="2"/>
      <c r="I961" s="2"/>
    </row>
    <row r="962" spans="4:9">
      <c r="D962" s="1"/>
      <c r="E962" s="2"/>
      <c r="F962" s="2"/>
      <c r="G962" s="2"/>
      <c r="I962" s="2"/>
    </row>
    <row r="963" spans="4:9">
      <c r="D963" s="1"/>
      <c r="E963" s="2"/>
      <c r="F963" s="2"/>
      <c r="G963" s="2"/>
      <c r="I963" s="2"/>
    </row>
    <row r="964" spans="4:9">
      <c r="D964" s="1"/>
      <c r="E964" s="2"/>
      <c r="F964" s="2"/>
      <c r="G964" s="2"/>
      <c r="I964" s="2"/>
    </row>
    <row r="965" spans="4:9">
      <c r="D965" s="1"/>
      <c r="E965" s="2"/>
      <c r="F965" s="2"/>
      <c r="G965" s="2"/>
      <c r="I965" s="2"/>
    </row>
    <row r="966" spans="4:9">
      <c r="D966" s="1"/>
      <c r="E966" s="2"/>
      <c r="F966" s="2"/>
      <c r="G966" s="2"/>
      <c r="I966" s="2"/>
    </row>
    <row r="967" spans="4:9">
      <c r="D967" s="1"/>
      <c r="E967" s="2"/>
      <c r="F967" s="2"/>
      <c r="G967" s="2"/>
      <c r="I967" s="2"/>
    </row>
    <row r="968" spans="4:9">
      <c r="D968" s="1"/>
      <c r="E968" s="2"/>
      <c r="F968" s="2"/>
      <c r="G968" s="2"/>
      <c r="I968" s="2"/>
    </row>
    <row r="969" spans="4:9">
      <c r="D969" s="1"/>
      <c r="E969" s="2"/>
      <c r="F969" s="2"/>
      <c r="G969" s="2"/>
      <c r="I969" s="2"/>
    </row>
    <row r="970" spans="4:9">
      <c r="D970" s="1"/>
      <c r="E970" s="2"/>
      <c r="F970" s="2"/>
      <c r="G970" s="2"/>
      <c r="I970" s="2"/>
    </row>
    <row r="971" spans="4:9">
      <c r="D971" s="1"/>
      <c r="E971" s="2"/>
      <c r="F971" s="2"/>
      <c r="G971" s="2"/>
      <c r="I971" s="2"/>
    </row>
    <row r="972" spans="4:9">
      <c r="D972" s="1"/>
      <c r="E972" s="2"/>
      <c r="F972" s="2"/>
      <c r="G972" s="2"/>
      <c r="I972" s="2"/>
    </row>
    <row r="973" spans="4:9">
      <c r="D973" s="1"/>
      <c r="E973" s="2"/>
      <c r="F973" s="2"/>
      <c r="G973" s="2"/>
      <c r="H973" s="2"/>
    </row>
    <row r="974" spans="4:9">
      <c r="D974" s="1"/>
      <c r="E974" s="2"/>
      <c r="F974" s="2"/>
      <c r="G974" s="2"/>
      <c r="H974" s="2"/>
    </row>
    <row r="975" spans="4:9">
      <c r="D975" s="1"/>
      <c r="E975" s="2"/>
      <c r="F975" s="2"/>
      <c r="G975" s="2"/>
      <c r="H975" s="2"/>
    </row>
    <row r="976" spans="4:9">
      <c r="D976" s="1"/>
      <c r="E976" s="2"/>
      <c r="F976" s="2"/>
      <c r="G976" s="2"/>
      <c r="H976" s="2"/>
    </row>
    <row r="977" spans="4:9">
      <c r="D977" s="1"/>
      <c r="E977" s="2"/>
      <c r="F977" s="2"/>
      <c r="G977" s="2"/>
    </row>
    <row r="978" spans="4:9">
      <c r="D978" s="1"/>
      <c r="E978" s="2"/>
      <c r="F978" s="2"/>
      <c r="G978" s="2"/>
    </row>
    <row r="979" spans="4:9">
      <c r="D979" s="1"/>
      <c r="E979" s="2"/>
      <c r="F979" s="2"/>
      <c r="G979" s="2"/>
    </row>
    <row r="980" spans="4:9">
      <c r="D980" s="1"/>
      <c r="E980" s="2"/>
      <c r="F980" s="2"/>
      <c r="G980" s="2"/>
    </row>
    <row r="981" spans="4:9">
      <c r="D981" s="1"/>
      <c r="E981" s="2"/>
      <c r="G981" s="2"/>
      <c r="I981" s="2"/>
    </row>
    <row r="982" spans="4:9">
      <c r="D982" s="1"/>
      <c r="E982" s="2"/>
      <c r="G982" s="2"/>
      <c r="I982" s="2"/>
    </row>
    <row r="983" spans="4:9">
      <c r="D983" s="1"/>
      <c r="E983" s="2"/>
      <c r="G983" s="2"/>
      <c r="I983" s="2"/>
    </row>
    <row r="984" spans="4:9">
      <c r="D984" s="1"/>
      <c r="E984" s="2"/>
      <c r="G984" s="2"/>
      <c r="I984" s="2"/>
    </row>
    <row r="985" spans="4:9">
      <c r="D985" s="1"/>
      <c r="E985" s="2"/>
      <c r="F985" s="2"/>
      <c r="G985" s="2"/>
      <c r="I985" s="2"/>
    </row>
    <row r="986" spans="4:9">
      <c r="D986" s="1"/>
      <c r="E986" s="2"/>
      <c r="F986" s="2"/>
      <c r="G986" s="2"/>
      <c r="I986" s="2"/>
    </row>
    <row r="987" spans="4:9">
      <c r="D987" s="1"/>
      <c r="E987" s="2"/>
      <c r="F987" s="2"/>
      <c r="G987" s="2"/>
      <c r="I987" s="2"/>
    </row>
    <row r="988" spans="4:9">
      <c r="D988" s="1"/>
      <c r="E988" s="2"/>
      <c r="F988" s="2"/>
      <c r="G988" s="2"/>
      <c r="I988" s="2"/>
    </row>
    <row r="989" spans="4:9">
      <c r="D989" s="1"/>
      <c r="E989" s="2"/>
      <c r="F989" s="2"/>
      <c r="G989" s="2"/>
      <c r="I989" s="2"/>
    </row>
    <row r="990" spans="4:9">
      <c r="D990" s="1"/>
      <c r="E990" s="2"/>
      <c r="F990" s="2"/>
      <c r="G990" s="2"/>
      <c r="I990" s="2"/>
    </row>
    <row r="991" spans="4:9">
      <c r="D991" s="1"/>
      <c r="E991" s="2"/>
      <c r="F991" s="2"/>
      <c r="G991" s="2"/>
      <c r="I991" s="2"/>
    </row>
    <row r="992" spans="4:9">
      <c r="D992" s="1"/>
      <c r="E992" s="2"/>
      <c r="F992" s="2"/>
      <c r="G992" s="2"/>
      <c r="I992" s="2"/>
    </row>
    <row r="993" spans="4:9">
      <c r="D993" s="1"/>
      <c r="E993" s="2"/>
      <c r="F993" s="2"/>
      <c r="G993" s="2"/>
      <c r="I993" s="2"/>
    </row>
    <row r="994" spans="4:9">
      <c r="D994" s="1"/>
      <c r="E994" s="2"/>
      <c r="F994" s="2"/>
      <c r="G994" s="2"/>
      <c r="I994" s="2"/>
    </row>
    <row r="995" spans="4:9">
      <c r="D995" s="1"/>
      <c r="E995" s="2"/>
      <c r="F995" s="2"/>
      <c r="G995" s="2"/>
      <c r="I995" s="2"/>
    </row>
    <row r="996" spans="4:9">
      <c r="D996" s="1"/>
      <c r="E996" s="2"/>
      <c r="F996" s="2"/>
      <c r="G996" s="2"/>
      <c r="I996" s="2"/>
    </row>
    <row r="997" spans="4:9">
      <c r="D997" s="1"/>
      <c r="E997" s="2"/>
      <c r="F997" s="2"/>
      <c r="G997" s="2"/>
    </row>
    <row r="998" spans="4:9">
      <c r="D998" s="1"/>
      <c r="E998" s="2"/>
      <c r="F998" s="2"/>
      <c r="G998" s="2"/>
    </row>
    <row r="999" spans="4:9">
      <c r="D999" s="1"/>
      <c r="E999" s="2"/>
      <c r="F999" s="2"/>
      <c r="G999" s="2"/>
    </row>
    <row r="1000" spans="4:9">
      <c r="D1000" s="1"/>
      <c r="E1000" s="2"/>
      <c r="F1000" s="2"/>
      <c r="G1000" s="2"/>
    </row>
    <row r="1001" spans="4:9">
      <c r="D1001" s="1"/>
      <c r="E1001" s="2"/>
      <c r="F1001" s="2"/>
      <c r="G1001" s="2"/>
    </row>
    <row r="1002" spans="4:9">
      <c r="D1002" s="1"/>
      <c r="E1002" s="2"/>
      <c r="F1002" s="2"/>
      <c r="G1002" s="2"/>
    </row>
    <row r="1003" spans="4:9">
      <c r="D1003" s="1"/>
      <c r="E1003" s="2"/>
      <c r="F1003" s="2"/>
      <c r="G1003" s="2"/>
    </row>
    <row r="1004" spans="4:9">
      <c r="D1004" s="1"/>
      <c r="E1004" s="2"/>
      <c r="F1004" s="2"/>
      <c r="G1004" s="2"/>
    </row>
    <row r="1005" spans="4:9">
      <c r="D1005" s="1"/>
      <c r="E1005" s="2"/>
      <c r="F1005" s="2"/>
      <c r="G1005" s="2"/>
    </row>
    <row r="1006" spans="4:9">
      <c r="D1006" s="1"/>
      <c r="E1006" s="2"/>
      <c r="F1006" s="2"/>
      <c r="G1006" s="2"/>
    </row>
    <row r="1007" spans="4:9">
      <c r="D1007" s="1"/>
      <c r="E1007" s="2"/>
      <c r="F1007" s="2"/>
      <c r="G1007" s="2"/>
    </row>
    <row r="1008" spans="4:9">
      <c r="D1008" s="1"/>
      <c r="E1008" s="2"/>
      <c r="F1008" s="2"/>
      <c r="G1008" s="2"/>
    </row>
    <row r="1009" spans="4:9">
      <c r="D1009" s="1"/>
      <c r="E1009" s="2"/>
      <c r="F1009" s="2"/>
      <c r="G1009" s="2"/>
      <c r="H1009" s="2"/>
      <c r="I1009" s="2"/>
    </row>
    <row r="1010" spans="4:9">
      <c r="D1010" s="1"/>
      <c r="E1010" s="2"/>
      <c r="F1010" s="2"/>
      <c r="G1010" s="2"/>
      <c r="H1010" s="2"/>
      <c r="I1010" s="2"/>
    </row>
    <row r="1011" spans="4:9">
      <c r="D1011" s="1"/>
      <c r="E1011" s="2"/>
      <c r="F1011" s="2"/>
      <c r="G1011" s="2"/>
      <c r="H1011" s="2"/>
      <c r="I1011" s="2"/>
    </row>
    <row r="1012" spans="4:9">
      <c r="D1012" s="1"/>
      <c r="E1012" s="2"/>
      <c r="F1012" s="2"/>
      <c r="G1012" s="2"/>
      <c r="H1012" s="2"/>
      <c r="I1012" s="2"/>
    </row>
    <row r="1013" spans="4:9">
      <c r="D1013" s="1"/>
      <c r="E1013" s="2"/>
      <c r="F1013" s="2"/>
      <c r="G1013" s="2"/>
      <c r="H1013" s="2"/>
    </row>
    <row r="1014" spans="4:9">
      <c r="D1014" s="1"/>
      <c r="E1014" s="2"/>
      <c r="F1014" s="2"/>
      <c r="G1014" s="2"/>
      <c r="H1014" s="2"/>
    </row>
    <row r="1015" spans="4:9">
      <c r="D1015" s="1"/>
      <c r="E1015" s="2"/>
      <c r="F1015" s="2"/>
      <c r="G1015" s="2"/>
      <c r="H1015" s="2"/>
    </row>
    <row r="1016" spans="4:9">
      <c r="D1016" s="1"/>
      <c r="E1016" s="2"/>
      <c r="F1016" s="2"/>
      <c r="G1016" s="2"/>
      <c r="H1016" s="2"/>
    </row>
    <row r="1017" spans="4:9">
      <c r="D1017" s="1"/>
      <c r="E1017" s="2"/>
      <c r="F1017" s="2"/>
      <c r="G1017" s="2"/>
      <c r="I1017" s="2"/>
    </row>
    <row r="1018" spans="4:9">
      <c r="D1018" s="1"/>
      <c r="E1018" s="2"/>
      <c r="F1018" s="2"/>
      <c r="G1018" s="2"/>
      <c r="I1018" s="2"/>
    </row>
    <row r="1019" spans="4:9">
      <c r="D1019" s="1"/>
      <c r="E1019" s="2"/>
      <c r="F1019" s="2"/>
      <c r="G1019" s="2"/>
      <c r="I1019" s="2"/>
    </row>
    <row r="1020" spans="4:9">
      <c r="D1020" s="1"/>
      <c r="E1020" s="2"/>
      <c r="F1020" s="2"/>
      <c r="G1020" s="2"/>
      <c r="I1020" s="2"/>
    </row>
    <row r="1021" spans="4:9">
      <c r="D1021" s="1"/>
      <c r="E1021" s="2"/>
      <c r="F1021" s="2"/>
      <c r="G1021" s="2"/>
      <c r="I1021" s="2"/>
    </row>
    <row r="1022" spans="4:9">
      <c r="D1022" s="1"/>
      <c r="E1022" s="2"/>
      <c r="F1022" s="2"/>
      <c r="G1022" s="2"/>
      <c r="I1022" s="2"/>
    </row>
    <row r="1023" spans="4:9">
      <c r="D1023" s="1"/>
      <c r="E1023" s="2"/>
      <c r="F1023" s="2"/>
      <c r="G1023" s="2"/>
      <c r="I1023" s="2"/>
    </row>
    <row r="1024" spans="4:9">
      <c r="D1024" s="1"/>
      <c r="E1024" s="2"/>
      <c r="F1024" s="2"/>
      <c r="G1024" s="2"/>
      <c r="I1024" s="2"/>
    </row>
    <row r="1025" spans="4:9">
      <c r="D1025" s="1"/>
      <c r="E1025" s="2"/>
      <c r="F1025" s="2"/>
      <c r="G1025" s="2"/>
      <c r="I1025" s="2"/>
    </row>
    <row r="1026" spans="4:9">
      <c r="D1026" s="1"/>
      <c r="E1026" s="2"/>
      <c r="F1026" s="2"/>
      <c r="G1026" s="2"/>
      <c r="I1026" s="2"/>
    </row>
    <row r="1027" spans="4:9">
      <c r="D1027" s="1"/>
      <c r="E1027" s="2"/>
      <c r="F1027" s="2"/>
      <c r="G1027" s="2"/>
      <c r="I1027" s="2"/>
    </row>
    <row r="1028" spans="4:9">
      <c r="D1028" s="1"/>
      <c r="E1028" s="2"/>
      <c r="F1028" s="2"/>
      <c r="G1028" s="2"/>
      <c r="I1028" s="2"/>
    </row>
    <row r="1029" spans="4:9">
      <c r="D1029" s="1"/>
      <c r="E1029" s="2"/>
      <c r="F1029" s="2"/>
      <c r="G1029" s="2"/>
    </row>
    <row r="1030" spans="4:9">
      <c r="D1030" s="1"/>
      <c r="E1030" s="2"/>
      <c r="F1030" s="2"/>
      <c r="G1030" s="2"/>
    </row>
    <row r="1031" spans="4:9">
      <c r="D1031" s="1"/>
      <c r="E1031" s="2"/>
      <c r="F1031" s="2"/>
      <c r="G1031" s="2"/>
    </row>
    <row r="1032" spans="4:9">
      <c r="D1032" s="1"/>
      <c r="E1032" s="2"/>
      <c r="F1032" s="2"/>
      <c r="G1032" s="2"/>
    </row>
    <row r="1033" spans="4:9">
      <c r="D1033" s="1"/>
      <c r="E1033" s="2"/>
      <c r="F1033" s="2"/>
      <c r="G1033" s="2"/>
      <c r="H1033" s="2"/>
    </row>
    <row r="1034" spans="4:9">
      <c r="D1034" s="1"/>
      <c r="E1034" s="2"/>
      <c r="F1034" s="2"/>
      <c r="G1034" s="2"/>
      <c r="H1034" s="2"/>
    </row>
    <row r="1035" spans="4:9">
      <c r="D1035" s="1"/>
      <c r="E1035" s="2"/>
      <c r="F1035" s="2"/>
      <c r="G1035" s="2"/>
      <c r="H1035" s="2"/>
    </row>
    <row r="1036" spans="4:9">
      <c r="D1036" s="1"/>
      <c r="E1036" s="2"/>
      <c r="F1036" s="2"/>
      <c r="G1036" s="2"/>
      <c r="H1036" s="2"/>
    </row>
    <row r="1037" spans="4:9">
      <c r="D1037" s="1"/>
      <c r="E1037" s="2"/>
      <c r="F1037" s="2"/>
      <c r="G1037" s="2"/>
    </row>
    <row r="1038" spans="4:9">
      <c r="D1038" s="1"/>
      <c r="E1038" s="2"/>
      <c r="F1038" s="2"/>
      <c r="G1038" s="2"/>
    </row>
    <row r="1039" spans="4:9">
      <c r="D1039" s="1"/>
      <c r="E1039" s="2"/>
      <c r="F1039" s="2"/>
      <c r="G1039" s="2"/>
    </row>
    <row r="1040" spans="4:9">
      <c r="D1040" s="1"/>
      <c r="E1040" s="2"/>
      <c r="F1040" s="2"/>
      <c r="G1040" s="2"/>
    </row>
    <row r="1041" spans="4:9">
      <c r="D1041" s="1"/>
      <c r="E1041" s="2"/>
      <c r="F1041" s="2"/>
      <c r="G1041" s="2"/>
    </row>
    <row r="1042" spans="4:9">
      <c r="D1042" s="1"/>
      <c r="E1042" s="2"/>
      <c r="F1042" s="2"/>
      <c r="G1042" s="2"/>
    </row>
    <row r="1043" spans="4:9">
      <c r="D1043" s="1"/>
      <c r="E1043" s="2"/>
      <c r="F1043" s="2"/>
      <c r="G1043" s="2"/>
    </row>
    <row r="1044" spans="4:9">
      <c r="D1044" s="1"/>
      <c r="E1044" s="2"/>
      <c r="F1044" s="2"/>
      <c r="G1044" s="2"/>
    </row>
    <row r="1045" spans="4:9">
      <c r="D1045" s="1"/>
      <c r="E1045" s="2"/>
      <c r="G1045" s="2"/>
      <c r="I1045" s="2"/>
    </row>
    <row r="1046" spans="4:9">
      <c r="D1046" s="1"/>
      <c r="E1046" s="2"/>
      <c r="G1046" s="2"/>
      <c r="I1046" s="2"/>
    </row>
    <row r="1047" spans="4:9">
      <c r="D1047" s="1"/>
      <c r="E1047" s="2"/>
      <c r="G1047" s="2"/>
      <c r="I1047" s="2"/>
    </row>
    <row r="1048" spans="4:9">
      <c r="D1048" s="1"/>
      <c r="E1048" s="2"/>
      <c r="G1048" s="2"/>
      <c r="I1048" s="2"/>
    </row>
    <row r="1049" spans="4:9">
      <c r="D1049" s="1"/>
      <c r="E1049" s="2"/>
      <c r="F1049" s="2"/>
      <c r="G1049" s="2"/>
      <c r="H1049" s="2"/>
    </row>
    <row r="1050" spans="4:9">
      <c r="D1050" s="1"/>
      <c r="E1050" s="2"/>
      <c r="F1050" s="2"/>
      <c r="G1050" s="2"/>
      <c r="H1050" s="2"/>
    </row>
    <row r="1051" spans="4:9">
      <c r="D1051" s="1"/>
      <c r="E1051" s="2"/>
      <c r="F1051" s="2"/>
      <c r="G1051" s="2"/>
      <c r="H1051" s="2"/>
    </row>
    <row r="1052" spans="4:9">
      <c r="D1052" s="1"/>
      <c r="E1052" s="2"/>
      <c r="F1052" s="2"/>
      <c r="G1052" s="2"/>
      <c r="H1052" s="2"/>
    </row>
    <row r="1053" spans="4:9">
      <c r="D1053" s="1"/>
      <c r="E1053" s="2"/>
      <c r="F1053" s="2"/>
    </row>
    <row r="1054" spans="4:9">
      <c r="D1054" s="1"/>
      <c r="E1054" s="2"/>
      <c r="F1054" s="2"/>
    </row>
    <row r="1055" spans="4:9">
      <c r="D1055" s="1"/>
      <c r="E1055" s="2"/>
      <c r="F1055" s="2"/>
    </row>
    <row r="1056" spans="4:9">
      <c r="D1056" s="1"/>
      <c r="E1056" s="2"/>
      <c r="F1056" s="2"/>
    </row>
    <row r="1057" spans="4:9">
      <c r="D1057" s="1"/>
      <c r="E1057" s="2"/>
      <c r="F1057" s="2"/>
      <c r="G1057" s="2"/>
    </row>
    <row r="1058" spans="4:9">
      <c r="D1058" s="1"/>
      <c r="E1058" s="2"/>
      <c r="F1058" s="2"/>
      <c r="G1058" s="2"/>
    </row>
    <row r="1059" spans="4:9">
      <c r="D1059" s="1"/>
      <c r="E1059" s="2"/>
      <c r="F1059" s="2"/>
      <c r="G1059" s="2"/>
    </row>
    <row r="1060" spans="4:9">
      <c r="D1060" s="1"/>
      <c r="E1060" s="2"/>
      <c r="F1060" s="2"/>
      <c r="G1060" s="2"/>
    </row>
    <row r="1061" spans="4:9">
      <c r="D1061" s="1"/>
      <c r="E1061" s="2"/>
      <c r="F1061" s="2"/>
      <c r="G1061" s="2"/>
      <c r="H1061" s="2"/>
    </row>
    <row r="1062" spans="4:9">
      <c r="D1062" s="1"/>
      <c r="E1062" s="2"/>
      <c r="F1062" s="2"/>
      <c r="G1062" s="2"/>
      <c r="H1062" s="2"/>
    </row>
    <row r="1063" spans="4:9">
      <c r="D1063" s="1"/>
      <c r="E1063" s="2"/>
      <c r="F1063" s="2"/>
      <c r="G1063" s="2"/>
      <c r="H1063" s="2"/>
    </row>
    <row r="1064" spans="4:9">
      <c r="D1064" s="1"/>
      <c r="E1064" s="2"/>
      <c r="F1064" s="2"/>
      <c r="G1064" s="2"/>
      <c r="H1064" s="2"/>
    </row>
    <row r="1065" spans="4:9">
      <c r="D1065" s="1"/>
      <c r="E1065" s="2"/>
      <c r="F1065" s="2"/>
      <c r="G1065" s="2"/>
    </row>
    <row r="1066" spans="4:9">
      <c r="D1066" s="1"/>
      <c r="E1066" s="2"/>
      <c r="F1066" s="2"/>
      <c r="G1066" s="2"/>
    </row>
    <row r="1067" spans="4:9">
      <c r="D1067" s="1"/>
      <c r="E1067" s="2"/>
      <c r="F1067" s="2"/>
      <c r="G1067" s="2"/>
    </row>
    <row r="1068" spans="4:9">
      <c r="D1068" s="1"/>
      <c r="E1068" s="2"/>
      <c r="F1068" s="2"/>
      <c r="G1068" s="2"/>
    </row>
    <row r="1069" spans="4:9">
      <c r="D1069" s="1"/>
      <c r="E1069" s="2"/>
      <c r="F1069" s="2"/>
      <c r="G1069" s="2"/>
      <c r="I1069" s="2"/>
    </row>
    <row r="1070" spans="4:9">
      <c r="D1070" s="1"/>
      <c r="E1070" s="2"/>
      <c r="F1070" s="2"/>
      <c r="G1070" s="2"/>
      <c r="I1070" s="2"/>
    </row>
    <row r="1071" spans="4:9">
      <c r="D1071" s="1"/>
      <c r="E1071" s="2"/>
      <c r="F1071" s="2"/>
      <c r="G1071" s="2"/>
      <c r="I1071" s="2"/>
    </row>
    <row r="1072" spans="4:9">
      <c r="D1072" s="1"/>
      <c r="E1072" s="2"/>
      <c r="F1072" s="2"/>
      <c r="G1072" s="2"/>
      <c r="I1072" s="2"/>
    </row>
    <row r="1073" spans="4:9">
      <c r="D1073" s="1"/>
      <c r="E1073" s="2"/>
      <c r="F1073" s="2"/>
      <c r="G1073" s="2"/>
      <c r="H1073" s="2"/>
    </row>
    <row r="1074" spans="4:9">
      <c r="D1074" s="1"/>
      <c r="E1074" s="2"/>
      <c r="F1074" s="2"/>
      <c r="G1074" s="2"/>
      <c r="H1074" s="2"/>
    </row>
    <row r="1075" spans="4:9">
      <c r="D1075" s="1"/>
      <c r="E1075" s="2"/>
      <c r="F1075" s="2"/>
      <c r="G1075" s="2"/>
      <c r="H1075" s="2"/>
    </row>
    <row r="1076" spans="4:9">
      <c r="D1076" s="1"/>
      <c r="E1076" s="2"/>
      <c r="F1076" s="2"/>
      <c r="G1076" s="2"/>
      <c r="H1076" s="2"/>
    </row>
    <row r="1077" spans="4:9">
      <c r="D1077" s="1"/>
      <c r="E1077" s="2"/>
      <c r="F1077" s="2"/>
      <c r="G1077" s="2"/>
      <c r="I1077" s="2"/>
    </row>
    <row r="1078" spans="4:9">
      <c r="D1078" s="1"/>
      <c r="E1078" s="2"/>
      <c r="F1078" s="2"/>
      <c r="G1078" s="2"/>
      <c r="I1078" s="2"/>
    </row>
    <row r="1079" spans="4:9">
      <c r="D1079" s="1"/>
      <c r="E1079" s="2"/>
      <c r="F1079" s="2"/>
      <c r="G1079" s="2"/>
      <c r="I1079" s="2"/>
    </row>
    <row r="1080" spans="4:9">
      <c r="D1080" s="1"/>
      <c r="E1080" s="2"/>
      <c r="F1080" s="2"/>
      <c r="G1080" s="2"/>
      <c r="I1080" s="2"/>
    </row>
    <row r="1081" spans="4:9">
      <c r="D1081" s="1"/>
      <c r="E1081" s="2"/>
      <c r="F1081" s="2"/>
      <c r="G1081" s="2"/>
      <c r="H1081" s="2"/>
    </row>
    <row r="1082" spans="4:9">
      <c r="D1082" s="1"/>
      <c r="E1082" s="2"/>
      <c r="F1082" s="2"/>
      <c r="G1082" s="2"/>
      <c r="H1082" s="2"/>
    </row>
    <row r="1083" spans="4:9">
      <c r="D1083" s="1"/>
      <c r="E1083" s="2"/>
      <c r="F1083" s="2"/>
      <c r="G1083" s="2"/>
      <c r="H1083" s="2"/>
    </row>
    <row r="1084" spans="4:9">
      <c r="D1084" s="1"/>
      <c r="E1084" s="2"/>
      <c r="F1084" s="2"/>
      <c r="G1084" s="2"/>
      <c r="H1084" s="2"/>
    </row>
    <row r="1085" spans="4:9">
      <c r="D1085" s="1"/>
      <c r="E1085" s="2"/>
      <c r="F1085" s="2"/>
      <c r="G1085" s="2"/>
      <c r="I1085" s="2"/>
    </row>
    <row r="1086" spans="4:9">
      <c r="D1086" s="1"/>
      <c r="E1086" s="2"/>
      <c r="F1086" s="2"/>
      <c r="G1086" s="2"/>
      <c r="I1086" s="2"/>
    </row>
    <row r="1087" spans="4:9">
      <c r="D1087" s="1"/>
      <c r="E1087" s="2"/>
      <c r="F1087" s="2"/>
      <c r="G1087" s="2"/>
      <c r="I1087" s="2"/>
    </row>
    <row r="1088" spans="4:9">
      <c r="D1088" s="1"/>
      <c r="E1088" s="2"/>
      <c r="F1088" s="2"/>
      <c r="G1088" s="2"/>
      <c r="I1088" s="2"/>
    </row>
    <row r="1089" spans="4:9">
      <c r="D1089" s="1"/>
      <c r="E1089" s="2"/>
      <c r="F1089" s="2"/>
      <c r="G1089" s="2"/>
      <c r="H1089" s="2"/>
      <c r="I1089" s="2"/>
    </row>
    <row r="1090" spans="4:9">
      <c r="D1090" s="1"/>
      <c r="E1090" s="2"/>
      <c r="F1090" s="2"/>
      <c r="G1090" s="2"/>
      <c r="H1090" s="2"/>
      <c r="I1090" s="2"/>
    </row>
    <row r="1091" spans="4:9">
      <c r="D1091" s="1"/>
      <c r="E1091" s="2"/>
      <c r="F1091" s="2"/>
      <c r="G1091" s="2"/>
      <c r="H1091" s="2"/>
      <c r="I1091" s="2"/>
    </row>
    <row r="1092" spans="4:9">
      <c r="D1092" s="1"/>
      <c r="E1092" s="2"/>
      <c r="F1092" s="2"/>
      <c r="G1092" s="2"/>
      <c r="H1092" s="2"/>
      <c r="I1092" s="2"/>
    </row>
    <row r="1093" spans="4:9">
      <c r="D1093" s="1"/>
      <c r="E1093" s="2"/>
      <c r="F1093" s="2"/>
      <c r="G1093" s="2"/>
      <c r="H1093" s="2"/>
    </row>
    <row r="1094" spans="4:9">
      <c r="D1094" s="1"/>
      <c r="E1094" s="2"/>
      <c r="F1094" s="2"/>
      <c r="G1094" s="2"/>
      <c r="H1094" s="2"/>
    </row>
    <row r="1095" spans="4:9">
      <c r="D1095" s="1"/>
      <c r="E1095" s="2"/>
      <c r="F1095" s="2"/>
      <c r="G1095" s="2"/>
      <c r="H1095" s="2"/>
    </row>
    <row r="1096" spans="4:9">
      <c r="D1096" s="1"/>
      <c r="E1096" s="2"/>
      <c r="F1096" s="2"/>
      <c r="G1096" s="2"/>
      <c r="H1096" s="2"/>
    </row>
    <row r="1097" spans="4:9">
      <c r="D1097" s="1"/>
      <c r="E1097" s="2"/>
      <c r="F1097" s="2"/>
      <c r="G1097" s="2"/>
      <c r="I1097" s="2"/>
    </row>
    <row r="1098" spans="4:9">
      <c r="D1098" s="1"/>
      <c r="E1098" s="2"/>
      <c r="F1098" s="2"/>
      <c r="G1098" s="2"/>
      <c r="I1098" s="2"/>
    </row>
    <row r="1099" spans="4:9">
      <c r="D1099" s="1"/>
      <c r="E1099" s="2"/>
      <c r="F1099" s="2"/>
      <c r="G1099" s="2"/>
      <c r="I1099" s="2"/>
    </row>
    <row r="1100" spans="4:9">
      <c r="D1100" s="1"/>
      <c r="E1100" s="2"/>
      <c r="F1100" s="2"/>
      <c r="G1100" s="2"/>
      <c r="I1100" s="2"/>
    </row>
    <row r="1101" spans="4:9">
      <c r="D1101" s="1"/>
      <c r="E1101" s="2"/>
      <c r="F1101" s="2"/>
      <c r="G1101" s="2"/>
      <c r="H1101" s="2"/>
    </row>
    <row r="1102" spans="4:9">
      <c r="D1102" s="1"/>
      <c r="E1102" s="2"/>
      <c r="F1102" s="2"/>
      <c r="G1102" s="2"/>
      <c r="H1102" s="2"/>
    </row>
    <row r="1103" spans="4:9">
      <c r="D1103" s="1"/>
      <c r="E1103" s="2"/>
      <c r="F1103" s="2"/>
      <c r="G1103" s="2"/>
      <c r="I1103" s="2"/>
    </row>
    <row r="1104" spans="4:9">
      <c r="D1104" s="1"/>
      <c r="E1104" s="2"/>
      <c r="F1104" s="2"/>
      <c r="G1104" s="2"/>
      <c r="I1104" s="2"/>
    </row>
    <row r="1105" spans="4:9">
      <c r="D1105" s="1"/>
      <c r="E1105" s="2"/>
      <c r="F1105" s="2"/>
      <c r="G1105" s="2"/>
      <c r="I1105" s="2"/>
    </row>
    <row r="1106" spans="4:9">
      <c r="D1106" s="1"/>
      <c r="E1106" s="2"/>
      <c r="F1106" s="2"/>
      <c r="G1106" s="2"/>
      <c r="I1106" s="2"/>
    </row>
    <row r="1107" spans="4:9">
      <c r="D1107" s="1"/>
      <c r="E1107" s="2"/>
      <c r="F1107" s="2"/>
      <c r="G1107" s="2"/>
      <c r="I1107" s="2"/>
    </row>
    <row r="1108" spans="4:9">
      <c r="D1108" s="1"/>
      <c r="E1108" s="2"/>
      <c r="F1108" s="2"/>
      <c r="G1108" s="2"/>
      <c r="I1108" s="2"/>
    </row>
    <row r="1109" spans="4:9">
      <c r="D1109" s="1"/>
      <c r="E1109" s="2"/>
      <c r="F1109" s="2"/>
      <c r="G1109" s="2"/>
      <c r="I1109" s="2"/>
    </row>
    <row r="1110" spans="4:9">
      <c r="D1110" s="1"/>
      <c r="E1110" s="2"/>
      <c r="F1110" s="2"/>
      <c r="G1110" s="2"/>
      <c r="I1110" s="2"/>
    </row>
    <row r="1111" spans="4:9">
      <c r="D1111" s="1"/>
      <c r="E1111" s="2"/>
      <c r="F1111" s="2"/>
      <c r="G1111" s="2"/>
      <c r="I1111" s="2"/>
    </row>
    <row r="1112" spans="4:9">
      <c r="D1112" s="1"/>
      <c r="E1112" s="2"/>
      <c r="F1112" s="2"/>
      <c r="G1112" s="2"/>
      <c r="I1112" s="2"/>
    </row>
    <row r="1113" spans="4:9">
      <c r="D1113" s="1"/>
      <c r="E1113" s="2"/>
      <c r="F1113" s="2"/>
      <c r="G1113" s="2"/>
      <c r="I1113" s="2"/>
    </row>
    <row r="1114" spans="4:9">
      <c r="D1114" s="1"/>
      <c r="E1114" s="2"/>
      <c r="F1114" s="2"/>
      <c r="G1114" s="2"/>
      <c r="I1114" s="2"/>
    </row>
    <row r="1115" spans="4:9">
      <c r="D1115" s="1"/>
      <c r="E1115" s="2"/>
      <c r="F1115" s="2"/>
      <c r="G1115" s="2"/>
      <c r="H1115" s="2"/>
      <c r="I1115" s="2"/>
    </row>
    <row r="1116" spans="4:9">
      <c r="D1116" s="1"/>
      <c r="E1116" s="2"/>
      <c r="F1116" s="2"/>
      <c r="G1116" s="2"/>
      <c r="H1116" s="2"/>
      <c r="I1116" s="2"/>
    </row>
    <row r="1117" spans="4:9">
      <c r="D1117" s="1"/>
      <c r="E1117" s="2"/>
      <c r="F1117" s="2"/>
      <c r="G1117" s="2"/>
      <c r="H1117" s="2"/>
      <c r="I1117" s="2"/>
    </row>
    <row r="1118" spans="4:9">
      <c r="D1118" s="1"/>
      <c r="E1118" s="2"/>
      <c r="F1118" s="2"/>
      <c r="G1118" s="2"/>
      <c r="H1118" s="2"/>
      <c r="I1118" s="2"/>
    </row>
    <row r="1119" spans="4:9">
      <c r="D1119" s="1"/>
      <c r="E1119" s="2"/>
      <c r="F1119" s="2"/>
      <c r="G1119" s="2"/>
      <c r="H1119" s="2"/>
    </row>
    <row r="1120" spans="4:9">
      <c r="D1120" s="1"/>
      <c r="E1120" s="2"/>
      <c r="F1120" s="2"/>
      <c r="G1120" s="2"/>
      <c r="H1120" s="2"/>
    </row>
    <row r="1121" spans="4:9">
      <c r="D1121" s="1"/>
      <c r="E1121" s="2"/>
      <c r="F1121" s="2"/>
      <c r="G1121" s="2"/>
      <c r="H1121" s="2"/>
    </row>
    <row r="1122" spans="4:9">
      <c r="D1122" s="1"/>
      <c r="E1122" s="2"/>
      <c r="F1122" s="2"/>
      <c r="G1122" s="2"/>
      <c r="H1122" s="2"/>
    </row>
    <row r="1123" spans="4:9">
      <c r="D1123" s="1"/>
      <c r="E1123" s="2"/>
      <c r="F1123" s="2"/>
      <c r="G1123" s="2"/>
      <c r="I1123" s="2"/>
    </row>
    <row r="1124" spans="4:9">
      <c r="D1124" s="1"/>
      <c r="E1124" s="2"/>
      <c r="F1124" s="2"/>
      <c r="G1124" s="2"/>
      <c r="I1124" s="2"/>
    </row>
    <row r="1125" spans="4:9">
      <c r="D1125" s="1"/>
      <c r="E1125" s="2"/>
      <c r="F1125" s="2"/>
      <c r="G1125" s="2"/>
      <c r="I1125" s="2"/>
    </row>
    <row r="1126" spans="4:9">
      <c r="D1126" s="1"/>
      <c r="E1126" s="2"/>
      <c r="F1126" s="2"/>
      <c r="G1126" s="2"/>
      <c r="I1126" s="2"/>
    </row>
    <row r="1127" spans="4:9">
      <c r="D1127" s="1"/>
      <c r="E1127" s="2"/>
      <c r="F1127" s="2"/>
      <c r="G1127" s="2"/>
    </row>
    <row r="1128" spans="4:9">
      <c r="D1128" s="1"/>
      <c r="E1128" s="2"/>
      <c r="F1128" s="2"/>
      <c r="G1128" s="2"/>
    </row>
    <row r="1129" spans="4:9">
      <c r="D1129" s="1"/>
      <c r="E1129" s="2"/>
      <c r="F1129" s="2"/>
      <c r="G1129" s="2"/>
    </row>
    <row r="1130" spans="4:9">
      <c r="D1130" s="1"/>
      <c r="E1130" s="2"/>
      <c r="F1130" s="2"/>
      <c r="G1130" s="2"/>
    </row>
    <row r="1131" spans="4:9">
      <c r="D1131" s="1"/>
      <c r="E1131" s="2"/>
      <c r="F1131" s="2"/>
      <c r="G1131" s="2"/>
      <c r="I1131" s="2"/>
    </row>
    <row r="1132" spans="4:9">
      <c r="D1132" s="1"/>
      <c r="E1132" s="2"/>
      <c r="F1132" s="2"/>
      <c r="G1132" s="2"/>
      <c r="I1132" s="2"/>
    </row>
    <row r="1133" spans="4:9">
      <c r="D1133" s="1"/>
      <c r="E1133" s="2"/>
      <c r="F1133" s="2"/>
      <c r="G1133" s="2"/>
      <c r="I1133" s="2"/>
    </row>
    <row r="1134" spans="4:9">
      <c r="D1134" s="1"/>
      <c r="E1134" s="2"/>
      <c r="F1134" s="2"/>
      <c r="G1134" s="2"/>
      <c r="I1134" s="2"/>
    </row>
    <row r="1135" spans="4:9">
      <c r="D1135" s="1"/>
      <c r="E1135" s="2"/>
      <c r="F1135" s="2"/>
      <c r="G1135" s="2"/>
    </row>
    <row r="1136" spans="4:9">
      <c r="D1136" s="1"/>
      <c r="E1136" s="2"/>
      <c r="F1136" s="2"/>
      <c r="G1136" s="2"/>
    </row>
    <row r="1137" spans="4:9">
      <c r="D1137" s="1"/>
      <c r="E1137" s="2"/>
      <c r="F1137" s="2"/>
      <c r="G1137" s="2"/>
    </row>
    <row r="1138" spans="4:9">
      <c r="D1138" s="1"/>
      <c r="E1138" s="2"/>
      <c r="F1138" s="2"/>
      <c r="G1138" s="2"/>
    </row>
    <row r="1139" spans="4:9">
      <c r="D1139" s="1"/>
      <c r="E1139" s="2"/>
      <c r="F1139" s="2"/>
      <c r="G1139" s="2"/>
      <c r="I1139" s="2"/>
    </row>
    <row r="1140" spans="4:9">
      <c r="D1140" s="1"/>
      <c r="E1140" s="2"/>
      <c r="F1140" s="2"/>
      <c r="G1140" s="2"/>
      <c r="I1140" s="2"/>
    </row>
    <row r="1141" spans="4:9">
      <c r="D1141" s="1"/>
      <c r="E1141" s="2"/>
      <c r="F1141" s="2"/>
      <c r="G1141" s="2"/>
      <c r="I1141" s="2"/>
    </row>
    <row r="1142" spans="4:9">
      <c r="D1142" s="1"/>
      <c r="E1142" s="2"/>
      <c r="F1142" s="2"/>
      <c r="G1142" s="2"/>
      <c r="I1142" s="2"/>
    </row>
    <row r="1143" spans="4:9">
      <c r="D1143" s="1"/>
      <c r="E1143" s="2"/>
      <c r="F1143" s="2"/>
      <c r="G1143" s="2"/>
      <c r="H1143" s="2"/>
    </row>
    <row r="1144" spans="4:9">
      <c r="D1144" s="1"/>
      <c r="E1144" s="2"/>
      <c r="F1144" s="2"/>
      <c r="G1144" s="2"/>
      <c r="H1144" s="2"/>
    </row>
    <row r="1145" spans="4:9">
      <c r="D1145" s="1"/>
      <c r="E1145" s="2"/>
      <c r="F1145" s="2"/>
      <c r="G1145" s="2"/>
      <c r="H1145" s="2"/>
    </row>
    <row r="1146" spans="4:9">
      <c r="D1146" s="1"/>
      <c r="E1146" s="2"/>
      <c r="F1146" s="2"/>
      <c r="G1146" s="2"/>
      <c r="H1146" s="2"/>
    </row>
    <row r="1147" spans="4:9">
      <c r="D1147" s="1"/>
      <c r="E1147" s="2"/>
      <c r="F1147" s="2"/>
      <c r="G1147" s="2"/>
    </row>
    <row r="1148" spans="4:9">
      <c r="D1148" s="1"/>
      <c r="E1148" s="2"/>
      <c r="F1148" s="2"/>
      <c r="G1148" s="2"/>
    </row>
    <row r="1149" spans="4:9">
      <c r="D1149" s="1"/>
      <c r="E1149" s="2"/>
      <c r="F1149" s="2"/>
      <c r="G1149" s="2"/>
    </row>
    <row r="1150" spans="4:9">
      <c r="D1150" s="1"/>
      <c r="E1150" s="2"/>
      <c r="F1150" s="2"/>
      <c r="G1150" s="2"/>
    </row>
    <row r="1151" spans="4:9">
      <c r="D1151" s="1"/>
      <c r="E1151" s="2"/>
      <c r="F1151" s="2"/>
      <c r="G1151" s="2"/>
      <c r="H1151" s="2"/>
    </row>
    <row r="1152" spans="4:9">
      <c r="D1152" s="1"/>
      <c r="E1152" s="2"/>
      <c r="F1152" s="2"/>
      <c r="G1152" s="2"/>
      <c r="H1152" s="2"/>
    </row>
    <row r="1153" spans="4:9">
      <c r="D1153" s="1"/>
      <c r="E1153" s="2"/>
      <c r="F1153" s="2"/>
      <c r="G1153" s="2"/>
      <c r="H1153" s="2"/>
    </row>
    <row r="1154" spans="4:9">
      <c r="D1154" s="1"/>
      <c r="E1154" s="2"/>
      <c r="F1154" s="2"/>
      <c r="G1154" s="2"/>
      <c r="H1154" s="2"/>
    </row>
    <row r="1155" spans="4:9">
      <c r="D1155" s="1"/>
      <c r="E1155" s="2"/>
      <c r="F1155" s="2"/>
      <c r="G1155" s="2"/>
    </row>
    <row r="1156" spans="4:9">
      <c r="D1156" s="1"/>
      <c r="E1156" s="2"/>
      <c r="F1156" s="2"/>
      <c r="G1156" s="2"/>
    </row>
    <row r="1157" spans="4:9">
      <c r="D1157" s="1"/>
      <c r="E1157" s="2"/>
      <c r="F1157" s="2"/>
      <c r="G1157" s="2"/>
    </row>
    <row r="1158" spans="4:9">
      <c r="D1158" s="1"/>
      <c r="E1158" s="2"/>
      <c r="F1158" s="2"/>
      <c r="G1158" s="2"/>
    </row>
    <row r="1159" spans="4:9">
      <c r="D1159" s="1"/>
      <c r="E1159" s="2"/>
      <c r="F1159" s="2"/>
      <c r="G1159" s="2"/>
      <c r="I1159" s="2"/>
    </row>
    <row r="1160" spans="4:9">
      <c r="D1160" s="1"/>
      <c r="E1160" s="2"/>
      <c r="F1160" s="2"/>
      <c r="G1160" s="2"/>
      <c r="I1160" s="2"/>
    </row>
    <row r="1161" spans="4:9">
      <c r="D1161" s="1"/>
      <c r="E1161" s="2"/>
      <c r="F1161" s="2"/>
      <c r="G1161" s="2"/>
      <c r="I1161" s="2"/>
    </row>
    <row r="1162" spans="4:9">
      <c r="D1162" s="1"/>
      <c r="E1162" s="2"/>
      <c r="F1162" s="2"/>
      <c r="G1162" s="2"/>
      <c r="I1162" s="2"/>
    </row>
    <row r="1163" spans="4:9">
      <c r="D1163" s="1"/>
      <c r="E1163" s="2"/>
      <c r="F1163" s="2"/>
      <c r="G1163" s="2"/>
      <c r="I1163" s="2"/>
    </row>
    <row r="1164" spans="4:9">
      <c r="D1164" s="1"/>
      <c r="E1164" s="2"/>
      <c r="F1164" s="2"/>
      <c r="G1164" s="2"/>
      <c r="I1164" s="2"/>
    </row>
    <row r="1165" spans="4:9">
      <c r="D1165" s="1"/>
      <c r="E1165" s="2"/>
      <c r="F1165" s="2"/>
      <c r="G1165" s="2"/>
      <c r="I1165" s="2"/>
    </row>
    <row r="1166" spans="4:9">
      <c r="D1166" s="1"/>
      <c r="E1166" s="2"/>
      <c r="F1166" s="2"/>
      <c r="G1166" s="2"/>
      <c r="I1166" s="2"/>
    </row>
    <row r="1167" spans="4:9">
      <c r="D1167" s="1"/>
      <c r="E1167" s="2"/>
      <c r="F1167" s="2"/>
      <c r="G1167" s="2"/>
      <c r="I1167" s="2"/>
    </row>
    <row r="1168" spans="4:9">
      <c r="D1168" s="1"/>
      <c r="E1168" s="2"/>
      <c r="F1168" s="2"/>
      <c r="G1168" s="2"/>
      <c r="I1168" s="2"/>
    </row>
    <row r="1169" spans="4:9">
      <c r="D1169" s="1"/>
      <c r="E1169" s="2"/>
      <c r="F1169" s="2"/>
      <c r="G1169" s="2"/>
      <c r="I1169" s="2"/>
    </row>
    <row r="1170" spans="4:9">
      <c r="D1170" s="1"/>
      <c r="E1170" s="2"/>
      <c r="F1170" s="2"/>
      <c r="G1170" s="2"/>
    </row>
    <row r="1171" spans="4:9">
      <c r="D1171" s="1"/>
      <c r="E1171" s="2"/>
      <c r="F1171" s="2"/>
      <c r="G1171" s="2"/>
    </row>
    <row r="1172" spans="4:9">
      <c r="D1172" s="1"/>
      <c r="E1172" s="2"/>
      <c r="F1172" s="2"/>
      <c r="G1172" s="2"/>
    </row>
    <row r="1173" spans="4:9">
      <c r="D1173" s="1"/>
      <c r="E1173" s="2"/>
      <c r="F1173" s="2"/>
      <c r="G1173" s="2"/>
    </row>
    <row r="1174" spans="4:9">
      <c r="D1174" s="1"/>
      <c r="E1174" s="2"/>
      <c r="F1174" s="2"/>
      <c r="G1174" s="2"/>
      <c r="I1174" s="2"/>
    </row>
    <row r="1175" spans="4:9">
      <c r="D1175" s="1"/>
      <c r="E1175" s="2"/>
      <c r="F1175" s="2"/>
      <c r="G1175" s="2"/>
      <c r="I1175" s="2"/>
    </row>
    <row r="1176" spans="4:9">
      <c r="D1176" s="1"/>
      <c r="E1176" s="2"/>
      <c r="F1176" s="2"/>
      <c r="G1176" s="2"/>
      <c r="I1176" s="2"/>
    </row>
    <row r="1177" spans="4:9">
      <c r="D1177" s="1"/>
      <c r="E1177" s="2"/>
      <c r="F1177" s="2"/>
      <c r="G1177" s="2"/>
      <c r="I1177" s="2"/>
    </row>
    <row r="1178" spans="4:9">
      <c r="D1178" s="1"/>
      <c r="E1178" s="2"/>
      <c r="F1178" s="2"/>
      <c r="G1178" s="2"/>
      <c r="I1178" s="2"/>
    </row>
    <row r="1179" spans="4:9">
      <c r="D1179" s="1"/>
      <c r="E1179" s="2"/>
      <c r="F1179" s="2"/>
      <c r="G1179" s="2"/>
      <c r="I1179" s="2"/>
    </row>
    <row r="1180" spans="4:9">
      <c r="D1180" s="1"/>
      <c r="E1180" s="2"/>
      <c r="F1180" s="2"/>
      <c r="G1180" s="2"/>
      <c r="I1180" s="2"/>
    </row>
    <row r="1181" spans="4:9">
      <c r="D1181" s="1"/>
      <c r="E1181" s="2"/>
      <c r="F1181" s="2"/>
      <c r="G1181" s="2"/>
      <c r="I1181" s="2"/>
    </row>
    <row r="1182" spans="4:9">
      <c r="D1182" s="1"/>
      <c r="E1182" s="2"/>
      <c r="F1182" s="2"/>
      <c r="G1182" s="2"/>
      <c r="H1182" s="2"/>
    </row>
    <row r="1183" spans="4:9">
      <c r="D1183" s="1"/>
      <c r="E1183" s="2"/>
      <c r="F1183" s="2"/>
      <c r="G1183" s="2"/>
      <c r="H1183" s="2"/>
    </row>
    <row r="1184" spans="4:9">
      <c r="D1184" s="1"/>
      <c r="E1184" s="2"/>
      <c r="F1184" s="2"/>
      <c r="G1184" s="2"/>
      <c r="H1184" s="2"/>
    </row>
    <row r="1185" spans="4:9">
      <c r="D1185" s="1"/>
      <c r="E1185" s="2"/>
      <c r="F1185" s="2"/>
      <c r="G1185" s="2"/>
      <c r="H1185" s="2"/>
    </row>
    <row r="1186" spans="4:9">
      <c r="D1186" s="1"/>
      <c r="E1186" s="2"/>
      <c r="F1186" s="2"/>
      <c r="G1186" s="2"/>
      <c r="H1186" s="2"/>
      <c r="I1186" s="2"/>
    </row>
    <row r="1187" spans="4:9">
      <c r="D1187" s="1"/>
      <c r="E1187" s="2"/>
      <c r="F1187" s="2"/>
      <c r="G1187" s="2"/>
      <c r="H1187" s="2"/>
      <c r="I1187" s="2"/>
    </row>
    <row r="1188" spans="4:9">
      <c r="D1188" s="1"/>
      <c r="E1188" s="2"/>
      <c r="F1188" s="2"/>
      <c r="G1188" s="2"/>
      <c r="H1188" s="2"/>
      <c r="I1188" s="2"/>
    </row>
    <row r="1189" spans="4:9">
      <c r="D1189" s="1"/>
      <c r="E1189" s="2"/>
      <c r="F1189" s="2"/>
      <c r="G1189" s="2"/>
      <c r="H1189" s="2"/>
      <c r="I1189" s="2"/>
    </row>
    <row r="1190" spans="4:9">
      <c r="D1190" s="1"/>
      <c r="E1190" s="2"/>
      <c r="F1190" s="2"/>
      <c r="I1190" s="2"/>
    </row>
    <row r="1191" spans="4:9">
      <c r="D1191" s="1"/>
      <c r="E1191" s="2"/>
      <c r="F1191" s="2"/>
      <c r="I1191" s="2"/>
    </row>
    <row r="1192" spans="4:9">
      <c r="D1192" s="1"/>
      <c r="E1192" s="2"/>
      <c r="F1192" s="2"/>
      <c r="I1192" s="2"/>
    </row>
    <row r="1193" spans="4:9">
      <c r="D1193" s="1"/>
      <c r="E1193" s="2"/>
      <c r="F1193" s="2"/>
      <c r="I1193" s="2"/>
    </row>
    <row r="1194" spans="4:9">
      <c r="D1194" s="1"/>
      <c r="E1194" s="2"/>
      <c r="F1194" s="2"/>
      <c r="G1194" s="2"/>
      <c r="I1194" s="2"/>
    </row>
    <row r="1195" spans="4:9">
      <c r="D1195" s="1"/>
      <c r="E1195" s="2"/>
      <c r="F1195" s="2"/>
      <c r="G1195" s="2"/>
      <c r="I1195" s="2"/>
    </row>
    <row r="1196" spans="4:9">
      <c r="D1196" s="1"/>
      <c r="E1196" s="2"/>
      <c r="F1196" s="2"/>
      <c r="G1196" s="2"/>
      <c r="I1196" s="2"/>
    </row>
    <row r="1197" spans="4:9">
      <c r="D1197" s="1"/>
      <c r="E1197" s="2"/>
      <c r="F1197" s="2"/>
      <c r="G1197" s="2"/>
      <c r="I1197" s="2"/>
    </row>
    <row r="1198" spans="4:9">
      <c r="D1198" s="1"/>
      <c r="E1198" s="2"/>
      <c r="F1198" s="2"/>
    </row>
    <row r="1199" spans="4:9">
      <c r="D1199" s="1"/>
      <c r="E1199" s="2"/>
      <c r="F1199" s="2"/>
    </row>
    <row r="1200" spans="4:9">
      <c r="D1200" s="1"/>
      <c r="E1200" s="2"/>
      <c r="F1200" s="2"/>
    </row>
    <row r="1201" spans="4:9">
      <c r="D1201" s="1"/>
      <c r="E1201" s="2"/>
      <c r="F1201" s="2"/>
    </row>
    <row r="1202" spans="4:9">
      <c r="D1202" s="1"/>
      <c r="E1202" s="2"/>
      <c r="F1202" s="2"/>
      <c r="G1202" s="2"/>
      <c r="I1202" s="2"/>
    </row>
    <row r="1203" spans="4:9">
      <c r="D1203" s="1"/>
      <c r="E1203" s="2"/>
      <c r="F1203" s="2"/>
      <c r="G1203" s="2"/>
      <c r="I1203" s="2"/>
    </row>
    <row r="1204" spans="4:9">
      <c r="D1204" s="1"/>
      <c r="E1204" s="2"/>
      <c r="F1204" s="2"/>
      <c r="I1204" s="2"/>
    </row>
    <row r="1205" spans="4:9">
      <c r="D1205" s="1"/>
      <c r="E1205" s="2"/>
      <c r="F1205" s="2"/>
      <c r="I1205" s="2"/>
    </row>
    <row r="1206" spans="4:9">
      <c r="D1206" s="1"/>
      <c r="E1206" s="2"/>
      <c r="F1206" s="2"/>
      <c r="G1206" s="2"/>
      <c r="I1206" s="2"/>
    </row>
    <row r="1207" spans="4:9">
      <c r="D1207" s="1"/>
      <c r="E1207" s="2"/>
      <c r="F1207" s="2"/>
      <c r="G1207" s="2"/>
      <c r="I1207" s="2"/>
    </row>
    <row r="1208" spans="4:9">
      <c r="D1208" s="1"/>
      <c r="E1208" s="2"/>
      <c r="F1208" s="2"/>
      <c r="G1208" s="2"/>
      <c r="I1208" s="2"/>
    </row>
    <row r="1209" spans="4:9">
      <c r="D1209" s="1"/>
      <c r="E1209" s="2"/>
      <c r="F1209" s="2"/>
      <c r="G1209" s="2"/>
      <c r="I1209" s="2"/>
    </row>
    <row r="1210" spans="4:9">
      <c r="D1210" s="1"/>
      <c r="E1210" s="2"/>
      <c r="F1210" s="2"/>
      <c r="G1210" s="2"/>
      <c r="H1210" s="2"/>
      <c r="I1210" s="2"/>
    </row>
    <row r="1211" spans="4:9">
      <c r="D1211" s="1"/>
      <c r="E1211" s="2"/>
      <c r="F1211" s="2"/>
      <c r="G1211" s="2"/>
      <c r="H1211" s="2"/>
      <c r="I1211" s="2"/>
    </row>
    <row r="1212" spans="4:9">
      <c r="D1212" s="1"/>
      <c r="E1212" s="2"/>
      <c r="F1212" s="2"/>
      <c r="G1212" s="2"/>
      <c r="H1212" s="2"/>
      <c r="I1212" s="2"/>
    </row>
    <row r="1213" spans="4:9">
      <c r="D1213" s="1"/>
      <c r="E1213" s="2"/>
      <c r="F1213" s="2"/>
      <c r="G1213" s="2"/>
      <c r="H1213" s="2"/>
      <c r="I1213" s="2"/>
    </row>
    <row r="1214" spans="4:9">
      <c r="D1214" s="1"/>
      <c r="E1214" s="2"/>
      <c r="F1214" s="2"/>
      <c r="G1214" s="2"/>
      <c r="I1214" s="2"/>
    </row>
    <row r="1215" spans="4:9">
      <c r="D1215" s="1"/>
      <c r="E1215" s="2"/>
      <c r="F1215" s="2"/>
      <c r="G1215" s="2"/>
      <c r="I1215" s="2"/>
    </row>
    <row r="1216" spans="4:9">
      <c r="D1216" s="1"/>
      <c r="E1216" s="2"/>
      <c r="F1216" s="2"/>
      <c r="G1216" s="2"/>
      <c r="I1216" s="2"/>
    </row>
    <row r="1217" spans="4:9">
      <c r="D1217" s="1"/>
      <c r="E1217" s="2"/>
      <c r="F1217" s="2"/>
      <c r="G1217" s="2"/>
      <c r="I1217" s="2"/>
    </row>
    <row r="1218" spans="4:9">
      <c r="D1218" s="1"/>
      <c r="E1218" s="2"/>
      <c r="F1218" s="2"/>
      <c r="G1218" s="2"/>
      <c r="H1218" s="2"/>
    </row>
    <row r="1219" spans="4:9">
      <c r="D1219" s="1"/>
      <c r="E1219" s="2"/>
      <c r="F1219" s="2"/>
      <c r="G1219" s="2"/>
      <c r="H1219" s="2"/>
    </row>
    <row r="1220" spans="4:9">
      <c r="D1220" s="1"/>
      <c r="E1220" s="2"/>
      <c r="F1220" s="2"/>
      <c r="G1220" s="2"/>
      <c r="H1220" s="2"/>
    </row>
    <row r="1221" spans="4:9">
      <c r="D1221" s="1"/>
      <c r="E1221" s="2"/>
      <c r="F1221" s="2"/>
      <c r="G1221" s="2"/>
      <c r="H1221" s="2"/>
    </row>
    <row r="1222" spans="4:9">
      <c r="D1222" s="1"/>
      <c r="E1222" s="2"/>
      <c r="F1222" s="2"/>
      <c r="G1222" s="2"/>
      <c r="I1222" s="2"/>
    </row>
    <row r="1223" spans="4:9">
      <c r="D1223" s="1"/>
      <c r="E1223" s="2"/>
      <c r="F1223" s="2"/>
      <c r="G1223" s="2"/>
      <c r="I1223" s="2"/>
    </row>
    <row r="1224" spans="4:9">
      <c r="D1224" s="1"/>
      <c r="E1224" s="2"/>
      <c r="F1224" s="2"/>
      <c r="G1224" s="2"/>
      <c r="I1224" s="2"/>
    </row>
    <row r="1225" spans="4:9">
      <c r="D1225" s="1"/>
      <c r="E1225" s="2"/>
      <c r="F1225" s="2"/>
      <c r="G1225" s="2"/>
      <c r="I1225" s="2"/>
    </row>
    <row r="1226" spans="4:9">
      <c r="D1226" s="1"/>
      <c r="E1226" s="2"/>
      <c r="F1226" s="2"/>
      <c r="G1226" s="2"/>
    </row>
    <row r="1227" spans="4:9">
      <c r="D1227" s="1"/>
      <c r="E1227" s="2"/>
      <c r="F1227" s="2"/>
      <c r="G1227" s="2"/>
    </row>
    <row r="1228" spans="4:9">
      <c r="D1228" s="1"/>
      <c r="E1228" s="2"/>
      <c r="F1228" s="2"/>
      <c r="G1228" s="2"/>
    </row>
    <row r="1229" spans="4:9">
      <c r="D1229" s="1"/>
      <c r="E1229" s="2"/>
      <c r="F1229" s="2"/>
      <c r="G1229" s="2"/>
    </row>
    <row r="1230" spans="4:9">
      <c r="D1230" s="1"/>
      <c r="E1230" s="2"/>
      <c r="F1230" s="2"/>
      <c r="G1230" s="2"/>
    </row>
    <row r="1231" spans="4:9">
      <c r="D1231" s="1"/>
      <c r="E1231" s="2"/>
      <c r="F1231" s="2"/>
      <c r="G1231" s="2"/>
    </row>
    <row r="1232" spans="4:9">
      <c r="D1232" s="1"/>
      <c r="E1232" s="2"/>
      <c r="F1232" s="2"/>
      <c r="G1232" s="2"/>
    </row>
    <row r="1233" spans="4:9">
      <c r="D1233" s="1"/>
      <c r="E1233" s="2"/>
      <c r="F1233" s="2"/>
      <c r="G1233" s="2"/>
    </row>
    <row r="1234" spans="4:9">
      <c r="D1234" s="1"/>
      <c r="E1234" s="2"/>
      <c r="F1234" s="2"/>
      <c r="G1234" s="2"/>
      <c r="H1234" s="2"/>
    </row>
    <row r="1235" spans="4:9">
      <c r="D1235" s="1"/>
      <c r="E1235" s="2"/>
      <c r="F1235" s="2"/>
      <c r="G1235" s="2"/>
      <c r="H1235" s="2"/>
    </row>
    <row r="1236" spans="4:9">
      <c r="D1236" s="1"/>
      <c r="E1236" s="2"/>
      <c r="F1236" s="2"/>
      <c r="G1236" s="2"/>
      <c r="H1236" s="2"/>
    </row>
    <row r="1237" spans="4:9">
      <c r="D1237" s="1"/>
      <c r="E1237" s="2"/>
      <c r="F1237" s="2"/>
      <c r="G1237" s="2"/>
      <c r="H1237" s="2"/>
    </row>
    <row r="1238" spans="4:9">
      <c r="D1238" s="1"/>
      <c r="E1238" s="2"/>
      <c r="F1238" s="2"/>
      <c r="G1238" s="2"/>
      <c r="I1238" s="2"/>
    </row>
    <row r="1239" spans="4:9">
      <c r="D1239" s="1"/>
      <c r="E1239" s="2"/>
      <c r="F1239" s="2"/>
      <c r="G1239" s="2"/>
      <c r="I1239" s="2"/>
    </row>
    <row r="1240" spans="4:9">
      <c r="D1240" s="1"/>
      <c r="E1240" s="2"/>
      <c r="F1240" s="2"/>
      <c r="G1240" s="2"/>
      <c r="I1240" s="2"/>
    </row>
    <row r="1241" spans="4:9">
      <c r="D1241" s="1"/>
      <c r="E1241" s="2"/>
      <c r="F1241" s="2"/>
      <c r="G1241" s="2"/>
      <c r="I1241" s="2"/>
    </row>
    <row r="1242" spans="4:9">
      <c r="D1242" s="1"/>
      <c r="E1242" s="2"/>
      <c r="F1242" s="2"/>
      <c r="G1242" s="2"/>
      <c r="I1242" s="2"/>
    </row>
    <row r="1243" spans="4:9">
      <c r="D1243" s="1"/>
      <c r="E1243" s="2"/>
      <c r="F1243" s="2"/>
      <c r="G1243" s="2"/>
      <c r="I1243" s="2"/>
    </row>
    <row r="1244" spans="4:9">
      <c r="D1244" s="1"/>
      <c r="E1244" s="2"/>
      <c r="F1244" s="2"/>
      <c r="G1244" s="2"/>
      <c r="I1244" s="2"/>
    </row>
    <row r="1245" spans="4:9">
      <c r="D1245" s="1"/>
      <c r="E1245" s="2"/>
      <c r="F1245" s="2"/>
      <c r="G1245" s="2"/>
      <c r="I1245" s="2"/>
    </row>
    <row r="1246" spans="4:9">
      <c r="D1246" s="1"/>
      <c r="E1246" s="2"/>
      <c r="F1246" s="2"/>
      <c r="G1246" s="2"/>
      <c r="H1246" s="2"/>
    </row>
    <row r="1247" spans="4:9">
      <c r="D1247" s="1"/>
      <c r="E1247" s="2"/>
      <c r="F1247" s="2"/>
      <c r="G1247" s="2"/>
      <c r="H1247" s="2"/>
    </row>
    <row r="1248" spans="4:9">
      <c r="D1248" s="1"/>
      <c r="E1248" s="2"/>
      <c r="F1248" s="2"/>
      <c r="G1248" s="2"/>
      <c r="H1248" s="2"/>
    </row>
    <row r="1249" spans="4:9">
      <c r="D1249" s="1"/>
      <c r="E1249" s="2"/>
      <c r="F1249" s="2"/>
      <c r="G1249" s="2"/>
      <c r="H1249" s="2"/>
    </row>
    <row r="1250" spans="4:9">
      <c r="D1250" s="1"/>
      <c r="E1250" s="2"/>
      <c r="F1250" s="2"/>
      <c r="G1250" s="2"/>
      <c r="I1250" s="2"/>
    </row>
    <row r="1251" spans="4:9">
      <c r="D1251" s="1"/>
      <c r="E1251" s="2"/>
      <c r="F1251" s="2"/>
      <c r="G1251" s="2"/>
      <c r="I1251" s="2"/>
    </row>
    <row r="1252" spans="4:9">
      <c r="D1252" s="1"/>
      <c r="E1252" s="2"/>
      <c r="F1252" s="2"/>
      <c r="G1252" s="2"/>
      <c r="I1252" s="2"/>
    </row>
    <row r="1253" spans="4:9">
      <c r="D1253" s="1"/>
      <c r="E1253" s="2"/>
      <c r="F1253" s="2"/>
      <c r="G1253" s="2"/>
      <c r="I1253" s="2"/>
    </row>
    <row r="1254" spans="4:9">
      <c r="D1254" s="1"/>
      <c r="E1254" s="2"/>
      <c r="F1254" s="2"/>
      <c r="G1254" s="2"/>
      <c r="H1254" s="2"/>
      <c r="I1254" s="2"/>
    </row>
    <row r="1255" spans="4:9">
      <c r="D1255" s="1"/>
      <c r="E1255" s="2"/>
      <c r="F1255" s="2"/>
      <c r="G1255" s="2"/>
      <c r="H1255" s="2"/>
      <c r="I1255" s="2"/>
    </row>
    <row r="1256" spans="4:9">
      <c r="D1256" s="1"/>
      <c r="E1256" s="2"/>
      <c r="F1256" s="2"/>
      <c r="G1256" s="2"/>
      <c r="H1256" s="2"/>
      <c r="I1256" s="2"/>
    </row>
    <row r="1257" spans="4:9">
      <c r="D1257" s="1"/>
      <c r="E1257" s="2"/>
      <c r="F1257" s="2"/>
      <c r="G1257" s="2"/>
      <c r="H1257" s="2"/>
      <c r="I1257" s="2"/>
    </row>
    <row r="1258" spans="4:9">
      <c r="D1258" s="1"/>
      <c r="E1258" s="2"/>
      <c r="F1258" s="2"/>
      <c r="G1258" s="2"/>
      <c r="I1258" s="2"/>
    </row>
    <row r="1259" spans="4:9">
      <c r="D1259" s="1"/>
      <c r="E1259" s="2"/>
      <c r="F1259" s="2"/>
      <c r="G1259" s="2"/>
      <c r="I1259" s="2"/>
    </row>
    <row r="1260" spans="4:9">
      <c r="D1260" s="1"/>
      <c r="E1260" s="2"/>
      <c r="F1260" s="2"/>
      <c r="G1260" s="2"/>
      <c r="I1260" s="2"/>
    </row>
    <row r="1261" spans="4:9">
      <c r="D1261" s="1"/>
      <c r="E1261" s="2"/>
      <c r="F1261" s="2"/>
      <c r="G1261" s="2"/>
      <c r="I1261" s="2"/>
    </row>
    <row r="1262" spans="4:9">
      <c r="D1262" s="1"/>
      <c r="E1262" s="2"/>
      <c r="F1262" s="2"/>
      <c r="G1262" s="2"/>
    </row>
    <row r="1263" spans="4:9">
      <c r="D1263" s="1"/>
      <c r="E1263" s="2"/>
      <c r="F1263" s="2"/>
      <c r="G1263" s="2"/>
    </row>
    <row r="1264" spans="4:9">
      <c r="D1264" s="1"/>
      <c r="E1264" s="2"/>
      <c r="F1264" s="2"/>
      <c r="G1264" s="2"/>
    </row>
    <row r="1265" spans="4:9">
      <c r="D1265" s="1"/>
      <c r="E1265" s="2"/>
      <c r="F1265" s="2"/>
      <c r="G1265" s="2"/>
    </row>
    <row r="1266" spans="4:9">
      <c r="D1266" s="1"/>
      <c r="E1266" s="2"/>
      <c r="F1266" s="2"/>
      <c r="G1266" s="2"/>
      <c r="I1266" s="2"/>
    </row>
    <row r="1267" spans="4:9">
      <c r="D1267" s="1"/>
      <c r="E1267" s="2"/>
      <c r="F1267" s="2"/>
      <c r="G1267" s="2"/>
      <c r="I1267" s="2"/>
    </row>
    <row r="1268" spans="4:9">
      <c r="D1268" s="1"/>
      <c r="E1268" s="2"/>
      <c r="F1268" s="2"/>
      <c r="G1268" s="2"/>
      <c r="I1268" s="2"/>
    </row>
    <row r="1269" spans="4:9">
      <c r="D1269" s="1"/>
      <c r="E1269" s="2"/>
      <c r="F1269" s="2"/>
      <c r="G1269" s="2"/>
      <c r="I1269" s="2"/>
    </row>
    <row r="1270" spans="4:9">
      <c r="D1270" s="1"/>
      <c r="E1270" s="2"/>
      <c r="F1270" s="2"/>
      <c r="G1270" s="2"/>
    </row>
    <row r="1271" spans="4:9">
      <c r="D1271" s="1"/>
      <c r="E1271" s="2"/>
      <c r="F1271" s="2"/>
      <c r="G1271" s="2"/>
    </row>
    <row r="1272" spans="4:9">
      <c r="D1272" s="1"/>
      <c r="E1272" s="2"/>
      <c r="F1272" s="2"/>
      <c r="G1272" s="2"/>
    </row>
    <row r="1273" spans="4:9">
      <c r="D1273" s="1"/>
      <c r="E1273" s="2"/>
      <c r="F1273" s="2"/>
      <c r="G1273" s="2"/>
    </row>
    <row r="1274" spans="4:9">
      <c r="D1274" s="1"/>
      <c r="E1274" s="2"/>
      <c r="F1274" s="2"/>
      <c r="G1274" s="2"/>
      <c r="I1274" s="2"/>
    </row>
    <row r="1275" spans="4:9">
      <c r="D1275" s="1"/>
      <c r="E1275" s="2"/>
      <c r="F1275" s="2"/>
      <c r="G1275" s="2"/>
      <c r="I1275" s="2"/>
    </row>
    <row r="1276" spans="4:9">
      <c r="D1276" s="1"/>
      <c r="E1276" s="2"/>
      <c r="F1276" s="2"/>
      <c r="G1276" s="2"/>
      <c r="I1276" s="2"/>
    </row>
    <row r="1277" spans="4:9">
      <c r="D1277" s="1"/>
      <c r="E1277" s="2"/>
      <c r="F1277" s="2"/>
      <c r="G1277" s="2"/>
      <c r="I1277" s="2"/>
    </row>
    <row r="1278" spans="4:9">
      <c r="D1278" s="1"/>
      <c r="E1278" s="2"/>
      <c r="F1278" s="2"/>
      <c r="G1278" s="2"/>
      <c r="H1278" s="2"/>
      <c r="I1278" s="2"/>
    </row>
    <row r="1279" spans="4:9">
      <c r="D1279" s="1"/>
      <c r="E1279" s="2"/>
      <c r="F1279" s="2"/>
      <c r="G1279" s="2"/>
      <c r="H1279" s="2"/>
      <c r="I1279" s="2"/>
    </row>
    <row r="1280" spans="4:9">
      <c r="D1280" s="1"/>
      <c r="E1280" s="2"/>
      <c r="F1280" s="2"/>
      <c r="G1280" s="2"/>
      <c r="H1280" s="2"/>
      <c r="I1280" s="2"/>
    </row>
    <row r="1281" spans="4:9">
      <c r="D1281" s="1"/>
      <c r="E1281" s="2"/>
      <c r="F1281" s="2"/>
      <c r="G1281" s="2"/>
      <c r="H1281" s="2"/>
      <c r="I1281" s="2"/>
    </row>
    <row r="1282" spans="4:9">
      <c r="D1282" s="1"/>
      <c r="E1282" s="2"/>
      <c r="F1282" s="2"/>
      <c r="G1282" s="2"/>
      <c r="H1282" s="2"/>
    </row>
    <row r="1283" spans="4:9">
      <c r="D1283" s="1"/>
      <c r="E1283" s="2"/>
      <c r="F1283" s="2"/>
      <c r="G1283" s="2"/>
      <c r="H1283" s="2"/>
    </row>
    <row r="1284" spans="4:9">
      <c r="D1284" s="1"/>
      <c r="E1284" s="2"/>
      <c r="F1284" s="2"/>
      <c r="G1284" s="2"/>
      <c r="H1284" s="2"/>
    </row>
    <row r="1285" spans="4:9">
      <c r="D1285" s="1"/>
      <c r="E1285" s="2"/>
      <c r="F1285" s="2"/>
      <c r="G1285" s="2"/>
      <c r="H1285" s="2"/>
    </row>
    <row r="1286" spans="4:9">
      <c r="D1286" s="1"/>
      <c r="E1286" s="2"/>
      <c r="F1286" s="2"/>
      <c r="G1286" s="2"/>
      <c r="H1286" s="2"/>
    </row>
    <row r="1287" spans="4:9">
      <c r="D1287" s="1"/>
      <c r="E1287" s="2"/>
      <c r="F1287" s="2"/>
      <c r="G1287" s="2"/>
      <c r="H1287" s="2"/>
    </row>
    <row r="1288" spans="4:9">
      <c r="D1288" s="1"/>
      <c r="E1288" s="2"/>
      <c r="F1288" s="2"/>
      <c r="G1288" s="2"/>
      <c r="H1288" s="2"/>
    </row>
    <row r="1289" spans="4:9">
      <c r="D1289" s="1"/>
      <c r="E1289" s="2"/>
      <c r="F1289" s="2"/>
      <c r="G1289" s="2"/>
    </row>
    <row r="1290" spans="4:9">
      <c r="D1290" s="1"/>
      <c r="E1290" s="2"/>
      <c r="F1290" s="2"/>
      <c r="G1290" s="2"/>
    </row>
    <row r="1291" spans="4:9">
      <c r="D1291" s="1"/>
      <c r="E1291" s="2"/>
      <c r="F1291" s="2"/>
      <c r="G1291" s="2"/>
    </row>
    <row r="1292" spans="4:9">
      <c r="D1292" s="1"/>
      <c r="E1292" s="2"/>
      <c r="F1292" s="2"/>
      <c r="G1292" s="2"/>
    </row>
    <row r="1293" spans="4:9">
      <c r="D1293" s="1"/>
      <c r="E1293" s="2"/>
      <c r="F1293" s="2"/>
      <c r="G1293" s="2"/>
      <c r="I1293" s="2"/>
    </row>
    <row r="1294" spans="4:9">
      <c r="D1294" s="1"/>
      <c r="E1294" s="2"/>
      <c r="F1294" s="2"/>
      <c r="G1294" s="2"/>
      <c r="I1294" s="2"/>
    </row>
    <row r="1295" spans="4:9">
      <c r="D1295" s="1"/>
      <c r="E1295" s="2"/>
      <c r="F1295" s="2"/>
      <c r="G1295" s="2"/>
      <c r="I1295" s="2"/>
    </row>
    <row r="1296" spans="4:9">
      <c r="D1296" s="1"/>
      <c r="E1296" s="2"/>
      <c r="F1296" s="2"/>
      <c r="G1296" s="2"/>
      <c r="I1296" s="2"/>
    </row>
    <row r="1297" spans="4:9">
      <c r="D1297" s="1"/>
      <c r="E1297" s="2"/>
      <c r="F1297" s="2"/>
      <c r="G1297" s="2"/>
      <c r="H1297" s="2"/>
    </row>
    <row r="1298" spans="4:9">
      <c r="D1298" s="1"/>
      <c r="E1298" s="2"/>
      <c r="F1298" s="2"/>
      <c r="G1298" s="2"/>
      <c r="H1298" s="2"/>
    </row>
    <row r="1299" spans="4:9">
      <c r="D1299" s="1"/>
      <c r="E1299" s="2"/>
      <c r="F1299" s="2"/>
      <c r="G1299" s="2"/>
      <c r="H1299" s="2"/>
    </row>
    <row r="1300" spans="4:9">
      <c r="D1300" s="1"/>
      <c r="E1300" s="2"/>
      <c r="F1300" s="2"/>
      <c r="G1300" s="2"/>
      <c r="H1300" s="2"/>
    </row>
    <row r="1301" spans="4:9">
      <c r="D1301" s="1"/>
      <c r="E1301" s="2"/>
      <c r="F1301" s="2"/>
      <c r="G1301" s="2"/>
      <c r="I1301" s="2"/>
    </row>
    <row r="1302" spans="4:9">
      <c r="D1302" s="1"/>
      <c r="E1302" s="2"/>
      <c r="F1302" s="2"/>
      <c r="G1302" s="2"/>
      <c r="I1302" s="2"/>
    </row>
    <row r="1303" spans="4:9">
      <c r="D1303" s="1"/>
      <c r="E1303" s="2"/>
      <c r="F1303" s="2"/>
      <c r="G1303" s="2"/>
      <c r="I1303" s="2"/>
    </row>
    <row r="1304" spans="4:9">
      <c r="D1304" s="1"/>
      <c r="E1304" s="2"/>
      <c r="F1304" s="2"/>
      <c r="G1304" s="2"/>
      <c r="I1304" s="2"/>
    </row>
    <row r="1305" spans="4:9">
      <c r="D1305" s="1"/>
      <c r="E1305" s="2"/>
      <c r="F1305" s="2"/>
      <c r="G1305" s="2"/>
      <c r="H1305" s="2"/>
    </row>
    <row r="1306" spans="4:9">
      <c r="D1306" s="1"/>
      <c r="E1306" s="2"/>
      <c r="F1306" s="2"/>
      <c r="G1306" s="2"/>
      <c r="H1306" s="2"/>
    </row>
    <row r="1307" spans="4:9">
      <c r="D1307" s="1"/>
      <c r="E1307" s="2"/>
      <c r="F1307" s="2"/>
      <c r="G1307" s="2"/>
      <c r="H1307" s="2"/>
    </row>
    <row r="1308" spans="4:9">
      <c r="D1308" s="1"/>
      <c r="E1308" s="2"/>
      <c r="F1308" s="2"/>
      <c r="G1308" s="2"/>
      <c r="H1308" s="2"/>
    </row>
    <row r="1309" spans="4:9">
      <c r="D1309" s="1"/>
      <c r="E1309" s="2"/>
      <c r="F1309" s="2"/>
      <c r="G1309" s="2"/>
      <c r="I1309" s="2"/>
    </row>
    <row r="1310" spans="4:9">
      <c r="D1310" s="1"/>
      <c r="E1310" s="2"/>
      <c r="F1310" s="2"/>
      <c r="G1310" s="2"/>
      <c r="I1310" s="2"/>
    </row>
    <row r="1311" spans="4:9">
      <c r="D1311" s="1"/>
      <c r="E1311" s="2"/>
      <c r="F1311" s="2"/>
      <c r="G1311" s="2"/>
      <c r="I1311" s="2"/>
    </row>
    <row r="1312" spans="4:9">
      <c r="D1312" s="1"/>
      <c r="E1312" s="2"/>
      <c r="F1312" s="2"/>
      <c r="G1312" s="2"/>
      <c r="I1312" s="2"/>
    </row>
    <row r="1313" spans="4:9">
      <c r="D1313" s="1"/>
      <c r="E1313" s="2"/>
      <c r="F1313" s="2"/>
      <c r="G1313" s="2"/>
    </row>
    <row r="1314" spans="4:9">
      <c r="D1314" s="1"/>
      <c r="E1314" s="2"/>
      <c r="F1314" s="2"/>
      <c r="G1314" s="2"/>
    </row>
    <row r="1315" spans="4:9">
      <c r="D1315" s="1"/>
      <c r="E1315" s="2"/>
      <c r="F1315" s="2"/>
      <c r="G1315" s="2"/>
    </row>
    <row r="1316" spans="4:9">
      <c r="D1316" s="1"/>
      <c r="E1316" s="2"/>
      <c r="F1316" s="2"/>
      <c r="G1316" s="2"/>
    </row>
    <row r="1317" spans="4:9">
      <c r="D1317" s="1"/>
      <c r="E1317" s="2"/>
      <c r="F1317" s="2"/>
      <c r="G1317" s="2"/>
    </row>
    <row r="1318" spans="4:9">
      <c r="D1318" s="1"/>
      <c r="E1318" s="2"/>
      <c r="F1318" s="2"/>
      <c r="G1318" s="2"/>
    </row>
    <row r="1319" spans="4:9">
      <c r="D1319" s="1"/>
      <c r="E1319" s="2"/>
      <c r="F1319" s="2"/>
      <c r="G1319" s="2"/>
    </row>
    <row r="1320" spans="4:9">
      <c r="D1320" s="1"/>
      <c r="E1320" s="2"/>
      <c r="F1320" s="2"/>
      <c r="G1320" s="2"/>
    </row>
    <row r="1321" spans="4:9">
      <c r="D1321" s="1"/>
      <c r="E1321" s="2"/>
      <c r="F1321" s="2"/>
      <c r="G1321" s="2"/>
    </row>
    <row r="1322" spans="4:9">
      <c r="D1322" s="1"/>
      <c r="E1322" s="2"/>
      <c r="F1322" s="2"/>
      <c r="G1322" s="2"/>
    </row>
    <row r="1323" spans="4:9">
      <c r="D1323" s="1"/>
      <c r="E1323" s="2"/>
      <c r="F1323" s="2"/>
      <c r="G1323" s="2"/>
    </row>
    <row r="1324" spans="4:9">
      <c r="D1324" s="1"/>
      <c r="E1324" s="2"/>
      <c r="F1324" s="2"/>
      <c r="G1324" s="2"/>
    </row>
    <row r="1325" spans="4:9">
      <c r="D1325" s="1"/>
      <c r="E1325" s="2"/>
      <c r="F1325" s="2"/>
      <c r="G1325" s="2"/>
      <c r="I1325" s="2"/>
    </row>
    <row r="1326" spans="4:9">
      <c r="D1326" s="1"/>
      <c r="E1326" s="2"/>
      <c r="F1326" s="2"/>
      <c r="G1326" s="2"/>
      <c r="I1326" s="2"/>
    </row>
    <row r="1327" spans="4:9">
      <c r="D1327" s="1"/>
      <c r="E1327" s="2"/>
      <c r="F1327" s="2"/>
      <c r="G1327" s="2"/>
      <c r="I1327" s="2"/>
    </row>
    <row r="1328" spans="4:9">
      <c r="D1328" s="1"/>
      <c r="E1328" s="2"/>
      <c r="F1328" s="2"/>
      <c r="G1328" s="2"/>
      <c r="I1328" s="2"/>
    </row>
    <row r="1329" spans="4:9">
      <c r="D1329" s="1"/>
      <c r="E1329" s="2"/>
      <c r="F1329" s="2"/>
      <c r="G1329" s="2"/>
      <c r="I1329" s="2"/>
    </row>
    <row r="1330" spans="4:9">
      <c r="D1330" s="1"/>
      <c r="E1330" s="2"/>
      <c r="F1330" s="2"/>
      <c r="G1330" s="2"/>
      <c r="I1330" s="2"/>
    </row>
    <row r="1331" spans="4:9">
      <c r="D1331" s="1"/>
      <c r="E1331" s="2"/>
      <c r="F1331" s="2"/>
      <c r="G1331" s="2"/>
      <c r="I1331" s="2"/>
    </row>
    <row r="1332" spans="4:9">
      <c r="D1332" s="1"/>
      <c r="E1332" s="2"/>
      <c r="F1332" s="2"/>
      <c r="G1332" s="2"/>
      <c r="I1332" s="2"/>
    </row>
    <row r="1333" spans="4:9">
      <c r="D1333" s="1"/>
      <c r="E1333" s="2"/>
      <c r="F1333" s="2"/>
      <c r="G1333" s="2"/>
      <c r="I1333" s="2"/>
    </row>
    <row r="1334" spans="4:9">
      <c r="D1334" s="1"/>
      <c r="E1334" s="2"/>
      <c r="F1334" s="2"/>
      <c r="G1334" s="2"/>
      <c r="I1334" s="2"/>
    </row>
    <row r="1335" spans="4:9">
      <c r="D1335" s="1"/>
      <c r="E1335" s="2"/>
      <c r="F1335" s="2"/>
      <c r="G1335" s="2"/>
      <c r="I1335" s="2"/>
    </row>
    <row r="1336" spans="4:9">
      <c r="D1336" s="1"/>
      <c r="E1336" s="2"/>
      <c r="F1336" s="2"/>
      <c r="G1336" s="2"/>
      <c r="I1336" s="2"/>
    </row>
    <row r="1337" spans="4:9">
      <c r="D1337" s="1"/>
      <c r="E1337" s="2"/>
      <c r="F1337" s="2"/>
      <c r="G1337" s="2"/>
      <c r="I1337" s="2"/>
    </row>
    <row r="1338" spans="4:9">
      <c r="D1338" s="1"/>
      <c r="E1338" s="2"/>
      <c r="F1338" s="2"/>
      <c r="G1338" s="2"/>
      <c r="I1338" s="2"/>
    </row>
    <row r="1339" spans="4:9">
      <c r="D1339" s="1"/>
      <c r="E1339" s="2"/>
      <c r="F1339" s="2"/>
      <c r="G1339" s="2"/>
      <c r="I1339" s="2"/>
    </row>
    <row r="1340" spans="4:9">
      <c r="D1340" s="1"/>
      <c r="E1340" s="2"/>
      <c r="F1340" s="2"/>
      <c r="G1340" s="2"/>
      <c r="I1340" s="2"/>
    </row>
    <row r="1341" spans="4:9">
      <c r="D1341" s="1"/>
      <c r="E1341" s="2"/>
      <c r="F1341" s="2"/>
      <c r="G1341" s="2"/>
      <c r="I1341" s="2"/>
    </row>
    <row r="1342" spans="4:9">
      <c r="D1342" s="1"/>
      <c r="E1342" s="2"/>
      <c r="F1342" s="2"/>
      <c r="G1342" s="2"/>
      <c r="I1342" s="2"/>
    </row>
    <row r="1343" spans="4:9">
      <c r="D1343" s="1"/>
      <c r="E1343" s="2"/>
      <c r="F1343" s="2"/>
      <c r="G1343" s="2"/>
      <c r="I1343" s="2"/>
    </row>
    <row r="1344" spans="4:9">
      <c r="D1344" s="1"/>
      <c r="E1344" s="2"/>
      <c r="F1344" s="2"/>
      <c r="G1344" s="2"/>
      <c r="I1344" s="2"/>
    </row>
    <row r="1345" spans="4:9">
      <c r="D1345" s="1"/>
      <c r="E1345" s="2"/>
      <c r="F1345" s="2"/>
      <c r="G1345" s="2"/>
      <c r="I1345" s="2"/>
    </row>
    <row r="1346" spans="4:9">
      <c r="D1346" s="1"/>
      <c r="E1346" s="2"/>
      <c r="F1346" s="2"/>
      <c r="G1346" s="2"/>
      <c r="I1346" s="2"/>
    </row>
    <row r="1347" spans="4:9">
      <c r="D1347" s="1"/>
      <c r="E1347" s="2"/>
      <c r="F1347" s="2"/>
      <c r="G1347" s="2"/>
      <c r="I1347" s="2"/>
    </row>
    <row r="1348" spans="4:9">
      <c r="D1348" s="1"/>
      <c r="E1348" s="2"/>
      <c r="F1348" s="2"/>
      <c r="G1348" s="2"/>
      <c r="I1348" s="2"/>
    </row>
    <row r="1349" spans="4:9">
      <c r="D1349" s="1"/>
      <c r="E1349" s="2"/>
      <c r="F1349" s="2"/>
      <c r="G1349" s="2"/>
    </row>
    <row r="1350" spans="4:9">
      <c r="D1350" s="1"/>
      <c r="E1350" s="2"/>
      <c r="F1350" s="2"/>
      <c r="G1350" s="2"/>
    </row>
    <row r="1351" spans="4:9">
      <c r="D1351" s="1"/>
      <c r="E1351" s="2"/>
      <c r="F1351" s="2"/>
      <c r="G1351" s="2"/>
    </row>
    <row r="1352" spans="4:9">
      <c r="D1352" s="1"/>
      <c r="E1352" s="2"/>
      <c r="F1352" s="2"/>
      <c r="G1352" s="2"/>
    </row>
    <row r="1353" spans="4:9">
      <c r="D1353" s="1"/>
      <c r="E1353" s="2"/>
      <c r="F1353" s="2"/>
      <c r="G1353" s="2"/>
    </row>
    <row r="1354" spans="4:9">
      <c r="D1354" s="1"/>
      <c r="E1354" s="2"/>
      <c r="F1354" s="2"/>
      <c r="G1354" s="2"/>
    </row>
    <row r="1355" spans="4:9">
      <c r="D1355" s="1"/>
      <c r="E1355" s="2"/>
      <c r="F1355" s="2"/>
      <c r="G1355" s="2"/>
    </row>
    <row r="1356" spans="4:9">
      <c r="D1356" s="1"/>
      <c r="E1356" s="2"/>
      <c r="F1356" s="2"/>
      <c r="G1356" s="2"/>
    </row>
    <row r="1357" spans="4:9">
      <c r="D1357" s="1"/>
      <c r="E1357" s="2"/>
      <c r="F1357" s="2"/>
      <c r="G1357" s="2"/>
      <c r="I1357" s="2"/>
    </row>
    <row r="1358" spans="4:9">
      <c r="D1358" s="1"/>
      <c r="E1358" s="2"/>
      <c r="F1358" s="2"/>
      <c r="G1358" s="2"/>
      <c r="I1358" s="2"/>
    </row>
    <row r="1359" spans="4:9">
      <c r="D1359" s="1"/>
      <c r="E1359" s="2"/>
      <c r="F1359" s="2"/>
      <c r="G1359" s="2"/>
      <c r="I1359" s="2"/>
    </row>
    <row r="1360" spans="4:9">
      <c r="D1360" s="1"/>
      <c r="E1360" s="2"/>
      <c r="F1360" s="2"/>
      <c r="G1360" s="2"/>
      <c r="I1360" s="2"/>
    </row>
    <row r="1361" spans="4:9">
      <c r="D1361" s="1"/>
      <c r="E1361" s="2"/>
      <c r="F1361" s="2"/>
      <c r="G1361" s="2"/>
      <c r="I1361" s="2"/>
    </row>
    <row r="1362" spans="4:9">
      <c r="D1362" s="1"/>
      <c r="E1362" s="2"/>
      <c r="F1362" s="2"/>
      <c r="G1362" s="2"/>
      <c r="I1362" s="2"/>
    </row>
    <row r="1363" spans="4:9">
      <c r="D1363" s="1"/>
      <c r="E1363" s="2"/>
      <c r="F1363" s="2"/>
      <c r="G1363" s="2"/>
      <c r="I1363" s="2"/>
    </row>
    <row r="1364" spans="4:9">
      <c r="D1364" s="1"/>
      <c r="E1364" s="2"/>
      <c r="F1364" s="2"/>
      <c r="G1364" s="2"/>
      <c r="I1364" s="2"/>
    </row>
    <row r="1365" spans="4:9">
      <c r="D1365" s="1"/>
      <c r="E1365" s="2"/>
      <c r="F1365" s="2"/>
      <c r="G1365" s="2"/>
    </row>
    <row r="1366" spans="4:9">
      <c r="D1366" s="1"/>
      <c r="E1366" s="2"/>
      <c r="F1366" s="2"/>
      <c r="G1366" s="2"/>
    </row>
    <row r="1367" spans="4:9">
      <c r="D1367" s="1"/>
      <c r="E1367" s="2"/>
      <c r="F1367" s="2"/>
      <c r="G1367" s="2"/>
    </row>
    <row r="1368" spans="4:9">
      <c r="D1368" s="1"/>
      <c r="E1368" s="2"/>
      <c r="F1368" s="2"/>
      <c r="G1368" s="2"/>
    </row>
    <row r="1369" spans="4:9">
      <c r="D1369" s="1"/>
      <c r="E1369" s="2"/>
      <c r="F1369" s="2"/>
      <c r="G1369" s="2"/>
      <c r="I1369" s="2"/>
    </row>
    <row r="1370" spans="4:9">
      <c r="D1370" s="1"/>
      <c r="E1370" s="2"/>
      <c r="F1370" s="2"/>
      <c r="G1370" s="2"/>
      <c r="I1370" s="2"/>
    </row>
    <row r="1371" spans="4:9">
      <c r="D1371" s="1"/>
      <c r="E1371" s="2"/>
      <c r="F1371" s="2"/>
      <c r="G1371" s="2"/>
      <c r="I1371" s="2"/>
    </row>
    <row r="1372" spans="4:9">
      <c r="D1372" s="1"/>
      <c r="E1372" s="2"/>
      <c r="F1372" s="2"/>
      <c r="G1372" s="2"/>
      <c r="I1372" s="2"/>
    </row>
    <row r="1373" spans="4:9">
      <c r="D1373" s="1"/>
      <c r="E1373" s="2"/>
      <c r="F1373" s="2"/>
      <c r="G1373" s="2"/>
      <c r="I1373" s="2"/>
    </row>
    <row r="1374" spans="4:9">
      <c r="D1374" s="1"/>
      <c r="E1374" s="2"/>
      <c r="F1374" s="2"/>
      <c r="G1374" s="2"/>
      <c r="I1374" s="2"/>
    </row>
    <row r="1375" spans="4:9">
      <c r="D1375" s="1"/>
      <c r="E1375" s="2"/>
      <c r="F1375" s="2"/>
      <c r="G1375" s="2"/>
      <c r="I1375" s="2"/>
    </row>
    <row r="1376" spans="4:9">
      <c r="D1376" s="1"/>
      <c r="E1376" s="2"/>
      <c r="F1376" s="2"/>
      <c r="G1376" s="2"/>
      <c r="I1376" s="2"/>
    </row>
    <row r="1377" spans="4:9">
      <c r="D1377" s="1"/>
      <c r="E1377" s="2"/>
      <c r="F1377" s="2"/>
      <c r="G1377" s="2"/>
      <c r="I1377" s="2"/>
    </row>
    <row r="1378" spans="4:9">
      <c r="D1378" s="1"/>
      <c r="E1378" s="2"/>
      <c r="F1378" s="2"/>
      <c r="G1378" s="2"/>
      <c r="I1378" s="2"/>
    </row>
    <row r="1379" spans="4:9">
      <c r="D1379" s="1"/>
      <c r="E1379" s="2"/>
      <c r="F1379" s="2"/>
      <c r="G1379" s="2"/>
      <c r="I1379" s="2"/>
    </row>
    <row r="1380" spans="4:9">
      <c r="D1380" s="1"/>
      <c r="E1380" s="2"/>
      <c r="F1380" s="2"/>
      <c r="G1380" s="2"/>
      <c r="I1380" s="2"/>
    </row>
    <row r="1381" spans="4:9">
      <c r="D1381" s="1"/>
      <c r="E1381" s="2"/>
      <c r="F1381" s="2"/>
      <c r="G1381" s="2"/>
      <c r="I1381" s="2"/>
    </row>
    <row r="1382" spans="4:9">
      <c r="D1382" s="1"/>
      <c r="E1382" s="2"/>
      <c r="F1382" s="2"/>
      <c r="G1382" s="2"/>
      <c r="I1382" s="2"/>
    </row>
    <row r="1383" spans="4:9">
      <c r="D1383" s="1"/>
      <c r="E1383" s="2"/>
      <c r="F1383" s="2"/>
      <c r="G1383" s="2"/>
      <c r="I1383" s="2"/>
    </row>
    <row r="1384" spans="4:9">
      <c r="D1384" s="1"/>
      <c r="E1384" s="2"/>
      <c r="F1384" s="2"/>
      <c r="G1384" s="2"/>
      <c r="I1384" s="2"/>
    </row>
    <row r="1385" spans="4:9">
      <c r="D1385" s="1"/>
      <c r="E1385" s="2"/>
      <c r="F1385" s="2"/>
      <c r="G1385" s="2"/>
      <c r="I1385" s="2"/>
    </row>
    <row r="1386" spans="4:9">
      <c r="D1386" s="1"/>
      <c r="E1386" s="2"/>
      <c r="F1386" s="2"/>
      <c r="G1386" s="2"/>
      <c r="I1386" s="2"/>
    </row>
    <row r="1387" spans="4:9">
      <c r="D1387" s="1"/>
      <c r="E1387" s="2"/>
      <c r="F1387" s="2"/>
      <c r="G1387" s="2"/>
      <c r="I1387" s="2"/>
    </row>
    <row r="1388" spans="4:9">
      <c r="D1388" s="1"/>
      <c r="E1388" s="2"/>
      <c r="F1388" s="2"/>
      <c r="G1388" s="2"/>
      <c r="I1388" s="2"/>
    </row>
    <row r="1389" spans="4:9">
      <c r="D1389" s="1"/>
      <c r="E1389" s="2"/>
      <c r="F1389" s="2"/>
      <c r="G1389" s="2"/>
      <c r="I1389" s="2"/>
    </row>
    <row r="1390" spans="4:9">
      <c r="D1390" s="1"/>
      <c r="E1390" s="2"/>
      <c r="F1390" s="2"/>
      <c r="G1390" s="2"/>
      <c r="I1390" s="2"/>
    </row>
    <row r="1391" spans="4:9">
      <c r="D1391" s="1"/>
      <c r="E1391" s="2"/>
      <c r="F1391" s="2"/>
      <c r="G1391" s="2"/>
      <c r="I1391" s="2"/>
    </row>
    <row r="1392" spans="4:9">
      <c r="D1392" s="1"/>
      <c r="E1392" s="2"/>
      <c r="F1392" s="2"/>
      <c r="G1392" s="2"/>
      <c r="I1392" s="2"/>
    </row>
    <row r="1393" spans="4:9">
      <c r="D1393" s="1"/>
      <c r="E1393" s="2"/>
      <c r="F1393" s="2"/>
      <c r="G1393" s="2"/>
      <c r="I1393" s="2"/>
    </row>
    <row r="1394" spans="4:9">
      <c r="D1394" s="1"/>
      <c r="E1394" s="2"/>
      <c r="F1394" s="2"/>
      <c r="G1394" s="2"/>
      <c r="I1394" s="2"/>
    </row>
    <row r="1395" spans="4:9">
      <c r="D1395" s="1"/>
      <c r="E1395" s="2"/>
      <c r="F1395" s="2"/>
      <c r="G1395" s="2"/>
      <c r="I1395" s="2"/>
    </row>
    <row r="1396" spans="4:9">
      <c r="D1396" s="1"/>
      <c r="E1396" s="2"/>
      <c r="F1396" s="2"/>
      <c r="G1396" s="2"/>
      <c r="I1396" s="2"/>
    </row>
    <row r="1397" spans="4:9">
      <c r="D1397" s="1"/>
      <c r="E1397" s="2"/>
      <c r="F1397" s="2"/>
      <c r="G1397" s="2"/>
      <c r="H1397" s="2"/>
      <c r="I1397" s="2"/>
    </row>
    <row r="1398" spans="4:9">
      <c r="D1398" s="1"/>
      <c r="E1398" s="2"/>
      <c r="F1398" s="2"/>
      <c r="G1398" s="2"/>
      <c r="H1398" s="2"/>
      <c r="I1398" s="2"/>
    </row>
    <row r="1399" spans="4:9">
      <c r="D1399" s="1"/>
      <c r="E1399" s="2"/>
      <c r="F1399" s="2"/>
      <c r="G1399" s="2"/>
      <c r="H1399" s="2"/>
      <c r="I1399" s="2"/>
    </row>
    <row r="1400" spans="4:9">
      <c r="D1400" s="1"/>
      <c r="E1400" s="2"/>
      <c r="F1400" s="2"/>
      <c r="G1400" s="2"/>
      <c r="H1400" s="2"/>
      <c r="I1400" s="2"/>
    </row>
    <row r="1401" spans="4:9">
      <c r="D1401" s="1"/>
      <c r="E1401" s="2"/>
      <c r="F1401" s="2"/>
      <c r="G1401" s="2"/>
    </row>
    <row r="1402" spans="4:9">
      <c r="D1402" s="1"/>
      <c r="E1402" s="2"/>
      <c r="F1402" s="2"/>
      <c r="G1402" s="2"/>
    </row>
    <row r="1403" spans="4:9">
      <c r="D1403" s="1"/>
      <c r="E1403" s="2"/>
      <c r="F1403" s="2"/>
      <c r="G1403" s="2"/>
    </row>
    <row r="1404" spans="4:9">
      <c r="D1404" s="1"/>
      <c r="E1404" s="2"/>
      <c r="F1404" s="2"/>
      <c r="G1404" s="2"/>
    </row>
    <row r="1405" spans="4:9">
      <c r="D1405" s="1"/>
      <c r="E1405" s="2"/>
      <c r="F1405" s="2"/>
      <c r="G1405" s="2"/>
    </row>
    <row r="1406" spans="4:9">
      <c r="D1406" s="1"/>
      <c r="E1406" s="2"/>
      <c r="F1406" s="2"/>
      <c r="G1406" s="2"/>
    </row>
    <row r="1407" spans="4:9">
      <c r="D1407" s="1"/>
      <c r="E1407" s="2"/>
      <c r="F1407" s="2"/>
      <c r="G1407" s="2"/>
    </row>
    <row r="1408" spans="4:9">
      <c r="D1408" s="1"/>
      <c r="E1408" s="2"/>
      <c r="F1408" s="2"/>
      <c r="G1408" s="2"/>
    </row>
    <row r="1409" spans="4:9">
      <c r="D1409" s="1"/>
      <c r="E1409" s="2"/>
      <c r="F1409" s="2"/>
      <c r="G1409" s="2"/>
      <c r="H1409" s="2"/>
      <c r="I1409" s="2"/>
    </row>
    <row r="1410" spans="4:9">
      <c r="D1410" s="1"/>
      <c r="E1410" s="2"/>
      <c r="F1410" s="2"/>
      <c r="G1410" s="2"/>
      <c r="H1410" s="2"/>
      <c r="I1410" s="2"/>
    </row>
    <row r="1411" spans="4:9">
      <c r="D1411" s="1"/>
      <c r="E1411" s="2"/>
      <c r="F1411" s="2"/>
      <c r="G1411" s="2"/>
      <c r="H1411" s="2"/>
      <c r="I1411" s="2"/>
    </row>
    <row r="1412" spans="4:9">
      <c r="D1412" s="1"/>
      <c r="E1412" s="2"/>
      <c r="F1412" s="2"/>
      <c r="G1412" s="2"/>
      <c r="H1412" s="2"/>
      <c r="I1412" s="2"/>
    </row>
    <row r="1413" spans="4:9">
      <c r="D1413" s="1"/>
      <c r="E1413" s="2"/>
      <c r="F1413" s="2"/>
      <c r="G1413" s="2"/>
      <c r="I1413" s="2"/>
    </row>
    <row r="1414" spans="4:9">
      <c r="D1414" s="1"/>
      <c r="E1414" s="2"/>
      <c r="F1414" s="2"/>
      <c r="G1414" s="2"/>
      <c r="I1414" s="2"/>
    </row>
    <row r="1415" spans="4:9">
      <c r="D1415" s="1"/>
      <c r="E1415" s="2"/>
      <c r="F1415" s="2"/>
      <c r="G1415" s="2"/>
      <c r="I1415" s="2"/>
    </row>
    <row r="1416" spans="4:9">
      <c r="D1416" s="1"/>
      <c r="E1416" s="2"/>
      <c r="F1416" s="2"/>
      <c r="G1416" s="2"/>
      <c r="I1416" s="2"/>
    </row>
    <row r="1417" spans="4:9">
      <c r="D1417" s="1"/>
      <c r="E1417" s="2"/>
      <c r="F1417" s="2"/>
      <c r="G1417" s="2"/>
      <c r="I1417" s="2"/>
    </row>
    <row r="1418" spans="4:9">
      <c r="D1418" s="1"/>
      <c r="E1418" s="2"/>
      <c r="F1418" s="2"/>
      <c r="G1418" s="2"/>
      <c r="I1418" s="2"/>
    </row>
    <row r="1419" spans="4:9">
      <c r="D1419" s="1"/>
      <c r="E1419" s="2"/>
      <c r="F1419" s="2"/>
      <c r="G1419" s="2"/>
      <c r="I1419" s="2"/>
    </row>
    <row r="1420" spans="4:9">
      <c r="D1420" s="1"/>
      <c r="E1420" s="2"/>
      <c r="F1420" s="2"/>
      <c r="G1420" s="2"/>
      <c r="I1420" s="2"/>
    </row>
    <row r="1421" spans="4:9">
      <c r="D1421" s="1"/>
      <c r="E1421" s="2"/>
      <c r="F1421" s="2"/>
      <c r="G1421" s="2"/>
      <c r="H1421" s="2"/>
      <c r="I1421" s="2"/>
    </row>
    <row r="1422" spans="4:9">
      <c r="D1422" s="1"/>
      <c r="E1422" s="2"/>
      <c r="F1422" s="2"/>
      <c r="G1422" s="2"/>
      <c r="H1422" s="2"/>
      <c r="I1422" s="2"/>
    </row>
    <row r="1423" spans="4:9">
      <c r="D1423" s="1"/>
      <c r="E1423" s="2"/>
      <c r="F1423" s="2"/>
      <c r="G1423" s="2"/>
      <c r="H1423" s="2"/>
      <c r="I1423" s="2"/>
    </row>
    <row r="1424" spans="4:9">
      <c r="D1424" s="1"/>
      <c r="E1424" s="2"/>
      <c r="F1424" s="2"/>
      <c r="G1424" s="2"/>
      <c r="H1424" s="2"/>
      <c r="I1424" s="2"/>
    </row>
    <row r="1425" spans="4:9">
      <c r="D1425" s="1"/>
      <c r="E1425" s="2"/>
      <c r="F1425" s="2"/>
      <c r="G1425" s="2"/>
      <c r="H1425" s="2"/>
      <c r="I1425" s="2"/>
    </row>
    <row r="1426" spans="4:9">
      <c r="D1426" s="1"/>
      <c r="E1426" s="2"/>
      <c r="F1426" s="2"/>
      <c r="G1426" s="2"/>
      <c r="H1426" s="2"/>
      <c r="I1426" s="2"/>
    </row>
    <row r="1427" spans="4:9">
      <c r="D1427" s="1"/>
      <c r="E1427" s="2"/>
      <c r="F1427" s="2"/>
      <c r="G1427" s="2"/>
      <c r="H1427" s="2"/>
      <c r="I1427" s="2"/>
    </row>
    <row r="1428" spans="4:9">
      <c r="D1428" s="1"/>
      <c r="E1428" s="2"/>
      <c r="F1428" s="2"/>
      <c r="G1428" s="2"/>
      <c r="H1428" s="2"/>
      <c r="I1428" s="2"/>
    </row>
    <row r="1429" spans="4:9">
      <c r="D1429" s="1"/>
      <c r="E1429" s="2"/>
      <c r="F1429" s="2"/>
      <c r="G1429" s="2"/>
    </row>
    <row r="1430" spans="4:9">
      <c r="D1430" s="1"/>
      <c r="E1430" s="2"/>
      <c r="F1430" s="2"/>
    </row>
    <row r="1431" spans="4:9">
      <c r="D1431" s="1"/>
      <c r="E1431" s="2"/>
      <c r="F1431" s="2"/>
    </row>
    <row r="1432" spans="4:9">
      <c r="D1432" s="1"/>
      <c r="E1432" s="2"/>
      <c r="F1432" s="2"/>
    </row>
    <row r="1433" spans="4:9">
      <c r="D1433" s="1"/>
      <c r="E1433" s="2"/>
      <c r="F1433" s="2"/>
      <c r="G1433" s="2"/>
      <c r="I1433" s="2"/>
    </row>
    <row r="1434" spans="4:9">
      <c r="D1434" s="1"/>
      <c r="E1434" s="2"/>
      <c r="F1434" s="2"/>
      <c r="G1434" s="2"/>
      <c r="I1434" s="2"/>
    </row>
    <row r="1435" spans="4:9">
      <c r="D1435" s="1"/>
      <c r="E1435" s="2"/>
      <c r="F1435" s="2"/>
      <c r="G1435" s="2"/>
      <c r="I1435" s="2"/>
    </row>
    <row r="1436" spans="4:9">
      <c r="D1436" s="1"/>
      <c r="E1436" s="2"/>
      <c r="F1436" s="2"/>
      <c r="G1436" s="2"/>
      <c r="I1436" s="2"/>
    </row>
    <row r="1437" spans="4:9">
      <c r="D1437" s="1"/>
      <c r="E1437" s="2"/>
      <c r="F1437" s="2"/>
      <c r="G1437" s="2"/>
    </row>
    <row r="1438" spans="4:9">
      <c r="D1438" s="1"/>
      <c r="E1438" s="2"/>
      <c r="F1438" s="2"/>
      <c r="G1438" s="2"/>
    </row>
    <row r="1439" spans="4:9">
      <c r="D1439" s="1"/>
      <c r="E1439" s="2"/>
      <c r="F1439" s="2"/>
      <c r="G1439" s="2"/>
    </row>
    <row r="1440" spans="4:9">
      <c r="D1440" s="1"/>
      <c r="E1440" s="2"/>
      <c r="F1440" s="2"/>
      <c r="G1440" s="2"/>
    </row>
    <row r="1441" spans="4:9">
      <c r="D1441" s="1"/>
      <c r="E1441" s="2"/>
      <c r="F1441" s="2"/>
      <c r="G1441" s="2"/>
      <c r="H1441" s="2"/>
    </row>
    <row r="1442" spans="4:9">
      <c r="D1442" s="1"/>
      <c r="E1442" s="2"/>
      <c r="F1442" s="2"/>
      <c r="G1442" s="2"/>
      <c r="H1442" s="2"/>
    </row>
    <row r="1443" spans="4:9">
      <c r="D1443" s="1"/>
      <c r="E1443" s="2"/>
      <c r="F1443" s="2"/>
      <c r="G1443" s="2"/>
      <c r="H1443" s="2"/>
    </row>
    <row r="1444" spans="4:9">
      <c r="D1444" s="1"/>
      <c r="E1444" s="2"/>
      <c r="F1444" s="2"/>
      <c r="G1444" s="2"/>
      <c r="H1444" s="2"/>
    </row>
    <row r="1445" spans="4:9">
      <c r="D1445" s="1"/>
      <c r="E1445" s="2"/>
      <c r="F1445" s="2"/>
      <c r="G1445" s="2"/>
      <c r="I1445" s="2"/>
    </row>
    <row r="1446" spans="4:9">
      <c r="D1446" s="1"/>
      <c r="E1446" s="2"/>
      <c r="F1446" s="2"/>
      <c r="G1446" s="2"/>
      <c r="I1446" s="2"/>
    </row>
    <row r="1447" spans="4:9">
      <c r="D1447" s="1"/>
      <c r="E1447" s="2"/>
      <c r="F1447" s="2"/>
      <c r="G1447" s="2"/>
      <c r="I1447" s="2"/>
    </row>
    <row r="1448" spans="4:9">
      <c r="D1448" s="1"/>
      <c r="E1448" s="2"/>
      <c r="F1448" s="2"/>
      <c r="G1448" s="2"/>
      <c r="I1448" s="2"/>
    </row>
    <row r="1449" spans="4:9">
      <c r="D1449" s="1"/>
      <c r="E1449" s="2"/>
      <c r="F1449" s="2"/>
      <c r="G1449" s="2"/>
      <c r="H1449" s="2"/>
    </row>
    <row r="1450" spans="4:9">
      <c r="D1450" s="1"/>
      <c r="E1450" s="2"/>
      <c r="F1450" s="2"/>
      <c r="G1450" s="2"/>
      <c r="H1450" s="2"/>
    </row>
    <row r="1451" spans="4:9">
      <c r="D1451" s="1"/>
      <c r="E1451" s="2"/>
      <c r="F1451" s="2"/>
      <c r="G1451" s="2"/>
      <c r="H1451" s="2"/>
    </row>
    <row r="1452" spans="4:9">
      <c r="D1452" s="1"/>
      <c r="E1452" s="2"/>
      <c r="F1452" s="2"/>
      <c r="G1452" s="2"/>
      <c r="H1452" s="2"/>
    </row>
    <row r="1453" spans="4:9">
      <c r="D1453" s="1"/>
      <c r="E1453" s="2"/>
      <c r="F1453" s="2"/>
      <c r="G1453" s="2"/>
      <c r="I1453" s="2"/>
    </row>
    <row r="1454" spans="4:9">
      <c r="D1454" s="1"/>
      <c r="E1454" s="2"/>
      <c r="F1454" s="2"/>
      <c r="G1454" s="2"/>
      <c r="I1454" s="2"/>
    </row>
    <row r="1455" spans="4:9">
      <c r="D1455" s="1"/>
      <c r="E1455" s="2"/>
      <c r="F1455" s="2"/>
      <c r="G1455" s="2"/>
      <c r="I1455" s="2"/>
    </row>
    <row r="1456" spans="4:9">
      <c r="D1456" s="1"/>
      <c r="E1456" s="2"/>
      <c r="F1456" s="2"/>
      <c r="G1456" s="2"/>
      <c r="I1456" s="2"/>
    </row>
    <row r="1457" spans="4:9">
      <c r="D1457" s="1"/>
      <c r="E1457" s="2"/>
      <c r="F1457" s="2"/>
      <c r="G1457" s="2"/>
      <c r="I1457" s="2"/>
    </row>
    <row r="1458" spans="4:9">
      <c r="D1458" s="1"/>
      <c r="E1458" s="2"/>
      <c r="F1458" s="2"/>
      <c r="G1458" s="2"/>
      <c r="I1458" s="2"/>
    </row>
    <row r="1459" spans="4:9">
      <c r="D1459" s="1"/>
      <c r="E1459" s="2"/>
      <c r="F1459" s="2"/>
      <c r="G1459" s="2"/>
      <c r="I1459" s="2"/>
    </row>
    <row r="1460" spans="4:9">
      <c r="D1460" s="1"/>
      <c r="E1460" s="2"/>
      <c r="F1460" s="2"/>
      <c r="G1460" s="2"/>
      <c r="I1460" s="2"/>
    </row>
    <row r="1461" spans="4:9">
      <c r="D1461" s="1"/>
      <c r="E1461" s="2"/>
      <c r="F1461" s="2"/>
      <c r="G1461" s="2"/>
    </row>
    <row r="1462" spans="4:9">
      <c r="D1462" s="1"/>
      <c r="E1462" s="2"/>
      <c r="F1462" s="2"/>
      <c r="G1462" s="2"/>
    </row>
    <row r="1463" spans="4:9">
      <c r="D1463" s="1"/>
      <c r="E1463" s="2"/>
      <c r="F1463" s="2"/>
      <c r="G1463" s="2"/>
    </row>
    <row r="1464" spans="4:9">
      <c r="D1464" s="1"/>
      <c r="E1464" s="2"/>
      <c r="F1464" s="2"/>
      <c r="G1464" s="2"/>
    </row>
    <row r="1465" spans="4:9">
      <c r="D1465" s="1"/>
      <c r="E1465" s="2"/>
      <c r="F1465" s="2"/>
      <c r="G1465" s="2"/>
    </row>
    <row r="1466" spans="4:9">
      <c r="D1466" s="1"/>
      <c r="E1466" s="2"/>
      <c r="F1466" s="2"/>
      <c r="G1466" s="2"/>
    </row>
    <row r="1467" spans="4:9">
      <c r="D1467" s="1"/>
      <c r="E1467" s="2"/>
      <c r="F1467" s="2"/>
      <c r="G1467" s="2"/>
    </row>
    <row r="1468" spans="4:9">
      <c r="D1468" s="1"/>
      <c r="E1468" s="2"/>
      <c r="F1468" s="2"/>
      <c r="G1468" s="2"/>
    </row>
    <row r="1469" spans="4:9">
      <c r="D1469" s="1"/>
      <c r="E1469" s="2"/>
      <c r="F1469" s="2"/>
      <c r="I1469" s="2"/>
    </row>
    <row r="1470" spans="4:9">
      <c r="D1470" s="1"/>
      <c r="E1470" s="2"/>
      <c r="F1470" s="2"/>
      <c r="I1470" s="2"/>
    </row>
    <row r="1471" spans="4:9">
      <c r="D1471" s="1"/>
      <c r="E1471" s="2"/>
      <c r="F1471" s="2"/>
      <c r="I1471" s="2"/>
    </row>
    <row r="1472" spans="4:9">
      <c r="D1472" s="1"/>
      <c r="E1472" s="2"/>
      <c r="F1472" s="2"/>
      <c r="I1472" s="2"/>
    </row>
    <row r="1473" spans="4:9">
      <c r="D1473" s="1"/>
      <c r="E1473" s="2"/>
      <c r="F1473" s="2"/>
      <c r="G1473" s="2"/>
      <c r="H1473" s="2"/>
    </row>
    <row r="1474" spans="4:9">
      <c r="D1474" s="1"/>
      <c r="E1474" s="2"/>
      <c r="F1474" s="2"/>
      <c r="G1474" s="2"/>
      <c r="H1474" s="2"/>
    </row>
    <row r="1475" spans="4:9">
      <c r="D1475" s="1"/>
      <c r="E1475" s="2"/>
      <c r="F1475" s="2"/>
      <c r="G1475" s="2"/>
      <c r="H1475" s="2"/>
    </row>
    <row r="1476" spans="4:9">
      <c r="D1476" s="1"/>
      <c r="E1476" s="2"/>
      <c r="F1476" s="2"/>
      <c r="G1476" s="2"/>
      <c r="H1476" s="2"/>
    </row>
    <row r="1477" spans="4:9">
      <c r="D1477" s="1"/>
      <c r="E1477" s="2"/>
      <c r="F1477" s="2"/>
      <c r="G1477" s="2"/>
      <c r="I1477" s="2"/>
    </row>
    <row r="1478" spans="4:9">
      <c r="D1478" s="1"/>
      <c r="E1478" s="2"/>
      <c r="F1478" s="2"/>
      <c r="G1478" s="2"/>
      <c r="I1478" s="2"/>
    </row>
    <row r="1479" spans="4:9">
      <c r="D1479" s="1"/>
      <c r="E1479" s="2"/>
      <c r="F1479" s="2"/>
      <c r="G1479" s="2"/>
      <c r="I1479" s="2"/>
    </row>
    <row r="1480" spans="4:9">
      <c r="D1480" s="1"/>
      <c r="E1480" s="2"/>
      <c r="F1480" s="2"/>
      <c r="G1480" s="2"/>
      <c r="I1480" s="2"/>
    </row>
    <row r="1481" spans="4:9">
      <c r="D1481" s="1"/>
      <c r="E1481" s="2"/>
      <c r="F1481" s="2"/>
      <c r="G1481" s="2"/>
      <c r="I1481" s="2"/>
    </row>
    <row r="1482" spans="4:9">
      <c r="D1482" s="1"/>
      <c r="E1482" s="2"/>
      <c r="F1482" s="2"/>
      <c r="G1482" s="2"/>
      <c r="I1482" s="2"/>
    </row>
    <row r="1483" spans="4:9">
      <c r="D1483" s="1"/>
      <c r="E1483" s="2"/>
      <c r="F1483" s="2"/>
      <c r="G1483" s="2"/>
      <c r="I1483" s="2"/>
    </row>
    <row r="1484" spans="4:9">
      <c r="D1484" s="1"/>
      <c r="E1484" s="2"/>
      <c r="F1484" s="2"/>
      <c r="G1484" s="2"/>
      <c r="I1484" s="2"/>
    </row>
    <row r="1485" spans="4:9">
      <c r="D1485" s="1"/>
      <c r="E1485" s="2"/>
      <c r="F1485" s="2"/>
      <c r="G1485" s="2"/>
      <c r="I1485" s="2"/>
    </row>
    <row r="1486" spans="4:9">
      <c r="D1486" s="1"/>
      <c r="E1486" s="2"/>
      <c r="F1486" s="2"/>
      <c r="G1486" s="2"/>
      <c r="I1486" s="2"/>
    </row>
    <row r="1487" spans="4:9">
      <c r="D1487" s="1"/>
      <c r="E1487" s="2"/>
      <c r="F1487" s="2"/>
      <c r="G1487" s="2"/>
      <c r="I1487" s="2"/>
    </row>
    <row r="1488" spans="4:9">
      <c r="D1488" s="1"/>
      <c r="E1488" s="2"/>
      <c r="F1488" s="2"/>
      <c r="G1488" s="2"/>
      <c r="I1488" s="2"/>
    </row>
    <row r="1489" spans="4:9">
      <c r="D1489" s="1"/>
      <c r="E1489" s="2"/>
      <c r="F1489" s="2"/>
      <c r="G1489" s="2"/>
    </row>
    <row r="1490" spans="4:9">
      <c r="D1490" s="1"/>
      <c r="E1490" s="2"/>
      <c r="F1490" s="2"/>
      <c r="G1490" s="2"/>
    </row>
    <row r="1491" spans="4:9">
      <c r="D1491" s="1"/>
      <c r="E1491" s="2"/>
      <c r="F1491" s="2"/>
      <c r="G1491" s="2"/>
    </row>
    <row r="1492" spans="4:9">
      <c r="D1492" s="1"/>
      <c r="E1492" s="2"/>
      <c r="F1492" s="2"/>
      <c r="G1492" s="2"/>
    </row>
    <row r="1493" spans="4:9">
      <c r="D1493" s="1"/>
      <c r="E1493" s="2"/>
      <c r="F1493" s="2"/>
      <c r="G1493" s="2"/>
      <c r="I1493" s="2"/>
    </row>
    <row r="1494" spans="4:9">
      <c r="D1494" s="1"/>
      <c r="E1494" s="2"/>
      <c r="F1494" s="2"/>
      <c r="G1494" s="2"/>
      <c r="I1494" s="2"/>
    </row>
    <row r="1495" spans="4:9">
      <c r="D1495" s="1"/>
      <c r="E1495" s="2"/>
      <c r="F1495" s="2"/>
      <c r="G1495" s="2"/>
      <c r="I1495" s="2"/>
    </row>
    <row r="1496" spans="4:9">
      <c r="D1496" s="1"/>
      <c r="E1496" s="2"/>
      <c r="F1496" s="2"/>
      <c r="G1496" s="2"/>
      <c r="I1496" s="2"/>
    </row>
    <row r="1497" spans="4:9">
      <c r="D1497" s="1"/>
      <c r="E1497" s="2"/>
      <c r="F1497" s="2"/>
      <c r="G1497" s="2"/>
    </row>
    <row r="1498" spans="4:9">
      <c r="D1498" s="1"/>
      <c r="E1498" s="2"/>
      <c r="F1498" s="2"/>
      <c r="G1498" s="2"/>
    </row>
    <row r="1499" spans="4:9">
      <c r="D1499" s="1"/>
      <c r="E1499" s="2"/>
      <c r="F1499" s="2"/>
      <c r="G1499" s="2"/>
    </row>
    <row r="1500" spans="4:9">
      <c r="D1500" s="1"/>
      <c r="E1500" s="2"/>
      <c r="F1500" s="2"/>
      <c r="G1500" s="2"/>
    </row>
    <row r="1501" spans="4:9">
      <c r="D1501" s="1"/>
      <c r="E1501" s="2"/>
      <c r="F1501" s="2"/>
      <c r="G1501" s="2"/>
      <c r="H1501" s="2"/>
    </row>
    <row r="1502" spans="4:9">
      <c r="D1502" s="1"/>
      <c r="E1502" s="2"/>
      <c r="F1502" s="2"/>
      <c r="G1502" s="2"/>
      <c r="H1502" s="2"/>
    </row>
    <row r="1503" spans="4:9">
      <c r="D1503" s="1"/>
      <c r="E1503" s="2"/>
      <c r="F1503" s="2"/>
      <c r="G1503" s="2"/>
      <c r="H1503" s="2"/>
    </row>
    <row r="1504" spans="4:9">
      <c r="D1504" s="1"/>
      <c r="E1504" s="2"/>
      <c r="F1504" s="2"/>
      <c r="G1504" s="2"/>
      <c r="H1504" s="2"/>
    </row>
    <row r="1505" spans="4:9">
      <c r="D1505" s="1"/>
      <c r="E1505" s="2"/>
      <c r="F1505" s="2"/>
      <c r="G1505" s="2"/>
    </row>
    <row r="1506" spans="4:9">
      <c r="D1506" s="1"/>
      <c r="E1506" s="2"/>
      <c r="F1506" s="2"/>
      <c r="G1506" s="2"/>
    </row>
    <row r="1507" spans="4:9">
      <c r="D1507" s="1"/>
      <c r="E1507" s="2"/>
      <c r="F1507" s="2"/>
      <c r="G1507" s="2"/>
    </row>
    <row r="1508" spans="4:9">
      <c r="D1508" s="1"/>
      <c r="E1508" s="2"/>
      <c r="F1508" s="2"/>
      <c r="G1508" s="2"/>
    </row>
    <row r="1509" spans="4:9">
      <c r="D1509" s="1"/>
      <c r="E1509" s="2"/>
      <c r="F1509" s="2"/>
      <c r="G1509" s="2"/>
    </row>
    <row r="1510" spans="4:9">
      <c r="D1510" s="1"/>
      <c r="E1510" s="2"/>
      <c r="F1510" s="2"/>
      <c r="G1510" s="2"/>
    </row>
    <row r="1511" spans="4:9">
      <c r="D1511" s="1"/>
      <c r="E1511" s="2"/>
      <c r="F1511" s="2"/>
      <c r="G1511" s="2"/>
    </row>
    <row r="1512" spans="4:9">
      <c r="D1512" s="1"/>
      <c r="E1512" s="2"/>
      <c r="F1512" s="2"/>
      <c r="G1512" s="2"/>
    </row>
    <row r="1513" spans="4:9">
      <c r="D1513" s="1"/>
      <c r="E1513" s="2"/>
      <c r="F1513" s="2"/>
      <c r="G1513" s="2"/>
    </row>
    <row r="1514" spans="4:9">
      <c r="D1514" s="1"/>
      <c r="E1514" s="2"/>
      <c r="F1514" s="2"/>
      <c r="G1514" s="2"/>
    </row>
    <row r="1515" spans="4:9">
      <c r="D1515" s="1"/>
      <c r="E1515" s="2"/>
      <c r="F1515" s="2"/>
      <c r="G1515" s="2"/>
    </row>
    <row r="1516" spans="4:9">
      <c r="D1516" s="1"/>
      <c r="E1516" s="2"/>
      <c r="F1516" s="2"/>
      <c r="G1516" s="2"/>
    </row>
    <row r="1517" spans="4:9">
      <c r="D1517" s="1"/>
      <c r="E1517" s="2"/>
      <c r="F1517" s="2"/>
      <c r="G1517" s="2"/>
      <c r="I1517" s="2"/>
    </row>
    <row r="1518" spans="4:9">
      <c r="D1518" s="1"/>
      <c r="E1518" s="2"/>
      <c r="F1518" s="2"/>
      <c r="G1518" s="2"/>
      <c r="I1518" s="2"/>
    </row>
    <row r="1519" spans="4:9">
      <c r="D1519" s="1"/>
      <c r="E1519" s="2"/>
      <c r="F1519" s="2"/>
      <c r="G1519" s="2"/>
      <c r="I1519" s="2"/>
    </row>
    <row r="1520" spans="4:9">
      <c r="D1520" s="1"/>
      <c r="E1520" s="2"/>
      <c r="F1520" s="2"/>
      <c r="G1520" s="2"/>
      <c r="I1520" s="2"/>
    </row>
    <row r="1521" spans="4:9">
      <c r="D1521" s="1"/>
      <c r="E1521" s="2"/>
      <c r="F1521" s="2"/>
      <c r="G1521" s="2"/>
      <c r="I1521" s="2"/>
    </row>
    <row r="1522" spans="4:9">
      <c r="D1522" s="1"/>
      <c r="E1522" s="2"/>
      <c r="F1522" s="2"/>
      <c r="G1522" s="2"/>
      <c r="I1522" s="2"/>
    </row>
    <row r="1523" spans="4:9">
      <c r="D1523" s="1"/>
      <c r="E1523" s="2"/>
      <c r="F1523" s="2"/>
      <c r="G1523" s="2"/>
      <c r="I1523" s="2"/>
    </row>
    <row r="1524" spans="4:9">
      <c r="D1524" s="1"/>
      <c r="E1524" s="2"/>
      <c r="F1524" s="2"/>
      <c r="G1524" s="2"/>
      <c r="I1524" s="2"/>
    </row>
    <row r="1525" spans="4:9">
      <c r="D1525" s="1"/>
      <c r="E1525" s="2"/>
      <c r="F1525" s="2"/>
      <c r="G1525" s="2"/>
    </row>
    <row r="1526" spans="4:9">
      <c r="D1526" s="1"/>
      <c r="E1526" s="2"/>
      <c r="F1526" s="2"/>
      <c r="G1526" s="2"/>
    </row>
    <row r="1527" spans="4:9">
      <c r="D1527" s="1"/>
      <c r="E1527" s="2"/>
      <c r="F1527" s="2"/>
      <c r="G1527" s="2"/>
    </row>
    <row r="1528" spans="4:9">
      <c r="D1528" s="1"/>
      <c r="E1528" s="2"/>
      <c r="F1528" s="2"/>
      <c r="G1528" s="2"/>
    </row>
    <row r="1529" spans="4:9">
      <c r="D1529" s="1"/>
      <c r="E1529" s="2"/>
      <c r="F1529" s="2"/>
      <c r="I1529" s="2"/>
    </row>
    <row r="1530" spans="4:9">
      <c r="D1530" s="1"/>
      <c r="E1530" s="2"/>
      <c r="F1530" s="2"/>
      <c r="I1530" s="2"/>
    </row>
    <row r="1531" spans="4:9">
      <c r="D1531" s="1"/>
      <c r="E1531" s="2"/>
      <c r="F1531" s="2"/>
      <c r="I1531" s="2"/>
    </row>
    <row r="1532" spans="4:9">
      <c r="D1532" s="1"/>
      <c r="E1532" s="2"/>
      <c r="F1532" s="2"/>
      <c r="I1532" s="2"/>
    </row>
    <row r="1533" spans="4:9">
      <c r="D1533" s="1"/>
      <c r="E1533" s="2"/>
      <c r="F1533" s="2"/>
      <c r="G1533" s="2"/>
      <c r="I1533" s="2"/>
    </row>
    <row r="1534" spans="4:9">
      <c r="D1534" s="1"/>
      <c r="E1534" s="2"/>
      <c r="F1534" s="2"/>
      <c r="G1534" s="2"/>
      <c r="I1534" s="2"/>
    </row>
    <row r="1535" spans="4:9">
      <c r="D1535" s="1"/>
      <c r="E1535" s="2"/>
      <c r="F1535" s="2"/>
      <c r="G1535" s="2"/>
      <c r="I1535" s="2"/>
    </row>
    <row r="1536" spans="4:9">
      <c r="D1536" s="1"/>
      <c r="E1536" s="2"/>
      <c r="F1536" s="2"/>
      <c r="G1536" s="2"/>
      <c r="I1536" s="2"/>
    </row>
    <row r="1537" spans="4:9">
      <c r="D1537" s="1"/>
      <c r="E1537" s="2"/>
      <c r="F1537" s="2"/>
      <c r="G1537" s="2"/>
      <c r="I1537" s="2"/>
    </row>
    <row r="1538" spans="4:9">
      <c r="D1538" s="1"/>
      <c r="E1538" s="2"/>
      <c r="F1538" s="2"/>
      <c r="G1538" s="2"/>
      <c r="I1538" s="2"/>
    </row>
    <row r="1539" spans="4:9">
      <c r="D1539" s="1"/>
      <c r="E1539" s="2"/>
      <c r="F1539" s="2"/>
      <c r="G1539" s="2"/>
      <c r="I1539" s="2"/>
    </row>
    <row r="1540" spans="4:9">
      <c r="D1540" s="1"/>
      <c r="E1540" s="2"/>
      <c r="F1540" s="2"/>
      <c r="G1540" s="2"/>
      <c r="I1540" s="2"/>
    </row>
    <row r="1541" spans="4:9">
      <c r="D1541" s="1"/>
      <c r="E1541" s="2"/>
      <c r="F1541" s="2"/>
      <c r="G1541" s="2"/>
      <c r="I1541" s="2"/>
    </row>
    <row r="1542" spans="4:9">
      <c r="D1542" s="1"/>
      <c r="E1542" s="2"/>
      <c r="F1542" s="2"/>
      <c r="G1542" s="2"/>
      <c r="I1542" s="2"/>
    </row>
    <row r="1543" spans="4:9">
      <c r="D1543" s="1"/>
      <c r="E1543" s="2"/>
      <c r="F1543" s="2"/>
      <c r="G1543" s="2"/>
      <c r="I1543" s="2"/>
    </row>
    <row r="1544" spans="4:9">
      <c r="D1544" s="1"/>
      <c r="E1544" s="2"/>
      <c r="F1544" s="2"/>
      <c r="G1544" s="2"/>
      <c r="I1544" s="2"/>
    </row>
    <row r="1545" spans="4:9">
      <c r="D1545" s="1"/>
      <c r="E1545" s="2"/>
      <c r="F1545" s="2"/>
      <c r="G1545" s="2"/>
    </row>
    <row r="1546" spans="4:9">
      <c r="D1546" s="1"/>
      <c r="E1546" s="2"/>
      <c r="F1546" s="2"/>
      <c r="G1546" s="2"/>
    </row>
    <row r="1547" spans="4:9">
      <c r="D1547" s="1"/>
      <c r="E1547" s="2"/>
      <c r="F1547" s="2"/>
      <c r="G1547" s="2"/>
    </row>
    <row r="1548" spans="4:9">
      <c r="D1548" s="1"/>
      <c r="E1548" s="2"/>
      <c r="F1548" s="2"/>
      <c r="G1548" s="2"/>
    </row>
    <row r="1549" spans="4:9">
      <c r="D1549" s="1"/>
      <c r="E1549" s="2"/>
      <c r="F1549" s="2"/>
      <c r="G1549" s="2"/>
      <c r="H1549" s="2"/>
    </row>
    <row r="1550" spans="4:9">
      <c r="D1550" s="1"/>
      <c r="E1550" s="2"/>
      <c r="F1550" s="2"/>
      <c r="G1550" s="2"/>
      <c r="H1550" s="2"/>
    </row>
    <row r="1551" spans="4:9">
      <c r="D1551" s="1"/>
      <c r="E1551" s="2"/>
      <c r="F1551" s="2"/>
      <c r="G1551" s="2"/>
      <c r="H1551" s="2"/>
    </row>
    <row r="1552" spans="4:9">
      <c r="D1552" s="1"/>
      <c r="E1552" s="2"/>
      <c r="F1552" s="2"/>
      <c r="G1552" s="2"/>
      <c r="H1552" s="2"/>
    </row>
    <row r="1553" spans="4:9">
      <c r="D1553" s="1"/>
      <c r="E1553" s="2"/>
      <c r="F1553" s="2"/>
      <c r="G1553" s="2"/>
      <c r="H1553" s="2"/>
    </row>
    <row r="1554" spans="4:9">
      <c r="D1554" s="1"/>
      <c r="E1554" s="2"/>
      <c r="F1554" s="2"/>
      <c r="G1554" s="2"/>
      <c r="H1554" s="2"/>
    </row>
    <row r="1555" spans="4:9">
      <c r="D1555" s="1"/>
      <c r="E1555" s="2"/>
      <c r="F1555" s="2"/>
      <c r="G1555" s="2"/>
      <c r="H1555" s="2"/>
    </row>
    <row r="1556" spans="4:9">
      <c r="D1556" s="1"/>
      <c r="E1556" s="2"/>
      <c r="F1556" s="2"/>
      <c r="G1556" s="2"/>
      <c r="H1556" s="2"/>
    </row>
    <row r="1557" spans="4:9">
      <c r="D1557" s="1"/>
      <c r="E1557" s="2"/>
      <c r="F1557" s="2"/>
      <c r="G1557" s="2"/>
      <c r="I1557" s="2"/>
    </row>
    <row r="1558" spans="4:9">
      <c r="D1558" s="1"/>
      <c r="E1558" s="2"/>
      <c r="F1558" s="2"/>
      <c r="G1558" s="2"/>
      <c r="I1558" s="2"/>
    </row>
    <row r="1559" spans="4:9">
      <c r="D1559" s="1"/>
      <c r="E1559" s="2"/>
      <c r="F1559" s="2"/>
      <c r="G1559" s="2"/>
      <c r="I1559" s="2"/>
    </row>
    <row r="1560" spans="4:9">
      <c r="D1560" s="1"/>
      <c r="E1560" s="2"/>
      <c r="F1560" s="2"/>
      <c r="G1560" s="2"/>
      <c r="I1560" s="2"/>
    </row>
    <row r="1561" spans="4:9">
      <c r="D1561" s="1"/>
      <c r="E1561" s="2"/>
      <c r="F1561" s="2"/>
      <c r="G1561" s="2"/>
      <c r="H1561" s="2"/>
    </row>
    <row r="1562" spans="4:9">
      <c r="D1562" s="1"/>
      <c r="E1562" s="2"/>
      <c r="F1562" s="2"/>
      <c r="G1562" s="2"/>
      <c r="H1562" s="2"/>
    </row>
    <row r="1563" spans="4:9">
      <c r="D1563" s="1"/>
      <c r="E1563" s="2"/>
      <c r="F1563" s="2"/>
      <c r="G1563" s="2"/>
      <c r="H1563" s="2"/>
    </row>
    <row r="1564" spans="4:9">
      <c r="D1564" s="1"/>
      <c r="E1564" s="2"/>
      <c r="F1564" s="2"/>
      <c r="G1564" s="2"/>
      <c r="H1564" s="2"/>
    </row>
    <row r="1565" spans="4:9">
      <c r="D1565" s="1"/>
      <c r="E1565" s="2"/>
      <c r="F1565" s="2"/>
      <c r="G1565" s="2"/>
    </row>
    <row r="1566" spans="4:9">
      <c r="D1566" s="1"/>
      <c r="E1566" s="2"/>
      <c r="F1566" s="2"/>
      <c r="G1566" s="2"/>
    </row>
    <row r="1567" spans="4:9">
      <c r="D1567" s="1"/>
      <c r="E1567" s="2"/>
      <c r="F1567" s="2"/>
      <c r="G1567" s="2"/>
    </row>
    <row r="1568" spans="4:9">
      <c r="D1568" s="1"/>
      <c r="E1568" s="2"/>
      <c r="F1568" s="2"/>
      <c r="G1568" s="2"/>
    </row>
    <row r="1569" spans="4:9">
      <c r="D1569" s="1"/>
      <c r="E1569" s="2"/>
      <c r="F1569" s="2"/>
      <c r="G1569" s="2"/>
      <c r="I1569" s="2"/>
    </row>
    <row r="1570" spans="4:9">
      <c r="D1570" s="1"/>
      <c r="E1570" s="2"/>
      <c r="F1570" s="2"/>
      <c r="G1570" s="2"/>
      <c r="I1570" s="2"/>
    </row>
    <row r="1571" spans="4:9">
      <c r="D1571" s="1"/>
      <c r="E1571" s="2"/>
      <c r="F1571" s="2"/>
      <c r="G1571" s="2"/>
      <c r="I1571" s="2"/>
    </row>
    <row r="1572" spans="4:9">
      <c r="D1572" s="1"/>
      <c r="E1572" s="2"/>
      <c r="F1572" s="2"/>
      <c r="G1572" s="2"/>
      <c r="I1572" s="2"/>
    </row>
    <row r="1573" spans="4:9">
      <c r="D1573" s="1"/>
      <c r="E1573" s="2"/>
      <c r="F1573" s="2"/>
      <c r="G1573" s="2"/>
      <c r="I1573" s="2"/>
    </row>
    <row r="1574" spans="4:9">
      <c r="D1574" s="1"/>
      <c r="E1574" s="2"/>
      <c r="F1574" s="2"/>
      <c r="G1574" s="2"/>
      <c r="I1574" s="2"/>
    </row>
    <row r="1575" spans="4:9">
      <c r="D1575" s="1"/>
      <c r="E1575" s="2"/>
      <c r="F1575" s="2"/>
      <c r="G1575" s="2"/>
      <c r="I1575" s="2"/>
    </row>
    <row r="1576" spans="4:9">
      <c r="D1576" s="1"/>
      <c r="E1576" s="2"/>
      <c r="F1576" s="2"/>
      <c r="G1576" s="2"/>
      <c r="I1576" s="2"/>
    </row>
    <row r="1577" spans="4:9">
      <c r="D1577" s="1"/>
      <c r="E1577" s="2"/>
      <c r="F1577" s="2"/>
      <c r="G1577" s="2"/>
    </row>
    <row r="1578" spans="4:9">
      <c r="D1578" s="1"/>
      <c r="E1578" s="2"/>
      <c r="F1578" s="2"/>
      <c r="G1578" s="2"/>
    </row>
    <row r="1579" spans="4:9">
      <c r="D1579" s="1"/>
      <c r="E1579" s="2"/>
      <c r="F1579" s="2"/>
      <c r="G1579" s="2"/>
    </row>
    <row r="1580" spans="4:9">
      <c r="D1580" s="1"/>
      <c r="E1580" s="2"/>
      <c r="F1580" s="2"/>
      <c r="G1580" s="2"/>
    </row>
    <row r="1581" spans="4:9">
      <c r="D1581" s="1"/>
      <c r="E1581" s="2"/>
      <c r="F1581" s="2"/>
      <c r="G1581" s="2"/>
      <c r="H1581" s="2"/>
      <c r="I1581" s="2"/>
    </row>
    <row r="1582" spans="4:9">
      <c r="D1582" s="1"/>
      <c r="E1582" s="2"/>
      <c r="F1582" s="2"/>
      <c r="G1582" s="2"/>
      <c r="I1582" s="2"/>
    </row>
    <row r="1583" spans="4:9">
      <c r="D1583" s="1"/>
      <c r="E1583" s="2"/>
      <c r="F1583" s="2"/>
      <c r="G1583" s="2"/>
      <c r="I1583" s="2"/>
    </row>
    <row r="1584" spans="4:9">
      <c r="D1584" s="1"/>
      <c r="E1584" s="2"/>
      <c r="F1584" s="2"/>
      <c r="G1584" s="2"/>
      <c r="I1584" s="2"/>
    </row>
    <row r="1585" spans="4:9">
      <c r="D1585" s="1"/>
      <c r="E1585" s="2"/>
      <c r="F1585" s="2"/>
      <c r="G1585" s="2"/>
      <c r="I1585" s="2"/>
    </row>
    <row r="1586" spans="4:9">
      <c r="D1586" s="1"/>
      <c r="E1586" s="2"/>
      <c r="F1586" s="2"/>
      <c r="G1586" s="2"/>
      <c r="I1586" s="2"/>
    </row>
    <row r="1587" spans="4:9">
      <c r="D1587" s="1"/>
      <c r="E1587" s="2"/>
      <c r="F1587" s="2"/>
      <c r="G1587" s="2"/>
      <c r="I1587" s="2"/>
    </row>
    <row r="1588" spans="4:9">
      <c r="D1588" s="1"/>
      <c r="E1588" s="2"/>
      <c r="F1588" s="2"/>
      <c r="G1588" s="2"/>
      <c r="I1588" s="2"/>
    </row>
    <row r="1589" spans="4:9">
      <c r="D1589" s="1"/>
      <c r="E1589" s="2"/>
      <c r="F1589" s="2"/>
      <c r="G1589" s="2"/>
      <c r="H1589" s="2"/>
    </row>
    <row r="1590" spans="4:9">
      <c r="D1590" s="1"/>
      <c r="E1590" s="2"/>
      <c r="F1590" s="2"/>
      <c r="G1590" s="2"/>
      <c r="H1590" s="2"/>
    </row>
    <row r="1591" spans="4:9">
      <c r="D1591" s="1"/>
      <c r="E1591" s="2"/>
      <c r="F1591" s="2"/>
      <c r="G1591" s="2"/>
      <c r="H1591" s="2"/>
    </row>
    <row r="1592" spans="4:9">
      <c r="D1592" s="1"/>
      <c r="E1592" s="2"/>
      <c r="F1592" s="2"/>
      <c r="G1592" s="2"/>
      <c r="H1592" s="2"/>
    </row>
    <row r="1593" spans="4:9">
      <c r="D1593" s="1"/>
      <c r="E1593" s="2"/>
      <c r="F1593" s="2"/>
      <c r="G1593" s="2"/>
      <c r="H1593" s="2"/>
    </row>
    <row r="1594" spans="4:9">
      <c r="D1594" s="1"/>
      <c r="E1594" s="2"/>
      <c r="F1594" s="2"/>
      <c r="G1594" s="2"/>
      <c r="H1594" s="2"/>
    </row>
    <row r="1595" spans="4:9">
      <c r="D1595" s="1"/>
      <c r="E1595" s="2"/>
      <c r="F1595" s="2"/>
      <c r="G1595" s="2"/>
      <c r="H1595" s="2"/>
    </row>
    <row r="1596" spans="4:9">
      <c r="D1596" s="1"/>
      <c r="E1596" s="2"/>
      <c r="F1596" s="2"/>
      <c r="G1596" s="2"/>
      <c r="H1596" s="2"/>
    </row>
    <row r="1597" spans="4:9">
      <c r="D1597" s="1"/>
      <c r="E1597" s="2"/>
      <c r="F1597" s="2"/>
      <c r="G1597" s="2"/>
      <c r="I1597" s="2"/>
    </row>
    <row r="1598" spans="4:9">
      <c r="D1598" s="1"/>
      <c r="E1598" s="2"/>
      <c r="F1598" s="2"/>
      <c r="G1598" s="2"/>
      <c r="I1598" s="2"/>
    </row>
    <row r="1599" spans="4:9">
      <c r="D1599" s="1"/>
      <c r="E1599" s="2"/>
      <c r="F1599" s="2"/>
      <c r="G1599" s="2"/>
      <c r="I1599" s="2"/>
    </row>
    <row r="1600" spans="4:9">
      <c r="D1600" s="1"/>
      <c r="E1600" s="2"/>
      <c r="F1600" s="2"/>
      <c r="G1600" s="2"/>
      <c r="I1600" s="2"/>
    </row>
    <row r="1601" spans="4:9">
      <c r="D1601" s="1"/>
      <c r="E1601" s="2"/>
      <c r="F1601" s="2"/>
      <c r="G1601" s="2"/>
      <c r="I1601" s="2"/>
    </row>
    <row r="1602" spans="4:9">
      <c r="D1602" s="1"/>
      <c r="E1602" s="2"/>
      <c r="F1602" s="2"/>
      <c r="G1602" s="2"/>
      <c r="I1602" s="2"/>
    </row>
    <row r="1603" spans="4:9">
      <c r="D1603" s="1"/>
      <c r="E1603" s="2"/>
      <c r="F1603" s="2"/>
      <c r="G1603" s="2"/>
      <c r="I1603" s="2"/>
    </row>
    <row r="1604" spans="4:9">
      <c r="D1604" s="1"/>
      <c r="E1604" s="2"/>
      <c r="F1604" s="2"/>
      <c r="G1604" s="2"/>
      <c r="I1604" s="2"/>
    </row>
    <row r="1605" spans="4:9">
      <c r="D1605" s="1"/>
      <c r="E1605" s="2"/>
      <c r="F1605" s="2"/>
      <c r="G1605" s="2"/>
      <c r="H1605" s="2"/>
      <c r="I1605" s="2"/>
    </row>
    <row r="1606" spans="4:9">
      <c r="D1606" s="1"/>
      <c r="E1606" s="2"/>
      <c r="F1606" s="2"/>
      <c r="G1606" s="2"/>
      <c r="H1606" s="2"/>
      <c r="I1606" s="2"/>
    </row>
    <row r="1607" spans="4:9">
      <c r="D1607" s="1"/>
      <c r="E1607" s="2"/>
      <c r="F1607" s="2"/>
      <c r="G1607" s="2"/>
      <c r="H1607" s="2"/>
      <c r="I1607" s="2"/>
    </row>
    <row r="1608" spans="4:9">
      <c r="D1608" s="1"/>
      <c r="E1608" s="2"/>
      <c r="F1608" s="2"/>
      <c r="G1608" s="2"/>
      <c r="H1608" s="2"/>
      <c r="I1608" s="2"/>
    </row>
    <row r="1609" spans="4:9">
      <c r="D1609" s="1"/>
      <c r="E1609" s="2"/>
      <c r="F1609" s="2"/>
      <c r="G1609" s="2"/>
      <c r="H1609" s="2"/>
    </row>
    <row r="1610" spans="4:9">
      <c r="D1610" s="1"/>
      <c r="E1610" s="2"/>
      <c r="F1610" s="2"/>
      <c r="G1610" s="2"/>
      <c r="H1610" s="2"/>
    </row>
    <row r="1611" spans="4:9">
      <c r="D1611" s="1"/>
      <c r="E1611" s="2"/>
      <c r="F1611" s="2"/>
      <c r="G1611" s="2"/>
      <c r="H1611" s="2"/>
    </row>
    <row r="1612" spans="4:9">
      <c r="D1612" s="1"/>
      <c r="E1612" s="2"/>
      <c r="F1612" s="2"/>
      <c r="G1612" s="2"/>
      <c r="H1612" s="2"/>
    </row>
    <row r="1613" spans="4:9">
      <c r="D1613" s="1"/>
      <c r="E1613" s="2"/>
      <c r="F1613" s="2"/>
      <c r="G1613" s="2"/>
      <c r="I1613" s="2"/>
    </row>
    <row r="1614" spans="4:9">
      <c r="D1614" s="1"/>
      <c r="E1614" s="2"/>
      <c r="F1614" s="2"/>
      <c r="G1614" s="2"/>
      <c r="I1614" s="2"/>
    </row>
    <row r="1615" spans="4:9">
      <c r="D1615" s="1"/>
      <c r="E1615" s="2"/>
      <c r="F1615" s="2"/>
      <c r="G1615" s="2"/>
      <c r="I1615" s="2"/>
    </row>
    <row r="1616" spans="4:9">
      <c r="D1616" s="1"/>
      <c r="E1616" s="2"/>
      <c r="F1616" s="2"/>
      <c r="G1616" s="2"/>
      <c r="I1616" s="2"/>
    </row>
    <row r="1617" spans="4:9">
      <c r="D1617" s="1"/>
      <c r="E1617" s="2"/>
      <c r="F1617" s="2"/>
      <c r="G1617" s="2"/>
      <c r="I1617" s="2"/>
    </row>
    <row r="1618" spans="4:9">
      <c r="D1618" s="1"/>
      <c r="E1618" s="2"/>
      <c r="F1618" s="2"/>
      <c r="G1618" s="2"/>
      <c r="I1618" s="2"/>
    </row>
    <row r="1619" spans="4:9">
      <c r="D1619" s="1"/>
      <c r="E1619" s="2"/>
      <c r="F1619" s="2"/>
      <c r="G1619" s="2"/>
      <c r="I1619" s="2"/>
    </row>
    <row r="1620" spans="4:9">
      <c r="D1620" s="1"/>
      <c r="E1620" s="2"/>
      <c r="F1620" s="2"/>
      <c r="G1620" s="2"/>
      <c r="I1620" s="2"/>
    </row>
    <row r="1621" spans="4:9">
      <c r="D1621" s="1"/>
      <c r="E1621" s="2"/>
      <c r="F1621" s="2"/>
      <c r="G1621" s="2"/>
    </row>
    <row r="1622" spans="4:9">
      <c r="D1622" s="1"/>
      <c r="E1622" s="2"/>
      <c r="F1622" s="2"/>
      <c r="G1622" s="2"/>
    </row>
    <row r="1623" spans="4:9">
      <c r="D1623" s="1"/>
      <c r="E1623" s="2"/>
      <c r="F1623" s="2"/>
      <c r="G1623" s="2"/>
    </row>
    <row r="1624" spans="4:9">
      <c r="D1624" s="1"/>
      <c r="E1624" s="2"/>
      <c r="F1624" s="2"/>
      <c r="G1624" s="2"/>
    </row>
    <row r="1625" spans="4:9">
      <c r="D1625" s="1"/>
      <c r="E1625" s="2"/>
      <c r="F1625" s="2"/>
      <c r="G1625" s="2"/>
      <c r="I1625" s="2"/>
    </row>
    <row r="1626" spans="4:9">
      <c r="D1626" s="1"/>
      <c r="E1626" s="2"/>
      <c r="F1626" s="2"/>
      <c r="G1626" s="2"/>
      <c r="I1626" s="2"/>
    </row>
    <row r="1627" spans="4:9">
      <c r="D1627" s="1"/>
      <c r="E1627" s="2"/>
      <c r="F1627" s="2"/>
      <c r="G1627" s="2"/>
      <c r="I1627" s="2"/>
    </row>
    <row r="1628" spans="4:9">
      <c r="D1628" s="1"/>
      <c r="E1628" s="2"/>
      <c r="F1628" s="2"/>
      <c r="G1628" s="2"/>
      <c r="I1628" s="2"/>
    </row>
    <row r="1629" spans="4:9">
      <c r="D1629" s="1"/>
      <c r="E1629" s="2"/>
      <c r="F1629" s="2"/>
      <c r="G1629" s="2"/>
      <c r="I1629" s="2"/>
    </row>
    <row r="1630" spans="4:9">
      <c r="D1630" s="1"/>
      <c r="E1630" s="2"/>
      <c r="F1630" s="2"/>
      <c r="G1630" s="2"/>
      <c r="I1630" s="2"/>
    </row>
    <row r="1631" spans="4:9">
      <c r="D1631" s="1"/>
      <c r="E1631" s="2"/>
      <c r="F1631" s="2"/>
      <c r="G1631" s="2"/>
      <c r="I1631" s="2"/>
    </row>
    <row r="1632" spans="4:9">
      <c r="D1632" s="1"/>
      <c r="E1632" s="2"/>
      <c r="F1632" s="2"/>
      <c r="G1632" s="2"/>
      <c r="I1632" s="2"/>
    </row>
    <row r="1633" spans="4:9">
      <c r="D1633" s="1"/>
      <c r="E1633" s="2"/>
      <c r="F1633" s="2"/>
      <c r="G1633" s="2"/>
      <c r="I1633" s="2"/>
    </row>
    <row r="1634" spans="4:9">
      <c r="D1634" s="1"/>
      <c r="E1634" s="2"/>
      <c r="F1634" s="2"/>
      <c r="G1634" s="2"/>
      <c r="I1634" s="2"/>
    </row>
    <row r="1635" spans="4:9">
      <c r="D1635" s="1"/>
      <c r="E1635" s="2"/>
      <c r="F1635" s="2"/>
      <c r="G1635" s="2"/>
      <c r="I1635" s="2"/>
    </row>
    <row r="1636" spans="4:9">
      <c r="D1636" s="1"/>
      <c r="E1636" s="2"/>
      <c r="F1636" s="2"/>
      <c r="G1636" s="2"/>
      <c r="I1636" s="2"/>
    </row>
    <row r="1637" spans="4:9">
      <c r="D1637" s="1"/>
      <c r="E1637" s="2"/>
      <c r="F1637" s="2"/>
      <c r="G1637" s="2"/>
    </row>
    <row r="1638" spans="4:9">
      <c r="D1638" s="1"/>
      <c r="E1638" s="2"/>
      <c r="F1638" s="2"/>
      <c r="G1638" s="2"/>
    </row>
    <row r="1639" spans="4:9">
      <c r="D1639" s="1"/>
      <c r="E1639" s="2"/>
      <c r="F1639" s="2"/>
      <c r="G1639" s="2"/>
    </row>
    <row r="1640" spans="4:9">
      <c r="D1640" s="1"/>
      <c r="E1640" s="2"/>
      <c r="F1640" s="2"/>
      <c r="G1640" s="2"/>
    </row>
    <row r="1641" spans="4:9">
      <c r="D1641" s="1"/>
      <c r="E1641" s="2"/>
      <c r="F1641" s="2"/>
      <c r="G1641" s="2"/>
      <c r="I1641" s="2"/>
    </row>
    <row r="1642" spans="4:9">
      <c r="D1642" s="1"/>
      <c r="E1642" s="2"/>
      <c r="F1642" s="2"/>
      <c r="G1642" s="2"/>
      <c r="I1642" s="2"/>
    </row>
    <row r="1643" spans="4:9">
      <c r="D1643" s="1"/>
      <c r="E1643" s="2"/>
      <c r="F1643" s="2"/>
      <c r="G1643" s="2"/>
      <c r="I1643" s="2"/>
    </row>
    <row r="1644" spans="4:9">
      <c r="D1644" s="1"/>
      <c r="E1644" s="2"/>
      <c r="F1644" s="2"/>
      <c r="G1644" s="2"/>
    </row>
    <row r="1645" spans="4:9">
      <c r="D1645" s="1"/>
      <c r="E1645" s="2"/>
      <c r="F1645" s="2"/>
      <c r="G1645" s="2"/>
    </row>
    <row r="1646" spans="4:9">
      <c r="D1646" s="1"/>
      <c r="E1646" s="2"/>
      <c r="F1646" s="2"/>
      <c r="G1646" s="2"/>
    </row>
    <row r="1647" spans="4:9">
      <c r="D1647" s="1"/>
      <c r="E1647" s="2"/>
      <c r="F1647" s="2"/>
      <c r="G1647" s="2"/>
    </row>
    <row r="1648" spans="4:9">
      <c r="D1648" s="1"/>
      <c r="E1648" s="2"/>
      <c r="F1648" s="2"/>
      <c r="G1648" s="2"/>
      <c r="H1648" s="2"/>
    </row>
    <row r="1649" spans="4:9">
      <c r="D1649" s="1"/>
      <c r="E1649" s="2"/>
      <c r="F1649" s="2"/>
      <c r="G1649" s="2"/>
      <c r="H1649" s="2"/>
    </row>
    <row r="1650" spans="4:9">
      <c r="D1650" s="1"/>
      <c r="E1650" s="2"/>
      <c r="F1650" s="2"/>
      <c r="G1650" s="2"/>
      <c r="H1650" s="2"/>
    </row>
    <row r="1651" spans="4:9">
      <c r="D1651" s="1"/>
      <c r="E1651" s="2"/>
      <c r="F1651" s="2"/>
      <c r="G1651" s="2"/>
      <c r="H1651" s="2"/>
    </row>
    <row r="1652" spans="4:9">
      <c r="D1652" s="1"/>
      <c r="E1652" s="2"/>
      <c r="F1652" s="2"/>
      <c r="G1652" s="2"/>
      <c r="I1652" s="2"/>
    </row>
    <row r="1653" spans="4:9">
      <c r="D1653" s="1"/>
      <c r="E1653" s="2"/>
      <c r="F1653" s="2"/>
      <c r="G1653" s="2"/>
      <c r="I1653" s="2"/>
    </row>
    <row r="1654" spans="4:9">
      <c r="D1654" s="1"/>
      <c r="E1654" s="2"/>
      <c r="F1654" s="2"/>
      <c r="G1654" s="2"/>
      <c r="I1654" s="2"/>
    </row>
    <row r="1655" spans="4:9">
      <c r="D1655" s="1"/>
      <c r="E1655" s="2"/>
      <c r="F1655" s="2"/>
      <c r="G1655" s="2"/>
      <c r="I1655" s="2"/>
    </row>
    <row r="1656" spans="4:9">
      <c r="D1656" s="1"/>
      <c r="E1656" s="2"/>
      <c r="F1656" s="2"/>
      <c r="G1656" s="2"/>
      <c r="I1656" s="2"/>
    </row>
    <row r="1657" spans="4:9">
      <c r="D1657" s="1"/>
      <c r="E1657" s="2"/>
      <c r="F1657" s="2"/>
      <c r="G1657" s="2"/>
      <c r="I1657" s="2"/>
    </row>
    <row r="1658" spans="4:9">
      <c r="D1658" s="1"/>
      <c r="E1658" s="2"/>
      <c r="F1658" s="2"/>
      <c r="G1658" s="2"/>
      <c r="I1658" s="2"/>
    </row>
    <row r="1659" spans="4:9">
      <c r="D1659" s="1"/>
      <c r="E1659" s="2"/>
      <c r="F1659" s="2"/>
      <c r="G1659" s="2"/>
      <c r="I1659" s="2"/>
    </row>
    <row r="1660" spans="4:9">
      <c r="D1660" s="1"/>
      <c r="E1660" s="2"/>
      <c r="F1660" s="2"/>
      <c r="G1660" s="2"/>
      <c r="I1660" s="2"/>
    </row>
    <row r="1661" spans="4:9">
      <c r="D1661" s="1"/>
      <c r="E1661" s="2"/>
      <c r="F1661" s="2"/>
      <c r="G1661" s="2"/>
      <c r="I1661" s="2"/>
    </row>
    <row r="1662" spans="4:9">
      <c r="D1662" s="1"/>
      <c r="E1662" s="2"/>
      <c r="F1662" s="2"/>
      <c r="G1662" s="2"/>
      <c r="I1662" s="2"/>
    </row>
    <row r="1663" spans="4:9">
      <c r="D1663" s="1"/>
      <c r="E1663" s="2"/>
      <c r="F1663" s="2"/>
      <c r="G1663" s="2"/>
      <c r="I1663" s="2"/>
    </row>
    <row r="1664" spans="4:9">
      <c r="D1664" s="1"/>
      <c r="E1664" s="2"/>
      <c r="F1664" s="2"/>
      <c r="G1664" s="2"/>
      <c r="I1664" s="2"/>
    </row>
    <row r="1665" spans="4:9">
      <c r="D1665" s="1"/>
      <c r="E1665" s="2"/>
      <c r="F1665" s="2"/>
      <c r="G1665" s="2"/>
      <c r="I1665" s="2"/>
    </row>
    <row r="1666" spans="4:9">
      <c r="D1666" s="1"/>
      <c r="E1666" s="2"/>
      <c r="F1666" s="2"/>
      <c r="G1666" s="2"/>
      <c r="I1666" s="2"/>
    </row>
    <row r="1667" spans="4:9">
      <c r="D1667" s="1"/>
      <c r="E1667" s="2"/>
      <c r="F1667" s="2"/>
      <c r="G1667" s="2"/>
      <c r="I1667" s="2"/>
    </row>
    <row r="1668" spans="4:9">
      <c r="D1668" s="1"/>
      <c r="E1668" s="2"/>
      <c r="F1668" s="2"/>
      <c r="I1668" s="2"/>
    </row>
    <row r="1669" spans="4:9">
      <c r="D1669" s="1"/>
      <c r="E1669" s="2"/>
      <c r="F1669" s="2"/>
      <c r="I1669" s="2"/>
    </row>
    <row r="1670" spans="4:9">
      <c r="D1670" s="1"/>
      <c r="E1670" s="2"/>
      <c r="F1670" s="2"/>
      <c r="I1670" s="2"/>
    </row>
    <row r="1671" spans="4:9">
      <c r="D1671" s="1"/>
      <c r="E1671" s="2"/>
      <c r="F1671" s="2"/>
      <c r="I1671" s="2"/>
    </row>
    <row r="1672" spans="4:9">
      <c r="D1672" s="1"/>
      <c r="E1672" s="2"/>
      <c r="F1672" s="2"/>
      <c r="G1672" s="2"/>
      <c r="H1672" s="2"/>
      <c r="I1672" s="2"/>
    </row>
    <row r="1673" spans="4:9">
      <c r="D1673" s="1"/>
      <c r="E1673" s="2"/>
      <c r="F1673" s="2"/>
      <c r="G1673" s="2"/>
      <c r="H1673" s="2"/>
      <c r="I1673" s="2"/>
    </row>
    <row r="1674" spans="4:9">
      <c r="D1674" s="1"/>
      <c r="E1674" s="2"/>
      <c r="F1674" s="2"/>
      <c r="G1674" s="2"/>
      <c r="H1674" s="2"/>
      <c r="I1674" s="2"/>
    </row>
    <row r="1675" spans="4:9">
      <c r="D1675" s="1"/>
      <c r="E1675" s="2"/>
      <c r="F1675" s="2"/>
      <c r="G1675" s="2"/>
      <c r="H1675" s="2"/>
      <c r="I1675" s="2"/>
    </row>
    <row r="1676" spans="4:9">
      <c r="D1676" s="1"/>
      <c r="E1676" s="2"/>
      <c r="F1676" s="2"/>
      <c r="G1676" s="2"/>
      <c r="I1676" s="2"/>
    </row>
    <row r="1677" spans="4:9">
      <c r="D1677" s="1"/>
      <c r="E1677" s="2"/>
      <c r="F1677" s="2"/>
      <c r="G1677" s="2"/>
      <c r="I1677" s="2"/>
    </row>
    <row r="1678" spans="4:9">
      <c r="D1678" s="1"/>
      <c r="E1678" s="2"/>
      <c r="F1678" s="2"/>
      <c r="G1678" s="2"/>
      <c r="I1678" s="2"/>
    </row>
    <row r="1679" spans="4:9">
      <c r="D1679" s="1"/>
      <c r="E1679" s="2"/>
      <c r="F1679" s="2"/>
      <c r="G1679" s="2"/>
      <c r="I1679" s="2"/>
    </row>
    <row r="1680" spans="4:9">
      <c r="D1680" s="1"/>
      <c r="E1680" s="2"/>
      <c r="F1680" s="2"/>
      <c r="G1680" s="2"/>
    </row>
    <row r="1681" spans="4:9">
      <c r="D1681" s="1"/>
      <c r="E1681" s="2"/>
      <c r="F1681" s="2"/>
      <c r="G1681" s="2"/>
    </row>
    <row r="1682" spans="4:9">
      <c r="D1682" s="1"/>
      <c r="E1682" s="2"/>
      <c r="F1682" s="2"/>
      <c r="G1682" s="2"/>
    </row>
    <row r="1683" spans="4:9">
      <c r="D1683" s="1"/>
      <c r="E1683" s="2"/>
      <c r="F1683" s="2"/>
      <c r="G1683" s="2"/>
    </row>
    <row r="1684" spans="4:9">
      <c r="D1684" s="1"/>
      <c r="E1684" s="2"/>
      <c r="F1684" s="2"/>
      <c r="G1684" s="2"/>
      <c r="H1684" s="2"/>
      <c r="I1684" s="2"/>
    </row>
    <row r="1685" spans="4:9">
      <c r="D1685" s="1"/>
      <c r="E1685" s="2"/>
      <c r="F1685" s="2"/>
      <c r="G1685" s="2"/>
      <c r="H1685" s="2"/>
      <c r="I1685" s="2"/>
    </row>
    <row r="1686" spans="4:9">
      <c r="D1686" s="1"/>
      <c r="E1686" s="2"/>
      <c r="F1686" s="2"/>
      <c r="G1686" s="2"/>
      <c r="H1686" s="2"/>
      <c r="I1686" s="2"/>
    </row>
    <row r="1687" spans="4:9">
      <c r="D1687" s="1"/>
      <c r="E1687" s="2"/>
      <c r="F1687" s="2"/>
      <c r="G1687" s="2"/>
      <c r="H1687" s="2"/>
      <c r="I1687" s="2"/>
    </row>
    <row r="1688" spans="4:9">
      <c r="D1688" s="1"/>
      <c r="E1688" s="2"/>
      <c r="F1688" s="2"/>
      <c r="G1688" s="2"/>
      <c r="H1688" s="2"/>
    </row>
    <row r="1689" spans="4:9">
      <c r="D1689" s="1"/>
      <c r="E1689" s="2"/>
      <c r="F1689" s="2"/>
      <c r="G1689" s="2"/>
      <c r="H1689" s="2"/>
    </row>
    <row r="1690" spans="4:9">
      <c r="D1690" s="1"/>
      <c r="E1690" s="2"/>
      <c r="F1690" s="2"/>
      <c r="G1690" s="2"/>
      <c r="H1690" s="2"/>
    </row>
    <row r="1691" spans="4:9">
      <c r="D1691" s="1"/>
      <c r="E1691" s="2"/>
      <c r="F1691" s="2"/>
      <c r="G1691" s="2"/>
      <c r="H1691" s="2"/>
    </row>
    <row r="1692" spans="4:9">
      <c r="D1692" s="1"/>
      <c r="E1692" s="2"/>
      <c r="F1692" s="2"/>
      <c r="G1692" s="2"/>
      <c r="H1692" s="2"/>
      <c r="I1692" s="2"/>
    </row>
    <row r="1693" spans="4:9">
      <c r="D1693" s="1"/>
      <c r="E1693" s="2"/>
      <c r="F1693" s="2"/>
      <c r="G1693" s="2"/>
      <c r="H1693" s="2"/>
      <c r="I1693" s="2"/>
    </row>
    <row r="1694" spans="4:9">
      <c r="D1694" s="1"/>
      <c r="E1694" s="2"/>
      <c r="F1694" s="2"/>
      <c r="G1694" s="2"/>
      <c r="H1694" s="2"/>
      <c r="I1694" s="2"/>
    </row>
    <row r="1695" spans="4:9">
      <c r="D1695" s="1"/>
      <c r="E1695" s="2"/>
      <c r="F1695" s="2"/>
      <c r="G1695" s="2"/>
      <c r="H1695" s="2"/>
      <c r="I1695" s="2"/>
    </row>
    <row r="1696" spans="4:9">
      <c r="D1696" s="1"/>
      <c r="E1696" s="2"/>
      <c r="F1696" s="2"/>
      <c r="G1696" s="2"/>
    </row>
    <row r="1697" spans="4:9">
      <c r="D1697" s="1"/>
      <c r="E1697" s="2"/>
      <c r="F1697" s="2"/>
      <c r="G1697" s="2"/>
    </row>
    <row r="1698" spans="4:9">
      <c r="D1698" s="1"/>
      <c r="E1698" s="2"/>
      <c r="F1698" s="2"/>
      <c r="G1698" s="2"/>
    </row>
    <row r="1699" spans="4:9">
      <c r="D1699" s="1"/>
      <c r="E1699" s="2"/>
      <c r="F1699" s="2"/>
      <c r="G1699" s="2"/>
    </row>
    <row r="1700" spans="4:9">
      <c r="D1700" s="1"/>
      <c r="E1700" s="2"/>
      <c r="F1700" s="2"/>
      <c r="G1700" s="2"/>
      <c r="H1700" s="2"/>
    </row>
    <row r="1701" spans="4:9">
      <c r="D1701" s="1"/>
      <c r="E1701" s="2"/>
      <c r="F1701" s="2"/>
      <c r="G1701" s="2"/>
      <c r="H1701" s="2"/>
      <c r="I1701" s="2"/>
    </row>
    <row r="1702" spans="4:9">
      <c r="D1702" s="1"/>
      <c r="E1702" s="2"/>
      <c r="F1702" s="2"/>
      <c r="G1702" s="2"/>
      <c r="H1702" s="2"/>
      <c r="I1702" s="2"/>
    </row>
    <row r="1703" spans="4:9">
      <c r="D1703" s="1"/>
      <c r="E1703" s="2"/>
      <c r="F1703" s="2"/>
      <c r="G1703" s="2"/>
      <c r="H1703" s="2"/>
      <c r="I1703" s="2"/>
    </row>
    <row r="1704" spans="4:9">
      <c r="D1704" s="1"/>
      <c r="E1704" s="2"/>
      <c r="F1704" s="2"/>
      <c r="G1704" s="2"/>
      <c r="I1704" s="2"/>
    </row>
    <row r="1705" spans="4:9">
      <c r="D1705" s="1"/>
      <c r="E1705" s="2"/>
      <c r="F1705" s="2"/>
      <c r="G1705" s="2"/>
      <c r="I1705" s="2"/>
    </row>
    <row r="1706" spans="4:9">
      <c r="D1706" s="1"/>
      <c r="E1706" s="2"/>
      <c r="F1706" s="2"/>
      <c r="G1706" s="2"/>
      <c r="I1706" s="2"/>
    </row>
    <row r="1707" spans="4:9">
      <c r="D1707" s="1"/>
      <c r="E1707" s="2"/>
      <c r="F1707" s="2"/>
      <c r="G1707" s="2"/>
      <c r="I1707" s="2"/>
    </row>
    <row r="1708" spans="4:9">
      <c r="D1708" s="1"/>
      <c r="E1708" s="2"/>
      <c r="F1708" s="2"/>
      <c r="G1708" s="2"/>
      <c r="H1708" s="2"/>
      <c r="I1708" s="2"/>
    </row>
    <row r="1709" spans="4:9">
      <c r="D1709" s="1"/>
      <c r="E1709" s="2"/>
      <c r="F1709" s="2"/>
      <c r="G1709" s="2"/>
      <c r="H1709" s="2"/>
      <c r="I1709" s="2"/>
    </row>
    <row r="1710" spans="4:9">
      <c r="D1710" s="1"/>
      <c r="E1710" s="2"/>
      <c r="F1710" s="2"/>
      <c r="G1710" s="2"/>
      <c r="H1710" s="2"/>
      <c r="I1710" s="2"/>
    </row>
    <row r="1711" spans="4:9">
      <c r="D1711" s="1"/>
      <c r="E1711" s="2"/>
      <c r="F1711" s="2"/>
      <c r="G1711" s="2"/>
      <c r="H1711" s="2"/>
      <c r="I17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F8"/>
  <sheetViews>
    <sheetView topLeftCell="C7" zoomScale="160" zoomScaleNormal="160" workbookViewId="0">
      <selection activeCell="A20" sqref="A20"/>
    </sheetView>
  </sheetViews>
  <sheetFormatPr defaultRowHeight="15"/>
  <cols>
    <col min="1" max="1" width="38" bestFit="1" customWidth="1"/>
    <col min="2" max="5" width="12.7109375" bestFit="1" customWidth="1"/>
    <col min="6" max="6" width="19.140625" bestFit="1" customWidth="1"/>
  </cols>
  <sheetData>
    <row r="3" spans="1:6">
      <c r="A3" s="97" t="s">
        <v>586</v>
      </c>
      <c r="B3" s="97" t="s">
        <v>1</v>
      </c>
    </row>
    <row r="4" spans="1:6">
      <c r="A4" s="97" t="s">
        <v>626</v>
      </c>
      <c r="B4" t="s">
        <v>11</v>
      </c>
      <c r="C4" t="s">
        <v>15</v>
      </c>
      <c r="D4" t="s">
        <v>16</v>
      </c>
      <c r="E4" t="s">
        <v>17</v>
      </c>
      <c r="F4" t="s">
        <v>620</v>
      </c>
    </row>
    <row r="5" spans="1:6">
      <c r="A5" s="6" t="s">
        <v>628</v>
      </c>
      <c r="B5" s="100">
        <v>35172000000</v>
      </c>
      <c r="C5" s="100">
        <v>35445000000</v>
      </c>
      <c r="D5" s="100">
        <v>34325000000</v>
      </c>
      <c r="E5" s="100">
        <v>34590000000</v>
      </c>
      <c r="F5" s="100">
        <v>34883000000</v>
      </c>
    </row>
    <row r="6" spans="1:6">
      <c r="A6" s="6" t="s">
        <v>627</v>
      </c>
      <c r="B6" s="100">
        <v>28964000000</v>
      </c>
      <c r="C6" s="100">
        <v>28433000000</v>
      </c>
      <c r="D6" s="100">
        <v>28109000000</v>
      </c>
      <c r="E6" s="100">
        <v>26812000000</v>
      </c>
      <c r="F6" s="100">
        <v>28079500000</v>
      </c>
    </row>
    <row r="7" spans="1:6">
      <c r="A7" s="6" t="s">
        <v>629</v>
      </c>
      <c r="B7" s="100">
        <v>3498000000</v>
      </c>
      <c r="C7" s="100">
        <v>3630000000</v>
      </c>
      <c r="D7" s="100">
        <v>3723000000</v>
      </c>
      <c r="E7" s="100">
        <v>3858000000</v>
      </c>
      <c r="F7" s="100">
        <v>3677250000</v>
      </c>
    </row>
    <row r="8" spans="1:6">
      <c r="A8" s="6" t="s">
        <v>630</v>
      </c>
      <c r="B8" s="100">
        <v>1065656000</v>
      </c>
      <c r="C8" s="100">
        <v>1172931000</v>
      </c>
      <c r="D8" s="100">
        <v>1339810000</v>
      </c>
      <c r="E8" s="100">
        <v>1632301000</v>
      </c>
      <c r="F8" s="100">
        <v>1302674500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topLeftCell="A6" workbookViewId="0">
      <selection activeCell="G6" sqref="G6"/>
    </sheetView>
  </sheetViews>
  <sheetFormatPr defaultRowHeight="15"/>
  <cols>
    <col min="1" max="1" width="15.28515625" customWidth="1"/>
    <col min="2" max="2" width="19.85546875" customWidth="1"/>
    <col min="3" max="3" width="18.85546875" customWidth="1"/>
    <col min="4" max="4" width="18.42578125" customWidth="1"/>
    <col min="5" max="5" width="18.140625" customWidth="1"/>
    <col min="6" max="6" width="22.28515625" customWidth="1"/>
    <col min="8" max="8" width="5" customWidth="1"/>
    <col min="9" max="9" width="30.5703125" customWidth="1"/>
    <col min="10" max="10" width="27" customWidth="1"/>
    <col min="11" max="11" width="12.85546875" customWidth="1"/>
  </cols>
  <sheetData>
    <row r="1" spans="1:12" ht="16.5">
      <c r="A1" s="86" t="s">
        <v>609</v>
      </c>
      <c r="B1" s="86"/>
      <c r="C1" s="86"/>
      <c r="D1" s="86"/>
      <c r="E1" s="87"/>
      <c r="F1" s="87"/>
      <c r="G1" s="87"/>
      <c r="H1" s="87"/>
    </row>
    <row r="2" spans="1:12" ht="16.5">
      <c r="A2" s="88"/>
      <c r="B2" s="86"/>
      <c r="C2" s="86"/>
      <c r="D2" s="86"/>
      <c r="E2" s="87"/>
      <c r="F2" s="87"/>
      <c r="G2" s="87"/>
      <c r="H2" s="87"/>
    </row>
    <row r="3" spans="1:12">
      <c r="A3" s="90" t="s">
        <v>607</v>
      </c>
      <c r="B3" s="90"/>
      <c r="C3" s="90"/>
      <c r="D3" s="90"/>
      <c r="E3" s="91"/>
      <c r="F3" s="80"/>
      <c r="G3" s="87"/>
      <c r="H3" s="87"/>
    </row>
    <row r="4" spans="1:12">
      <c r="A4" s="84"/>
      <c r="B4" s="84"/>
      <c r="C4" s="84"/>
      <c r="D4" s="84"/>
      <c r="E4" s="91"/>
      <c r="F4" s="80"/>
      <c r="I4" s="96" t="s">
        <v>610</v>
      </c>
      <c r="J4" s="96" t="s">
        <v>611</v>
      </c>
      <c r="K4" s="96"/>
    </row>
    <row r="5" spans="1:12">
      <c r="A5" s="85"/>
      <c r="B5" s="85"/>
      <c r="C5" s="85"/>
      <c r="D5" s="85"/>
      <c r="E5" s="92"/>
      <c r="F5" s="89"/>
      <c r="I5" s="96" t="s">
        <v>343</v>
      </c>
      <c r="J5" s="96" t="s">
        <v>614</v>
      </c>
      <c r="K5" s="96"/>
    </row>
    <row r="6" spans="1:12">
      <c r="A6" s="82" t="s">
        <v>0</v>
      </c>
      <c r="B6" s="82" t="s">
        <v>1</v>
      </c>
      <c r="C6" s="82" t="s">
        <v>3</v>
      </c>
      <c r="D6" s="82" t="s">
        <v>4</v>
      </c>
      <c r="E6" s="82" t="s">
        <v>579</v>
      </c>
      <c r="F6" s="82" t="s">
        <v>608</v>
      </c>
      <c r="I6" s="95" t="s">
        <v>391</v>
      </c>
      <c r="J6" s="95" t="s">
        <v>612</v>
      </c>
      <c r="K6" s="96"/>
    </row>
    <row r="7" spans="1:12">
      <c r="A7" s="59" t="s">
        <v>213</v>
      </c>
      <c r="B7" s="59" t="s">
        <v>11</v>
      </c>
      <c r="C7" s="83">
        <v>5997000000</v>
      </c>
      <c r="D7" s="83">
        <v>2499000000</v>
      </c>
      <c r="E7" s="83">
        <f>C7-D7</f>
        <v>3498000000</v>
      </c>
      <c r="F7">
        <v>0</v>
      </c>
      <c r="I7" s="96" t="s">
        <v>437</v>
      </c>
      <c r="J7" s="96" t="s">
        <v>613</v>
      </c>
      <c r="K7" s="96"/>
    </row>
    <row r="8" spans="1:12">
      <c r="A8" s="59" t="s">
        <v>213</v>
      </c>
      <c r="B8" s="59" t="s">
        <v>15</v>
      </c>
      <c r="C8" s="83">
        <v>6121000000</v>
      </c>
      <c r="D8" s="83">
        <v>2491000000</v>
      </c>
      <c r="E8" s="83">
        <f t="shared" ref="E8:E22" si="0">C8-D8</f>
        <v>3630000000</v>
      </c>
      <c r="F8" s="93">
        <f>SUM(C8-C7)/C7</f>
        <v>2.0677005169251292E-2</v>
      </c>
    </row>
    <row r="9" spans="1:12">
      <c r="A9" s="59" t="s">
        <v>213</v>
      </c>
      <c r="B9" s="59" t="s">
        <v>16</v>
      </c>
      <c r="C9" s="83">
        <v>6282000000</v>
      </c>
      <c r="D9" s="83">
        <v>2559000000</v>
      </c>
      <c r="E9" s="83">
        <f t="shared" si="0"/>
        <v>3723000000</v>
      </c>
      <c r="F9" s="93">
        <f t="shared" ref="F9:F22" si="1">SUM(C9-C8)/C8</f>
        <v>2.6302891684365299E-2</v>
      </c>
    </row>
    <row r="10" spans="1:12">
      <c r="A10" s="59" t="s">
        <v>213</v>
      </c>
      <c r="B10" s="59" t="s">
        <v>17</v>
      </c>
      <c r="C10" s="83">
        <v>6440000000</v>
      </c>
      <c r="D10" s="83">
        <v>2582000000</v>
      </c>
      <c r="E10" s="83">
        <f t="shared" si="0"/>
        <v>3858000000</v>
      </c>
      <c r="F10" s="93">
        <f t="shared" si="1"/>
        <v>2.5151225724291626E-2</v>
      </c>
      <c r="I10" s="96" t="s">
        <v>615</v>
      </c>
      <c r="J10" s="94"/>
      <c r="K10" s="94"/>
    </row>
    <row r="11" spans="1:12">
      <c r="A11" s="59" t="s">
        <v>343</v>
      </c>
      <c r="B11" s="59" t="s">
        <v>11</v>
      </c>
      <c r="C11" s="83">
        <v>48017000000</v>
      </c>
      <c r="D11" s="83">
        <v>19053000000</v>
      </c>
      <c r="E11" s="83">
        <f t="shared" si="0"/>
        <v>28964000000</v>
      </c>
      <c r="F11" s="93">
        <v>0</v>
      </c>
    </row>
    <row r="12" spans="1:12">
      <c r="A12" s="59" t="s">
        <v>343</v>
      </c>
      <c r="B12" s="59" t="s">
        <v>15</v>
      </c>
      <c r="C12" s="83">
        <v>46854000000</v>
      </c>
      <c r="D12" s="83">
        <v>18421000000</v>
      </c>
      <c r="E12" s="83">
        <f t="shared" si="0"/>
        <v>28433000000</v>
      </c>
      <c r="F12" s="93">
        <f t="shared" si="1"/>
        <v>-2.4220588541558199E-2</v>
      </c>
      <c r="I12" s="96" t="s">
        <v>616</v>
      </c>
      <c r="J12" s="96"/>
      <c r="K12" s="96"/>
      <c r="L12" s="96"/>
    </row>
    <row r="13" spans="1:12">
      <c r="A13" s="59" t="s">
        <v>343</v>
      </c>
      <c r="B13" s="59" t="s">
        <v>16</v>
      </c>
      <c r="C13" s="83">
        <v>45998000000</v>
      </c>
      <c r="D13" s="83">
        <v>17889000000</v>
      </c>
      <c r="E13" s="83">
        <f t="shared" si="0"/>
        <v>28109000000</v>
      </c>
      <c r="F13" s="93">
        <f t="shared" si="1"/>
        <v>-1.8269518077432025E-2</v>
      </c>
      <c r="I13" s="96" t="s">
        <v>617</v>
      </c>
      <c r="J13" s="96"/>
      <c r="K13" s="96"/>
      <c r="L13" s="96"/>
    </row>
    <row r="14" spans="1:12">
      <c r="A14" s="59" t="s">
        <v>343</v>
      </c>
      <c r="B14" s="59" t="s">
        <v>17</v>
      </c>
      <c r="C14" s="83">
        <v>44294000000</v>
      </c>
      <c r="D14" s="83">
        <v>17482000000</v>
      </c>
      <c r="E14" s="83">
        <f t="shared" si="0"/>
        <v>26812000000</v>
      </c>
      <c r="F14" s="93">
        <f t="shared" si="1"/>
        <v>-3.7045088916909434E-2</v>
      </c>
      <c r="I14" s="96"/>
      <c r="J14" s="96" t="s">
        <v>618</v>
      </c>
      <c r="K14" s="96"/>
      <c r="L14" s="96"/>
    </row>
    <row r="15" spans="1:12">
      <c r="A15" s="59" t="s">
        <v>391</v>
      </c>
      <c r="B15" s="59" t="s">
        <v>11</v>
      </c>
      <c r="C15" s="83">
        <v>2060702000</v>
      </c>
      <c r="D15" s="83">
        <v>995046000</v>
      </c>
      <c r="E15" s="83">
        <f t="shared" si="0"/>
        <v>1065656000</v>
      </c>
      <c r="F15" s="93">
        <v>0</v>
      </c>
      <c r="I15" s="96" t="s">
        <v>619</v>
      </c>
      <c r="J15" s="96"/>
      <c r="K15" s="96"/>
      <c r="L15" s="96"/>
    </row>
    <row r="16" spans="1:12">
      <c r="A16" s="59" t="s">
        <v>391</v>
      </c>
      <c r="B16" s="59" t="s">
        <v>15</v>
      </c>
      <c r="C16" s="83">
        <v>2246428000</v>
      </c>
      <c r="D16" s="83">
        <v>1073497000</v>
      </c>
      <c r="E16" s="83">
        <f t="shared" si="0"/>
        <v>1172931000</v>
      </c>
      <c r="F16" s="93">
        <f t="shared" si="1"/>
        <v>9.0127539061931328E-2</v>
      </c>
    </row>
    <row r="17" spans="1:10">
      <c r="A17" s="59" t="s">
        <v>391</v>
      </c>
      <c r="B17" s="59" t="s">
        <v>16</v>
      </c>
      <c r="C17" s="83">
        <v>2464867000</v>
      </c>
      <c r="D17" s="83">
        <v>1125057000</v>
      </c>
      <c r="E17" s="83">
        <f t="shared" si="0"/>
        <v>1339810000</v>
      </c>
      <c r="F17" s="93">
        <f t="shared" si="1"/>
        <v>9.7238371316596836E-2</v>
      </c>
      <c r="I17" s="96" t="s">
        <v>621</v>
      </c>
    </row>
    <row r="18" spans="1:10">
      <c r="A18" s="59" t="s">
        <v>391</v>
      </c>
      <c r="B18" s="59" t="s">
        <v>17</v>
      </c>
      <c r="C18" s="83">
        <v>2722564000</v>
      </c>
      <c r="D18" s="83">
        <v>1090263000</v>
      </c>
      <c r="E18" s="83">
        <f t="shared" si="0"/>
        <v>1632301000</v>
      </c>
      <c r="F18" s="93">
        <f t="shared" si="1"/>
        <v>0.10454803443755789</v>
      </c>
      <c r="I18" s="96" t="s">
        <v>622</v>
      </c>
    </row>
    <row r="19" spans="1:10">
      <c r="A19" s="59" t="s">
        <v>437</v>
      </c>
      <c r="B19" s="59" t="s">
        <v>11</v>
      </c>
      <c r="C19" s="83">
        <v>66415000000</v>
      </c>
      <c r="D19" s="83">
        <v>31243000000</v>
      </c>
      <c r="E19" s="83">
        <f t="shared" si="0"/>
        <v>35172000000</v>
      </c>
      <c r="F19" s="93">
        <v>0</v>
      </c>
    </row>
    <row r="20" spans="1:10">
      <c r="A20" s="59" t="s">
        <v>437</v>
      </c>
      <c r="B20" s="59" t="s">
        <v>15</v>
      </c>
      <c r="C20" s="83">
        <v>66683000000</v>
      </c>
      <c r="D20" s="83">
        <v>31238000000</v>
      </c>
      <c r="E20" s="83">
        <f t="shared" si="0"/>
        <v>35445000000</v>
      </c>
      <c r="F20" s="93">
        <f t="shared" si="1"/>
        <v>4.0352330045923361E-3</v>
      </c>
      <c r="I20" s="96" t="s">
        <v>0</v>
      </c>
      <c r="J20" s="96" t="s">
        <v>625</v>
      </c>
    </row>
    <row r="21" spans="1:10">
      <c r="A21" s="59" t="s">
        <v>437</v>
      </c>
      <c r="B21" s="59" t="s">
        <v>16</v>
      </c>
      <c r="C21" s="83">
        <v>63056000000</v>
      </c>
      <c r="D21" s="83">
        <v>28731000000</v>
      </c>
      <c r="E21" s="83">
        <f t="shared" si="0"/>
        <v>34325000000</v>
      </c>
      <c r="F21" s="93">
        <f t="shared" si="1"/>
        <v>-5.4391674039860234E-2</v>
      </c>
      <c r="I21" s="96" t="s">
        <v>391</v>
      </c>
      <c r="J21" s="101">
        <v>1302674500</v>
      </c>
    </row>
    <row r="22" spans="1:10">
      <c r="A22" s="59" t="s">
        <v>437</v>
      </c>
      <c r="B22" s="59" t="s">
        <v>17</v>
      </c>
      <c r="C22" s="83">
        <v>62799000000</v>
      </c>
      <c r="D22" s="83">
        <v>28209000000</v>
      </c>
      <c r="E22" s="83">
        <f t="shared" si="0"/>
        <v>34590000000</v>
      </c>
      <c r="F22" s="93">
        <f t="shared" si="1"/>
        <v>-4.0757421974118241E-3</v>
      </c>
      <c r="I22" s="96" t="s">
        <v>213</v>
      </c>
      <c r="J22" s="101">
        <v>3677250000</v>
      </c>
    </row>
    <row r="23" spans="1:10">
      <c r="I23" s="96" t="s">
        <v>343</v>
      </c>
      <c r="J23" s="101">
        <v>28079500000</v>
      </c>
    </row>
    <row r="24" spans="1:10">
      <c r="I24" s="96" t="s">
        <v>437</v>
      </c>
      <c r="J24" s="101">
        <v>34883000000</v>
      </c>
    </row>
    <row r="26" spans="1:10">
      <c r="I26" s="96" t="s">
        <v>623</v>
      </c>
      <c r="J26" s="101">
        <f>SUM(J24-J21)</f>
        <v>33580325500</v>
      </c>
    </row>
    <row r="27" spans="1:10">
      <c r="A27" s="6"/>
      <c r="B27" s="98"/>
      <c r="C27" s="98"/>
      <c r="D27" s="98"/>
      <c r="E27" s="98"/>
      <c r="F27" s="98"/>
      <c r="I27" s="99"/>
      <c r="J27" s="102"/>
    </row>
    <row r="28" spans="1:10">
      <c r="A28" s="6"/>
      <c r="B28" s="98"/>
      <c r="C28" s="98"/>
      <c r="D28" s="98"/>
      <c r="E28" s="98"/>
      <c r="F28" s="98"/>
      <c r="I28" s="96" t="s">
        <v>624</v>
      </c>
      <c r="J28" s="101">
        <f>STDEV(J21,J22,J23,J24,)</f>
        <v>16562506817.189615</v>
      </c>
    </row>
    <row r="29" spans="1:10">
      <c r="A29" s="6"/>
      <c r="B29" s="98"/>
      <c r="C29" s="98"/>
      <c r="D29" s="98"/>
      <c r="E29" s="98"/>
      <c r="F29" s="98"/>
    </row>
    <row r="30" spans="1:10">
      <c r="A30" s="6"/>
      <c r="B30" s="98"/>
      <c r="C30" s="98"/>
      <c r="D30" s="98"/>
      <c r="E30" s="98"/>
      <c r="F30" s="98"/>
    </row>
    <row r="31" spans="1:10">
      <c r="A31" s="6"/>
      <c r="B31" s="98"/>
      <c r="C31" s="98"/>
      <c r="D31" s="98"/>
      <c r="E31" s="98"/>
      <c r="F31" s="98"/>
    </row>
  </sheetData>
  <sortState ref="J21:J25">
    <sortCondition ref="J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K434"/>
  <sheetViews>
    <sheetView tabSelected="1" topLeftCell="A3" workbookViewId="0">
      <selection activeCell="E14" sqref="E14"/>
    </sheetView>
  </sheetViews>
  <sheetFormatPr defaultRowHeight="15"/>
  <cols>
    <col min="1" max="1" width="13.7109375" customWidth="1"/>
    <col min="2" max="2" width="28" customWidth="1"/>
    <col min="3" max="3" width="12" customWidth="1"/>
    <col min="4" max="4" width="5.7109375" hidden="1" customWidth="1"/>
    <col min="5" max="5" width="30.5703125" customWidth="1"/>
    <col min="6" max="6" width="27.42578125" customWidth="1"/>
    <col min="7" max="7" width="27.5703125" customWidth="1"/>
    <col min="8" max="8" width="33.28515625" customWidth="1"/>
  </cols>
  <sheetData>
    <row r="1" spans="2:11" ht="15.75" thickBot="1"/>
    <row r="2" spans="2:11" ht="21" thickBot="1">
      <c r="B2" s="16" t="s">
        <v>586</v>
      </c>
      <c r="C2" s="17" t="s">
        <v>567</v>
      </c>
      <c r="E2" s="8"/>
    </row>
    <row r="3" spans="2:11" ht="40.5" customHeight="1" thickBot="1"/>
    <row r="4" spans="2:11" ht="31.5" customHeight="1" thickBot="1">
      <c r="B4" s="104" t="s">
        <v>576</v>
      </c>
      <c r="C4" s="105"/>
      <c r="D4" s="105"/>
      <c r="E4" s="105"/>
      <c r="F4" s="105"/>
      <c r="G4" s="105"/>
      <c r="H4" s="106"/>
    </row>
    <row r="5" spans="2:11" ht="26.25" customHeight="1">
      <c r="B5" s="107" t="s">
        <v>577</v>
      </c>
      <c r="C5" s="108"/>
      <c r="D5" s="108"/>
      <c r="E5" s="108"/>
      <c r="F5" s="108"/>
      <c r="G5" s="108"/>
      <c r="H5" s="109"/>
      <c r="K5" s="6"/>
    </row>
    <row r="6" spans="2:11" ht="15.75">
      <c r="B6" s="119"/>
      <c r="C6" s="120"/>
      <c r="D6" s="121"/>
      <c r="E6" s="9" t="s">
        <v>11</v>
      </c>
      <c r="F6" s="9" t="s">
        <v>15</v>
      </c>
      <c r="G6" s="9" t="s">
        <v>16</v>
      </c>
      <c r="H6" s="9" t="s">
        <v>17</v>
      </c>
      <c r="K6" s="6"/>
    </row>
    <row r="7" spans="2:11" ht="26.25" customHeight="1">
      <c r="B7" s="110" t="s">
        <v>578</v>
      </c>
      <c r="C7" s="111"/>
      <c r="D7" s="112"/>
      <c r="E7" s="10">
        <f t="array" ref="E7">INDEX(Revenues,MATCH(C2,Ticker_Symbol,0))</f>
        <v>451509000000</v>
      </c>
      <c r="F7" s="10">
        <f t="array" ref="F7">INDEX(Revenues,MATCH(1,(C2 =Ticker_Symbol)*(F6=Year),0))</f>
        <v>420836000000</v>
      </c>
      <c r="G7" s="10">
        <f t="array" ref="G7">INDEX(Revenues,MATCH(1,(C2 =Ticker_Symbol)*(G6=Year),0))</f>
        <v>394105000000</v>
      </c>
      <c r="H7" s="10">
        <f t="array" ref="H7">INDEX(Revenues,MATCH(1,(C2 =Ticker_Symbol)*(H6=Year),0))</f>
        <v>259488000000</v>
      </c>
      <c r="K7" s="6"/>
    </row>
    <row r="8" spans="2:11" ht="15.75">
      <c r="B8" s="116" t="s">
        <v>581</v>
      </c>
      <c r="C8" s="117"/>
      <c r="D8" s="118"/>
      <c r="E8" s="10">
        <f t="array" ref="E8">INDEX(COGS,MATCH(1,(C2=Ticker_Symbol)*(E6=Year),0))</f>
        <v>302056000000</v>
      </c>
      <c r="F8" s="10">
        <f t="array" ref="F8">INDEX(COGS,MATCH(1,(C2=Ticker_Symbol)*(F6=Year),0))</f>
        <v>284681000000</v>
      </c>
      <c r="G8" s="10">
        <f t="array" ref="G8">INDEX(COGS,MATCH(1,(C2=Ticker_Symbol)*(G6=Year),0))</f>
        <v>266831000000</v>
      </c>
      <c r="H8" s="10">
        <f t="array" ref="H8">INDEX(COGS,MATCH(1,(C2=Ticker_Symbol)*(H6=Year),0))</f>
        <v>165590000000</v>
      </c>
      <c r="K8" s="6"/>
    </row>
    <row r="9" spans="2:11" ht="21" customHeight="1">
      <c r="B9" s="113" t="s">
        <v>579</v>
      </c>
      <c r="C9" s="114"/>
      <c r="D9" s="115"/>
      <c r="E9" s="11">
        <f>SUM(E7-E8)</f>
        <v>149453000000</v>
      </c>
      <c r="F9" s="11">
        <f t="shared" ref="F9:H9" si="0">SUM(F7-F8)</f>
        <v>136155000000</v>
      </c>
      <c r="G9" s="11">
        <f t="shared" si="0"/>
        <v>127274000000</v>
      </c>
      <c r="H9" s="11">
        <f t="shared" si="0"/>
        <v>93898000000</v>
      </c>
      <c r="K9" s="6"/>
    </row>
    <row r="10" spans="2:11" ht="15.75">
      <c r="B10" s="12" t="s">
        <v>582</v>
      </c>
      <c r="C10" s="13"/>
      <c r="D10" s="14"/>
      <c r="E10" s="10">
        <f t="array" ref="E10">INDEX(SGA,MATCH(1,(C2=Ticker_Symbol)*(E6=Year),0))</f>
        <v>81844000000</v>
      </c>
      <c r="F10" s="10">
        <f t="array" ref="F10">INDEX(SGA,MATCH(1,(C2=Ticker_Symbol)*(F6=Year),0))</f>
        <v>76696000000</v>
      </c>
      <c r="G10" s="10">
        <f t="array" ref="G10">INDEX(SGA,MATCH(1,(C2=Ticker_Symbol)*(G6=Year),0))</f>
        <v>74226000000</v>
      </c>
      <c r="H10" s="10">
        <f t="array" ref="H10">INDEX(SGA,MATCH(1,(C2=Ticker_Symbol)*(H6=Year),0))</f>
        <v>61444000000</v>
      </c>
      <c r="K10" s="6"/>
    </row>
    <row r="11" spans="2:11" ht="15.75">
      <c r="B11" s="12" t="s">
        <v>583</v>
      </c>
      <c r="C11" s="13"/>
      <c r="D11" s="14"/>
      <c r="E11" s="10">
        <f t="array" ref="E11">INDEX(OPIs,MATCH(1,(C2=Ticker_Symbol)*(E6=Year),0))</f>
        <v>15888000000</v>
      </c>
      <c r="F11" s="10">
        <f t="array" ref="F11">INDEX(OPIs,MATCH(1,(C2=Ticker_Symbol)*(F6=Year),0))</f>
        <v>17182000000</v>
      </c>
      <c r="G11" s="10">
        <f t="array" ref="G11">INDEX(OPIs,MATCH(1,(C2=Ticker_Symbol)*(G6=Year),0))</f>
        <v>17297000000</v>
      </c>
      <c r="H11" s="10">
        <f t="array" ref="H11">INDEX(OPIs,MATCH(1,(C2=Ticker_Symbol)*(H6=Year),0))</f>
        <v>18048000000</v>
      </c>
      <c r="K11" s="6"/>
    </row>
    <row r="12" spans="2:11" ht="15.75">
      <c r="B12" s="12" t="s">
        <v>584</v>
      </c>
      <c r="C12" s="13"/>
      <c r="D12" s="14"/>
      <c r="E12" s="10" t="str">
        <f t="array" ref="E12">INDEX(RD,MATCH(C2,Ticker_Symbol,0))</f>
        <v xml:space="preserve"> $-   </v>
      </c>
      <c r="F12" s="10" t="str">
        <f t="array" ref="F12">INDEX(RD,3)</f>
        <v xml:space="preserve"> $-   </v>
      </c>
      <c r="G12" s="10" t="str">
        <f t="array" ref="G12">INDEX(RD,4)</f>
        <v xml:space="preserve"> $-   </v>
      </c>
      <c r="H12" s="10" t="str">
        <f t="array" ref="H12">INDEX(RD,5)</f>
        <v xml:space="preserve"> $-   </v>
      </c>
      <c r="K12" s="6"/>
    </row>
    <row r="13" spans="2:11" ht="24.75" customHeight="1">
      <c r="B13" s="12" t="s">
        <v>585</v>
      </c>
      <c r="C13" s="13"/>
      <c r="D13" s="14"/>
      <c r="E13" s="15">
        <f>SUM(E10:E12)</f>
        <v>97732000000</v>
      </c>
      <c r="F13" s="15">
        <f t="shared" ref="F13:H13" si="1">SUM(F10:F12)</f>
        <v>93878000000</v>
      </c>
      <c r="G13" s="15">
        <f t="shared" si="1"/>
        <v>91523000000</v>
      </c>
      <c r="H13" s="15">
        <f t="shared" si="1"/>
        <v>79492000000</v>
      </c>
      <c r="K13" s="6"/>
    </row>
    <row r="14" spans="2:11" ht="23.25" customHeight="1">
      <c r="B14" s="3" t="s">
        <v>580</v>
      </c>
      <c r="C14" s="4"/>
      <c r="D14" s="5"/>
      <c r="E14" s="7">
        <f>(E9-E13)</f>
        <v>51721000000</v>
      </c>
      <c r="F14" s="7">
        <f t="shared" ref="F14:H14" si="2">(F9-F13)</f>
        <v>42277000000</v>
      </c>
      <c r="G14" s="7">
        <f t="shared" si="2"/>
        <v>35751000000</v>
      </c>
      <c r="H14" s="7">
        <f t="shared" si="2"/>
        <v>14406000000</v>
      </c>
      <c r="K14" s="6"/>
    </row>
    <row r="15" spans="2:11">
      <c r="K15" s="6"/>
    </row>
    <row r="16" spans="2:11">
      <c r="K16" s="6"/>
    </row>
    <row r="17" spans="11:11">
      <c r="K17" s="6"/>
    </row>
    <row r="18" spans="11:11">
      <c r="K18" s="6"/>
    </row>
    <row r="19" spans="11:11">
      <c r="K19" s="6"/>
    </row>
    <row r="20" spans="11:11">
      <c r="K20" s="6"/>
    </row>
    <row r="21" spans="11:11">
      <c r="K21" s="6"/>
    </row>
    <row r="22" spans="11:11">
      <c r="K22" s="6"/>
    </row>
    <row r="23" spans="11:11">
      <c r="K23" s="6"/>
    </row>
    <row r="24" spans="11:11">
      <c r="K24" s="6"/>
    </row>
    <row r="25" spans="11:11">
      <c r="K25" s="6"/>
    </row>
    <row r="26" spans="11:11">
      <c r="K26" s="6"/>
    </row>
    <row r="27" spans="11:11">
      <c r="K27" s="6"/>
    </row>
    <row r="28" spans="11:11">
      <c r="K28" s="6"/>
    </row>
    <row r="29" spans="11:11">
      <c r="K29" s="6"/>
    </row>
    <row r="30" spans="11:11">
      <c r="K30" s="6"/>
    </row>
    <row r="31" spans="11:11">
      <c r="K31" s="6"/>
    </row>
    <row r="32" spans="11:11">
      <c r="K32" s="6"/>
    </row>
    <row r="33" spans="11:11">
      <c r="K33" s="6"/>
    </row>
    <row r="34" spans="11:11">
      <c r="K34" s="6"/>
    </row>
    <row r="35" spans="11:11">
      <c r="K35" s="6"/>
    </row>
    <row r="36" spans="11:11">
      <c r="K36" s="6"/>
    </row>
    <row r="37" spans="11:11">
      <c r="K37" s="6"/>
    </row>
    <row r="38" spans="11:11">
      <c r="K38" s="6"/>
    </row>
    <row r="39" spans="11:11">
      <c r="K39" s="6"/>
    </row>
    <row r="40" spans="11:11">
      <c r="K40" s="6"/>
    </row>
    <row r="41" spans="11:11">
      <c r="K41" s="6"/>
    </row>
    <row r="42" spans="11:11">
      <c r="K42" s="6"/>
    </row>
    <row r="43" spans="11:11">
      <c r="K43" s="6"/>
    </row>
    <row r="44" spans="11:11">
      <c r="K44" s="6"/>
    </row>
    <row r="45" spans="11:11">
      <c r="K45" s="6"/>
    </row>
    <row r="46" spans="11:11">
      <c r="K46" s="6"/>
    </row>
    <row r="47" spans="11:11">
      <c r="K47" s="6"/>
    </row>
    <row r="48" spans="11:11">
      <c r="K48" s="6"/>
    </row>
    <row r="49" spans="11:11">
      <c r="K49" s="6"/>
    </row>
    <row r="50" spans="11:11">
      <c r="K50" s="6"/>
    </row>
    <row r="51" spans="11:11">
      <c r="K51" s="6"/>
    </row>
    <row r="52" spans="11:11">
      <c r="K52" s="6"/>
    </row>
    <row r="53" spans="11:11">
      <c r="K53" s="6"/>
    </row>
    <row r="54" spans="11:11">
      <c r="K54" s="6"/>
    </row>
    <row r="55" spans="11:11">
      <c r="K55" s="6"/>
    </row>
    <row r="56" spans="11:11">
      <c r="K56" s="6"/>
    </row>
    <row r="57" spans="11:11">
      <c r="K57" s="6"/>
    </row>
    <row r="58" spans="11:11">
      <c r="K58" s="6"/>
    </row>
    <row r="59" spans="11:11">
      <c r="K59" s="6"/>
    </row>
    <row r="60" spans="11:11">
      <c r="K60" s="6"/>
    </row>
    <row r="61" spans="11:11">
      <c r="K61" s="6"/>
    </row>
    <row r="62" spans="11:11">
      <c r="K62" s="6"/>
    </row>
    <row r="63" spans="11:11">
      <c r="K63" s="6"/>
    </row>
    <row r="64" spans="11:11">
      <c r="K64" s="6"/>
    </row>
    <row r="65" spans="11:11">
      <c r="K65" s="6"/>
    </row>
    <row r="66" spans="11:11">
      <c r="K66" s="6"/>
    </row>
    <row r="67" spans="11:11">
      <c r="K67" s="6"/>
    </row>
    <row r="68" spans="11:11">
      <c r="K68" s="6"/>
    </row>
    <row r="69" spans="11:11">
      <c r="K69" s="6"/>
    </row>
    <row r="70" spans="11:11">
      <c r="K70" s="6"/>
    </row>
    <row r="71" spans="11:11">
      <c r="K71" s="6"/>
    </row>
    <row r="72" spans="11:11">
      <c r="K72" s="6"/>
    </row>
    <row r="73" spans="11:11">
      <c r="K73" s="6"/>
    </row>
    <row r="74" spans="11:11">
      <c r="K74" s="6"/>
    </row>
    <row r="75" spans="11:11">
      <c r="K75" s="6"/>
    </row>
    <row r="76" spans="11:11">
      <c r="K76" s="6"/>
    </row>
    <row r="77" spans="11:11">
      <c r="K77" s="6"/>
    </row>
    <row r="78" spans="11:11">
      <c r="K78" s="6"/>
    </row>
    <row r="79" spans="11:11">
      <c r="K79" s="6"/>
    </row>
    <row r="80" spans="11:11">
      <c r="K80" s="6"/>
    </row>
    <row r="81" spans="11:11">
      <c r="K81" s="6"/>
    </row>
    <row r="82" spans="11:11">
      <c r="K82" s="6"/>
    </row>
    <row r="83" spans="11:11">
      <c r="K83" s="6"/>
    </row>
    <row r="84" spans="11:11">
      <c r="K84" s="6"/>
    </row>
    <row r="85" spans="11:11">
      <c r="K85" s="6"/>
    </row>
    <row r="86" spans="11:11">
      <c r="K86" s="6"/>
    </row>
    <row r="87" spans="11:11">
      <c r="K87" s="6"/>
    </row>
    <row r="88" spans="11:11">
      <c r="K88" s="6"/>
    </row>
    <row r="89" spans="11:11">
      <c r="K89" s="6"/>
    </row>
    <row r="90" spans="11:11">
      <c r="K90" s="6"/>
    </row>
    <row r="91" spans="11:11">
      <c r="K91" s="6"/>
    </row>
    <row r="92" spans="11:11">
      <c r="K92" s="6"/>
    </row>
    <row r="93" spans="11:11">
      <c r="K93" s="6"/>
    </row>
    <row r="94" spans="11:11">
      <c r="K94" s="6"/>
    </row>
    <row r="95" spans="11:11">
      <c r="K95" s="6"/>
    </row>
    <row r="96" spans="11:11">
      <c r="K96" s="6"/>
    </row>
    <row r="97" spans="11:11">
      <c r="K97" s="6"/>
    </row>
    <row r="98" spans="11:11">
      <c r="K98" s="6"/>
    </row>
    <row r="99" spans="11:11">
      <c r="K99" s="6"/>
    </row>
    <row r="100" spans="11:11">
      <c r="K100" s="6"/>
    </row>
    <row r="101" spans="11:11">
      <c r="K101" s="6"/>
    </row>
    <row r="102" spans="11:11">
      <c r="K102" s="6"/>
    </row>
    <row r="103" spans="11:11">
      <c r="K103" s="6"/>
    </row>
    <row r="104" spans="11:11">
      <c r="K104" s="6"/>
    </row>
    <row r="105" spans="11:11">
      <c r="K105" s="6"/>
    </row>
    <row r="106" spans="11:11">
      <c r="K106" s="6"/>
    </row>
    <row r="107" spans="11:11">
      <c r="K107" s="6"/>
    </row>
    <row r="108" spans="11:11">
      <c r="K108" s="6"/>
    </row>
    <row r="109" spans="11:11">
      <c r="K109" s="6"/>
    </row>
    <row r="110" spans="11:11">
      <c r="K110" s="6"/>
    </row>
    <row r="111" spans="11:11">
      <c r="K111" s="6"/>
    </row>
    <row r="112" spans="11:11">
      <c r="K112" s="6"/>
    </row>
    <row r="113" spans="11:11">
      <c r="K113" s="6"/>
    </row>
    <row r="114" spans="11:11">
      <c r="K114" s="6"/>
    </row>
    <row r="115" spans="11:11">
      <c r="K115" s="6"/>
    </row>
    <row r="116" spans="11:11">
      <c r="K116" s="6"/>
    </row>
    <row r="117" spans="11:11">
      <c r="K117" s="6"/>
    </row>
    <row r="118" spans="11:11">
      <c r="K118" s="6"/>
    </row>
    <row r="119" spans="11:11">
      <c r="K119" s="6"/>
    </row>
    <row r="120" spans="11:11">
      <c r="K120" s="6"/>
    </row>
    <row r="121" spans="11:11">
      <c r="K121" s="6"/>
    </row>
    <row r="122" spans="11:11">
      <c r="K122" s="6"/>
    </row>
    <row r="123" spans="11:11">
      <c r="K123" s="6"/>
    </row>
    <row r="124" spans="11:11">
      <c r="K124" s="6"/>
    </row>
    <row r="125" spans="11:11">
      <c r="K125" s="6"/>
    </row>
    <row r="126" spans="11:11">
      <c r="K126" s="6"/>
    </row>
    <row r="127" spans="11:11">
      <c r="K127" s="6"/>
    </row>
    <row r="128" spans="11:11">
      <c r="K128" s="6"/>
    </row>
    <row r="129" spans="11:11">
      <c r="K129" s="6"/>
    </row>
    <row r="130" spans="11:11">
      <c r="K130" s="6"/>
    </row>
    <row r="131" spans="11:11">
      <c r="K131" s="6"/>
    </row>
    <row r="132" spans="11:11">
      <c r="K132" s="6"/>
    </row>
    <row r="133" spans="11:11">
      <c r="K133" s="6"/>
    </row>
    <row r="134" spans="11:11">
      <c r="K134" s="6"/>
    </row>
    <row r="135" spans="11:11">
      <c r="K135" s="6"/>
    </row>
    <row r="136" spans="11:11">
      <c r="K136" s="6"/>
    </row>
    <row r="137" spans="11:11">
      <c r="K137" s="6"/>
    </row>
    <row r="138" spans="11:11">
      <c r="K138" s="6"/>
    </row>
    <row r="139" spans="11:11">
      <c r="K139" s="6"/>
    </row>
    <row r="140" spans="11:11">
      <c r="K140" s="6"/>
    </row>
    <row r="141" spans="11:11">
      <c r="K141" s="6"/>
    </row>
    <row r="142" spans="11:11">
      <c r="K142" s="6"/>
    </row>
    <row r="143" spans="11:11">
      <c r="K143" s="6"/>
    </row>
    <row r="144" spans="11:11">
      <c r="K144" s="6"/>
    </row>
    <row r="145" spans="11:11">
      <c r="K145" s="6"/>
    </row>
    <row r="146" spans="11:11">
      <c r="K146" s="6"/>
    </row>
    <row r="147" spans="11:11">
      <c r="K147" s="6"/>
    </row>
    <row r="148" spans="11:11">
      <c r="K148" s="6"/>
    </row>
    <row r="149" spans="11:11">
      <c r="K149" s="6"/>
    </row>
    <row r="150" spans="11:11">
      <c r="K150" s="6"/>
    </row>
    <row r="151" spans="11:11">
      <c r="K151" s="6"/>
    </row>
    <row r="152" spans="11:11">
      <c r="K152" s="6"/>
    </row>
    <row r="153" spans="11:11">
      <c r="K153" s="6"/>
    </row>
    <row r="154" spans="11:11">
      <c r="K154" s="6"/>
    </row>
    <row r="155" spans="11:11">
      <c r="K155" s="6"/>
    </row>
    <row r="156" spans="11:11">
      <c r="K156" s="6"/>
    </row>
    <row r="157" spans="11:11">
      <c r="K157" s="6"/>
    </row>
    <row r="158" spans="11:11">
      <c r="K158" s="6"/>
    </row>
    <row r="159" spans="11:11">
      <c r="K159" s="6"/>
    </row>
    <row r="160" spans="11:11">
      <c r="K160" s="6"/>
    </row>
    <row r="161" spans="11:11">
      <c r="K161" s="6"/>
    </row>
    <row r="162" spans="11:11">
      <c r="K162" s="6"/>
    </row>
    <row r="163" spans="11:11">
      <c r="K163" s="6"/>
    </row>
    <row r="164" spans="11:11">
      <c r="K164" s="6"/>
    </row>
    <row r="165" spans="11:11">
      <c r="K165" s="6"/>
    </row>
    <row r="166" spans="11:11">
      <c r="K166" s="6"/>
    </row>
    <row r="167" spans="11:11">
      <c r="K167" s="6"/>
    </row>
    <row r="168" spans="11:11">
      <c r="K168" s="6"/>
    </row>
    <row r="169" spans="11:11">
      <c r="K169" s="6"/>
    </row>
    <row r="170" spans="11:11">
      <c r="K170" s="6"/>
    </row>
    <row r="171" spans="11:11">
      <c r="K171" s="6"/>
    </row>
    <row r="172" spans="11:11">
      <c r="K172" s="6"/>
    </row>
    <row r="173" spans="11:11">
      <c r="K173" s="6"/>
    </row>
    <row r="174" spans="11:11">
      <c r="K174" s="6"/>
    </row>
    <row r="175" spans="11:11">
      <c r="K175" s="6"/>
    </row>
    <row r="176" spans="11:11">
      <c r="K176" s="6"/>
    </row>
    <row r="177" spans="11:11">
      <c r="K177" s="6"/>
    </row>
    <row r="178" spans="11:11">
      <c r="K178" s="6"/>
    </row>
    <row r="179" spans="11:11">
      <c r="K179" s="6"/>
    </row>
    <row r="180" spans="11:11">
      <c r="K180" s="6"/>
    </row>
    <row r="181" spans="11:11">
      <c r="K181" s="6"/>
    </row>
    <row r="182" spans="11:11">
      <c r="K182" s="6"/>
    </row>
    <row r="183" spans="11:11">
      <c r="K183" s="6"/>
    </row>
    <row r="184" spans="11:11">
      <c r="K184" s="6"/>
    </row>
    <row r="185" spans="11:11">
      <c r="K185" s="6"/>
    </row>
    <row r="186" spans="11:11">
      <c r="K186" s="6"/>
    </row>
    <row r="187" spans="11:11">
      <c r="K187" s="6"/>
    </row>
    <row r="188" spans="11:11">
      <c r="K188" s="6"/>
    </row>
    <row r="189" spans="11:11">
      <c r="K189" s="6"/>
    </row>
    <row r="190" spans="11:11">
      <c r="K190" s="6"/>
    </row>
    <row r="191" spans="11:11">
      <c r="K191" s="6"/>
    </row>
    <row r="192" spans="11:11">
      <c r="K192" s="6"/>
    </row>
    <row r="193" spans="11:11">
      <c r="K193" s="6"/>
    </row>
    <row r="194" spans="11:11">
      <c r="K194" s="6"/>
    </row>
    <row r="195" spans="11:11">
      <c r="K195" s="6"/>
    </row>
    <row r="196" spans="11:11">
      <c r="K196" s="6"/>
    </row>
    <row r="197" spans="11:11">
      <c r="K197" s="6"/>
    </row>
    <row r="198" spans="11:11">
      <c r="K198" s="6"/>
    </row>
    <row r="199" spans="11:11">
      <c r="K199" s="6"/>
    </row>
    <row r="200" spans="11:11">
      <c r="K200" s="6"/>
    </row>
    <row r="201" spans="11:11">
      <c r="K201" s="6"/>
    </row>
    <row r="202" spans="11:11">
      <c r="K202" s="6"/>
    </row>
    <row r="203" spans="11:11">
      <c r="K203" s="6"/>
    </row>
    <row r="204" spans="11:11">
      <c r="K204" s="6"/>
    </row>
    <row r="205" spans="11:11">
      <c r="K205" s="6"/>
    </row>
    <row r="206" spans="11:11">
      <c r="K206" s="6"/>
    </row>
    <row r="207" spans="11:11">
      <c r="K207" s="6"/>
    </row>
    <row r="208" spans="11:11">
      <c r="K208" s="6"/>
    </row>
    <row r="209" spans="11:11">
      <c r="K209" s="6"/>
    </row>
    <row r="210" spans="11:11">
      <c r="K210" s="6"/>
    </row>
    <row r="211" spans="11:11">
      <c r="K211" s="6"/>
    </row>
    <row r="212" spans="11:11">
      <c r="K212" s="6"/>
    </row>
    <row r="213" spans="11:11">
      <c r="K213" s="6"/>
    </row>
    <row r="214" spans="11:11">
      <c r="K214" s="6"/>
    </row>
    <row r="215" spans="11:11">
      <c r="K215" s="6"/>
    </row>
    <row r="216" spans="11:11">
      <c r="K216" s="6"/>
    </row>
    <row r="217" spans="11:11">
      <c r="K217" s="6"/>
    </row>
    <row r="218" spans="11:11">
      <c r="K218" s="6"/>
    </row>
    <row r="219" spans="11:11">
      <c r="K219" s="6"/>
    </row>
    <row r="220" spans="11:11">
      <c r="K220" s="6"/>
    </row>
    <row r="221" spans="11:11">
      <c r="K221" s="6"/>
    </row>
    <row r="222" spans="11:11">
      <c r="K222" s="6"/>
    </row>
    <row r="223" spans="11:11">
      <c r="K223" s="6"/>
    </row>
    <row r="224" spans="11:11">
      <c r="K224" s="6"/>
    </row>
    <row r="225" spans="11:11">
      <c r="K225" s="6"/>
    </row>
    <row r="226" spans="11:11">
      <c r="K226" s="6"/>
    </row>
    <row r="227" spans="11:11">
      <c r="K227" s="6"/>
    </row>
    <row r="228" spans="11:11">
      <c r="K228" s="6"/>
    </row>
    <row r="229" spans="11:11">
      <c r="K229" s="6"/>
    </row>
    <row r="230" spans="11:11">
      <c r="K230" s="6"/>
    </row>
    <row r="231" spans="11:11">
      <c r="K231" s="6"/>
    </row>
    <row r="232" spans="11:11">
      <c r="K232" s="6"/>
    </row>
    <row r="233" spans="11:11">
      <c r="K233" s="6"/>
    </row>
    <row r="234" spans="11:11">
      <c r="K234" s="6"/>
    </row>
    <row r="235" spans="11:11">
      <c r="K235" s="6"/>
    </row>
    <row r="236" spans="11:11">
      <c r="K236" s="6"/>
    </row>
    <row r="237" spans="11:11">
      <c r="K237" s="6"/>
    </row>
    <row r="238" spans="11:11">
      <c r="K238" s="6"/>
    </row>
    <row r="239" spans="11:11">
      <c r="K239" s="6"/>
    </row>
    <row r="240" spans="11:11">
      <c r="K240" s="6"/>
    </row>
    <row r="241" spans="11:11">
      <c r="K241" s="6"/>
    </row>
    <row r="242" spans="11:11">
      <c r="K242" s="6"/>
    </row>
    <row r="243" spans="11:11">
      <c r="K243" s="6"/>
    </row>
    <row r="244" spans="11:11">
      <c r="K244" s="6"/>
    </row>
    <row r="245" spans="11:11">
      <c r="K245" s="6"/>
    </row>
    <row r="246" spans="11:11">
      <c r="K246" s="6"/>
    </row>
    <row r="247" spans="11:11">
      <c r="K247" s="6"/>
    </row>
    <row r="248" spans="11:11">
      <c r="K248" s="6"/>
    </row>
    <row r="249" spans="11:11">
      <c r="K249" s="6"/>
    </row>
    <row r="250" spans="11:11">
      <c r="K250" s="6"/>
    </row>
    <row r="251" spans="11:11">
      <c r="K251" s="6"/>
    </row>
    <row r="252" spans="11:11">
      <c r="K252" s="6"/>
    </row>
    <row r="253" spans="11:11">
      <c r="K253" s="6"/>
    </row>
    <row r="254" spans="11:11">
      <c r="K254" s="6"/>
    </row>
    <row r="255" spans="11:11">
      <c r="K255" s="6"/>
    </row>
    <row r="256" spans="11:11">
      <c r="K256" s="6"/>
    </row>
    <row r="257" spans="11:11">
      <c r="K257" s="6"/>
    </row>
    <row r="258" spans="11:11">
      <c r="K258" s="6"/>
    </row>
    <row r="259" spans="11:11">
      <c r="K259" s="6"/>
    </row>
    <row r="260" spans="11:11">
      <c r="K260" s="6"/>
    </row>
    <row r="261" spans="11:11">
      <c r="K261" s="6"/>
    </row>
    <row r="262" spans="11:11">
      <c r="K262" s="6"/>
    </row>
    <row r="263" spans="11:11">
      <c r="K263" s="6"/>
    </row>
    <row r="264" spans="11:11">
      <c r="K264" s="6"/>
    </row>
    <row r="265" spans="11:11">
      <c r="K265" s="6"/>
    </row>
    <row r="266" spans="11:11">
      <c r="K266" s="6"/>
    </row>
    <row r="267" spans="11:11">
      <c r="K267" s="6"/>
    </row>
    <row r="268" spans="11:11">
      <c r="K268" s="6"/>
    </row>
    <row r="269" spans="11:11">
      <c r="K269" s="6"/>
    </row>
    <row r="270" spans="11:11">
      <c r="K270" s="6"/>
    </row>
    <row r="271" spans="11:11">
      <c r="K271" s="6"/>
    </row>
    <row r="272" spans="11:11">
      <c r="K272" s="6"/>
    </row>
    <row r="273" spans="11:11">
      <c r="K273" s="6"/>
    </row>
    <row r="274" spans="11:11">
      <c r="K274" s="6"/>
    </row>
    <row r="275" spans="11:11">
      <c r="K275" s="6"/>
    </row>
    <row r="276" spans="11:11">
      <c r="K276" s="6"/>
    </row>
    <row r="277" spans="11:11">
      <c r="K277" s="6"/>
    </row>
    <row r="278" spans="11:11">
      <c r="K278" s="6"/>
    </row>
    <row r="279" spans="11:11">
      <c r="K279" s="6"/>
    </row>
    <row r="280" spans="11:11">
      <c r="K280" s="6"/>
    </row>
    <row r="281" spans="11:11">
      <c r="K281" s="6"/>
    </row>
    <row r="282" spans="11:11">
      <c r="K282" s="6"/>
    </row>
    <row r="283" spans="11:11">
      <c r="K283" s="6"/>
    </row>
    <row r="284" spans="11:11">
      <c r="K284" s="6"/>
    </row>
    <row r="285" spans="11:11">
      <c r="K285" s="6"/>
    </row>
    <row r="286" spans="11:11">
      <c r="K286" s="6"/>
    </row>
    <row r="287" spans="11:11">
      <c r="K287" s="6"/>
    </row>
    <row r="288" spans="11:11">
      <c r="K288" s="6"/>
    </row>
    <row r="289" spans="11:11">
      <c r="K289" s="6"/>
    </row>
    <row r="290" spans="11:11">
      <c r="K290" s="6"/>
    </row>
    <row r="291" spans="11:11">
      <c r="K291" s="6"/>
    </row>
    <row r="292" spans="11:11">
      <c r="K292" s="6"/>
    </row>
    <row r="293" spans="11:11">
      <c r="K293" s="6"/>
    </row>
    <row r="294" spans="11:11">
      <c r="K294" s="6"/>
    </row>
    <row r="295" spans="11:11">
      <c r="K295" s="6"/>
    </row>
    <row r="296" spans="11:11">
      <c r="K296" s="6"/>
    </row>
    <row r="297" spans="11:11">
      <c r="K297" s="6"/>
    </row>
    <row r="298" spans="11:11">
      <c r="K298" s="6"/>
    </row>
    <row r="299" spans="11:11">
      <c r="K299" s="6"/>
    </row>
    <row r="300" spans="11:11">
      <c r="K300" s="6"/>
    </row>
    <row r="301" spans="11:11">
      <c r="K301" s="6"/>
    </row>
    <row r="302" spans="11:11">
      <c r="K302" s="6"/>
    </row>
    <row r="303" spans="11:11">
      <c r="K303" s="6"/>
    </row>
    <row r="304" spans="11:11">
      <c r="K304" s="6"/>
    </row>
    <row r="305" spans="11:11">
      <c r="K305" s="6"/>
    </row>
    <row r="306" spans="11:11">
      <c r="K306" s="6"/>
    </row>
    <row r="307" spans="11:11">
      <c r="K307" s="6"/>
    </row>
    <row r="308" spans="11:11">
      <c r="K308" s="6"/>
    </row>
    <row r="309" spans="11:11">
      <c r="K309" s="6"/>
    </row>
    <row r="310" spans="11:11">
      <c r="K310" s="6"/>
    </row>
    <row r="311" spans="11:11">
      <c r="K311" s="6"/>
    </row>
    <row r="312" spans="11:11">
      <c r="K312" s="6"/>
    </row>
    <row r="313" spans="11:11">
      <c r="K313" s="6"/>
    </row>
    <row r="314" spans="11:11">
      <c r="K314" s="6"/>
    </row>
    <row r="315" spans="11:11">
      <c r="K315" s="6"/>
    </row>
    <row r="316" spans="11:11">
      <c r="K316" s="6"/>
    </row>
    <row r="317" spans="11:11">
      <c r="K317" s="6"/>
    </row>
    <row r="318" spans="11:11">
      <c r="K318" s="6"/>
    </row>
    <row r="319" spans="11:11">
      <c r="K319" s="6"/>
    </row>
    <row r="320" spans="11:11">
      <c r="K320" s="6"/>
    </row>
    <row r="321" spans="11:11">
      <c r="K321" s="6"/>
    </row>
    <row r="322" spans="11:11">
      <c r="K322" s="6"/>
    </row>
    <row r="323" spans="11:11">
      <c r="K323" s="6"/>
    </row>
    <row r="324" spans="11:11">
      <c r="K324" s="6"/>
    </row>
    <row r="325" spans="11:11">
      <c r="K325" s="6"/>
    </row>
    <row r="326" spans="11:11">
      <c r="K326" s="6"/>
    </row>
    <row r="327" spans="11:11">
      <c r="K327" s="6"/>
    </row>
    <row r="328" spans="11:11">
      <c r="K328" s="6"/>
    </row>
    <row r="329" spans="11:11">
      <c r="K329" s="6"/>
    </row>
    <row r="330" spans="11:11">
      <c r="K330" s="6"/>
    </row>
    <row r="331" spans="11:11">
      <c r="K331" s="6"/>
    </row>
    <row r="332" spans="11:11">
      <c r="K332" s="6"/>
    </row>
    <row r="333" spans="11:11">
      <c r="K333" s="6"/>
    </row>
    <row r="334" spans="11:11">
      <c r="K334" s="6"/>
    </row>
    <row r="335" spans="11:11">
      <c r="K335" s="6"/>
    </row>
    <row r="336" spans="11:11">
      <c r="K336" s="6"/>
    </row>
    <row r="337" spans="11:11">
      <c r="K337" s="6"/>
    </row>
    <row r="338" spans="11:11">
      <c r="K338" s="6"/>
    </row>
    <row r="339" spans="11:11">
      <c r="K339" s="6"/>
    </row>
    <row r="340" spans="11:11">
      <c r="K340" s="6"/>
    </row>
    <row r="341" spans="11:11">
      <c r="K341" s="6"/>
    </row>
    <row r="342" spans="11:11">
      <c r="K342" s="6"/>
    </row>
    <row r="343" spans="11:11">
      <c r="K343" s="6"/>
    </row>
    <row r="344" spans="11:11">
      <c r="K344" s="6"/>
    </row>
    <row r="345" spans="11:11">
      <c r="K345" s="6"/>
    </row>
    <row r="346" spans="11:11">
      <c r="K346" s="6"/>
    </row>
    <row r="347" spans="11:11">
      <c r="K347" s="6"/>
    </row>
    <row r="348" spans="11:11">
      <c r="K348" s="6"/>
    </row>
    <row r="349" spans="11:11">
      <c r="K349" s="6"/>
    </row>
    <row r="350" spans="11:11">
      <c r="K350" s="6"/>
    </row>
    <row r="351" spans="11:11">
      <c r="K351" s="6"/>
    </row>
    <row r="352" spans="11:11">
      <c r="K352" s="6"/>
    </row>
    <row r="353" spans="11:11">
      <c r="K353" s="6"/>
    </row>
    <row r="354" spans="11:11">
      <c r="K354" s="6"/>
    </row>
    <row r="355" spans="11:11">
      <c r="K355" s="6"/>
    </row>
    <row r="356" spans="11:11">
      <c r="K356" s="6"/>
    </row>
    <row r="357" spans="11:11">
      <c r="K357" s="6"/>
    </row>
    <row r="358" spans="11:11">
      <c r="K358" s="6"/>
    </row>
    <row r="359" spans="11:11">
      <c r="K359" s="6"/>
    </row>
    <row r="360" spans="11:11">
      <c r="K360" s="6"/>
    </row>
    <row r="361" spans="11:11">
      <c r="K361" s="6"/>
    </row>
    <row r="362" spans="11:11">
      <c r="K362" s="6"/>
    </row>
    <row r="363" spans="11:11">
      <c r="K363" s="6"/>
    </row>
    <row r="364" spans="11:11">
      <c r="K364" s="6"/>
    </row>
    <row r="365" spans="11:11">
      <c r="K365" s="6"/>
    </row>
    <row r="366" spans="11:11">
      <c r="K366" s="6"/>
    </row>
    <row r="367" spans="11:11">
      <c r="K367" s="6"/>
    </row>
    <row r="368" spans="11:11">
      <c r="K368" s="6"/>
    </row>
    <row r="369" spans="11:11">
      <c r="K369" s="6"/>
    </row>
    <row r="370" spans="11:11">
      <c r="K370" s="6"/>
    </row>
    <row r="371" spans="11:11">
      <c r="K371" s="6"/>
    </row>
    <row r="372" spans="11:11">
      <c r="K372" s="6"/>
    </row>
    <row r="373" spans="11:11">
      <c r="K373" s="6"/>
    </row>
    <row r="374" spans="11:11">
      <c r="K374" s="6"/>
    </row>
    <row r="375" spans="11:11">
      <c r="K375" s="6"/>
    </row>
    <row r="376" spans="11:11">
      <c r="K376" s="6"/>
    </row>
    <row r="377" spans="11:11">
      <c r="K377" s="6"/>
    </row>
    <row r="378" spans="11:11">
      <c r="K378" s="6"/>
    </row>
    <row r="379" spans="11:11">
      <c r="K379" s="6"/>
    </row>
    <row r="380" spans="11:11">
      <c r="K380" s="6"/>
    </row>
    <row r="381" spans="11:11">
      <c r="K381" s="6"/>
    </row>
    <row r="382" spans="11:11">
      <c r="K382" s="6"/>
    </row>
    <row r="383" spans="11:11">
      <c r="K383" s="6"/>
    </row>
    <row r="384" spans="11:11">
      <c r="K384" s="6"/>
    </row>
    <row r="385" spans="11:11">
      <c r="K385" s="6"/>
    </row>
    <row r="386" spans="11:11">
      <c r="K386" s="6"/>
    </row>
    <row r="387" spans="11:11">
      <c r="K387" s="6"/>
    </row>
    <row r="388" spans="11:11">
      <c r="K388" s="6"/>
    </row>
    <row r="389" spans="11:11">
      <c r="K389" s="6"/>
    </row>
    <row r="390" spans="11:11">
      <c r="K390" s="6"/>
    </row>
    <row r="391" spans="11:11">
      <c r="K391" s="6"/>
    </row>
    <row r="392" spans="11:11">
      <c r="K392" s="6"/>
    </row>
    <row r="393" spans="11:11">
      <c r="K393" s="6"/>
    </row>
    <row r="394" spans="11:11">
      <c r="K394" s="6"/>
    </row>
    <row r="395" spans="11:11">
      <c r="K395" s="6"/>
    </row>
    <row r="396" spans="11:11">
      <c r="K396" s="6"/>
    </row>
    <row r="397" spans="11:11">
      <c r="K397" s="6"/>
    </row>
    <row r="398" spans="11:11">
      <c r="K398" s="6"/>
    </row>
    <row r="399" spans="11:11">
      <c r="K399" s="6"/>
    </row>
    <row r="400" spans="11:11">
      <c r="K400" s="6"/>
    </row>
    <row r="401" spans="11:11">
      <c r="K401" s="6"/>
    </row>
    <row r="402" spans="11:11">
      <c r="K402" s="6"/>
    </row>
    <row r="403" spans="11:11">
      <c r="K403" s="6"/>
    </row>
    <row r="404" spans="11:11">
      <c r="K404" s="6"/>
    </row>
    <row r="405" spans="11:11">
      <c r="K405" s="6"/>
    </row>
    <row r="406" spans="11:11">
      <c r="K406" s="6"/>
    </row>
    <row r="407" spans="11:11">
      <c r="K407" s="6"/>
    </row>
    <row r="408" spans="11:11">
      <c r="K408" s="6"/>
    </row>
    <row r="409" spans="11:11">
      <c r="K409" s="6"/>
    </row>
    <row r="410" spans="11:11">
      <c r="K410" s="6"/>
    </row>
    <row r="411" spans="11:11">
      <c r="K411" s="6"/>
    </row>
    <row r="412" spans="11:11">
      <c r="K412" s="6"/>
    </row>
    <row r="413" spans="11:11">
      <c r="K413" s="6"/>
    </row>
    <row r="414" spans="11:11">
      <c r="K414" s="6"/>
    </row>
    <row r="415" spans="11:11">
      <c r="K415" s="6"/>
    </row>
    <row r="416" spans="11:11">
      <c r="K416" s="6"/>
    </row>
    <row r="417" spans="11:11">
      <c r="K417" s="6"/>
    </row>
    <row r="418" spans="11:11">
      <c r="K418" s="6"/>
    </row>
    <row r="419" spans="11:11">
      <c r="K419" s="6"/>
    </row>
    <row r="420" spans="11:11">
      <c r="K420" s="6"/>
    </row>
    <row r="421" spans="11:11">
      <c r="K421" s="6"/>
    </row>
    <row r="422" spans="11:11">
      <c r="K422" s="6"/>
    </row>
    <row r="423" spans="11:11">
      <c r="K423" s="6"/>
    </row>
    <row r="424" spans="11:11">
      <c r="K424" s="6"/>
    </row>
    <row r="425" spans="11:11">
      <c r="K425" s="6"/>
    </row>
    <row r="426" spans="11:11">
      <c r="K426" s="6"/>
    </row>
    <row r="427" spans="11:11">
      <c r="K427" s="6"/>
    </row>
    <row r="428" spans="11:11">
      <c r="K428" s="6"/>
    </row>
    <row r="429" spans="11:11">
      <c r="K429" s="6"/>
    </row>
    <row r="430" spans="11:11">
      <c r="K430" s="6"/>
    </row>
    <row r="431" spans="11:11">
      <c r="K431" s="6"/>
    </row>
    <row r="432" spans="11:11">
      <c r="K432" s="6"/>
    </row>
    <row r="433" spans="11:11">
      <c r="K433" s="6"/>
    </row>
    <row r="434" spans="11:11">
      <c r="K434" s="6"/>
    </row>
  </sheetData>
  <mergeCells count="6">
    <mergeCell ref="B4:H4"/>
    <mergeCell ref="B5:H5"/>
    <mergeCell ref="B7:D7"/>
    <mergeCell ref="B9:D9"/>
    <mergeCell ref="B8:D8"/>
    <mergeCell ref="B6:D6"/>
  </mergeCells>
  <dataValidations count="1">
    <dataValidation type="list" allowBlank="1" showInputMessage="1" showErrorMessage="1" sqref="C2">
      <formula1>Company_Names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K43"/>
  <sheetViews>
    <sheetView zoomScale="86" zoomScaleNormal="86" workbookViewId="0">
      <selection activeCell="F20" sqref="F20"/>
    </sheetView>
  </sheetViews>
  <sheetFormatPr defaultRowHeight="15"/>
  <cols>
    <col min="1" max="1" width="18.140625" customWidth="1"/>
    <col min="2" max="2" width="10.85546875" customWidth="1"/>
    <col min="5" max="5" width="29.140625" customWidth="1"/>
    <col min="6" max="6" width="25.85546875" customWidth="1"/>
    <col min="7" max="8" width="27.140625" customWidth="1"/>
    <col min="9" max="9" width="25.140625" customWidth="1"/>
    <col min="10" max="10" width="24.5703125" customWidth="1"/>
  </cols>
  <sheetData>
    <row r="2" spans="1:10">
      <c r="A2" s="18" t="s">
        <v>587</v>
      </c>
      <c r="B2" s="19" t="s">
        <v>76</v>
      </c>
    </row>
    <row r="4" spans="1:10" ht="15.75" thickBot="1">
      <c r="B4" s="41" t="s">
        <v>576</v>
      </c>
      <c r="C4" s="41"/>
      <c r="D4" s="41"/>
      <c r="E4" s="41"/>
      <c r="F4" s="41"/>
      <c r="G4" s="41"/>
      <c r="H4" s="41"/>
      <c r="I4" s="41"/>
      <c r="J4" s="41"/>
    </row>
    <row r="5" spans="1:10" ht="15.75" thickBot="1">
      <c r="B5" s="124"/>
      <c r="C5" s="124"/>
      <c r="D5" s="124"/>
      <c r="E5" s="42" t="s">
        <v>592</v>
      </c>
      <c r="F5" s="42"/>
      <c r="G5" s="42"/>
      <c r="H5" s="43"/>
      <c r="I5" s="125" t="s">
        <v>593</v>
      </c>
      <c r="J5" s="125"/>
    </row>
    <row r="6" spans="1:10">
      <c r="B6" s="124"/>
      <c r="C6" s="124"/>
      <c r="D6" s="124"/>
      <c r="E6" s="20" t="s">
        <v>11</v>
      </c>
      <c r="F6" s="21" t="s">
        <v>15</v>
      </c>
      <c r="G6" s="20" t="s">
        <v>16</v>
      </c>
      <c r="H6" s="20" t="s">
        <v>17</v>
      </c>
      <c r="I6" s="21" t="s">
        <v>594</v>
      </c>
      <c r="J6" s="20" t="s">
        <v>604</v>
      </c>
    </row>
    <row r="7" spans="1:10">
      <c r="B7" s="126" t="s">
        <v>588</v>
      </c>
      <c r="C7" s="126"/>
      <c r="D7" s="126"/>
      <c r="E7" s="40">
        <f t="array" ref="E7">INDEX(Revenues,MATCH(B2,Ticker_Symbol,0))</f>
        <v>74452000000</v>
      </c>
      <c r="F7" s="40">
        <f t="array" ref="F7">INDEX(Revenues,MATCH(1,(B2 =Ticker_Symbol)*(F6=Year),0))</f>
        <v>88988000000</v>
      </c>
      <c r="G7" s="40">
        <f t="array" ref="G7">INDEX(Revenues,MATCH(1,(B2 =Ticker_Symbol)*(G6=Year),0))</f>
        <v>107006000000</v>
      </c>
      <c r="H7" s="40">
        <f t="array" ref="H7">INDEX(Revenues,MATCH(1,(B2 =Ticker_Symbol)*(H6=Year),0))</f>
        <v>135987000000</v>
      </c>
      <c r="I7" s="45">
        <f ca="1" xml:space="preserve"> H7*(1+I20)</f>
        <v>180963953541.69873</v>
      </c>
      <c r="J7" s="45">
        <f ca="1" xml:space="preserve"> I7*(1+J20)</f>
        <v>240834883892.99805</v>
      </c>
    </row>
    <row r="8" spans="1:10">
      <c r="B8" s="122" t="s">
        <v>589</v>
      </c>
      <c r="C8" s="122"/>
      <c r="D8" s="122"/>
      <c r="E8" s="22">
        <f t="array" ref="E8">INDEX(COGS,MATCH(1,(B2=Ticker_Symbol)*(E6=Year),0))</f>
        <v>54181000000</v>
      </c>
      <c r="F8" s="22">
        <f t="array" ref="F8">INDEX(COGS,MATCH(1,(B2=Ticker_Symbol)*(F6=Year),0))</f>
        <v>62752000000</v>
      </c>
      <c r="G8" s="22">
        <f t="array" ref="G8">INDEX(COGS,MATCH(1,(B2=Ticker_Symbol)*(G6=Year),0))</f>
        <v>71651000000</v>
      </c>
      <c r="H8" s="22">
        <f t="array" ref="H8">INDEX(COGS,MATCH(1,(B2=Ticker_Symbol)*(H6=Year),0))</f>
        <v>88265000000</v>
      </c>
      <c r="I8" s="79"/>
      <c r="J8" s="79"/>
    </row>
    <row r="9" spans="1:10">
      <c r="B9" s="126" t="s">
        <v>579</v>
      </c>
      <c r="C9" s="126"/>
      <c r="D9" s="126"/>
      <c r="E9" s="40">
        <f>SUM(E7-E8)</f>
        <v>20271000000</v>
      </c>
      <c r="F9" s="40">
        <f t="shared" ref="F9:H9" si="0">SUM(F7-F8)</f>
        <v>26236000000</v>
      </c>
      <c r="G9" s="40">
        <f t="shared" si="0"/>
        <v>35355000000</v>
      </c>
      <c r="H9" s="40">
        <f t="shared" si="0"/>
        <v>47722000000</v>
      </c>
      <c r="I9" s="40">
        <f ca="1">I7*I21</f>
        <v>60099408726.419968</v>
      </c>
      <c r="J9" s="40">
        <f ca="1">J7*J21</f>
        <v>82391316935.00441</v>
      </c>
    </row>
    <row r="10" spans="1:10">
      <c r="B10" s="122" t="s">
        <v>590</v>
      </c>
      <c r="C10" s="122"/>
      <c r="D10" s="122"/>
      <c r="E10" s="22">
        <f t="array" ref="E10">INDEX(SGA,MATCH(1,(B2=Ticker_Symbol)*(E6=Year),0))</f>
        <v>19526000000</v>
      </c>
      <c r="F10" s="22">
        <f t="array" ref="F10">INDEX(SGA,MATCH(1,(B2=Ticker_Symbol)*(F6=Year),0))</f>
        <v>26058000000</v>
      </c>
      <c r="G10" s="22">
        <f t="array" ref="G10">INDEX(SGA,MATCH(1,(B2=Ticker_Symbol)*(G6=Year),0))</f>
        <v>33122000000</v>
      </c>
      <c r="H10" s="22">
        <f t="array" ref="H10">INDEX(SGA,MATCH(1,(B2=Ticker_Symbol)*(H6=Year),0))</f>
        <v>43536000000</v>
      </c>
      <c r="I10" s="78"/>
      <c r="J10" s="78"/>
    </row>
    <row r="11" spans="1:10">
      <c r="B11" s="29" t="s">
        <v>605</v>
      </c>
      <c r="C11" s="29"/>
      <c r="D11" s="29"/>
      <c r="E11" s="22" t="str">
        <f t="array" ref="E11">INDEX(RD,MATCH(1,(B2=Ticker_Symbol)*(E6=Year),0))</f>
        <v xml:space="preserve"> $-   </v>
      </c>
      <c r="F11" s="22" t="str">
        <f t="array" ref="F11">INDEX(RD,MATCH(1,(B2=Ticker_Symbol)*(F6=Year),0))</f>
        <v xml:space="preserve"> $-   </v>
      </c>
      <c r="G11" s="22" t="str">
        <f t="array" ref="G11">INDEX(RD,MATCH(1,(B2=Ticker_Symbol)*(G6=Year),0))</f>
        <v xml:space="preserve"> $-   </v>
      </c>
      <c r="H11" s="22" t="str">
        <f t="array" ref="H11">INDEX(RD,MATCH(1,(B2=Ticker_Symbol)*(H6=Year),0))</f>
        <v xml:space="preserve"> $-   </v>
      </c>
      <c r="I11" s="78"/>
      <c r="J11" s="78"/>
    </row>
    <row r="12" spans="1:10">
      <c r="B12" s="29" t="s">
        <v>606</v>
      </c>
      <c r="C12" s="29"/>
      <c r="D12" s="29"/>
      <c r="E12" s="22" t="str">
        <f t="array" ref="E12">INDEX(OPIs,MATCH(1,(B2=Ticker_Symbol)*(E6=Year),0))</f>
        <v xml:space="preserve"> $-   </v>
      </c>
      <c r="F12" s="22" t="str">
        <f t="array" ref="F12">INDEX(OPIs,MATCH(1,(B2=Ticker_Symbol)*(F6=Year),0))</f>
        <v xml:space="preserve"> $-   </v>
      </c>
      <c r="G12" s="22" t="str">
        <f t="array" ref="G12">INDEX(OPIs,MATCH(1,(B2=Ticker_Symbol)*(G6=Year),0))</f>
        <v xml:space="preserve"> $-   </v>
      </c>
      <c r="H12" s="22" t="str">
        <f t="array" ref="H12">INDEX(OPIs,MATCH(1,(B2=Ticker_Symbol)*(H6=Year),0))</f>
        <v xml:space="preserve"> $-   </v>
      </c>
      <c r="I12" s="78"/>
      <c r="J12" s="78"/>
    </row>
    <row r="13" spans="1:10">
      <c r="B13" s="123" t="s">
        <v>591</v>
      </c>
      <c r="C13" s="123"/>
      <c r="D13" s="123"/>
      <c r="E13" s="22">
        <f>SUM(E10:E12)</f>
        <v>19526000000</v>
      </c>
      <c r="F13" s="22">
        <f t="shared" ref="F13:H13" si="1">SUM(F10:F12)</f>
        <v>26058000000</v>
      </c>
      <c r="G13" s="22">
        <f t="shared" si="1"/>
        <v>33122000000</v>
      </c>
      <c r="H13" s="22">
        <f t="shared" si="1"/>
        <v>43536000000</v>
      </c>
      <c r="I13" s="78"/>
      <c r="J13" s="78"/>
    </row>
    <row r="14" spans="1:10" ht="15.75" thickBot="1">
      <c r="B14" s="23" t="s">
        <v>580</v>
      </c>
      <c r="C14" s="23"/>
      <c r="D14" s="23"/>
      <c r="E14" s="39">
        <f>SUM(E9-E13)</f>
        <v>745000000</v>
      </c>
      <c r="F14" s="39">
        <f t="shared" ref="F14:H14" si="2">SUM(F9-F13)</f>
        <v>178000000</v>
      </c>
      <c r="G14" s="39">
        <f t="shared" si="2"/>
        <v>2233000000</v>
      </c>
      <c r="H14" s="39">
        <f t="shared" si="2"/>
        <v>4186000000</v>
      </c>
      <c r="I14" s="39">
        <f ca="1">I7*I22</f>
        <v>6499187369.9456673</v>
      </c>
      <c r="J14" s="39">
        <f ca="1">J7*J22</f>
        <v>11057756663.008244</v>
      </c>
    </row>
    <row r="15" spans="1:10">
      <c r="B15" s="22"/>
      <c r="C15" s="22"/>
      <c r="D15" s="22"/>
      <c r="E15" s="22"/>
      <c r="F15" s="22"/>
      <c r="G15" s="22"/>
      <c r="H15" s="22"/>
      <c r="I15" s="22"/>
      <c r="J15" s="22"/>
    </row>
    <row r="16" spans="1:10">
      <c r="B16" s="22"/>
      <c r="C16" s="22"/>
      <c r="D16" s="22"/>
      <c r="E16" s="22"/>
      <c r="F16" s="22"/>
      <c r="G16" s="22"/>
      <c r="H16" s="22"/>
      <c r="I16" s="22"/>
      <c r="J16" s="22"/>
    </row>
    <row r="17" spans="2:11" ht="15.75" thickBot="1">
      <c r="B17" s="24" t="s">
        <v>595</v>
      </c>
      <c r="C17" s="24"/>
      <c r="D17" s="24"/>
      <c r="E17" s="25"/>
      <c r="F17" s="25"/>
      <c r="G17" s="25"/>
      <c r="H17" s="25"/>
      <c r="I17" s="25"/>
      <c r="J17" s="25"/>
    </row>
    <row r="18" spans="2:11">
      <c r="B18" s="131"/>
      <c r="C18" s="132"/>
      <c r="D18" s="132"/>
      <c r="E18" s="132"/>
      <c r="F18" s="132"/>
      <c r="G18" s="132"/>
      <c r="H18" s="132"/>
      <c r="I18" s="132"/>
      <c r="J18" s="132"/>
    </row>
    <row r="19" spans="2:11" ht="15.75" thickBot="1">
      <c r="B19" s="26"/>
      <c r="C19" s="27"/>
      <c r="D19" s="27"/>
      <c r="E19" s="28" t="s">
        <v>11</v>
      </c>
      <c r="F19" s="28" t="s">
        <v>15</v>
      </c>
      <c r="G19" s="28" t="s">
        <v>16</v>
      </c>
      <c r="H19" s="28" t="s">
        <v>17</v>
      </c>
      <c r="I19" s="28" t="s">
        <v>594</v>
      </c>
      <c r="J19" s="28" t="s">
        <v>604</v>
      </c>
    </row>
    <row r="20" spans="2:11">
      <c r="B20" s="133" t="s">
        <v>597</v>
      </c>
      <c r="C20" s="133"/>
      <c r="D20" s="133"/>
      <c r="E20" s="44"/>
      <c r="F20" s="71">
        <f>(F9-E9)/(E9)</f>
        <v>0.29426273987469787</v>
      </c>
      <c r="G20" s="71">
        <f>(G9-F9)/(F9)</f>
        <v>0.34757584997713065</v>
      </c>
      <c r="H20" s="71">
        <f>(H9-G9)/(G9)</f>
        <v>0.34979493706689296</v>
      </c>
      <c r="I20" s="73">
        <f ca="1">OFFSET(I28,MATCH(C24,B29:B31,0),0)</f>
        <v>0.33074450897290714</v>
      </c>
      <c r="J20" s="73">
        <f t="array" aca="1" ref="J20" ca="1">OFFSET(I28,MATCH(C24,B29:B31,0),1)</f>
        <v>0.33084450897290718</v>
      </c>
    </row>
    <row r="21" spans="2:11">
      <c r="B21" s="123" t="s">
        <v>601</v>
      </c>
      <c r="C21" s="123"/>
      <c r="D21" s="123"/>
      <c r="E21" s="73">
        <f>1-((E8)/E7)</f>
        <v>0.27226938161500025</v>
      </c>
      <c r="F21" s="73">
        <f t="shared" ref="F21:H21" si="3">1-((F8)/F7)</f>
        <v>0.29482626871038786</v>
      </c>
      <c r="G21" s="73">
        <f t="shared" si="3"/>
        <v>0.33040203353083009</v>
      </c>
      <c r="H21" s="73">
        <f t="shared" si="3"/>
        <v>0.35093060366064399</v>
      </c>
      <c r="I21" s="73">
        <f t="array" aca="1" ref="I21" ca="1">OFFSET(I33,MATCH(C24,B34:B36,0),0)</f>
        <v>0.33210707187921557</v>
      </c>
      <c r="J21" s="73">
        <f t="array" aca="1" ref="J21" ca="1">OFFSET(I33,MATCH(C24,B34:B36,0),1)</f>
        <v>0.34210707187921552</v>
      </c>
    </row>
    <row r="22" spans="2:11">
      <c r="B22" s="122" t="s">
        <v>602</v>
      </c>
      <c r="C22" s="122"/>
      <c r="D22" s="122"/>
      <c r="E22" s="73">
        <f>E14/E7</f>
        <v>1.0006447106860796E-2</v>
      </c>
      <c r="F22" s="73">
        <f t="shared" ref="F22:H22" si="4">F14/F7</f>
        <v>2.000269699285297E-3</v>
      </c>
      <c r="G22" s="73">
        <f t="shared" si="4"/>
        <v>2.0867988710913405E-2</v>
      </c>
      <c r="H22" s="73">
        <f t="shared" si="4"/>
        <v>3.0782354195621642E-2</v>
      </c>
      <c r="I22" s="73">
        <f ca="1">OFFSET(I38,MATCH(C24,B39:B41,0),0)</f>
        <v>3.5914264928170285E-2</v>
      </c>
      <c r="J22" s="73">
        <f t="array" aca="1" ref="J22" ca="1">OFFSET(I38,MATCH(C24,B39:B41,0),1)</f>
        <v>4.5914264928170287E-2</v>
      </c>
    </row>
    <row r="23" spans="2:11" ht="15.75" thickBot="1">
      <c r="B23" s="29"/>
      <c r="C23" s="29"/>
      <c r="D23" s="29"/>
      <c r="E23" s="22"/>
      <c r="F23" s="22"/>
      <c r="G23" s="22"/>
      <c r="H23" s="22"/>
      <c r="I23" s="22"/>
      <c r="J23" s="22"/>
    </row>
    <row r="24" spans="2:11" ht="18" customHeight="1">
      <c r="B24" s="46" t="s">
        <v>603</v>
      </c>
      <c r="C24" s="129" t="s">
        <v>598</v>
      </c>
      <c r="D24" s="130"/>
      <c r="E24" s="47"/>
      <c r="F24" s="47"/>
      <c r="G24" s="47"/>
      <c r="H24" s="47"/>
      <c r="I24" s="47"/>
      <c r="J24" s="48"/>
    </row>
    <row r="25" spans="2:11">
      <c r="B25" s="49"/>
      <c r="C25" s="31"/>
      <c r="D25" s="31"/>
      <c r="E25" s="31"/>
      <c r="F25" s="31"/>
      <c r="G25" s="31"/>
      <c r="H25" s="31"/>
      <c r="I25" s="31"/>
      <c r="J25" s="50"/>
    </row>
    <row r="26" spans="2:11" ht="15.75" thickBot="1">
      <c r="B26" s="51" t="s">
        <v>596</v>
      </c>
      <c r="C26" s="30"/>
      <c r="D26" s="30"/>
      <c r="E26" s="30"/>
      <c r="F26" s="30"/>
      <c r="G26" s="30"/>
      <c r="H26" s="30"/>
      <c r="I26" s="30"/>
      <c r="J26" s="52"/>
    </row>
    <row r="27" spans="2:11">
      <c r="B27" s="49"/>
      <c r="C27" s="31"/>
      <c r="D27" s="31"/>
      <c r="E27" s="31"/>
      <c r="F27" s="31"/>
      <c r="G27" s="31"/>
      <c r="H27" s="31"/>
      <c r="I27" s="32" t="s">
        <v>594</v>
      </c>
      <c r="J27" s="53" t="s">
        <v>604</v>
      </c>
    </row>
    <row r="28" spans="2:11">
      <c r="B28" s="54" t="s">
        <v>597</v>
      </c>
      <c r="C28" s="33"/>
      <c r="D28" s="34"/>
      <c r="E28" s="34"/>
      <c r="F28" s="34"/>
      <c r="G28" s="34"/>
      <c r="H28" s="34"/>
      <c r="I28" s="34"/>
      <c r="J28" s="55"/>
    </row>
    <row r="29" spans="2:11">
      <c r="B29" s="56" t="s">
        <v>598</v>
      </c>
      <c r="C29" s="35"/>
      <c r="D29" s="64">
        <v>1</v>
      </c>
      <c r="E29" s="31"/>
      <c r="F29" s="31"/>
      <c r="G29" s="31"/>
      <c r="H29" s="31"/>
      <c r="I29" s="67">
        <f>(I30)+0.0002</f>
        <v>0.33074450897290714</v>
      </c>
      <c r="J29" s="68">
        <f>J30+0.0003</f>
        <v>0.33084450897290718</v>
      </c>
      <c r="K29" s="58"/>
    </row>
    <row r="30" spans="2:11">
      <c r="B30" s="127" t="s">
        <v>599</v>
      </c>
      <c r="C30" s="128"/>
      <c r="D30" s="64">
        <v>2</v>
      </c>
      <c r="E30" s="31"/>
      <c r="F30" s="31"/>
      <c r="G30" s="31"/>
      <c r="H30" s="31"/>
      <c r="I30" s="67">
        <f>AVERAGE(F20:H20)</f>
        <v>0.33054450897290716</v>
      </c>
      <c r="J30" s="68">
        <f>AVERAGE(F20:H20)</f>
        <v>0.33054450897290716</v>
      </c>
      <c r="K30" s="58"/>
    </row>
    <row r="31" spans="2:11" ht="15.75" thickBot="1">
      <c r="B31" s="57" t="s">
        <v>600</v>
      </c>
      <c r="C31" s="36"/>
      <c r="D31" s="65">
        <v>3</v>
      </c>
      <c r="E31" s="37"/>
      <c r="F31" s="37"/>
      <c r="G31" s="37"/>
      <c r="H31" s="37"/>
      <c r="I31" s="69">
        <f>(I30-0.0002)</f>
        <v>0.33034450897290718</v>
      </c>
      <c r="J31" s="70">
        <f>(J30-0.0003)</f>
        <v>0.33024450897290714</v>
      </c>
    </row>
    <row r="32" spans="2:11">
      <c r="B32" s="56"/>
      <c r="C32" s="35"/>
      <c r="D32" s="64"/>
      <c r="E32" s="31"/>
      <c r="F32" s="31"/>
      <c r="G32" s="31"/>
      <c r="H32" s="31"/>
      <c r="I32" s="31"/>
      <c r="J32" s="50"/>
    </row>
    <row r="33" spans="2:11">
      <c r="B33" s="54" t="s">
        <v>601</v>
      </c>
      <c r="C33" s="38"/>
      <c r="D33" s="66"/>
      <c r="E33" s="34"/>
      <c r="F33" s="34"/>
      <c r="G33" s="34"/>
      <c r="H33" s="34"/>
      <c r="I33" s="34"/>
      <c r="J33" s="55"/>
    </row>
    <row r="34" spans="2:11">
      <c r="B34" s="56" t="s">
        <v>598</v>
      </c>
      <c r="C34" s="35"/>
      <c r="D34" s="64">
        <v>1</v>
      </c>
      <c r="E34" s="31"/>
      <c r="F34" s="31"/>
      <c r="G34" s="31"/>
      <c r="H34" s="31"/>
      <c r="I34" s="67">
        <f>I35+0.02</f>
        <v>0.33210707187921557</v>
      </c>
      <c r="J34" s="67">
        <f>J35+0.03</f>
        <v>0.34210707187921552</v>
      </c>
      <c r="K34" s="58"/>
    </row>
    <row r="35" spans="2:11">
      <c r="B35" s="127" t="s">
        <v>599</v>
      </c>
      <c r="C35" s="128"/>
      <c r="D35" s="64">
        <v>2</v>
      </c>
      <c r="E35" s="31"/>
      <c r="F35" s="31"/>
      <c r="G35" s="31"/>
      <c r="H35" s="31"/>
      <c r="I35" s="67">
        <f>AVERAGE(E21:H21)</f>
        <v>0.31210707187921555</v>
      </c>
      <c r="J35" s="68">
        <f>AVERAGE(E21:H21)</f>
        <v>0.31210707187921555</v>
      </c>
    </row>
    <row r="36" spans="2:11" ht="15.75" thickBot="1">
      <c r="B36" s="57" t="s">
        <v>600</v>
      </c>
      <c r="C36" s="36"/>
      <c r="D36" s="65">
        <v>3</v>
      </c>
      <c r="E36" s="37"/>
      <c r="F36" s="37"/>
      <c r="G36" s="37"/>
      <c r="H36" s="37"/>
      <c r="I36" s="69">
        <f>I35-0.02</f>
        <v>0.29210707187921553</v>
      </c>
      <c r="J36" s="70">
        <f>J35-0.03</f>
        <v>0.28210707187921558</v>
      </c>
    </row>
    <row r="37" spans="2:11">
      <c r="B37" s="56"/>
      <c r="C37" s="35"/>
      <c r="D37" s="64"/>
      <c r="E37" s="31"/>
      <c r="F37" s="31"/>
      <c r="G37" s="31"/>
      <c r="H37" s="31"/>
      <c r="I37" s="74"/>
      <c r="J37" s="75"/>
    </row>
    <row r="38" spans="2:11">
      <c r="B38" s="54" t="s">
        <v>602</v>
      </c>
      <c r="C38" s="38"/>
      <c r="D38" s="66"/>
      <c r="E38" s="34"/>
      <c r="F38" s="34"/>
      <c r="G38" s="34"/>
      <c r="H38" s="34"/>
      <c r="I38" s="76"/>
      <c r="J38" s="77"/>
    </row>
    <row r="39" spans="2:11">
      <c r="B39" s="56" t="s">
        <v>598</v>
      </c>
      <c r="C39" s="35"/>
      <c r="D39" s="64">
        <v>1</v>
      </c>
      <c r="E39" s="31"/>
      <c r="F39" s="31"/>
      <c r="G39" s="31"/>
      <c r="H39" s="31"/>
      <c r="I39" s="67">
        <f>I40+0.02</f>
        <v>3.5914264928170285E-2</v>
      </c>
      <c r="J39" s="67">
        <f>J40+0.03</f>
        <v>4.5914264928170287E-2</v>
      </c>
      <c r="K39" s="58"/>
    </row>
    <row r="40" spans="2:11">
      <c r="B40" s="127" t="s">
        <v>599</v>
      </c>
      <c r="C40" s="128"/>
      <c r="D40" s="64">
        <v>2</v>
      </c>
      <c r="E40" s="31"/>
      <c r="F40" s="31"/>
      <c r="G40" s="31"/>
      <c r="H40" s="31"/>
      <c r="I40" s="67">
        <f>AVERAGE(E22:H22)</f>
        <v>1.5914264928170285E-2</v>
      </c>
      <c r="J40" s="68">
        <f>AVERAGE(E22:H22)</f>
        <v>1.5914264928170285E-2</v>
      </c>
    </row>
    <row r="41" spans="2:11" ht="15.75" thickBot="1">
      <c r="B41" s="57" t="s">
        <v>600</v>
      </c>
      <c r="C41" s="36"/>
      <c r="D41" s="65">
        <v>3</v>
      </c>
      <c r="E41" s="37"/>
      <c r="F41" s="37"/>
      <c r="G41" s="37"/>
      <c r="H41" s="37"/>
      <c r="I41" s="69">
        <f>I40-0.02</f>
        <v>-4.0857350718297158E-3</v>
      </c>
      <c r="J41" s="69">
        <f>J40-0.03</f>
        <v>-1.4085735071829714E-2</v>
      </c>
      <c r="K41" s="58"/>
    </row>
    <row r="42" spans="2:11">
      <c r="B42" s="58"/>
      <c r="C42" s="59"/>
      <c r="D42" s="59"/>
      <c r="E42" s="59"/>
      <c r="F42" s="59"/>
      <c r="G42" s="59"/>
      <c r="H42" s="59"/>
      <c r="I42" s="59"/>
      <c r="J42" s="60"/>
    </row>
    <row r="43" spans="2:11" ht="15.75" thickBot="1">
      <c r="B43" s="61"/>
      <c r="C43" s="62"/>
      <c r="D43" s="62"/>
      <c r="E43" s="62"/>
      <c r="F43" s="62"/>
      <c r="G43" s="62"/>
      <c r="H43" s="62"/>
      <c r="I43" s="62"/>
      <c r="J43" s="63"/>
    </row>
  </sheetData>
  <mergeCells count="15">
    <mergeCell ref="B40:C40"/>
    <mergeCell ref="C24:D24"/>
    <mergeCell ref="B18:J18"/>
    <mergeCell ref="B21:D21"/>
    <mergeCell ref="B22:D22"/>
    <mergeCell ref="B20:D20"/>
    <mergeCell ref="B30:C30"/>
    <mergeCell ref="B35:C35"/>
    <mergeCell ref="B10:D10"/>
    <mergeCell ref="B13:D13"/>
    <mergeCell ref="B5:D6"/>
    <mergeCell ref="I5:J5"/>
    <mergeCell ref="B7:D7"/>
    <mergeCell ref="B8:D8"/>
    <mergeCell ref="B9:D9"/>
  </mergeCells>
  <dataValidations count="2">
    <dataValidation type="list" allowBlank="1" showInputMessage="1" showErrorMessage="1" sqref="B2">
      <formula1>Company_Names</formula1>
    </dataValidation>
    <dataValidation type="list" allowBlank="1" showInputMessage="1" showErrorMessage="1" sqref="C24:D24">
      <formula1>Cases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7"/>
  <sheetViews>
    <sheetView workbookViewId="0">
      <selection activeCell="D9" sqref="D9"/>
    </sheetView>
  </sheetViews>
  <sheetFormatPr defaultRowHeight="15"/>
  <cols>
    <col min="1" max="1" width="18.7109375" customWidth="1"/>
    <col min="3" max="3" width="18.28515625" customWidth="1"/>
  </cols>
  <sheetData>
    <row r="1" spans="1:4">
      <c r="A1" s="6" t="s">
        <v>10</v>
      </c>
      <c r="C1" s="35" t="s">
        <v>598</v>
      </c>
      <c r="D1" s="35"/>
    </row>
    <row r="2" spans="1:4">
      <c r="A2" s="6" t="s">
        <v>18</v>
      </c>
      <c r="C2" s="81" t="s">
        <v>599</v>
      </c>
      <c r="D2" s="81"/>
    </row>
    <row r="3" spans="1:4">
      <c r="A3" s="6" t="s">
        <v>21</v>
      </c>
      <c r="C3" s="72" t="s">
        <v>600</v>
      </c>
      <c r="D3" s="72"/>
    </row>
    <row r="4" spans="1:4">
      <c r="A4" s="6" t="s">
        <v>24</v>
      </c>
      <c r="C4" s="59"/>
    </row>
    <row r="5" spans="1:4">
      <c r="A5" s="6" t="s">
        <v>27</v>
      </c>
    </row>
    <row r="6" spans="1:4">
      <c r="A6" s="6" t="s">
        <v>29</v>
      </c>
    </row>
    <row r="7" spans="1:4">
      <c r="A7" s="6" t="s">
        <v>31</v>
      </c>
    </row>
    <row r="8" spans="1:4">
      <c r="A8" s="6" t="s">
        <v>33</v>
      </c>
    </row>
    <row r="9" spans="1:4">
      <c r="A9" s="6" t="s">
        <v>35</v>
      </c>
    </row>
    <row r="10" spans="1:4">
      <c r="A10" s="6" t="s">
        <v>38</v>
      </c>
    </row>
    <row r="11" spans="1:4">
      <c r="A11" s="6" t="s">
        <v>40</v>
      </c>
    </row>
    <row r="12" spans="1:4">
      <c r="A12" s="6" t="s">
        <v>41</v>
      </c>
    </row>
    <row r="13" spans="1:4">
      <c r="A13" s="6" t="s">
        <v>44</v>
      </c>
    </row>
    <row r="14" spans="1:4">
      <c r="A14" s="6" t="s">
        <v>46</v>
      </c>
    </row>
    <row r="15" spans="1:4">
      <c r="A15" s="6" t="s">
        <v>49</v>
      </c>
    </row>
    <row r="16" spans="1:4">
      <c r="A16" s="6" t="s">
        <v>51</v>
      </c>
    </row>
    <row r="17" spans="1:1">
      <c r="A17" s="6" t="s">
        <v>54</v>
      </c>
    </row>
    <row r="18" spans="1:1">
      <c r="A18" s="6" t="s">
        <v>56</v>
      </c>
    </row>
    <row r="19" spans="1:1">
      <c r="A19" s="6" t="s">
        <v>58</v>
      </c>
    </row>
    <row r="20" spans="1:1">
      <c r="A20" s="6" t="s">
        <v>61</v>
      </c>
    </row>
    <row r="21" spans="1:1">
      <c r="A21" s="6" t="s">
        <v>62</v>
      </c>
    </row>
    <row r="22" spans="1:1">
      <c r="A22" s="6" t="s">
        <v>63</v>
      </c>
    </row>
    <row r="23" spans="1:1">
      <c r="A23" s="6" t="s">
        <v>65</v>
      </c>
    </row>
    <row r="24" spans="1:1">
      <c r="A24" s="6" t="s">
        <v>67</v>
      </c>
    </row>
    <row r="25" spans="1:1">
      <c r="A25" s="6" t="s">
        <v>69</v>
      </c>
    </row>
    <row r="26" spans="1:1">
      <c r="A26" s="6" t="s">
        <v>71</v>
      </c>
    </row>
    <row r="27" spans="1:1">
      <c r="A27" s="6" t="s">
        <v>72</v>
      </c>
    </row>
    <row r="28" spans="1:1">
      <c r="A28" s="6" t="s">
        <v>74</v>
      </c>
    </row>
    <row r="29" spans="1:1">
      <c r="A29" s="6" t="s">
        <v>76</v>
      </c>
    </row>
    <row r="30" spans="1:1">
      <c r="A30" s="6" t="s">
        <v>78</v>
      </c>
    </row>
    <row r="31" spans="1:1">
      <c r="A31" s="6" t="s">
        <v>80</v>
      </c>
    </row>
    <row r="32" spans="1:1">
      <c r="A32" s="6" t="s">
        <v>82</v>
      </c>
    </row>
    <row r="33" spans="1:1">
      <c r="A33" s="6" t="s">
        <v>85</v>
      </c>
    </row>
    <row r="34" spans="1:1">
      <c r="A34" s="6" t="s">
        <v>86</v>
      </c>
    </row>
    <row r="35" spans="1:1">
      <c r="A35" s="6" t="s">
        <v>88</v>
      </c>
    </row>
    <row r="36" spans="1:1">
      <c r="A36" s="6" t="s">
        <v>90</v>
      </c>
    </row>
    <row r="37" spans="1:1">
      <c r="A37" s="6" t="s">
        <v>92</v>
      </c>
    </row>
    <row r="38" spans="1:1">
      <c r="A38" s="6" t="s">
        <v>94</v>
      </c>
    </row>
    <row r="39" spans="1:1">
      <c r="A39" s="6" t="s">
        <v>95</v>
      </c>
    </row>
    <row r="40" spans="1:1">
      <c r="A40" s="6" t="s">
        <v>97</v>
      </c>
    </row>
    <row r="41" spans="1:1">
      <c r="A41" s="6" t="s">
        <v>99</v>
      </c>
    </row>
    <row r="42" spans="1:1">
      <c r="A42" s="6" t="s">
        <v>101</v>
      </c>
    </row>
    <row r="43" spans="1:1">
      <c r="A43" s="6" t="s">
        <v>102</v>
      </c>
    </row>
    <row r="44" spans="1:1">
      <c r="A44" s="6" t="s">
        <v>103</v>
      </c>
    </row>
    <row r="45" spans="1:1">
      <c r="A45" s="6" t="s">
        <v>104</v>
      </c>
    </row>
    <row r="46" spans="1:1">
      <c r="A46" s="6" t="s">
        <v>106</v>
      </c>
    </row>
    <row r="47" spans="1:1">
      <c r="A47" s="6" t="s">
        <v>107</v>
      </c>
    </row>
    <row r="48" spans="1:1">
      <c r="A48" s="6" t="s">
        <v>108</v>
      </c>
    </row>
    <row r="49" spans="1:1">
      <c r="A49" s="6" t="s">
        <v>109</v>
      </c>
    </row>
    <row r="50" spans="1:1">
      <c r="A50" s="6" t="s">
        <v>111</v>
      </c>
    </row>
    <row r="51" spans="1:1">
      <c r="A51" s="6" t="s">
        <v>112</v>
      </c>
    </row>
    <row r="52" spans="1:1">
      <c r="A52" s="6" t="s">
        <v>113</v>
      </c>
    </row>
    <row r="53" spans="1:1">
      <c r="A53" s="6" t="s">
        <v>115</v>
      </c>
    </row>
    <row r="54" spans="1:1">
      <c r="A54" s="6" t="s">
        <v>116</v>
      </c>
    </row>
    <row r="55" spans="1:1">
      <c r="A55" s="6" t="s">
        <v>118</v>
      </c>
    </row>
    <row r="56" spans="1:1">
      <c r="A56" s="6" t="s">
        <v>119</v>
      </c>
    </row>
    <row r="57" spans="1:1">
      <c r="A57" s="6" t="s">
        <v>120</v>
      </c>
    </row>
    <row r="58" spans="1:1">
      <c r="A58" s="6" t="s">
        <v>122</v>
      </c>
    </row>
    <row r="59" spans="1:1">
      <c r="A59" s="6" t="s">
        <v>123</v>
      </c>
    </row>
    <row r="60" spans="1:1">
      <c r="A60" s="6" t="s">
        <v>125</v>
      </c>
    </row>
    <row r="61" spans="1:1">
      <c r="A61" s="6" t="s">
        <v>126</v>
      </c>
    </row>
    <row r="62" spans="1:1">
      <c r="A62" s="6" t="s">
        <v>128</v>
      </c>
    </row>
    <row r="63" spans="1:1">
      <c r="A63" s="6" t="s">
        <v>129</v>
      </c>
    </row>
    <row r="64" spans="1:1">
      <c r="A64" s="6" t="s">
        <v>131</v>
      </c>
    </row>
    <row r="65" spans="1:1">
      <c r="A65" s="6" t="s">
        <v>132</v>
      </c>
    </row>
    <row r="66" spans="1:1">
      <c r="A66" s="6" t="s">
        <v>134</v>
      </c>
    </row>
    <row r="67" spans="1:1">
      <c r="A67" s="6" t="s">
        <v>135</v>
      </c>
    </row>
    <row r="68" spans="1:1">
      <c r="A68" s="6" t="s">
        <v>137</v>
      </c>
    </row>
    <row r="69" spans="1:1">
      <c r="A69" s="6" t="s">
        <v>139</v>
      </c>
    </row>
    <row r="70" spans="1:1">
      <c r="A70" s="6" t="s">
        <v>141</v>
      </c>
    </row>
    <row r="71" spans="1:1">
      <c r="A71" s="6" t="s">
        <v>143</v>
      </c>
    </row>
    <row r="72" spans="1:1">
      <c r="A72" s="6" t="s">
        <v>145</v>
      </c>
    </row>
    <row r="73" spans="1:1">
      <c r="A73" s="6" t="s">
        <v>147</v>
      </c>
    </row>
    <row r="74" spans="1:1">
      <c r="A74" s="6" t="s">
        <v>149</v>
      </c>
    </row>
    <row r="75" spans="1:1">
      <c r="A75" s="6" t="s">
        <v>150</v>
      </c>
    </row>
    <row r="76" spans="1:1">
      <c r="A76" s="6" t="s">
        <v>151</v>
      </c>
    </row>
    <row r="77" spans="1:1">
      <c r="A77" s="6" t="s">
        <v>152</v>
      </c>
    </row>
    <row r="78" spans="1:1">
      <c r="A78" s="6" t="s">
        <v>153</v>
      </c>
    </row>
    <row r="79" spans="1:1">
      <c r="A79" s="6" t="s">
        <v>154</v>
      </c>
    </row>
    <row r="80" spans="1:1">
      <c r="A80" s="6" t="s">
        <v>156</v>
      </c>
    </row>
    <row r="81" spans="1:1">
      <c r="A81" s="6" t="s">
        <v>158</v>
      </c>
    </row>
    <row r="82" spans="1:1">
      <c r="A82" s="6" t="s">
        <v>159</v>
      </c>
    </row>
    <row r="83" spans="1:1">
      <c r="A83" s="6" t="s">
        <v>160</v>
      </c>
    </row>
    <row r="84" spans="1:1">
      <c r="A84" s="6" t="s">
        <v>161</v>
      </c>
    </row>
    <row r="85" spans="1:1">
      <c r="A85" s="6" t="s">
        <v>162</v>
      </c>
    </row>
    <row r="86" spans="1:1">
      <c r="A86" s="6" t="s">
        <v>163</v>
      </c>
    </row>
    <row r="87" spans="1:1">
      <c r="A87" s="6" t="s">
        <v>165</v>
      </c>
    </row>
    <row r="88" spans="1:1">
      <c r="A88" s="6" t="s">
        <v>167</v>
      </c>
    </row>
    <row r="89" spans="1:1">
      <c r="A89" s="6" t="s">
        <v>169</v>
      </c>
    </row>
    <row r="90" spans="1:1">
      <c r="A90" s="6" t="s">
        <v>171</v>
      </c>
    </row>
    <row r="91" spans="1:1">
      <c r="A91" s="6" t="s">
        <v>172</v>
      </c>
    </row>
    <row r="92" spans="1:1">
      <c r="A92" s="6" t="s">
        <v>173</v>
      </c>
    </row>
    <row r="93" spans="1:1">
      <c r="A93" s="6" t="s">
        <v>175</v>
      </c>
    </row>
    <row r="94" spans="1:1">
      <c r="A94" s="6" t="s">
        <v>177</v>
      </c>
    </row>
    <row r="95" spans="1:1">
      <c r="A95" s="6" t="s">
        <v>179</v>
      </c>
    </row>
    <row r="96" spans="1:1">
      <c r="A96" s="6" t="s">
        <v>181</v>
      </c>
    </row>
    <row r="97" spans="1:1">
      <c r="A97" s="6" t="s">
        <v>184</v>
      </c>
    </row>
    <row r="98" spans="1:1">
      <c r="A98" s="6" t="s">
        <v>185</v>
      </c>
    </row>
    <row r="99" spans="1:1">
      <c r="A99" s="6" t="s">
        <v>186</v>
      </c>
    </row>
    <row r="100" spans="1:1">
      <c r="A100" s="6" t="s">
        <v>188</v>
      </c>
    </row>
    <row r="101" spans="1:1">
      <c r="A101" s="6" t="s">
        <v>189</v>
      </c>
    </row>
    <row r="102" spans="1:1">
      <c r="A102" s="6" t="s">
        <v>190</v>
      </c>
    </row>
    <row r="103" spans="1:1">
      <c r="A103" s="6" t="s">
        <v>191</v>
      </c>
    </row>
    <row r="104" spans="1:1">
      <c r="A104" s="6" t="s">
        <v>192</v>
      </c>
    </row>
    <row r="105" spans="1:1">
      <c r="A105" s="6" t="s">
        <v>194</v>
      </c>
    </row>
    <row r="106" spans="1:1">
      <c r="A106" s="6" t="s">
        <v>195</v>
      </c>
    </row>
    <row r="107" spans="1:1">
      <c r="A107" s="6" t="s">
        <v>196</v>
      </c>
    </row>
    <row r="108" spans="1:1">
      <c r="A108" s="6" t="s">
        <v>198</v>
      </c>
    </row>
    <row r="109" spans="1:1">
      <c r="A109" s="6" t="s">
        <v>200</v>
      </c>
    </row>
    <row r="110" spans="1:1">
      <c r="A110" s="6" t="s">
        <v>202</v>
      </c>
    </row>
    <row r="111" spans="1:1">
      <c r="A111" s="6" t="s">
        <v>203</v>
      </c>
    </row>
    <row r="112" spans="1:1">
      <c r="A112" s="6" t="s">
        <v>205</v>
      </c>
    </row>
    <row r="113" spans="1:1">
      <c r="A113" s="6" t="s">
        <v>206</v>
      </c>
    </row>
    <row r="114" spans="1:1">
      <c r="A114" s="6" t="s">
        <v>207</v>
      </c>
    </row>
    <row r="115" spans="1:1">
      <c r="A115" s="6" t="s">
        <v>208</v>
      </c>
    </row>
    <row r="116" spans="1:1">
      <c r="A116" s="6" t="s">
        <v>209</v>
      </c>
    </row>
    <row r="117" spans="1:1">
      <c r="A117" s="6" t="s">
        <v>210</v>
      </c>
    </row>
    <row r="118" spans="1:1">
      <c r="A118" s="6" t="s">
        <v>212</v>
      </c>
    </row>
    <row r="119" spans="1:1">
      <c r="A119" s="6" t="s">
        <v>213</v>
      </c>
    </row>
    <row r="120" spans="1:1">
      <c r="A120" s="6" t="s">
        <v>215</v>
      </c>
    </row>
    <row r="121" spans="1:1">
      <c r="A121" s="6" t="s">
        <v>216</v>
      </c>
    </row>
    <row r="122" spans="1:1">
      <c r="A122" s="6" t="s">
        <v>217</v>
      </c>
    </row>
    <row r="123" spans="1:1">
      <c r="A123" s="6" t="s">
        <v>218</v>
      </c>
    </row>
    <row r="124" spans="1:1">
      <c r="A124" s="6" t="s">
        <v>219</v>
      </c>
    </row>
    <row r="125" spans="1:1">
      <c r="A125" s="6" t="s">
        <v>220</v>
      </c>
    </row>
    <row r="126" spans="1:1">
      <c r="A126" s="6" t="s">
        <v>221</v>
      </c>
    </row>
    <row r="127" spans="1:1">
      <c r="A127" s="6" t="s">
        <v>222</v>
      </c>
    </row>
    <row r="128" spans="1:1">
      <c r="A128" s="6" t="s">
        <v>223</v>
      </c>
    </row>
    <row r="129" spans="1:1">
      <c r="A129" s="6" t="s">
        <v>224</v>
      </c>
    </row>
    <row r="130" spans="1:1">
      <c r="A130" s="6" t="s">
        <v>225</v>
      </c>
    </row>
    <row r="131" spans="1:1">
      <c r="A131" s="6" t="s">
        <v>226</v>
      </c>
    </row>
    <row r="132" spans="1:1">
      <c r="A132" s="6" t="s">
        <v>227</v>
      </c>
    </row>
    <row r="133" spans="1:1">
      <c r="A133" s="6" t="s">
        <v>228</v>
      </c>
    </row>
    <row r="134" spans="1:1">
      <c r="A134" s="6" t="s">
        <v>229</v>
      </c>
    </row>
    <row r="135" spans="1:1">
      <c r="A135" s="6" t="s">
        <v>230</v>
      </c>
    </row>
    <row r="136" spans="1:1">
      <c r="A136" s="6" t="s">
        <v>231</v>
      </c>
    </row>
    <row r="137" spans="1:1">
      <c r="A137" s="6" t="s">
        <v>232</v>
      </c>
    </row>
    <row r="138" spans="1:1">
      <c r="A138" s="6" t="s">
        <v>233</v>
      </c>
    </row>
    <row r="139" spans="1:1">
      <c r="A139" s="6" t="s">
        <v>235</v>
      </c>
    </row>
    <row r="140" spans="1:1">
      <c r="A140" s="6" t="s">
        <v>237</v>
      </c>
    </row>
    <row r="141" spans="1:1">
      <c r="A141" s="6" t="s">
        <v>238</v>
      </c>
    </row>
    <row r="142" spans="1:1">
      <c r="A142" s="6" t="s">
        <v>239</v>
      </c>
    </row>
    <row r="143" spans="1:1">
      <c r="A143" s="6" t="s">
        <v>240</v>
      </c>
    </row>
    <row r="144" spans="1:1">
      <c r="A144" s="6" t="s">
        <v>241</v>
      </c>
    </row>
    <row r="145" spans="1:1">
      <c r="A145" s="6" t="s">
        <v>242</v>
      </c>
    </row>
    <row r="146" spans="1:1">
      <c r="A146" s="6" t="s">
        <v>243</v>
      </c>
    </row>
    <row r="147" spans="1:1">
      <c r="A147" s="6" t="s">
        <v>244</v>
      </c>
    </row>
    <row r="148" spans="1:1">
      <c r="A148" s="6" t="s">
        <v>246</v>
      </c>
    </row>
    <row r="149" spans="1:1">
      <c r="A149" s="6" t="s">
        <v>247</v>
      </c>
    </row>
    <row r="150" spans="1:1">
      <c r="A150" s="6" t="s">
        <v>248</v>
      </c>
    </row>
    <row r="151" spans="1:1">
      <c r="A151" s="6" t="s">
        <v>249</v>
      </c>
    </row>
    <row r="152" spans="1:1">
      <c r="A152" s="6" t="s">
        <v>251</v>
      </c>
    </row>
    <row r="153" spans="1:1">
      <c r="A153" s="6" t="s">
        <v>252</v>
      </c>
    </row>
    <row r="154" spans="1:1">
      <c r="A154" s="6" t="s">
        <v>253</v>
      </c>
    </row>
    <row r="155" spans="1:1">
      <c r="A155" s="6" t="s">
        <v>254</v>
      </c>
    </row>
    <row r="156" spans="1:1">
      <c r="A156" s="6" t="s">
        <v>255</v>
      </c>
    </row>
    <row r="157" spans="1:1">
      <c r="A157" s="6" t="s">
        <v>256</v>
      </c>
    </row>
    <row r="158" spans="1:1">
      <c r="A158" s="6" t="s">
        <v>258</v>
      </c>
    </row>
    <row r="159" spans="1:1">
      <c r="A159" s="6" t="s">
        <v>260</v>
      </c>
    </row>
    <row r="160" spans="1:1">
      <c r="A160" s="6" t="s">
        <v>262</v>
      </c>
    </row>
    <row r="161" spans="1:1">
      <c r="A161" s="6" t="s">
        <v>263</v>
      </c>
    </row>
    <row r="162" spans="1:1">
      <c r="A162" s="6" t="s">
        <v>264</v>
      </c>
    </row>
    <row r="163" spans="1:1">
      <c r="A163" s="6" t="s">
        <v>266</v>
      </c>
    </row>
    <row r="164" spans="1:1">
      <c r="A164" s="6" t="s">
        <v>267</v>
      </c>
    </row>
    <row r="165" spans="1:1">
      <c r="A165" s="6" t="s">
        <v>268</v>
      </c>
    </row>
    <row r="166" spans="1:1">
      <c r="A166" s="6" t="s">
        <v>269</v>
      </c>
    </row>
    <row r="167" spans="1:1">
      <c r="A167" s="6" t="s">
        <v>270</v>
      </c>
    </row>
    <row r="168" spans="1:1">
      <c r="A168" s="6" t="s">
        <v>271</v>
      </c>
    </row>
    <row r="169" spans="1:1">
      <c r="A169" s="6" t="s">
        <v>272</v>
      </c>
    </row>
    <row r="170" spans="1:1">
      <c r="A170" s="6" t="s">
        <v>273</v>
      </c>
    </row>
    <row r="171" spans="1:1">
      <c r="A171" s="6" t="s">
        <v>274</v>
      </c>
    </row>
    <row r="172" spans="1:1">
      <c r="A172" s="6" t="s">
        <v>275</v>
      </c>
    </row>
    <row r="173" spans="1:1">
      <c r="A173" s="6" t="s">
        <v>276</v>
      </c>
    </row>
    <row r="174" spans="1:1">
      <c r="A174" s="6" t="s">
        <v>277</v>
      </c>
    </row>
    <row r="175" spans="1:1">
      <c r="A175" s="6" t="s">
        <v>279</v>
      </c>
    </row>
    <row r="176" spans="1:1">
      <c r="A176" s="6" t="s">
        <v>281</v>
      </c>
    </row>
    <row r="177" spans="1:1">
      <c r="A177" s="6" t="s">
        <v>283</v>
      </c>
    </row>
    <row r="178" spans="1:1">
      <c r="A178" s="6" t="s">
        <v>284</v>
      </c>
    </row>
    <row r="179" spans="1:1">
      <c r="A179" s="6" t="s">
        <v>285</v>
      </c>
    </row>
    <row r="180" spans="1:1">
      <c r="A180" s="6" t="s">
        <v>287</v>
      </c>
    </row>
    <row r="181" spans="1:1">
      <c r="A181" s="6" t="s">
        <v>288</v>
      </c>
    </row>
    <row r="182" spans="1:1">
      <c r="A182" s="6" t="s">
        <v>290</v>
      </c>
    </row>
    <row r="183" spans="1:1">
      <c r="A183" s="6" t="s">
        <v>291</v>
      </c>
    </row>
    <row r="184" spans="1:1">
      <c r="A184" s="6" t="s">
        <v>292</v>
      </c>
    </row>
    <row r="185" spans="1:1">
      <c r="A185" s="6" t="s">
        <v>293</v>
      </c>
    </row>
    <row r="186" spans="1:1">
      <c r="A186" s="6" t="s">
        <v>295</v>
      </c>
    </row>
    <row r="187" spans="1:1">
      <c r="A187" s="6" t="s">
        <v>296</v>
      </c>
    </row>
    <row r="188" spans="1:1">
      <c r="A188" s="6" t="s">
        <v>297</v>
      </c>
    </row>
    <row r="189" spans="1:1">
      <c r="A189" s="6" t="s">
        <v>299</v>
      </c>
    </row>
    <row r="190" spans="1:1">
      <c r="A190" s="6" t="s">
        <v>300</v>
      </c>
    </row>
    <row r="191" spans="1:1">
      <c r="A191" s="6" t="s">
        <v>301</v>
      </c>
    </row>
    <row r="192" spans="1:1">
      <c r="A192" s="6" t="s">
        <v>303</v>
      </c>
    </row>
    <row r="193" spans="1:1">
      <c r="A193" s="6" t="s">
        <v>305</v>
      </c>
    </row>
    <row r="194" spans="1:1">
      <c r="A194" s="6" t="s">
        <v>306</v>
      </c>
    </row>
    <row r="195" spans="1:1">
      <c r="A195" s="6" t="s">
        <v>307</v>
      </c>
    </row>
    <row r="196" spans="1:1">
      <c r="A196" s="6" t="s">
        <v>308</v>
      </c>
    </row>
    <row r="197" spans="1:1">
      <c r="A197" s="6" t="s">
        <v>310</v>
      </c>
    </row>
    <row r="198" spans="1:1">
      <c r="A198" s="6" t="s">
        <v>311</v>
      </c>
    </row>
    <row r="199" spans="1:1">
      <c r="A199" s="6" t="s">
        <v>312</v>
      </c>
    </row>
    <row r="200" spans="1:1">
      <c r="A200" s="6" t="s">
        <v>313</v>
      </c>
    </row>
    <row r="201" spans="1:1">
      <c r="A201" s="6" t="s">
        <v>314</v>
      </c>
    </row>
    <row r="202" spans="1:1">
      <c r="A202" s="6" t="s">
        <v>315</v>
      </c>
    </row>
    <row r="203" spans="1:1">
      <c r="A203" s="6" t="s">
        <v>316</v>
      </c>
    </row>
    <row r="204" spans="1:1">
      <c r="A204" s="6" t="s">
        <v>317</v>
      </c>
    </row>
    <row r="205" spans="1:1">
      <c r="A205" s="6" t="s">
        <v>319</v>
      </c>
    </row>
    <row r="206" spans="1:1">
      <c r="A206" s="6" t="s">
        <v>320</v>
      </c>
    </row>
    <row r="207" spans="1:1">
      <c r="A207" s="6" t="s">
        <v>321</v>
      </c>
    </row>
    <row r="208" spans="1:1">
      <c r="A208" s="6" t="s">
        <v>322</v>
      </c>
    </row>
    <row r="209" spans="1:1">
      <c r="A209" s="6" t="s">
        <v>324</v>
      </c>
    </row>
    <row r="210" spans="1:1">
      <c r="A210" s="6" t="s">
        <v>325</v>
      </c>
    </row>
    <row r="211" spans="1:1">
      <c r="A211" s="6" t="s">
        <v>326</v>
      </c>
    </row>
    <row r="212" spans="1:1">
      <c r="A212" s="6" t="s">
        <v>327</v>
      </c>
    </row>
    <row r="213" spans="1:1">
      <c r="A213" s="6" t="s">
        <v>328</v>
      </c>
    </row>
    <row r="214" spans="1:1">
      <c r="A214" s="6" t="s">
        <v>330</v>
      </c>
    </row>
    <row r="215" spans="1:1">
      <c r="A215" s="6" t="s">
        <v>331</v>
      </c>
    </row>
    <row r="216" spans="1:1">
      <c r="A216" s="6" t="s">
        <v>332</v>
      </c>
    </row>
    <row r="217" spans="1:1">
      <c r="A217" s="6" t="s">
        <v>333</v>
      </c>
    </row>
    <row r="218" spans="1:1">
      <c r="A218" s="6" t="s">
        <v>335</v>
      </c>
    </row>
    <row r="219" spans="1:1">
      <c r="A219" s="6" t="s">
        <v>336</v>
      </c>
    </row>
    <row r="220" spans="1:1">
      <c r="A220" s="6" t="s">
        <v>337</v>
      </c>
    </row>
    <row r="221" spans="1:1">
      <c r="A221" s="6" t="s">
        <v>338</v>
      </c>
    </row>
    <row r="222" spans="1:1">
      <c r="A222" s="6" t="s">
        <v>339</v>
      </c>
    </row>
    <row r="223" spans="1:1">
      <c r="A223" s="6" t="s">
        <v>340</v>
      </c>
    </row>
    <row r="224" spans="1:1">
      <c r="A224" s="6" t="s">
        <v>342</v>
      </c>
    </row>
    <row r="225" spans="1:1">
      <c r="A225" s="6" t="s">
        <v>343</v>
      </c>
    </row>
    <row r="226" spans="1:1">
      <c r="A226" s="6" t="s">
        <v>344</v>
      </c>
    </row>
    <row r="227" spans="1:1">
      <c r="A227" s="6" t="s">
        <v>345</v>
      </c>
    </row>
    <row r="228" spans="1:1">
      <c r="A228" s="6" t="s">
        <v>347</v>
      </c>
    </row>
    <row r="229" spans="1:1">
      <c r="A229" s="6" t="s">
        <v>348</v>
      </c>
    </row>
    <row r="230" spans="1:1">
      <c r="A230" s="6" t="s">
        <v>349</v>
      </c>
    </row>
    <row r="231" spans="1:1">
      <c r="A231" s="6" t="s">
        <v>350</v>
      </c>
    </row>
    <row r="232" spans="1:1">
      <c r="A232" s="6" t="s">
        <v>351</v>
      </c>
    </row>
    <row r="233" spans="1:1">
      <c r="A233" s="6" t="s">
        <v>352</v>
      </c>
    </row>
    <row r="234" spans="1:1">
      <c r="A234" s="6" t="s">
        <v>353</v>
      </c>
    </row>
    <row r="235" spans="1:1">
      <c r="A235" s="6" t="s">
        <v>355</v>
      </c>
    </row>
    <row r="236" spans="1:1">
      <c r="A236" s="6" t="s">
        <v>356</v>
      </c>
    </row>
    <row r="237" spans="1:1">
      <c r="A237" s="6" t="s">
        <v>357</v>
      </c>
    </row>
    <row r="238" spans="1:1">
      <c r="A238" s="6" t="s">
        <v>358</v>
      </c>
    </row>
    <row r="239" spans="1:1">
      <c r="A239" s="6" t="s">
        <v>359</v>
      </c>
    </row>
    <row r="240" spans="1:1">
      <c r="A240" s="6" t="s">
        <v>360</v>
      </c>
    </row>
    <row r="241" spans="1:1">
      <c r="A241" s="6" t="s">
        <v>361</v>
      </c>
    </row>
    <row r="242" spans="1:1">
      <c r="A242" s="6" t="s">
        <v>362</v>
      </c>
    </row>
    <row r="243" spans="1:1">
      <c r="A243" s="6" t="s">
        <v>364</v>
      </c>
    </row>
    <row r="244" spans="1:1">
      <c r="A244" s="6" t="s">
        <v>365</v>
      </c>
    </row>
    <row r="245" spans="1:1">
      <c r="A245" s="6" t="s">
        <v>367</v>
      </c>
    </row>
    <row r="246" spans="1:1">
      <c r="A246" s="6" t="s">
        <v>368</v>
      </c>
    </row>
    <row r="247" spans="1:1">
      <c r="A247" s="6" t="s">
        <v>369</v>
      </c>
    </row>
    <row r="248" spans="1:1">
      <c r="A248" s="6" t="s">
        <v>370</v>
      </c>
    </row>
    <row r="249" spans="1:1">
      <c r="A249" s="6" t="s">
        <v>371</v>
      </c>
    </row>
    <row r="250" spans="1:1">
      <c r="A250" s="6" t="s">
        <v>373</v>
      </c>
    </row>
    <row r="251" spans="1:1">
      <c r="A251" s="6" t="s">
        <v>374</v>
      </c>
    </row>
    <row r="252" spans="1:1">
      <c r="A252" s="6" t="s">
        <v>375</v>
      </c>
    </row>
    <row r="253" spans="1:1">
      <c r="A253" s="6" t="s">
        <v>376</v>
      </c>
    </row>
    <row r="254" spans="1:1">
      <c r="A254" s="6" t="s">
        <v>377</v>
      </c>
    </row>
    <row r="255" spans="1:1">
      <c r="A255" s="6" t="s">
        <v>378</v>
      </c>
    </row>
    <row r="256" spans="1:1">
      <c r="A256" s="6" t="s">
        <v>380</v>
      </c>
    </row>
    <row r="257" spans="1:1">
      <c r="A257" s="6" t="s">
        <v>381</v>
      </c>
    </row>
    <row r="258" spans="1:1">
      <c r="A258" s="6" t="s">
        <v>382</v>
      </c>
    </row>
    <row r="259" spans="1:1">
      <c r="A259" s="6" t="s">
        <v>384</v>
      </c>
    </row>
    <row r="260" spans="1:1">
      <c r="A260" s="6" t="s">
        <v>385</v>
      </c>
    </row>
    <row r="261" spans="1:1">
      <c r="A261" s="6" t="s">
        <v>386</v>
      </c>
    </row>
    <row r="262" spans="1:1">
      <c r="A262" s="6" t="s">
        <v>388</v>
      </c>
    </row>
    <row r="263" spans="1:1">
      <c r="A263" s="6" t="s">
        <v>390</v>
      </c>
    </row>
    <row r="264" spans="1:1">
      <c r="A264" s="6" t="s">
        <v>391</v>
      </c>
    </row>
    <row r="265" spans="1:1">
      <c r="A265" s="6" t="s">
        <v>392</v>
      </c>
    </row>
    <row r="266" spans="1:1">
      <c r="A266" s="6" t="s">
        <v>395</v>
      </c>
    </row>
    <row r="267" spans="1:1">
      <c r="A267" s="6" t="s">
        <v>396</v>
      </c>
    </row>
    <row r="268" spans="1:1">
      <c r="A268" s="6" t="s">
        <v>397</v>
      </c>
    </row>
    <row r="269" spans="1:1">
      <c r="A269" s="6" t="s">
        <v>398</v>
      </c>
    </row>
    <row r="270" spans="1:1">
      <c r="A270" s="6" t="s">
        <v>399</v>
      </c>
    </row>
    <row r="271" spans="1:1">
      <c r="A271" s="6" t="s">
        <v>401</v>
      </c>
    </row>
    <row r="272" spans="1:1">
      <c r="A272" s="6" t="s">
        <v>402</v>
      </c>
    </row>
    <row r="273" spans="1:1">
      <c r="A273" s="6" t="s">
        <v>403</v>
      </c>
    </row>
    <row r="274" spans="1:1">
      <c r="A274" s="6" t="s">
        <v>404</v>
      </c>
    </row>
    <row r="275" spans="1:1">
      <c r="A275" s="6" t="s">
        <v>405</v>
      </c>
    </row>
    <row r="276" spans="1:1">
      <c r="A276" s="6" t="s">
        <v>406</v>
      </c>
    </row>
    <row r="277" spans="1:1">
      <c r="A277" s="6" t="s">
        <v>407</v>
      </c>
    </row>
    <row r="278" spans="1:1">
      <c r="A278" s="6" t="s">
        <v>408</v>
      </c>
    </row>
    <row r="279" spans="1:1">
      <c r="A279" s="6" t="s">
        <v>409</v>
      </c>
    </row>
    <row r="280" spans="1:1">
      <c r="A280" s="6" t="s">
        <v>411</v>
      </c>
    </row>
    <row r="281" spans="1:1">
      <c r="A281" s="6" t="s">
        <v>412</v>
      </c>
    </row>
    <row r="282" spans="1:1">
      <c r="A282" s="6" t="s">
        <v>413</v>
      </c>
    </row>
    <row r="283" spans="1:1">
      <c r="A283" s="6" t="s">
        <v>414</v>
      </c>
    </row>
    <row r="284" spans="1:1">
      <c r="A284" s="6" t="s">
        <v>416</v>
      </c>
    </row>
    <row r="285" spans="1:1">
      <c r="A285" s="6" t="s">
        <v>417</v>
      </c>
    </row>
    <row r="286" spans="1:1">
      <c r="A286" s="6" t="s">
        <v>418</v>
      </c>
    </row>
    <row r="287" spans="1:1">
      <c r="A287" s="6" t="s">
        <v>420</v>
      </c>
    </row>
    <row r="288" spans="1:1">
      <c r="A288" s="6" t="s">
        <v>421</v>
      </c>
    </row>
    <row r="289" spans="1:1">
      <c r="A289" s="6" t="s">
        <v>423</v>
      </c>
    </row>
    <row r="290" spans="1:1">
      <c r="A290" s="6" t="s">
        <v>424</v>
      </c>
    </row>
    <row r="291" spans="1:1">
      <c r="A291" s="6" t="s">
        <v>425</v>
      </c>
    </row>
    <row r="292" spans="1:1">
      <c r="A292" s="6" t="s">
        <v>426</v>
      </c>
    </row>
    <row r="293" spans="1:1">
      <c r="A293" s="6" t="s">
        <v>427</v>
      </c>
    </row>
    <row r="294" spans="1:1">
      <c r="A294" s="6" t="s">
        <v>428</v>
      </c>
    </row>
    <row r="295" spans="1:1">
      <c r="A295" s="6" t="s">
        <v>430</v>
      </c>
    </row>
    <row r="296" spans="1:1">
      <c r="A296" s="6" t="s">
        <v>432</v>
      </c>
    </row>
    <row r="297" spans="1:1">
      <c r="A297" s="6" t="s">
        <v>433</v>
      </c>
    </row>
    <row r="298" spans="1:1">
      <c r="A298" s="6" t="s">
        <v>434</v>
      </c>
    </row>
    <row r="299" spans="1:1">
      <c r="A299" s="6" t="s">
        <v>435</v>
      </c>
    </row>
    <row r="300" spans="1:1">
      <c r="A300" s="6" t="s">
        <v>436</v>
      </c>
    </row>
    <row r="301" spans="1:1">
      <c r="A301" s="6" t="s">
        <v>437</v>
      </c>
    </row>
    <row r="302" spans="1:1">
      <c r="A302" s="6" t="s">
        <v>438</v>
      </c>
    </row>
    <row r="303" spans="1:1">
      <c r="A303" s="6" t="s">
        <v>439</v>
      </c>
    </row>
    <row r="304" spans="1:1">
      <c r="A304" s="6" t="s">
        <v>440</v>
      </c>
    </row>
    <row r="305" spans="1:1">
      <c r="A305" s="6" t="s">
        <v>441</v>
      </c>
    </row>
    <row r="306" spans="1:1">
      <c r="A306" s="6" t="s">
        <v>442</v>
      </c>
    </row>
    <row r="307" spans="1:1">
      <c r="A307" s="6" t="s">
        <v>443</v>
      </c>
    </row>
    <row r="308" spans="1:1">
      <c r="A308" s="6" t="s">
        <v>444</v>
      </c>
    </row>
    <row r="309" spans="1:1">
      <c r="A309" s="6" t="s">
        <v>445</v>
      </c>
    </row>
    <row r="310" spans="1:1">
      <c r="A310" s="6" t="s">
        <v>446</v>
      </c>
    </row>
    <row r="311" spans="1:1">
      <c r="A311" s="6" t="s">
        <v>447</v>
      </c>
    </row>
    <row r="312" spans="1:1">
      <c r="A312" s="6" t="s">
        <v>448</v>
      </c>
    </row>
    <row r="313" spans="1:1">
      <c r="A313" s="6" t="s">
        <v>449</v>
      </c>
    </row>
    <row r="314" spans="1:1">
      <c r="A314" s="6" t="s">
        <v>450</v>
      </c>
    </row>
    <row r="315" spans="1:1">
      <c r="A315" s="6" t="s">
        <v>451</v>
      </c>
    </row>
    <row r="316" spans="1:1">
      <c r="A316" s="6" t="s">
        <v>452</v>
      </c>
    </row>
    <row r="317" spans="1:1">
      <c r="A317" s="6" t="s">
        <v>453</v>
      </c>
    </row>
    <row r="318" spans="1:1">
      <c r="A318" s="6" t="s">
        <v>454</v>
      </c>
    </row>
    <row r="319" spans="1:1">
      <c r="A319" s="6" t="s">
        <v>455</v>
      </c>
    </row>
    <row r="320" spans="1:1">
      <c r="A320" s="6" t="s">
        <v>456</v>
      </c>
    </row>
    <row r="321" spans="1:1">
      <c r="A321" s="6" t="s">
        <v>457</v>
      </c>
    </row>
    <row r="322" spans="1:1">
      <c r="A322" s="6" t="s">
        <v>458</v>
      </c>
    </row>
    <row r="323" spans="1:1">
      <c r="A323" s="6" t="s">
        <v>459</v>
      </c>
    </row>
    <row r="324" spans="1:1">
      <c r="A324" s="6" t="s">
        <v>460</v>
      </c>
    </row>
    <row r="325" spans="1:1">
      <c r="A325" s="6" t="s">
        <v>461</v>
      </c>
    </row>
    <row r="326" spans="1:1">
      <c r="A326" s="6" t="s">
        <v>463</v>
      </c>
    </row>
    <row r="327" spans="1:1">
      <c r="A327" s="6" t="s">
        <v>464</v>
      </c>
    </row>
    <row r="328" spans="1:1">
      <c r="A328" s="6" t="s">
        <v>465</v>
      </c>
    </row>
    <row r="329" spans="1:1">
      <c r="A329" s="6" t="s">
        <v>466</v>
      </c>
    </row>
    <row r="330" spans="1:1">
      <c r="A330" s="6" t="s">
        <v>467</v>
      </c>
    </row>
    <row r="331" spans="1:1">
      <c r="A331" s="6" t="s">
        <v>468</v>
      </c>
    </row>
    <row r="332" spans="1:1">
      <c r="A332" s="6" t="s">
        <v>469</v>
      </c>
    </row>
    <row r="333" spans="1:1">
      <c r="A333" s="6" t="s">
        <v>470</v>
      </c>
    </row>
    <row r="334" spans="1:1">
      <c r="A334" s="6" t="s">
        <v>471</v>
      </c>
    </row>
    <row r="335" spans="1:1">
      <c r="A335" s="6" t="s">
        <v>472</v>
      </c>
    </row>
    <row r="336" spans="1:1">
      <c r="A336" s="6" t="s">
        <v>473</v>
      </c>
    </row>
    <row r="337" spans="1:1">
      <c r="A337" s="6" t="s">
        <v>474</v>
      </c>
    </row>
    <row r="338" spans="1:1">
      <c r="A338" s="6" t="s">
        <v>475</v>
      </c>
    </row>
    <row r="339" spans="1:1">
      <c r="A339" s="6" t="s">
        <v>476</v>
      </c>
    </row>
    <row r="340" spans="1:1">
      <c r="A340" s="6" t="s">
        <v>477</v>
      </c>
    </row>
    <row r="341" spans="1:1">
      <c r="A341" s="6" t="s">
        <v>479</v>
      </c>
    </row>
    <row r="342" spans="1:1">
      <c r="A342" s="6" t="s">
        <v>481</v>
      </c>
    </row>
    <row r="343" spans="1:1">
      <c r="A343" s="6" t="s">
        <v>482</v>
      </c>
    </row>
    <row r="344" spans="1:1">
      <c r="A344" s="6" t="s">
        <v>483</v>
      </c>
    </row>
    <row r="345" spans="1:1">
      <c r="A345" s="6" t="s">
        <v>484</v>
      </c>
    </row>
    <row r="346" spans="1:1">
      <c r="A346" s="6" t="s">
        <v>485</v>
      </c>
    </row>
    <row r="347" spans="1:1">
      <c r="A347" s="6" t="s">
        <v>486</v>
      </c>
    </row>
    <row r="348" spans="1:1">
      <c r="A348" s="6" t="s">
        <v>487</v>
      </c>
    </row>
    <row r="349" spans="1:1">
      <c r="A349" s="6" t="s">
        <v>488</v>
      </c>
    </row>
    <row r="350" spans="1:1">
      <c r="A350" s="6" t="s">
        <v>490</v>
      </c>
    </row>
    <row r="351" spans="1:1">
      <c r="A351" s="6" t="s">
        <v>492</v>
      </c>
    </row>
    <row r="352" spans="1:1">
      <c r="A352" s="6" t="s">
        <v>493</v>
      </c>
    </row>
    <row r="353" spans="1:1">
      <c r="A353" s="6" t="s">
        <v>494</v>
      </c>
    </row>
    <row r="354" spans="1:1">
      <c r="A354" s="6" t="s">
        <v>495</v>
      </c>
    </row>
    <row r="355" spans="1:1">
      <c r="A355" s="6" t="s">
        <v>496</v>
      </c>
    </row>
    <row r="356" spans="1:1">
      <c r="A356" s="6" t="s">
        <v>497</v>
      </c>
    </row>
    <row r="357" spans="1:1">
      <c r="A357" s="6" t="s">
        <v>498</v>
      </c>
    </row>
    <row r="358" spans="1:1">
      <c r="A358" s="6" t="s">
        <v>500</v>
      </c>
    </row>
    <row r="359" spans="1:1">
      <c r="A359" s="6" t="s">
        <v>501</v>
      </c>
    </row>
    <row r="360" spans="1:1">
      <c r="A360" s="6" t="s">
        <v>503</v>
      </c>
    </row>
    <row r="361" spans="1:1">
      <c r="A361" s="6" t="s">
        <v>504</v>
      </c>
    </row>
    <row r="362" spans="1:1">
      <c r="A362" s="6" t="s">
        <v>505</v>
      </c>
    </row>
    <row r="363" spans="1:1">
      <c r="A363" s="6" t="s">
        <v>507</v>
      </c>
    </row>
    <row r="364" spans="1:1">
      <c r="A364" s="6" t="s">
        <v>509</v>
      </c>
    </row>
    <row r="365" spans="1:1">
      <c r="A365" s="6" t="s">
        <v>510</v>
      </c>
    </row>
    <row r="366" spans="1:1">
      <c r="A366" s="6" t="s">
        <v>511</v>
      </c>
    </row>
    <row r="367" spans="1:1">
      <c r="A367" s="6" t="s">
        <v>512</v>
      </c>
    </row>
    <row r="368" spans="1:1">
      <c r="A368" s="6" t="s">
        <v>513</v>
      </c>
    </row>
    <row r="369" spans="1:1">
      <c r="A369" s="6" t="s">
        <v>514</v>
      </c>
    </row>
    <row r="370" spans="1:1">
      <c r="A370" s="6" t="s">
        <v>515</v>
      </c>
    </row>
    <row r="371" spans="1:1">
      <c r="A371" s="6" t="s">
        <v>516</v>
      </c>
    </row>
    <row r="372" spans="1:1">
      <c r="A372" s="6" t="s">
        <v>518</v>
      </c>
    </row>
    <row r="373" spans="1:1">
      <c r="A373" s="6" t="s">
        <v>519</v>
      </c>
    </row>
    <row r="374" spans="1:1">
      <c r="A374" s="6" t="s">
        <v>520</v>
      </c>
    </row>
    <row r="375" spans="1:1">
      <c r="A375" s="6" t="s">
        <v>521</v>
      </c>
    </row>
    <row r="376" spans="1:1">
      <c r="A376" s="6" t="s">
        <v>522</v>
      </c>
    </row>
    <row r="377" spans="1:1">
      <c r="A377" s="6" t="s">
        <v>523</v>
      </c>
    </row>
    <row r="378" spans="1:1">
      <c r="A378" s="6" t="s">
        <v>524</v>
      </c>
    </row>
    <row r="379" spans="1:1">
      <c r="A379" s="6" t="s">
        <v>525</v>
      </c>
    </row>
    <row r="380" spans="1:1">
      <c r="A380" s="6" t="s">
        <v>526</v>
      </c>
    </row>
    <row r="381" spans="1:1">
      <c r="A381" s="6" t="s">
        <v>527</v>
      </c>
    </row>
    <row r="382" spans="1:1">
      <c r="A382" s="6" t="s">
        <v>528</v>
      </c>
    </row>
    <row r="383" spans="1:1">
      <c r="A383" s="6" t="s">
        <v>529</v>
      </c>
    </row>
    <row r="384" spans="1:1">
      <c r="A384" s="6" t="s">
        <v>530</v>
      </c>
    </row>
    <row r="385" spans="1:1">
      <c r="A385" s="6" t="s">
        <v>531</v>
      </c>
    </row>
    <row r="386" spans="1:1">
      <c r="A386" s="6" t="s">
        <v>532</v>
      </c>
    </row>
    <row r="387" spans="1:1">
      <c r="A387" s="6" t="s">
        <v>533</v>
      </c>
    </row>
    <row r="388" spans="1:1">
      <c r="A388" s="6" t="s">
        <v>534</v>
      </c>
    </row>
    <row r="389" spans="1:1">
      <c r="A389" s="6" t="s">
        <v>535</v>
      </c>
    </row>
    <row r="390" spans="1:1">
      <c r="A390" s="6" t="s">
        <v>536</v>
      </c>
    </row>
    <row r="391" spans="1:1">
      <c r="A391" s="6" t="s">
        <v>537</v>
      </c>
    </row>
    <row r="392" spans="1:1">
      <c r="A392" s="6" t="s">
        <v>538</v>
      </c>
    </row>
    <row r="393" spans="1:1">
      <c r="A393" s="6" t="s">
        <v>539</v>
      </c>
    </row>
    <row r="394" spans="1:1">
      <c r="A394" s="6" t="s">
        <v>540</v>
      </c>
    </row>
    <row r="395" spans="1:1">
      <c r="A395" s="6" t="s">
        <v>541</v>
      </c>
    </row>
    <row r="396" spans="1:1">
      <c r="A396" s="6" t="s">
        <v>542</v>
      </c>
    </row>
    <row r="397" spans="1:1">
      <c r="A397" s="6" t="s">
        <v>543</v>
      </c>
    </row>
    <row r="398" spans="1:1">
      <c r="A398" s="6" t="s">
        <v>544</v>
      </c>
    </row>
    <row r="399" spans="1:1">
      <c r="A399" s="6" t="s">
        <v>545</v>
      </c>
    </row>
    <row r="400" spans="1:1">
      <c r="A400" s="6" t="s">
        <v>546</v>
      </c>
    </row>
    <row r="401" spans="1:1">
      <c r="A401" s="6" t="s">
        <v>547</v>
      </c>
    </row>
    <row r="402" spans="1:1">
      <c r="A402" s="6" t="s">
        <v>548</v>
      </c>
    </row>
    <row r="403" spans="1:1">
      <c r="A403" s="6" t="s">
        <v>549</v>
      </c>
    </row>
    <row r="404" spans="1:1">
      <c r="A404" s="6" t="s">
        <v>550</v>
      </c>
    </row>
    <row r="405" spans="1:1">
      <c r="A405" s="6" t="s">
        <v>551</v>
      </c>
    </row>
    <row r="406" spans="1:1">
      <c r="A406" s="6" t="s">
        <v>552</v>
      </c>
    </row>
    <row r="407" spans="1:1">
      <c r="A407" s="6" t="s">
        <v>553</v>
      </c>
    </row>
    <row r="408" spans="1:1">
      <c r="A408" s="6" t="s">
        <v>555</v>
      </c>
    </row>
    <row r="409" spans="1:1">
      <c r="A409" s="6" t="s">
        <v>556</v>
      </c>
    </row>
    <row r="410" spans="1:1">
      <c r="A410" s="6" t="s">
        <v>557</v>
      </c>
    </row>
    <row r="411" spans="1:1">
      <c r="A411" s="6" t="s">
        <v>558</v>
      </c>
    </row>
    <row r="412" spans="1:1">
      <c r="A412" s="6" t="s">
        <v>559</v>
      </c>
    </row>
    <row r="413" spans="1:1">
      <c r="A413" s="6" t="s">
        <v>560</v>
      </c>
    </row>
    <row r="414" spans="1:1">
      <c r="A414" s="6" t="s">
        <v>561</v>
      </c>
    </row>
    <row r="415" spans="1:1">
      <c r="A415" s="6" t="s">
        <v>563</v>
      </c>
    </row>
    <row r="416" spans="1:1">
      <c r="A416" s="6" t="s">
        <v>564</v>
      </c>
    </row>
    <row r="417" spans="1:1">
      <c r="A417" s="6" t="s">
        <v>565</v>
      </c>
    </row>
    <row r="418" spans="1:1">
      <c r="A418" s="6" t="s">
        <v>566</v>
      </c>
    </row>
    <row r="419" spans="1:1">
      <c r="A419" s="6" t="s">
        <v>567</v>
      </c>
    </row>
    <row r="420" spans="1:1">
      <c r="A420" s="6" t="s">
        <v>568</v>
      </c>
    </row>
    <row r="421" spans="1:1">
      <c r="A421" s="6" t="s">
        <v>569</v>
      </c>
    </row>
    <row r="422" spans="1:1">
      <c r="A422" s="6" t="s">
        <v>570</v>
      </c>
    </row>
    <row r="423" spans="1:1">
      <c r="A423" s="6" t="s">
        <v>571</v>
      </c>
    </row>
    <row r="424" spans="1:1">
      <c r="A424" s="6" t="s">
        <v>572</v>
      </c>
    </row>
    <row r="425" spans="1:1">
      <c r="A425" s="6" t="s">
        <v>573</v>
      </c>
    </row>
    <row r="426" spans="1:1">
      <c r="A426" s="6" t="s">
        <v>574</v>
      </c>
    </row>
    <row r="427" spans="1:1">
      <c r="A427" s="6" t="s">
        <v>575</v>
      </c>
    </row>
  </sheetData>
  <dataValidations count="1">
    <dataValidation type="list" allowBlank="1" showInputMessage="1" showErrorMessage="1" sqref="A1:A1048576">
      <formula1>$A$1:$A$427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Project NYSE Data File</vt:lpstr>
      <vt:lpstr>Pivot Table for Revenue growth</vt:lpstr>
      <vt:lpstr>Table for Revenue Growth graph</vt:lpstr>
      <vt:lpstr>Pivot Table Summary Statistics </vt:lpstr>
      <vt:lpstr>Summary Statistics</vt:lpstr>
      <vt:lpstr>Dynamic Profit &amp; Loss Statement</vt:lpstr>
      <vt:lpstr>Forecasting Model Scenarios</vt:lpstr>
      <vt:lpstr>Ticker Symbol Down Drop List</vt:lpstr>
      <vt:lpstr>Cases</vt:lpstr>
      <vt:lpstr>COGS</vt:lpstr>
      <vt:lpstr>Company_Names</vt:lpstr>
      <vt:lpstr>OPIs</vt:lpstr>
      <vt:lpstr>RD</vt:lpstr>
      <vt:lpstr>Revenues</vt:lpstr>
      <vt:lpstr>SGA</vt:lpstr>
      <vt:lpstr>Ticker_Symbol</vt:lpstr>
      <vt:lpstr>Year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Monarch</dc:creator>
  <cp:lastModifiedBy>Monarch</cp:lastModifiedBy>
  <cp:lastPrinted>2021-06-04T20:37:05Z</cp:lastPrinted>
  <dcterms:created xsi:type="dcterms:W3CDTF">2021-06-02T20:18:31Z</dcterms:created>
  <dcterms:modified xsi:type="dcterms:W3CDTF">2021-10-15T04:48:02Z</dcterms:modified>
</cp:coreProperties>
</file>