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Data Science\Risk Analysis\risk_analysis\Exam_prep\"/>
    </mc:Choice>
  </mc:AlternateContent>
  <xr:revisionPtr revIDLastSave="0" documentId="13_ncr:1_{51E914E0-191B-4936-A461-C7269D4B9E1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I19" i="1"/>
  <c r="J18" i="1"/>
  <c r="I17" i="1"/>
  <c r="J16" i="1"/>
  <c r="I16" i="1"/>
  <c r="H16" i="1"/>
  <c r="K14" i="1"/>
  <c r="G7" i="1"/>
  <c r="H7" i="1" s="1"/>
  <c r="G8" i="1"/>
  <c r="I8" i="1" s="1"/>
  <c r="S8" i="1"/>
  <c r="S7" i="1"/>
  <c r="S6" i="1"/>
  <c r="U5" i="1"/>
  <c r="V5" i="1"/>
  <c r="W5" i="1"/>
  <c r="T5" i="1"/>
  <c r="L6" i="1"/>
  <c r="N5" i="1"/>
  <c r="O5" i="1"/>
  <c r="P5" i="1"/>
  <c r="M5" i="1"/>
  <c r="L7" i="1"/>
  <c r="L8" i="1"/>
  <c r="C21" i="1"/>
  <c r="D21" i="1"/>
  <c r="E21" i="1"/>
  <c r="F21" i="1"/>
  <c r="C19" i="1"/>
  <c r="D19" i="1"/>
  <c r="E19" i="1"/>
  <c r="F19" i="1"/>
  <c r="D20" i="1"/>
  <c r="E20" i="1"/>
  <c r="F20" i="1"/>
  <c r="C20" i="1"/>
  <c r="B20" i="1"/>
  <c r="B21" i="1"/>
  <c r="B19" i="1"/>
  <c r="D18" i="1"/>
  <c r="E18" i="1"/>
  <c r="F18" i="1"/>
  <c r="C18" i="1"/>
  <c r="G6" i="1"/>
  <c r="I6" i="1" s="1"/>
  <c r="F9" i="1"/>
  <c r="F11" i="1" s="1"/>
  <c r="E9" i="1"/>
  <c r="E11" i="1" s="1"/>
  <c r="D9" i="1"/>
  <c r="D11" i="1" s="1"/>
  <c r="C9" i="1"/>
  <c r="C10" i="1" s="1"/>
  <c r="M7" i="1" l="1"/>
  <c r="P8" i="1"/>
  <c r="M8" i="1"/>
  <c r="W8" i="1"/>
  <c r="M6" i="1"/>
  <c r="V8" i="1"/>
  <c r="U8" i="1"/>
  <c r="T8" i="1"/>
  <c r="N8" i="1"/>
  <c r="T6" i="1"/>
  <c r="V6" i="1"/>
  <c r="O8" i="1"/>
  <c r="F10" i="1"/>
  <c r="U6" i="1"/>
  <c r="N6" i="1"/>
  <c r="P7" i="1"/>
  <c r="W6" i="1"/>
  <c r="W7" i="1"/>
  <c r="N7" i="1"/>
  <c r="V7" i="1"/>
  <c r="P6" i="1"/>
  <c r="O7" i="1"/>
  <c r="U7" i="1"/>
  <c r="O6" i="1"/>
  <c r="T7" i="1"/>
  <c r="H8" i="1"/>
  <c r="H6" i="1"/>
  <c r="E10" i="1"/>
  <c r="D10" i="1"/>
  <c r="C11" i="1"/>
  <c r="C15" i="1" s="1"/>
  <c r="C23" i="1"/>
  <c r="I7" i="1"/>
  <c r="F15" i="1" s="1"/>
  <c r="G9" i="1"/>
  <c r="X8" i="1" l="1"/>
  <c r="O9" i="1"/>
  <c r="M9" i="1"/>
  <c r="F14" i="1"/>
  <c r="N9" i="1"/>
  <c r="P9" i="1"/>
  <c r="X7" i="1"/>
  <c r="X6" i="1"/>
  <c r="C14" i="1"/>
  <c r="C16" i="1" s="1"/>
  <c r="C17" i="1" s="1"/>
  <c r="F16" i="1"/>
  <c r="F17" i="1" s="1"/>
  <c r="C24" i="1" l="1"/>
  <c r="F24" i="1" s="1"/>
</calcChain>
</file>

<file path=xl/sharedStrings.xml><?xml version="1.0" encoding="utf-8"?>
<sst xmlns="http://schemas.openxmlformats.org/spreadsheetml/2006/main" count="53" uniqueCount="51">
  <si>
    <t>Enter your values here:</t>
  </si>
  <si>
    <t>Z</t>
  </si>
  <si>
    <t>Y</t>
  </si>
  <si>
    <t>SUM = p(Z)</t>
  </si>
  <si>
    <t>SUM = p(Y)</t>
  </si>
  <si>
    <t>Y*p(Y)</t>
  </si>
  <si>
    <t>Z*p(Z) #calculate E(X)</t>
  </si>
  <si>
    <t>Z^2*p(Z) # calculate E(X^2)</t>
  </si>
  <si>
    <t>Y^2*p(Y)</t>
  </si>
  <si>
    <t>E(Z)</t>
  </si>
  <si>
    <t>E(Y)</t>
  </si>
  <si>
    <t>E(Z^2)</t>
  </si>
  <si>
    <t>E(Y^2)</t>
  </si>
  <si>
    <t>Var(Z)</t>
  </si>
  <si>
    <t>Var(Y)</t>
  </si>
  <si>
    <t>p(Y,Z)*Y*Z</t>
  </si>
  <si>
    <t>E(Y*Z)</t>
  </si>
  <si>
    <t>Cov(Y,Z)</t>
  </si>
  <si>
    <t>Corr(Y,Z)</t>
  </si>
  <si>
    <t>std(Z)</t>
  </si>
  <si>
    <t>std(Y)</t>
  </si>
  <si>
    <t>Conditional Probabilities:</t>
  </si>
  <si>
    <t>P(Y|Z)</t>
  </si>
  <si>
    <t>P(Z|Y)</t>
  </si>
  <si>
    <t>E(Y|Z)</t>
  </si>
  <si>
    <t>E(Z|Y)</t>
  </si>
  <si>
    <t xml:space="preserve">Problem 1: </t>
  </si>
  <si>
    <t>P(1,1)</t>
  </si>
  <si>
    <t>P2:</t>
  </si>
  <si>
    <t>P_I=2</t>
  </si>
  <si>
    <t>P3</t>
  </si>
  <si>
    <t>F(1.5,2)</t>
  </si>
  <si>
    <t>I&lt;=1.5</t>
  </si>
  <si>
    <t>D&lt;=2</t>
  </si>
  <si>
    <t>P4</t>
  </si>
  <si>
    <t>F_I(0.3)-F_D(1.2)</t>
  </si>
  <si>
    <t>P5</t>
  </si>
  <si>
    <t>Duration(D) =Y</t>
  </si>
  <si>
    <t>Intensity (I) =Z</t>
  </si>
  <si>
    <t>E(D) =E(Y)</t>
  </si>
  <si>
    <t>P6</t>
  </si>
  <si>
    <t>E(I|D=0) =E(Z|Y=0)</t>
  </si>
  <si>
    <t>P7</t>
  </si>
  <si>
    <t>E(I) = E(Z)</t>
  </si>
  <si>
    <t>E(I|D=0) is bigger. Why? We have correlation if we know d then the expected value of I changes</t>
  </si>
  <si>
    <t>P8</t>
  </si>
  <si>
    <t>Var(I)=Var(Z)</t>
  </si>
  <si>
    <t>P9</t>
  </si>
  <si>
    <t>E(I*D)=E(Y*Z)</t>
  </si>
  <si>
    <t>P10</t>
  </si>
  <si>
    <t>Corr(X,Y)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</si>
</sst>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5">
    <xf numFmtId="0" fontId="0" fillId="0" borderId="0" xfId="0"/>
    <xf numFmtId="0" fontId="4" fillId="4" borderId="1" xfId="3"/>
    <xf numFmtId="0" fontId="5" fillId="0" borderId="0" xfId="0" applyFont="1"/>
    <xf numFmtId="0" fontId="4" fillId="4" borderId="3" xfId="3" applyBorder="1"/>
    <xf numFmtId="0" fontId="3" fillId="3" borderId="1" xfId="2"/>
    <xf numFmtId="0" fontId="2" fillId="2" borderId="0" xfId="1"/>
    <xf numFmtId="0" fontId="4" fillId="4" borderId="10" xfId="3" applyBorder="1"/>
    <xf numFmtId="0" fontId="6" fillId="3" borderId="11" xfId="2" applyFont="1" applyBorder="1"/>
    <xf numFmtId="0" fontId="6" fillId="3" borderId="12" xfId="2" applyFont="1" applyBorder="1"/>
    <xf numFmtId="0" fontId="4" fillId="4" borderId="9" xfId="3" applyBorder="1"/>
    <xf numFmtId="0" fontId="6" fillId="3" borderId="15" xfId="2" applyFont="1" applyBorder="1"/>
    <xf numFmtId="0" fontId="6" fillId="3" borderId="16" xfId="2" applyFont="1" applyBorder="1"/>
    <xf numFmtId="0" fontId="3" fillId="3" borderId="8" xfId="2" applyBorder="1"/>
    <xf numFmtId="0" fontId="3" fillId="3" borderId="18" xfId="2" applyBorder="1"/>
    <xf numFmtId="0" fontId="3" fillId="3" borderId="19" xfId="2" applyBorder="1"/>
    <xf numFmtId="0" fontId="6" fillId="3" borderId="4" xfId="2" applyFont="1" applyBorder="1"/>
    <xf numFmtId="0" fontId="6" fillId="3" borderId="17" xfId="2" applyFont="1" applyBorder="1"/>
    <xf numFmtId="0" fontId="6" fillId="3" borderId="20" xfId="2" applyFont="1" applyBorder="1"/>
    <xf numFmtId="3" fontId="0" fillId="0" borderId="0" xfId="0" applyNumberFormat="1"/>
    <xf numFmtId="0" fontId="0" fillId="5" borderId="5" xfId="4" applyFont="1" applyBorder="1" applyAlignment="1">
      <alignment horizontal="center"/>
    </xf>
    <xf numFmtId="0" fontId="0" fillId="5" borderId="13" xfId="4" applyFont="1" applyBorder="1" applyAlignment="1">
      <alignment horizontal="center"/>
    </xf>
    <xf numFmtId="0" fontId="0" fillId="5" borderId="14" xfId="4" applyFont="1" applyBorder="1" applyAlignment="1">
      <alignment horizontal="center"/>
    </xf>
    <xf numFmtId="0" fontId="0" fillId="5" borderId="6" xfId="4" applyFont="1" applyBorder="1" applyAlignment="1">
      <alignment horizontal="center"/>
    </xf>
    <xf numFmtId="0" fontId="0" fillId="5" borderId="7" xfId="4" applyFont="1" applyBorder="1" applyAlignment="1">
      <alignment horizontal="center"/>
    </xf>
    <xf numFmtId="0" fontId="0" fillId="6" borderId="0" xfId="0" applyFill="1"/>
  </cellXfs>
  <cellStyles count="5">
    <cellStyle name="Anteckning" xfId="4" builtinId="10"/>
    <cellStyle name="Beräkning" xfId="3" builtinId="22"/>
    <cellStyle name="Bra" xfId="1" builtinId="26"/>
    <cellStyle name="Indat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5"/>
  <sheetViews>
    <sheetView tabSelected="1" workbookViewId="0">
      <selection activeCell="K25" sqref="K25"/>
    </sheetView>
  </sheetViews>
  <sheetFormatPr defaultRowHeight="14.5" x14ac:dyDescent="0.35"/>
  <cols>
    <col min="2" max="2" width="23.1796875" bestFit="1" customWidth="1"/>
    <col min="3" max="5" width="12.26953125" bestFit="1" customWidth="1"/>
    <col min="6" max="7" width="10.7265625" bestFit="1" customWidth="1"/>
    <col min="11" max="11" width="21.90625" bestFit="1" customWidth="1"/>
    <col min="16" max="16" width="9.81640625" customWidth="1"/>
    <col min="19" max="19" width="8.81640625" bestFit="1" customWidth="1"/>
    <col min="20" max="20" width="7.453125" customWidth="1"/>
    <col min="21" max="21" width="8.453125" customWidth="1"/>
    <col min="22" max="22" width="9.26953125" customWidth="1"/>
    <col min="23" max="23" width="9.6328125" customWidth="1"/>
    <col min="24" max="24" width="11.81640625" bestFit="1" customWidth="1"/>
  </cols>
  <sheetData>
    <row r="4" spans="1:24" ht="15" thickBot="1" x14ac:dyDescent="0.4">
      <c r="B4" s="2" t="s">
        <v>0</v>
      </c>
      <c r="C4" s="19" t="s">
        <v>38</v>
      </c>
      <c r="D4" s="20"/>
      <c r="E4" s="20"/>
      <c r="F4" s="21"/>
      <c r="K4" s="2" t="s">
        <v>21</v>
      </c>
      <c r="M4" s="19" t="s">
        <v>1</v>
      </c>
      <c r="N4" s="20"/>
      <c r="O4" s="20"/>
      <c r="P4" s="21"/>
      <c r="T4" s="19" t="s">
        <v>1</v>
      </c>
      <c r="U4" s="20"/>
      <c r="V4" s="20"/>
      <c r="W4" s="21"/>
    </row>
    <row r="5" spans="1:24" ht="15" thickBot="1" x14ac:dyDescent="0.4">
      <c r="B5" s="15"/>
      <c r="C5" s="17">
        <v>0</v>
      </c>
      <c r="D5" s="10">
        <v>1</v>
      </c>
      <c r="E5" s="10">
        <v>2</v>
      </c>
      <c r="F5" s="11"/>
      <c r="G5" s="9" t="s">
        <v>4</v>
      </c>
      <c r="H5" s="1" t="s">
        <v>5</v>
      </c>
      <c r="I5" s="1" t="s">
        <v>8</v>
      </c>
      <c r="L5" s="1" t="s">
        <v>22</v>
      </c>
      <c r="M5" s="1">
        <f>C$5</f>
        <v>0</v>
      </c>
      <c r="N5" s="1">
        <f t="shared" ref="N5:P5" si="0">D$5</f>
        <v>1</v>
      </c>
      <c r="O5" s="1">
        <f t="shared" si="0"/>
        <v>2</v>
      </c>
      <c r="P5" s="1">
        <f t="shared" si="0"/>
        <v>0</v>
      </c>
      <c r="S5" s="1" t="s">
        <v>23</v>
      </c>
      <c r="T5" s="1">
        <f>C5</f>
        <v>0</v>
      </c>
      <c r="U5" s="1">
        <f t="shared" ref="U5:W5" si="1">D5</f>
        <v>1</v>
      </c>
      <c r="V5" s="1">
        <f t="shared" si="1"/>
        <v>2</v>
      </c>
      <c r="W5" s="1">
        <f t="shared" si="1"/>
        <v>0</v>
      </c>
      <c r="X5" s="5" t="s">
        <v>25</v>
      </c>
    </row>
    <row r="6" spans="1:24" x14ac:dyDescent="0.35">
      <c r="A6" s="19" t="s">
        <v>37</v>
      </c>
      <c r="B6" s="16">
        <v>0</v>
      </c>
      <c r="C6" s="13">
        <v>8.7999999999999995E-2</v>
      </c>
      <c r="D6" s="14">
        <v>6.8000000000000005E-2</v>
      </c>
      <c r="E6" s="14">
        <v>0.13300000000000001</v>
      </c>
      <c r="F6" s="14"/>
      <c r="G6" s="3">
        <f>SUM(C6:F6)</f>
        <v>0.28900000000000003</v>
      </c>
      <c r="H6" s="1">
        <f>B6*G6</f>
        <v>0</v>
      </c>
      <c r="I6" s="1">
        <f>B6^2*G6</f>
        <v>0</v>
      </c>
      <c r="K6" s="19" t="s">
        <v>2</v>
      </c>
      <c r="L6" s="1">
        <f>B6</f>
        <v>0</v>
      </c>
      <c r="M6" s="1">
        <f>C6/C$9</f>
        <v>0.2046511627906977</v>
      </c>
      <c r="N6" s="1">
        <f t="shared" ref="N6:P7" si="2">D6/D$9</f>
        <v>0.18037135278514591</v>
      </c>
      <c r="O6" s="1">
        <f t="shared" si="2"/>
        <v>0.68911917098445596</v>
      </c>
      <c r="P6" s="1" t="e">
        <f t="shared" si="2"/>
        <v>#DIV/0!</v>
      </c>
      <c r="R6" s="19" t="s">
        <v>2</v>
      </c>
      <c r="S6" s="1">
        <f>B6</f>
        <v>0</v>
      </c>
      <c r="T6" s="1">
        <f>C6/$G6</f>
        <v>0.30449826989619372</v>
      </c>
      <c r="U6" s="1">
        <f t="shared" ref="U6:V6" si="3">D6/$G6</f>
        <v>0.23529411764705882</v>
      </c>
      <c r="V6" s="1">
        <f t="shared" si="3"/>
        <v>0.46020761245674735</v>
      </c>
      <c r="W6" s="1">
        <f>F6/$G6</f>
        <v>0</v>
      </c>
      <c r="X6" s="5">
        <f>T6*T$5+U6*U$5+V6*V$5</f>
        <v>1.1557093425605536</v>
      </c>
    </row>
    <row r="7" spans="1:24" x14ac:dyDescent="0.35">
      <c r="A7" s="22"/>
      <c r="B7" s="7">
        <v>1</v>
      </c>
      <c r="C7" s="12">
        <v>0.23699999999999999</v>
      </c>
      <c r="D7" s="4">
        <v>0.217</v>
      </c>
      <c r="E7" s="4">
        <v>5.1999999999999998E-2</v>
      </c>
      <c r="F7" s="4"/>
      <c r="G7" s="3">
        <f t="shared" ref="G7:G8" si="4">SUM(C7:F7)</f>
        <v>0.50600000000000001</v>
      </c>
      <c r="H7" s="1">
        <f t="shared" ref="H7:H8" si="5">B7*G7</f>
        <v>0.50600000000000001</v>
      </c>
      <c r="I7" s="1">
        <f t="shared" ref="I7:I8" si="6">B7^2*G7</f>
        <v>0.50600000000000001</v>
      </c>
      <c r="K7" s="22"/>
      <c r="L7" s="1">
        <f t="shared" ref="L7:L8" si="7">B7</f>
        <v>1</v>
      </c>
      <c r="M7" s="1">
        <f>C7/C$9</f>
        <v>0.55116279069767449</v>
      </c>
      <c r="N7" s="1">
        <f t="shared" si="2"/>
        <v>0.5755968169761273</v>
      </c>
      <c r="O7" s="1">
        <f t="shared" si="2"/>
        <v>0.26943005181347146</v>
      </c>
      <c r="P7" s="1" t="e">
        <f t="shared" si="2"/>
        <v>#DIV/0!</v>
      </c>
      <c r="R7" s="22"/>
      <c r="S7" s="1">
        <f>B7</f>
        <v>1</v>
      </c>
      <c r="T7" s="1">
        <f>C7/$G7</f>
        <v>0.46837944664031617</v>
      </c>
      <c r="U7" s="1">
        <f t="shared" ref="U7" si="8">D7/$G7</f>
        <v>0.42885375494071143</v>
      </c>
      <c r="V7" s="1">
        <f t="shared" ref="V7" si="9">E7/$G7</f>
        <v>0.10276679841897232</v>
      </c>
      <c r="W7" s="1">
        <f>F7/$G7</f>
        <v>0</v>
      </c>
      <c r="X7" s="5">
        <f t="shared" ref="X7:X8" si="10">T7*T$5+U7*U$5+V7*V$5</f>
        <v>0.63438735177865602</v>
      </c>
    </row>
    <row r="8" spans="1:24" ht="15" thickBot="1" x14ac:dyDescent="0.4">
      <c r="A8" s="23"/>
      <c r="B8" s="8">
        <v>2</v>
      </c>
      <c r="C8" s="12">
        <v>0.105</v>
      </c>
      <c r="D8" s="4">
        <v>9.1999999999999998E-2</v>
      </c>
      <c r="E8" s="4">
        <v>8.0000000000000002E-3</v>
      </c>
      <c r="F8" s="4"/>
      <c r="G8" s="3">
        <f t="shared" si="4"/>
        <v>0.20500000000000002</v>
      </c>
      <c r="H8" s="1">
        <f t="shared" si="5"/>
        <v>0.41000000000000003</v>
      </c>
      <c r="I8" s="1">
        <f t="shared" si="6"/>
        <v>0.82000000000000006</v>
      </c>
      <c r="K8" s="23"/>
      <c r="L8" s="1">
        <f t="shared" si="7"/>
        <v>2</v>
      </c>
      <c r="M8" s="1">
        <f>C8/C$9</f>
        <v>0.24418604651162792</v>
      </c>
      <c r="N8" s="1">
        <f t="shared" ref="N8" si="11">D8/D$9</f>
        <v>0.24403183023872679</v>
      </c>
      <c r="O8" s="1">
        <f t="shared" ref="O8" si="12">E8/E$9</f>
        <v>4.145077720207254E-2</v>
      </c>
      <c r="P8" s="1" t="e">
        <f t="shared" ref="P8" si="13">F8/F$9</f>
        <v>#DIV/0!</v>
      </c>
      <c r="R8" s="23"/>
      <c r="S8" s="1">
        <f>B8</f>
        <v>2</v>
      </c>
      <c r="T8" s="1">
        <f>C8/$G8</f>
        <v>0.51219512195121941</v>
      </c>
      <c r="U8" s="1">
        <f t="shared" ref="U8" si="14">D8/$G8</f>
        <v>0.448780487804878</v>
      </c>
      <c r="V8" s="1">
        <f t="shared" ref="V8" si="15">E8/$G8</f>
        <v>3.9024390243902439E-2</v>
      </c>
      <c r="W8" s="1">
        <f>F8/$G8</f>
        <v>0</v>
      </c>
      <c r="X8" s="5">
        <f t="shared" si="10"/>
        <v>0.52682926829268284</v>
      </c>
    </row>
    <row r="9" spans="1:24" x14ac:dyDescent="0.35">
      <c r="B9" s="6" t="s">
        <v>3</v>
      </c>
      <c r="C9" s="3">
        <f>SUM(C6:C8)</f>
        <v>0.42999999999999994</v>
      </c>
      <c r="D9" s="3">
        <f>SUM(D6:D8)</f>
        <v>0.377</v>
      </c>
      <c r="E9" s="3">
        <f>SUM(E6:E8)</f>
        <v>0.193</v>
      </c>
      <c r="F9" s="3">
        <f t="shared" ref="F9:G9" si="16">SUM(F6:F8)</f>
        <v>0</v>
      </c>
      <c r="G9" s="3">
        <f t="shared" si="16"/>
        <v>1</v>
      </c>
      <c r="L9" s="5" t="s">
        <v>24</v>
      </c>
      <c r="M9" s="5">
        <f>$L6*M6+$L7*M7</f>
        <v>0.55116279069767449</v>
      </c>
      <c r="N9" s="5">
        <f>$L6*N6+$L7*N7</f>
        <v>0.5755968169761273</v>
      </c>
      <c r="O9" s="5">
        <f>$L6*O6+$L7*O7</f>
        <v>0.26943005181347146</v>
      </c>
      <c r="P9" s="5" t="e">
        <f>$L6*P6+$L7*P7</f>
        <v>#DIV/0!</v>
      </c>
    </row>
    <row r="10" spans="1:24" x14ac:dyDescent="0.35">
      <c r="B10" s="1" t="s">
        <v>6</v>
      </c>
      <c r="C10" s="1">
        <f>C9*C5</f>
        <v>0</v>
      </c>
      <c r="D10" s="1">
        <f>D9*D5</f>
        <v>0.377</v>
      </c>
      <c r="E10" s="1">
        <f>E9*E5</f>
        <v>0.38600000000000001</v>
      </c>
      <c r="F10" s="1">
        <f>F9*F5</f>
        <v>0</v>
      </c>
    </row>
    <row r="11" spans="1:24" x14ac:dyDescent="0.35">
      <c r="B11" s="1" t="s">
        <v>7</v>
      </c>
      <c r="C11" s="1">
        <f>C5^2*C9</f>
        <v>0</v>
      </c>
      <c r="D11" s="1">
        <f t="shared" ref="D11:F11" si="17">D5^2*D9</f>
        <v>0.377</v>
      </c>
      <c r="E11" s="1">
        <f t="shared" si="17"/>
        <v>0.77200000000000002</v>
      </c>
      <c r="F11" s="1">
        <f t="shared" si="17"/>
        <v>0</v>
      </c>
    </row>
    <row r="12" spans="1:24" x14ac:dyDescent="0.35">
      <c r="G12" t="s">
        <v>26</v>
      </c>
      <c r="H12" t="s">
        <v>27</v>
      </c>
      <c r="I12" s="4">
        <v>0.217</v>
      </c>
    </row>
    <row r="13" spans="1:24" x14ac:dyDescent="0.35">
      <c r="G13" t="s">
        <v>28</v>
      </c>
      <c r="H13" t="s">
        <v>29</v>
      </c>
      <c r="I13">
        <v>0.193</v>
      </c>
    </row>
    <row r="14" spans="1:24" x14ac:dyDescent="0.35">
      <c r="B14" s="5" t="s">
        <v>9</v>
      </c>
      <c r="C14" s="5">
        <f>SUM(C10:F10)</f>
        <v>0.76300000000000001</v>
      </c>
      <c r="E14" s="5" t="s">
        <v>10</v>
      </c>
      <c r="F14" s="5">
        <f>SUM(H6:H8)</f>
        <v>0.91600000000000004</v>
      </c>
      <c r="G14" t="s">
        <v>30</v>
      </c>
      <c r="H14" t="s">
        <v>31</v>
      </c>
      <c r="I14" t="s">
        <v>32</v>
      </c>
      <c r="J14" t="s">
        <v>33</v>
      </c>
      <c r="K14">
        <f>SUM(C6:D8)</f>
        <v>0.80699999999999994</v>
      </c>
    </row>
    <row r="15" spans="1:24" x14ac:dyDescent="0.35">
      <c r="B15" s="1" t="s">
        <v>11</v>
      </c>
      <c r="C15" s="1">
        <f>SUM(C11:F11)</f>
        <v>1.149</v>
      </c>
      <c r="E15" s="1" t="s">
        <v>12</v>
      </c>
      <c r="F15" s="1">
        <f>SUM(I6:I8)</f>
        <v>1.3260000000000001</v>
      </c>
      <c r="G15" t="s">
        <v>34</v>
      </c>
      <c r="H15" t="s">
        <v>35</v>
      </c>
    </row>
    <row r="16" spans="1:24" x14ac:dyDescent="0.35">
      <c r="B16" s="5" t="s">
        <v>13</v>
      </c>
      <c r="C16" s="5">
        <f>C15-C14^2</f>
        <v>0.56683099999999997</v>
      </c>
      <c r="E16" s="5" t="s">
        <v>14</v>
      </c>
      <c r="F16" s="5">
        <f>F15-F14^2</f>
        <v>0.48694400000000004</v>
      </c>
      <c r="H16">
        <f>C9</f>
        <v>0.42999999999999994</v>
      </c>
      <c r="I16">
        <f>SUM(G6:G7)</f>
        <v>0.79500000000000004</v>
      </c>
      <c r="J16">
        <f>H16-I16</f>
        <v>-0.3650000000000001</v>
      </c>
    </row>
    <row r="17" spans="2:10" x14ac:dyDescent="0.35">
      <c r="B17" s="5" t="s">
        <v>19</v>
      </c>
      <c r="C17" s="5">
        <f>SQRT(C16)</f>
        <v>0.75288179683134848</v>
      </c>
      <c r="E17" s="5" t="s">
        <v>20</v>
      </c>
      <c r="F17" s="5">
        <f>SQRT(F16)</f>
        <v>0.69781372872708658</v>
      </c>
      <c r="G17" t="s">
        <v>36</v>
      </c>
      <c r="H17" t="s">
        <v>39</v>
      </c>
      <c r="I17">
        <f>F14</f>
        <v>0.91600000000000004</v>
      </c>
    </row>
    <row r="18" spans="2:10" x14ac:dyDescent="0.35">
      <c r="B18" s="1" t="s">
        <v>15</v>
      </c>
      <c r="C18" s="1">
        <f>C5</f>
        <v>0</v>
      </c>
      <c r="D18" s="1">
        <f t="shared" ref="D18:F18" si="18">D5</f>
        <v>1</v>
      </c>
      <c r="E18" s="1">
        <f t="shared" si="18"/>
        <v>2</v>
      </c>
      <c r="F18" s="1">
        <f t="shared" si="18"/>
        <v>0</v>
      </c>
      <c r="G18" t="s">
        <v>40</v>
      </c>
      <c r="H18" t="s">
        <v>41</v>
      </c>
      <c r="J18" s="24">
        <f>X6</f>
        <v>1.1557093425605536</v>
      </c>
    </row>
    <row r="19" spans="2:10" x14ac:dyDescent="0.35">
      <c r="B19" s="1">
        <f>B6</f>
        <v>0</v>
      </c>
      <c r="C19" s="1">
        <f>C6*C$5*$B6</f>
        <v>0</v>
      </c>
      <c r="D19" s="1">
        <f t="shared" ref="D19:F21" si="19">D6*D$5*$B6</f>
        <v>0</v>
      </c>
      <c r="E19" s="1">
        <f t="shared" si="19"/>
        <v>0</v>
      </c>
      <c r="F19" s="1">
        <f t="shared" si="19"/>
        <v>0</v>
      </c>
      <c r="G19" t="s">
        <v>42</v>
      </c>
      <c r="H19" t="s">
        <v>43</v>
      </c>
      <c r="I19" s="24">
        <f>C14</f>
        <v>0.76300000000000001</v>
      </c>
    </row>
    <row r="20" spans="2:10" x14ac:dyDescent="0.35">
      <c r="B20" s="1">
        <f t="shared" ref="B20:B21" si="20">B7</f>
        <v>1</v>
      </c>
      <c r="C20" s="1">
        <f>C7*C$5*$B7</f>
        <v>0</v>
      </c>
      <c r="D20" s="1">
        <f t="shared" si="19"/>
        <v>0.217</v>
      </c>
      <c r="E20" s="1">
        <f t="shared" si="19"/>
        <v>0.104</v>
      </c>
      <c r="F20" s="1">
        <f t="shared" si="19"/>
        <v>0</v>
      </c>
      <c r="H20" t="s">
        <v>44</v>
      </c>
    </row>
    <row r="21" spans="2:10" x14ac:dyDescent="0.35">
      <c r="B21" s="1">
        <f t="shared" si="20"/>
        <v>2</v>
      </c>
      <c r="C21" s="1">
        <f>C8*C$5*$B8</f>
        <v>0</v>
      </c>
      <c r="D21" s="1">
        <f t="shared" si="19"/>
        <v>0.184</v>
      </c>
      <c r="E21" s="1">
        <f t="shared" si="19"/>
        <v>3.2000000000000001E-2</v>
      </c>
      <c r="F21" s="1">
        <f t="shared" si="19"/>
        <v>0</v>
      </c>
      <c r="G21" t="s">
        <v>45</v>
      </c>
      <c r="H21" t="s">
        <v>46</v>
      </c>
      <c r="J21">
        <f>C16</f>
        <v>0.56683099999999997</v>
      </c>
    </row>
    <row r="22" spans="2:10" x14ac:dyDescent="0.35">
      <c r="G22" t="s">
        <v>47</v>
      </c>
      <c r="H22" t="s">
        <v>48</v>
      </c>
      <c r="J22">
        <f>C23</f>
        <v>0.53700000000000003</v>
      </c>
    </row>
    <row r="23" spans="2:10" x14ac:dyDescent="0.35">
      <c r="B23" s="1" t="s">
        <v>16</v>
      </c>
      <c r="C23" s="1">
        <f>SUM(C19:F21)</f>
        <v>0.53700000000000003</v>
      </c>
      <c r="G23" t="s">
        <v>49</v>
      </c>
      <c r="H23" t="s">
        <v>50</v>
      </c>
      <c r="J23">
        <f>F24</f>
        <v>-0.30817826210799965</v>
      </c>
    </row>
    <row r="24" spans="2:10" x14ac:dyDescent="0.35">
      <c r="B24" s="5" t="s">
        <v>17</v>
      </c>
      <c r="C24" s="5">
        <f>C23-C14*F14</f>
        <v>-0.16190800000000005</v>
      </c>
      <c r="E24" s="5" t="s">
        <v>18</v>
      </c>
      <c r="F24" s="5">
        <f>C24/SQRT(C16*F16)</f>
        <v>-0.30817826210799965</v>
      </c>
    </row>
    <row r="35" spans="4:4" x14ac:dyDescent="0.35">
      <c r="D35" s="18"/>
    </row>
  </sheetData>
  <mergeCells count="6">
    <mergeCell ref="T4:W4"/>
    <mergeCell ref="R6:R8"/>
    <mergeCell ref="C4:F4"/>
    <mergeCell ref="A6:A8"/>
    <mergeCell ref="M4:P4"/>
    <mergeCell ref="K6:K8"/>
  </mergeCells>
  <pageMargins left="0.7" right="0.7" top="0.75" bottom="0.75" header="0.3" footer="0.3"/>
  <pageSetup paperSize="9" orientation="portrait" r:id="rId1"/>
  <ignoredErrors>
    <ignoredError sqref="C9:E9 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Youheng</dc:creator>
  <cp:lastModifiedBy>Youheng</cp:lastModifiedBy>
  <dcterms:created xsi:type="dcterms:W3CDTF">2015-06-05T18:17:20Z</dcterms:created>
  <dcterms:modified xsi:type="dcterms:W3CDTF">2021-10-08T06:42:27Z</dcterms:modified>
</cp:coreProperties>
</file>