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2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shop\AVR\OneWireLeds\"/>
    </mc:Choice>
  </mc:AlternateContent>
  <xr:revisionPtr revIDLastSave="0" documentId="13_ncr:1_{5DF9B38A-27CD-43E6-81DF-06F9EF13C8F8}" xr6:coauthVersionLast="45" xr6:coauthVersionMax="45" xr10:uidLastSave="{00000000-0000-0000-0000-000000000000}"/>
  <bookViews>
    <workbookView xWindow="-98" yWindow="-98" windowWidth="28996" windowHeight="15796" activeTab="2" xr2:uid="{00000000-000D-0000-FFFF-FFFF00000000}"/>
  </bookViews>
  <sheets>
    <sheet name="12" sheetId="1" r:id="rId1"/>
    <sheet name="20" sheetId="4" r:id="rId2"/>
    <sheet name="20-new" sheetId="6" r:id="rId3"/>
    <sheet name="Лист2" sheetId="2" r:id="rId4"/>
    <sheet name="Лист3" sheetId="3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3" i="6" l="1"/>
  <c r="F44" i="6"/>
  <c r="F45" i="6"/>
  <c r="F46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AE25" i="6"/>
  <c r="AE26" i="6"/>
  <c r="AE27" i="6"/>
  <c r="AE28" i="6"/>
  <c r="AE29" i="6"/>
  <c r="AE30" i="6"/>
  <c r="AE31" i="6"/>
  <c r="AE32" i="6"/>
  <c r="AE33" i="6"/>
  <c r="AE34" i="6"/>
  <c r="AE35" i="6"/>
  <c r="AE36" i="6"/>
  <c r="AE37" i="6"/>
  <c r="AE38" i="6"/>
  <c r="AE39" i="6"/>
  <c r="AE40" i="6"/>
  <c r="AE41" i="6"/>
  <c r="AE42" i="6"/>
  <c r="AE43" i="6"/>
  <c r="AE44" i="6"/>
  <c r="AE45" i="6"/>
  <c r="AE46" i="6"/>
  <c r="AF25" i="6"/>
  <c r="AF26" i="6"/>
  <c r="AF27" i="6"/>
  <c r="AF28" i="6"/>
  <c r="AF29" i="6"/>
  <c r="AF30" i="6"/>
  <c r="AF31" i="6"/>
  <c r="AF32" i="6"/>
  <c r="AF33" i="6"/>
  <c r="AF34" i="6"/>
  <c r="AF35" i="6"/>
  <c r="AF36" i="6"/>
  <c r="AF37" i="6"/>
  <c r="AF38" i="6"/>
  <c r="AF39" i="6"/>
  <c r="AF40" i="6"/>
  <c r="AF41" i="6"/>
  <c r="AF42" i="6"/>
  <c r="AF43" i="6"/>
  <c r="AF44" i="6"/>
  <c r="AF45" i="6"/>
  <c r="AF46" i="6"/>
  <c r="AG25" i="6"/>
  <c r="AG26" i="6"/>
  <c r="AG27" i="6"/>
  <c r="AG28" i="6"/>
  <c r="AG29" i="6"/>
  <c r="AG30" i="6"/>
  <c r="AG31" i="6"/>
  <c r="AG32" i="6"/>
  <c r="AG33" i="6"/>
  <c r="AG34" i="6"/>
  <c r="AG35" i="6"/>
  <c r="AG36" i="6"/>
  <c r="AG37" i="6"/>
  <c r="AG38" i="6"/>
  <c r="AG39" i="6"/>
  <c r="AG40" i="6"/>
  <c r="AG41" i="6"/>
  <c r="AG42" i="6"/>
  <c r="AG43" i="6"/>
  <c r="AG44" i="6"/>
  <c r="AG45" i="6"/>
  <c r="AG46" i="6"/>
  <c r="AH25" i="6"/>
  <c r="AH26" i="6"/>
  <c r="AH27" i="6"/>
  <c r="AH28" i="6"/>
  <c r="AH29" i="6"/>
  <c r="AH30" i="6"/>
  <c r="AH31" i="6"/>
  <c r="AH32" i="6"/>
  <c r="AH33" i="6"/>
  <c r="AH34" i="6"/>
  <c r="AH35" i="6"/>
  <c r="AH36" i="6"/>
  <c r="AH37" i="6"/>
  <c r="AH38" i="6"/>
  <c r="AH39" i="6"/>
  <c r="AH40" i="6"/>
  <c r="AH41" i="6"/>
  <c r="AH42" i="6"/>
  <c r="AH43" i="6"/>
  <c r="AH44" i="6"/>
  <c r="AH45" i="6"/>
  <c r="AH46" i="6"/>
  <c r="AI25" i="6"/>
  <c r="AI26" i="6"/>
  <c r="AI27" i="6"/>
  <c r="AI28" i="6"/>
  <c r="AI29" i="6"/>
  <c r="AI30" i="6"/>
  <c r="AI31" i="6"/>
  <c r="AI32" i="6"/>
  <c r="AI33" i="6"/>
  <c r="AI34" i="6"/>
  <c r="AI35" i="6"/>
  <c r="AI36" i="6"/>
  <c r="AI37" i="6"/>
  <c r="AI38" i="6"/>
  <c r="AI39" i="6"/>
  <c r="AI40" i="6"/>
  <c r="AI41" i="6"/>
  <c r="AI42" i="6"/>
  <c r="AI43" i="6"/>
  <c r="AI44" i="6"/>
  <c r="AI45" i="6"/>
  <c r="AI46" i="6"/>
  <c r="AJ25" i="6"/>
  <c r="AJ26" i="6"/>
  <c r="AJ27" i="6"/>
  <c r="AJ28" i="6"/>
  <c r="AJ29" i="6"/>
  <c r="AJ30" i="6"/>
  <c r="AJ31" i="6"/>
  <c r="AJ32" i="6"/>
  <c r="AJ33" i="6"/>
  <c r="AJ34" i="6"/>
  <c r="AJ35" i="6"/>
  <c r="AJ36" i="6"/>
  <c r="AJ37" i="6"/>
  <c r="AJ38" i="6"/>
  <c r="AJ39" i="6"/>
  <c r="AJ40" i="6"/>
  <c r="AJ41" i="6"/>
  <c r="AJ42" i="6"/>
  <c r="AJ43" i="6"/>
  <c r="AJ44" i="6"/>
  <c r="AJ45" i="6"/>
  <c r="AJ46" i="6"/>
  <c r="AK25" i="6"/>
  <c r="AK26" i="6"/>
  <c r="AK27" i="6"/>
  <c r="AK28" i="6"/>
  <c r="AK29" i="6"/>
  <c r="AK30" i="6"/>
  <c r="AK31" i="6"/>
  <c r="AK32" i="6"/>
  <c r="AK33" i="6"/>
  <c r="AK34" i="6"/>
  <c r="AK35" i="6"/>
  <c r="AK36" i="6"/>
  <c r="AK37" i="6"/>
  <c r="AK38" i="6"/>
  <c r="AK39" i="6"/>
  <c r="AK40" i="6"/>
  <c r="AK41" i="6"/>
  <c r="AK42" i="6"/>
  <c r="AK43" i="6"/>
  <c r="AK44" i="6"/>
  <c r="AK45" i="6"/>
  <c r="AK46" i="6"/>
  <c r="AL25" i="6"/>
  <c r="AL26" i="6"/>
  <c r="AL27" i="6"/>
  <c r="AL28" i="6"/>
  <c r="AL29" i="6"/>
  <c r="AL30" i="6"/>
  <c r="AL31" i="6"/>
  <c r="AL32" i="6"/>
  <c r="AL33" i="6"/>
  <c r="AL34" i="6"/>
  <c r="AL35" i="6"/>
  <c r="AL36" i="6"/>
  <c r="AL37" i="6"/>
  <c r="AL38" i="6"/>
  <c r="AL39" i="6"/>
  <c r="AL40" i="6"/>
  <c r="AL41" i="6"/>
  <c r="AL42" i="6"/>
  <c r="AL43" i="6"/>
  <c r="AL44" i="6"/>
  <c r="AL45" i="6"/>
  <c r="AL46" i="6"/>
  <c r="AM25" i="6"/>
  <c r="AM26" i="6"/>
  <c r="AM27" i="6"/>
  <c r="AM28" i="6"/>
  <c r="AM29" i="6"/>
  <c r="AM30" i="6"/>
  <c r="AM31" i="6"/>
  <c r="AM32" i="6"/>
  <c r="AM33" i="6"/>
  <c r="AM34" i="6"/>
  <c r="AM35" i="6"/>
  <c r="AM36" i="6"/>
  <c r="AM37" i="6"/>
  <c r="AM38" i="6"/>
  <c r="AM39" i="6"/>
  <c r="AM40" i="6"/>
  <c r="AM41" i="6"/>
  <c r="AM42" i="6"/>
  <c r="AM43" i="6"/>
  <c r="AM44" i="6"/>
  <c r="AM45" i="6"/>
  <c r="AM46" i="6"/>
  <c r="AN25" i="6"/>
  <c r="AN26" i="6"/>
  <c r="AN27" i="6"/>
  <c r="AN28" i="6"/>
  <c r="AN29" i="6"/>
  <c r="AN30" i="6"/>
  <c r="AN31" i="6"/>
  <c r="AN32" i="6"/>
  <c r="AN33" i="6"/>
  <c r="AN34" i="6"/>
  <c r="AN35" i="6"/>
  <c r="AN36" i="6"/>
  <c r="AN37" i="6"/>
  <c r="AN38" i="6"/>
  <c r="AN39" i="6"/>
  <c r="AN40" i="6"/>
  <c r="AN41" i="6"/>
  <c r="AN42" i="6"/>
  <c r="AN43" i="6"/>
  <c r="AN44" i="6"/>
  <c r="AN45" i="6"/>
  <c r="AN46" i="6"/>
  <c r="AO25" i="6"/>
  <c r="AO26" i="6"/>
  <c r="AO27" i="6"/>
  <c r="AO28" i="6"/>
  <c r="AO29" i="6"/>
  <c r="AO30" i="6"/>
  <c r="AO31" i="6"/>
  <c r="AO32" i="6"/>
  <c r="AO33" i="6"/>
  <c r="AO34" i="6"/>
  <c r="AO35" i="6"/>
  <c r="AO36" i="6"/>
  <c r="AO37" i="6"/>
  <c r="AO38" i="6"/>
  <c r="AO39" i="6"/>
  <c r="AO40" i="6"/>
  <c r="AO41" i="6"/>
  <c r="AO42" i="6"/>
  <c r="AO43" i="6"/>
  <c r="AO44" i="6"/>
  <c r="AO45" i="6"/>
  <c r="AO46" i="6"/>
  <c r="AP25" i="6"/>
  <c r="AP26" i="6"/>
  <c r="AP27" i="6"/>
  <c r="AP28" i="6"/>
  <c r="AP29" i="6"/>
  <c r="AP30" i="6"/>
  <c r="AP31" i="6"/>
  <c r="AP32" i="6"/>
  <c r="AP33" i="6"/>
  <c r="AP34" i="6"/>
  <c r="AP35" i="6"/>
  <c r="AP36" i="6"/>
  <c r="AP37" i="6"/>
  <c r="AP38" i="6"/>
  <c r="AP39" i="6"/>
  <c r="AP40" i="6"/>
  <c r="AP41" i="6"/>
  <c r="AP42" i="6"/>
  <c r="AP43" i="6"/>
  <c r="AP44" i="6"/>
  <c r="AP45" i="6"/>
  <c r="AP46" i="6"/>
  <c r="AQ25" i="6"/>
  <c r="AQ26" i="6"/>
  <c r="AQ27" i="6"/>
  <c r="AQ28" i="6"/>
  <c r="AQ29" i="6"/>
  <c r="AQ30" i="6"/>
  <c r="AQ31" i="6"/>
  <c r="AQ32" i="6"/>
  <c r="AQ33" i="6"/>
  <c r="AQ34" i="6"/>
  <c r="AQ35" i="6"/>
  <c r="AQ36" i="6"/>
  <c r="AQ37" i="6"/>
  <c r="AQ38" i="6"/>
  <c r="AQ39" i="6"/>
  <c r="AQ40" i="6"/>
  <c r="AQ41" i="6"/>
  <c r="AQ42" i="6"/>
  <c r="AQ43" i="6"/>
  <c r="AQ44" i="6"/>
  <c r="AQ45" i="6"/>
  <c r="AQ46" i="6"/>
  <c r="AR25" i="6"/>
  <c r="AR26" i="6"/>
  <c r="AR27" i="6"/>
  <c r="AR28" i="6"/>
  <c r="AR29" i="6"/>
  <c r="AR30" i="6"/>
  <c r="AR31" i="6"/>
  <c r="AR32" i="6"/>
  <c r="AR33" i="6"/>
  <c r="AR34" i="6"/>
  <c r="AR35" i="6"/>
  <c r="AR36" i="6"/>
  <c r="AR37" i="6"/>
  <c r="AR38" i="6"/>
  <c r="AR39" i="6"/>
  <c r="AR40" i="6"/>
  <c r="AR41" i="6"/>
  <c r="AR42" i="6"/>
  <c r="AR43" i="6"/>
  <c r="AR44" i="6"/>
  <c r="AR45" i="6"/>
  <c r="AR46" i="6"/>
  <c r="AS25" i="6"/>
  <c r="AS26" i="6"/>
  <c r="AS27" i="6"/>
  <c r="AS28" i="6"/>
  <c r="AS29" i="6"/>
  <c r="AS30" i="6"/>
  <c r="AS31" i="6"/>
  <c r="AS32" i="6"/>
  <c r="AS33" i="6"/>
  <c r="AS34" i="6"/>
  <c r="AS35" i="6"/>
  <c r="AS36" i="6"/>
  <c r="AS37" i="6"/>
  <c r="AS38" i="6"/>
  <c r="AS39" i="6"/>
  <c r="AS40" i="6"/>
  <c r="AS41" i="6"/>
  <c r="AS42" i="6"/>
  <c r="AS43" i="6"/>
  <c r="AS44" i="6"/>
  <c r="AS45" i="6"/>
  <c r="AS46" i="6"/>
  <c r="AT25" i="6"/>
  <c r="AT26" i="6"/>
  <c r="AT27" i="6"/>
  <c r="AT28" i="6"/>
  <c r="AT29" i="6"/>
  <c r="AT30" i="6"/>
  <c r="AT31" i="6"/>
  <c r="AT32" i="6"/>
  <c r="AT33" i="6"/>
  <c r="AT34" i="6"/>
  <c r="AT35" i="6"/>
  <c r="AT36" i="6"/>
  <c r="AT37" i="6"/>
  <c r="AT38" i="6"/>
  <c r="AT39" i="6"/>
  <c r="AT40" i="6"/>
  <c r="AT41" i="6"/>
  <c r="AT42" i="6"/>
  <c r="AT43" i="6"/>
  <c r="AT44" i="6"/>
  <c r="AT45" i="6"/>
  <c r="AT46" i="6"/>
  <c r="AU25" i="6"/>
  <c r="AU26" i="6"/>
  <c r="AU27" i="6"/>
  <c r="AU28" i="6"/>
  <c r="AU29" i="6"/>
  <c r="AU30" i="6"/>
  <c r="AU31" i="6"/>
  <c r="AU32" i="6"/>
  <c r="AU33" i="6"/>
  <c r="AU34" i="6"/>
  <c r="AU35" i="6"/>
  <c r="AU36" i="6"/>
  <c r="AU37" i="6"/>
  <c r="AU38" i="6"/>
  <c r="AU39" i="6"/>
  <c r="AU40" i="6"/>
  <c r="AU41" i="6"/>
  <c r="AU42" i="6"/>
  <c r="AU43" i="6"/>
  <c r="AU44" i="6"/>
  <c r="AU45" i="6"/>
  <c r="AU46" i="6"/>
  <c r="AV25" i="6"/>
  <c r="AV26" i="6"/>
  <c r="AV27" i="6"/>
  <c r="AV28" i="6"/>
  <c r="AV29" i="6"/>
  <c r="AV30" i="6"/>
  <c r="AV31" i="6"/>
  <c r="AV32" i="6"/>
  <c r="AV33" i="6"/>
  <c r="AV34" i="6"/>
  <c r="AV35" i="6"/>
  <c r="AV36" i="6"/>
  <c r="AV37" i="6"/>
  <c r="AV38" i="6"/>
  <c r="AV39" i="6"/>
  <c r="AV40" i="6"/>
  <c r="AV41" i="6"/>
  <c r="AV42" i="6"/>
  <c r="AV43" i="6"/>
  <c r="AV44" i="6"/>
  <c r="AV45" i="6"/>
  <c r="AV46" i="6"/>
  <c r="AW25" i="6"/>
  <c r="AW26" i="6"/>
  <c r="AW27" i="6"/>
  <c r="AW28" i="6"/>
  <c r="AW29" i="6"/>
  <c r="AW30" i="6"/>
  <c r="AW31" i="6"/>
  <c r="AW32" i="6"/>
  <c r="AW33" i="6"/>
  <c r="AW34" i="6"/>
  <c r="AW35" i="6"/>
  <c r="AW36" i="6"/>
  <c r="AW37" i="6"/>
  <c r="AW38" i="6"/>
  <c r="AW39" i="6"/>
  <c r="AW40" i="6"/>
  <c r="AW41" i="6"/>
  <c r="AW42" i="6"/>
  <c r="AW43" i="6"/>
  <c r="AW44" i="6"/>
  <c r="AW45" i="6"/>
  <c r="AW46" i="6"/>
  <c r="AX25" i="6"/>
  <c r="AX26" i="6"/>
  <c r="AX27" i="6"/>
  <c r="AX28" i="6"/>
  <c r="AX29" i="6"/>
  <c r="AX30" i="6"/>
  <c r="AX31" i="6"/>
  <c r="AX32" i="6"/>
  <c r="AX33" i="6"/>
  <c r="AX34" i="6"/>
  <c r="AX35" i="6"/>
  <c r="AX36" i="6"/>
  <c r="AX37" i="6"/>
  <c r="AX38" i="6"/>
  <c r="AX39" i="6"/>
  <c r="AX40" i="6"/>
  <c r="AX41" i="6"/>
  <c r="AX42" i="6"/>
  <c r="AX43" i="6"/>
  <c r="AX44" i="6"/>
  <c r="AX45" i="6"/>
  <c r="AX46" i="6"/>
  <c r="AE6" i="6"/>
  <c r="AF6" i="6"/>
  <c r="AG6" i="6"/>
  <c r="AH6" i="6"/>
  <c r="AI6" i="6"/>
  <c r="AJ6" i="6"/>
  <c r="AK6" i="6"/>
  <c r="AL6" i="6"/>
  <c r="AM6" i="6"/>
  <c r="AN6" i="6"/>
  <c r="AO6" i="6"/>
  <c r="AP6" i="6"/>
  <c r="AQ6" i="6"/>
  <c r="AR6" i="6"/>
  <c r="AS6" i="6"/>
  <c r="AT6" i="6"/>
  <c r="AU6" i="6"/>
  <c r="AV6" i="6"/>
  <c r="AW6" i="6"/>
  <c r="AX6" i="6"/>
  <c r="AE7" i="6"/>
  <c r="AF7" i="6"/>
  <c r="AG7" i="6"/>
  <c r="AH7" i="6"/>
  <c r="AI7" i="6"/>
  <c r="AJ7" i="6"/>
  <c r="AK7" i="6"/>
  <c r="AL7" i="6"/>
  <c r="AM7" i="6"/>
  <c r="AN7" i="6"/>
  <c r="AO7" i="6"/>
  <c r="AP7" i="6"/>
  <c r="AQ7" i="6"/>
  <c r="AR7" i="6"/>
  <c r="AS7" i="6"/>
  <c r="AT7" i="6"/>
  <c r="AU7" i="6"/>
  <c r="AV7" i="6"/>
  <c r="AW7" i="6"/>
  <c r="AX7" i="6"/>
  <c r="AE8" i="6"/>
  <c r="AF8" i="6"/>
  <c r="AG8" i="6"/>
  <c r="AH8" i="6"/>
  <c r="AI8" i="6"/>
  <c r="AJ8" i="6"/>
  <c r="AK8" i="6"/>
  <c r="AL8" i="6"/>
  <c r="AM8" i="6"/>
  <c r="AN8" i="6"/>
  <c r="AO8" i="6"/>
  <c r="AP8" i="6"/>
  <c r="AQ8" i="6"/>
  <c r="AR8" i="6"/>
  <c r="AS8" i="6"/>
  <c r="AT8" i="6"/>
  <c r="AU8" i="6"/>
  <c r="AV8" i="6"/>
  <c r="AW8" i="6"/>
  <c r="AX8" i="6"/>
  <c r="AE9" i="6"/>
  <c r="AF9" i="6"/>
  <c r="AG9" i="6"/>
  <c r="AH9" i="6"/>
  <c r="AI9" i="6"/>
  <c r="AJ9" i="6"/>
  <c r="AK9" i="6"/>
  <c r="AL9" i="6"/>
  <c r="AM9" i="6"/>
  <c r="AN9" i="6"/>
  <c r="AO9" i="6"/>
  <c r="AP9" i="6"/>
  <c r="AQ9" i="6"/>
  <c r="AR9" i="6"/>
  <c r="AS9" i="6"/>
  <c r="AT9" i="6"/>
  <c r="AU9" i="6"/>
  <c r="AV9" i="6"/>
  <c r="AW9" i="6"/>
  <c r="AX9" i="6"/>
  <c r="AE10" i="6"/>
  <c r="AF10" i="6"/>
  <c r="AG10" i="6"/>
  <c r="AH10" i="6"/>
  <c r="AI10" i="6"/>
  <c r="AJ10" i="6"/>
  <c r="AK10" i="6"/>
  <c r="AL10" i="6"/>
  <c r="AM10" i="6"/>
  <c r="AN10" i="6"/>
  <c r="AO10" i="6"/>
  <c r="AP10" i="6"/>
  <c r="AQ10" i="6"/>
  <c r="AR10" i="6"/>
  <c r="AS10" i="6"/>
  <c r="AT10" i="6"/>
  <c r="AU10" i="6"/>
  <c r="AV10" i="6"/>
  <c r="AW10" i="6"/>
  <c r="AX10" i="6"/>
  <c r="AE11" i="6"/>
  <c r="AF11" i="6"/>
  <c r="AG11" i="6"/>
  <c r="AH11" i="6"/>
  <c r="AI11" i="6"/>
  <c r="AJ11" i="6"/>
  <c r="AK11" i="6"/>
  <c r="AL11" i="6"/>
  <c r="AM11" i="6"/>
  <c r="AN11" i="6"/>
  <c r="AO11" i="6"/>
  <c r="AP11" i="6"/>
  <c r="AQ11" i="6"/>
  <c r="AR11" i="6"/>
  <c r="AS11" i="6"/>
  <c r="AT11" i="6"/>
  <c r="AU11" i="6"/>
  <c r="AV11" i="6"/>
  <c r="AW11" i="6"/>
  <c r="AX11" i="6"/>
  <c r="AE12" i="6"/>
  <c r="AF12" i="6"/>
  <c r="AG12" i="6"/>
  <c r="AH12" i="6"/>
  <c r="AI12" i="6"/>
  <c r="AJ12" i="6"/>
  <c r="AK12" i="6"/>
  <c r="AL12" i="6"/>
  <c r="AM12" i="6"/>
  <c r="AN12" i="6"/>
  <c r="AO12" i="6"/>
  <c r="AP12" i="6"/>
  <c r="AQ12" i="6"/>
  <c r="AR12" i="6"/>
  <c r="AS12" i="6"/>
  <c r="AT12" i="6"/>
  <c r="AU12" i="6"/>
  <c r="AV12" i="6"/>
  <c r="AW12" i="6"/>
  <c r="AX12" i="6"/>
  <c r="AE13" i="6"/>
  <c r="AF13" i="6"/>
  <c r="AG13" i="6"/>
  <c r="AH13" i="6"/>
  <c r="AI13" i="6"/>
  <c r="AJ13" i="6"/>
  <c r="AK13" i="6"/>
  <c r="AL13" i="6"/>
  <c r="AM13" i="6"/>
  <c r="AN13" i="6"/>
  <c r="AO13" i="6"/>
  <c r="AP13" i="6"/>
  <c r="AQ13" i="6"/>
  <c r="AR13" i="6"/>
  <c r="AS13" i="6"/>
  <c r="AT13" i="6"/>
  <c r="AU13" i="6"/>
  <c r="AV13" i="6"/>
  <c r="AW13" i="6"/>
  <c r="AX13" i="6"/>
  <c r="AE14" i="6"/>
  <c r="AF14" i="6"/>
  <c r="AG14" i="6"/>
  <c r="AH14" i="6"/>
  <c r="AI14" i="6"/>
  <c r="AJ14" i="6"/>
  <c r="AK14" i="6"/>
  <c r="AL14" i="6"/>
  <c r="AM14" i="6"/>
  <c r="AN14" i="6"/>
  <c r="AO14" i="6"/>
  <c r="AP14" i="6"/>
  <c r="AQ14" i="6"/>
  <c r="AR14" i="6"/>
  <c r="AS14" i="6"/>
  <c r="AT14" i="6"/>
  <c r="AU14" i="6"/>
  <c r="AV14" i="6"/>
  <c r="AW14" i="6"/>
  <c r="AX14" i="6"/>
  <c r="AE15" i="6"/>
  <c r="AF15" i="6"/>
  <c r="AG15" i="6"/>
  <c r="AH15" i="6"/>
  <c r="AI15" i="6"/>
  <c r="AJ15" i="6"/>
  <c r="AK15" i="6"/>
  <c r="AL15" i="6"/>
  <c r="AM15" i="6"/>
  <c r="AN15" i="6"/>
  <c r="AO15" i="6"/>
  <c r="AP15" i="6"/>
  <c r="AQ15" i="6"/>
  <c r="AR15" i="6"/>
  <c r="AS15" i="6"/>
  <c r="AT15" i="6"/>
  <c r="AU15" i="6"/>
  <c r="AV15" i="6"/>
  <c r="AW15" i="6"/>
  <c r="AX15" i="6"/>
  <c r="AE16" i="6"/>
  <c r="AF16" i="6"/>
  <c r="AG16" i="6"/>
  <c r="AH16" i="6"/>
  <c r="AI16" i="6"/>
  <c r="AJ16" i="6"/>
  <c r="AK16" i="6"/>
  <c r="AL16" i="6"/>
  <c r="AM16" i="6"/>
  <c r="AN16" i="6"/>
  <c r="AO16" i="6"/>
  <c r="AP16" i="6"/>
  <c r="AQ16" i="6"/>
  <c r="AR16" i="6"/>
  <c r="AS16" i="6"/>
  <c r="AT16" i="6"/>
  <c r="AU16" i="6"/>
  <c r="AV16" i="6"/>
  <c r="AW16" i="6"/>
  <c r="AX16" i="6"/>
  <c r="AE17" i="6"/>
  <c r="AF17" i="6"/>
  <c r="AG17" i="6"/>
  <c r="AH17" i="6"/>
  <c r="AI17" i="6"/>
  <c r="AJ17" i="6"/>
  <c r="AK17" i="6"/>
  <c r="AL17" i="6"/>
  <c r="AM17" i="6"/>
  <c r="AN17" i="6"/>
  <c r="AO17" i="6"/>
  <c r="AP17" i="6"/>
  <c r="AQ17" i="6"/>
  <c r="AR17" i="6"/>
  <c r="AS17" i="6"/>
  <c r="AT17" i="6"/>
  <c r="AU17" i="6"/>
  <c r="AV17" i="6"/>
  <c r="AW17" i="6"/>
  <c r="AX17" i="6"/>
  <c r="AE18" i="6"/>
  <c r="AF18" i="6"/>
  <c r="AG18" i="6"/>
  <c r="AH18" i="6"/>
  <c r="AI18" i="6"/>
  <c r="AJ18" i="6"/>
  <c r="AK18" i="6"/>
  <c r="AL18" i="6"/>
  <c r="AM18" i="6"/>
  <c r="AN18" i="6"/>
  <c r="AO18" i="6"/>
  <c r="AP18" i="6"/>
  <c r="AQ18" i="6"/>
  <c r="AR18" i="6"/>
  <c r="AS18" i="6"/>
  <c r="AT18" i="6"/>
  <c r="AU18" i="6"/>
  <c r="AV18" i="6"/>
  <c r="AW18" i="6"/>
  <c r="AX18" i="6"/>
  <c r="AE19" i="6"/>
  <c r="AF19" i="6"/>
  <c r="AG19" i="6"/>
  <c r="AH19" i="6"/>
  <c r="AI19" i="6"/>
  <c r="AJ19" i="6"/>
  <c r="AK19" i="6"/>
  <c r="AL19" i="6"/>
  <c r="AM19" i="6"/>
  <c r="AN19" i="6"/>
  <c r="AO19" i="6"/>
  <c r="AP19" i="6"/>
  <c r="AQ19" i="6"/>
  <c r="AR19" i="6"/>
  <c r="AS19" i="6"/>
  <c r="AT19" i="6"/>
  <c r="AU19" i="6"/>
  <c r="AV19" i="6"/>
  <c r="AW19" i="6"/>
  <c r="AX19" i="6"/>
  <c r="AE20" i="6"/>
  <c r="AF20" i="6"/>
  <c r="AG20" i="6"/>
  <c r="AH20" i="6"/>
  <c r="AI20" i="6"/>
  <c r="AJ20" i="6"/>
  <c r="AK20" i="6"/>
  <c r="AL20" i="6"/>
  <c r="AM20" i="6"/>
  <c r="AN20" i="6"/>
  <c r="AO20" i="6"/>
  <c r="AP20" i="6"/>
  <c r="AQ20" i="6"/>
  <c r="AR20" i="6"/>
  <c r="AS20" i="6"/>
  <c r="AT20" i="6"/>
  <c r="AU20" i="6"/>
  <c r="AV20" i="6"/>
  <c r="AW20" i="6"/>
  <c r="AX20" i="6"/>
  <c r="AE21" i="6"/>
  <c r="AF21" i="6"/>
  <c r="AG21" i="6"/>
  <c r="AH21" i="6"/>
  <c r="AI21" i="6"/>
  <c r="AJ21" i="6"/>
  <c r="AK21" i="6"/>
  <c r="AL21" i="6"/>
  <c r="AM21" i="6"/>
  <c r="AN21" i="6"/>
  <c r="AO21" i="6"/>
  <c r="AP21" i="6"/>
  <c r="AQ21" i="6"/>
  <c r="AR21" i="6"/>
  <c r="AS21" i="6"/>
  <c r="AT21" i="6"/>
  <c r="AU21" i="6"/>
  <c r="AV21" i="6"/>
  <c r="AW21" i="6"/>
  <c r="AX21" i="6"/>
  <c r="AE22" i="6"/>
  <c r="AF22" i="6"/>
  <c r="AG22" i="6"/>
  <c r="AH22" i="6"/>
  <c r="AI22" i="6"/>
  <c r="AJ22" i="6"/>
  <c r="AK22" i="6"/>
  <c r="AL22" i="6"/>
  <c r="AM22" i="6"/>
  <c r="AN22" i="6"/>
  <c r="AO22" i="6"/>
  <c r="AP22" i="6"/>
  <c r="AQ22" i="6"/>
  <c r="AR22" i="6"/>
  <c r="AS22" i="6"/>
  <c r="AT22" i="6"/>
  <c r="AU22" i="6"/>
  <c r="AV22" i="6"/>
  <c r="AW22" i="6"/>
  <c r="AX22" i="6"/>
  <c r="AE23" i="6"/>
  <c r="AF23" i="6"/>
  <c r="AG23" i="6"/>
  <c r="AH23" i="6"/>
  <c r="AI23" i="6"/>
  <c r="AJ23" i="6"/>
  <c r="AK23" i="6"/>
  <c r="AL23" i="6"/>
  <c r="AM23" i="6"/>
  <c r="AN23" i="6"/>
  <c r="AO23" i="6"/>
  <c r="AP23" i="6"/>
  <c r="AQ23" i="6"/>
  <c r="AR23" i="6"/>
  <c r="AS23" i="6"/>
  <c r="AT23" i="6"/>
  <c r="AU23" i="6"/>
  <c r="AV23" i="6"/>
  <c r="AW23" i="6"/>
  <c r="AX23" i="6"/>
  <c r="AE24" i="6"/>
  <c r="AF24" i="6"/>
  <c r="AG24" i="6"/>
  <c r="AH24" i="6"/>
  <c r="AI24" i="6"/>
  <c r="AJ24" i="6"/>
  <c r="AK24" i="6"/>
  <c r="AL24" i="6"/>
  <c r="AM24" i="6"/>
  <c r="AN24" i="6"/>
  <c r="AO24" i="6"/>
  <c r="AP24" i="6"/>
  <c r="AQ24" i="6"/>
  <c r="AR24" i="6"/>
  <c r="AS24" i="6"/>
  <c r="AT24" i="6"/>
  <c r="AU24" i="6"/>
  <c r="AV24" i="6"/>
  <c r="AW24" i="6"/>
  <c r="AX24" i="6"/>
  <c r="AE47" i="6"/>
  <c r="AF47" i="6"/>
  <c r="AG47" i="6"/>
  <c r="AH47" i="6"/>
  <c r="AI47" i="6"/>
  <c r="AJ47" i="6"/>
  <c r="AK47" i="6"/>
  <c r="AL47" i="6"/>
  <c r="AM47" i="6"/>
  <c r="AN47" i="6"/>
  <c r="AO47" i="6"/>
  <c r="AP47" i="6"/>
  <c r="AQ47" i="6"/>
  <c r="AR47" i="6"/>
  <c r="AS47" i="6"/>
  <c r="AT47" i="6"/>
  <c r="AU47" i="6"/>
  <c r="AV47" i="6"/>
  <c r="AW47" i="6"/>
  <c r="AX47" i="6"/>
  <c r="AE48" i="6"/>
  <c r="AF48" i="6"/>
  <c r="AG48" i="6"/>
  <c r="AH48" i="6"/>
  <c r="AI48" i="6"/>
  <c r="AJ48" i="6"/>
  <c r="AK48" i="6"/>
  <c r="AL48" i="6"/>
  <c r="AM48" i="6"/>
  <c r="AN48" i="6"/>
  <c r="AO48" i="6"/>
  <c r="AP48" i="6"/>
  <c r="AQ48" i="6"/>
  <c r="AR48" i="6"/>
  <c r="AS48" i="6"/>
  <c r="AT48" i="6"/>
  <c r="AU48" i="6"/>
  <c r="AV48" i="6"/>
  <c r="AW48" i="6"/>
  <c r="AX48" i="6"/>
  <c r="AE49" i="6"/>
  <c r="AF49" i="6"/>
  <c r="AG49" i="6"/>
  <c r="AH49" i="6"/>
  <c r="AI49" i="6"/>
  <c r="AJ49" i="6"/>
  <c r="AK49" i="6"/>
  <c r="AL49" i="6"/>
  <c r="AM49" i="6"/>
  <c r="AN49" i="6"/>
  <c r="AO49" i="6"/>
  <c r="AP49" i="6"/>
  <c r="AQ49" i="6"/>
  <c r="AR49" i="6"/>
  <c r="AS49" i="6"/>
  <c r="AT49" i="6"/>
  <c r="AU49" i="6"/>
  <c r="AV49" i="6"/>
  <c r="AW49" i="6"/>
  <c r="AX49" i="6"/>
  <c r="AE50" i="6"/>
  <c r="AF50" i="6"/>
  <c r="AG50" i="6"/>
  <c r="AH50" i="6"/>
  <c r="AI50" i="6"/>
  <c r="AJ50" i="6"/>
  <c r="AK50" i="6"/>
  <c r="AL50" i="6"/>
  <c r="AM50" i="6"/>
  <c r="AN50" i="6"/>
  <c r="AO50" i="6"/>
  <c r="AP50" i="6"/>
  <c r="AQ50" i="6"/>
  <c r="AR50" i="6"/>
  <c r="AS50" i="6"/>
  <c r="AT50" i="6"/>
  <c r="AU50" i="6"/>
  <c r="AV50" i="6"/>
  <c r="AW50" i="6"/>
  <c r="AX50" i="6"/>
  <c r="AE51" i="6"/>
  <c r="AF51" i="6"/>
  <c r="AG51" i="6"/>
  <c r="AH51" i="6"/>
  <c r="AI51" i="6"/>
  <c r="AJ51" i="6"/>
  <c r="AK51" i="6"/>
  <c r="AL51" i="6"/>
  <c r="AM51" i="6"/>
  <c r="AN51" i="6"/>
  <c r="AO51" i="6"/>
  <c r="AP51" i="6"/>
  <c r="AQ51" i="6"/>
  <c r="AR51" i="6"/>
  <c r="AS51" i="6"/>
  <c r="AT51" i="6"/>
  <c r="AU51" i="6"/>
  <c r="AV51" i="6"/>
  <c r="AW51" i="6"/>
  <c r="AX51" i="6"/>
  <c r="AE52" i="6"/>
  <c r="AF52" i="6"/>
  <c r="AG52" i="6"/>
  <c r="AH52" i="6"/>
  <c r="AI52" i="6"/>
  <c r="AJ52" i="6"/>
  <c r="AK52" i="6"/>
  <c r="AL52" i="6"/>
  <c r="AM52" i="6"/>
  <c r="AN52" i="6"/>
  <c r="AO52" i="6"/>
  <c r="AP52" i="6"/>
  <c r="AQ52" i="6"/>
  <c r="AR52" i="6"/>
  <c r="AS52" i="6"/>
  <c r="AT52" i="6"/>
  <c r="AU52" i="6"/>
  <c r="AV52" i="6"/>
  <c r="AW52" i="6"/>
  <c r="AX52" i="6"/>
  <c r="AE53" i="6"/>
  <c r="AF53" i="6"/>
  <c r="AG53" i="6"/>
  <c r="AH53" i="6"/>
  <c r="AI53" i="6"/>
  <c r="AJ53" i="6"/>
  <c r="AK53" i="6"/>
  <c r="AL53" i="6"/>
  <c r="AM53" i="6"/>
  <c r="AN53" i="6"/>
  <c r="AO53" i="6"/>
  <c r="AP53" i="6"/>
  <c r="AQ53" i="6"/>
  <c r="AR53" i="6"/>
  <c r="AS53" i="6"/>
  <c r="AT53" i="6"/>
  <c r="AU53" i="6"/>
  <c r="AV53" i="6"/>
  <c r="AW53" i="6"/>
  <c r="AX53" i="6"/>
  <c r="AE54" i="6"/>
  <c r="AF54" i="6"/>
  <c r="AG54" i="6"/>
  <c r="AH54" i="6"/>
  <c r="AI54" i="6"/>
  <c r="AJ54" i="6"/>
  <c r="AK54" i="6"/>
  <c r="AL54" i="6"/>
  <c r="AM54" i="6"/>
  <c r="AN54" i="6"/>
  <c r="AO54" i="6"/>
  <c r="AP54" i="6"/>
  <c r="AQ54" i="6"/>
  <c r="AR54" i="6"/>
  <c r="AS54" i="6"/>
  <c r="AT54" i="6"/>
  <c r="AU54" i="6"/>
  <c r="AV54" i="6"/>
  <c r="AW54" i="6"/>
  <c r="AX54" i="6"/>
  <c r="AE55" i="6"/>
  <c r="AF55" i="6"/>
  <c r="AG55" i="6"/>
  <c r="AH55" i="6"/>
  <c r="AI55" i="6"/>
  <c r="AJ55" i="6"/>
  <c r="AK55" i="6"/>
  <c r="AL55" i="6"/>
  <c r="AM55" i="6"/>
  <c r="AN55" i="6"/>
  <c r="AO55" i="6"/>
  <c r="AP55" i="6"/>
  <c r="AQ55" i="6"/>
  <c r="AR55" i="6"/>
  <c r="AS55" i="6"/>
  <c r="AT55" i="6"/>
  <c r="AU55" i="6"/>
  <c r="AV55" i="6"/>
  <c r="AW55" i="6"/>
  <c r="AX55" i="6"/>
  <c r="AE56" i="6"/>
  <c r="AF56" i="6"/>
  <c r="AG56" i="6"/>
  <c r="AH56" i="6"/>
  <c r="AI56" i="6"/>
  <c r="AJ56" i="6"/>
  <c r="AK56" i="6"/>
  <c r="AL56" i="6"/>
  <c r="AM56" i="6"/>
  <c r="AN56" i="6"/>
  <c r="AO56" i="6"/>
  <c r="AP56" i="6"/>
  <c r="AQ56" i="6"/>
  <c r="AR56" i="6"/>
  <c r="AS56" i="6"/>
  <c r="AT56" i="6"/>
  <c r="AU56" i="6"/>
  <c r="AV56" i="6"/>
  <c r="AW56" i="6"/>
  <c r="AX56" i="6"/>
  <c r="AE57" i="6"/>
  <c r="AF57" i="6"/>
  <c r="AG57" i="6"/>
  <c r="AH57" i="6"/>
  <c r="AI57" i="6"/>
  <c r="AJ57" i="6"/>
  <c r="AK57" i="6"/>
  <c r="AL57" i="6"/>
  <c r="AM57" i="6"/>
  <c r="AN57" i="6"/>
  <c r="AO57" i="6"/>
  <c r="AP57" i="6"/>
  <c r="AQ57" i="6"/>
  <c r="AR57" i="6"/>
  <c r="AS57" i="6"/>
  <c r="AT57" i="6"/>
  <c r="AU57" i="6"/>
  <c r="AV57" i="6"/>
  <c r="AW57" i="6"/>
  <c r="AX57" i="6"/>
  <c r="AE58" i="6"/>
  <c r="AF58" i="6"/>
  <c r="AG58" i="6"/>
  <c r="AH58" i="6"/>
  <c r="AI58" i="6"/>
  <c r="AJ58" i="6"/>
  <c r="AK58" i="6"/>
  <c r="AL58" i="6"/>
  <c r="AM58" i="6"/>
  <c r="AN58" i="6"/>
  <c r="AO58" i="6"/>
  <c r="AP58" i="6"/>
  <c r="AQ58" i="6"/>
  <c r="AR58" i="6"/>
  <c r="AS58" i="6"/>
  <c r="AT58" i="6"/>
  <c r="AU58" i="6"/>
  <c r="AV58" i="6"/>
  <c r="AW58" i="6"/>
  <c r="AX58" i="6"/>
  <c r="AE59" i="6"/>
  <c r="AF59" i="6"/>
  <c r="AG59" i="6"/>
  <c r="AH59" i="6"/>
  <c r="AI59" i="6"/>
  <c r="AJ59" i="6"/>
  <c r="AK59" i="6"/>
  <c r="AL59" i="6"/>
  <c r="AM59" i="6"/>
  <c r="AN59" i="6"/>
  <c r="AO59" i="6"/>
  <c r="AP59" i="6"/>
  <c r="AQ59" i="6"/>
  <c r="AR59" i="6"/>
  <c r="AS59" i="6"/>
  <c r="AT59" i="6"/>
  <c r="AU59" i="6"/>
  <c r="AV59" i="6"/>
  <c r="AW59" i="6"/>
  <c r="AX59" i="6"/>
  <c r="AE60" i="6"/>
  <c r="AF60" i="6"/>
  <c r="AG60" i="6"/>
  <c r="AH60" i="6"/>
  <c r="AI60" i="6"/>
  <c r="AJ60" i="6"/>
  <c r="AK60" i="6"/>
  <c r="AL60" i="6"/>
  <c r="AM60" i="6"/>
  <c r="AN60" i="6"/>
  <c r="AO60" i="6"/>
  <c r="AP60" i="6"/>
  <c r="AQ60" i="6"/>
  <c r="AR60" i="6"/>
  <c r="AS60" i="6"/>
  <c r="AT60" i="6"/>
  <c r="AU60" i="6"/>
  <c r="AV60" i="6"/>
  <c r="AW60" i="6"/>
  <c r="AX60" i="6"/>
  <c r="AE61" i="6"/>
  <c r="AF61" i="6"/>
  <c r="AG61" i="6"/>
  <c r="AH61" i="6"/>
  <c r="AI61" i="6"/>
  <c r="AJ61" i="6"/>
  <c r="AK61" i="6"/>
  <c r="AL61" i="6"/>
  <c r="AM61" i="6"/>
  <c r="AN61" i="6"/>
  <c r="AO61" i="6"/>
  <c r="AP61" i="6"/>
  <c r="AQ61" i="6"/>
  <c r="AR61" i="6"/>
  <c r="AS61" i="6"/>
  <c r="AT61" i="6"/>
  <c r="AU61" i="6"/>
  <c r="AV61" i="6"/>
  <c r="AW61" i="6"/>
  <c r="AX61" i="6"/>
  <c r="AE62" i="6"/>
  <c r="AF62" i="6"/>
  <c r="AG62" i="6"/>
  <c r="AH62" i="6"/>
  <c r="AI62" i="6"/>
  <c r="AJ62" i="6"/>
  <c r="AK62" i="6"/>
  <c r="AL62" i="6"/>
  <c r="AM62" i="6"/>
  <c r="AN62" i="6"/>
  <c r="AO62" i="6"/>
  <c r="AP62" i="6"/>
  <c r="AQ62" i="6"/>
  <c r="AR62" i="6"/>
  <c r="AS62" i="6"/>
  <c r="AT62" i="6"/>
  <c r="AU62" i="6"/>
  <c r="AV62" i="6"/>
  <c r="AW62" i="6"/>
  <c r="AX62" i="6"/>
  <c r="AE63" i="6"/>
  <c r="AF63" i="6"/>
  <c r="AG63" i="6"/>
  <c r="AH63" i="6"/>
  <c r="AI63" i="6"/>
  <c r="AJ63" i="6"/>
  <c r="AK63" i="6"/>
  <c r="AL63" i="6"/>
  <c r="AM63" i="6"/>
  <c r="AN63" i="6"/>
  <c r="AO63" i="6"/>
  <c r="AP63" i="6"/>
  <c r="AQ63" i="6"/>
  <c r="AR63" i="6"/>
  <c r="AS63" i="6"/>
  <c r="AT63" i="6"/>
  <c r="AU63" i="6"/>
  <c r="AV63" i="6"/>
  <c r="AW63" i="6"/>
  <c r="AX63" i="6"/>
  <c r="AE64" i="6"/>
  <c r="AF64" i="6"/>
  <c r="AG64" i="6"/>
  <c r="AH64" i="6"/>
  <c r="AI64" i="6"/>
  <c r="AJ64" i="6"/>
  <c r="AK64" i="6"/>
  <c r="AL64" i="6"/>
  <c r="AM64" i="6"/>
  <c r="AN64" i="6"/>
  <c r="AO64" i="6"/>
  <c r="AP64" i="6"/>
  <c r="AQ64" i="6"/>
  <c r="AR64" i="6"/>
  <c r="AS64" i="6"/>
  <c r="AT64" i="6"/>
  <c r="AU64" i="6"/>
  <c r="AV64" i="6"/>
  <c r="AW64" i="6"/>
  <c r="AX64" i="6"/>
  <c r="AE65" i="6"/>
  <c r="AF65" i="6"/>
  <c r="AG65" i="6"/>
  <c r="AH65" i="6"/>
  <c r="AI65" i="6"/>
  <c r="AJ65" i="6"/>
  <c r="AK65" i="6"/>
  <c r="AL65" i="6"/>
  <c r="AM65" i="6"/>
  <c r="AN65" i="6"/>
  <c r="AO65" i="6"/>
  <c r="AP65" i="6"/>
  <c r="AQ65" i="6"/>
  <c r="AR65" i="6"/>
  <c r="AS65" i="6"/>
  <c r="AT65" i="6"/>
  <c r="AU65" i="6"/>
  <c r="AV65" i="6"/>
  <c r="AW65" i="6"/>
  <c r="AX65" i="6"/>
  <c r="AE66" i="6"/>
  <c r="AF66" i="6"/>
  <c r="AG66" i="6"/>
  <c r="AH66" i="6"/>
  <c r="AI66" i="6"/>
  <c r="AJ66" i="6"/>
  <c r="AK66" i="6"/>
  <c r="AL66" i="6"/>
  <c r="AM66" i="6"/>
  <c r="AN66" i="6"/>
  <c r="AO66" i="6"/>
  <c r="AP66" i="6"/>
  <c r="AQ66" i="6"/>
  <c r="AR66" i="6"/>
  <c r="AS66" i="6"/>
  <c r="AT66" i="6"/>
  <c r="AU66" i="6"/>
  <c r="AV66" i="6"/>
  <c r="AW66" i="6"/>
  <c r="AX66" i="6"/>
  <c r="AE67" i="6"/>
  <c r="AF67" i="6"/>
  <c r="AG67" i="6"/>
  <c r="AH67" i="6"/>
  <c r="AI67" i="6"/>
  <c r="AJ67" i="6"/>
  <c r="AK67" i="6"/>
  <c r="AL67" i="6"/>
  <c r="AM67" i="6"/>
  <c r="AN67" i="6"/>
  <c r="AO67" i="6"/>
  <c r="AP67" i="6"/>
  <c r="AQ67" i="6"/>
  <c r="AR67" i="6"/>
  <c r="AS67" i="6"/>
  <c r="AT67" i="6"/>
  <c r="AU67" i="6"/>
  <c r="AV67" i="6"/>
  <c r="AW67" i="6"/>
  <c r="AX67" i="6"/>
  <c r="AE68" i="6"/>
  <c r="AF68" i="6"/>
  <c r="AG68" i="6"/>
  <c r="AH68" i="6"/>
  <c r="AI68" i="6"/>
  <c r="AJ68" i="6"/>
  <c r="AK68" i="6"/>
  <c r="AL68" i="6"/>
  <c r="AM68" i="6"/>
  <c r="AN68" i="6"/>
  <c r="AO68" i="6"/>
  <c r="AP68" i="6"/>
  <c r="AQ68" i="6"/>
  <c r="AR68" i="6"/>
  <c r="AS68" i="6"/>
  <c r="AT68" i="6"/>
  <c r="AU68" i="6"/>
  <c r="AV68" i="6"/>
  <c r="AW68" i="6"/>
  <c r="AX68" i="6"/>
  <c r="AE69" i="6"/>
  <c r="AF69" i="6"/>
  <c r="AG69" i="6"/>
  <c r="AH69" i="6"/>
  <c r="AI69" i="6"/>
  <c r="AJ69" i="6"/>
  <c r="AK69" i="6"/>
  <c r="AL69" i="6"/>
  <c r="AM69" i="6"/>
  <c r="AN69" i="6"/>
  <c r="AO69" i="6"/>
  <c r="AP69" i="6"/>
  <c r="AQ69" i="6"/>
  <c r="AR69" i="6"/>
  <c r="AS69" i="6"/>
  <c r="AT69" i="6"/>
  <c r="AU69" i="6"/>
  <c r="AV69" i="6"/>
  <c r="AW69" i="6"/>
  <c r="AX69" i="6"/>
  <c r="AE70" i="6"/>
  <c r="AF70" i="6"/>
  <c r="AG70" i="6"/>
  <c r="AH70" i="6"/>
  <c r="AI70" i="6"/>
  <c r="AJ70" i="6"/>
  <c r="AK70" i="6"/>
  <c r="AL70" i="6"/>
  <c r="AM70" i="6"/>
  <c r="AN70" i="6"/>
  <c r="AO70" i="6"/>
  <c r="AP70" i="6"/>
  <c r="AQ70" i="6"/>
  <c r="AR70" i="6"/>
  <c r="AS70" i="6"/>
  <c r="AT70" i="6"/>
  <c r="AU70" i="6"/>
  <c r="AV70" i="6"/>
  <c r="AW70" i="6"/>
  <c r="AX70" i="6"/>
  <c r="AE71" i="6"/>
  <c r="AF71" i="6"/>
  <c r="AG71" i="6"/>
  <c r="AH71" i="6"/>
  <c r="AI71" i="6"/>
  <c r="AJ71" i="6"/>
  <c r="AK71" i="6"/>
  <c r="AL71" i="6"/>
  <c r="AM71" i="6"/>
  <c r="AN71" i="6"/>
  <c r="AO71" i="6"/>
  <c r="AP71" i="6"/>
  <c r="AQ71" i="6"/>
  <c r="AR71" i="6"/>
  <c r="AS71" i="6"/>
  <c r="AT71" i="6"/>
  <c r="AU71" i="6"/>
  <c r="AV71" i="6"/>
  <c r="AW71" i="6"/>
  <c r="AX71" i="6"/>
  <c r="AE72" i="6"/>
  <c r="AF72" i="6"/>
  <c r="AG72" i="6"/>
  <c r="AH72" i="6"/>
  <c r="AI72" i="6"/>
  <c r="AJ72" i="6"/>
  <c r="AK72" i="6"/>
  <c r="AL72" i="6"/>
  <c r="AM72" i="6"/>
  <c r="AN72" i="6"/>
  <c r="AO72" i="6"/>
  <c r="AP72" i="6"/>
  <c r="AQ72" i="6"/>
  <c r="AR72" i="6"/>
  <c r="AS72" i="6"/>
  <c r="AT72" i="6"/>
  <c r="AU72" i="6"/>
  <c r="AV72" i="6"/>
  <c r="AW72" i="6"/>
  <c r="AX72" i="6"/>
  <c r="AE73" i="6"/>
  <c r="AF73" i="6"/>
  <c r="AG73" i="6"/>
  <c r="AH73" i="6"/>
  <c r="AI73" i="6"/>
  <c r="AJ73" i="6"/>
  <c r="AK73" i="6"/>
  <c r="AL73" i="6"/>
  <c r="AM73" i="6"/>
  <c r="AN73" i="6"/>
  <c r="AO73" i="6"/>
  <c r="AP73" i="6"/>
  <c r="AQ73" i="6"/>
  <c r="AR73" i="6"/>
  <c r="AS73" i="6"/>
  <c r="AT73" i="6"/>
  <c r="AU73" i="6"/>
  <c r="AV73" i="6"/>
  <c r="AW73" i="6"/>
  <c r="AX73" i="6"/>
  <c r="AE74" i="6"/>
  <c r="AF74" i="6"/>
  <c r="AG74" i="6"/>
  <c r="AH74" i="6"/>
  <c r="AI74" i="6"/>
  <c r="AJ74" i="6"/>
  <c r="AK74" i="6"/>
  <c r="AL74" i="6"/>
  <c r="AM74" i="6"/>
  <c r="AN74" i="6"/>
  <c r="AO74" i="6"/>
  <c r="AP74" i="6"/>
  <c r="AQ74" i="6"/>
  <c r="AR74" i="6"/>
  <c r="AS74" i="6"/>
  <c r="AT74" i="6"/>
  <c r="AU74" i="6"/>
  <c r="AV74" i="6"/>
  <c r="AW74" i="6"/>
  <c r="AX74" i="6"/>
  <c r="AE75" i="6"/>
  <c r="AF75" i="6"/>
  <c r="AG75" i="6"/>
  <c r="AH75" i="6"/>
  <c r="AI75" i="6"/>
  <c r="AJ75" i="6"/>
  <c r="AK75" i="6"/>
  <c r="AL75" i="6"/>
  <c r="AM75" i="6"/>
  <c r="AN75" i="6"/>
  <c r="AO75" i="6"/>
  <c r="AP75" i="6"/>
  <c r="AQ75" i="6"/>
  <c r="AR75" i="6"/>
  <c r="AS75" i="6"/>
  <c r="AT75" i="6"/>
  <c r="AU75" i="6"/>
  <c r="AV75" i="6"/>
  <c r="AW75" i="6"/>
  <c r="AX75" i="6"/>
  <c r="AE76" i="6"/>
  <c r="AF76" i="6"/>
  <c r="AG76" i="6"/>
  <c r="AH76" i="6"/>
  <c r="AI76" i="6"/>
  <c r="AJ76" i="6"/>
  <c r="AK76" i="6"/>
  <c r="AL76" i="6"/>
  <c r="AM76" i="6"/>
  <c r="AN76" i="6"/>
  <c r="AO76" i="6"/>
  <c r="AP76" i="6"/>
  <c r="AQ76" i="6"/>
  <c r="AR76" i="6"/>
  <c r="AS76" i="6"/>
  <c r="AT76" i="6"/>
  <c r="AU76" i="6"/>
  <c r="AV76" i="6"/>
  <c r="AW76" i="6"/>
  <c r="AX76" i="6"/>
  <c r="AE77" i="6"/>
  <c r="AF77" i="6"/>
  <c r="AG77" i="6"/>
  <c r="AH77" i="6"/>
  <c r="AI77" i="6"/>
  <c r="AJ77" i="6"/>
  <c r="AK77" i="6"/>
  <c r="AL77" i="6"/>
  <c r="AM77" i="6"/>
  <c r="AN77" i="6"/>
  <c r="AO77" i="6"/>
  <c r="AP77" i="6"/>
  <c r="AQ77" i="6"/>
  <c r="AR77" i="6"/>
  <c r="AS77" i="6"/>
  <c r="AT77" i="6"/>
  <c r="AU77" i="6"/>
  <c r="AV77" i="6"/>
  <c r="AW77" i="6"/>
  <c r="AX77" i="6"/>
  <c r="AE78" i="6"/>
  <c r="AF78" i="6"/>
  <c r="AG78" i="6"/>
  <c r="AH78" i="6"/>
  <c r="AI78" i="6"/>
  <c r="AJ78" i="6"/>
  <c r="AK78" i="6"/>
  <c r="AL78" i="6"/>
  <c r="AM78" i="6"/>
  <c r="AN78" i="6"/>
  <c r="AO78" i="6"/>
  <c r="AP78" i="6"/>
  <c r="AQ78" i="6"/>
  <c r="AR78" i="6"/>
  <c r="AS78" i="6"/>
  <c r="AT78" i="6"/>
  <c r="AU78" i="6"/>
  <c r="AV78" i="6"/>
  <c r="AW78" i="6"/>
  <c r="AX78" i="6"/>
  <c r="AE79" i="6"/>
  <c r="AF79" i="6"/>
  <c r="AG79" i="6"/>
  <c r="AH79" i="6"/>
  <c r="AI79" i="6"/>
  <c r="AJ79" i="6"/>
  <c r="AK79" i="6"/>
  <c r="AL79" i="6"/>
  <c r="AM79" i="6"/>
  <c r="AN79" i="6"/>
  <c r="AO79" i="6"/>
  <c r="AP79" i="6"/>
  <c r="AQ79" i="6"/>
  <c r="AR79" i="6"/>
  <c r="AS79" i="6"/>
  <c r="AT79" i="6"/>
  <c r="AU79" i="6"/>
  <c r="AV79" i="6"/>
  <c r="AW79" i="6"/>
  <c r="AX79" i="6"/>
  <c r="AE80" i="6"/>
  <c r="AF80" i="6"/>
  <c r="AG80" i="6"/>
  <c r="AH80" i="6"/>
  <c r="AI80" i="6"/>
  <c r="AJ80" i="6"/>
  <c r="AK80" i="6"/>
  <c r="AL80" i="6"/>
  <c r="AM80" i="6"/>
  <c r="AN80" i="6"/>
  <c r="AO80" i="6"/>
  <c r="AP80" i="6"/>
  <c r="AQ80" i="6"/>
  <c r="AR80" i="6"/>
  <c r="AS80" i="6"/>
  <c r="AT80" i="6"/>
  <c r="AU80" i="6"/>
  <c r="AV80" i="6"/>
  <c r="AW80" i="6"/>
  <c r="AX80" i="6"/>
  <c r="AE81" i="6"/>
  <c r="AF81" i="6"/>
  <c r="AG81" i="6"/>
  <c r="AH81" i="6"/>
  <c r="AI81" i="6"/>
  <c r="AJ81" i="6"/>
  <c r="AK81" i="6"/>
  <c r="AL81" i="6"/>
  <c r="AM81" i="6"/>
  <c r="AN81" i="6"/>
  <c r="AO81" i="6"/>
  <c r="AP81" i="6"/>
  <c r="AQ81" i="6"/>
  <c r="AR81" i="6"/>
  <c r="AS81" i="6"/>
  <c r="AT81" i="6"/>
  <c r="AU81" i="6"/>
  <c r="AV81" i="6"/>
  <c r="AW81" i="6"/>
  <c r="AX81" i="6"/>
  <c r="AE82" i="6"/>
  <c r="AF82" i="6"/>
  <c r="AG82" i="6"/>
  <c r="AH82" i="6"/>
  <c r="AI82" i="6"/>
  <c r="AJ82" i="6"/>
  <c r="AK82" i="6"/>
  <c r="AL82" i="6"/>
  <c r="AM82" i="6"/>
  <c r="AN82" i="6"/>
  <c r="AO82" i="6"/>
  <c r="AP82" i="6"/>
  <c r="AQ82" i="6"/>
  <c r="AR82" i="6"/>
  <c r="AS82" i="6"/>
  <c r="AT82" i="6"/>
  <c r="AU82" i="6"/>
  <c r="AV82" i="6"/>
  <c r="AW82" i="6"/>
  <c r="AX82" i="6"/>
  <c r="AE83" i="6"/>
  <c r="AF83" i="6"/>
  <c r="AG83" i="6"/>
  <c r="AH83" i="6"/>
  <c r="AI83" i="6"/>
  <c r="AJ83" i="6"/>
  <c r="AK83" i="6"/>
  <c r="AL83" i="6"/>
  <c r="AM83" i="6"/>
  <c r="AN83" i="6"/>
  <c r="AO83" i="6"/>
  <c r="AP83" i="6"/>
  <c r="AQ83" i="6"/>
  <c r="AR83" i="6"/>
  <c r="AS83" i="6"/>
  <c r="AT83" i="6"/>
  <c r="AU83" i="6"/>
  <c r="AV83" i="6"/>
  <c r="AW83" i="6"/>
  <c r="AX83" i="6"/>
  <c r="AE84" i="6"/>
  <c r="AF84" i="6"/>
  <c r="AG84" i="6"/>
  <c r="AH84" i="6"/>
  <c r="AI84" i="6"/>
  <c r="AJ84" i="6"/>
  <c r="AK84" i="6"/>
  <c r="AL84" i="6"/>
  <c r="AM84" i="6"/>
  <c r="AN84" i="6"/>
  <c r="AO84" i="6"/>
  <c r="AP84" i="6"/>
  <c r="AQ84" i="6"/>
  <c r="AR84" i="6"/>
  <c r="AS84" i="6"/>
  <c r="AT84" i="6"/>
  <c r="AU84" i="6"/>
  <c r="AV84" i="6"/>
  <c r="AW84" i="6"/>
  <c r="AX84" i="6"/>
  <c r="AE85" i="6"/>
  <c r="AF85" i="6"/>
  <c r="AG85" i="6"/>
  <c r="AH85" i="6"/>
  <c r="AI85" i="6"/>
  <c r="AJ85" i="6"/>
  <c r="AK85" i="6"/>
  <c r="AL85" i="6"/>
  <c r="AM85" i="6"/>
  <c r="AN85" i="6"/>
  <c r="AO85" i="6"/>
  <c r="AP85" i="6"/>
  <c r="AQ85" i="6"/>
  <c r="AR85" i="6"/>
  <c r="AS85" i="6"/>
  <c r="AT85" i="6"/>
  <c r="AU85" i="6"/>
  <c r="AV85" i="6"/>
  <c r="AW85" i="6"/>
  <c r="AX85" i="6"/>
  <c r="AE86" i="6"/>
  <c r="AF86" i="6"/>
  <c r="AG86" i="6"/>
  <c r="AH86" i="6"/>
  <c r="AI86" i="6"/>
  <c r="AJ86" i="6"/>
  <c r="AK86" i="6"/>
  <c r="AL86" i="6"/>
  <c r="AM86" i="6"/>
  <c r="AN86" i="6"/>
  <c r="AO86" i="6"/>
  <c r="AP86" i="6"/>
  <c r="AQ86" i="6"/>
  <c r="AR86" i="6"/>
  <c r="AS86" i="6"/>
  <c r="AT86" i="6"/>
  <c r="AU86" i="6"/>
  <c r="AV86" i="6"/>
  <c r="AW86" i="6"/>
  <c r="AX86" i="6"/>
  <c r="AE87" i="6"/>
  <c r="AF87" i="6"/>
  <c r="AG87" i="6"/>
  <c r="AH87" i="6"/>
  <c r="AI87" i="6"/>
  <c r="AJ87" i="6"/>
  <c r="AK87" i="6"/>
  <c r="AL87" i="6"/>
  <c r="AM87" i="6"/>
  <c r="AN87" i="6"/>
  <c r="AO87" i="6"/>
  <c r="AP87" i="6"/>
  <c r="AQ87" i="6"/>
  <c r="AR87" i="6"/>
  <c r="AS87" i="6"/>
  <c r="AT87" i="6"/>
  <c r="AU87" i="6"/>
  <c r="AV87" i="6"/>
  <c r="AW87" i="6"/>
  <c r="AX87" i="6"/>
  <c r="AE88" i="6"/>
  <c r="AF88" i="6"/>
  <c r="AG88" i="6"/>
  <c r="AH88" i="6"/>
  <c r="AI88" i="6"/>
  <c r="AJ88" i="6"/>
  <c r="AK88" i="6"/>
  <c r="AL88" i="6"/>
  <c r="AM88" i="6"/>
  <c r="AN88" i="6"/>
  <c r="AO88" i="6"/>
  <c r="AP88" i="6"/>
  <c r="AQ88" i="6"/>
  <c r="AR88" i="6"/>
  <c r="AS88" i="6"/>
  <c r="AT88" i="6"/>
  <c r="AU88" i="6"/>
  <c r="AV88" i="6"/>
  <c r="AW88" i="6"/>
  <c r="AX88" i="6"/>
  <c r="AE89" i="6"/>
  <c r="AF89" i="6"/>
  <c r="AG89" i="6"/>
  <c r="AH89" i="6"/>
  <c r="AI89" i="6"/>
  <c r="AJ89" i="6"/>
  <c r="AK89" i="6"/>
  <c r="AL89" i="6"/>
  <c r="AM89" i="6"/>
  <c r="AN89" i="6"/>
  <c r="AO89" i="6"/>
  <c r="AP89" i="6"/>
  <c r="AQ89" i="6"/>
  <c r="AR89" i="6"/>
  <c r="AS89" i="6"/>
  <c r="AT89" i="6"/>
  <c r="AU89" i="6"/>
  <c r="AV89" i="6"/>
  <c r="AW89" i="6"/>
  <c r="AX89" i="6"/>
  <c r="AE90" i="6"/>
  <c r="AF90" i="6"/>
  <c r="AG90" i="6"/>
  <c r="AH90" i="6"/>
  <c r="AI90" i="6"/>
  <c r="AJ90" i="6"/>
  <c r="AK90" i="6"/>
  <c r="AL90" i="6"/>
  <c r="AM90" i="6"/>
  <c r="AN90" i="6"/>
  <c r="AO90" i="6"/>
  <c r="AP90" i="6"/>
  <c r="AQ90" i="6"/>
  <c r="AR90" i="6"/>
  <c r="AS90" i="6"/>
  <c r="AT90" i="6"/>
  <c r="AU90" i="6"/>
  <c r="AV90" i="6"/>
  <c r="AW90" i="6"/>
  <c r="AX90" i="6"/>
  <c r="AE91" i="6"/>
  <c r="AF91" i="6"/>
  <c r="AG91" i="6"/>
  <c r="AH91" i="6"/>
  <c r="AI91" i="6"/>
  <c r="AJ91" i="6"/>
  <c r="AK91" i="6"/>
  <c r="AL91" i="6"/>
  <c r="AM91" i="6"/>
  <c r="AN91" i="6"/>
  <c r="AO91" i="6"/>
  <c r="AP91" i="6"/>
  <c r="AQ91" i="6"/>
  <c r="AR91" i="6"/>
  <c r="AS91" i="6"/>
  <c r="AT91" i="6"/>
  <c r="AU91" i="6"/>
  <c r="AV91" i="6"/>
  <c r="AW91" i="6"/>
  <c r="AX91" i="6"/>
  <c r="AE92" i="6"/>
  <c r="AF92" i="6"/>
  <c r="AG92" i="6"/>
  <c r="AH92" i="6"/>
  <c r="AI92" i="6"/>
  <c r="AJ92" i="6"/>
  <c r="AK92" i="6"/>
  <c r="AL92" i="6"/>
  <c r="AM92" i="6"/>
  <c r="AN92" i="6"/>
  <c r="AO92" i="6"/>
  <c r="AP92" i="6"/>
  <c r="AQ92" i="6"/>
  <c r="AR92" i="6"/>
  <c r="AS92" i="6"/>
  <c r="AT92" i="6"/>
  <c r="AU92" i="6"/>
  <c r="AV92" i="6"/>
  <c r="AW92" i="6"/>
  <c r="AX92" i="6"/>
  <c r="AE93" i="6"/>
  <c r="AF93" i="6"/>
  <c r="AG93" i="6"/>
  <c r="AH93" i="6"/>
  <c r="AI93" i="6"/>
  <c r="AJ93" i="6"/>
  <c r="AK93" i="6"/>
  <c r="AL93" i="6"/>
  <c r="AM93" i="6"/>
  <c r="AN93" i="6"/>
  <c r="AO93" i="6"/>
  <c r="AP93" i="6"/>
  <c r="AQ93" i="6"/>
  <c r="AR93" i="6"/>
  <c r="AS93" i="6"/>
  <c r="AT93" i="6"/>
  <c r="AU93" i="6"/>
  <c r="AV93" i="6"/>
  <c r="AW93" i="6"/>
  <c r="AX93" i="6"/>
  <c r="AE94" i="6"/>
  <c r="AF94" i="6"/>
  <c r="AG94" i="6"/>
  <c r="AH94" i="6"/>
  <c r="AI94" i="6"/>
  <c r="AJ94" i="6"/>
  <c r="AK94" i="6"/>
  <c r="AL94" i="6"/>
  <c r="AM94" i="6"/>
  <c r="AN94" i="6"/>
  <c r="AO94" i="6"/>
  <c r="AP94" i="6"/>
  <c r="AQ94" i="6"/>
  <c r="AR94" i="6"/>
  <c r="AS94" i="6"/>
  <c r="AT94" i="6"/>
  <c r="AU94" i="6"/>
  <c r="AV94" i="6"/>
  <c r="AW94" i="6"/>
  <c r="AX94" i="6"/>
  <c r="AE95" i="6"/>
  <c r="AF95" i="6"/>
  <c r="AG95" i="6"/>
  <c r="AH95" i="6"/>
  <c r="AI95" i="6"/>
  <c r="AJ95" i="6"/>
  <c r="AK95" i="6"/>
  <c r="AL95" i="6"/>
  <c r="AM95" i="6"/>
  <c r="AN95" i="6"/>
  <c r="AO95" i="6"/>
  <c r="AP95" i="6"/>
  <c r="AQ95" i="6"/>
  <c r="AR95" i="6"/>
  <c r="AS95" i="6"/>
  <c r="AT95" i="6"/>
  <c r="AU95" i="6"/>
  <c r="AV95" i="6"/>
  <c r="AW95" i="6"/>
  <c r="AX95" i="6"/>
  <c r="AE96" i="6"/>
  <c r="AF96" i="6"/>
  <c r="AG96" i="6"/>
  <c r="AH96" i="6"/>
  <c r="AI96" i="6"/>
  <c r="AJ96" i="6"/>
  <c r="AK96" i="6"/>
  <c r="AL96" i="6"/>
  <c r="AM96" i="6"/>
  <c r="AN96" i="6"/>
  <c r="AO96" i="6"/>
  <c r="AP96" i="6"/>
  <c r="AQ96" i="6"/>
  <c r="AR96" i="6"/>
  <c r="AS96" i="6"/>
  <c r="AT96" i="6"/>
  <c r="AU96" i="6"/>
  <c r="AV96" i="6"/>
  <c r="AW96" i="6"/>
  <c r="AX96" i="6"/>
  <c r="AE97" i="6"/>
  <c r="AF97" i="6"/>
  <c r="AG97" i="6"/>
  <c r="AH97" i="6"/>
  <c r="AI97" i="6"/>
  <c r="AJ97" i="6"/>
  <c r="AK97" i="6"/>
  <c r="AL97" i="6"/>
  <c r="AM97" i="6"/>
  <c r="AN97" i="6"/>
  <c r="AO97" i="6"/>
  <c r="AP97" i="6"/>
  <c r="AQ97" i="6"/>
  <c r="AR97" i="6"/>
  <c r="AS97" i="6"/>
  <c r="AT97" i="6"/>
  <c r="AU97" i="6"/>
  <c r="AV97" i="6"/>
  <c r="AW97" i="6"/>
  <c r="AX97" i="6"/>
  <c r="AE98" i="6"/>
  <c r="AF98" i="6"/>
  <c r="AG98" i="6"/>
  <c r="AH98" i="6"/>
  <c r="AI98" i="6"/>
  <c r="AJ98" i="6"/>
  <c r="AK98" i="6"/>
  <c r="AL98" i="6"/>
  <c r="AM98" i="6"/>
  <c r="AN98" i="6"/>
  <c r="AO98" i="6"/>
  <c r="AP98" i="6"/>
  <c r="AQ98" i="6"/>
  <c r="AR98" i="6"/>
  <c r="AS98" i="6"/>
  <c r="AT98" i="6"/>
  <c r="AU98" i="6"/>
  <c r="AV98" i="6"/>
  <c r="AW98" i="6"/>
  <c r="AX98" i="6"/>
  <c r="AE99" i="6"/>
  <c r="AF99" i="6"/>
  <c r="AG99" i="6"/>
  <c r="AH99" i="6"/>
  <c r="AI99" i="6"/>
  <c r="AJ99" i="6"/>
  <c r="AK99" i="6"/>
  <c r="AL99" i="6"/>
  <c r="AM99" i="6"/>
  <c r="AN99" i="6"/>
  <c r="AO99" i="6"/>
  <c r="AP99" i="6"/>
  <c r="AQ99" i="6"/>
  <c r="AR99" i="6"/>
  <c r="AS99" i="6"/>
  <c r="AT99" i="6"/>
  <c r="AU99" i="6"/>
  <c r="AV99" i="6"/>
  <c r="AW99" i="6"/>
  <c r="AX99" i="6"/>
  <c r="AE100" i="6"/>
  <c r="AF100" i="6"/>
  <c r="AG100" i="6"/>
  <c r="AH100" i="6"/>
  <c r="AI100" i="6"/>
  <c r="AJ100" i="6"/>
  <c r="AK100" i="6"/>
  <c r="AL100" i="6"/>
  <c r="AM100" i="6"/>
  <c r="AN100" i="6"/>
  <c r="AO100" i="6"/>
  <c r="AP100" i="6"/>
  <c r="AQ100" i="6"/>
  <c r="AR100" i="6"/>
  <c r="AS100" i="6"/>
  <c r="AT100" i="6"/>
  <c r="AU100" i="6"/>
  <c r="AV100" i="6"/>
  <c r="AW100" i="6"/>
  <c r="AX100" i="6"/>
  <c r="AE101" i="6"/>
  <c r="AF101" i="6"/>
  <c r="AG101" i="6"/>
  <c r="AH101" i="6"/>
  <c r="AI101" i="6"/>
  <c r="AJ101" i="6"/>
  <c r="AK101" i="6"/>
  <c r="AL101" i="6"/>
  <c r="AM101" i="6"/>
  <c r="AN101" i="6"/>
  <c r="AO101" i="6"/>
  <c r="AP101" i="6"/>
  <c r="AQ101" i="6"/>
  <c r="AR101" i="6"/>
  <c r="AS101" i="6"/>
  <c r="AT101" i="6"/>
  <c r="AU101" i="6"/>
  <c r="AV101" i="6"/>
  <c r="AW101" i="6"/>
  <c r="AX101" i="6"/>
  <c r="AE102" i="6"/>
  <c r="AF102" i="6"/>
  <c r="AG102" i="6"/>
  <c r="AH102" i="6"/>
  <c r="AI102" i="6"/>
  <c r="AJ102" i="6"/>
  <c r="AK102" i="6"/>
  <c r="AL102" i="6"/>
  <c r="AM102" i="6"/>
  <c r="AN102" i="6"/>
  <c r="AO102" i="6"/>
  <c r="AP102" i="6"/>
  <c r="AQ102" i="6"/>
  <c r="AR102" i="6"/>
  <c r="AS102" i="6"/>
  <c r="AT102" i="6"/>
  <c r="AU102" i="6"/>
  <c r="AV102" i="6"/>
  <c r="AW102" i="6"/>
  <c r="AX102" i="6"/>
  <c r="AE103" i="6"/>
  <c r="AF103" i="6"/>
  <c r="AG103" i="6"/>
  <c r="AH103" i="6"/>
  <c r="AI103" i="6"/>
  <c r="AJ103" i="6"/>
  <c r="AK103" i="6"/>
  <c r="AL103" i="6"/>
  <c r="AM103" i="6"/>
  <c r="AN103" i="6"/>
  <c r="AO103" i="6"/>
  <c r="AP103" i="6"/>
  <c r="AQ103" i="6"/>
  <c r="AR103" i="6"/>
  <c r="AS103" i="6"/>
  <c r="AT103" i="6"/>
  <c r="AU103" i="6"/>
  <c r="AV103" i="6"/>
  <c r="AW103" i="6"/>
  <c r="AX103" i="6"/>
  <c r="AE104" i="6"/>
  <c r="AF104" i="6"/>
  <c r="AG104" i="6"/>
  <c r="AH104" i="6"/>
  <c r="AI104" i="6"/>
  <c r="AJ104" i="6"/>
  <c r="AK104" i="6"/>
  <c r="AL104" i="6"/>
  <c r="AM104" i="6"/>
  <c r="AN104" i="6"/>
  <c r="AO104" i="6"/>
  <c r="AP104" i="6"/>
  <c r="AQ104" i="6"/>
  <c r="AR104" i="6"/>
  <c r="AS104" i="6"/>
  <c r="AT104" i="6"/>
  <c r="AU104" i="6"/>
  <c r="AV104" i="6"/>
  <c r="AW104" i="6"/>
  <c r="AX104" i="6"/>
  <c r="AE105" i="6"/>
  <c r="AF105" i="6"/>
  <c r="AG105" i="6"/>
  <c r="AH105" i="6"/>
  <c r="AI105" i="6"/>
  <c r="AJ105" i="6"/>
  <c r="AK105" i="6"/>
  <c r="AL105" i="6"/>
  <c r="AM105" i="6"/>
  <c r="AN105" i="6"/>
  <c r="AO105" i="6"/>
  <c r="AP105" i="6"/>
  <c r="AQ105" i="6"/>
  <c r="AR105" i="6"/>
  <c r="AS105" i="6"/>
  <c r="AT105" i="6"/>
  <c r="AU105" i="6"/>
  <c r="AV105" i="6"/>
  <c r="AW105" i="6"/>
  <c r="AX105" i="6"/>
  <c r="AE106" i="6"/>
  <c r="AF106" i="6"/>
  <c r="AG106" i="6"/>
  <c r="AH106" i="6"/>
  <c r="AI106" i="6"/>
  <c r="AJ106" i="6"/>
  <c r="AK106" i="6"/>
  <c r="AL106" i="6"/>
  <c r="AM106" i="6"/>
  <c r="AN106" i="6"/>
  <c r="AO106" i="6"/>
  <c r="AP106" i="6"/>
  <c r="AQ106" i="6"/>
  <c r="AR106" i="6"/>
  <c r="AS106" i="6"/>
  <c r="AT106" i="6"/>
  <c r="AU106" i="6"/>
  <c r="AV106" i="6"/>
  <c r="AW106" i="6"/>
  <c r="AX106" i="6"/>
  <c r="AE107" i="6"/>
  <c r="AF107" i="6"/>
  <c r="AG107" i="6"/>
  <c r="AH107" i="6"/>
  <c r="AI107" i="6"/>
  <c r="AJ107" i="6"/>
  <c r="AK107" i="6"/>
  <c r="AL107" i="6"/>
  <c r="AM107" i="6"/>
  <c r="AN107" i="6"/>
  <c r="AO107" i="6"/>
  <c r="AP107" i="6"/>
  <c r="AQ107" i="6"/>
  <c r="AR107" i="6"/>
  <c r="AS107" i="6"/>
  <c r="AT107" i="6"/>
  <c r="AU107" i="6"/>
  <c r="AV107" i="6"/>
  <c r="AW107" i="6"/>
  <c r="AX107" i="6"/>
  <c r="AE108" i="6"/>
  <c r="AF108" i="6"/>
  <c r="AG108" i="6"/>
  <c r="AH108" i="6"/>
  <c r="AI108" i="6"/>
  <c r="AJ108" i="6"/>
  <c r="AK108" i="6"/>
  <c r="AL108" i="6"/>
  <c r="AM108" i="6"/>
  <c r="AN108" i="6"/>
  <c r="AO108" i="6"/>
  <c r="AP108" i="6"/>
  <c r="AQ108" i="6"/>
  <c r="AR108" i="6"/>
  <c r="AS108" i="6"/>
  <c r="AT108" i="6"/>
  <c r="AU108" i="6"/>
  <c r="AV108" i="6"/>
  <c r="AW108" i="6"/>
  <c r="AX108" i="6"/>
  <c r="AE109" i="6"/>
  <c r="AF109" i="6"/>
  <c r="AG109" i="6"/>
  <c r="AH109" i="6"/>
  <c r="AI109" i="6"/>
  <c r="AJ109" i="6"/>
  <c r="AK109" i="6"/>
  <c r="AL109" i="6"/>
  <c r="AM109" i="6"/>
  <c r="AN109" i="6"/>
  <c r="AO109" i="6"/>
  <c r="AP109" i="6"/>
  <c r="AQ109" i="6"/>
  <c r="AR109" i="6"/>
  <c r="AS109" i="6"/>
  <c r="AT109" i="6"/>
  <c r="AU109" i="6"/>
  <c r="AV109" i="6"/>
  <c r="AW109" i="6"/>
  <c r="AX109" i="6"/>
  <c r="AE110" i="6"/>
  <c r="AF110" i="6"/>
  <c r="AG110" i="6"/>
  <c r="AH110" i="6"/>
  <c r="AI110" i="6"/>
  <c r="AJ110" i="6"/>
  <c r="AK110" i="6"/>
  <c r="AL110" i="6"/>
  <c r="AM110" i="6"/>
  <c r="AN110" i="6"/>
  <c r="AO110" i="6"/>
  <c r="AP110" i="6"/>
  <c r="AQ110" i="6"/>
  <c r="AR110" i="6"/>
  <c r="AS110" i="6"/>
  <c r="AT110" i="6"/>
  <c r="AU110" i="6"/>
  <c r="AV110" i="6"/>
  <c r="AW110" i="6"/>
  <c r="AX110" i="6"/>
  <c r="AE111" i="6"/>
  <c r="AF111" i="6"/>
  <c r="AG111" i="6"/>
  <c r="AH111" i="6"/>
  <c r="AI111" i="6"/>
  <c r="AJ111" i="6"/>
  <c r="AK111" i="6"/>
  <c r="AL111" i="6"/>
  <c r="AM111" i="6"/>
  <c r="AN111" i="6"/>
  <c r="AO111" i="6"/>
  <c r="AP111" i="6"/>
  <c r="AQ111" i="6"/>
  <c r="AR111" i="6"/>
  <c r="AS111" i="6"/>
  <c r="AT111" i="6"/>
  <c r="AU111" i="6"/>
  <c r="AV111" i="6"/>
  <c r="AW111" i="6"/>
  <c r="AX111" i="6"/>
  <c r="AE112" i="6"/>
  <c r="AF112" i="6"/>
  <c r="AG112" i="6"/>
  <c r="AH112" i="6"/>
  <c r="AI112" i="6"/>
  <c r="AJ112" i="6"/>
  <c r="AK112" i="6"/>
  <c r="AL112" i="6"/>
  <c r="AM112" i="6"/>
  <c r="AN112" i="6"/>
  <c r="AO112" i="6"/>
  <c r="AP112" i="6"/>
  <c r="AQ112" i="6"/>
  <c r="AR112" i="6"/>
  <c r="AS112" i="6"/>
  <c r="AT112" i="6"/>
  <c r="AU112" i="6"/>
  <c r="AV112" i="6"/>
  <c r="AW112" i="6"/>
  <c r="AX112" i="6"/>
  <c r="AE113" i="6"/>
  <c r="AF113" i="6"/>
  <c r="AG113" i="6"/>
  <c r="AH113" i="6"/>
  <c r="AI113" i="6"/>
  <c r="AJ113" i="6"/>
  <c r="AK113" i="6"/>
  <c r="AL113" i="6"/>
  <c r="AM113" i="6"/>
  <c r="AN113" i="6"/>
  <c r="AO113" i="6"/>
  <c r="AP113" i="6"/>
  <c r="AQ113" i="6"/>
  <c r="AR113" i="6"/>
  <c r="AS113" i="6"/>
  <c r="AT113" i="6"/>
  <c r="AU113" i="6"/>
  <c r="AV113" i="6"/>
  <c r="AW113" i="6"/>
  <c r="AX113" i="6"/>
  <c r="AE114" i="6"/>
  <c r="AF114" i="6"/>
  <c r="AG114" i="6"/>
  <c r="AH114" i="6"/>
  <c r="AI114" i="6"/>
  <c r="AJ114" i="6"/>
  <c r="AK114" i="6"/>
  <c r="AL114" i="6"/>
  <c r="AM114" i="6"/>
  <c r="AN114" i="6"/>
  <c r="AO114" i="6"/>
  <c r="AP114" i="6"/>
  <c r="AQ114" i="6"/>
  <c r="AR114" i="6"/>
  <c r="AS114" i="6"/>
  <c r="AT114" i="6"/>
  <c r="AU114" i="6"/>
  <c r="AV114" i="6"/>
  <c r="AW114" i="6"/>
  <c r="AX114" i="6"/>
  <c r="AE115" i="6"/>
  <c r="AF115" i="6"/>
  <c r="AG115" i="6"/>
  <c r="AH115" i="6"/>
  <c r="AI115" i="6"/>
  <c r="AJ115" i="6"/>
  <c r="AK115" i="6"/>
  <c r="AL115" i="6"/>
  <c r="AM115" i="6"/>
  <c r="AN115" i="6"/>
  <c r="AO115" i="6"/>
  <c r="AP115" i="6"/>
  <c r="AQ115" i="6"/>
  <c r="AR115" i="6"/>
  <c r="AS115" i="6"/>
  <c r="AT115" i="6"/>
  <c r="AU115" i="6"/>
  <c r="AV115" i="6"/>
  <c r="AW115" i="6"/>
  <c r="AX115" i="6"/>
  <c r="AE116" i="6"/>
  <c r="AF116" i="6"/>
  <c r="AG116" i="6"/>
  <c r="AH116" i="6"/>
  <c r="AI116" i="6"/>
  <c r="AJ116" i="6"/>
  <c r="AK116" i="6"/>
  <c r="AL116" i="6"/>
  <c r="AM116" i="6"/>
  <c r="AN116" i="6"/>
  <c r="AO116" i="6"/>
  <c r="AP116" i="6"/>
  <c r="AQ116" i="6"/>
  <c r="AR116" i="6"/>
  <c r="AS116" i="6"/>
  <c r="AT116" i="6"/>
  <c r="AU116" i="6"/>
  <c r="AV116" i="6"/>
  <c r="AW116" i="6"/>
  <c r="AX116" i="6"/>
  <c r="AE117" i="6"/>
  <c r="AF117" i="6"/>
  <c r="AG117" i="6"/>
  <c r="AH117" i="6"/>
  <c r="AI117" i="6"/>
  <c r="AJ117" i="6"/>
  <c r="AK117" i="6"/>
  <c r="AL117" i="6"/>
  <c r="AM117" i="6"/>
  <c r="AN117" i="6"/>
  <c r="AO117" i="6"/>
  <c r="AP117" i="6"/>
  <c r="AQ117" i="6"/>
  <c r="AR117" i="6"/>
  <c r="AS117" i="6"/>
  <c r="AT117" i="6"/>
  <c r="AU117" i="6"/>
  <c r="AV117" i="6"/>
  <c r="AW117" i="6"/>
  <c r="AX117" i="6"/>
  <c r="AE118" i="6"/>
  <c r="AF118" i="6"/>
  <c r="AG118" i="6"/>
  <c r="AH118" i="6"/>
  <c r="AI118" i="6"/>
  <c r="AJ118" i="6"/>
  <c r="AK118" i="6"/>
  <c r="AL118" i="6"/>
  <c r="AM118" i="6"/>
  <c r="AN118" i="6"/>
  <c r="AO118" i="6"/>
  <c r="AP118" i="6"/>
  <c r="AQ118" i="6"/>
  <c r="AR118" i="6"/>
  <c r="AS118" i="6"/>
  <c r="AT118" i="6"/>
  <c r="AU118" i="6"/>
  <c r="AV118" i="6"/>
  <c r="AW118" i="6"/>
  <c r="AX118" i="6"/>
  <c r="AE119" i="6"/>
  <c r="AF119" i="6"/>
  <c r="AG119" i="6"/>
  <c r="AH119" i="6"/>
  <c r="AI119" i="6"/>
  <c r="AJ119" i="6"/>
  <c r="AK119" i="6"/>
  <c r="AL119" i="6"/>
  <c r="AM119" i="6"/>
  <c r="AN119" i="6"/>
  <c r="AO119" i="6"/>
  <c r="AP119" i="6"/>
  <c r="AQ119" i="6"/>
  <c r="AR119" i="6"/>
  <c r="AS119" i="6"/>
  <c r="AT119" i="6"/>
  <c r="AU119" i="6"/>
  <c r="AV119" i="6"/>
  <c r="AW119" i="6"/>
  <c r="AX119" i="6"/>
  <c r="AE120" i="6"/>
  <c r="AF120" i="6"/>
  <c r="AG120" i="6"/>
  <c r="AH120" i="6"/>
  <c r="AI120" i="6"/>
  <c r="AJ120" i="6"/>
  <c r="AK120" i="6"/>
  <c r="AL120" i="6"/>
  <c r="AM120" i="6"/>
  <c r="AN120" i="6"/>
  <c r="AO120" i="6"/>
  <c r="AP120" i="6"/>
  <c r="AQ120" i="6"/>
  <c r="AR120" i="6"/>
  <c r="AS120" i="6"/>
  <c r="AT120" i="6"/>
  <c r="AU120" i="6"/>
  <c r="AV120" i="6"/>
  <c r="AW120" i="6"/>
  <c r="AX120" i="6"/>
  <c r="AE121" i="6"/>
  <c r="AF121" i="6"/>
  <c r="AG121" i="6"/>
  <c r="AH121" i="6"/>
  <c r="AI121" i="6"/>
  <c r="AJ121" i="6"/>
  <c r="AK121" i="6"/>
  <c r="AL121" i="6"/>
  <c r="AM121" i="6"/>
  <c r="AN121" i="6"/>
  <c r="AO121" i="6"/>
  <c r="AP121" i="6"/>
  <c r="AQ121" i="6"/>
  <c r="AR121" i="6"/>
  <c r="AS121" i="6"/>
  <c r="AT121" i="6"/>
  <c r="AU121" i="6"/>
  <c r="AV121" i="6"/>
  <c r="AW121" i="6"/>
  <c r="AX121" i="6"/>
  <c r="AE122" i="6"/>
  <c r="AF122" i="6"/>
  <c r="AG122" i="6"/>
  <c r="AH122" i="6"/>
  <c r="AI122" i="6"/>
  <c r="AJ122" i="6"/>
  <c r="AK122" i="6"/>
  <c r="AL122" i="6"/>
  <c r="AM122" i="6"/>
  <c r="AN122" i="6"/>
  <c r="AO122" i="6"/>
  <c r="AP122" i="6"/>
  <c r="AQ122" i="6"/>
  <c r="AR122" i="6"/>
  <c r="AS122" i="6"/>
  <c r="AT122" i="6"/>
  <c r="AU122" i="6"/>
  <c r="AV122" i="6"/>
  <c r="AW122" i="6"/>
  <c r="AX122" i="6"/>
  <c r="AE123" i="6"/>
  <c r="AF123" i="6"/>
  <c r="AG123" i="6"/>
  <c r="AH123" i="6"/>
  <c r="AI123" i="6"/>
  <c r="AJ123" i="6"/>
  <c r="AK123" i="6"/>
  <c r="AL123" i="6"/>
  <c r="AM123" i="6"/>
  <c r="AN123" i="6"/>
  <c r="AO123" i="6"/>
  <c r="AP123" i="6"/>
  <c r="AQ123" i="6"/>
  <c r="AR123" i="6"/>
  <c r="AS123" i="6"/>
  <c r="AT123" i="6"/>
  <c r="AU123" i="6"/>
  <c r="AV123" i="6"/>
  <c r="AW123" i="6"/>
  <c r="AX123" i="6"/>
  <c r="AE124" i="6"/>
  <c r="AF124" i="6"/>
  <c r="AG124" i="6"/>
  <c r="AH124" i="6"/>
  <c r="AI124" i="6"/>
  <c r="AJ124" i="6"/>
  <c r="AK124" i="6"/>
  <c r="AL124" i="6"/>
  <c r="AM124" i="6"/>
  <c r="AN124" i="6"/>
  <c r="AO124" i="6"/>
  <c r="AP124" i="6"/>
  <c r="AQ124" i="6"/>
  <c r="AR124" i="6"/>
  <c r="AS124" i="6"/>
  <c r="AT124" i="6"/>
  <c r="AU124" i="6"/>
  <c r="AV124" i="6"/>
  <c r="AW124" i="6"/>
  <c r="AX124" i="6"/>
  <c r="AE125" i="6"/>
  <c r="AF125" i="6"/>
  <c r="AG125" i="6"/>
  <c r="AH125" i="6"/>
  <c r="AI125" i="6"/>
  <c r="AJ125" i="6"/>
  <c r="AK125" i="6"/>
  <c r="AL125" i="6"/>
  <c r="AM125" i="6"/>
  <c r="AN125" i="6"/>
  <c r="AO125" i="6"/>
  <c r="AP125" i="6"/>
  <c r="AQ125" i="6"/>
  <c r="AR125" i="6"/>
  <c r="AS125" i="6"/>
  <c r="AT125" i="6"/>
  <c r="AU125" i="6"/>
  <c r="AV125" i="6"/>
  <c r="AW125" i="6"/>
  <c r="AX125" i="6"/>
  <c r="AE126" i="6"/>
  <c r="AF126" i="6"/>
  <c r="AG126" i="6"/>
  <c r="AH126" i="6"/>
  <c r="AI126" i="6"/>
  <c r="AJ126" i="6"/>
  <c r="AK126" i="6"/>
  <c r="AL126" i="6"/>
  <c r="AM126" i="6"/>
  <c r="AN126" i="6"/>
  <c r="AO126" i="6"/>
  <c r="AP126" i="6"/>
  <c r="AQ126" i="6"/>
  <c r="AR126" i="6"/>
  <c r="AS126" i="6"/>
  <c r="AT126" i="6"/>
  <c r="AU126" i="6"/>
  <c r="AV126" i="6"/>
  <c r="AW126" i="6"/>
  <c r="AX126" i="6"/>
  <c r="AE127" i="6"/>
  <c r="AF127" i="6"/>
  <c r="AG127" i="6"/>
  <c r="AH127" i="6"/>
  <c r="AI127" i="6"/>
  <c r="AJ127" i="6"/>
  <c r="AK127" i="6"/>
  <c r="AL127" i="6"/>
  <c r="AM127" i="6"/>
  <c r="AN127" i="6"/>
  <c r="AO127" i="6"/>
  <c r="AP127" i="6"/>
  <c r="AQ127" i="6"/>
  <c r="AR127" i="6"/>
  <c r="AS127" i="6"/>
  <c r="AT127" i="6"/>
  <c r="AU127" i="6"/>
  <c r="AV127" i="6"/>
  <c r="AW127" i="6"/>
  <c r="AX127" i="6"/>
  <c r="AE128" i="6"/>
  <c r="AF128" i="6"/>
  <c r="AG128" i="6"/>
  <c r="AH128" i="6"/>
  <c r="AI128" i="6"/>
  <c r="AJ128" i="6"/>
  <c r="AK128" i="6"/>
  <c r="AL128" i="6"/>
  <c r="AM128" i="6"/>
  <c r="AN128" i="6"/>
  <c r="AO128" i="6"/>
  <c r="AP128" i="6"/>
  <c r="AQ128" i="6"/>
  <c r="AR128" i="6"/>
  <c r="AS128" i="6"/>
  <c r="AT128" i="6"/>
  <c r="AU128" i="6"/>
  <c r="AV128" i="6"/>
  <c r="AW128" i="6"/>
  <c r="AX128" i="6"/>
  <c r="AE129" i="6"/>
  <c r="AF129" i="6"/>
  <c r="AG129" i="6"/>
  <c r="AH129" i="6"/>
  <c r="AI129" i="6"/>
  <c r="AJ129" i="6"/>
  <c r="AK129" i="6"/>
  <c r="AL129" i="6"/>
  <c r="AM129" i="6"/>
  <c r="AN129" i="6"/>
  <c r="AO129" i="6"/>
  <c r="AP129" i="6"/>
  <c r="AQ129" i="6"/>
  <c r="AR129" i="6"/>
  <c r="AS129" i="6"/>
  <c r="AT129" i="6"/>
  <c r="AU129" i="6"/>
  <c r="AV129" i="6"/>
  <c r="AW129" i="6"/>
  <c r="AX129" i="6"/>
  <c r="AE130" i="6"/>
  <c r="AF130" i="6"/>
  <c r="AG130" i="6"/>
  <c r="AH130" i="6"/>
  <c r="AI130" i="6"/>
  <c r="AJ130" i="6"/>
  <c r="AK130" i="6"/>
  <c r="AL130" i="6"/>
  <c r="AM130" i="6"/>
  <c r="AN130" i="6"/>
  <c r="AO130" i="6"/>
  <c r="AP130" i="6"/>
  <c r="AQ130" i="6"/>
  <c r="AR130" i="6"/>
  <c r="AS130" i="6"/>
  <c r="AT130" i="6"/>
  <c r="AU130" i="6"/>
  <c r="AV130" i="6"/>
  <c r="AW130" i="6"/>
  <c r="AX130" i="6"/>
  <c r="AE131" i="6"/>
  <c r="AF131" i="6"/>
  <c r="AG131" i="6"/>
  <c r="AH131" i="6"/>
  <c r="AI131" i="6"/>
  <c r="AJ131" i="6"/>
  <c r="AK131" i="6"/>
  <c r="AL131" i="6"/>
  <c r="AM131" i="6"/>
  <c r="AN131" i="6"/>
  <c r="AO131" i="6"/>
  <c r="AP131" i="6"/>
  <c r="AQ131" i="6"/>
  <c r="AR131" i="6"/>
  <c r="AS131" i="6"/>
  <c r="AT131" i="6"/>
  <c r="AU131" i="6"/>
  <c r="AV131" i="6"/>
  <c r="AW131" i="6"/>
  <c r="AX131" i="6"/>
  <c r="AE132" i="6"/>
  <c r="AF132" i="6"/>
  <c r="AG132" i="6"/>
  <c r="AH132" i="6"/>
  <c r="AI132" i="6"/>
  <c r="AJ132" i="6"/>
  <c r="AK132" i="6"/>
  <c r="AL132" i="6"/>
  <c r="AM132" i="6"/>
  <c r="AN132" i="6"/>
  <c r="AO132" i="6"/>
  <c r="AP132" i="6"/>
  <c r="AQ132" i="6"/>
  <c r="AR132" i="6"/>
  <c r="AS132" i="6"/>
  <c r="AT132" i="6"/>
  <c r="AU132" i="6"/>
  <c r="AV132" i="6"/>
  <c r="AW132" i="6"/>
  <c r="AX132" i="6"/>
  <c r="AE133" i="6"/>
  <c r="AF133" i="6"/>
  <c r="AG133" i="6"/>
  <c r="AH133" i="6"/>
  <c r="AI133" i="6"/>
  <c r="AJ133" i="6"/>
  <c r="AK133" i="6"/>
  <c r="AL133" i="6"/>
  <c r="AM133" i="6"/>
  <c r="AN133" i="6"/>
  <c r="AO133" i="6"/>
  <c r="AP133" i="6"/>
  <c r="AQ133" i="6"/>
  <c r="AR133" i="6"/>
  <c r="AS133" i="6"/>
  <c r="AT133" i="6"/>
  <c r="AU133" i="6"/>
  <c r="AV133" i="6"/>
  <c r="AW133" i="6"/>
  <c r="AX133" i="6"/>
  <c r="AE134" i="6"/>
  <c r="AF134" i="6"/>
  <c r="AG134" i="6"/>
  <c r="AH134" i="6"/>
  <c r="AI134" i="6"/>
  <c r="AJ134" i="6"/>
  <c r="AK134" i="6"/>
  <c r="AL134" i="6"/>
  <c r="AM134" i="6"/>
  <c r="AN134" i="6"/>
  <c r="AO134" i="6"/>
  <c r="AP134" i="6"/>
  <c r="AQ134" i="6"/>
  <c r="AR134" i="6"/>
  <c r="AS134" i="6"/>
  <c r="AT134" i="6"/>
  <c r="AU134" i="6"/>
  <c r="AV134" i="6"/>
  <c r="AW134" i="6"/>
  <c r="AX134" i="6"/>
  <c r="AE135" i="6"/>
  <c r="AF135" i="6"/>
  <c r="AG135" i="6"/>
  <c r="AH135" i="6"/>
  <c r="AI135" i="6"/>
  <c r="AJ135" i="6"/>
  <c r="AK135" i="6"/>
  <c r="AL135" i="6"/>
  <c r="AM135" i="6"/>
  <c r="AN135" i="6"/>
  <c r="AO135" i="6"/>
  <c r="AP135" i="6"/>
  <c r="AQ135" i="6"/>
  <c r="AR135" i="6"/>
  <c r="AS135" i="6"/>
  <c r="AT135" i="6"/>
  <c r="AU135" i="6"/>
  <c r="AV135" i="6"/>
  <c r="AW135" i="6"/>
  <c r="AX135" i="6"/>
  <c r="AE136" i="6"/>
  <c r="AF136" i="6"/>
  <c r="AG136" i="6"/>
  <c r="AH136" i="6"/>
  <c r="AI136" i="6"/>
  <c r="AJ136" i="6"/>
  <c r="AK136" i="6"/>
  <c r="AL136" i="6"/>
  <c r="AM136" i="6"/>
  <c r="AN136" i="6"/>
  <c r="AO136" i="6"/>
  <c r="AP136" i="6"/>
  <c r="AQ136" i="6"/>
  <c r="AR136" i="6"/>
  <c r="AS136" i="6"/>
  <c r="AT136" i="6"/>
  <c r="AU136" i="6"/>
  <c r="AV136" i="6"/>
  <c r="AW136" i="6"/>
  <c r="AX136" i="6"/>
  <c r="AE137" i="6"/>
  <c r="AF137" i="6"/>
  <c r="AG137" i="6"/>
  <c r="AH137" i="6"/>
  <c r="AI137" i="6"/>
  <c r="AJ137" i="6"/>
  <c r="AK137" i="6"/>
  <c r="AL137" i="6"/>
  <c r="AM137" i="6"/>
  <c r="AN137" i="6"/>
  <c r="AO137" i="6"/>
  <c r="AP137" i="6"/>
  <c r="AQ137" i="6"/>
  <c r="AR137" i="6"/>
  <c r="AS137" i="6"/>
  <c r="AT137" i="6"/>
  <c r="AU137" i="6"/>
  <c r="AV137" i="6"/>
  <c r="AW137" i="6"/>
  <c r="AX137" i="6"/>
  <c r="AE138" i="6"/>
  <c r="AF138" i="6"/>
  <c r="AG138" i="6"/>
  <c r="AH138" i="6"/>
  <c r="AI138" i="6"/>
  <c r="AJ138" i="6"/>
  <c r="AK138" i="6"/>
  <c r="AL138" i="6"/>
  <c r="AM138" i="6"/>
  <c r="AN138" i="6"/>
  <c r="AO138" i="6"/>
  <c r="AP138" i="6"/>
  <c r="AQ138" i="6"/>
  <c r="AR138" i="6"/>
  <c r="AS138" i="6"/>
  <c r="AT138" i="6"/>
  <c r="AU138" i="6"/>
  <c r="AV138" i="6"/>
  <c r="AW138" i="6"/>
  <c r="AX138" i="6"/>
  <c r="AE139" i="6"/>
  <c r="AF139" i="6"/>
  <c r="AG139" i="6"/>
  <c r="AH139" i="6"/>
  <c r="AI139" i="6"/>
  <c r="AJ139" i="6"/>
  <c r="AK139" i="6"/>
  <c r="AL139" i="6"/>
  <c r="AM139" i="6"/>
  <c r="AN139" i="6"/>
  <c r="AO139" i="6"/>
  <c r="AP139" i="6"/>
  <c r="AQ139" i="6"/>
  <c r="AR139" i="6"/>
  <c r="AS139" i="6"/>
  <c r="AT139" i="6"/>
  <c r="AU139" i="6"/>
  <c r="AV139" i="6"/>
  <c r="AW139" i="6"/>
  <c r="AX139" i="6"/>
  <c r="AE140" i="6"/>
  <c r="AF140" i="6"/>
  <c r="AG140" i="6"/>
  <c r="AH140" i="6"/>
  <c r="AI140" i="6"/>
  <c r="AJ140" i="6"/>
  <c r="AK140" i="6"/>
  <c r="AL140" i="6"/>
  <c r="AM140" i="6"/>
  <c r="AN140" i="6"/>
  <c r="AO140" i="6"/>
  <c r="AP140" i="6"/>
  <c r="AQ140" i="6"/>
  <c r="AR140" i="6"/>
  <c r="AS140" i="6"/>
  <c r="AT140" i="6"/>
  <c r="AU140" i="6"/>
  <c r="AV140" i="6"/>
  <c r="AW140" i="6"/>
  <c r="AX140" i="6"/>
  <c r="AE141" i="6"/>
  <c r="AF141" i="6"/>
  <c r="AG141" i="6"/>
  <c r="AH141" i="6"/>
  <c r="AI141" i="6"/>
  <c r="AJ141" i="6"/>
  <c r="AK141" i="6"/>
  <c r="AL141" i="6"/>
  <c r="AM141" i="6"/>
  <c r="AN141" i="6"/>
  <c r="AO141" i="6"/>
  <c r="AP141" i="6"/>
  <c r="AQ141" i="6"/>
  <c r="AR141" i="6"/>
  <c r="AS141" i="6"/>
  <c r="AT141" i="6"/>
  <c r="AU141" i="6"/>
  <c r="AV141" i="6"/>
  <c r="AW141" i="6"/>
  <c r="AX141" i="6"/>
  <c r="AE142" i="6"/>
  <c r="AF142" i="6"/>
  <c r="AG142" i="6"/>
  <c r="AH142" i="6"/>
  <c r="AI142" i="6"/>
  <c r="AJ142" i="6"/>
  <c r="AK142" i="6"/>
  <c r="AL142" i="6"/>
  <c r="AM142" i="6"/>
  <c r="AN142" i="6"/>
  <c r="AO142" i="6"/>
  <c r="AP142" i="6"/>
  <c r="AQ142" i="6"/>
  <c r="AR142" i="6"/>
  <c r="AS142" i="6"/>
  <c r="AT142" i="6"/>
  <c r="AU142" i="6"/>
  <c r="AV142" i="6"/>
  <c r="AW142" i="6"/>
  <c r="AX142" i="6"/>
  <c r="AE143" i="6"/>
  <c r="AF143" i="6"/>
  <c r="AG143" i="6"/>
  <c r="AH143" i="6"/>
  <c r="AI143" i="6"/>
  <c r="AJ143" i="6"/>
  <c r="AK143" i="6"/>
  <c r="AL143" i="6"/>
  <c r="AM143" i="6"/>
  <c r="AN143" i="6"/>
  <c r="AO143" i="6"/>
  <c r="AP143" i="6"/>
  <c r="AQ143" i="6"/>
  <c r="AR143" i="6"/>
  <c r="AS143" i="6"/>
  <c r="AT143" i="6"/>
  <c r="AU143" i="6"/>
  <c r="AV143" i="6"/>
  <c r="AW143" i="6"/>
  <c r="AX143" i="6"/>
  <c r="AE144" i="6"/>
  <c r="AF144" i="6"/>
  <c r="AG144" i="6"/>
  <c r="AH144" i="6"/>
  <c r="AI144" i="6"/>
  <c r="AJ144" i="6"/>
  <c r="AK144" i="6"/>
  <c r="AL144" i="6"/>
  <c r="AM144" i="6"/>
  <c r="AN144" i="6"/>
  <c r="AO144" i="6"/>
  <c r="AP144" i="6"/>
  <c r="AQ144" i="6"/>
  <c r="AR144" i="6"/>
  <c r="AS144" i="6"/>
  <c r="AT144" i="6"/>
  <c r="AU144" i="6"/>
  <c r="AV144" i="6"/>
  <c r="AW144" i="6"/>
  <c r="AX144" i="6"/>
  <c r="AE145" i="6"/>
  <c r="AF145" i="6"/>
  <c r="AG145" i="6"/>
  <c r="AH145" i="6"/>
  <c r="AI145" i="6"/>
  <c r="AJ145" i="6"/>
  <c r="AK145" i="6"/>
  <c r="AL145" i="6"/>
  <c r="AM145" i="6"/>
  <c r="AN145" i="6"/>
  <c r="AO145" i="6"/>
  <c r="AP145" i="6"/>
  <c r="AQ145" i="6"/>
  <c r="AR145" i="6"/>
  <c r="AS145" i="6"/>
  <c r="AT145" i="6"/>
  <c r="AU145" i="6"/>
  <c r="AV145" i="6"/>
  <c r="AW145" i="6"/>
  <c r="AX145" i="6"/>
  <c r="AE146" i="6"/>
  <c r="AF146" i="6"/>
  <c r="AG146" i="6"/>
  <c r="AH146" i="6"/>
  <c r="AI146" i="6"/>
  <c r="AJ146" i="6"/>
  <c r="AK146" i="6"/>
  <c r="AL146" i="6"/>
  <c r="AM146" i="6"/>
  <c r="AN146" i="6"/>
  <c r="AO146" i="6"/>
  <c r="AP146" i="6"/>
  <c r="AQ146" i="6"/>
  <c r="AR146" i="6"/>
  <c r="AS146" i="6"/>
  <c r="AT146" i="6"/>
  <c r="AU146" i="6"/>
  <c r="AV146" i="6"/>
  <c r="AW146" i="6"/>
  <c r="AX146" i="6"/>
  <c r="AE147" i="6"/>
  <c r="AF147" i="6"/>
  <c r="AG147" i="6"/>
  <c r="AH147" i="6"/>
  <c r="AI147" i="6"/>
  <c r="AJ147" i="6"/>
  <c r="AK147" i="6"/>
  <c r="AL147" i="6"/>
  <c r="AM147" i="6"/>
  <c r="AN147" i="6"/>
  <c r="AO147" i="6"/>
  <c r="AP147" i="6"/>
  <c r="AQ147" i="6"/>
  <c r="AR147" i="6"/>
  <c r="AS147" i="6"/>
  <c r="AT147" i="6"/>
  <c r="AU147" i="6"/>
  <c r="AV147" i="6"/>
  <c r="AW147" i="6"/>
  <c r="AX147" i="6"/>
  <c r="AE148" i="6"/>
  <c r="AF148" i="6"/>
  <c r="AG148" i="6"/>
  <c r="AH148" i="6"/>
  <c r="AI148" i="6"/>
  <c r="AJ148" i="6"/>
  <c r="AK148" i="6"/>
  <c r="AL148" i="6"/>
  <c r="AM148" i="6"/>
  <c r="AN148" i="6"/>
  <c r="AO148" i="6"/>
  <c r="AP148" i="6"/>
  <c r="AQ148" i="6"/>
  <c r="AR148" i="6"/>
  <c r="AS148" i="6"/>
  <c r="AT148" i="6"/>
  <c r="AU148" i="6"/>
  <c r="AV148" i="6"/>
  <c r="AW148" i="6"/>
  <c r="AX148" i="6"/>
  <c r="AE149" i="6"/>
  <c r="AF149" i="6"/>
  <c r="AG149" i="6"/>
  <c r="AH149" i="6"/>
  <c r="AI149" i="6"/>
  <c r="AJ149" i="6"/>
  <c r="AK149" i="6"/>
  <c r="AL149" i="6"/>
  <c r="AM149" i="6"/>
  <c r="AN149" i="6"/>
  <c r="AO149" i="6"/>
  <c r="AP149" i="6"/>
  <c r="AQ149" i="6"/>
  <c r="AR149" i="6"/>
  <c r="AS149" i="6"/>
  <c r="AT149" i="6"/>
  <c r="AU149" i="6"/>
  <c r="AV149" i="6"/>
  <c r="AW149" i="6"/>
  <c r="AX149" i="6"/>
  <c r="AE150" i="6"/>
  <c r="AF150" i="6"/>
  <c r="AG150" i="6"/>
  <c r="AH150" i="6"/>
  <c r="AI150" i="6"/>
  <c r="AJ150" i="6"/>
  <c r="AK150" i="6"/>
  <c r="AL150" i="6"/>
  <c r="AM150" i="6"/>
  <c r="AN150" i="6"/>
  <c r="AO150" i="6"/>
  <c r="AP150" i="6"/>
  <c r="AQ150" i="6"/>
  <c r="AR150" i="6"/>
  <c r="AS150" i="6"/>
  <c r="AT150" i="6"/>
  <c r="AU150" i="6"/>
  <c r="AV150" i="6"/>
  <c r="AW150" i="6"/>
  <c r="AX150" i="6"/>
  <c r="AE151" i="6"/>
  <c r="AF151" i="6"/>
  <c r="AG151" i="6"/>
  <c r="AH151" i="6"/>
  <c r="AI151" i="6"/>
  <c r="AJ151" i="6"/>
  <c r="AK151" i="6"/>
  <c r="AL151" i="6"/>
  <c r="AM151" i="6"/>
  <c r="AN151" i="6"/>
  <c r="AO151" i="6"/>
  <c r="AP151" i="6"/>
  <c r="AQ151" i="6"/>
  <c r="AR151" i="6"/>
  <c r="AS151" i="6"/>
  <c r="AT151" i="6"/>
  <c r="AU151" i="6"/>
  <c r="AV151" i="6"/>
  <c r="AW151" i="6"/>
  <c r="AX151" i="6"/>
  <c r="AE152" i="6"/>
  <c r="AF152" i="6"/>
  <c r="AG152" i="6"/>
  <c r="AH152" i="6"/>
  <c r="AI152" i="6"/>
  <c r="AJ152" i="6"/>
  <c r="AK152" i="6"/>
  <c r="AL152" i="6"/>
  <c r="AM152" i="6"/>
  <c r="AN152" i="6"/>
  <c r="AO152" i="6"/>
  <c r="AP152" i="6"/>
  <c r="AQ152" i="6"/>
  <c r="AR152" i="6"/>
  <c r="AS152" i="6"/>
  <c r="AT152" i="6"/>
  <c r="AU152" i="6"/>
  <c r="AV152" i="6"/>
  <c r="AW152" i="6"/>
  <c r="AX152" i="6"/>
  <c r="AE153" i="6"/>
  <c r="AF153" i="6"/>
  <c r="AG153" i="6"/>
  <c r="AH153" i="6"/>
  <c r="AI153" i="6"/>
  <c r="AJ153" i="6"/>
  <c r="AK153" i="6"/>
  <c r="AL153" i="6"/>
  <c r="AM153" i="6"/>
  <c r="AN153" i="6"/>
  <c r="AO153" i="6"/>
  <c r="AP153" i="6"/>
  <c r="AQ153" i="6"/>
  <c r="AR153" i="6"/>
  <c r="AS153" i="6"/>
  <c r="AT153" i="6"/>
  <c r="AU153" i="6"/>
  <c r="AV153" i="6"/>
  <c r="AW153" i="6"/>
  <c r="AX153" i="6"/>
  <c r="AE154" i="6"/>
  <c r="AF154" i="6"/>
  <c r="AG154" i="6"/>
  <c r="AH154" i="6"/>
  <c r="AI154" i="6"/>
  <c r="AJ154" i="6"/>
  <c r="AK154" i="6"/>
  <c r="AL154" i="6"/>
  <c r="AM154" i="6"/>
  <c r="AN154" i="6"/>
  <c r="AO154" i="6"/>
  <c r="AP154" i="6"/>
  <c r="AQ154" i="6"/>
  <c r="AR154" i="6"/>
  <c r="AS154" i="6"/>
  <c r="AT154" i="6"/>
  <c r="AU154" i="6"/>
  <c r="AV154" i="6"/>
  <c r="AW154" i="6"/>
  <c r="AX154" i="6"/>
  <c r="AE155" i="6"/>
  <c r="AF155" i="6"/>
  <c r="AG155" i="6"/>
  <c r="AH155" i="6"/>
  <c r="AI155" i="6"/>
  <c r="AJ155" i="6"/>
  <c r="AK155" i="6"/>
  <c r="AL155" i="6"/>
  <c r="AM155" i="6"/>
  <c r="AN155" i="6"/>
  <c r="AO155" i="6"/>
  <c r="AP155" i="6"/>
  <c r="AQ155" i="6"/>
  <c r="AR155" i="6"/>
  <c r="AS155" i="6"/>
  <c r="AT155" i="6"/>
  <c r="AU155" i="6"/>
  <c r="AV155" i="6"/>
  <c r="AW155" i="6"/>
  <c r="AX155" i="6"/>
  <c r="AE156" i="6"/>
  <c r="AF156" i="6"/>
  <c r="AG156" i="6"/>
  <c r="AH156" i="6"/>
  <c r="AI156" i="6"/>
  <c r="AJ156" i="6"/>
  <c r="AK156" i="6"/>
  <c r="AL156" i="6"/>
  <c r="AM156" i="6"/>
  <c r="AN156" i="6"/>
  <c r="AO156" i="6"/>
  <c r="AP156" i="6"/>
  <c r="AQ156" i="6"/>
  <c r="AR156" i="6"/>
  <c r="AS156" i="6"/>
  <c r="AT156" i="6"/>
  <c r="AU156" i="6"/>
  <c r="AV156" i="6"/>
  <c r="AW156" i="6"/>
  <c r="AX156" i="6"/>
  <c r="AE157" i="6"/>
  <c r="AF157" i="6"/>
  <c r="AG157" i="6"/>
  <c r="AH157" i="6"/>
  <c r="AI157" i="6"/>
  <c r="AJ157" i="6"/>
  <c r="AK157" i="6"/>
  <c r="AL157" i="6"/>
  <c r="AM157" i="6"/>
  <c r="AN157" i="6"/>
  <c r="AO157" i="6"/>
  <c r="AP157" i="6"/>
  <c r="AQ157" i="6"/>
  <c r="AR157" i="6"/>
  <c r="AS157" i="6"/>
  <c r="AT157" i="6"/>
  <c r="AU157" i="6"/>
  <c r="AV157" i="6"/>
  <c r="AW157" i="6"/>
  <c r="AX157" i="6"/>
  <c r="AE158" i="6"/>
  <c r="AF158" i="6"/>
  <c r="AG158" i="6"/>
  <c r="AH158" i="6"/>
  <c r="AI158" i="6"/>
  <c r="AJ158" i="6"/>
  <c r="AK158" i="6"/>
  <c r="AL158" i="6"/>
  <c r="AM158" i="6"/>
  <c r="AN158" i="6"/>
  <c r="AO158" i="6"/>
  <c r="AP158" i="6"/>
  <c r="AQ158" i="6"/>
  <c r="AR158" i="6"/>
  <c r="AS158" i="6"/>
  <c r="AT158" i="6"/>
  <c r="AU158" i="6"/>
  <c r="AV158" i="6"/>
  <c r="AW158" i="6"/>
  <c r="AX158" i="6"/>
  <c r="AE159" i="6"/>
  <c r="AF159" i="6"/>
  <c r="AG159" i="6"/>
  <c r="AH159" i="6"/>
  <c r="AI159" i="6"/>
  <c r="AJ159" i="6"/>
  <c r="AK159" i="6"/>
  <c r="AL159" i="6"/>
  <c r="AM159" i="6"/>
  <c r="AN159" i="6"/>
  <c r="AO159" i="6"/>
  <c r="AP159" i="6"/>
  <c r="AQ159" i="6"/>
  <c r="AR159" i="6"/>
  <c r="AS159" i="6"/>
  <c r="AT159" i="6"/>
  <c r="AU159" i="6"/>
  <c r="AV159" i="6"/>
  <c r="AW159" i="6"/>
  <c r="AX159" i="6"/>
  <c r="AE160" i="6"/>
  <c r="AF160" i="6"/>
  <c r="AG160" i="6"/>
  <c r="AH160" i="6"/>
  <c r="AI160" i="6"/>
  <c r="AJ160" i="6"/>
  <c r="AK160" i="6"/>
  <c r="AL160" i="6"/>
  <c r="AM160" i="6"/>
  <c r="AN160" i="6"/>
  <c r="AO160" i="6"/>
  <c r="AP160" i="6"/>
  <c r="AQ160" i="6"/>
  <c r="AR160" i="6"/>
  <c r="AS160" i="6"/>
  <c r="AT160" i="6"/>
  <c r="AU160" i="6"/>
  <c r="AV160" i="6"/>
  <c r="AW160" i="6"/>
  <c r="AX160" i="6"/>
  <c r="AE161" i="6"/>
  <c r="AF161" i="6"/>
  <c r="AG161" i="6"/>
  <c r="AH161" i="6"/>
  <c r="AI161" i="6"/>
  <c r="AJ161" i="6"/>
  <c r="AK161" i="6"/>
  <c r="AL161" i="6"/>
  <c r="AM161" i="6"/>
  <c r="AN161" i="6"/>
  <c r="AO161" i="6"/>
  <c r="AP161" i="6"/>
  <c r="AQ161" i="6"/>
  <c r="AR161" i="6"/>
  <c r="AS161" i="6"/>
  <c r="AT161" i="6"/>
  <c r="AU161" i="6"/>
  <c r="AV161" i="6"/>
  <c r="AW161" i="6"/>
  <c r="AX161" i="6"/>
  <c r="AE162" i="6"/>
  <c r="AF162" i="6"/>
  <c r="AG162" i="6"/>
  <c r="AH162" i="6"/>
  <c r="AI162" i="6"/>
  <c r="AJ162" i="6"/>
  <c r="AK162" i="6"/>
  <c r="AL162" i="6"/>
  <c r="AM162" i="6"/>
  <c r="AN162" i="6"/>
  <c r="AO162" i="6"/>
  <c r="AP162" i="6"/>
  <c r="AQ162" i="6"/>
  <c r="AR162" i="6"/>
  <c r="AS162" i="6"/>
  <c r="AT162" i="6"/>
  <c r="AU162" i="6"/>
  <c r="AV162" i="6"/>
  <c r="AW162" i="6"/>
  <c r="AX162" i="6"/>
  <c r="AE163" i="6"/>
  <c r="AF163" i="6"/>
  <c r="AG163" i="6"/>
  <c r="AH163" i="6"/>
  <c r="AI163" i="6"/>
  <c r="AJ163" i="6"/>
  <c r="AK163" i="6"/>
  <c r="AL163" i="6"/>
  <c r="AM163" i="6"/>
  <c r="AN163" i="6"/>
  <c r="AO163" i="6"/>
  <c r="AP163" i="6"/>
  <c r="AQ163" i="6"/>
  <c r="AR163" i="6"/>
  <c r="AS163" i="6"/>
  <c r="AT163" i="6"/>
  <c r="AU163" i="6"/>
  <c r="AV163" i="6"/>
  <c r="AW163" i="6"/>
  <c r="AX163" i="6"/>
  <c r="AE164" i="6"/>
  <c r="AF164" i="6"/>
  <c r="AG164" i="6"/>
  <c r="AH164" i="6"/>
  <c r="AI164" i="6"/>
  <c r="AJ164" i="6"/>
  <c r="AK164" i="6"/>
  <c r="AL164" i="6"/>
  <c r="AM164" i="6"/>
  <c r="AN164" i="6"/>
  <c r="AO164" i="6"/>
  <c r="AP164" i="6"/>
  <c r="AQ164" i="6"/>
  <c r="AR164" i="6"/>
  <c r="AS164" i="6"/>
  <c r="AT164" i="6"/>
  <c r="AU164" i="6"/>
  <c r="AV164" i="6"/>
  <c r="AW164" i="6"/>
  <c r="AX164" i="6"/>
  <c r="AE165" i="6"/>
  <c r="AF165" i="6"/>
  <c r="AG165" i="6"/>
  <c r="AH165" i="6"/>
  <c r="AI165" i="6"/>
  <c r="AJ165" i="6"/>
  <c r="AK165" i="6"/>
  <c r="AL165" i="6"/>
  <c r="AM165" i="6"/>
  <c r="AN165" i="6"/>
  <c r="AO165" i="6"/>
  <c r="AP165" i="6"/>
  <c r="AQ165" i="6"/>
  <c r="AR165" i="6"/>
  <c r="AS165" i="6"/>
  <c r="AT165" i="6"/>
  <c r="AU165" i="6"/>
  <c r="AV165" i="6"/>
  <c r="AW165" i="6"/>
  <c r="AX165" i="6"/>
  <c r="AE166" i="6"/>
  <c r="AF166" i="6"/>
  <c r="AG166" i="6"/>
  <c r="AH166" i="6"/>
  <c r="AI166" i="6"/>
  <c r="AJ166" i="6"/>
  <c r="AK166" i="6"/>
  <c r="AL166" i="6"/>
  <c r="AM166" i="6"/>
  <c r="AN166" i="6"/>
  <c r="AO166" i="6"/>
  <c r="AP166" i="6"/>
  <c r="AQ166" i="6"/>
  <c r="AR166" i="6"/>
  <c r="AS166" i="6"/>
  <c r="AT166" i="6"/>
  <c r="AU166" i="6"/>
  <c r="AV166" i="6"/>
  <c r="AW166" i="6"/>
  <c r="AX166" i="6"/>
  <c r="AE167" i="6"/>
  <c r="AF167" i="6"/>
  <c r="AG167" i="6"/>
  <c r="AH167" i="6"/>
  <c r="AI167" i="6"/>
  <c r="AJ167" i="6"/>
  <c r="AK167" i="6"/>
  <c r="AL167" i="6"/>
  <c r="AM167" i="6"/>
  <c r="AN167" i="6"/>
  <c r="AO167" i="6"/>
  <c r="AP167" i="6"/>
  <c r="AQ167" i="6"/>
  <c r="AR167" i="6"/>
  <c r="AS167" i="6"/>
  <c r="AT167" i="6"/>
  <c r="AU167" i="6"/>
  <c r="AV167" i="6"/>
  <c r="AW167" i="6"/>
  <c r="AX167" i="6"/>
  <c r="AE168" i="6"/>
  <c r="AF168" i="6"/>
  <c r="AG168" i="6"/>
  <c r="AH168" i="6"/>
  <c r="AI168" i="6"/>
  <c r="AJ168" i="6"/>
  <c r="AK168" i="6"/>
  <c r="AL168" i="6"/>
  <c r="AM168" i="6"/>
  <c r="AN168" i="6"/>
  <c r="AO168" i="6"/>
  <c r="AP168" i="6"/>
  <c r="AQ168" i="6"/>
  <c r="AR168" i="6"/>
  <c r="AS168" i="6"/>
  <c r="AT168" i="6"/>
  <c r="AU168" i="6"/>
  <c r="AV168" i="6"/>
  <c r="AW168" i="6"/>
  <c r="AX168" i="6"/>
  <c r="AE169" i="6"/>
  <c r="AF169" i="6"/>
  <c r="AG169" i="6"/>
  <c r="AH169" i="6"/>
  <c r="AI169" i="6"/>
  <c r="AJ169" i="6"/>
  <c r="AK169" i="6"/>
  <c r="AL169" i="6"/>
  <c r="AM169" i="6"/>
  <c r="AN169" i="6"/>
  <c r="AO169" i="6"/>
  <c r="AP169" i="6"/>
  <c r="AQ169" i="6"/>
  <c r="AR169" i="6"/>
  <c r="AS169" i="6"/>
  <c r="AT169" i="6"/>
  <c r="AU169" i="6"/>
  <c r="AV169" i="6"/>
  <c r="AW169" i="6"/>
  <c r="AX169" i="6"/>
  <c r="AE170" i="6"/>
  <c r="AF170" i="6"/>
  <c r="AG170" i="6"/>
  <c r="AH170" i="6"/>
  <c r="AI170" i="6"/>
  <c r="AJ170" i="6"/>
  <c r="AK170" i="6"/>
  <c r="AL170" i="6"/>
  <c r="AM170" i="6"/>
  <c r="AN170" i="6"/>
  <c r="AO170" i="6"/>
  <c r="AP170" i="6"/>
  <c r="AQ170" i="6"/>
  <c r="AR170" i="6"/>
  <c r="AS170" i="6"/>
  <c r="AT170" i="6"/>
  <c r="AU170" i="6"/>
  <c r="AV170" i="6"/>
  <c r="AW170" i="6"/>
  <c r="AX170" i="6"/>
  <c r="AE171" i="6"/>
  <c r="AF171" i="6"/>
  <c r="AG171" i="6"/>
  <c r="AH171" i="6"/>
  <c r="AI171" i="6"/>
  <c r="AJ171" i="6"/>
  <c r="AK171" i="6"/>
  <c r="AL171" i="6"/>
  <c r="AM171" i="6"/>
  <c r="AN171" i="6"/>
  <c r="AO171" i="6"/>
  <c r="AP171" i="6"/>
  <c r="AQ171" i="6"/>
  <c r="AR171" i="6"/>
  <c r="AS171" i="6"/>
  <c r="AT171" i="6"/>
  <c r="AU171" i="6"/>
  <c r="AV171" i="6"/>
  <c r="AW171" i="6"/>
  <c r="AX171" i="6"/>
  <c r="AE172" i="6"/>
  <c r="AF172" i="6"/>
  <c r="AG172" i="6"/>
  <c r="AH172" i="6"/>
  <c r="AI172" i="6"/>
  <c r="AJ172" i="6"/>
  <c r="AK172" i="6"/>
  <c r="AL172" i="6"/>
  <c r="AM172" i="6"/>
  <c r="AN172" i="6"/>
  <c r="AO172" i="6"/>
  <c r="AP172" i="6"/>
  <c r="AQ172" i="6"/>
  <c r="AR172" i="6"/>
  <c r="AS172" i="6"/>
  <c r="AT172" i="6"/>
  <c r="AU172" i="6"/>
  <c r="AV172" i="6"/>
  <c r="AW172" i="6"/>
  <c r="AX172" i="6"/>
  <c r="AE173" i="6"/>
  <c r="AF173" i="6"/>
  <c r="AG173" i="6"/>
  <c r="AH173" i="6"/>
  <c r="AI173" i="6"/>
  <c r="AJ173" i="6"/>
  <c r="AK173" i="6"/>
  <c r="AL173" i="6"/>
  <c r="AM173" i="6"/>
  <c r="AN173" i="6"/>
  <c r="AO173" i="6"/>
  <c r="AP173" i="6"/>
  <c r="AQ173" i="6"/>
  <c r="AR173" i="6"/>
  <c r="AS173" i="6"/>
  <c r="AT173" i="6"/>
  <c r="AU173" i="6"/>
  <c r="AV173" i="6"/>
  <c r="AW173" i="6"/>
  <c r="AX173" i="6"/>
  <c r="AE174" i="6"/>
  <c r="AF174" i="6"/>
  <c r="AG174" i="6"/>
  <c r="AH174" i="6"/>
  <c r="AI174" i="6"/>
  <c r="AJ174" i="6"/>
  <c r="AK174" i="6"/>
  <c r="AL174" i="6"/>
  <c r="AM174" i="6"/>
  <c r="AN174" i="6"/>
  <c r="AO174" i="6"/>
  <c r="AP174" i="6"/>
  <c r="AQ174" i="6"/>
  <c r="AR174" i="6"/>
  <c r="AS174" i="6"/>
  <c r="AT174" i="6"/>
  <c r="AU174" i="6"/>
  <c r="AV174" i="6"/>
  <c r="AW174" i="6"/>
  <c r="AX174" i="6"/>
  <c r="AE175" i="6"/>
  <c r="AF175" i="6"/>
  <c r="AG175" i="6"/>
  <c r="AH175" i="6"/>
  <c r="AI175" i="6"/>
  <c r="AJ175" i="6"/>
  <c r="AK175" i="6"/>
  <c r="AL175" i="6"/>
  <c r="AM175" i="6"/>
  <c r="AN175" i="6"/>
  <c r="AO175" i="6"/>
  <c r="AP175" i="6"/>
  <c r="AQ175" i="6"/>
  <c r="AR175" i="6"/>
  <c r="AS175" i="6"/>
  <c r="AT175" i="6"/>
  <c r="AU175" i="6"/>
  <c r="AV175" i="6"/>
  <c r="AW175" i="6"/>
  <c r="AX175" i="6"/>
  <c r="AE176" i="6"/>
  <c r="AF176" i="6"/>
  <c r="AG176" i="6"/>
  <c r="AH176" i="6"/>
  <c r="AI176" i="6"/>
  <c r="AJ176" i="6"/>
  <c r="AK176" i="6"/>
  <c r="AL176" i="6"/>
  <c r="AM176" i="6"/>
  <c r="AN176" i="6"/>
  <c r="AO176" i="6"/>
  <c r="AP176" i="6"/>
  <c r="AQ176" i="6"/>
  <c r="AR176" i="6"/>
  <c r="AS176" i="6"/>
  <c r="AT176" i="6"/>
  <c r="AU176" i="6"/>
  <c r="AV176" i="6"/>
  <c r="AW176" i="6"/>
  <c r="AX176" i="6"/>
  <c r="AE177" i="6"/>
  <c r="AF177" i="6"/>
  <c r="AG177" i="6"/>
  <c r="AH177" i="6"/>
  <c r="AI177" i="6"/>
  <c r="AJ177" i="6"/>
  <c r="AK177" i="6"/>
  <c r="AL177" i="6"/>
  <c r="AM177" i="6"/>
  <c r="AN177" i="6"/>
  <c r="AO177" i="6"/>
  <c r="AP177" i="6"/>
  <c r="AQ177" i="6"/>
  <c r="AR177" i="6"/>
  <c r="AS177" i="6"/>
  <c r="AT177" i="6"/>
  <c r="AU177" i="6"/>
  <c r="AV177" i="6"/>
  <c r="AW177" i="6"/>
  <c r="AX177" i="6"/>
  <c r="AE178" i="6"/>
  <c r="AF178" i="6"/>
  <c r="AG178" i="6"/>
  <c r="AH178" i="6"/>
  <c r="AI178" i="6"/>
  <c r="AJ178" i="6"/>
  <c r="AK178" i="6"/>
  <c r="AL178" i="6"/>
  <c r="AM178" i="6"/>
  <c r="AN178" i="6"/>
  <c r="AO178" i="6"/>
  <c r="AP178" i="6"/>
  <c r="AQ178" i="6"/>
  <c r="AR178" i="6"/>
  <c r="AS178" i="6"/>
  <c r="AT178" i="6"/>
  <c r="AU178" i="6"/>
  <c r="AV178" i="6"/>
  <c r="AW178" i="6"/>
  <c r="AX178" i="6"/>
  <c r="AE179" i="6"/>
  <c r="AF179" i="6"/>
  <c r="AG179" i="6"/>
  <c r="AH179" i="6"/>
  <c r="AI179" i="6"/>
  <c r="AJ179" i="6"/>
  <c r="AK179" i="6"/>
  <c r="AL179" i="6"/>
  <c r="AM179" i="6"/>
  <c r="AN179" i="6"/>
  <c r="AO179" i="6"/>
  <c r="AP179" i="6"/>
  <c r="AQ179" i="6"/>
  <c r="AR179" i="6"/>
  <c r="AS179" i="6"/>
  <c r="AT179" i="6"/>
  <c r="AU179" i="6"/>
  <c r="AV179" i="6"/>
  <c r="AW179" i="6"/>
  <c r="AX179" i="6"/>
  <c r="AE180" i="6"/>
  <c r="AF180" i="6"/>
  <c r="AG180" i="6"/>
  <c r="AH180" i="6"/>
  <c r="AI180" i="6"/>
  <c r="AJ180" i="6"/>
  <c r="AK180" i="6"/>
  <c r="AL180" i="6"/>
  <c r="AM180" i="6"/>
  <c r="AN180" i="6"/>
  <c r="AO180" i="6"/>
  <c r="AP180" i="6"/>
  <c r="AQ180" i="6"/>
  <c r="AR180" i="6"/>
  <c r="AS180" i="6"/>
  <c r="AT180" i="6"/>
  <c r="AU180" i="6"/>
  <c r="AV180" i="6"/>
  <c r="AW180" i="6"/>
  <c r="AX180" i="6"/>
  <c r="AE181" i="6"/>
  <c r="AF181" i="6"/>
  <c r="AG181" i="6"/>
  <c r="AH181" i="6"/>
  <c r="AI181" i="6"/>
  <c r="AJ181" i="6"/>
  <c r="AK181" i="6"/>
  <c r="AL181" i="6"/>
  <c r="AM181" i="6"/>
  <c r="AN181" i="6"/>
  <c r="AO181" i="6"/>
  <c r="AP181" i="6"/>
  <c r="AQ181" i="6"/>
  <c r="AR181" i="6"/>
  <c r="AS181" i="6"/>
  <c r="AT181" i="6"/>
  <c r="AU181" i="6"/>
  <c r="AV181" i="6"/>
  <c r="AW181" i="6"/>
  <c r="AX181" i="6"/>
  <c r="AE182" i="6"/>
  <c r="AF182" i="6"/>
  <c r="AG182" i="6"/>
  <c r="AH182" i="6"/>
  <c r="AI182" i="6"/>
  <c r="AJ182" i="6"/>
  <c r="AK182" i="6"/>
  <c r="AL182" i="6"/>
  <c r="AM182" i="6"/>
  <c r="AN182" i="6"/>
  <c r="AO182" i="6"/>
  <c r="AP182" i="6"/>
  <c r="AQ182" i="6"/>
  <c r="AR182" i="6"/>
  <c r="AS182" i="6"/>
  <c r="AT182" i="6"/>
  <c r="AU182" i="6"/>
  <c r="AV182" i="6"/>
  <c r="AW182" i="6"/>
  <c r="AX182" i="6"/>
  <c r="AE183" i="6"/>
  <c r="AF183" i="6"/>
  <c r="AG183" i="6"/>
  <c r="AH183" i="6"/>
  <c r="AI183" i="6"/>
  <c r="AJ183" i="6"/>
  <c r="AK183" i="6"/>
  <c r="AL183" i="6"/>
  <c r="AM183" i="6"/>
  <c r="AN183" i="6"/>
  <c r="AO183" i="6"/>
  <c r="AP183" i="6"/>
  <c r="AQ183" i="6"/>
  <c r="AR183" i="6"/>
  <c r="AS183" i="6"/>
  <c r="AT183" i="6"/>
  <c r="AU183" i="6"/>
  <c r="AV183" i="6"/>
  <c r="AW183" i="6"/>
  <c r="AX183" i="6"/>
  <c r="AE184" i="6"/>
  <c r="AF184" i="6"/>
  <c r="AG184" i="6"/>
  <c r="AH184" i="6"/>
  <c r="AI184" i="6"/>
  <c r="AJ184" i="6"/>
  <c r="AK184" i="6"/>
  <c r="AL184" i="6"/>
  <c r="AM184" i="6"/>
  <c r="AN184" i="6"/>
  <c r="AO184" i="6"/>
  <c r="AP184" i="6"/>
  <c r="AQ184" i="6"/>
  <c r="AR184" i="6"/>
  <c r="AS184" i="6"/>
  <c r="AT184" i="6"/>
  <c r="AU184" i="6"/>
  <c r="AV184" i="6"/>
  <c r="AW184" i="6"/>
  <c r="AX184" i="6"/>
  <c r="AE185" i="6"/>
  <c r="AF185" i="6"/>
  <c r="AG185" i="6"/>
  <c r="AH185" i="6"/>
  <c r="AI185" i="6"/>
  <c r="AJ185" i="6"/>
  <c r="AK185" i="6"/>
  <c r="AL185" i="6"/>
  <c r="AM185" i="6"/>
  <c r="AN185" i="6"/>
  <c r="AO185" i="6"/>
  <c r="AP185" i="6"/>
  <c r="AQ185" i="6"/>
  <c r="AR185" i="6"/>
  <c r="AS185" i="6"/>
  <c r="AT185" i="6"/>
  <c r="AU185" i="6"/>
  <c r="AV185" i="6"/>
  <c r="AW185" i="6"/>
  <c r="AX185" i="6"/>
  <c r="AE186" i="6"/>
  <c r="AF186" i="6"/>
  <c r="AG186" i="6"/>
  <c r="AH186" i="6"/>
  <c r="AI186" i="6"/>
  <c r="AJ186" i="6"/>
  <c r="AK186" i="6"/>
  <c r="AL186" i="6"/>
  <c r="AM186" i="6"/>
  <c r="AN186" i="6"/>
  <c r="AO186" i="6"/>
  <c r="AP186" i="6"/>
  <c r="AQ186" i="6"/>
  <c r="AR186" i="6"/>
  <c r="AS186" i="6"/>
  <c r="AT186" i="6"/>
  <c r="AU186" i="6"/>
  <c r="AV186" i="6"/>
  <c r="AW186" i="6"/>
  <c r="AX186" i="6"/>
  <c r="AE187" i="6"/>
  <c r="AF187" i="6"/>
  <c r="AG187" i="6"/>
  <c r="AH187" i="6"/>
  <c r="AI187" i="6"/>
  <c r="AJ187" i="6"/>
  <c r="AK187" i="6"/>
  <c r="AL187" i="6"/>
  <c r="AM187" i="6"/>
  <c r="AN187" i="6"/>
  <c r="AO187" i="6"/>
  <c r="AP187" i="6"/>
  <c r="AQ187" i="6"/>
  <c r="AR187" i="6"/>
  <c r="AS187" i="6"/>
  <c r="AT187" i="6"/>
  <c r="AU187" i="6"/>
  <c r="AV187" i="6"/>
  <c r="AW187" i="6"/>
  <c r="AX187" i="6"/>
  <c r="AE188" i="6"/>
  <c r="AF188" i="6"/>
  <c r="AG188" i="6"/>
  <c r="AH188" i="6"/>
  <c r="AI188" i="6"/>
  <c r="AJ188" i="6"/>
  <c r="AK188" i="6"/>
  <c r="AL188" i="6"/>
  <c r="AM188" i="6"/>
  <c r="AN188" i="6"/>
  <c r="AO188" i="6"/>
  <c r="AP188" i="6"/>
  <c r="AQ188" i="6"/>
  <c r="AR188" i="6"/>
  <c r="AS188" i="6"/>
  <c r="AT188" i="6"/>
  <c r="AU188" i="6"/>
  <c r="AV188" i="6"/>
  <c r="AW188" i="6"/>
  <c r="AX188" i="6"/>
  <c r="AE189" i="6"/>
  <c r="AF189" i="6"/>
  <c r="AG189" i="6"/>
  <c r="AH189" i="6"/>
  <c r="AI189" i="6"/>
  <c r="AJ189" i="6"/>
  <c r="AK189" i="6"/>
  <c r="AL189" i="6"/>
  <c r="AM189" i="6"/>
  <c r="AN189" i="6"/>
  <c r="AO189" i="6"/>
  <c r="AP189" i="6"/>
  <c r="AQ189" i="6"/>
  <c r="AR189" i="6"/>
  <c r="AS189" i="6"/>
  <c r="AT189" i="6"/>
  <c r="AU189" i="6"/>
  <c r="AV189" i="6"/>
  <c r="AW189" i="6"/>
  <c r="AX189" i="6"/>
  <c r="AE190" i="6"/>
  <c r="AF190" i="6"/>
  <c r="AG190" i="6"/>
  <c r="AH190" i="6"/>
  <c r="AI190" i="6"/>
  <c r="AJ190" i="6"/>
  <c r="AK190" i="6"/>
  <c r="AL190" i="6"/>
  <c r="AM190" i="6"/>
  <c r="AN190" i="6"/>
  <c r="AO190" i="6"/>
  <c r="AP190" i="6"/>
  <c r="AQ190" i="6"/>
  <c r="AR190" i="6"/>
  <c r="AS190" i="6"/>
  <c r="AT190" i="6"/>
  <c r="AU190" i="6"/>
  <c r="AV190" i="6"/>
  <c r="AW190" i="6"/>
  <c r="AX190" i="6"/>
  <c r="AE191" i="6"/>
  <c r="AF191" i="6"/>
  <c r="AG191" i="6"/>
  <c r="AH191" i="6"/>
  <c r="AI191" i="6"/>
  <c r="AJ191" i="6"/>
  <c r="AK191" i="6"/>
  <c r="AL191" i="6"/>
  <c r="AM191" i="6"/>
  <c r="AN191" i="6"/>
  <c r="AO191" i="6"/>
  <c r="AP191" i="6"/>
  <c r="AQ191" i="6"/>
  <c r="AR191" i="6"/>
  <c r="AS191" i="6"/>
  <c r="AT191" i="6"/>
  <c r="AU191" i="6"/>
  <c r="AV191" i="6"/>
  <c r="AW191" i="6"/>
  <c r="AX191" i="6"/>
  <c r="AE192" i="6"/>
  <c r="AF192" i="6"/>
  <c r="AG192" i="6"/>
  <c r="AH192" i="6"/>
  <c r="AI192" i="6"/>
  <c r="AJ192" i="6"/>
  <c r="AK192" i="6"/>
  <c r="AL192" i="6"/>
  <c r="AM192" i="6"/>
  <c r="AN192" i="6"/>
  <c r="AO192" i="6"/>
  <c r="AP192" i="6"/>
  <c r="AQ192" i="6"/>
  <c r="AR192" i="6"/>
  <c r="AS192" i="6"/>
  <c r="AT192" i="6"/>
  <c r="AU192" i="6"/>
  <c r="AV192" i="6"/>
  <c r="AW192" i="6"/>
  <c r="AX192" i="6"/>
  <c r="AE193" i="6"/>
  <c r="AF193" i="6"/>
  <c r="AG193" i="6"/>
  <c r="AH193" i="6"/>
  <c r="AI193" i="6"/>
  <c r="AJ193" i="6"/>
  <c r="AK193" i="6"/>
  <c r="AL193" i="6"/>
  <c r="AM193" i="6"/>
  <c r="AN193" i="6"/>
  <c r="AO193" i="6"/>
  <c r="AP193" i="6"/>
  <c r="AQ193" i="6"/>
  <c r="AR193" i="6"/>
  <c r="AS193" i="6"/>
  <c r="AT193" i="6"/>
  <c r="AU193" i="6"/>
  <c r="AV193" i="6"/>
  <c r="AW193" i="6"/>
  <c r="AX193" i="6"/>
  <c r="AE194" i="6"/>
  <c r="AF194" i="6"/>
  <c r="AG194" i="6"/>
  <c r="AH194" i="6"/>
  <c r="AI194" i="6"/>
  <c r="AJ194" i="6"/>
  <c r="AK194" i="6"/>
  <c r="AL194" i="6"/>
  <c r="AM194" i="6"/>
  <c r="AN194" i="6"/>
  <c r="AO194" i="6"/>
  <c r="AP194" i="6"/>
  <c r="AQ194" i="6"/>
  <c r="AR194" i="6"/>
  <c r="AS194" i="6"/>
  <c r="AT194" i="6"/>
  <c r="AU194" i="6"/>
  <c r="AV194" i="6"/>
  <c r="AW194" i="6"/>
  <c r="AX194" i="6"/>
  <c r="AE195" i="6"/>
  <c r="AF195" i="6"/>
  <c r="AG195" i="6"/>
  <c r="AH195" i="6"/>
  <c r="AI195" i="6"/>
  <c r="AJ195" i="6"/>
  <c r="AK195" i="6"/>
  <c r="AL195" i="6"/>
  <c r="AM195" i="6"/>
  <c r="AN195" i="6"/>
  <c r="AO195" i="6"/>
  <c r="AP195" i="6"/>
  <c r="AQ195" i="6"/>
  <c r="AR195" i="6"/>
  <c r="AS195" i="6"/>
  <c r="AT195" i="6"/>
  <c r="AU195" i="6"/>
  <c r="AV195" i="6"/>
  <c r="AW195" i="6"/>
  <c r="AX195" i="6"/>
  <c r="AE196" i="6"/>
  <c r="AF196" i="6"/>
  <c r="AG196" i="6"/>
  <c r="AH196" i="6"/>
  <c r="AI196" i="6"/>
  <c r="AJ196" i="6"/>
  <c r="AK196" i="6"/>
  <c r="AL196" i="6"/>
  <c r="AM196" i="6"/>
  <c r="AN196" i="6"/>
  <c r="AO196" i="6"/>
  <c r="AP196" i="6"/>
  <c r="AQ196" i="6"/>
  <c r="AR196" i="6"/>
  <c r="AS196" i="6"/>
  <c r="AT196" i="6"/>
  <c r="AU196" i="6"/>
  <c r="AV196" i="6"/>
  <c r="AW196" i="6"/>
  <c r="AX196" i="6"/>
  <c r="AE197" i="6"/>
  <c r="AF197" i="6"/>
  <c r="AG197" i="6"/>
  <c r="AH197" i="6"/>
  <c r="AI197" i="6"/>
  <c r="AJ197" i="6"/>
  <c r="AK197" i="6"/>
  <c r="AL197" i="6"/>
  <c r="AM197" i="6"/>
  <c r="AN197" i="6"/>
  <c r="AO197" i="6"/>
  <c r="AP197" i="6"/>
  <c r="AQ197" i="6"/>
  <c r="AR197" i="6"/>
  <c r="AS197" i="6"/>
  <c r="AT197" i="6"/>
  <c r="AU197" i="6"/>
  <c r="AV197" i="6"/>
  <c r="AW197" i="6"/>
  <c r="AX197" i="6"/>
  <c r="AE198" i="6"/>
  <c r="AF198" i="6"/>
  <c r="AG198" i="6"/>
  <c r="AH198" i="6"/>
  <c r="AI198" i="6"/>
  <c r="AJ198" i="6"/>
  <c r="AK198" i="6"/>
  <c r="AL198" i="6"/>
  <c r="AM198" i="6"/>
  <c r="AN198" i="6"/>
  <c r="AO198" i="6"/>
  <c r="AP198" i="6"/>
  <c r="AQ198" i="6"/>
  <c r="AR198" i="6"/>
  <c r="AS198" i="6"/>
  <c r="AT198" i="6"/>
  <c r="AU198" i="6"/>
  <c r="AV198" i="6"/>
  <c r="AW198" i="6"/>
  <c r="AX198" i="6"/>
  <c r="AE199" i="6"/>
  <c r="AF199" i="6"/>
  <c r="AG199" i="6"/>
  <c r="AH199" i="6"/>
  <c r="AI199" i="6"/>
  <c r="AJ199" i="6"/>
  <c r="AK199" i="6"/>
  <c r="AL199" i="6"/>
  <c r="AM199" i="6"/>
  <c r="AN199" i="6"/>
  <c r="AO199" i="6"/>
  <c r="AP199" i="6"/>
  <c r="AQ199" i="6"/>
  <c r="AR199" i="6"/>
  <c r="AS199" i="6"/>
  <c r="AT199" i="6"/>
  <c r="AU199" i="6"/>
  <c r="AV199" i="6"/>
  <c r="AW199" i="6"/>
  <c r="AX199" i="6"/>
  <c r="AE200" i="6"/>
  <c r="AF200" i="6"/>
  <c r="AG200" i="6"/>
  <c r="AH200" i="6"/>
  <c r="AI200" i="6"/>
  <c r="AJ200" i="6"/>
  <c r="AK200" i="6"/>
  <c r="AL200" i="6"/>
  <c r="AM200" i="6"/>
  <c r="AN200" i="6"/>
  <c r="AO200" i="6"/>
  <c r="AP200" i="6"/>
  <c r="AQ200" i="6"/>
  <c r="AR200" i="6"/>
  <c r="AS200" i="6"/>
  <c r="AT200" i="6"/>
  <c r="AU200" i="6"/>
  <c r="AV200" i="6"/>
  <c r="AW200" i="6"/>
  <c r="AX200" i="6"/>
  <c r="AE201" i="6"/>
  <c r="AF201" i="6"/>
  <c r="AG201" i="6"/>
  <c r="AH201" i="6"/>
  <c r="AI201" i="6"/>
  <c r="AJ201" i="6"/>
  <c r="AK201" i="6"/>
  <c r="AL201" i="6"/>
  <c r="AM201" i="6"/>
  <c r="AN201" i="6"/>
  <c r="AO201" i="6"/>
  <c r="AP201" i="6"/>
  <c r="AQ201" i="6"/>
  <c r="AR201" i="6"/>
  <c r="AS201" i="6"/>
  <c r="AT201" i="6"/>
  <c r="AU201" i="6"/>
  <c r="AV201" i="6"/>
  <c r="AW201" i="6"/>
  <c r="AX201" i="6"/>
  <c r="AE202" i="6"/>
  <c r="AF202" i="6"/>
  <c r="AG202" i="6"/>
  <c r="AH202" i="6"/>
  <c r="AI202" i="6"/>
  <c r="AJ202" i="6"/>
  <c r="AK202" i="6"/>
  <c r="AL202" i="6"/>
  <c r="AM202" i="6"/>
  <c r="AN202" i="6"/>
  <c r="AO202" i="6"/>
  <c r="AP202" i="6"/>
  <c r="AQ202" i="6"/>
  <c r="AR202" i="6"/>
  <c r="AS202" i="6"/>
  <c r="AT202" i="6"/>
  <c r="AU202" i="6"/>
  <c r="AV202" i="6"/>
  <c r="AW202" i="6"/>
  <c r="AX202" i="6"/>
  <c r="AE203" i="6"/>
  <c r="AF203" i="6"/>
  <c r="AG203" i="6"/>
  <c r="AH203" i="6"/>
  <c r="AI203" i="6"/>
  <c r="AJ203" i="6"/>
  <c r="AK203" i="6"/>
  <c r="AL203" i="6"/>
  <c r="AM203" i="6"/>
  <c r="AN203" i="6"/>
  <c r="AO203" i="6"/>
  <c r="AP203" i="6"/>
  <c r="AQ203" i="6"/>
  <c r="AR203" i="6"/>
  <c r="AS203" i="6"/>
  <c r="AT203" i="6"/>
  <c r="AU203" i="6"/>
  <c r="AV203" i="6"/>
  <c r="AW203" i="6"/>
  <c r="AX203" i="6"/>
  <c r="AE204" i="6"/>
  <c r="AF204" i="6"/>
  <c r="AG204" i="6"/>
  <c r="AH204" i="6"/>
  <c r="AI204" i="6"/>
  <c r="AJ204" i="6"/>
  <c r="AK204" i="6"/>
  <c r="AL204" i="6"/>
  <c r="AM204" i="6"/>
  <c r="AN204" i="6"/>
  <c r="AO204" i="6"/>
  <c r="AP204" i="6"/>
  <c r="AQ204" i="6"/>
  <c r="AR204" i="6"/>
  <c r="AS204" i="6"/>
  <c r="AT204" i="6"/>
  <c r="AU204" i="6"/>
  <c r="AV204" i="6"/>
  <c r="AW204" i="6"/>
  <c r="AX204" i="6"/>
  <c r="AE205" i="6"/>
  <c r="AF205" i="6"/>
  <c r="AG205" i="6"/>
  <c r="AH205" i="6"/>
  <c r="AI205" i="6"/>
  <c r="AJ205" i="6"/>
  <c r="AK205" i="6"/>
  <c r="AL205" i="6"/>
  <c r="AM205" i="6"/>
  <c r="AN205" i="6"/>
  <c r="AO205" i="6"/>
  <c r="AP205" i="6"/>
  <c r="AQ205" i="6"/>
  <c r="AR205" i="6"/>
  <c r="AS205" i="6"/>
  <c r="AT205" i="6"/>
  <c r="AU205" i="6"/>
  <c r="AV205" i="6"/>
  <c r="AW205" i="6"/>
  <c r="AX205" i="6"/>
  <c r="AE206" i="6"/>
  <c r="AF206" i="6"/>
  <c r="AG206" i="6"/>
  <c r="AH206" i="6"/>
  <c r="AI206" i="6"/>
  <c r="AJ206" i="6"/>
  <c r="AK206" i="6"/>
  <c r="AL206" i="6"/>
  <c r="AM206" i="6"/>
  <c r="AN206" i="6"/>
  <c r="AO206" i="6"/>
  <c r="AP206" i="6"/>
  <c r="AQ206" i="6"/>
  <c r="AR206" i="6"/>
  <c r="AS206" i="6"/>
  <c r="AT206" i="6"/>
  <c r="AU206" i="6"/>
  <c r="AV206" i="6"/>
  <c r="AW206" i="6"/>
  <c r="AX206" i="6"/>
  <c r="AE207" i="6"/>
  <c r="AF207" i="6"/>
  <c r="AG207" i="6"/>
  <c r="AH207" i="6"/>
  <c r="AI207" i="6"/>
  <c r="AJ207" i="6"/>
  <c r="AK207" i="6"/>
  <c r="AL207" i="6"/>
  <c r="AM207" i="6"/>
  <c r="AN207" i="6"/>
  <c r="AO207" i="6"/>
  <c r="AP207" i="6"/>
  <c r="AQ207" i="6"/>
  <c r="AR207" i="6"/>
  <c r="AS207" i="6"/>
  <c r="AT207" i="6"/>
  <c r="AU207" i="6"/>
  <c r="AV207" i="6"/>
  <c r="AW207" i="6"/>
  <c r="AX207" i="6"/>
  <c r="AE208" i="6"/>
  <c r="AF208" i="6"/>
  <c r="AG208" i="6"/>
  <c r="AH208" i="6"/>
  <c r="AI208" i="6"/>
  <c r="AJ208" i="6"/>
  <c r="AK208" i="6"/>
  <c r="AL208" i="6"/>
  <c r="AM208" i="6"/>
  <c r="AN208" i="6"/>
  <c r="AO208" i="6"/>
  <c r="AP208" i="6"/>
  <c r="AQ208" i="6"/>
  <c r="AR208" i="6"/>
  <c r="AS208" i="6"/>
  <c r="AT208" i="6"/>
  <c r="AU208" i="6"/>
  <c r="AV208" i="6"/>
  <c r="AW208" i="6"/>
  <c r="AX208" i="6"/>
  <c r="AE209" i="6"/>
  <c r="AF209" i="6"/>
  <c r="AG209" i="6"/>
  <c r="AH209" i="6"/>
  <c r="AI209" i="6"/>
  <c r="AJ209" i="6"/>
  <c r="AK209" i="6"/>
  <c r="AL209" i="6"/>
  <c r="AM209" i="6"/>
  <c r="AN209" i="6"/>
  <c r="AO209" i="6"/>
  <c r="AP209" i="6"/>
  <c r="AQ209" i="6"/>
  <c r="AR209" i="6"/>
  <c r="AS209" i="6"/>
  <c r="AT209" i="6"/>
  <c r="AU209" i="6"/>
  <c r="AV209" i="6"/>
  <c r="AW209" i="6"/>
  <c r="AX209" i="6"/>
  <c r="AE210" i="6"/>
  <c r="AF210" i="6"/>
  <c r="AG210" i="6"/>
  <c r="AH210" i="6"/>
  <c r="AI210" i="6"/>
  <c r="AJ210" i="6"/>
  <c r="AK210" i="6"/>
  <c r="AL210" i="6"/>
  <c r="AM210" i="6"/>
  <c r="AN210" i="6"/>
  <c r="AO210" i="6"/>
  <c r="AP210" i="6"/>
  <c r="AQ210" i="6"/>
  <c r="AR210" i="6"/>
  <c r="AS210" i="6"/>
  <c r="AT210" i="6"/>
  <c r="AU210" i="6"/>
  <c r="AV210" i="6"/>
  <c r="AW210" i="6"/>
  <c r="AX210" i="6"/>
  <c r="AE211" i="6"/>
  <c r="AF211" i="6"/>
  <c r="AG211" i="6"/>
  <c r="AH211" i="6"/>
  <c r="AI211" i="6"/>
  <c r="AJ211" i="6"/>
  <c r="AK211" i="6"/>
  <c r="AL211" i="6"/>
  <c r="AM211" i="6"/>
  <c r="AN211" i="6"/>
  <c r="AO211" i="6"/>
  <c r="AP211" i="6"/>
  <c r="AQ211" i="6"/>
  <c r="AR211" i="6"/>
  <c r="AS211" i="6"/>
  <c r="AT211" i="6"/>
  <c r="AU211" i="6"/>
  <c r="AV211" i="6"/>
  <c r="AW211" i="6"/>
  <c r="AX211" i="6"/>
  <c r="AE212" i="6"/>
  <c r="AF212" i="6"/>
  <c r="AG212" i="6"/>
  <c r="AH212" i="6"/>
  <c r="AI212" i="6"/>
  <c r="AJ212" i="6"/>
  <c r="AK212" i="6"/>
  <c r="AL212" i="6"/>
  <c r="AM212" i="6"/>
  <c r="AN212" i="6"/>
  <c r="AO212" i="6"/>
  <c r="AP212" i="6"/>
  <c r="AQ212" i="6"/>
  <c r="AR212" i="6"/>
  <c r="AS212" i="6"/>
  <c r="AT212" i="6"/>
  <c r="AU212" i="6"/>
  <c r="AV212" i="6"/>
  <c r="AW212" i="6"/>
  <c r="AX212" i="6"/>
  <c r="AE213" i="6"/>
  <c r="AF213" i="6"/>
  <c r="AG213" i="6"/>
  <c r="AH213" i="6"/>
  <c r="AI213" i="6"/>
  <c r="AJ213" i="6"/>
  <c r="AK213" i="6"/>
  <c r="AL213" i="6"/>
  <c r="AM213" i="6"/>
  <c r="AN213" i="6"/>
  <c r="AO213" i="6"/>
  <c r="AP213" i="6"/>
  <c r="AQ213" i="6"/>
  <c r="AR213" i="6"/>
  <c r="AS213" i="6"/>
  <c r="AT213" i="6"/>
  <c r="AU213" i="6"/>
  <c r="AV213" i="6"/>
  <c r="AW213" i="6"/>
  <c r="AX213" i="6"/>
  <c r="AE214" i="6"/>
  <c r="AF214" i="6"/>
  <c r="AG214" i="6"/>
  <c r="AH214" i="6"/>
  <c r="AI214" i="6"/>
  <c r="AJ214" i="6"/>
  <c r="AK214" i="6"/>
  <c r="AL214" i="6"/>
  <c r="AM214" i="6"/>
  <c r="AN214" i="6"/>
  <c r="AO214" i="6"/>
  <c r="AP214" i="6"/>
  <c r="AQ214" i="6"/>
  <c r="AR214" i="6"/>
  <c r="AS214" i="6"/>
  <c r="AT214" i="6"/>
  <c r="AU214" i="6"/>
  <c r="AV214" i="6"/>
  <c r="AW214" i="6"/>
  <c r="AX214" i="6"/>
  <c r="AE215" i="6"/>
  <c r="AF215" i="6"/>
  <c r="AG215" i="6"/>
  <c r="AH215" i="6"/>
  <c r="AI215" i="6"/>
  <c r="AJ215" i="6"/>
  <c r="AK215" i="6"/>
  <c r="AL215" i="6"/>
  <c r="AM215" i="6"/>
  <c r="AN215" i="6"/>
  <c r="AO215" i="6"/>
  <c r="AP215" i="6"/>
  <c r="AQ215" i="6"/>
  <c r="AR215" i="6"/>
  <c r="AS215" i="6"/>
  <c r="AT215" i="6"/>
  <c r="AU215" i="6"/>
  <c r="AV215" i="6"/>
  <c r="AW215" i="6"/>
  <c r="AX215" i="6"/>
  <c r="AE216" i="6"/>
  <c r="AF216" i="6"/>
  <c r="AG216" i="6"/>
  <c r="AH216" i="6"/>
  <c r="AI216" i="6"/>
  <c r="AJ216" i="6"/>
  <c r="AK216" i="6"/>
  <c r="AL216" i="6"/>
  <c r="AM216" i="6"/>
  <c r="AN216" i="6"/>
  <c r="AO216" i="6"/>
  <c r="AP216" i="6"/>
  <c r="AQ216" i="6"/>
  <c r="AR216" i="6"/>
  <c r="AS216" i="6"/>
  <c r="AT216" i="6"/>
  <c r="AU216" i="6"/>
  <c r="AV216" i="6"/>
  <c r="AW216" i="6"/>
  <c r="AX216" i="6"/>
  <c r="AE217" i="6"/>
  <c r="AF217" i="6"/>
  <c r="AG217" i="6"/>
  <c r="AH217" i="6"/>
  <c r="AI217" i="6"/>
  <c r="AJ217" i="6"/>
  <c r="AK217" i="6"/>
  <c r="AL217" i="6"/>
  <c r="AM217" i="6"/>
  <c r="AN217" i="6"/>
  <c r="AO217" i="6"/>
  <c r="AP217" i="6"/>
  <c r="AQ217" i="6"/>
  <c r="AR217" i="6"/>
  <c r="AS217" i="6"/>
  <c r="AT217" i="6"/>
  <c r="AU217" i="6"/>
  <c r="AV217" i="6"/>
  <c r="AW217" i="6"/>
  <c r="AX217" i="6"/>
  <c r="AE218" i="6"/>
  <c r="AF218" i="6"/>
  <c r="AG218" i="6"/>
  <c r="AH218" i="6"/>
  <c r="AI218" i="6"/>
  <c r="AJ218" i="6"/>
  <c r="AK218" i="6"/>
  <c r="AL218" i="6"/>
  <c r="AM218" i="6"/>
  <c r="AN218" i="6"/>
  <c r="AO218" i="6"/>
  <c r="AP218" i="6"/>
  <c r="AQ218" i="6"/>
  <c r="AR218" i="6"/>
  <c r="AS218" i="6"/>
  <c r="AT218" i="6"/>
  <c r="AU218" i="6"/>
  <c r="AV218" i="6"/>
  <c r="AW218" i="6"/>
  <c r="AX218" i="6"/>
  <c r="AE219" i="6"/>
  <c r="AF219" i="6"/>
  <c r="AG219" i="6"/>
  <c r="AH219" i="6"/>
  <c r="AI219" i="6"/>
  <c r="AJ219" i="6"/>
  <c r="AK219" i="6"/>
  <c r="AL219" i="6"/>
  <c r="AM219" i="6"/>
  <c r="AN219" i="6"/>
  <c r="AO219" i="6"/>
  <c r="AP219" i="6"/>
  <c r="AQ219" i="6"/>
  <c r="AR219" i="6"/>
  <c r="AS219" i="6"/>
  <c r="AT219" i="6"/>
  <c r="AU219" i="6"/>
  <c r="AV219" i="6"/>
  <c r="AW219" i="6"/>
  <c r="AX219" i="6"/>
  <c r="AE220" i="6"/>
  <c r="AF220" i="6"/>
  <c r="AG220" i="6"/>
  <c r="AH220" i="6"/>
  <c r="AI220" i="6"/>
  <c r="AJ220" i="6"/>
  <c r="AK220" i="6"/>
  <c r="AL220" i="6"/>
  <c r="AM220" i="6"/>
  <c r="AN220" i="6"/>
  <c r="AO220" i="6"/>
  <c r="AP220" i="6"/>
  <c r="AQ220" i="6"/>
  <c r="AR220" i="6"/>
  <c r="AS220" i="6"/>
  <c r="AT220" i="6"/>
  <c r="AU220" i="6"/>
  <c r="AV220" i="6"/>
  <c r="AW220" i="6"/>
  <c r="AX220" i="6"/>
  <c r="AE221" i="6"/>
  <c r="AF221" i="6"/>
  <c r="AG221" i="6"/>
  <c r="AH221" i="6"/>
  <c r="AI221" i="6"/>
  <c r="AJ221" i="6"/>
  <c r="AK221" i="6"/>
  <c r="AL221" i="6"/>
  <c r="AM221" i="6"/>
  <c r="AN221" i="6"/>
  <c r="AO221" i="6"/>
  <c r="AP221" i="6"/>
  <c r="AQ221" i="6"/>
  <c r="AR221" i="6"/>
  <c r="AS221" i="6"/>
  <c r="AT221" i="6"/>
  <c r="AU221" i="6"/>
  <c r="AV221" i="6"/>
  <c r="AW221" i="6"/>
  <c r="AX221" i="6"/>
  <c r="AE222" i="6"/>
  <c r="AF222" i="6"/>
  <c r="AG222" i="6"/>
  <c r="AH222" i="6"/>
  <c r="AI222" i="6"/>
  <c r="AJ222" i="6"/>
  <c r="AK222" i="6"/>
  <c r="AL222" i="6"/>
  <c r="AM222" i="6"/>
  <c r="AN222" i="6"/>
  <c r="AO222" i="6"/>
  <c r="AP222" i="6"/>
  <c r="AQ222" i="6"/>
  <c r="AR222" i="6"/>
  <c r="AS222" i="6"/>
  <c r="AT222" i="6"/>
  <c r="AU222" i="6"/>
  <c r="AV222" i="6"/>
  <c r="AW222" i="6"/>
  <c r="AX222" i="6"/>
  <c r="AE223" i="6"/>
  <c r="AF223" i="6"/>
  <c r="AG223" i="6"/>
  <c r="AH223" i="6"/>
  <c r="AI223" i="6"/>
  <c r="AJ223" i="6"/>
  <c r="AK223" i="6"/>
  <c r="AL223" i="6"/>
  <c r="AM223" i="6"/>
  <c r="AN223" i="6"/>
  <c r="AO223" i="6"/>
  <c r="AP223" i="6"/>
  <c r="AQ223" i="6"/>
  <c r="AR223" i="6"/>
  <c r="AS223" i="6"/>
  <c r="AT223" i="6"/>
  <c r="AU223" i="6"/>
  <c r="AV223" i="6"/>
  <c r="AW223" i="6"/>
  <c r="AX223" i="6"/>
  <c r="AE224" i="6"/>
  <c r="AF224" i="6"/>
  <c r="AG224" i="6"/>
  <c r="AH224" i="6"/>
  <c r="AI224" i="6"/>
  <c r="AJ224" i="6"/>
  <c r="AK224" i="6"/>
  <c r="AL224" i="6"/>
  <c r="AM224" i="6"/>
  <c r="AN224" i="6"/>
  <c r="AO224" i="6"/>
  <c r="AP224" i="6"/>
  <c r="AQ224" i="6"/>
  <c r="AR224" i="6"/>
  <c r="AS224" i="6"/>
  <c r="AT224" i="6"/>
  <c r="AU224" i="6"/>
  <c r="AV224" i="6"/>
  <c r="AW224" i="6"/>
  <c r="AX224" i="6"/>
  <c r="AE225" i="6"/>
  <c r="AF225" i="6"/>
  <c r="AG225" i="6"/>
  <c r="AH225" i="6"/>
  <c r="AI225" i="6"/>
  <c r="AJ225" i="6"/>
  <c r="AK225" i="6"/>
  <c r="AL225" i="6"/>
  <c r="AM225" i="6"/>
  <c r="AN225" i="6"/>
  <c r="AO225" i="6"/>
  <c r="AP225" i="6"/>
  <c r="AQ225" i="6"/>
  <c r="AR225" i="6"/>
  <c r="AS225" i="6"/>
  <c r="AT225" i="6"/>
  <c r="AU225" i="6"/>
  <c r="AV225" i="6"/>
  <c r="AW225" i="6"/>
  <c r="AX225" i="6"/>
  <c r="AE226" i="6"/>
  <c r="AF226" i="6"/>
  <c r="AG226" i="6"/>
  <c r="AH226" i="6"/>
  <c r="AI226" i="6"/>
  <c r="AJ226" i="6"/>
  <c r="AK226" i="6"/>
  <c r="AL226" i="6"/>
  <c r="AM226" i="6"/>
  <c r="AN226" i="6"/>
  <c r="AO226" i="6"/>
  <c r="AP226" i="6"/>
  <c r="AQ226" i="6"/>
  <c r="AR226" i="6"/>
  <c r="AS226" i="6"/>
  <c r="AT226" i="6"/>
  <c r="AU226" i="6"/>
  <c r="AV226" i="6"/>
  <c r="AW226" i="6"/>
  <c r="AX226" i="6"/>
  <c r="AE227" i="6"/>
  <c r="AF227" i="6"/>
  <c r="AG227" i="6"/>
  <c r="AH227" i="6"/>
  <c r="AI227" i="6"/>
  <c r="AJ227" i="6"/>
  <c r="AK227" i="6"/>
  <c r="AL227" i="6"/>
  <c r="AM227" i="6"/>
  <c r="AN227" i="6"/>
  <c r="AO227" i="6"/>
  <c r="AP227" i="6"/>
  <c r="AQ227" i="6"/>
  <c r="AR227" i="6"/>
  <c r="AS227" i="6"/>
  <c r="AT227" i="6"/>
  <c r="AU227" i="6"/>
  <c r="AV227" i="6"/>
  <c r="AW227" i="6"/>
  <c r="AX227" i="6"/>
  <c r="AE228" i="6"/>
  <c r="AF228" i="6"/>
  <c r="AG228" i="6"/>
  <c r="AH228" i="6"/>
  <c r="AI228" i="6"/>
  <c r="AJ228" i="6"/>
  <c r="AK228" i="6"/>
  <c r="AL228" i="6"/>
  <c r="AM228" i="6"/>
  <c r="AN228" i="6"/>
  <c r="AO228" i="6"/>
  <c r="AP228" i="6"/>
  <c r="AQ228" i="6"/>
  <c r="AR228" i="6"/>
  <c r="AS228" i="6"/>
  <c r="AT228" i="6"/>
  <c r="AU228" i="6"/>
  <c r="AV228" i="6"/>
  <c r="AW228" i="6"/>
  <c r="AX228" i="6"/>
  <c r="AE229" i="6"/>
  <c r="AF229" i="6"/>
  <c r="AG229" i="6"/>
  <c r="AH229" i="6"/>
  <c r="AI229" i="6"/>
  <c r="AJ229" i="6"/>
  <c r="AK229" i="6"/>
  <c r="AL229" i="6"/>
  <c r="AM229" i="6"/>
  <c r="AN229" i="6"/>
  <c r="AO229" i="6"/>
  <c r="AP229" i="6"/>
  <c r="AQ229" i="6"/>
  <c r="AR229" i="6"/>
  <c r="AS229" i="6"/>
  <c r="AT229" i="6"/>
  <c r="AU229" i="6"/>
  <c r="AV229" i="6"/>
  <c r="AW229" i="6"/>
  <c r="AX229" i="6"/>
  <c r="AE230" i="6"/>
  <c r="AF230" i="6"/>
  <c r="AG230" i="6"/>
  <c r="AH230" i="6"/>
  <c r="AI230" i="6"/>
  <c r="AJ230" i="6"/>
  <c r="AK230" i="6"/>
  <c r="AL230" i="6"/>
  <c r="AM230" i="6"/>
  <c r="AN230" i="6"/>
  <c r="AO230" i="6"/>
  <c r="AP230" i="6"/>
  <c r="AQ230" i="6"/>
  <c r="AR230" i="6"/>
  <c r="AS230" i="6"/>
  <c r="AT230" i="6"/>
  <c r="AU230" i="6"/>
  <c r="AV230" i="6"/>
  <c r="AW230" i="6"/>
  <c r="AX230" i="6"/>
  <c r="AE231" i="6"/>
  <c r="AF231" i="6"/>
  <c r="AG231" i="6"/>
  <c r="AH231" i="6"/>
  <c r="AI231" i="6"/>
  <c r="AJ231" i="6"/>
  <c r="AK231" i="6"/>
  <c r="AL231" i="6"/>
  <c r="AM231" i="6"/>
  <c r="AN231" i="6"/>
  <c r="AO231" i="6"/>
  <c r="AP231" i="6"/>
  <c r="AQ231" i="6"/>
  <c r="AR231" i="6"/>
  <c r="AS231" i="6"/>
  <c r="AT231" i="6"/>
  <c r="AU231" i="6"/>
  <c r="AV231" i="6"/>
  <c r="AW231" i="6"/>
  <c r="AX231" i="6"/>
  <c r="AE232" i="6"/>
  <c r="AF232" i="6"/>
  <c r="AG232" i="6"/>
  <c r="AH232" i="6"/>
  <c r="AI232" i="6"/>
  <c r="AJ232" i="6"/>
  <c r="AK232" i="6"/>
  <c r="AL232" i="6"/>
  <c r="AM232" i="6"/>
  <c r="AN232" i="6"/>
  <c r="AO232" i="6"/>
  <c r="AP232" i="6"/>
  <c r="AQ232" i="6"/>
  <c r="AR232" i="6"/>
  <c r="AS232" i="6"/>
  <c r="AT232" i="6"/>
  <c r="AU232" i="6"/>
  <c r="AV232" i="6"/>
  <c r="AW232" i="6"/>
  <c r="AX232" i="6"/>
  <c r="AE233" i="6"/>
  <c r="AF233" i="6"/>
  <c r="AG233" i="6"/>
  <c r="AH233" i="6"/>
  <c r="AI233" i="6"/>
  <c r="AJ233" i="6"/>
  <c r="AK233" i="6"/>
  <c r="AL233" i="6"/>
  <c r="AM233" i="6"/>
  <c r="AN233" i="6"/>
  <c r="AO233" i="6"/>
  <c r="AP233" i="6"/>
  <c r="AQ233" i="6"/>
  <c r="AR233" i="6"/>
  <c r="AS233" i="6"/>
  <c r="AT233" i="6"/>
  <c r="AU233" i="6"/>
  <c r="AV233" i="6"/>
  <c r="AW233" i="6"/>
  <c r="AX233" i="6"/>
  <c r="AE234" i="6"/>
  <c r="AF234" i="6"/>
  <c r="AG234" i="6"/>
  <c r="AH234" i="6"/>
  <c r="AI234" i="6"/>
  <c r="AJ234" i="6"/>
  <c r="AK234" i="6"/>
  <c r="AL234" i="6"/>
  <c r="AM234" i="6"/>
  <c r="AN234" i="6"/>
  <c r="AO234" i="6"/>
  <c r="AP234" i="6"/>
  <c r="AQ234" i="6"/>
  <c r="AR234" i="6"/>
  <c r="AS234" i="6"/>
  <c r="AT234" i="6"/>
  <c r="AU234" i="6"/>
  <c r="AV234" i="6"/>
  <c r="AW234" i="6"/>
  <c r="AX234" i="6"/>
  <c r="AE235" i="6"/>
  <c r="AF235" i="6"/>
  <c r="AG235" i="6"/>
  <c r="AH235" i="6"/>
  <c r="AI235" i="6"/>
  <c r="AJ235" i="6"/>
  <c r="AK235" i="6"/>
  <c r="AL235" i="6"/>
  <c r="AM235" i="6"/>
  <c r="AN235" i="6"/>
  <c r="AO235" i="6"/>
  <c r="AP235" i="6"/>
  <c r="AQ235" i="6"/>
  <c r="AR235" i="6"/>
  <c r="AS235" i="6"/>
  <c r="AT235" i="6"/>
  <c r="AU235" i="6"/>
  <c r="AV235" i="6"/>
  <c r="AW235" i="6"/>
  <c r="AX235" i="6"/>
  <c r="AE236" i="6"/>
  <c r="AF236" i="6"/>
  <c r="AG236" i="6"/>
  <c r="AH236" i="6"/>
  <c r="AI236" i="6"/>
  <c r="AJ236" i="6"/>
  <c r="AK236" i="6"/>
  <c r="AL236" i="6"/>
  <c r="AM236" i="6"/>
  <c r="AN236" i="6"/>
  <c r="AO236" i="6"/>
  <c r="AP236" i="6"/>
  <c r="AQ236" i="6"/>
  <c r="AR236" i="6"/>
  <c r="AS236" i="6"/>
  <c r="AT236" i="6"/>
  <c r="AU236" i="6"/>
  <c r="AV236" i="6"/>
  <c r="AW236" i="6"/>
  <c r="AX236" i="6"/>
  <c r="AE237" i="6"/>
  <c r="AF237" i="6"/>
  <c r="AG237" i="6"/>
  <c r="AH237" i="6"/>
  <c r="AI237" i="6"/>
  <c r="AJ237" i="6"/>
  <c r="AK237" i="6"/>
  <c r="AL237" i="6"/>
  <c r="AM237" i="6"/>
  <c r="AN237" i="6"/>
  <c r="AO237" i="6"/>
  <c r="AP237" i="6"/>
  <c r="AQ237" i="6"/>
  <c r="AR237" i="6"/>
  <c r="AS237" i="6"/>
  <c r="AT237" i="6"/>
  <c r="AU237" i="6"/>
  <c r="AV237" i="6"/>
  <c r="AW237" i="6"/>
  <c r="AX237" i="6"/>
  <c r="AE238" i="6"/>
  <c r="AF238" i="6"/>
  <c r="AG238" i="6"/>
  <c r="AH238" i="6"/>
  <c r="AI238" i="6"/>
  <c r="AJ238" i="6"/>
  <c r="AK238" i="6"/>
  <c r="AL238" i="6"/>
  <c r="AM238" i="6"/>
  <c r="AN238" i="6"/>
  <c r="AO238" i="6"/>
  <c r="AP238" i="6"/>
  <c r="AQ238" i="6"/>
  <c r="AR238" i="6"/>
  <c r="AS238" i="6"/>
  <c r="AT238" i="6"/>
  <c r="AU238" i="6"/>
  <c r="AV238" i="6"/>
  <c r="AW238" i="6"/>
  <c r="AX238" i="6"/>
  <c r="AE239" i="6"/>
  <c r="AF239" i="6"/>
  <c r="AG239" i="6"/>
  <c r="AH239" i="6"/>
  <c r="AI239" i="6"/>
  <c r="AJ239" i="6"/>
  <c r="AK239" i="6"/>
  <c r="AL239" i="6"/>
  <c r="AM239" i="6"/>
  <c r="AN239" i="6"/>
  <c r="AO239" i="6"/>
  <c r="AP239" i="6"/>
  <c r="AQ239" i="6"/>
  <c r="AR239" i="6"/>
  <c r="AS239" i="6"/>
  <c r="AT239" i="6"/>
  <c r="AU239" i="6"/>
  <c r="AV239" i="6"/>
  <c r="AW239" i="6"/>
  <c r="AX239" i="6"/>
  <c r="AE240" i="6"/>
  <c r="AF240" i="6"/>
  <c r="AG240" i="6"/>
  <c r="AH240" i="6"/>
  <c r="AI240" i="6"/>
  <c r="AJ240" i="6"/>
  <c r="AK240" i="6"/>
  <c r="AL240" i="6"/>
  <c r="AM240" i="6"/>
  <c r="AN240" i="6"/>
  <c r="AO240" i="6"/>
  <c r="AP240" i="6"/>
  <c r="AQ240" i="6"/>
  <c r="AR240" i="6"/>
  <c r="AS240" i="6"/>
  <c r="AT240" i="6"/>
  <c r="AU240" i="6"/>
  <c r="AV240" i="6"/>
  <c r="AW240" i="6"/>
  <c r="AX240" i="6"/>
  <c r="AE241" i="6"/>
  <c r="AF241" i="6"/>
  <c r="AG241" i="6"/>
  <c r="AH241" i="6"/>
  <c r="AI241" i="6"/>
  <c r="AJ241" i="6"/>
  <c r="AK241" i="6"/>
  <c r="AL241" i="6"/>
  <c r="AM241" i="6"/>
  <c r="AN241" i="6"/>
  <c r="AO241" i="6"/>
  <c r="AP241" i="6"/>
  <c r="AQ241" i="6"/>
  <c r="AR241" i="6"/>
  <c r="AS241" i="6"/>
  <c r="AT241" i="6"/>
  <c r="AU241" i="6"/>
  <c r="AV241" i="6"/>
  <c r="AW241" i="6"/>
  <c r="AX241" i="6"/>
  <c r="AF5" i="6"/>
  <c r="AG5" i="6"/>
  <c r="AH5" i="6"/>
  <c r="AI5" i="6"/>
  <c r="AJ5" i="6"/>
  <c r="AK5" i="6"/>
  <c r="AL5" i="6"/>
  <c r="AM5" i="6"/>
  <c r="AN5" i="6"/>
  <c r="AO5" i="6"/>
  <c r="AP5" i="6"/>
  <c r="AQ5" i="6"/>
  <c r="AR5" i="6"/>
  <c r="AS5" i="6"/>
  <c r="AT5" i="6"/>
  <c r="AU5" i="6"/>
  <c r="AV5" i="6"/>
  <c r="AW5" i="6"/>
  <c r="AX5" i="6"/>
  <c r="AE5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AC153" i="6"/>
  <c r="AC162" i="6"/>
  <c r="AC235" i="6"/>
  <c r="AH2" i="6"/>
  <c r="AF2" i="6"/>
  <c r="AG2" i="6"/>
  <c r="E18" i="2"/>
  <c r="M19" i="2"/>
  <c r="N20" i="2"/>
  <c r="M21" i="2"/>
  <c r="M23" i="2"/>
  <c r="N22" i="2"/>
  <c r="N23" i="2"/>
  <c r="O20" i="2"/>
  <c r="O22" i="2"/>
  <c r="O23" i="2"/>
  <c r="P18" i="2"/>
  <c r="P19" i="2"/>
  <c r="P20" i="2"/>
  <c r="P21" i="2"/>
  <c r="P22" i="2"/>
  <c r="P23" i="2"/>
  <c r="Q18" i="2"/>
  <c r="Q19" i="2"/>
  <c r="Q20" i="2"/>
  <c r="Q21" i="2"/>
  <c r="Q22" i="2"/>
  <c r="Q23" i="2"/>
  <c r="R18" i="2"/>
  <c r="R19" i="2"/>
  <c r="R20" i="2"/>
  <c r="R21" i="2"/>
  <c r="R22" i="2"/>
  <c r="R23" i="2"/>
  <c r="S18" i="2"/>
  <c r="S19" i="2"/>
  <c r="S20" i="2"/>
  <c r="V20" i="2" s="1"/>
  <c r="S21" i="2"/>
  <c r="S22" i="2"/>
  <c r="S23" i="2"/>
  <c r="V23" i="2" s="1"/>
  <c r="T18" i="2"/>
  <c r="T19" i="2"/>
  <c r="T20" i="2"/>
  <c r="T21" i="2"/>
  <c r="T22" i="2"/>
  <c r="V22" i="2" s="1"/>
  <c r="T23" i="2"/>
  <c r="U18" i="2"/>
  <c r="U19" i="2"/>
  <c r="U20" i="2"/>
  <c r="U21" i="2"/>
  <c r="U22" i="2"/>
  <c r="U23" i="2"/>
  <c r="V19" i="2"/>
  <c r="V21" i="2"/>
  <c r="C20" i="2"/>
  <c r="C22" i="2"/>
  <c r="C23" i="2"/>
  <c r="D20" i="2"/>
  <c r="D22" i="2"/>
  <c r="D23" i="2"/>
  <c r="E20" i="2"/>
  <c r="E22" i="2"/>
  <c r="E23" i="2"/>
  <c r="AE2" i="6"/>
  <c r="AG6" i="4"/>
  <c r="AH6" i="4"/>
  <c r="AI6" i="4"/>
  <c r="AG7" i="4"/>
  <c r="AH7" i="4"/>
  <c r="AI7" i="4"/>
  <c r="AG8" i="4"/>
  <c r="AH8" i="4"/>
  <c r="AI8" i="4"/>
  <c r="AG9" i="4"/>
  <c r="AH9" i="4"/>
  <c r="AI9" i="4"/>
  <c r="AG10" i="4"/>
  <c r="AH10" i="4"/>
  <c r="AI10" i="4"/>
  <c r="AG11" i="4"/>
  <c r="AH11" i="4"/>
  <c r="AI11" i="4"/>
  <c r="AG12" i="4"/>
  <c r="AH12" i="4"/>
  <c r="AI12" i="4"/>
  <c r="AG13" i="4"/>
  <c r="AH13" i="4"/>
  <c r="AI13" i="4"/>
  <c r="AG14" i="4"/>
  <c r="AH14" i="4"/>
  <c r="AI14" i="4"/>
  <c r="AG15" i="4"/>
  <c r="AH15" i="4"/>
  <c r="AI15" i="4"/>
  <c r="AG16" i="4"/>
  <c r="AH16" i="4"/>
  <c r="AI16" i="4"/>
  <c r="AG17" i="4"/>
  <c r="AH17" i="4"/>
  <c r="AI17" i="4"/>
  <c r="AG25" i="4"/>
  <c r="AH25" i="4"/>
  <c r="AI25" i="4"/>
  <c r="AG26" i="4"/>
  <c r="AH26" i="4"/>
  <c r="AI26" i="4"/>
  <c r="AG27" i="4"/>
  <c r="AH27" i="4"/>
  <c r="AI27" i="4"/>
  <c r="AG28" i="4"/>
  <c r="AH28" i="4"/>
  <c r="AI28" i="4"/>
  <c r="AG29" i="4"/>
  <c r="AH29" i="4"/>
  <c r="AI29" i="4"/>
  <c r="AG30" i="4"/>
  <c r="AH30" i="4"/>
  <c r="AI30" i="4"/>
  <c r="AG31" i="4"/>
  <c r="AH31" i="4"/>
  <c r="AI31" i="4"/>
  <c r="AG32" i="4"/>
  <c r="AH32" i="4"/>
  <c r="AI32" i="4"/>
  <c r="AG33" i="4"/>
  <c r="AH33" i="4"/>
  <c r="AI33" i="4"/>
  <c r="AG34" i="4"/>
  <c r="AH34" i="4"/>
  <c r="AI34" i="4"/>
  <c r="AG35" i="4"/>
  <c r="AH35" i="4"/>
  <c r="AI35" i="4"/>
  <c r="AG36" i="4"/>
  <c r="AH36" i="4"/>
  <c r="AI36" i="4"/>
  <c r="AG37" i="4"/>
  <c r="AH37" i="4"/>
  <c r="AI37" i="4"/>
  <c r="AG38" i="4"/>
  <c r="AH38" i="4"/>
  <c r="AI38" i="4"/>
  <c r="AG39" i="4"/>
  <c r="AH39" i="4"/>
  <c r="AI39" i="4"/>
  <c r="AG40" i="4"/>
  <c r="AH40" i="4"/>
  <c r="AI40" i="4"/>
  <c r="AG41" i="4"/>
  <c r="AH41" i="4"/>
  <c r="AI41" i="4"/>
  <c r="AG42" i="4"/>
  <c r="AH42" i="4"/>
  <c r="AI42" i="4"/>
  <c r="AG43" i="4"/>
  <c r="AH43" i="4"/>
  <c r="AI43" i="4"/>
  <c r="AG44" i="4"/>
  <c r="AH44" i="4"/>
  <c r="AI44" i="4"/>
  <c r="AG45" i="4"/>
  <c r="AH45" i="4"/>
  <c r="AI45" i="4"/>
  <c r="AG46" i="4"/>
  <c r="AH46" i="4"/>
  <c r="AI46" i="4"/>
  <c r="AG47" i="4"/>
  <c r="AH47" i="4"/>
  <c r="AI47" i="4"/>
  <c r="AG48" i="4"/>
  <c r="AH48" i="4"/>
  <c r="AI48" i="4"/>
  <c r="AG49" i="4"/>
  <c r="AH49" i="4"/>
  <c r="AI49" i="4"/>
  <c r="AG50" i="4"/>
  <c r="AH50" i="4"/>
  <c r="AI50" i="4"/>
  <c r="AG51" i="4"/>
  <c r="AH51" i="4"/>
  <c r="AI51" i="4"/>
  <c r="AG52" i="4"/>
  <c r="AH52" i="4"/>
  <c r="AI52" i="4"/>
  <c r="AG53" i="4"/>
  <c r="AH53" i="4"/>
  <c r="AI53" i="4"/>
  <c r="AG54" i="4"/>
  <c r="AH54" i="4"/>
  <c r="AI54" i="4"/>
  <c r="AG55" i="4"/>
  <c r="AH55" i="4"/>
  <c r="AI55" i="4"/>
  <c r="AG56" i="4"/>
  <c r="AH56" i="4"/>
  <c r="AI56" i="4"/>
  <c r="AG57" i="4"/>
  <c r="AH57" i="4"/>
  <c r="AI57" i="4"/>
  <c r="AG58" i="4"/>
  <c r="AH58" i="4"/>
  <c r="AI58" i="4"/>
  <c r="AG59" i="4"/>
  <c r="AH59" i="4"/>
  <c r="AI59" i="4"/>
  <c r="AG60" i="4"/>
  <c r="AH60" i="4"/>
  <c r="AI60" i="4"/>
  <c r="AG61" i="4"/>
  <c r="AH61" i="4"/>
  <c r="AI61" i="4"/>
  <c r="AG62" i="4"/>
  <c r="AH62" i="4"/>
  <c r="AI62" i="4"/>
  <c r="AG63" i="4"/>
  <c r="AH63" i="4"/>
  <c r="AI63" i="4"/>
  <c r="AG64" i="4"/>
  <c r="AH64" i="4"/>
  <c r="AI64" i="4"/>
  <c r="AG65" i="4"/>
  <c r="AH65" i="4"/>
  <c r="AI65" i="4"/>
  <c r="AG66" i="4"/>
  <c r="AH66" i="4"/>
  <c r="AI66" i="4"/>
  <c r="AG67" i="4"/>
  <c r="AH67" i="4"/>
  <c r="AI67" i="4"/>
  <c r="AG68" i="4"/>
  <c r="AH68" i="4"/>
  <c r="AI68" i="4"/>
  <c r="AG69" i="4"/>
  <c r="AH69" i="4"/>
  <c r="AI69" i="4"/>
  <c r="AG70" i="4"/>
  <c r="AH70" i="4"/>
  <c r="AI70" i="4"/>
  <c r="AG71" i="4"/>
  <c r="AH71" i="4"/>
  <c r="AI71" i="4"/>
  <c r="AG72" i="4"/>
  <c r="AH72" i="4"/>
  <c r="AI72" i="4"/>
  <c r="AG73" i="4"/>
  <c r="AH73" i="4"/>
  <c r="AI73" i="4"/>
  <c r="AG74" i="4"/>
  <c r="AH74" i="4"/>
  <c r="AI74" i="4"/>
  <c r="AG75" i="4"/>
  <c r="AH75" i="4"/>
  <c r="AI75" i="4"/>
  <c r="AG76" i="4"/>
  <c r="AH76" i="4"/>
  <c r="AI76" i="4"/>
  <c r="AG77" i="4"/>
  <c r="AH77" i="4"/>
  <c r="AI77" i="4"/>
  <c r="AG78" i="4"/>
  <c r="AH78" i="4"/>
  <c r="AI78" i="4"/>
  <c r="AG79" i="4"/>
  <c r="AH79" i="4"/>
  <c r="AI79" i="4"/>
  <c r="AG80" i="4"/>
  <c r="AH80" i="4"/>
  <c r="AI80" i="4"/>
  <c r="AG81" i="4"/>
  <c r="AH81" i="4"/>
  <c r="AI81" i="4"/>
  <c r="AG82" i="4"/>
  <c r="AH82" i="4"/>
  <c r="AI82" i="4"/>
  <c r="AG83" i="4"/>
  <c r="AH83" i="4"/>
  <c r="AI83" i="4"/>
  <c r="AG84" i="4"/>
  <c r="AH84" i="4"/>
  <c r="AI84" i="4"/>
  <c r="AG85" i="4"/>
  <c r="AH85" i="4"/>
  <c r="AI85" i="4"/>
  <c r="AG86" i="4"/>
  <c r="AH86" i="4"/>
  <c r="AI86" i="4"/>
  <c r="AG87" i="4"/>
  <c r="AH87" i="4"/>
  <c r="AI87" i="4"/>
  <c r="AG88" i="4"/>
  <c r="AH88" i="4"/>
  <c r="AI88" i="4"/>
  <c r="AG89" i="4"/>
  <c r="AH89" i="4"/>
  <c r="AI89" i="4"/>
  <c r="AG90" i="4"/>
  <c r="AH90" i="4"/>
  <c r="AI90" i="4"/>
  <c r="AG91" i="4"/>
  <c r="AH91" i="4"/>
  <c r="AI91" i="4"/>
  <c r="AG92" i="4"/>
  <c r="AH92" i="4"/>
  <c r="AI92" i="4"/>
  <c r="AG93" i="4"/>
  <c r="AH93" i="4"/>
  <c r="AI93" i="4"/>
  <c r="AG94" i="4"/>
  <c r="AH94" i="4"/>
  <c r="AI94" i="4"/>
  <c r="AG95" i="4"/>
  <c r="AH95" i="4"/>
  <c r="AI95" i="4"/>
  <c r="AG96" i="4"/>
  <c r="AH96" i="4"/>
  <c r="AI96" i="4"/>
  <c r="AG97" i="4"/>
  <c r="AH97" i="4"/>
  <c r="AI97" i="4"/>
  <c r="AG98" i="4"/>
  <c r="AH98" i="4"/>
  <c r="AI98" i="4"/>
  <c r="AG99" i="4"/>
  <c r="AH99" i="4"/>
  <c r="AI99" i="4"/>
  <c r="AG100" i="4"/>
  <c r="AH100" i="4"/>
  <c r="AI100" i="4"/>
  <c r="AG101" i="4"/>
  <c r="AH101" i="4"/>
  <c r="AI101" i="4"/>
  <c r="AG102" i="4"/>
  <c r="AH102" i="4"/>
  <c r="AI102" i="4"/>
  <c r="AG103" i="4"/>
  <c r="AH103" i="4"/>
  <c r="AI103" i="4"/>
  <c r="AG104" i="4"/>
  <c r="AH104" i="4"/>
  <c r="AI104" i="4"/>
  <c r="AG105" i="4"/>
  <c r="AH105" i="4"/>
  <c r="AI105" i="4"/>
  <c r="AG106" i="4"/>
  <c r="AH106" i="4"/>
  <c r="AI106" i="4"/>
  <c r="AG107" i="4"/>
  <c r="AH107" i="4"/>
  <c r="AI107" i="4"/>
  <c r="AG108" i="4"/>
  <c r="AH108" i="4"/>
  <c r="AI108" i="4"/>
  <c r="AG109" i="4"/>
  <c r="AH109" i="4"/>
  <c r="AI109" i="4"/>
  <c r="AG110" i="4"/>
  <c r="AH110" i="4"/>
  <c r="AI110" i="4"/>
  <c r="AG111" i="4"/>
  <c r="AH111" i="4"/>
  <c r="AI111" i="4"/>
  <c r="AG112" i="4"/>
  <c r="AH112" i="4"/>
  <c r="AI112" i="4"/>
  <c r="AG113" i="4"/>
  <c r="AH113" i="4"/>
  <c r="AI113" i="4"/>
  <c r="AG114" i="4"/>
  <c r="AH114" i="4"/>
  <c r="AI114" i="4"/>
  <c r="AG115" i="4"/>
  <c r="AH115" i="4"/>
  <c r="AI115" i="4"/>
  <c r="AG116" i="4"/>
  <c r="AH116" i="4"/>
  <c r="AI116" i="4"/>
  <c r="AG117" i="4"/>
  <c r="AH117" i="4"/>
  <c r="AI117" i="4"/>
  <c r="AG118" i="4"/>
  <c r="AH118" i="4"/>
  <c r="AI118" i="4"/>
  <c r="AG119" i="4"/>
  <c r="AH119" i="4"/>
  <c r="AI119" i="4"/>
  <c r="AG120" i="4"/>
  <c r="AH120" i="4"/>
  <c r="AI120" i="4"/>
  <c r="AG121" i="4"/>
  <c r="AH121" i="4"/>
  <c r="AI121" i="4"/>
  <c r="AG122" i="4"/>
  <c r="AH122" i="4"/>
  <c r="AI122" i="4"/>
  <c r="AG123" i="4"/>
  <c r="AH123" i="4"/>
  <c r="AI123" i="4"/>
  <c r="AG124" i="4"/>
  <c r="AH124" i="4"/>
  <c r="AI124" i="4"/>
  <c r="AG125" i="4"/>
  <c r="AH125" i="4"/>
  <c r="AI125" i="4"/>
  <c r="AG126" i="4"/>
  <c r="AH126" i="4"/>
  <c r="AI126" i="4"/>
  <c r="AG127" i="4"/>
  <c r="AH127" i="4"/>
  <c r="AI127" i="4"/>
  <c r="AG128" i="4"/>
  <c r="AH128" i="4"/>
  <c r="AI128" i="4"/>
  <c r="AG129" i="4"/>
  <c r="AH129" i="4"/>
  <c r="AI129" i="4"/>
  <c r="AG130" i="4"/>
  <c r="AH130" i="4"/>
  <c r="AI130" i="4"/>
  <c r="AG131" i="4"/>
  <c r="AH131" i="4"/>
  <c r="AI131" i="4"/>
  <c r="AG132" i="4"/>
  <c r="AH132" i="4"/>
  <c r="AI132" i="4"/>
  <c r="AG133" i="4"/>
  <c r="AH133" i="4"/>
  <c r="AI133" i="4"/>
  <c r="AG134" i="4"/>
  <c r="AH134" i="4"/>
  <c r="AI134" i="4"/>
  <c r="AG135" i="4"/>
  <c r="AH135" i="4"/>
  <c r="AI135" i="4"/>
  <c r="AG136" i="4"/>
  <c r="AH136" i="4"/>
  <c r="AI136" i="4"/>
  <c r="AG137" i="4"/>
  <c r="AH137" i="4"/>
  <c r="AI137" i="4"/>
  <c r="AG138" i="4"/>
  <c r="AH138" i="4"/>
  <c r="AI138" i="4"/>
  <c r="AG139" i="4"/>
  <c r="AH139" i="4"/>
  <c r="AI139" i="4"/>
  <c r="AG140" i="4"/>
  <c r="AH140" i="4"/>
  <c r="AI140" i="4"/>
  <c r="AG141" i="4"/>
  <c r="AH141" i="4"/>
  <c r="AI141" i="4"/>
  <c r="AG142" i="4"/>
  <c r="AH142" i="4"/>
  <c r="AI142" i="4"/>
  <c r="AG143" i="4"/>
  <c r="AH143" i="4"/>
  <c r="AI143" i="4"/>
  <c r="AG144" i="4"/>
  <c r="AH144" i="4"/>
  <c r="AI144" i="4"/>
  <c r="AG145" i="4"/>
  <c r="AH145" i="4"/>
  <c r="AI145" i="4"/>
  <c r="AG146" i="4"/>
  <c r="AH146" i="4"/>
  <c r="AI146" i="4"/>
  <c r="AG147" i="4"/>
  <c r="AH147" i="4"/>
  <c r="AI147" i="4"/>
  <c r="AG148" i="4"/>
  <c r="AH148" i="4"/>
  <c r="AI148" i="4"/>
  <c r="AG149" i="4"/>
  <c r="AH149" i="4"/>
  <c r="AI149" i="4"/>
  <c r="AG150" i="4"/>
  <c r="AH150" i="4"/>
  <c r="AI150" i="4"/>
  <c r="AG151" i="4"/>
  <c r="AH151" i="4"/>
  <c r="AI151" i="4"/>
  <c r="AG152" i="4"/>
  <c r="AH152" i="4"/>
  <c r="AI152" i="4"/>
  <c r="AG153" i="4"/>
  <c r="AH153" i="4"/>
  <c r="AI153" i="4"/>
  <c r="AG154" i="4"/>
  <c r="AH154" i="4"/>
  <c r="AI154" i="4"/>
  <c r="AG155" i="4"/>
  <c r="AH155" i="4"/>
  <c r="AI155" i="4"/>
  <c r="AG156" i="4"/>
  <c r="AH156" i="4"/>
  <c r="AI156" i="4"/>
  <c r="AG157" i="4"/>
  <c r="AH157" i="4"/>
  <c r="AI157" i="4"/>
  <c r="AG158" i="4"/>
  <c r="AH158" i="4"/>
  <c r="AI158" i="4"/>
  <c r="AG159" i="4"/>
  <c r="AH159" i="4"/>
  <c r="AI159" i="4"/>
  <c r="AG160" i="4"/>
  <c r="AH160" i="4"/>
  <c r="AI160" i="4"/>
  <c r="AG161" i="4"/>
  <c r="AH161" i="4"/>
  <c r="AI161" i="4"/>
  <c r="AG162" i="4"/>
  <c r="AH162" i="4"/>
  <c r="AI162" i="4"/>
  <c r="AG163" i="4"/>
  <c r="AH163" i="4"/>
  <c r="AI163" i="4"/>
  <c r="AG164" i="4"/>
  <c r="AH164" i="4"/>
  <c r="AI164" i="4"/>
  <c r="AG165" i="4"/>
  <c r="AH165" i="4"/>
  <c r="AI165" i="4"/>
  <c r="AG166" i="4"/>
  <c r="AH166" i="4"/>
  <c r="AI166" i="4"/>
  <c r="AG167" i="4"/>
  <c r="AH167" i="4"/>
  <c r="AI167" i="4"/>
  <c r="AG168" i="4"/>
  <c r="AH168" i="4"/>
  <c r="AI168" i="4"/>
  <c r="AG169" i="4"/>
  <c r="AH169" i="4"/>
  <c r="AI169" i="4"/>
  <c r="AG170" i="4"/>
  <c r="AH170" i="4"/>
  <c r="AI170" i="4"/>
  <c r="AG171" i="4"/>
  <c r="AH171" i="4"/>
  <c r="AI171" i="4"/>
  <c r="AG172" i="4"/>
  <c r="AH172" i="4"/>
  <c r="AI172" i="4"/>
  <c r="AG173" i="4"/>
  <c r="AH173" i="4"/>
  <c r="AI173" i="4"/>
  <c r="AG174" i="4"/>
  <c r="AH174" i="4"/>
  <c r="AI174" i="4"/>
  <c r="AG175" i="4"/>
  <c r="AH175" i="4"/>
  <c r="AI175" i="4"/>
  <c r="AG176" i="4"/>
  <c r="AH176" i="4"/>
  <c r="AI176" i="4"/>
  <c r="AG177" i="4"/>
  <c r="AH177" i="4"/>
  <c r="AI177" i="4"/>
  <c r="AG178" i="4"/>
  <c r="AH178" i="4"/>
  <c r="AI178" i="4"/>
  <c r="AG179" i="4"/>
  <c r="AH179" i="4"/>
  <c r="AI179" i="4"/>
  <c r="AG180" i="4"/>
  <c r="AH180" i="4"/>
  <c r="AI180" i="4"/>
  <c r="AG181" i="4"/>
  <c r="AH181" i="4"/>
  <c r="AI181" i="4"/>
  <c r="AG182" i="4"/>
  <c r="AH182" i="4"/>
  <c r="AI182" i="4"/>
  <c r="AG183" i="4"/>
  <c r="AH183" i="4"/>
  <c r="AI183" i="4"/>
  <c r="AG184" i="4"/>
  <c r="AH184" i="4"/>
  <c r="AI184" i="4"/>
  <c r="AG185" i="4"/>
  <c r="AH185" i="4"/>
  <c r="AI185" i="4"/>
  <c r="AG186" i="4"/>
  <c r="AH186" i="4"/>
  <c r="AI186" i="4"/>
  <c r="AG187" i="4"/>
  <c r="AH187" i="4"/>
  <c r="AI187" i="4"/>
  <c r="AG188" i="4"/>
  <c r="AH188" i="4"/>
  <c r="AI188" i="4"/>
  <c r="AG189" i="4"/>
  <c r="AH189" i="4"/>
  <c r="AI189" i="4"/>
  <c r="AG190" i="4"/>
  <c r="AH190" i="4"/>
  <c r="AI190" i="4"/>
  <c r="AG191" i="4"/>
  <c r="AH191" i="4"/>
  <c r="AI191" i="4"/>
  <c r="AG192" i="4"/>
  <c r="AH192" i="4"/>
  <c r="AI192" i="4"/>
  <c r="AG193" i="4"/>
  <c r="AH193" i="4"/>
  <c r="AI193" i="4"/>
  <c r="AG194" i="4"/>
  <c r="AH194" i="4"/>
  <c r="AI194" i="4"/>
  <c r="AG195" i="4"/>
  <c r="AH195" i="4"/>
  <c r="AI195" i="4"/>
  <c r="AG196" i="4"/>
  <c r="AH196" i="4"/>
  <c r="AI196" i="4"/>
  <c r="AG197" i="4"/>
  <c r="AH197" i="4"/>
  <c r="AI197" i="4"/>
  <c r="AG198" i="4"/>
  <c r="AH198" i="4"/>
  <c r="AI198" i="4"/>
  <c r="AG199" i="4"/>
  <c r="AH199" i="4"/>
  <c r="AI199" i="4"/>
  <c r="AG200" i="4"/>
  <c r="AH200" i="4"/>
  <c r="AI200" i="4"/>
  <c r="AG201" i="4"/>
  <c r="AH201" i="4"/>
  <c r="AI201" i="4"/>
  <c r="AG202" i="4"/>
  <c r="AH202" i="4"/>
  <c r="AI202" i="4"/>
  <c r="AG203" i="4"/>
  <c r="AH203" i="4"/>
  <c r="AI203" i="4"/>
  <c r="AG204" i="4"/>
  <c r="AH204" i="4"/>
  <c r="AI204" i="4"/>
  <c r="AG205" i="4"/>
  <c r="AH205" i="4"/>
  <c r="AI205" i="4"/>
  <c r="AG206" i="4"/>
  <c r="AH206" i="4"/>
  <c r="AI206" i="4"/>
  <c r="AG207" i="4"/>
  <c r="AH207" i="4"/>
  <c r="AI207" i="4"/>
  <c r="AG208" i="4"/>
  <c r="AH208" i="4"/>
  <c r="AI208" i="4"/>
  <c r="AG209" i="4"/>
  <c r="AH209" i="4"/>
  <c r="AI209" i="4"/>
  <c r="AG210" i="4"/>
  <c r="AH210" i="4"/>
  <c r="AI210" i="4"/>
  <c r="AG211" i="4"/>
  <c r="AH211" i="4"/>
  <c r="AI211" i="4"/>
  <c r="AG212" i="4"/>
  <c r="AH212" i="4"/>
  <c r="AI212" i="4"/>
  <c r="AG213" i="4"/>
  <c r="AH213" i="4"/>
  <c r="AI213" i="4"/>
  <c r="AG214" i="4"/>
  <c r="AH214" i="4"/>
  <c r="AI214" i="4"/>
  <c r="AG215" i="4"/>
  <c r="AH215" i="4"/>
  <c r="AI215" i="4"/>
  <c r="AG216" i="4"/>
  <c r="AH216" i="4"/>
  <c r="AI216" i="4"/>
  <c r="AG217" i="4"/>
  <c r="AH217" i="4"/>
  <c r="AI217" i="4"/>
  <c r="AG218" i="4"/>
  <c r="AH218" i="4"/>
  <c r="AI218" i="4"/>
  <c r="AG219" i="4"/>
  <c r="AH219" i="4"/>
  <c r="AI219" i="4"/>
  <c r="AH2" i="4"/>
  <c r="AG2" i="4"/>
  <c r="AM219" i="4"/>
  <c r="AL219" i="4"/>
  <c r="AK219" i="4"/>
  <c r="AM218" i="4"/>
  <c r="AL218" i="4"/>
  <c r="AK218" i="4"/>
  <c r="AM217" i="4"/>
  <c r="AL217" i="4"/>
  <c r="AK217" i="4"/>
  <c r="AM216" i="4"/>
  <c r="AL216" i="4"/>
  <c r="AK216" i="4"/>
  <c r="AM215" i="4"/>
  <c r="AL215" i="4"/>
  <c r="AK215" i="4"/>
  <c r="AM214" i="4"/>
  <c r="AL214" i="4"/>
  <c r="AK214" i="4"/>
  <c r="AM213" i="4"/>
  <c r="AL213" i="4"/>
  <c r="AK213" i="4"/>
  <c r="AM212" i="4"/>
  <c r="AL212" i="4"/>
  <c r="AK212" i="4"/>
  <c r="AM211" i="4"/>
  <c r="AL211" i="4"/>
  <c r="AK211" i="4"/>
  <c r="AM210" i="4"/>
  <c r="AL210" i="4"/>
  <c r="AK210" i="4"/>
  <c r="AM209" i="4"/>
  <c r="AL209" i="4"/>
  <c r="AK209" i="4"/>
  <c r="AM208" i="4"/>
  <c r="AL208" i="4"/>
  <c r="AK208" i="4"/>
  <c r="AM207" i="4"/>
  <c r="AL207" i="4"/>
  <c r="AK207" i="4"/>
  <c r="AM206" i="4"/>
  <c r="AL206" i="4"/>
  <c r="AK206" i="4"/>
  <c r="AM205" i="4"/>
  <c r="AL205" i="4"/>
  <c r="AK205" i="4"/>
  <c r="AM204" i="4"/>
  <c r="AL204" i="4"/>
  <c r="AK204" i="4"/>
  <c r="AM203" i="4"/>
  <c r="AL203" i="4"/>
  <c r="AK203" i="4"/>
  <c r="AM202" i="4"/>
  <c r="AL202" i="4"/>
  <c r="AK202" i="4"/>
  <c r="AM201" i="4"/>
  <c r="AL201" i="4"/>
  <c r="AK201" i="4"/>
  <c r="AM200" i="4"/>
  <c r="AL200" i="4"/>
  <c r="AK200" i="4"/>
  <c r="AM199" i="4"/>
  <c r="AL199" i="4"/>
  <c r="AK199" i="4"/>
  <c r="AM198" i="4"/>
  <c r="AL198" i="4"/>
  <c r="AK198" i="4"/>
  <c r="AM197" i="4"/>
  <c r="AL197" i="4"/>
  <c r="AK197" i="4"/>
  <c r="AM196" i="4"/>
  <c r="AL196" i="4"/>
  <c r="AK196" i="4"/>
  <c r="AM195" i="4"/>
  <c r="AL195" i="4"/>
  <c r="AK195" i="4"/>
  <c r="AM194" i="4"/>
  <c r="AL194" i="4"/>
  <c r="AK194" i="4"/>
  <c r="AM193" i="4"/>
  <c r="AL193" i="4"/>
  <c r="AK193" i="4"/>
  <c r="AM192" i="4"/>
  <c r="AL192" i="4"/>
  <c r="AK192" i="4"/>
  <c r="AM191" i="4"/>
  <c r="AL191" i="4"/>
  <c r="AK191" i="4"/>
  <c r="AM190" i="4"/>
  <c r="AL190" i="4"/>
  <c r="AK190" i="4"/>
  <c r="AM189" i="4"/>
  <c r="AL189" i="4"/>
  <c r="AK189" i="4"/>
  <c r="AM188" i="4"/>
  <c r="AL188" i="4"/>
  <c r="AK188" i="4"/>
  <c r="AM187" i="4"/>
  <c r="AL187" i="4"/>
  <c r="AK187" i="4"/>
  <c r="AM186" i="4"/>
  <c r="AL186" i="4"/>
  <c r="AK186" i="4"/>
  <c r="AM185" i="4"/>
  <c r="AL185" i="4"/>
  <c r="AK185" i="4"/>
  <c r="AM184" i="4"/>
  <c r="AL184" i="4"/>
  <c r="AK184" i="4"/>
  <c r="AM183" i="4"/>
  <c r="AL183" i="4"/>
  <c r="AK183" i="4"/>
  <c r="AM182" i="4"/>
  <c r="AL182" i="4"/>
  <c r="AK182" i="4"/>
  <c r="AM181" i="4"/>
  <c r="AL181" i="4"/>
  <c r="AK181" i="4"/>
  <c r="AM180" i="4"/>
  <c r="AL180" i="4"/>
  <c r="AK180" i="4"/>
  <c r="AM179" i="4"/>
  <c r="AL179" i="4"/>
  <c r="AK179" i="4"/>
  <c r="AM178" i="4"/>
  <c r="AL178" i="4"/>
  <c r="AK178" i="4"/>
  <c r="AM177" i="4"/>
  <c r="AL177" i="4"/>
  <c r="AK177" i="4"/>
  <c r="AM176" i="4"/>
  <c r="AL176" i="4"/>
  <c r="AK176" i="4"/>
  <c r="AM175" i="4"/>
  <c r="AL175" i="4"/>
  <c r="AK175" i="4"/>
  <c r="AM174" i="4"/>
  <c r="AL174" i="4"/>
  <c r="AK174" i="4"/>
  <c r="AM173" i="4"/>
  <c r="AL173" i="4"/>
  <c r="AK173" i="4"/>
  <c r="AM172" i="4"/>
  <c r="AL172" i="4"/>
  <c r="AK172" i="4"/>
  <c r="AM171" i="4"/>
  <c r="AL171" i="4"/>
  <c r="AK171" i="4"/>
  <c r="AM170" i="4"/>
  <c r="AL170" i="4"/>
  <c r="AK170" i="4"/>
  <c r="AM169" i="4"/>
  <c r="AL169" i="4"/>
  <c r="AK169" i="4"/>
  <c r="AM168" i="4"/>
  <c r="AL168" i="4"/>
  <c r="AK168" i="4"/>
  <c r="AM167" i="4"/>
  <c r="AL167" i="4"/>
  <c r="AK167" i="4"/>
  <c r="AM166" i="4"/>
  <c r="AL166" i="4"/>
  <c r="AK166" i="4"/>
  <c r="AM165" i="4"/>
  <c r="AL165" i="4"/>
  <c r="AK165" i="4"/>
  <c r="AM164" i="4"/>
  <c r="AL164" i="4"/>
  <c r="AK164" i="4"/>
  <c r="AM163" i="4"/>
  <c r="AL163" i="4"/>
  <c r="AK163" i="4"/>
  <c r="AM162" i="4"/>
  <c r="AL162" i="4"/>
  <c r="AK162" i="4"/>
  <c r="AM161" i="4"/>
  <c r="AL161" i="4"/>
  <c r="AK161" i="4"/>
  <c r="AM160" i="4"/>
  <c r="AL160" i="4"/>
  <c r="AK160" i="4"/>
  <c r="AM159" i="4"/>
  <c r="AL159" i="4"/>
  <c r="AK159" i="4"/>
  <c r="AM158" i="4"/>
  <c r="AL158" i="4"/>
  <c r="AK158" i="4"/>
  <c r="AM157" i="4"/>
  <c r="AL157" i="4"/>
  <c r="AK157" i="4"/>
  <c r="AM156" i="4"/>
  <c r="AL156" i="4"/>
  <c r="AK156" i="4"/>
  <c r="AM155" i="4"/>
  <c r="AL155" i="4"/>
  <c r="AK155" i="4"/>
  <c r="AM154" i="4"/>
  <c r="AL154" i="4"/>
  <c r="AK154" i="4"/>
  <c r="AM153" i="4"/>
  <c r="AL153" i="4"/>
  <c r="AK153" i="4"/>
  <c r="AM152" i="4"/>
  <c r="AL152" i="4"/>
  <c r="AK152" i="4"/>
  <c r="AM151" i="4"/>
  <c r="AL151" i="4"/>
  <c r="AK151" i="4"/>
  <c r="AM150" i="4"/>
  <c r="AL150" i="4"/>
  <c r="AK150" i="4"/>
  <c r="AM149" i="4"/>
  <c r="AL149" i="4"/>
  <c r="AK149" i="4"/>
  <c r="AM148" i="4"/>
  <c r="AL148" i="4"/>
  <c r="AK148" i="4"/>
  <c r="AM147" i="4"/>
  <c r="AL147" i="4"/>
  <c r="AK147" i="4"/>
  <c r="AM146" i="4"/>
  <c r="AL146" i="4"/>
  <c r="AK146" i="4"/>
  <c r="AM145" i="4"/>
  <c r="AL145" i="4"/>
  <c r="AK145" i="4"/>
  <c r="AM144" i="4"/>
  <c r="AL144" i="4"/>
  <c r="AK144" i="4"/>
  <c r="AM143" i="4"/>
  <c r="AL143" i="4"/>
  <c r="AK143" i="4"/>
  <c r="AM142" i="4"/>
  <c r="AL142" i="4"/>
  <c r="AK142" i="4"/>
  <c r="AM141" i="4"/>
  <c r="AL141" i="4"/>
  <c r="AK141" i="4"/>
  <c r="AM140" i="4"/>
  <c r="AL140" i="4"/>
  <c r="AK140" i="4"/>
  <c r="AM139" i="4"/>
  <c r="AL139" i="4"/>
  <c r="AK139" i="4"/>
  <c r="AM138" i="4"/>
  <c r="AL138" i="4"/>
  <c r="AK138" i="4"/>
  <c r="AM137" i="4"/>
  <c r="AL137" i="4"/>
  <c r="AK137" i="4"/>
  <c r="AM136" i="4"/>
  <c r="AL136" i="4"/>
  <c r="AK136" i="4"/>
  <c r="AM135" i="4"/>
  <c r="AL135" i="4"/>
  <c r="AK135" i="4"/>
  <c r="AM134" i="4"/>
  <c r="AL134" i="4"/>
  <c r="AK134" i="4"/>
  <c r="AM133" i="4"/>
  <c r="AL133" i="4"/>
  <c r="AK133" i="4"/>
  <c r="AM132" i="4"/>
  <c r="AL132" i="4"/>
  <c r="AK132" i="4"/>
  <c r="AM131" i="4"/>
  <c r="AL131" i="4"/>
  <c r="AK131" i="4"/>
  <c r="AM130" i="4"/>
  <c r="AL130" i="4"/>
  <c r="AK130" i="4"/>
  <c r="AM129" i="4"/>
  <c r="AL129" i="4"/>
  <c r="AK129" i="4"/>
  <c r="AM128" i="4"/>
  <c r="AL128" i="4"/>
  <c r="AK128" i="4"/>
  <c r="AM127" i="4"/>
  <c r="AL127" i="4"/>
  <c r="AK127" i="4"/>
  <c r="AM126" i="4"/>
  <c r="AL126" i="4"/>
  <c r="AK126" i="4"/>
  <c r="AM125" i="4"/>
  <c r="AL125" i="4"/>
  <c r="AK125" i="4"/>
  <c r="AM124" i="4"/>
  <c r="AL124" i="4"/>
  <c r="AK124" i="4"/>
  <c r="AM123" i="4"/>
  <c r="AL123" i="4"/>
  <c r="AK123" i="4"/>
  <c r="AM122" i="4"/>
  <c r="AL122" i="4"/>
  <c r="AK122" i="4"/>
  <c r="AM121" i="4"/>
  <c r="AL121" i="4"/>
  <c r="AK121" i="4"/>
  <c r="AM120" i="4"/>
  <c r="AL120" i="4"/>
  <c r="AK120" i="4"/>
  <c r="AM119" i="4"/>
  <c r="AL119" i="4"/>
  <c r="AK119" i="4"/>
  <c r="AM118" i="4"/>
  <c r="AL118" i="4"/>
  <c r="AK118" i="4"/>
  <c r="AM117" i="4"/>
  <c r="AL117" i="4"/>
  <c r="AK117" i="4"/>
  <c r="AM116" i="4"/>
  <c r="AL116" i="4"/>
  <c r="AK116" i="4"/>
  <c r="AM115" i="4"/>
  <c r="AL115" i="4"/>
  <c r="AK115" i="4"/>
  <c r="AM114" i="4"/>
  <c r="AL114" i="4"/>
  <c r="AK114" i="4"/>
  <c r="AM113" i="4"/>
  <c r="AL113" i="4"/>
  <c r="AK113" i="4"/>
  <c r="AM112" i="4"/>
  <c r="AL112" i="4"/>
  <c r="AK112" i="4"/>
  <c r="AM111" i="4"/>
  <c r="AL111" i="4"/>
  <c r="AK111" i="4"/>
  <c r="AM110" i="4"/>
  <c r="AL110" i="4"/>
  <c r="AK110" i="4"/>
  <c r="AM109" i="4"/>
  <c r="AL109" i="4"/>
  <c r="AK109" i="4"/>
  <c r="AM108" i="4"/>
  <c r="AL108" i="4"/>
  <c r="AK108" i="4"/>
  <c r="AM107" i="4"/>
  <c r="AL107" i="4"/>
  <c r="AK107" i="4"/>
  <c r="AM106" i="4"/>
  <c r="AL106" i="4"/>
  <c r="AK106" i="4"/>
  <c r="AM105" i="4"/>
  <c r="AL105" i="4"/>
  <c r="AK105" i="4"/>
  <c r="AM104" i="4"/>
  <c r="AL104" i="4"/>
  <c r="AK104" i="4"/>
  <c r="AM103" i="4"/>
  <c r="AL103" i="4"/>
  <c r="AK103" i="4"/>
  <c r="AM102" i="4"/>
  <c r="AL102" i="4"/>
  <c r="AK102" i="4"/>
  <c r="AM101" i="4"/>
  <c r="AL101" i="4"/>
  <c r="AK101" i="4"/>
  <c r="AM100" i="4"/>
  <c r="AL100" i="4"/>
  <c r="AK100" i="4"/>
  <c r="AM99" i="4"/>
  <c r="AL99" i="4"/>
  <c r="AK99" i="4"/>
  <c r="AM98" i="4"/>
  <c r="AL98" i="4"/>
  <c r="AK98" i="4"/>
  <c r="AM97" i="4"/>
  <c r="AL97" i="4"/>
  <c r="AK97" i="4"/>
  <c r="AM96" i="4"/>
  <c r="AL96" i="4"/>
  <c r="AK96" i="4"/>
  <c r="AM95" i="4"/>
  <c r="AL95" i="4"/>
  <c r="AK95" i="4"/>
  <c r="AM94" i="4"/>
  <c r="AL94" i="4"/>
  <c r="AK94" i="4"/>
  <c r="AM93" i="4"/>
  <c r="AL93" i="4"/>
  <c r="AK93" i="4"/>
  <c r="AM92" i="4"/>
  <c r="AL92" i="4"/>
  <c r="AK92" i="4"/>
  <c r="AM91" i="4"/>
  <c r="AL91" i="4"/>
  <c r="AK91" i="4"/>
  <c r="AM90" i="4"/>
  <c r="AL90" i="4"/>
  <c r="AK90" i="4"/>
  <c r="AM89" i="4"/>
  <c r="AL89" i="4"/>
  <c r="AK89" i="4"/>
  <c r="AM88" i="4"/>
  <c r="AL88" i="4"/>
  <c r="AK88" i="4"/>
  <c r="AM87" i="4"/>
  <c r="AL87" i="4"/>
  <c r="AK87" i="4"/>
  <c r="AM86" i="4"/>
  <c r="AL86" i="4"/>
  <c r="AK86" i="4"/>
  <c r="AM85" i="4"/>
  <c r="AL85" i="4"/>
  <c r="AK85" i="4"/>
  <c r="AM84" i="4"/>
  <c r="AL84" i="4"/>
  <c r="AK84" i="4"/>
  <c r="AM83" i="4"/>
  <c r="AL83" i="4"/>
  <c r="AK83" i="4"/>
  <c r="AM82" i="4"/>
  <c r="AL82" i="4"/>
  <c r="AK82" i="4"/>
  <c r="AM81" i="4"/>
  <c r="AL81" i="4"/>
  <c r="AK81" i="4"/>
  <c r="AM80" i="4"/>
  <c r="AL80" i="4"/>
  <c r="AK80" i="4"/>
  <c r="AM79" i="4"/>
  <c r="AL79" i="4"/>
  <c r="AK79" i="4"/>
  <c r="AM78" i="4"/>
  <c r="AL78" i="4"/>
  <c r="AK78" i="4"/>
  <c r="AM77" i="4"/>
  <c r="AL77" i="4"/>
  <c r="AK77" i="4"/>
  <c r="AM76" i="4"/>
  <c r="AL76" i="4"/>
  <c r="AK76" i="4"/>
  <c r="AM75" i="4"/>
  <c r="AL75" i="4"/>
  <c r="AK75" i="4"/>
  <c r="AM74" i="4"/>
  <c r="AL74" i="4"/>
  <c r="AK74" i="4"/>
  <c r="AM73" i="4"/>
  <c r="AL73" i="4"/>
  <c r="AK73" i="4"/>
  <c r="AM72" i="4"/>
  <c r="AL72" i="4"/>
  <c r="AK72" i="4"/>
  <c r="AM71" i="4"/>
  <c r="AL71" i="4"/>
  <c r="AK71" i="4"/>
  <c r="AM70" i="4"/>
  <c r="AL70" i="4"/>
  <c r="AK70" i="4"/>
  <c r="AM69" i="4"/>
  <c r="AL69" i="4"/>
  <c r="AK69" i="4"/>
  <c r="AM68" i="4"/>
  <c r="AL68" i="4"/>
  <c r="AK68" i="4"/>
  <c r="AM67" i="4"/>
  <c r="AL67" i="4"/>
  <c r="AK67" i="4"/>
  <c r="AM66" i="4"/>
  <c r="AL66" i="4"/>
  <c r="AK66" i="4"/>
  <c r="AM65" i="4"/>
  <c r="AL65" i="4"/>
  <c r="AK65" i="4"/>
  <c r="AM64" i="4"/>
  <c r="AL64" i="4"/>
  <c r="AK64" i="4"/>
  <c r="AM63" i="4"/>
  <c r="AL63" i="4"/>
  <c r="AK63" i="4"/>
  <c r="AM62" i="4"/>
  <c r="AL62" i="4"/>
  <c r="AK62" i="4"/>
  <c r="AM61" i="4"/>
  <c r="AL61" i="4"/>
  <c r="AK61" i="4"/>
  <c r="AM60" i="4"/>
  <c r="AL60" i="4"/>
  <c r="AK60" i="4"/>
  <c r="AM59" i="4"/>
  <c r="AL59" i="4"/>
  <c r="AK59" i="4"/>
  <c r="AM58" i="4"/>
  <c r="AL58" i="4"/>
  <c r="AK58" i="4"/>
  <c r="AM57" i="4"/>
  <c r="AL57" i="4"/>
  <c r="AK57" i="4"/>
  <c r="AM56" i="4"/>
  <c r="AL56" i="4"/>
  <c r="AK56" i="4"/>
  <c r="AM55" i="4"/>
  <c r="AL55" i="4"/>
  <c r="AK55" i="4"/>
  <c r="AM54" i="4"/>
  <c r="AL54" i="4"/>
  <c r="AK54" i="4"/>
  <c r="AM53" i="4"/>
  <c r="AL53" i="4"/>
  <c r="AK53" i="4"/>
  <c r="AM52" i="4"/>
  <c r="AL52" i="4"/>
  <c r="AK52" i="4"/>
  <c r="AM51" i="4"/>
  <c r="AL51" i="4"/>
  <c r="AK51" i="4"/>
  <c r="AM50" i="4"/>
  <c r="AL50" i="4"/>
  <c r="AK50" i="4"/>
  <c r="AM49" i="4"/>
  <c r="AL49" i="4"/>
  <c r="AK49" i="4"/>
  <c r="AM48" i="4"/>
  <c r="AL48" i="4"/>
  <c r="AK48" i="4"/>
  <c r="AM47" i="4"/>
  <c r="AL47" i="4"/>
  <c r="AK47" i="4"/>
  <c r="AM46" i="4"/>
  <c r="AL46" i="4"/>
  <c r="AK46" i="4"/>
  <c r="AM45" i="4"/>
  <c r="AL45" i="4"/>
  <c r="AK45" i="4"/>
  <c r="AM44" i="4"/>
  <c r="AL44" i="4"/>
  <c r="AK44" i="4"/>
  <c r="AM43" i="4"/>
  <c r="AL43" i="4"/>
  <c r="AK43" i="4"/>
  <c r="AM42" i="4"/>
  <c r="AL42" i="4"/>
  <c r="AK42" i="4"/>
  <c r="AM41" i="4"/>
  <c r="AL41" i="4"/>
  <c r="AK41" i="4"/>
  <c r="AM40" i="4"/>
  <c r="AL40" i="4"/>
  <c r="AK40" i="4"/>
  <c r="AM39" i="4"/>
  <c r="AL39" i="4"/>
  <c r="AK39" i="4"/>
  <c r="AM38" i="4"/>
  <c r="AL38" i="4"/>
  <c r="AK38" i="4"/>
  <c r="AM37" i="4"/>
  <c r="AL37" i="4"/>
  <c r="AK37" i="4"/>
  <c r="AM36" i="4"/>
  <c r="AL36" i="4"/>
  <c r="AK36" i="4"/>
  <c r="AM35" i="4"/>
  <c r="AL35" i="4"/>
  <c r="AK35" i="4"/>
  <c r="AM34" i="4"/>
  <c r="AL34" i="4"/>
  <c r="AK34" i="4"/>
  <c r="AM33" i="4"/>
  <c r="AL33" i="4"/>
  <c r="AK33" i="4"/>
  <c r="AM32" i="4"/>
  <c r="AL32" i="4"/>
  <c r="AK32" i="4"/>
  <c r="AM31" i="4"/>
  <c r="AL31" i="4"/>
  <c r="AK31" i="4"/>
  <c r="AM30" i="4"/>
  <c r="AL30" i="4"/>
  <c r="AK30" i="4"/>
  <c r="AM29" i="4"/>
  <c r="AL29" i="4"/>
  <c r="AK29" i="4"/>
  <c r="AM28" i="4"/>
  <c r="AL28" i="4"/>
  <c r="AK28" i="4"/>
  <c r="AM27" i="4"/>
  <c r="AL27" i="4"/>
  <c r="AK27" i="4"/>
  <c r="AM26" i="4"/>
  <c r="AL26" i="4"/>
  <c r="AK26" i="4"/>
  <c r="AM25" i="4"/>
  <c r="AL25" i="4"/>
  <c r="AK25" i="4"/>
  <c r="AM24" i="4"/>
  <c r="AL24" i="4"/>
  <c r="AK24" i="4"/>
  <c r="AM23" i="4"/>
  <c r="AL23" i="4"/>
  <c r="AK23" i="4"/>
  <c r="AM22" i="4"/>
  <c r="AL22" i="4"/>
  <c r="AK22" i="4"/>
  <c r="AM21" i="4"/>
  <c r="AL21" i="4"/>
  <c r="AK21" i="4"/>
  <c r="AM20" i="4"/>
  <c r="AL20" i="4"/>
  <c r="AK20" i="4"/>
  <c r="AM19" i="4"/>
  <c r="AL19" i="4"/>
  <c r="AK19" i="4"/>
  <c r="AM18" i="4"/>
  <c r="AL18" i="4"/>
  <c r="AK18" i="4"/>
  <c r="AM17" i="4"/>
  <c r="AL17" i="4"/>
  <c r="AK17" i="4"/>
  <c r="AM16" i="4"/>
  <c r="AL16" i="4"/>
  <c r="AK16" i="4"/>
  <c r="AM15" i="4"/>
  <c r="AL15" i="4"/>
  <c r="AK15" i="4"/>
  <c r="AM14" i="4"/>
  <c r="AL14" i="4"/>
  <c r="AK14" i="4"/>
  <c r="AM13" i="4"/>
  <c r="AL13" i="4"/>
  <c r="AK13" i="4"/>
  <c r="AM12" i="4"/>
  <c r="AL12" i="4"/>
  <c r="AK12" i="4"/>
  <c r="AM11" i="4"/>
  <c r="AL11" i="4"/>
  <c r="AK11" i="4"/>
  <c r="AM10" i="4"/>
  <c r="AL10" i="4"/>
  <c r="AK10" i="4"/>
  <c r="AM9" i="4"/>
  <c r="AL9" i="4"/>
  <c r="AK9" i="4"/>
  <c r="AM8" i="4"/>
  <c r="AL8" i="4"/>
  <c r="AK8" i="4"/>
  <c r="AM7" i="4"/>
  <c r="AL7" i="4"/>
  <c r="AK7" i="4"/>
  <c r="AM6" i="4"/>
  <c r="AL6" i="4"/>
  <c r="AK6" i="4"/>
  <c r="AM5" i="4"/>
  <c r="AL5" i="4"/>
  <c r="AK5" i="4"/>
  <c r="AQ219" i="4"/>
  <c r="AP219" i="4"/>
  <c r="AO219" i="4"/>
  <c r="AQ218" i="4"/>
  <c r="AP218" i="4"/>
  <c r="AO218" i="4"/>
  <c r="AQ217" i="4"/>
  <c r="AP217" i="4"/>
  <c r="AO217" i="4"/>
  <c r="AQ216" i="4"/>
  <c r="AP216" i="4"/>
  <c r="AO216" i="4"/>
  <c r="AQ215" i="4"/>
  <c r="AP215" i="4"/>
  <c r="AO215" i="4"/>
  <c r="AQ214" i="4"/>
  <c r="AP214" i="4"/>
  <c r="AO214" i="4"/>
  <c r="AQ213" i="4"/>
  <c r="AP213" i="4"/>
  <c r="AO213" i="4"/>
  <c r="AQ212" i="4"/>
  <c r="AP212" i="4"/>
  <c r="AO212" i="4"/>
  <c r="AQ211" i="4"/>
  <c r="AP211" i="4"/>
  <c r="AO211" i="4"/>
  <c r="AQ210" i="4"/>
  <c r="AP210" i="4"/>
  <c r="AO210" i="4"/>
  <c r="AQ209" i="4"/>
  <c r="AP209" i="4"/>
  <c r="AO209" i="4"/>
  <c r="AQ208" i="4"/>
  <c r="AP208" i="4"/>
  <c r="AO208" i="4"/>
  <c r="AQ207" i="4"/>
  <c r="AP207" i="4"/>
  <c r="AO207" i="4"/>
  <c r="AQ206" i="4"/>
  <c r="AP206" i="4"/>
  <c r="AO206" i="4"/>
  <c r="AQ205" i="4"/>
  <c r="AP205" i="4"/>
  <c r="AO205" i="4"/>
  <c r="AQ204" i="4"/>
  <c r="AP204" i="4"/>
  <c r="AO204" i="4"/>
  <c r="AQ203" i="4"/>
  <c r="AP203" i="4"/>
  <c r="AO203" i="4"/>
  <c r="AQ202" i="4"/>
  <c r="AP202" i="4"/>
  <c r="AO202" i="4"/>
  <c r="AQ201" i="4"/>
  <c r="AP201" i="4"/>
  <c r="AO201" i="4"/>
  <c r="AQ200" i="4"/>
  <c r="AP200" i="4"/>
  <c r="AO200" i="4"/>
  <c r="AQ199" i="4"/>
  <c r="AP199" i="4"/>
  <c r="AO199" i="4"/>
  <c r="AQ198" i="4"/>
  <c r="AP198" i="4"/>
  <c r="AO198" i="4"/>
  <c r="AQ197" i="4"/>
  <c r="AP197" i="4"/>
  <c r="AO197" i="4"/>
  <c r="AQ196" i="4"/>
  <c r="AP196" i="4"/>
  <c r="AO196" i="4"/>
  <c r="AQ195" i="4"/>
  <c r="AP195" i="4"/>
  <c r="AO195" i="4"/>
  <c r="AQ194" i="4"/>
  <c r="AP194" i="4"/>
  <c r="AO194" i="4"/>
  <c r="AQ193" i="4"/>
  <c r="AP193" i="4"/>
  <c r="AO193" i="4"/>
  <c r="AQ192" i="4"/>
  <c r="AP192" i="4"/>
  <c r="AO192" i="4"/>
  <c r="AQ191" i="4"/>
  <c r="AP191" i="4"/>
  <c r="AO191" i="4"/>
  <c r="AQ190" i="4"/>
  <c r="AP190" i="4"/>
  <c r="AO190" i="4"/>
  <c r="AQ189" i="4"/>
  <c r="AP189" i="4"/>
  <c r="AO189" i="4"/>
  <c r="AQ188" i="4"/>
  <c r="AP188" i="4"/>
  <c r="AO188" i="4"/>
  <c r="AQ187" i="4"/>
  <c r="AP187" i="4"/>
  <c r="AO187" i="4"/>
  <c r="AQ186" i="4"/>
  <c r="AP186" i="4"/>
  <c r="AO186" i="4"/>
  <c r="AQ185" i="4"/>
  <c r="AP185" i="4"/>
  <c r="AO185" i="4"/>
  <c r="AQ184" i="4"/>
  <c r="AP184" i="4"/>
  <c r="AO184" i="4"/>
  <c r="AQ183" i="4"/>
  <c r="AP183" i="4"/>
  <c r="AO183" i="4"/>
  <c r="AQ182" i="4"/>
  <c r="AP182" i="4"/>
  <c r="AO182" i="4"/>
  <c r="AQ181" i="4"/>
  <c r="AP181" i="4"/>
  <c r="AO181" i="4"/>
  <c r="AQ180" i="4"/>
  <c r="AP180" i="4"/>
  <c r="AO180" i="4"/>
  <c r="AQ179" i="4"/>
  <c r="AP179" i="4"/>
  <c r="AO179" i="4"/>
  <c r="AQ178" i="4"/>
  <c r="AP178" i="4"/>
  <c r="AO178" i="4"/>
  <c r="AQ177" i="4"/>
  <c r="AP177" i="4"/>
  <c r="AO177" i="4"/>
  <c r="AQ176" i="4"/>
  <c r="AP176" i="4"/>
  <c r="AO176" i="4"/>
  <c r="AQ175" i="4"/>
  <c r="AP175" i="4"/>
  <c r="AO175" i="4"/>
  <c r="AQ174" i="4"/>
  <c r="AP174" i="4"/>
  <c r="AO174" i="4"/>
  <c r="AQ173" i="4"/>
  <c r="AP173" i="4"/>
  <c r="AO173" i="4"/>
  <c r="AQ172" i="4"/>
  <c r="AP172" i="4"/>
  <c r="AO172" i="4"/>
  <c r="AQ171" i="4"/>
  <c r="AP171" i="4"/>
  <c r="AO171" i="4"/>
  <c r="AQ170" i="4"/>
  <c r="AP170" i="4"/>
  <c r="AO170" i="4"/>
  <c r="AQ169" i="4"/>
  <c r="AP169" i="4"/>
  <c r="AO169" i="4"/>
  <c r="AQ168" i="4"/>
  <c r="AP168" i="4"/>
  <c r="AO168" i="4"/>
  <c r="AQ167" i="4"/>
  <c r="AP167" i="4"/>
  <c r="AO167" i="4"/>
  <c r="AQ166" i="4"/>
  <c r="AP166" i="4"/>
  <c r="AO166" i="4"/>
  <c r="AQ165" i="4"/>
  <c r="AP165" i="4"/>
  <c r="AO165" i="4"/>
  <c r="AQ164" i="4"/>
  <c r="AP164" i="4"/>
  <c r="AO164" i="4"/>
  <c r="AQ163" i="4"/>
  <c r="AP163" i="4"/>
  <c r="AO163" i="4"/>
  <c r="AQ162" i="4"/>
  <c r="AP162" i="4"/>
  <c r="AO162" i="4"/>
  <c r="AQ161" i="4"/>
  <c r="AP161" i="4"/>
  <c r="AO161" i="4"/>
  <c r="AQ160" i="4"/>
  <c r="AP160" i="4"/>
  <c r="AO160" i="4"/>
  <c r="AQ159" i="4"/>
  <c r="AP159" i="4"/>
  <c r="AO159" i="4"/>
  <c r="AQ158" i="4"/>
  <c r="AP158" i="4"/>
  <c r="AO158" i="4"/>
  <c r="AQ157" i="4"/>
  <c r="AP157" i="4"/>
  <c r="AO157" i="4"/>
  <c r="AQ156" i="4"/>
  <c r="AP156" i="4"/>
  <c r="AO156" i="4"/>
  <c r="AQ155" i="4"/>
  <c r="AP155" i="4"/>
  <c r="AO155" i="4"/>
  <c r="AQ154" i="4"/>
  <c r="AP154" i="4"/>
  <c r="AO154" i="4"/>
  <c r="AQ153" i="4"/>
  <c r="AP153" i="4"/>
  <c r="AO153" i="4"/>
  <c r="AQ152" i="4"/>
  <c r="AP152" i="4"/>
  <c r="AO152" i="4"/>
  <c r="AQ151" i="4"/>
  <c r="AP151" i="4"/>
  <c r="AO151" i="4"/>
  <c r="AQ150" i="4"/>
  <c r="AP150" i="4"/>
  <c r="AO150" i="4"/>
  <c r="AQ149" i="4"/>
  <c r="AP149" i="4"/>
  <c r="AO149" i="4"/>
  <c r="AQ148" i="4"/>
  <c r="AP148" i="4"/>
  <c r="AO148" i="4"/>
  <c r="AQ147" i="4"/>
  <c r="AP147" i="4"/>
  <c r="AO147" i="4"/>
  <c r="AQ146" i="4"/>
  <c r="AP146" i="4"/>
  <c r="AO146" i="4"/>
  <c r="AQ145" i="4"/>
  <c r="AP145" i="4"/>
  <c r="AO145" i="4"/>
  <c r="AQ144" i="4"/>
  <c r="AP144" i="4"/>
  <c r="AO144" i="4"/>
  <c r="AQ143" i="4"/>
  <c r="AP143" i="4"/>
  <c r="AO143" i="4"/>
  <c r="AQ142" i="4"/>
  <c r="AP142" i="4"/>
  <c r="AO142" i="4"/>
  <c r="AQ141" i="4"/>
  <c r="AP141" i="4"/>
  <c r="AO141" i="4"/>
  <c r="AQ140" i="4"/>
  <c r="AP140" i="4"/>
  <c r="AO140" i="4"/>
  <c r="AQ139" i="4"/>
  <c r="AP139" i="4"/>
  <c r="AO139" i="4"/>
  <c r="AQ138" i="4"/>
  <c r="AP138" i="4"/>
  <c r="AO138" i="4"/>
  <c r="AQ137" i="4"/>
  <c r="AP137" i="4"/>
  <c r="AO137" i="4"/>
  <c r="AQ136" i="4"/>
  <c r="AP136" i="4"/>
  <c r="AO136" i="4"/>
  <c r="AQ135" i="4"/>
  <c r="AP135" i="4"/>
  <c r="AO135" i="4"/>
  <c r="AQ134" i="4"/>
  <c r="AP134" i="4"/>
  <c r="AO134" i="4"/>
  <c r="AQ133" i="4"/>
  <c r="AP133" i="4"/>
  <c r="AO133" i="4"/>
  <c r="AQ132" i="4"/>
  <c r="AP132" i="4"/>
  <c r="AO132" i="4"/>
  <c r="AQ131" i="4"/>
  <c r="AP131" i="4"/>
  <c r="AO131" i="4"/>
  <c r="AQ130" i="4"/>
  <c r="AP130" i="4"/>
  <c r="AO130" i="4"/>
  <c r="AQ129" i="4"/>
  <c r="AP129" i="4"/>
  <c r="AO129" i="4"/>
  <c r="AQ128" i="4"/>
  <c r="AP128" i="4"/>
  <c r="AO128" i="4"/>
  <c r="AQ127" i="4"/>
  <c r="AP127" i="4"/>
  <c r="AO127" i="4"/>
  <c r="AQ126" i="4"/>
  <c r="AP126" i="4"/>
  <c r="AO126" i="4"/>
  <c r="AQ125" i="4"/>
  <c r="AP125" i="4"/>
  <c r="AO125" i="4"/>
  <c r="AQ124" i="4"/>
  <c r="AP124" i="4"/>
  <c r="AO124" i="4"/>
  <c r="AQ123" i="4"/>
  <c r="AP123" i="4"/>
  <c r="AO123" i="4"/>
  <c r="AQ122" i="4"/>
  <c r="AP122" i="4"/>
  <c r="AO122" i="4"/>
  <c r="AQ121" i="4"/>
  <c r="AP121" i="4"/>
  <c r="AO121" i="4"/>
  <c r="AQ120" i="4"/>
  <c r="AP120" i="4"/>
  <c r="AO120" i="4"/>
  <c r="AQ119" i="4"/>
  <c r="AP119" i="4"/>
  <c r="AO119" i="4"/>
  <c r="AQ118" i="4"/>
  <c r="AP118" i="4"/>
  <c r="AO118" i="4"/>
  <c r="AQ117" i="4"/>
  <c r="AP117" i="4"/>
  <c r="AO117" i="4"/>
  <c r="AQ116" i="4"/>
  <c r="AP116" i="4"/>
  <c r="AO116" i="4"/>
  <c r="AQ115" i="4"/>
  <c r="AP115" i="4"/>
  <c r="AO115" i="4"/>
  <c r="AQ114" i="4"/>
  <c r="AP114" i="4"/>
  <c r="AO114" i="4"/>
  <c r="AQ113" i="4"/>
  <c r="AP113" i="4"/>
  <c r="AO113" i="4"/>
  <c r="AQ112" i="4"/>
  <c r="AP112" i="4"/>
  <c r="AO112" i="4"/>
  <c r="AQ111" i="4"/>
  <c r="AP111" i="4"/>
  <c r="AO111" i="4"/>
  <c r="AQ110" i="4"/>
  <c r="AP110" i="4"/>
  <c r="AO110" i="4"/>
  <c r="AQ109" i="4"/>
  <c r="AP109" i="4"/>
  <c r="AO109" i="4"/>
  <c r="AQ108" i="4"/>
  <c r="AP108" i="4"/>
  <c r="AO108" i="4"/>
  <c r="AQ107" i="4"/>
  <c r="AP107" i="4"/>
  <c r="AO107" i="4"/>
  <c r="AQ106" i="4"/>
  <c r="AP106" i="4"/>
  <c r="AO106" i="4"/>
  <c r="AQ105" i="4"/>
  <c r="AP105" i="4"/>
  <c r="AO105" i="4"/>
  <c r="AQ104" i="4"/>
  <c r="AP104" i="4"/>
  <c r="AO104" i="4"/>
  <c r="AQ103" i="4"/>
  <c r="AP103" i="4"/>
  <c r="AO103" i="4"/>
  <c r="AQ102" i="4"/>
  <c r="AP102" i="4"/>
  <c r="AO102" i="4"/>
  <c r="AQ101" i="4"/>
  <c r="AP101" i="4"/>
  <c r="AO101" i="4"/>
  <c r="AQ100" i="4"/>
  <c r="AP100" i="4"/>
  <c r="AO100" i="4"/>
  <c r="AQ99" i="4"/>
  <c r="AP99" i="4"/>
  <c r="AO99" i="4"/>
  <c r="AQ98" i="4"/>
  <c r="AP98" i="4"/>
  <c r="AO98" i="4"/>
  <c r="AQ97" i="4"/>
  <c r="AP97" i="4"/>
  <c r="AO97" i="4"/>
  <c r="AQ96" i="4"/>
  <c r="AP96" i="4"/>
  <c r="AO96" i="4"/>
  <c r="AQ95" i="4"/>
  <c r="AP95" i="4"/>
  <c r="AO95" i="4"/>
  <c r="AQ94" i="4"/>
  <c r="AP94" i="4"/>
  <c r="AO94" i="4"/>
  <c r="AQ93" i="4"/>
  <c r="AP93" i="4"/>
  <c r="AO93" i="4"/>
  <c r="AQ92" i="4"/>
  <c r="AP92" i="4"/>
  <c r="AO92" i="4"/>
  <c r="AQ91" i="4"/>
  <c r="AP91" i="4"/>
  <c r="AO91" i="4"/>
  <c r="AQ90" i="4"/>
  <c r="AP90" i="4"/>
  <c r="AO90" i="4"/>
  <c r="AQ89" i="4"/>
  <c r="AP89" i="4"/>
  <c r="AO89" i="4"/>
  <c r="AQ88" i="4"/>
  <c r="AP88" i="4"/>
  <c r="AO88" i="4"/>
  <c r="AQ87" i="4"/>
  <c r="AP87" i="4"/>
  <c r="AO87" i="4"/>
  <c r="AQ86" i="4"/>
  <c r="AP86" i="4"/>
  <c r="AO86" i="4"/>
  <c r="AQ85" i="4"/>
  <c r="AP85" i="4"/>
  <c r="AO85" i="4"/>
  <c r="AQ84" i="4"/>
  <c r="AP84" i="4"/>
  <c r="AO84" i="4"/>
  <c r="AQ83" i="4"/>
  <c r="AP83" i="4"/>
  <c r="AO83" i="4"/>
  <c r="AQ82" i="4"/>
  <c r="AP82" i="4"/>
  <c r="AO82" i="4"/>
  <c r="AQ81" i="4"/>
  <c r="AP81" i="4"/>
  <c r="AO81" i="4"/>
  <c r="AQ80" i="4"/>
  <c r="AP80" i="4"/>
  <c r="AO80" i="4"/>
  <c r="AQ79" i="4"/>
  <c r="AP79" i="4"/>
  <c r="AO79" i="4"/>
  <c r="AQ78" i="4"/>
  <c r="AP78" i="4"/>
  <c r="AO78" i="4"/>
  <c r="AQ77" i="4"/>
  <c r="AP77" i="4"/>
  <c r="AO77" i="4"/>
  <c r="AQ76" i="4"/>
  <c r="AP76" i="4"/>
  <c r="AO76" i="4"/>
  <c r="AQ75" i="4"/>
  <c r="AP75" i="4"/>
  <c r="AO75" i="4"/>
  <c r="AQ74" i="4"/>
  <c r="AP74" i="4"/>
  <c r="AO74" i="4"/>
  <c r="AQ73" i="4"/>
  <c r="AP73" i="4"/>
  <c r="AO73" i="4"/>
  <c r="AQ72" i="4"/>
  <c r="AP72" i="4"/>
  <c r="AO72" i="4"/>
  <c r="AQ71" i="4"/>
  <c r="AP71" i="4"/>
  <c r="AO71" i="4"/>
  <c r="AQ70" i="4"/>
  <c r="AP70" i="4"/>
  <c r="AO70" i="4"/>
  <c r="AQ69" i="4"/>
  <c r="AP69" i="4"/>
  <c r="AO69" i="4"/>
  <c r="AQ68" i="4"/>
  <c r="AP68" i="4"/>
  <c r="AO68" i="4"/>
  <c r="AQ67" i="4"/>
  <c r="AP67" i="4"/>
  <c r="AO67" i="4"/>
  <c r="AQ66" i="4"/>
  <c r="AP66" i="4"/>
  <c r="AO66" i="4"/>
  <c r="AQ65" i="4"/>
  <c r="AP65" i="4"/>
  <c r="AO65" i="4"/>
  <c r="AQ64" i="4"/>
  <c r="AP64" i="4"/>
  <c r="AO64" i="4"/>
  <c r="AQ63" i="4"/>
  <c r="AP63" i="4"/>
  <c r="AO63" i="4"/>
  <c r="AQ62" i="4"/>
  <c r="AP62" i="4"/>
  <c r="AO62" i="4"/>
  <c r="AQ61" i="4"/>
  <c r="AP61" i="4"/>
  <c r="AO61" i="4"/>
  <c r="AQ60" i="4"/>
  <c r="AP60" i="4"/>
  <c r="AO60" i="4"/>
  <c r="AQ59" i="4"/>
  <c r="AP59" i="4"/>
  <c r="AO59" i="4"/>
  <c r="AQ58" i="4"/>
  <c r="AP58" i="4"/>
  <c r="AO58" i="4"/>
  <c r="AQ57" i="4"/>
  <c r="AP57" i="4"/>
  <c r="AO57" i="4"/>
  <c r="AQ56" i="4"/>
  <c r="AP56" i="4"/>
  <c r="AO56" i="4"/>
  <c r="AQ55" i="4"/>
  <c r="AP55" i="4"/>
  <c r="AO55" i="4"/>
  <c r="AQ54" i="4"/>
  <c r="AP54" i="4"/>
  <c r="AO54" i="4"/>
  <c r="AQ53" i="4"/>
  <c r="AP53" i="4"/>
  <c r="AO53" i="4"/>
  <c r="AQ52" i="4"/>
  <c r="AP52" i="4"/>
  <c r="AO52" i="4"/>
  <c r="AQ51" i="4"/>
  <c r="AP51" i="4"/>
  <c r="AO51" i="4"/>
  <c r="AQ50" i="4"/>
  <c r="AP50" i="4"/>
  <c r="AO50" i="4"/>
  <c r="AQ49" i="4"/>
  <c r="AP49" i="4"/>
  <c r="AO49" i="4"/>
  <c r="AQ48" i="4"/>
  <c r="AP48" i="4"/>
  <c r="AO48" i="4"/>
  <c r="AQ47" i="4"/>
  <c r="AP47" i="4"/>
  <c r="AO47" i="4"/>
  <c r="AQ46" i="4"/>
  <c r="AP46" i="4"/>
  <c r="AO46" i="4"/>
  <c r="AQ45" i="4"/>
  <c r="AP45" i="4"/>
  <c r="AO45" i="4"/>
  <c r="AQ44" i="4"/>
  <c r="AP44" i="4"/>
  <c r="AO44" i="4"/>
  <c r="AQ43" i="4"/>
  <c r="AP43" i="4"/>
  <c r="AO43" i="4"/>
  <c r="AQ42" i="4"/>
  <c r="AP42" i="4"/>
  <c r="AO42" i="4"/>
  <c r="AQ41" i="4"/>
  <c r="AP41" i="4"/>
  <c r="AO41" i="4"/>
  <c r="AQ40" i="4"/>
  <c r="AP40" i="4"/>
  <c r="AO40" i="4"/>
  <c r="AQ39" i="4"/>
  <c r="AP39" i="4"/>
  <c r="AO39" i="4"/>
  <c r="AQ38" i="4"/>
  <c r="AP38" i="4"/>
  <c r="AO38" i="4"/>
  <c r="AQ37" i="4"/>
  <c r="AP37" i="4"/>
  <c r="AO37" i="4"/>
  <c r="AQ36" i="4"/>
  <c r="AP36" i="4"/>
  <c r="AO36" i="4"/>
  <c r="AQ35" i="4"/>
  <c r="AP35" i="4"/>
  <c r="AO35" i="4"/>
  <c r="AQ34" i="4"/>
  <c r="AP34" i="4"/>
  <c r="AO34" i="4"/>
  <c r="AQ33" i="4"/>
  <c r="AP33" i="4"/>
  <c r="AO33" i="4"/>
  <c r="AQ32" i="4"/>
  <c r="AP32" i="4"/>
  <c r="AO32" i="4"/>
  <c r="AQ31" i="4"/>
  <c r="AP31" i="4"/>
  <c r="AO31" i="4"/>
  <c r="AQ30" i="4"/>
  <c r="AP30" i="4"/>
  <c r="AO30" i="4"/>
  <c r="AQ29" i="4"/>
  <c r="AP29" i="4"/>
  <c r="AO29" i="4"/>
  <c r="AQ28" i="4"/>
  <c r="AP28" i="4"/>
  <c r="AO28" i="4"/>
  <c r="AQ27" i="4"/>
  <c r="AP27" i="4"/>
  <c r="AO27" i="4"/>
  <c r="AQ26" i="4"/>
  <c r="AP26" i="4"/>
  <c r="AO26" i="4"/>
  <c r="AQ25" i="4"/>
  <c r="AP25" i="4"/>
  <c r="AO25" i="4"/>
  <c r="AQ17" i="4"/>
  <c r="AP17" i="4"/>
  <c r="AO17" i="4"/>
  <c r="AQ16" i="4"/>
  <c r="AP16" i="4"/>
  <c r="AO16" i="4"/>
  <c r="AQ15" i="4"/>
  <c r="AP15" i="4"/>
  <c r="AO15" i="4"/>
  <c r="AQ14" i="4"/>
  <c r="AP14" i="4"/>
  <c r="AO14" i="4"/>
  <c r="AQ13" i="4"/>
  <c r="AP13" i="4"/>
  <c r="AO13" i="4"/>
  <c r="AQ12" i="4"/>
  <c r="AP12" i="4"/>
  <c r="AO12" i="4"/>
  <c r="AQ11" i="4"/>
  <c r="AP11" i="4"/>
  <c r="AO11" i="4"/>
  <c r="AQ10" i="4"/>
  <c r="AP10" i="4"/>
  <c r="AO10" i="4"/>
  <c r="AQ9" i="4"/>
  <c r="AP9" i="4"/>
  <c r="AO9" i="4"/>
  <c r="AQ8" i="4"/>
  <c r="AP8" i="4"/>
  <c r="AO8" i="4"/>
  <c r="AQ7" i="4"/>
  <c r="AP7" i="4"/>
  <c r="AO7" i="4"/>
  <c r="AQ6" i="4"/>
  <c r="AP6" i="4"/>
  <c r="AO6" i="4"/>
  <c r="AS6" i="4"/>
  <c r="AT6" i="4"/>
  <c r="AU6" i="4"/>
  <c r="AS7" i="4"/>
  <c r="AT7" i="4"/>
  <c r="AU7" i="4"/>
  <c r="AS8" i="4"/>
  <c r="AT8" i="4"/>
  <c r="AU8" i="4"/>
  <c r="AS9" i="4"/>
  <c r="AT9" i="4"/>
  <c r="AU9" i="4"/>
  <c r="AS10" i="4"/>
  <c r="AT10" i="4"/>
  <c r="AU10" i="4"/>
  <c r="AS11" i="4"/>
  <c r="AT11" i="4"/>
  <c r="AU11" i="4"/>
  <c r="AS12" i="4"/>
  <c r="AT12" i="4"/>
  <c r="AU12" i="4"/>
  <c r="AS13" i="4"/>
  <c r="AT13" i="4"/>
  <c r="AU13" i="4"/>
  <c r="AS14" i="4"/>
  <c r="AT14" i="4"/>
  <c r="AU14" i="4"/>
  <c r="AS15" i="4"/>
  <c r="AT15" i="4"/>
  <c r="AU15" i="4"/>
  <c r="AS16" i="4"/>
  <c r="AT16" i="4"/>
  <c r="AU16" i="4"/>
  <c r="AS17" i="4"/>
  <c r="AT17" i="4"/>
  <c r="AU17" i="4"/>
  <c r="AS25" i="4"/>
  <c r="AT25" i="4"/>
  <c r="AU25" i="4"/>
  <c r="AS26" i="4"/>
  <c r="AT26" i="4"/>
  <c r="AU26" i="4"/>
  <c r="AS27" i="4"/>
  <c r="AT27" i="4"/>
  <c r="AU27" i="4"/>
  <c r="AS28" i="4"/>
  <c r="AT28" i="4"/>
  <c r="AU28" i="4"/>
  <c r="AS29" i="4"/>
  <c r="AT29" i="4"/>
  <c r="AU29" i="4"/>
  <c r="AS30" i="4"/>
  <c r="AT30" i="4"/>
  <c r="AU30" i="4"/>
  <c r="AS31" i="4"/>
  <c r="AT31" i="4"/>
  <c r="AU31" i="4"/>
  <c r="AS32" i="4"/>
  <c r="AT32" i="4"/>
  <c r="AU32" i="4"/>
  <c r="AS33" i="4"/>
  <c r="AT33" i="4"/>
  <c r="AU33" i="4"/>
  <c r="AS34" i="4"/>
  <c r="AT34" i="4"/>
  <c r="AU34" i="4"/>
  <c r="AS35" i="4"/>
  <c r="AT35" i="4"/>
  <c r="AU35" i="4"/>
  <c r="AS36" i="4"/>
  <c r="AT36" i="4"/>
  <c r="AU36" i="4"/>
  <c r="AS37" i="4"/>
  <c r="AT37" i="4"/>
  <c r="AU37" i="4"/>
  <c r="AS38" i="4"/>
  <c r="AT38" i="4"/>
  <c r="AU38" i="4"/>
  <c r="AS39" i="4"/>
  <c r="AT39" i="4"/>
  <c r="AU39" i="4"/>
  <c r="AS40" i="4"/>
  <c r="AT40" i="4"/>
  <c r="AU40" i="4"/>
  <c r="AS41" i="4"/>
  <c r="AT41" i="4"/>
  <c r="AU41" i="4"/>
  <c r="AS42" i="4"/>
  <c r="AT42" i="4"/>
  <c r="AU42" i="4"/>
  <c r="AS43" i="4"/>
  <c r="AT43" i="4"/>
  <c r="AU43" i="4"/>
  <c r="AS44" i="4"/>
  <c r="AT44" i="4"/>
  <c r="AU44" i="4"/>
  <c r="AS45" i="4"/>
  <c r="AT45" i="4"/>
  <c r="AU45" i="4"/>
  <c r="AS46" i="4"/>
  <c r="AT46" i="4"/>
  <c r="AU46" i="4"/>
  <c r="AS47" i="4"/>
  <c r="AT47" i="4"/>
  <c r="AU47" i="4"/>
  <c r="AS48" i="4"/>
  <c r="AT48" i="4"/>
  <c r="AU48" i="4"/>
  <c r="AS49" i="4"/>
  <c r="AT49" i="4"/>
  <c r="AU49" i="4"/>
  <c r="AS50" i="4"/>
  <c r="AT50" i="4"/>
  <c r="AU50" i="4"/>
  <c r="AS51" i="4"/>
  <c r="AT51" i="4"/>
  <c r="AU51" i="4"/>
  <c r="AS52" i="4"/>
  <c r="AT52" i="4"/>
  <c r="AU52" i="4"/>
  <c r="AS53" i="4"/>
  <c r="AT53" i="4"/>
  <c r="AU53" i="4"/>
  <c r="AS54" i="4"/>
  <c r="AT54" i="4"/>
  <c r="AU54" i="4"/>
  <c r="AS55" i="4"/>
  <c r="AT55" i="4"/>
  <c r="AU55" i="4"/>
  <c r="AS56" i="4"/>
  <c r="AT56" i="4"/>
  <c r="AU56" i="4"/>
  <c r="AS57" i="4"/>
  <c r="AT57" i="4"/>
  <c r="AU57" i="4"/>
  <c r="AS58" i="4"/>
  <c r="AT58" i="4"/>
  <c r="AU58" i="4"/>
  <c r="AS59" i="4"/>
  <c r="AT59" i="4"/>
  <c r="AU59" i="4"/>
  <c r="AS60" i="4"/>
  <c r="AT60" i="4"/>
  <c r="AU60" i="4"/>
  <c r="AS61" i="4"/>
  <c r="AT61" i="4"/>
  <c r="AU61" i="4"/>
  <c r="AS62" i="4"/>
  <c r="AT62" i="4"/>
  <c r="AU62" i="4"/>
  <c r="AS63" i="4"/>
  <c r="AT63" i="4"/>
  <c r="AU63" i="4"/>
  <c r="AS64" i="4"/>
  <c r="AT64" i="4"/>
  <c r="AU64" i="4"/>
  <c r="AS65" i="4"/>
  <c r="AT65" i="4"/>
  <c r="AU65" i="4"/>
  <c r="AS66" i="4"/>
  <c r="AT66" i="4"/>
  <c r="AU66" i="4"/>
  <c r="AS67" i="4"/>
  <c r="AT67" i="4"/>
  <c r="AU67" i="4"/>
  <c r="AS68" i="4"/>
  <c r="AT68" i="4"/>
  <c r="AU68" i="4"/>
  <c r="AS69" i="4"/>
  <c r="AT69" i="4"/>
  <c r="AU69" i="4"/>
  <c r="AS70" i="4"/>
  <c r="AT70" i="4"/>
  <c r="AU70" i="4"/>
  <c r="AS71" i="4"/>
  <c r="AT71" i="4"/>
  <c r="AU71" i="4"/>
  <c r="AS72" i="4"/>
  <c r="AT72" i="4"/>
  <c r="AU72" i="4"/>
  <c r="AS73" i="4"/>
  <c r="AT73" i="4"/>
  <c r="AU73" i="4"/>
  <c r="AS74" i="4"/>
  <c r="AT74" i="4"/>
  <c r="AU74" i="4"/>
  <c r="AS75" i="4"/>
  <c r="AT75" i="4"/>
  <c r="AU75" i="4"/>
  <c r="AS76" i="4"/>
  <c r="AT76" i="4"/>
  <c r="AU76" i="4"/>
  <c r="AS77" i="4"/>
  <c r="AT77" i="4"/>
  <c r="AU77" i="4"/>
  <c r="AS78" i="4"/>
  <c r="AT78" i="4"/>
  <c r="AU78" i="4"/>
  <c r="AS79" i="4"/>
  <c r="AT79" i="4"/>
  <c r="AU79" i="4"/>
  <c r="AS80" i="4"/>
  <c r="AT80" i="4"/>
  <c r="AU80" i="4"/>
  <c r="AS81" i="4"/>
  <c r="AT81" i="4"/>
  <c r="AU81" i="4"/>
  <c r="AS82" i="4"/>
  <c r="AT82" i="4"/>
  <c r="AU82" i="4"/>
  <c r="AS83" i="4"/>
  <c r="AT83" i="4"/>
  <c r="AU83" i="4"/>
  <c r="AS84" i="4"/>
  <c r="AT84" i="4"/>
  <c r="AU84" i="4"/>
  <c r="AS85" i="4"/>
  <c r="AT85" i="4"/>
  <c r="AU85" i="4"/>
  <c r="AS86" i="4"/>
  <c r="AT86" i="4"/>
  <c r="AU86" i="4"/>
  <c r="AS87" i="4"/>
  <c r="AT87" i="4"/>
  <c r="AU87" i="4"/>
  <c r="AS88" i="4"/>
  <c r="AT88" i="4"/>
  <c r="AU88" i="4"/>
  <c r="AS89" i="4"/>
  <c r="AT89" i="4"/>
  <c r="AU89" i="4"/>
  <c r="AS90" i="4"/>
  <c r="AT90" i="4"/>
  <c r="AU90" i="4"/>
  <c r="AS91" i="4"/>
  <c r="AT91" i="4"/>
  <c r="AU91" i="4"/>
  <c r="AS92" i="4"/>
  <c r="AT92" i="4"/>
  <c r="AU92" i="4"/>
  <c r="AS93" i="4"/>
  <c r="AT93" i="4"/>
  <c r="AU93" i="4"/>
  <c r="AS94" i="4"/>
  <c r="AT94" i="4"/>
  <c r="AU94" i="4"/>
  <c r="AS95" i="4"/>
  <c r="AT95" i="4"/>
  <c r="AU95" i="4"/>
  <c r="AS96" i="4"/>
  <c r="AT96" i="4"/>
  <c r="AU96" i="4"/>
  <c r="AS97" i="4"/>
  <c r="AT97" i="4"/>
  <c r="AU97" i="4"/>
  <c r="AS98" i="4"/>
  <c r="AT98" i="4"/>
  <c r="AU98" i="4"/>
  <c r="AS99" i="4"/>
  <c r="AT99" i="4"/>
  <c r="AU99" i="4"/>
  <c r="AS100" i="4"/>
  <c r="AT100" i="4"/>
  <c r="AU100" i="4"/>
  <c r="AS101" i="4"/>
  <c r="AT101" i="4"/>
  <c r="AU101" i="4"/>
  <c r="AS102" i="4"/>
  <c r="AT102" i="4"/>
  <c r="AU102" i="4"/>
  <c r="AS103" i="4"/>
  <c r="AT103" i="4"/>
  <c r="AU103" i="4"/>
  <c r="AS104" i="4"/>
  <c r="AT104" i="4"/>
  <c r="AU104" i="4"/>
  <c r="AS105" i="4"/>
  <c r="AT105" i="4"/>
  <c r="AU105" i="4"/>
  <c r="AS106" i="4"/>
  <c r="AT106" i="4"/>
  <c r="AU106" i="4"/>
  <c r="AS107" i="4"/>
  <c r="AT107" i="4"/>
  <c r="AU107" i="4"/>
  <c r="AS108" i="4"/>
  <c r="AT108" i="4"/>
  <c r="AU108" i="4"/>
  <c r="AS109" i="4"/>
  <c r="AT109" i="4"/>
  <c r="AU109" i="4"/>
  <c r="AS110" i="4"/>
  <c r="AT110" i="4"/>
  <c r="AU110" i="4"/>
  <c r="AS111" i="4"/>
  <c r="AT111" i="4"/>
  <c r="AU111" i="4"/>
  <c r="AS112" i="4"/>
  <c r="AT112" i="4"/>
  <c r="AU112" i="4"/>
  <c r="AS113" i="4"/>
  <c r="AT113" i="4"/>
  <c r="AU113" i="4"/>
  <c r="AS114" i="4"/>
  <c r="AT114" i="4"/>
  <c r="AU114" i="4"/>
  <c r="AS115" i="4"/>
  <c r="AT115" i="4"/>
  <c r="AU115" i="4"/>
  <c r="AS116" i="4"/>
  <c r="AT116" i="4"/>
  <c r="AU116" i="4"/>
  <c r="AS117" i="4"/>
  <c r="AT117" i="4"/>
  <c r="AU117" i="4"/>
  <c r="AS118" i="4"/>
  <c r="AT118" i="4"/>
  <c r="AU118" i="4"/>
  <c r="AS119" i="4"/>
  <c r="AT119" i="4"/>
  <c r="AU119" i="4"/>
  <c r="AS120" i="4"/>
  <c r="AT120" i="4"/>
  <c r="AU120" i="4"/>
  <c r="AS121" i="4"/>
  <c r="AT121" i="4"/>
  <c r="AU121" i="4"/>
  <c r="AS122" i="4"/>
  <c r="AT122" i="4"/>
  <c r="AU122" i="4"/>
  <c r="AS123" i="4"/>
  <c r="AT123" i="4"/>
  <c r="AU123" i="4"/>
  <c r="AS124" i="4"/>
  <c r="AT124" i="4"/>
  <c r="AU124" i="4"/>
  <c r="AS125" i="4"/>
  <c r="AT125" i="4"/>
  <c r="AU125" i="4"/>
  <c r="AS126" i="4"/>
  <c r="AT126" i="4"/>
  <c r="AU126" i="4"/>
  <c r="AS127" i="4"/>
  <c r="AT127" i="4"/>
  <c r="AU127" i="4"/>
  <c r="AS128" i="4"/>
  <c r="AT128" i="4"/>
  <c r="AU128" i="4"/>
  <c r="AS129" i="4"/>
  <c r="AT129" i="4"/>
  <c r="AU129" i="4"/>
  <c r="AS130" i="4"/>
  <c r="AT130" i="4"/>
  <c r="AU130" i="4"/>
  <c r="AS131" i="4"/>
  <c r="AT131" i="4"/>
  <c r="AU131" i="4"/>
  <c r="AS132" i="4"/>
  <c r="AT132" i="4"/>
  <c r="AU132" i="4"/>
  <c r="AS133" i="4"/>
  <c r="AT133" i="4"/>
  <c r="AU133" i="4"/>
  <c r="AS134" i="4"/>
  <c r="AT134" i="4"/>
  <c r="AU134" i="4"/>
  <c r="AS135" i="4"/>
  <c r="AT135" i="4"/>
  <c r="AU135" i="4"/>
  <c r="AS136" i="4"/>
  <c r="AT136" i="4"/>
  <c r="AU136" i="4"/>
  <c r="AS137" i="4"/>
  <c r="AT137" i="4"/>
  <c r="AU137" i="4"/>
  <c r="AS138" i="4"/>
  <c r="AT138" i="4"/>
  <c r="AU138" i="4"/>
  <c r="AS139" i="4"/>
  <c r="AT139" i="4"/>
  <c r="AU139" i="4"/>
  <c r="AS140" i="4"/>
  <c r="AT140" i="4"/>
  <c r="AU140" i="4"/>
  <c r="AS141" i="4"/>
  <c r="AT141" i="4"/>
  <c r="AU141" i="4"/>
  <c r="AS142" i="4"/>
  <c r="AT142" i="4"/>
  <c r="AU142" i="4"/>
  <c r="AS143" i="4"/>
  <c r="AT143" i="4"/>
  <c r="AU143" i="4"/>
  <c r="AS144" i="4"/>
  <c r="AT144" i="4"/>
  <c r="AU144" i="4"/>
  <c r="AS145" i="4"/>
  <c r="AT145" i="4"/>
  <c r="AU145" i="4"/>
  <c r="AS146" i="4"/>
  <c r="AT146" i="4"/>
  <c r="AU146" i="4"/>
  <c r="AS147" i="4"/>
  <c r="AT147" i="4"/>
  <c r="AU147" i="4"/>
  <c r="AS148" i="4"/>
  <c r="AT148" i="4"/>
  <c r="AU148" i="4"/>
  <c r="AS149" i="4"/>
  <c r="AT149" i="4"/>
  <c r="AU149" i="4"/>
  <c r="AS150" i="4"/>
  <c r="AT150" i="4"/>
  <c r="AU150" i="4"/>
  <c r="AS151" i="4"/>
  <c r="AT151" i="4"/>
  <c r="AU151" i="4"/>
  <c r="AS152" i="4"/>
  <c r="AT152" i="4"/>
  <c r="AU152" i="4"/>
  <c r="AS153" i="4"/>
  <c r="AT153" i="4"/>
  <c r="AU153" i="4"/>
  <c r="AS154" i="4"/>
  <c r="AT154" i="4"/>
  <c r="AU154" i="4"/>
  <c r="AS155" i="4"/>
  <c r="AT155" i="4"/>
  <c r="AU155" i="4"/>
  <c r="AS156" i="4"/>
  <c r="AT156" i="4"/>
  <c r="AU156" i="4"/>
  <c r="AS157" i="4"/>
  <c r="AT157" i="4"/>
  <c r="AU157" i="4"/>
  <c r="AS158" i="4"/>
  <c r="AT158" i="4"/>
  <c r="AU158" i="4"/>
  <c r="AS159" i="4"/>
  <c r="AT159" i="4"/>
  <c r="AU159" i="4"/>
  <c r="AS160" i="4"/>
  <c r="AT160" i="4"/>
  <c r="AU160" i="4"/>
  <c r="AS161" i="4"/>
  <c r="AT161" i="4"/>
  <c r="AU161" i="4"/>
  <c r="AS162" i="4"/>
  <c r="AT162" i="4"/>
  <c r="AU162" i="4"/>
  <c r="AS163" i="4"/>
  <c r="AT163" i="4"/>
  <c r="AU163" i="4"/>
  <c r="AS164" i="4"/>
  <c r="AT164" i="4"/>
  <c r="AU164" i="4"/>
  <c r="AS165" i="4"/>
  <c r="AT165" i="4"/>
  <c r="AU165" i="4"/>
  <c r="AS166" i="4"/>
  <c r="AT166" i="4"/>
  <c r="AU166" i="4"/>
  <c r="AS167" i="4"/>
  <c r="AT167" i="4"/>
  <c r="AU167" i="4"/>
  <c r="AS168" i="4"/>
  <c r="AT168" i="4"/>
  <c r="AU168" i="4"/>
  <c r="AS169" i="4"/>
  <c r="AT169" i="4"/>
  <c r="AU169" i="4"/>
  <c r="AS170" i="4"/>
  <c r="AT170" i="4"/>
  <c r="AU170" i="4"/>
  <c r="AS171" i="4"/>
  <c r="AT171" i="4"/>
  <c r="AU171" i="4"/>
  <c r="AS172" i="4"/>
  <c r="AT172" i="4"/>
  <c r="AU172" i="4"/>
  <c r="AS173" i="4"/>
  <c r="AT173" i="4"/>
  <c r="AU173" i="4"/>
  <c r="AS174" i="4"/>
  <c r="AT174" i="4"/>
  <c r="AU174" i="4"/>
  <c r="AS175" i="4"/>
  <c r="AT175" i="4"/>
  <c r="AU175" i="4"/>
  <c r="AS176" i="4"/>
  <c r="AT176" i="4"/>
  <c r="AU176" i="4"/>
  <c r="AS177" i="4"/>
  <c r="AT177" i="4"/>
  <c r="AU177" i="4"/>
  <c r="AS178" i="4"/>
  <c r="AT178" i="4"/>
  <c r="AU178" i="4"/>
  <c r="AS179" i="4"/>
  <c r="AT179" i="4"/>
  <c r="AU179" i="4"/>
  <c r="AS180" i="4"/>
  <c r="AT180" i="4"/>
  <c r="AU180" i="4"/>
  <c r="AS181" i="4"/>
  <c r="AT181" i="4"/>
  <c r="AU181" i="4"/>
  <c r="AS182" i="4"/>
  <c r="AT182" i="4"/>
  <c r="AU182" i="4"/>
  <c r="AS183" i="4"/>
  <c r="AT183" i="4"/>
  <c r="AU183" i="4"/>
  <c r="AS184" i="4"/>
  <c r="AT184" i="4"/>
  <c r="AU184" i="4"/>
  <c r="AS185" i="4"/>
  <c r="AT185" i="4"/>
  <c r="AU185" i="4"/>
  <c r="AS186" i="4"/>
  <c r="AT186" i="4"/>
  <c r="AU186" i="4"/>
  <c r="AS187" i="4"/>
  <c r="AT187" i="4"/>
  <c r="AU187" i="4"/>
  <c r="AS188" i="4"/>
  <c r="AT188" i="4"/>
  <c r="AU188" i="4"/>
  <c r="AS189" i="4"/>
  <c r="AT189" i="4"/>
  <c r="AU189" i="4"/>
  <c r="AS190" i="4"/>
  <c r="AT190" i="4"/>
  <c r="AU190" i="4"/>
  <c r="AS191" i="4"/>
  <c r="AT191" i="4"/>
  <c r="AU191" i="4"/>
  <c r="AS192" i="4"/>
  <c r="AT192" i="4"/>
  <c r="AU192" i="4"/>
  <c r="AS193" i="4"/>
  <c r="AT193" i="4"/>
  <c r="AU193" i="4"/>
  <c r="AS194" i="4"/>
  <c r="AT194" i="4"/>
  <c r="AU194" i="4"/>
  <c r="AS195" i="4"/>
  <c r="AT195" i="4"/>
  <c r="AU195" i="4"/>
  <c r="AS196" i="4"/>
  <c r="AT196" i="4"/>
  <c r="AU196" i="4"/>
  <c r="AS197" i="4"/>
  <c r="AT197" i="4"/>
  <c r="AU197" i="4"/>
  <c r="AS198" i="4"/>
  <c r="AT198" i="4"/>
  <c r="AU198" i="4"/>
  <c r="AS199" i="4"/>
  <c r="AT199" i="4"/>
  <c r="AU199" i="4"/>
  <c r="AS200" i="4"/>
  <c r="AT200" i="4"/>
  <c r="AU200" i="4"/>
  <c r="AS201" i="4"/>
  <c r="AT201" i="4"/>
  <c r="AU201" i="4"/>
  <c r="AS202" i="4"/>
  <c r="AT202" i="4"/>
  <c r="AU202" i="4"/>
  <c r="AS203" i="4"/>
  <c r="AT203" i="4"/>
  <c r="AU203" i="4"/>
  <c r="AS204" i="4"/>
  <c r="AT204" i="4"/>
  <c r="AU204" i="4"/>
  <c r="AS205" i="4"/>
  <c r="AT205" i="4"/>
  <c r="AU205" i="4"/>
  <c r="AS206" i="4"/>
  <c r="AT206" i="4"/>
  <c r="AU206" i="4"/>
  <c r="AS207" i="4"/>
  <c r="AT207" i="4"/>
  <c r="AU207" i="4"/>
  <c r="AS208" i="4"/>
  <c r="AT208" i="4"/>
  <c r="AU208" i="4"/>
  <c r="AS209" i="4"/>
  <c r="AT209" i="4"/>
  <c r="AU209" i="4"/>
  <c r="AS210" i="4"/>
  <c r="AT210" i="4"/>
  <c r="AU210" i="4"/>
  <c r="AS211" i="4"/>
  <c r="AT211" i="4"/>
  <c r="AU211" i="4"/>
  <c r="AS212" i="4"/>
  <c r="AT212" i="4"/>
  <c r="AU212" i="4"/>
  <c r="AS213" i="4"/>
  <c r="AT213" i="4"/>
  <c r="AU213" i="4"/>
  <c r="AS214" i="4"/>
  <c r="AT214" i="4"/>
  <c r="AU214" i="4"/>
  <c r="AS215" i="4"/>
  <c r="AT215" i="4"/>
  <c r="AU215" i="4"/>
  <c r="AS216" i="4"/>
  <c r="AT216" i="4"/>
  <c r="AU216" i="4"/>
  <c r="AS217" i="4"/>
  <c r="AT217" i="4"/>
  <c r="AU217" i="4"/>
  <c r="AS218" i="4"/>
  <c r="AT218" i="4"/>
  <c r="AU218" i="4"/>
  <c r="AS219" i="4"/>
  <c r="AT219" i="4"/>
  <c r="AU219" i="4"/>
  <c r="CQ219" i="4"/>
  <c r="CP219" i="4"/>
  <c r="CO219" i="4"/>
  <c r="CM219" i="4"/>
  <c r="CL219" i="4"/>
  <c r="CK219" i="4"/>
  <c r="CI219" i="4"/>
  <c r="CH219" i="4"/>
  <c r="CG219" i="4"/>
  <c r="CE219" i="4"/>
  <c r="CD219" i="4"/>
  <c r="CC219" i="4"/>
  <c r="CA219" i="4"/>
  <c r="BZ219" i="4"/>
  <c r="BY219" i="4"/>
  <c r="BW219" i="4"/>
  <c r="BV219" i="4"/>
  <c r="BU219" i="4"/>
  <c r="BS219" i="4"/>
  <c r="BR219" i="4"/>
  <c r="BQ219" i="4"/>
  <c r="BO219" i="4"/>
  <c r="BN219" i="4"/>
  <c r="BM219" i="4"/>
  <c r="BK219" i="4"/>
  <c r="BJ219" i="4"/>
  <c r="BI219" i="4"/>
  <c r="BG219" i="4"/>
  <c r="BF219" i="4"/>
  <c r="BE219" i="4"/>
  <c r="BC219" i="4"/>
  <c r="BB219" i="4"/>
  <c r="BA219" i="4"/>
  <c r="AY219" i="4"/>
  <c r="AX219" i="4"/>
  <c r="AW219" i="4"/>
  <c r="F219" i="4"/>
  <c r="CQ218" i="4"/>
  <c r="CP218" i="4"/>
  <c r="CO218" i="4"/>
  <c r="CM218" i="4"/>
  <c r="CL218" i="4"/>
  <c r="CK218" i="4"/>
  <c r="CI218" i="4"/>
  <c r="CH218" i="4"/>
  <c r="CG218" i="4"/>
  <c r="CE218" i="4"/>
  <c r="CD218" i="4"/>
  <c r="CC218" i="4"/>
  <c r="CA218" i="4"/>
  <c r="BZ218" i="4"/>
  <c r="BY218" i="4"/>
  <c r="BW218" i="4"/>
  <c r="BV218" i="4"/>
  <c r="BU218" i="4"/>
  <c r="BS218" i="4"/>
  <c r="BR218" i="4"/>
  <c r="BQ218" i="4"/>
  <c r="BO218" i="4"/>
  <c r="BN218" i="4"/>
  <c r="BM218" i="4"/>
  <c r="BK218" i="4"/>
  <c r="BJ218" i="4"/>
  <c r="BI218" i="4"/>
  <c r="BG218" i="4"/>
  <c r="BF218" i="4"/>
  <c r="BE218" i="4"/>
  <c r="BC218" i="4"/>
  <c r="BB218" i="4"/>
  <c r="BA218" i="4"/>
  <c r="AY218" i="4"/>
  <c r="AX218" i="4"/>
  <c r="AW218" i="4"/>
  <c r="F218" i="4"/>
  <c r="CQ217" i="4"/>
  <c r="CP217" i="4"/>
  <c r="CO217" i="4"/>
  <c r="CM217" i="4"/>
  <c r="CL217" i="4"/>
  <c r="CK217" i="4"/>
  <c r="CI217" i="4"/>
  <c r="CH217" i="4"/>
  <c r="CG217" i="4"/>
  <c r="CE217" i="4"/>
  <c r="CD217" i="4"/>
  <c r="CC217" i="4"/>
  <c r="CA217" i="4"/>
  <c r="BZ217" i="4"/>
  <c r="BY217" i="4"/>
  <c r="BW217" i="4"/>
  <c r="BV217" i="4"/>
  <c r="BU217" i="4"/>
  <c r="BS217" i="4"/>
  <c r="BR217" i="4"/>
  <c r="BQ217" i="4"/>
  <c r="BO217" i="4"/>
  <c r="BN217" i="4"/>
  <c r="BM217" i="4"/>
  <c r="BK217" i="4"/>
  <c r="BJ217" i="4"/>
  <c r="BI217" i="4"/>
  <c r="BG217" i="4"/>
  <c r="BF217" i="4"/>
  <c r="BE217" i="4"/>
  <c r="BC217" i="4"/>
  <c r="BB217" i="4"/>
  <c r="BA217" i="4"/>
  <c r="AY217" i="4"/>
  <c r="AX217" i="4"/>
  <c r="AW217" i="4"/>
  <c r="F217" i="4"/>
  <c r="CQ216" i="4"/>
  <c r="CP216" i="4"/>
  <c r="CO216" i="4"/>
  <c r="CM216" i="4"/>
  <c r="CL216" i="4"/>
  <c r="CK216" i="4"/>
  <c r="CI216" i="4"/>
  <c r="CH216" i="4"/>
  <c r="CG216" i="4"/>
  <c r="CE216" i="4"/>
  <c r="CD216" i="4"/>
  <c r="CC216" i="4"/>
  <c r="CA216" i="4"/>
  <c r="BZ216" i="4"/>
  <c r="BY216" i="4"/>
  <c r="BW216" i="4"/>
  <c r="BV216" i="4"/>
  <c r="BU216" i="4"/>
  <c r="BS216" i="4"/>
  <c r="BR216" i="4"/>
  <c r="BQ216" i="4"/>
  <c r="BO216" i="4"/>
  <c r="BN216" i="4"/>
  <c r="BM216" i="4"/>
  <c r="BK216" i="4"/>
  <c r="BJ216" i="4"/>
  <c r="BI216" i="4"/>
  <c r="BG216" i="4"/>
  <c r="BF216" i="4"/>
  <c r="BE216" i="4"/>
  <c r="BC216" i="4"/>
  <c r="BB216" i="4"/>
  <c r="BA216" i="4"/>
  <c r="AY216" i="4"/>
  <c r="AX216" i="4"/>
  <c r="AW216" i="4"/>
  <c r="F216" i="4"/>
  <c r="CQ215" i="4"/>
  <c r="CP215" i="4"/>
  <c r="CO215" i="4"/>
  <c r="CM215" i="4"/>
  <c r="CL215" i="4"/>
  <c r="CK215" i="4"/>
  <c r="CI215" i="4"/>
  <c r="CH215" i="4"/>
  <c r="CG215" i="4"/>
  <c r="CE215" i="4"/>
  <c r="CD215" i="4"/>
  <c r="CC215" i="4"/>
  <c r="CA215" i="4"/>
  <c r="BZ215" i="4"/>
  <c r="BY215" i="4"/>
  <c r="BW215" i="4"/>
  <c r="BV215" i="4"/>
  <c r="BU215" i="4"/>
  <c r="BS215" i="4"/>
  <c r="BR215" i="4"/>
  <c r="BQ215" i="4"/>
  <c r="BO215" i="4"/>
  <c r="BN215" i="4"/>
  <c r="BM215" i="4"/>
  <c r="BK215" i="4"/>
  <c r="BJ215" i="4"/>
  <c r="BI215" i="4"/>
  <c r="BG215" i="4"/>
  <c r="BF215" i="4"/>
  <c r="BE215" i="4"/>
  <c r="BC215" i="4"/>
  <c r="BB215" i="4"/>
  <c r="BA215" i="4"/>
  <c r="AY215" i="4"/>
  <c r="AX215" i="4"/>
  <c r="AW215" i="4"/>
  <c r="F215" i="4"/>
  <c r="CQ214" i="4"/>
  <c r="CP214" i="4"/>
  <c r="CO214" i="4"/>
  <c r="CM214" i="4"/>
  <c r="CL214" i="4"/>
  <c r="CK214" i="4"/>
  <c r="CI214" i="4"/>
  <c r="CH214" i="4"/>
  <c r="CG214" i="4"/>
  <c r="CE214" i="4"/>
  <c r="CD214" i="4"/>
  <c r="CC214" i="4"/>
  <c r="CA214" i="4"/>
  <c r="BZ214" i="4"/>
  <c r="BY214" i="4"/>
  <c r="BW214" i="4"/>
  <c r="BV214" i="4"/>
  <c r="BU214" i="4"/>
  <c r="BS214" i="4"/>
  <c r="BR214" i="4"/>
  <c r="BQ214" i="4"/>
  <c r="BO214" i="4"/>
  <c r="BN214" i="4"/>
  <c r="BM214" i="4"/>
  <c r="BK214" i="4"/>
  <c r="BJ214" i="4"/>
  <c r="BI214" i="4"/>
  <c r="BG214" i="4"/>
  <c r="BF214" i="4"/>
  <c r="BE214" i="4"/>
  <c r="BC214" i="4"/>
  <c r="BB214" i="4"/>
  <c r="BA214" i="4"/>
  <c r="AY214" i="4"/>
  <c r="AX214" i="4"/>
  <c r="AW214" i="4"/>
  <c r="F214" i="4"/>
  <c r="CQ213" i="4"/>
  <c r="CP213" i="4"/>
  <c r="CO213" i="4"/>
  <c r="CM213" i="4"/>
  <c r="CL213" i="4"/>
  <c r="CK213" i="4"/>
  <c r="CI213" i="4"/>
  <c r="CH213" i="4"/>
  <c r="CG213" i="4"/>
  <c r="CE213" i="4"/>
  <c r="CD213" i="4"/>
  <c r="CC213" i="4"/>
  <c r="CA213" i="4"/>
  <c r="BZ213" i="4"/>
  <c r="BY213" i="4"/>
  <c r="BW213" i="4"/>
  <c r="BV213" i="4"/>
  <c r="BU213" i="4"/>
  <c r="BS213" i="4"/>
  <c r="BR213" i="4"/>
  <c r="BQ213" i="4"/>
  <c r="BO213" i="4"/>
  <c r="BN213" i="4"/>
  <c r="BM213" i="4"/>
  <c r="BK213" i="4"/>
  <c r="BJ213" i="4"/>
  <c r="BI213" i="4"/>
  <c r="BG213" i="4"/>
  <c r="BF213" i="4"/>
  <c r="BE213" i="4"/>
  <c r="BC213" i="4"/>
  <c r="BB213" i="4"/>
  <c r="BA213" i="4"/>
  <c r="AY213" i="4"/>
  <c r="AX213" i="4"/>
  <c r="AW213" i="4"/>
  <c r="F213" i="4"/>
  <c r="CQ212" i="4"/>
  <c r="CP212" i="4"/>
  <c r="CO212" i="4"/>
  <c r="CM212" i="4"/>
  <c r="CL212" i="4"/>
  <c r="CK212" i="4"/>
  <c r="CI212" i="4"/>
  <c r="CH212" i="4"/>
  <c r="CG212" i="4"/>
  <c r="CE212" i="4"/>
  <c r="CD212" i="4"/>
  <c r="CC212" i="4"/>
  <c r="CA212" i="4"/>
  <c r="BZ212" i="4"/>
  <c r="BY212" i="4"/>
  <c r="BW212" i="4"/>
  <c r="BV212" i="4"/>
  <c r="BU212" i="4"/>
  <c r="BS212" i="4"/>
  <c r="BR212" i="4"/>
  <c r="BQ212" i="4"/>
  <c r="BO212" i="4"/>
  <c r="BN212" i="4"/>
  <c r="BM212" i="4"/>
  <c r="BK212" i="4"/>
  <c r="BJ212" i="4"/>
  <c r="BI212" i="4"/>
  <c r="BG212" i="4"/>
  <c r="BF212" i="4"/>
  <c r="BE212" i="4"/>
  <c r="BC212" i="4"/>
  <c r="BB212" i="4"/>
  <c r="BA212" i="4"/>
  <c r="AY212" i="4"/>
  <c r="AX212" i="4"/>
  <c r="AW212" i="4"/>
  <c r="F212" i="4"/>
  <c r="CQ211" i="4"/>
  <c r="CP211" i="4"/>
  <c r="CO211" i="4"/>
  <c r="CM211" i="4"/>
  <c r="CL211" i="4"/>
  <c r="CK211" i="4"/>
  <c r="CI211" i="4"/>
  <c r="CH211" i="4"/>
  <c r="CG211" i="4"/>
  <c r="CE211" i="4"/>
  <c r="CD211" i="4"/>
  <c r="CC211" i="4"/>
  <c r="CA211" i="4"/>
  <c r="BZ211" i="4"/>
  <c r="BY211" i="4"/>
  <c r="BW211" i="4"/>
  <c r="BV211" i="4"/>
  <c r="BU211" i="4"/>
  <c r="BS211" i="4"/>
  <c r="BR211" i="4"/>
  <c r="BQ211" i="4"/>
  <c r="BO211" i="4"/>
  <c r="BN211" i="4"/>
  <c r="BM211" i="4"/>
  <c r="BK211" i="4"/>
  <c r="BJ211" i="4"/>
  <c r="BI211" i="4"/>
  <c r="BG211" i="4"/>
  <c r="BF211" i="4"/>
  <c r="BE211" i="4"/>
  <c r="BC211" i="4"/>
  <c r="BB211" i="4"/>
  <c r="BA211" i="4"/>
  <c r="AY211" i="4"/>
  <c r="AX211" i="4"/>
  <c r="AW211" i="4"/>
  <c r="F211" i="4"/>
  <c r="CQ210" i="4"/>
  <c r="CP210" i="4"/>
  <c r="CO210" i="4"/>
  <c r="CM210" i="4"/>
  <c r="CL210" i="4"/>
  <c r="CK210" i="4"/>
  <c r="CI210" i="4"/>
  <c r="CH210" i="4"/>
  <c r="CG210" i="4"/>
  <c r="CE210" i="4"/>
  <c r="CD210" i="4"/>
  <c r="CC210" i="4"/>
  <c r="CA210" i="4"/>
  <c r="BZ210" i="4"/>
  <c r="BY210" i="4"/>
  <c r="BW210" i="4"/>
  <c r="BV210" i="4"/>
  <c r="BU210" i="4"/>
  <c r="BS210" i="4"/>
  <c r="BR210" i="4"/>
  <c r="BQ210" i="4"/>
  <c r="BO210" i="4"/>
  <c r="BN210" i="4"/>
  <c r="BM210" i="4"/>
  <c r="BK210" i="4"/>
  <c r="BJ210" i="4"/>
  <c r="BI210" i="4"/>
  <c r="BG210" i="4"/>
  <c r="BF210" i="4"/>
  <c r="BE210" i="4"/>
  <c r="BC210" i="4"/>
  <c r="BB210" i="4"/>
  <c r="BA210" i="4"/>
  <c r="AY210" i="4"/>
  <c r="AX210" i="4"/>
  <c r="AW210" i="4"/>
  <c r="F210" i="4"/>
  <c r="CQ209" i="4"/>
  <c r="CP209" i="4"/>
  <c r="CO209" i="4"/>
  <c r="CM209" i="4"/>
  <c r="CL209" i="4"/>
  <c r="CK209" i="4"/>
  <c r="CI209" i="4"/>
  <c r="CH209" i="4"/>
  <c r="CG209" i="4"/>
  <c r="CE209" i="4"/>
  <c r="CD209" i="4"/>
  <c r="CC209" i="4"/>
  <c r="CA209" i="4"/>
  <c r="BZ209" i="4"/>
  <c r="BY209" i="4"/>
  <c r="BW209" i="4"/>
  <c r="BV209" i="4"/>
  <c r="BU209" i="4"/>
  <c r="BS209" i="4"/>
  <c r="BR209" i="4"/>
  <c r="BQ209" i="4"/>
  <c r="BO209" i="4"/>
  <c r="BN209" i="4"/>
  <c r="BM209" i="4"/>
  <c r="BK209" i="4"/>
  <c r="BJ209" i="4"/>
  <c r="BI209" i="4"/>
  <c r="BG209" i="4"/>
  <c r="BF209" i="4"/>
  <c r="BE209" i="4"/>
  <c r="BC209" i="4"/>
  <c r="BB209" i="4"/>
  <c r="BA209" i="4"/>
  <c r="AY209" i="4"/>
  <c r="AX209" i="4"/>
  <c r="AW209" i="4"/>
  <c r="F209" i="4"/>
  <c r="CQ208" i="4"/>
  <c r="CP208" i="4"/>
  <c r="CO208" i="4"/>
  <c r="CM208" i="4"/>
  <c r="CL208" i="4"/>
  <c r="CK208" i="4"/>
  <c r="CI208" i="4"/>
  <c r="CH208" i="4"/>
  <c r="CG208" i="4"/>
  <c r="CE208" i="4"/>
  <c r="CD208" i="4"/>
  <c r="CC208" i="4"/>
  <c r="CA208" i="4"/>
  <c r="BZ208" i="4"/>
  <c r="BY208" i="4"/>
  <c r="BW208" i="4"/>
  <c r="BV208" i="4"/>
  <c r="BU208" i="4"/>
  <c r="BS208" i="4"/>
  <c r="BR208" i="4"/>
  <c r="BQ208" i="4"/>
  <c r="BO208" i="4"/>
  <c r="BN208" i="4"/>
  <c r="BM208" i="4"/>
  <c r="BK208" i="4"/>
  <c r="BJ208" i="4"/>
  <c r="BI208" i="4"/>
  <c r="BG208" i="4"/>
  <c r="BF208" i="4"/>
  <c r="BE208" i="4"/>
  <c r="BC208" i="4"/>
  <c r="BB208" i="4"/>
  <c r="BA208" i="4"/>
  <c r="AY208" i="4"/>
  <c r="AX208" i="4"/>
  <c r="AW208" i="4"/>
  <c r="F208" i="4"/>
  <c r="CQ207" i="4"/>
  <c r="CP207" i="4"/>
  <c r="CO207" i="4"/>
  <c r="CM207" i="4"/>
  <c r="CL207" i="4"/>
  <c r="CK207" i="4"/>
  <c r="CI207" i="4"/>
  <c r="CH207" i="4"/>
  <c r="CG207" i="4"/>
  <c r="CE207" i="4"/>
  <c r="CD207" i="4"/>
  <c r="CC207" i="4"/>
  <c r="CA207" i="4"/>
  <c r="BZ207" i="4"/>
  <c r="BY207" i="4"/>
  <c r="BW207" i="4"/>
  <c r="BV207" i="4"/>
  <c r="BU207" i="4"/>
  <c r="BS207" i="4"/>
  <c r="BR207" i="4"/>
  <c r="BQ207" i="4"/>
  <c r="BO207" i="4"/>
  <c r="BN207" i="4"/>
  <c r="BM207" i="4"/>
  <c r="BK207" i="4"/>
  <c r="BJ207" i="4"/>
  <c r="BI207" i="4"/>
  <c r="BG207" i="4"/>
  <c r="BF207" i="4"/>
  <c r="BE207" i="4"/>
  <c r="BC207" i="4"/>
  <c r="BB207" i="4"/>
  <c r="BA207" i="4"/>
  <c r="AY207" i="4"/>
  <c r="AX207" i="4"/>
  <c r="AW207" i="4"/>
  <c r="F207" i="4"/>
  <c r="CQ206" i="4"/>
  <c r="CP206" i="4"/>
  <c r="CO206" i="4"/>
  <c r="CM206" i="4"/>
  <c r="CL206" i="4"/>
  <c r="CK206" i="4"/>
  <c r="CI206" i="4"/>
  <c r="CH206" i="4"/>
  <c r="CG206" i="4"/>
  <c r="CE206" i="4"/>
  <c r="CD206" i="4"/>
  <c r="CC206" i="4"/>
  <c r="CA206" i="4"/>
  <c r="BZ206" i="4"/>
  <c r="BY206" i="4"/>
  <c r="BW206" i="4"/>
  <c r="BV206" i="4"/>
  <c r="BU206" i="4"/>
  <c r="BS206" i="4"/>
  <c r="BR206" i="4"/>
  <c r="BQ206" i="4"/>
  <c r="BO206" i="4"/>
  <c r="BN206" i="4"/>
  <c r="BM206" i="4"/>
  <c r="BK206" i="4"/>
  <c r="BJ206" i="4"/>
  <c r="BI206" i="4"/>
  <c r="BG206" i="4"/>
  <c r="BF206" i="4"/>
  <c r="BE206" i="4"/>
  <c r="BC206" i="4"/>
  <c r="BB206" i="4"/>
  <c r="BA206" i="4"/>
  <c r="AY206" i="4"/>
  <c r="AX206" i="4"/>
  <c r="AW206" i="4"/>
  <c r="F206" i="4"/>
  <c r="CQ205" i="4"/>
  <c r="CP205" i="4"/>
  <c r="CO205" i="4"/>
  <c r="CM205" i="4"/>
  <c r="CL205" i="4"/>
  <c r="CK205" i="4"/>
  <c r="CI205" i="4"/>
  <c r="CH205" i="4"/>
  <c r="CG205" i="4"/>
  <c r="CE205" i="4"/>
  <c r="CD205" i="4"/>
  <c r="CC205" i="4"/>
  <c r="CA205" i="4"/>
  <c r="BZ205" i="4"/>
  <c r="BY205" i="4"/>
  <c r="BW205" i="4"/>
  <c r="BV205" i="4"/>
  <c r="BU205" i="4"/>
  <c r="BS205" i="4"/>
  <c r="BR205" i="4"/>
  <c r="BQ205" i="4"/>
  <c r="BO205" i="4"/>
  <c r="BN205" i="4"/>
  <c r="BM205" i="4"/>
  <c r="BK205" i="4"/>
  <c r="BJ205" i="4"/>
  <c r="BI205" i="4"/>
  <c r="BG205" i="4"/>
  <c r="BF205" i="4"/>
  <c r="BE205" i="4"/>
  <c r="BC205" i="4"/>
  <c r="BB205" i="4"/>
  <c r="BA205" i="4"/>
  <c r="AY205" i="4"/>
  <c r="AX205" i="4"/>
  <c r="AW205" i="4"/>
  <c r="F205" i="4"/>
  <c r="CQ204" i="4"/>
  <c r="CP204" i="4"/>
  <c r="CO204" i="4"/>
  <c r="CM204" i="4"/>
  <c r="CL204" i="4"/>
  <c r="CK204" i="4"/>
  <c r="CI204" i="4"/>
  <c r="CH204" i="4"/>
  <c r="CG204" i="4"/>
  <c r="CE204" i="4"/>
  <c r="CD204" i="4"/>
  <c r="CC204" i="4"/>
  <c r="CA204" i="4"/>
  <c r="BZ204" i="4"/>
  <c r="BY204" i="4"/>
  <c r="BW204" i="4"/>
  <c r="BV204" i="4"/>
  <c r="BU204" i="4"/>
  <c r="BS204" i="4"/>
  <c r="BR204" i="4"/>
  <c r="BQ204" i="4"/>
  <c r="BO204" i="4"/>
  <c r="BN204" i="4"/>
  <c r="BM204" i="4"/>
  <c r="BK204" i="4"/>
  <c r="BJ204" i="4"/>
  <c r="BI204" i="4"/>
  <c r="BG204" i="4"/>
  <c r="BF204" i="4"/>
  <c r="BE204" i="4"/>
  <c r="BC204" i="4"/>
  <c r="BB204" i="4"/>
  <c r="BA204" i="4"/>
  <c r="AY204" i="4"/>
  <c r="AX204" i="4"/>
  <c r="AW204" i="4"/>
  <c r="F204" i="4"/>
  <c r="CQ203" i="4"/>
  <c r="CP203" i="4"/>
  <c r="CO203" i="4"/>
  <c r="CM203" i="4"/>
  <c r="CL203" i="4"/>
  <c r="CK203" i="4"/>
  <c r="CI203" i="4"/>
  <c r="CH203" i="4"/>
  <c r="CG203" i="4"/>
  <c r="CE203" i="4"/>
  <c r="CD203" i="4"/>
  <c r="CC203" i="4"/>
  <c r="CA203" i="4"/>
  <c r="BZ203" i="4"/>
  <c r="BY203" i="4"/>
  <c r="BW203" i="4"/>
  <c r="BV203" i="4"/>
  <c r="BU203" i="4"/>
  <c r="BS203" i="4"/>
  <c r="BR203" i="4"/>
  <c r="BQ203" i="4"/>
  <c r="BO203" i="4"/>
  <c r="BN203" i="4"/>
  <c r="BM203" i="4"/>
  <c r="BK203" i="4"/>
  <c r="BJ203" i="4"/>
  <c r="BI203" i="4"/>
  <c r="BG203" i="4"/>
  <c r="BF203" i="4"/>
  <c r="BE203" i="4"/>
  <c r="BC203" i="4"/>
  <c r="BB203" i="4"/>
  <c r="BA203" i="4"/>
  <c r="AY203" i="4"/>
  <c r="AX203" i="4"/>
  <c r="AW203" i="4"/>
  <c r="F203" i="4"/>
  <c r="CQ202" i="4"/>
  <c r="CP202" i="4"/>
  <c r="CO202" i="4"/>
  <c r="CM202" i="4"/>
  <c r="CL202" i="4"/>
  <c r="CK202" i="4"/>
  <c r="CI202" i="4"/>
  <c r="CH202" i="4"/>
  <c r="CG202" i="4"/>
  <c r="CE202" i="4"/>
  <c r="CD202" i="4"/>
  <c r="CC202" i="4"/>
  <c r="CA202" i="4"/>
  <c r="BZ202" i="4"/>
  <c r="BY202" i="4"/>
  <c r="BW202" i="4"/>
  <c r="BV202" i="4"/>
  <c r="BU202" i="4"/>
  <c r="BS202" i="4"/>
  <c r="BR202" i="4"/>
  <c r="BQ202" i="4"/>
  <c r="BO202" i="4"/>
  <c r="BN202" i="4"/>
  <c r="BM202" i="4"/>
  <c r="BK202" i="4"/>
  <c r="BJ202" i="4"/>
  <c r="BI202" i="4"/>
  <c r="BG202" i="4"/>
  <c r="BF202" i="4"/>
  <c r="BE202" i="4"/>
  <c r="BC202" i="4"/>
  <c r="BB202" i="4"/>
  <c r="BA202" i="4"/>
  <c r="AY202" i="4"/>
  <c r="AX202" i="4"/>
  <c r="AW202" i="4"/>
  <c r="F202" i="4"/>
  <c r="CQ201" i="4"/>
  <c r="CP201" i="4"/>
  <c r="CO201" i="4"/>
  <c r="CM201" i="4"/>
  <c r="CL201" i="4"/>
  <c r="CK201" i="4"/>
  <c r="CI201" i="4"/>
  <c r="CH201" i="4"/>
  <c r="CG201" i="4"/>
  <c r="CE201" i="4"/>
  <c r="CD201" i="4"/>
  <c r="CC201" i="4"/>
  <c r="CA201" i="4"/>
  <c r="BZ201" i="4"/>
  <c r="BY201" i="4"/>
  <c r="BW201" i="4"/>
  <c r="BV201" i="4"/>
  <c r="BU201" i="4"/>
  <c r="BS201" i="4"/>
  <c r="BR201" i="4"/>
  <c r="BQ201" i="4"/>
  <c r="BO201" i="4"/>
  <c r="BN201" i="4"/>
  <c r="BM201" i="4"/>
  <c r="BK201" i="4"/>
  <c r="BJ201" i="4"/>
  <c r="BI201" i="4"/>
  <c r="BG201" i="4"/>
  <c r="BF201" i="4"/>
  <c r="BE201" i="4"/>
  <c r="BC201" i="4"/>
  <c r="BB201" i="4"/>
  <c r="BA201" i="4"/>
  <c r="AY201" i="4"/>
  <c r="AX201" i="4"/>
  <c r="AW201" i="4"/>
  <c r="F201" i="4"/>
  <c r="CQ200" i="4"/>
  <c r="CP200" i="4"/>
  <c r="CO200" i="4"/>
  <c r="CM200" i="4"/>
  <c r="CL200" i="4"/>
  <c r="CK200" i="4"/>
  <c r="CI200" i="4"/>
  <c r="CH200" i="4"/>
  <c r="CG200" i="4"/>
  <c r="CE200" i="4"/>
  <c r="CD200" i="4"/>
  <c r="CC200" i="4"/>
  <c r="CA200" i="4"/>
  <c r="BZ200" i="4"/>
  <c r="BY200" i="4"/>
  <c r="BW200" i="4"/>
  <c r="BV200" i="4"/>
  <c r="BU200" i="4"/>
  <c r="BS200" i="4"/>
  <c r="BR200" i="4"/>
  <c r="BQ200" i="4"/>
  <c r="BO200" i="4"/>
  <c r="BN200" i="4"/>
  <c r="BM200" i="4"/>
  <c r="BK200" i="4"/>
  <c r="BJ200" i="4"/>
  <c r="BI200" i="4"/>
  <c r="BG200" i="4"/>
  <c r="BF200" i="4"/>
  <c r="BE200" i="4"/>
  <c r="BC200" i="4"/>
  <c r="BB200" i="4"/>
  <c r="BA200" i="4"/>
  <c r="AY200" i="4"/>
  <c r="AX200" i="4"/>
  <c r="AW200" i="4"/>
  <c r="F200" i="4"/>
  <c r="CQ199" i="4"/>
  <c r="CP199" i="4"/>
  <c r="CO199" i="4"/>
  <c r="CM199" i="4"/>
  <c r="CL199" i="4"/>
  <c r="CK199" i="4"/>
  <c r="CI199" i="4"/>
  <c r="CH199" i="4"/>
  <c r="CG199" i="4"/>
  <c r="CE199" i="4"/>
  <c r="CD199" i="4"/>
  <c r="CC199" i="4"/>
  <c r="CA199" i="4"/>
  <c r="BZ199" i="4"/>
  <c r="BY199" i="4"/>
  <c r="BW199" i="4"/>
  <c r="BV199" i="4"/>
  <c r="BU199" i="4"/>
  <c r="BS199" i="4"/>
  <c r="BR199" i="4"/>
  <c r="BQ199" i="4"/>
  <c r="BO199" i="4"/>
  <c r="BN199" i="4"/>
  <c r="BM199" i="4"/>
  <c r="BK199" i="4"/>
  <c r="BJ199" i="4"/>
  <c r="BI199" i="4"/>
  <c r="BG199" i="4"/>
  <c r="BF199" i="4"/>
  <c r="BE199" i="4"/>
  <c r="BC199" i="4"/>
  <c r="BB199" i="4"/>
  <c r="BA199" i="4"/>
  <c r="AY199" i="4"/>
  <c r="AX199" i="4"/>
  <c r="AW199" i="4"/>
  <c r="F199" i="4"/>
  <c r="CQ198" i="4"/>
  <c r="CP198" i="4"/>
  <c r="CO198" i="4"/>
  <c r="CM198" i="4"/>
  <c r="CL198" i="4"/>
  <c r="CK198" i="4"/>
  <c r="CI198" i="4"/>
  <c r="CH198" i="4"/>
  <c r="CG198" i="4"/>
  <c r="CE198" i="4"/>
  <c r="CD198" i="4"/>
  <c r="CC198" i="4"/>
  <c r="CA198" i="4"/>
  <c r="BZ198" i="4"/>
  <c r="BY198" i="4"/>
  <c r="BW198" i="4"/>
  <c r="BV198" i="4"/>
  <c r="BU198" i="4"/>
  <c r="BS198" i="4"/>
  <c r="BR198" i="4"/>
  <c r="BQ198" i="4"/>
  <c r="BO198" i="4"/>
  <c r="BN198" i="4"/>
  <c r="BM198" i="4"/>
  <c r="BK198" i="4"/>
  <c r="BJ198" i="4"/>
  <c r="BI198" i="4"/>
  <c r="BG198" i="4"/>
  <c r="BF198" i="4"/>
  <c r="BE198" i="4"/>
  <c r="BC198" i="4"/>
  <c r="BB198" i="4"/>
  <c r="BA198" i="4"/>
  <c r="AY198" i="4"/>
  <c r="AX198" i="4"/>
  <c r="AW198" i="4"/>
  <c r="F198" i="4"/>
  <c r="CQ197" i="4"/>
  <c r="CP197" i="4"/>
  <c r="CO197" i="4"/>
  <c r="CM197" i="4"/>
  <c r="CL197" i="4"/>
  <c r="CK197" i="4"/>
  <c r="CI197" i="4"/>
  <c r="CH197" i="4"/>
  <c r="CG197" i="4"/>
  <c r="CE197" i="4"/>
  <c r="CD197" i="4"/>
  <c r="CC197" i="4"/>
  <c r="CA197" i="4"/>
  <c r="BZ197" i="4"/>
  <c r="BY197" i="4"/>
  <c r="BW197" i="4"/>
  <c r="BV197" i="4"/>
  <c r="BU197" i="4"/>
  <c r="BS197" i="4"/>
  <c r="BR197" i="4"/>
  <c r="BQ197" i="4"/>
  <c r="BO197" i="4"/>
  <c r="BN197" i="4"/>
  <c r="BM197" i="4"/>
  <c r="BK197" i="4"/>
  <c r="BJ197" i="4"/>
  <c r="BI197" i="4"/>
  <c r="BG197" i="4"/>
  <c r="BF197" i="4"/>
  <c r="BE197" i="4"/>
  <c r="BC197" i="4"/>
  <c r="BB197" i="4"/>
  <c r="BA197" i="4"/>
  <c r="AY197" i="4"/>
  <c r="AX197" i="4"/>
  <c r="AW197" i="4"/>
  <c r="F197" i="4"/>
  <c r="CQ196" i="4"/>
  <c r="CP196" i="4"/>
  <c r="CO196" i="4"/>
  <c r="CM196" i="4"/>
  <c r="CL196" i="4"/>
  <c r="CK196" i="4"/>
  <c r="CI196" i="4"/>
  <c r="CH196" i="4"/>
  <c r="CG196" i="4"/>
  <c r="CE196" i="4"/>
  <c r="CD196" i="4"/>
  <c r="CC196" i="4"/>
  <c r="CA196" i="4"/>
  <c r="BZ196" i="4"/>
  <c r="BY196" i="4"/>
  <c r="BW196" i="4"/>
  <c r="BV196" i="4"/>
  <c r="BU196" i="4"/>
  <c r="BS196" i="4"/>
  <c r="BR196" i="4"/>
  <c r="BQ196" i="4"/>
  <c r="BO196" i="4"/>
  <c r="BN196" i="4"/>
  <c r="BM196" i="4"/>
  <c r="BK196" i="4"/>
  <c r="BJ196" i="4"/>
  <c r="BI196" i="4"/>
  <c r="BG196" i="4"/>
  <c r="BF196" i="4"/>
  <c r="BE196" i="4"/>
  <c r="BC196" i="4"/>
  <c r="BB196" i="4"/>
  <c r="BA196" i="4"/>
  <c r="AY196" i="4"/>
  <c r="AX196" i="4"/>
  <c r="AW196" i="4"/>
  <c r="F196" i="4"/>
  <c r="CQ195" i="4"/>
  <c r="CP195" i="4"/>
  <c r="CO195" i="4"/>
  <c r="CM195" i="4"/>
  <c r="CL195" i="4"/>
  <c r="CK195" i="4"/>
  <c r="CI195" i="4"/>
  <c r="CH195" i="4"/>
  <c r="CG195" i="4"/>
  <c r="CE195" i="4"/>
  <c r="CD195" i="4"/>
  <c r="CC195" i="4"/>
  <c r="CA195" i="4"/>
  <c r="BZ195" i="4"/>
  <c r="BY195" i="4"/>
  <c r="BW195" i="4"/>
  <c r="BV195" i="4"/>
  <c r="BU195" i="4"/>
  <c r="BS195" i="4"/>
  <c r="BR195" i="4"/>
  <c r="BQ195" i="4"/>
  <c r="BO195" i="4"/>
  <c r="BN195" i="4"/>
  <c r="BM195" i="4"/>
  <c r="BK195" i="4"/>
  <c r="BJ195" i="4"/>
  <c r="BI195" i="4"/>
  <c r="BG195" i="4"/>
  <c r="BF195" i="4"/>
  <c r="BE195" i="4"/>
  <c r="BC195" i="4"/>
  <c r="BB195" i="4"/>
  <c r="BA195" i="4"/>
  <c r="AY195" i="4"/>
  <c r="AX195" i="4"/>
  <c r="AW195" i="4"/>
  <c r="F195" i="4"/>
  <c r="CQ194" i="4"/>
  <c r="CP194" i="4"/>
  <c r="CO194" i="4"/>
  <c r="CM194" i="4"/>
  <c r="CL194" i="4"/>
  <c r="CK194" i="4"/>
  <c r="CI194" i="4"/>
  <c r="CH194" i="4"/>
  <c r="CG194" i="4"/>
  <c r="CE194" i="4"/>
  <c r="CD194" i="4"/>
  <c r="CC194" i="4"/>
  <c r="CA194" i="4"/>
  <c r="BZ194" i="4"/>
  <c r="BY194" i="4"/>
  <c r="BW194" i="4"/>
  <c r="BV194" i="4"/>
  <c r="BU194" i="4"/>
  <c r="BS194" i="4"/>
  <c r="BR194" i="4"/>
  <c r="BQ194" i="4"/>
  <c r="BO194" i="4"/>
  <c r="BN194" i="4"/>
  <c r="BM194" i="4"/>
  <c r="BK194" i="4"/>
  <c r="BJ194" i="4"/>
  <c r="BI194" i="4"/>
  <c r="BG194" i="4"/>
  <c r="BF194" i="4"/>
  <c r="BE194" i="4"/>
  <c r="BC194" i="4"/>
  <c r="BB194" i="4"/>
  <c r="BA194" i="4"/>
  <c r="AY194" i="4"/>
  <c r="AX194" i="4"/>
  <c r="AW194" i="4"/>
  <c r="F194" i="4"/>
  <c r="CQ193" i="4"/>
  <c r="CP193" i="4"/>
  <c r="CO193" i="4"/>
  <c r="CM193" i="4"/>
  <c r="CL193" i="4"/>
  <c r="CK193" i="4"/>
  <c r="CI193" i="4"/>
  <c r="CH193" i="4"/>
  <c r="CG193" i="4"/>
  <c r="CE193" i="4"/>
  <c r="CD193" i="4"/>
  <c r="CC193" i="4"/>
  <c r="CA193" i="4"/>
  <c r="BZ193" i="4"/>
  <c r="BY193" i="4"/>
  <c r="BW193" i="4"/>
  <c r="BV193" i="4"/>
  <c r="BU193" i="4"/>
  <c r="BS193" i="4"/>
  <c r="BR193" i="4"/>
  <c r="BQ193" i="4"/>
  <c r="BO193" i="4"/>
  <c r="BN193" i="4"/>
  <c r="BM193" i="4"/>
  <c r="BK193" i="4"/>
  <c r="BJ193" i="4"/>
  <c r="BI193" i="4"/>
  <c r="BG193" i="4"/>
  <c r="BF193" i="4"/>
  <c r="BE193" i="4"/>
  <c r="BC193" i="4"/>
  <c r="BB193" i="4"/>
  <c r="BA193" i="4"/>
  <c r="AY193" i="4"/>
  <c r="AX193" i="4"/>
  <c r="AW193" i="4"/>
  <c r="F193" i="4"/>
  <c r="CQ192" i="4"/>
  <c r="CP192" i="4"/>
  <c r="CO192" i="4"/>
  <c r="CM192" i="4"/>
  <c r="CL192" i="4"/>
  <c r="CK192" i="4"/>
  <c r="CI192" i="4"/>
  <c r="CH192" i="4"/>
  <c r="CG192" i="4"/>
  <c r="CE192" i="4"/>
  <c r="CD192" i="4"/>
  <c r="CC192" i="4"/>
  <c r="CA192" i="4"/>
  <c r="BZ192" i="4"/>
  <c r="BY192" i="4"/>
  <c r="BW192" i="4"/>
  <c r="BV192" i="4"/>
  <c r="BU192" i="4"/>
  <c r="BS192" i="4"/>
  <c r="BR192" i="4"/>
  <c r="BQ192" i="4"/>
  <c r="BO192" i="4"/>
  <c r="BN192" i="4"/>
  <c r="BM192" i="4"/>
  <c r="BK192" i="4"/>
  <c r="BJ192" i="4"/>
  <c r="BI192" i="4"/>
  <c r="BG192" i="4"/>
  <c r="BF192" i="4"/>
  <c r="BE192" i="4"/>
  <c r="BC192" i="4"/>
  <c r="BB192" i="4"/>
  <c r="BA192" i="4"/>
  <c r="AY192" i="4"/>
  <c r="AX192" i="4"/>
  <c r="AW192" i="4"/>
  <c r="F192" i="4"/>
  <c r="CQ191" i="4"/>
  <c r="CP191" i="4"/>
  <c r="CO191" i="4"/>
  <c r="CM191" i="4"/>
  <c r="CL191" i="4"/>
  <c r="CK191" i="4"/>
  <c r="CI191" i="4"/>
  <c r="CH191" i="4"/>
  <c r="CG191" i="4"/>
  <c r="CE191" i="4"/>
  <c r="CD191" i="4"/>
  <c r="CC191" i="4"/>
  <c r="CA191" i="4"/>
  <c r="BZ191" i="4"/>
  <c r="BY191" i="4"/>
  <c r="BW191" i="4"/>
  <c r="BV191" i="4"/>
  <c r="BU191" i="4"/>
  <c r="BS191" i="4"/>
  <c r="BR191" i="4"/>
  <c r="BQ191" i="4"/>
  <c r="BO191" i="4"/>
  <c r="BN191" i="4"/>
  <c r="BM191" i="4"/>
  <c r="BK191" i="4"/>
  <c r="BJ191" i="4"/>
  <c r="BI191" i="4"/>
  <c r="BG191" i="4"/>
  <c r="BF191" i="4"/>
  <c r="BE191" i="4"/>
  <c r="BC191" i="4"/>
  <c r="BB191" i="4"/>
  <c r="BA191" i="4"/>
  <c r="AY191" i="4"/>
  <c r="AX191" i="4"/>
  <c r="AW191" i="4"/>
  <c r="F191" i="4"/>
  <c r="CQ190" i="4"/>
  <c r="CP190" i="4"/>
  <c r="CO190" i="4"/>
  <c r="CM190" i="4"/>
  <c r="CL190" i="4"/>
  <c r="CK190" i="4"/>
  <c r="CI190" i="4"/>
  <c r="CH190" i="4"/>
  <c r="CG190" i="4"/>
  <c r="CE190" i="4"/>
  <c r="CD190" i="4"/>
  <c r="CC190" i="4"/>
  <c r="CA190" i="4"/>
  <c r="BZ190" i="4"/>
  <c r="BY190" i="4"/>
  <c r="BW190" i="4"/>
  <c r="BV190" i="4"/>
  <c r="BU190" i="4"/>
  <c r="BS190" i="4"/>
  <c r="BR190" i="4"/>
  <c r="BQ190" i="4"/>
  <c r="BO190" i="4"/>
  <c r="BN190" i="4"/>
  <c r="BM190" i="4"/>
  <c r="BK190" i="4"/>
  <c r="BJ190" i="4"/>
  <c r="BI190" i="4"/>
  <c r="BG190" i="4"/>
  <c r="BF190" i="4"/>
  <c r="BE190" i="4"/>
  <c r="BC190" i="4"/>
  <c r="BB190" i="4"/>
  <c r="BA190" i="4"/>
  <c r="AY190" i="4"/>
  <c r="AX190" i="4"/>
  <c r="AW190" i="4"/>
  <c r="F190" i="4"/>
  <c r="CQ189" i="4"/>
  <c r="CP189" i="4"/>
  <c r="CO189" i="4"/>
  <c r="CM189" i="4"/>
  <c r="CL189" i="4"/>
  <c r="CK189" i="4"/>
  <c r="CI189" i="4"/>
  <c r="CH189" i="4"/>
  <c r="CG189" i="4"/>
  <c r="CE189" i="4"/>
  <c r="CD189" i="4"/>
  <c r="CC189" i="4"/>
  <c r="CA189" i="4"/>
  <c r="BZ189" i="4"/>
  <c r="BY189" i="4"/>
  <c r="BW189" i="4"/>
  <c r="BV189" i="4"/>
  <c r="BU189" i="4"/>
  <c r="BS189" i="4"/>
  <c r="BR189" i="4"/>
  <c r="BQ189" i="4"/>
  <c r="BO189" i="4"/>
  <c r="BN189" i="4"/>
  <c r="BM189" i="4"/>
  <c r="BK189" i="4"/>
  <c r="BJ189" i="4"/>
  <c r="BI189" i="4"/>
  <c r="BG189" i="4"/>
  <c r="BF189" i="4"/>
  <c r="BE189" i="4"/>
  <c r="BC189" i="4"/>
  <c r="BB189" i="4"/>
  <c r="BA189" i="4"/>
  <c r="AY189" i="4"/>
  <c r="AX189" i="4"/>
  <c r="AW189" i="4"/>
  <c r="F189" i="4"/>
  <c r="CQ188" i="4"/>
  <c r="CP188" i="4"/>
  <c r="CO188" i="4"/>
  <c r="CM188" i="4"/>
  <c r="CL188" i="4"/>
  <c r="CK188" i="4"/>
  <c r="CI188" i="4"/>
  <c r="CH188" i="4"/>
  <c r="CG188" i="4"/>
  <c r="CE188" i="4"/>
  <c r="CD188" i="4"/>
  <c r="CC188" i="4"/>
  <c r="CA188" i="4"/>
  <c r="BZ188" i="4"/>
  <c r="BY188" i="4"/>
  <c r="BW188" i="4"/>
  <c r="BV188" i="4"/>
  <c r="BU188" i="4"/>
  <c r="BS188" i="4"/>
  <c r="BR188" i="4"/>
  <c r="BQ188" i="4"/>
  <c r="BO188" i="4"/>
  <c r="BN188" i="4"/>
  <c r="BM188" i="4"/>
  <c r="BK188" i="4"/>
  <c r="BJ188" i="4"/>
  <c r="BI188" i="4"/>
  <c r="BG188" i="4"/>
  <c r="BF188" i="4"/>
  <c r="BE188" i="4"/>
  <c r="BC188" i="4"/>
  <c r="BB188" i="4"/>
  <c r="BA188" i="4"/>
  <c r="AY188" i="4"/>
  <c r="AX188" i="4"/>
  <c r="AW188" i="4"/>
  <c r="F188" i="4"/>
  <c r="CQ187" i="4"/>
  <c r="CP187" i="4"/>
  <c r="CO187" i="4"/>
  <c r="CM187" i="4"/>
  <c r="CL187" i="4"/>
  <c r="CK187" i="4"/>
  <c r="CI187" i="4"/>
  <c r="CH187" i="4"/>
  <c r="CG187" i="4"/>
  <c r="CE187" i="4"/>
  <c r="CD187" i="4"/>
  <c r="CC187" i="4"/>
  <c r="CA187" i="4"/>
  <c r="BZ187" i="4"/>
  <c r="BY187" i="4"/>
  <c r="BW187" i="4"/>
  <c r="BV187" i="4"/>
  <c r="BU187" i="4"/>
  <c r="BS187" i="4"/>
  <c r="BR187" i="4"/>
  <c r="BQ187" i="4"/>
  <c r="BO187" i="4"/>
  <c r="BN187" i="4"/>
  <c r="BM187" i="4"/>
  <c r="BK187" i="4"/>
  <c r="BJ187" i="4"/>
  <c r="BI187" i="4"/>
  <c r="BG187" i="4"/>
  <c r="BF187" i="4"/>
  <c r="BE187" i="4"/>
  <c r="BC187" i="4"/>
  <c r="BB187" i="4"/>
  <c r="BA187" i="4"/>
  <c r="AY187" i="4"/>
  <c r="AX187" i="4"/>
  <c r="AW187" i="4"/>
  <c r="F187" i="4"/>
  <c r="CQ186" i="4"/>
  <c r="CP186" i="4"/>
  <c r="CO186" i="4"/>
  <c r="CM186" i="4"/>
  <c r="CL186" i="4"/>
  <c r="CK186" i="4"/>
  <c r="CI186" i="4"/>
  <c r="CH186" i="4"/>
  <c r="CG186" i="4"/>
  <c r="CE186" i="4"/>
  <c r="CD186" i="4"/>
  <c r="CC186" i="4"/>
  <c r="CA186" i="4"/>
  <c r="BZ186" i="4"/>
  <c r="BY186" i="4"/>
  <c r="BW186" i="4"/>
  <c r="BV186" i="4"/>
  <c r="BU186" i="4"/>
  <c r="BS186" i="4"/>
  <c r="BR186" i="4"/>
  <c r="BQ186" i="4"/>
  <c r="BO186" i="4"/>
  <c r="BN186" i="4"/>
  <c r="BM186" i="4"/>
  <c r="BK186" i="4"/>
  <c r="BJ186" i="4"/>
  <c r="BI186" i="4"/>
  <c r="BG186" i="4"/>
  <c r="BF186" i="4"/>
  <c r="BE186" i="4"/>
  <c r="BC186" i="4"/>
  <c r="BB186" i="4"/>
  <c r="BA186" i="4"/>
  <c r="AY186" i="4"/>
  <c r="AX186" i="4"/>
  <c r="AW186" i="4"/>
  <c r="F186" i="4"/>
  <c r="CQ185" i="4"/>
  <c r="CP185" i="4"/>
  <c r="CO185" i="4"/>
  <c r="CM185" i="4"/>
  <c r="CL185" i="4"/>
  <c r="CK185" i="4"/>
  <c r="CI185" i="4"/>
  <c r="CH185" i="4"/>
  <c r="CG185" i="4"/>
  <c r="CE185" i="4"/>
  <c r="CD185" i="4"/>
  <c r="CC185" i="4"/>
  <c r="CA185" i="4"/>
  <c r="BZ185" i="4"/>
  <c r="BY185" i="4"/>
  <c r="BW185" i="4"/>
  <c r="BV185" i="4"/>
  <c r="BU185" i="4"/>
  <c r="BS185" i="4"/>
  <c r="BR185" i="4"/>
  <c r="BQ185" i="4"/>
  <c r="BO185" i="4"/>
  <c r="BN185" i="4"/>
  <c r="BM185" i="4"/>
  <c r="BK185" i="4"/>
  <c r="BJ185" i="4"/>
  <c r="BI185" i="4"/>
  <c r="BG185" i="4"/>
  <c r="BF185" i="4"/>
  <c r="BE185" i="4"/>
  <c r="BC185" i="4"/>
  <c r="BB185" i="4"/>
  <c r="BA185" i="4"/>
  <c r="AY185" i="4"/>
  <c r="AX185" i="4"/>
  <c r="AW185" i="4"/>
  <c r="F185" i="4"/>
  <c r="CQ184" i="4"/>
  <c r="CP184" i="4"/>
  <c r="CO184" i="4"/>
  <c r="CM184" i="4"/>
  <c r="CL184" i="4"/>
  <c r="CK184" i="4"/>
  <c r="CI184" i="4"/>
  <c r="CH184" i="4"/>
  <c r="CG184" i="4"/>
  <c r="CE184" i="4"/>
  <c r="CD184" i="4"/>
  <c r="CC184" i="4"/>
  <c r="CA184" i="4"/>
  <c r="BZ184" i="4"/>
  <c r="BY184" i="4"/>
  <c r="BW184" i="4"/>
  <c r="BV184" i="4"/>
  <c r="BU184" i="4"/>
  <c r="BS184" i="4"/>
  <c r="BR184" i="4"/>
  <c r="BQ184" i="4"/>
  <c r="BO184" i="4"/>
  <c r="BN184" i="4"/>
  <c r="BM184" i="4"/>
  <c r="BK184" i="4"/>
  <c r="BJ184" i="4"/>
  <c r="BI184" i="4"/>
  <c r="BG184" i="4"/>
  <c r="BF184" i="4"/>
  <c r="BE184" i="4"/>
  <c r="BC184" i="4"/>
  <c r="BB184" i="4"/>
  <c r="BA184" i="4"/>
  <c r="AY184" i="4"/>
  <c r="AX184" i="4"/>
  <c r="AW184" i="4"/>
  <c r="F184" i="4"/>
  <c r="CQ183" i="4"/>
  <c r="CP183" i="4"/>
  <c r="CO183" i="4"/>
  <c r="CM183" i="4"/>
  <c r="CL183" i="4"/>
  <c r="CK183" i="4"/>
  <c r="CI183" i="4"/>
  <c r="CH183" i="4"/>
  <c r="CG183" i="4"/>
  <c r="CE183" i="4"/>
  <c r="CD183" i="4"/>
  <c r="CC183" i="4"/>
  <c r="CA183" i="4"/>
  <c r="BZ183" i="4"/>
  <c r="BY183" i="4"/>
  <c r="BW183" i="4"/>
  <c r="BV183" i="4"/>
  <c r="BU183" i="4"/>
  <c r="BS183" i="4"/>
  <c r="BR183" i="4"/>
  <c r="BQ183" i="4"/>
  <c r="BO183" i="4"/>
  <c r="BN183" i="4"/>
  <c r="BM183" i="4"/>
  <c r="BK183" i="4"/>
  <c r="BJ183" i="4"/>
  <c r="BI183" i="4"/>
  <c r="BG183" i="4"/>
  <c r="BF183" i="4"/>
  <c r="BE183" i="4"/>
  <c r="BC183" i="4"/>
  <c r="BB183" i="4"/>
  <c r="BA183" i="4"/>
  <c r="AY183" i="4"/>
  <c r="AX183" i="4"/>
  <c r="AW183" i="4"/>
  <c r="F183" i="4"/>
  <c r="CQ182" i="4"/>
  <c r="CP182" i="4"/>
  <c r="CO182" i="4"/>
  <c r="CM182" i="4"/>
  <c r="CL182" i="4"/>
  <c r="CK182" i="4"/>
  <c r="CI182" i="4"/>
  <c r="CH182" i="4"/>
  <c r="CG182" i="4"/>
  <c r="CE182" i="4"/>
  <c r="CD182" i="4"/>
  <c r="CC182" i="4"/>
  <c r="CA182" i="4"/>
  <c r="BZ182" i="4"/>
  <c r="BY182" i="4"/>
  <c r="BW182" i="4"/>
  <c r="BV182" i="4"/>
  <c r="BU182" i="4"/>
  <c r="BS182" i="4"/>
  <c r="BR182" i="4"/>
  <c r="BQ182" i="4"/>
  <c r="BO182" i="4"/>
  <c r="BN182" i="4"/>
  <c r="BM182" i="4"/>
  <c r="BK182" i="4"/>
  <c r="BJ182" i="4"/>
  <c r="BI182" i="4"/>
  <c r="BG182" i="4"/>
  <c r="BF182" i="4"/>
  <c r="BE182" i="4"/>
  <c r="BC182" i="4"/>
  <c r="BB182" i="4"/>
  <c r="BA182" i="4"/>
  <c r="AY182" i="4"/>
  <c r="AX182" i="4"/>
  <c r="AW182" i="4"/>
  <c r="F182" i="4"/>
  <c r="CQ181" i="4"/>
  <c r="CP181" i="4"/>
  <c r="CO181" i="4"/>
  <c r="CM181" i="4"/>
  <c r="CL181" i="4"/>
  <c r="CK181" i="4"/>
  <c r="CI181" i="4"/>
  <c r="CH181" i="4"/>
  <c r="CG181" i="4"/>
  <c r="CE181" i="4"/>
  <c r="CD181" i="4"/>
  <c r="CC181" i="4"/>
  <c r="CA181" i="4"/>
  <c r="BZ181" i="4"/>
  <c r="BY181" i="4"/>
  <c r="BW181" i="4"/>
  <c r="BV181" i="4"/>
  <c r="BU181" i="4"/>
  <c r="BS181" i="4"/>
  <c r="BR181" i="4"/>
  <c r="BQ181" i="4"/>
  <c r="BO181" i="4"/>
  <c r="BN181" i="4"/>
  <c r="BM181" i="4"/>
  <c r="BK181" i="4"/>
  <c r="BJ181" i="4"/>
  <c r="BI181" i="4"/>
  <c r="BG181" i="4"/>
  <c r="BF181" i="4"/>
  <c r="BE181" i="4"/>
  <c r="BC181" i="4"/>
  <c r="BB181" i="4"/>
  <c r="BA181" i="4"/>
  <c r="AY181" i="4"/>
  <c r="AX181" i="4"/>
  <c r="AW181" i="4"/>
  <c r="F181" i="4"/>
  <c r="CQ180" i="4"/>
  <c r="CP180" i="4"/>
  <c r="CO180" i="4"/>
  <c r="CM180" i="4"/>
  <c r="CL180" i="4"/>
  <c r="CK180" i="4"/>
  <c r="CI180" i="4"/>
  <c r="CH180" i="4"/>
  <c r="CG180" i="4"/>
  <c r="CE180" i="4"/>
  <c r="CD180" i="4"/>
  <c r="CC180" i="4"/>
  <c r="CA180" i="4"/>
  <c r="BZ180" i="4"/>
  <c r="BY180" i="4"/>
  <c r="BW180" i="4"/>
  <c r="BV180" i="4"/>
  <c r="BU180" i="4"/>
  <c r="BS180" i="4"/>
  <c r="BR180" i="4"/>
  <c r="BQ180" i="4"/>
  <c r="BO180" i="4"/>
  <c r="BN180" i="4"/>
  <c r="BM180" i="4"/>
  <c r="BK180" i="4"/>
  <c r="BJ180" i="4"/>
  <c r="BI180" i="4"/>
  <c r="BG180" i="4"/>
  <c r="BF180" i="4"/>
  <c r="BE180" i="4"/>
  <c r="BC180" i="4"/>
  <c r="BB180" i="4"/>
  <c r="BA180" i="4"/>
  <c r="AY180" i="4"/>
  <c r="AX180" i="4"/>
  <c r="AW180" i="4"/>
  <c r="F180" i="4"/>
  <c r="CQ179" i="4"/>
  <c r="CP179" i="4"/>
  <c r="CO179" i="4"/>
  <c r="CM179" i="4"/>
  <c r="CL179" i="4"/>
  <c r="CK179" i="4"/>
  <c r="CI179" i="4"/>
  <c r="CH179" i="4"/>
  <c r="CG179" i="4"/>
  <c r="CE179" i="4"/>
  <c r="CD179" i="4"/>
  <c r="CC179" i="4"/>
  <c r="CA179" i="4"/>
  <c r="BZ179" i="4"/>
  <c r="BY179" i="4"/>
  <c r="BW179" i="4"/>
  <c r="BV179" i="4"/>
  <c r="BU179" i="4"/>
  <c r="BS179" i="4"/>
  <c r="BR179" i="4"/>
  <c r="BQ179" i="4"/>
  <c r="BO179" i="4"/>
  <c r="BN179" i="4"/>
  <c r="BM179" i="4"/>
  <c r="BK179" i="4"/>
  <c r="BJ179" i="4"/>
  <c r="BI179" i="4"/>
  <c r="BG179" i="4"/>
  <c r="BF179" i="4"/>
  <c r="BE179" i="4"/>
  <c r="BC179" i="4"/>
  <c r="BB179" i="4"/>
  <c r="BA179" i="4"/>
  <c r="AY179" i="4"/>
  <c r="AX179" i="4"/>
  <c r="AW179" i="4"/>
  <c r="F179" i="4"/>
  <c r="CQ178" i="4"/>
  <c r="CP178" i="4"/>
  <c r="CO178" i="4"/>
  <c r="CM178" i="4"/>
  <c r="CL178" i="4"/>
  <c r="CK178" i="4"/>
  <c r="CI178" i="4"/>
  <c r="CH178" i="4"/>
  <c r="CG178" i="4"/>
  <c r="CE178" i="4"/>
  <c r="CD178" i="4"/>
  <c r="CC178" i="4"/>
  <c r="CA178" i="4"/>
  <c r="BZ178" i="4"/>
  <c r="BY178" i="4"/>
  <c r="BW178" i="4"/>
  <c r="BV178" i="4"/>
  <c r="BU178" i="4"/>
  <c r="BS178" i="4"/>
  <c r="BR178" i="4"/>
  <c r="BQ178" i="4"/>
  <c r="BO178" i="4"/>
  <c r="BN178" i="4"/>
  <c r="BM178" i="4"/>
  <c r="BK178" i="4"/>
  <c r="BJ178" i="4"/>
  <c r="BI178" i="4"/>
  <c r="BG178" i="4"/>
  <c r="BF178" i="4"/>
  <c r="BE178" i="4"/>
  <c r="BC178" i="4"/>
  <c r="BB178" i="4"/>
  <c r="BA178" i="4"/>
  <c r="AY178" i="4"/>
  <c r="AX178" i="4"/>
  <c r="AW178" i="4"/>
  <c r="F178" i="4"/>
  <c r="CQ177" i="4"/>
  <c r="CP177" i="4"/>
  <c r="CO177" i="4"/>
  <c r="CM177" i="4"/>
  <c r="CL177" i="4"/>
  <c r="CK177" i="4"/>
  <c r="CI177" i="4"/>
  <c r="CH177" i="4"/>
  <c r="CG177" i="4"/>
  <c r="CE177" i="4"/>
  <c r="CD177" i="4"/>
  <c r="CC177" i="4"/>
  <c r="CA177" i="4"/>
  <c r="BZ177" i="4"/>
  <c r="BY177" i="4"/>
  <c r="BW177" i="4"/>
  <c r="BV177" i="4"/>
  <c r="BU177" i="4"/>
  <c r="BS177" i="4"/>
  <c r="BR177" i="4"/>
  <c r="BQ177" i="4"/>
  <c r="BO177" i="4"/>
  <c r="BN177" i="4"/>
  <c r="BM177" i="4"/>
  <c r="BK177" i="4"/>
  <c r="BJ177" i="4"/>
  <c r="BI177" i="4"/>
  <c r="BG177" i="4"/>
  <c r="BF177" i="4"/>
  <c r="BE177" i="4"/>
  <c r="BC177" i="4"/>
  <c r="BB177" i="4"/>
  <c r="BA177" i="4"/>
  <c r="AY177" i="4"/>
  <c r="AX177" i="4"/>
  <c r="AW177" i="4"/>
  <c r="F177" i="4"/>
  <c r="CQ176" i="4"/>
  <c r="CP176" i="4"/>
  <c r="CO176" i="4"/>
  <c r="CM176" i="4"/>
  <c r="CL176" i="4"/>
  <c r="CK176" i="4"/>
  <c r="CI176" i="4"/>
  <c r="CH176" i="4"/>
  <c r="CG176" i="4"/>
  <c r="CE176" i="4"/>
  <c r="CD176" i="4"/>
  <c r="CC176" i="4"/>
  <c r="CA176" i="4"/>
  <c r="BZ176" i="4"/>
  <c r="BY176" i="4"/>
  <c r="BW176" i="4"/>
  <c r="BV176" i="4"/>
  <c r="BU176" i="4"/>
  <c r="BS176" i="4"/>
  <c r="BR176" i="4"/>
  <c r="BQ176" i="4"/>
  <c r="BO176" i="4"/>
  <c r="BN176" i="4"/>
  <c r="BM176" i="4"/>
  <c r="BK176" i="4"/>
  <c r="BJ176" i="4"/>
  <c r="BI176" i="4"/>
  <c r="BG176" i="4"/>
  <c r="BF176" i="4"/>
  <c r="BE176" i="4"/>
  <c r="BC176" i="4"/>
  <c r="BB176" i="4"/>
  <c r="BA176" i="4"/>
  <c r="AY176" i="4"/>
  <c r="AX176" i="4"/>
  <c r="AW176" i="4"/>
  <c r="F176" i="4"/>
  <c r="F175" i="4"/>
  <c r="F174" i="4"/>
  <c r="F173" i="4"/>
  <c r="AY172" i="4"/>
  <c r="AX172" i="4"/>
  <c r="AW172" i="4"/>
  <c r="F172" i="4"/>
  <c r="BC171" i="4"/>
  <c r="BB171" i="4"/>
  <c r="BA171" i="4"/>
  <c r="AY171" i="4"/>
  <c r="AX171" i="4"/>
  <c r="AW171" i="4"/>
  <c r="F171" i="4"/>
  <c r="BG170" i="4"/>
  <c r="BF170" i="4"/>
  <c r="BE170" i="4"/>
  <c r="BC170" i="4"/>
  <c r="BB170" i="4"/>
  <c r="BA170" i="4"/>
  <c r="AY170" i="4"/>
  <c r="AX170" i="4"/>
  <c r="AW170" i="4"/>
  <c r="F170" i="4"/>
  <c r="BK169" i="4"/>
  <c r="BJ169" i="4"/>
  <c r="BI169" i="4"/>
  <c r="BG169" i="4"/>
  <c r="BF169" i="4"/>
  <c r="BE169" i="4"/>
  <c r="BC169" i="4"/>
  <c r="BB169" i="4"/>
  <c r="BA169" i="4"/>
  <c r="AY169" i="4"/>
  <c r="AX169" i="4"/>
  <c r="AW169" i="4"/>
  <c r="F169" i="4"/>
  <c r="BO168" i="4"/>
  <c r="BN168" i="4"/>
  <c r="BM168" i="4"/>
  <c r="BK168" i="4"/>
  <c r="BJ168" i="4"/>
  <c r="BI168" i="4"/>
  <c r="BG168" i="4"/>
  <c r="BF168" i="4"/>
  <c r="BE168" i="4"/>
  <c r="BC168" i="4"/>
  <c r="BB168" i="4"/>
  <c r="BA168" i="4"/>
  <c r="AY168" i="4"/>
  <c r="AX168" i="4"/>
  <c r="AW168" i="4"/>
  <c r="F168" i="4"/>
  <c r="BS167" i="4"/>
  <c r="BR167" i="4"/>
  <c r="BQ167" i="4"/>
  <c r="BO167" i="4"/>
  <c r="BN167" i="4"/>
  <c r="BM167" i="4"/>
  <c r="BK167" i="4"/>
  <c r="BJ167" i="4"/>
  <c r="BI167" i="4"/>
  <c r="BG167" i="4"/>
  <c r="BF167" i="4"/>
  <c r="BE167" i="4"/>
  <c r="BC167" i="4"/>
  <c r="BB167" i="4"/>
  <c r="BA167" i="4"/>
  <c r="AY167" i="4"/>
  <c r="AX167" i="4"/>
  <c r="AW167" i="4"/>
  <c r="F167" i="4"/>
  <c r="BW166" i="4"/>
  <c r="BV166" i="4"/>
  <c r="BU166" i="4"/>
  <c r="BS166" i="4"/>
  <c r="BR166" i="4"/>
  <c r="BQ166" i="4"/>
  <c r="BO166" i="4"/>
  <c r="BN166" i="4"/>
  <c r="BM166" i="4"/>
  <c r="BK166" i="4"/>
  <c r="BJ166" i="4"/>
  <c r="BI166" i="4"/>
  <c r="BG166" i="4"/>
  <c r="BF166" i="4"/>
  <c r="BE166" i="4"/>
  <c r="BC166" i="4"/>
  <c r="BB166" i="4"/>
  <c r="BA166" i="4"/>
  <c r="AY166" i="4"/>
  <c r="AX166" i="4"/>
  <c r="AW166" i="4"/>
  <c r="F166" i="4"/>
  <c r="CA165" i="4"/>
  <c r="BZ165" i="4"/>
  <c r="BY165" i="4"/>
  <c r="BW165" i="4"/>
  <c r="BV165" i="4"/>
  <c r="BU165" i="4"/>
  <c r="BS165" i="4"/>
  <c r="BR165" i="4"/>
  <c r="BQ165" i="4"/>
  <c r="BO165" i="4"/>
  <c r="BN165" i="4"/>
  <c r="BM165" i="4"/>
  <c r="BK165" i="4"/>
  <c r="BJ165" i="4"/>
  <c r="BI165" i="4"/>
  <c r="BG165" i="4"/>
  <c r="BF165" i="4"/>
  <c r="BE165" i="4"/>
  <c r="BC165" i="4"/>
  <c r="BB165" i="4"/>
  <c r="BA165" i="4"/>
  <c r="AY165" i="4"/>
  <c r="AX165" i="4"/>
  <c r="AW165" i="4"/>
  <c r="F165" i="4"/>
  <c r="CE164" i="4"/>
  <c r="CD164" i="4"/>
  <c r="CC164" i="4"/>
  <c r="CA164" i="4"/>
  <c r="BZ164" i="4"/>
  <c r="BY164" i="4"/>
  <c r="BW164" i="4"/>
  <c r="BV164" i="4"/>
  <c r="BU164" i="4"/>
  <c r="BS164" i="4"/>
  <c r="BR164" i="4"/>
  <c r="BQ164" i="4"/>
  <c r="BO164" i="4"/>
  <c r="BN164" i="4"/>
  <c r="BM164" i="4"/>
  <c r="BK164" i="4"/>
  <c r="BJ164" i="4"/>
  <c r="BI164" i="4"/>
  <c r="BG164" i="4"/>
  <c r="BF164" i="4"/>
  <c r="BE164" i="4"/>
  <c r="BC164" i="4"/>
  <c r="BB164" i="4"/>
  <c r="BA164" i="4"/>
  <c r="AY164" i="4"/>
  <c r="AX164" i="4"/>
  <c r="AW164" i="4"/>
  <c r="F164" i="4"/>
  <c r="CI163" i="4"/>
  <c r="CH163" i="4"/>
  <c r="CG163" i="4"/>
  <c r="CE163" i="4"/>
  <c r="CD163" i="4"/>
  <c r="CC163" i="4"/>
  <c r="CA163" i="4"/>
  <c r="BZ163" i="4"/>
  <c r="BY163" i="4"/>
  <c r="BW163" i="4"/>
  <c r="BV163" i="4"/>
  <c r="BU163" i="4"/>
  <c r="BS163" i="4"/>
  <c r="BR163" i="4"/>
  <c r="BQ163" i="4"/>
  <c r="BO163" i="4"/>
  <c r="BN163" i="4"/>
  <c r="BM163" i="4"/>
  <c r="BK163" i="4"/>
  <c r="BJ163" i="4"/>
  <c r="BI163" i="4"/>
  <c r="BG163" i="4"/>
  <c r="BF163" i="4"/>
  <c r="BE163" i="4"/>
  <c r="BC163" i="4"/>
  <c r="BB163" i="4"/>
  <c r="BA163" i="4"/>
  <c r="AY163" i="4"/>
  <c r="AX163" i="4"/>
  <c r="AW163" i="4"/>
  <c r="F163" i="4"/>
  <c r="CM162" i="4"/>
  <c r="CL162" i="4"/>
  <c r="CK162" i="4"/>
  <c r="CI162" i="4"/>
  <c r="CH162" i="4"/>
  <c r="CG162" i="4"/>
  <c r="CE162" i="4"/>
  <c r="CD162" i="4"/>
  <c r="CC162" i="4"/>
  <c r="CA162" i="4"/>
  <c r="BZ162" i="4"/>
  <c r="BY162" i="4"/>
  <c r="BW162" i="4"/>
  <c r="BV162" i="4"/>
  <c r="BU162" i="4"/>
  <c r="BS162" i="4"/>
  <c r="BR162" i="4"/>
  <c r="BQ162" i="4"/>
  <c r="BO162" i="4"/>
  <c r="BN162" i="4"/>
  <c r="BM162" i="4"/>
  <c r="BK162" i="4"/>
  <c r="BJ162" i="4"/>
  <c r="BI162" i="4"/>
  <c r="BG162" i="4"/>
  <c r="BF162" i="4"/>
  <c r="BE162" i="4"/>
  <c r="BC162" i="4"/>
  <c r="BB162" i="4"/>
  <c r="BA162" i="4"/>
  <c r="AY162" i="4"/>
  <c r="AX162" i="4"/>
  <c r="AW162" i="4"/>
  <c r="F162" i="4"/>
  <c r="CQ161" i="4"/>
  <c r="CP161" i="4"/>
  <c r="CO161" i="4"/>
  <c r="CM161" i="4"/>
  <c r="CL161" i="4"/>
  <c r="CK161" i="4"/>
  <c r="CI161" i="4"/>
  <c r="CH161" i="4"/>
  <c r="CG161" i="4"/>
  <c r="CE161" i="4"/>
  <c r="CD161" i="4"/>
  <c r="CC161" i="4"/>
  <c r="CA161" i="4"/>
  <c r="BZ161" i="4"/>
  <c r="BY161" i="4"/>
  <c r="BW161" i="4"/>
  <c r="BV161" i="4"/>
  <c r="BU161" i="4"/>
  <c r="BS161" i="4"/>
  <c r="BR161" i="4"/>
  <c r="BQ161" i="4"/>
  <c r="BO161" i="4"/>
  <c r="BN161" i="4"/>
  <c r="BM161" i="4"/>
  <c r="BK161" i="4"/>
  <c r="BJ161" i="4"/>
  <c r="BI161" i="4"/>
  <c r="BG161" i="4"/>
  <c r="BF161" i="4"/>
  <c r="BE161" i="4"/>
  <c r="BC161" i="4"/>
  <c r="BB161" i="4"/>
  <c r="BA161" i="4"/>
  <c r="AY161" i="4"/>
  <c r="AX161" i="4"/>
  <c r="AW161" i="4"/>
  <c r="F161" i="4"/>
  <c r="CQ160" i="4"/>
  <c r="CP160" i="4"/>
  <c r="CO160" i="4"/>
  <c r="CM160" i="4"/>
  <c r="CL160" i="4"/>
  <c r="CK160" i="4"/>
  <c r="CI160" i="4"/>
  <c r="CH160" i="4"/>
  <c r="CG160" i="4"/>
  <c r="CE160" i="4"/>
  <c r="CD160" i="4"/>
  <c r="CC160" i="4"/>
  <c r="CA160" i="4"/>
  <c r="BZ160" i="4"/>
  <c r="BY160" i="4"/>
  <c r="BW160" i="4"/>
  <c r="BV160" i="4"/>
  <c r="BU160" i="4"/>
  <c r="BS160" i="4"/>
  <c r="BR160" i="4"/>
  <c r="BQ160" i="4"/>
  <c r="BO160" i="4"/>
  <c r="BN160" i="4"/>
  <c r="BM160" i="4"/>
  <c r="BK160" i="4"/>
  <c r="BJ160" i="4"/>
  <c r="BI160" i="4"/>
  <c r="BG160" i="4"/>
  <c r="BF160" i="4"/>
  <c r="BE160" i="4"/>
  <c r="BC160" i="4"/>
  <c r="BB160" i="4"/>
  <c r="BA160" i="4"/>
  <c r="AY160" i="4"/>
  <c r="AX160" i="4"/>
  <c r="AW160" i="4"/>
  <c r="F160" i="4"/>
  <c r="CQ159" i="4"/>
  <c r="CP159" i="4"/>
  <c r="CO159" i="4"/>
  <c r="CM159" i="4"/>
  <c r="CL159" i="4"/>
  <c r="CK159" i="4"/>
  <c r="CI159" i="4"/>
  <c r="CH159" i="4"/>
  <c r="CG159" i="4"/>
  <c r="CE159" i="4"/>
  <c r="CD159" i="4"/>
  <c r="CC159" i="4"/>
  <c r="CA159" i="4"/>
  <c r="BZ159" i="4"/>
  <c r="BY159" i="4"/>
  <c r="BW159" i="4"/>
  <c r="BV159" i="4"/>
  <c r="BU159" i="4"/>
  <c r="BS159" i="4"/>
  <c r="BR159" i="4"/>
  <c r="BQ159" i="4"/>
  <c r="BO159" i="4"/>
  <c r="BN159" i="4"/>
  <c r="BM159" i="4"/>
  <c r="BK159" i="4"/>
  <c r="BJ159" i="4"/>
  <c r="BI159" i="4"/>
  <c r="BG159" i="4"/>
  <c r="BF159" i="4"/>
  <c r="BE159" i="4"/>
  <c r="BC159" i="4"/>
  <c r="BB159" i="4"/>
  <c r="BA159" i="4"/>
  <c r="AY159" i="4"/>
  <c r="AX159" i="4"/>
  <c r="AW159" i="4"/>
  <c r="F159" i="4"/>
  <c r="CQ158" i="4"/>
  <c r="CP158" i="4"/>
  <c r="CO158" i="4"/>
  <c r="CM158" i="4"/>
  <c r="CL158" i="4"/>
  <c r="CK158" i="4"/>
  <c r="CI158" i="4"/>
  <c r="CH158" i="4"/>
  <c r="CG158" i="4"/>
  <c r="CE158" i="4"/>
  <c r="CD158" i="4"/>
  <c r="CC158" i="4"/>
  <c r="CA158" i="4"/>
  <c r="BZ158" i="4"/>
  <c r="BY158" i="4"/>
  <c r="BW158" i="4"/>
  <c r="BV158" i="4"/>
  <c r="BU158" i="4"/>
  <c r="BS158" i="4"/>
  <c r="BR158" i="4"/>
  <c r="BQ158" i="4"/>
  <c r="BO158" i="4"/>
  <c r="BN158" i="4"/>
  <c r="BM158" i="4"/>
  <c r="BK158" i="4"/>
  <c r="BJ158" i="4"/>
  <c r="BI158" i="4"/>
  <c r="BG158" i="4"/>
  <c r="BF158" i="4"/>
  <c r="BE158" i="4"/>
  <c r="BC158" i="4"/>
  <c r="BB158" i="4"/>
  <c r="BA158" i="4"/>
  <c r="AY158" i="4"/>
  <c r="AX158" i="4"/>
  <c r="AW158" i="4"/>
  <c r="F158" i="4"/>
  <c r="CQ157" i="4"/>
  <c r="CP157" i="4"/>
  <c r="CO157" i="4"/>
  <c r="CM157" i="4"/>
  <c r="CL157" i="4"/>
  <c r="CK157" i="4"/>
  <c r="CI157" i="4"/>
  <c r="CH157" i="4"/>
  <c r="CG157" i="4"/>
  <c r="CE157" i="4"/>
  <c r="CD157" i="4"/>
  <c r="CC157" i="4"/>
  <c r="CA157" i="4"/>
  <c r="BZ157" i="4"/>
  <c r="BY157" i="4"/>
  <c r="BW157" i="4"/>
  <c r="BV157" i="4"/>
  <c r="BU157" i="4"/>
  <c r="BS157" i="4"/>
  <c r="BR157" i="4"/>
  <c r="BQ157" i="4"/>
  <c r="BO157" i="4"/>
  <c r="BN157" i="4"/>
  <c r="BM157" i="4"/>
  <c r="BK157" i="4"/>
  <c r="BJ157" i="4"/>
  <c r="BI157" i="4"/>
  <c r="BG157" i="4"/>
  <c r="BF157" i="4"/>
  <c r="BE157" i="4"/>
  <c r="BC157" i="4"/>
  <c r="BB157" i="4"/>
  <c r="BA157" i="4"/>
  <c r="AY157" i="4"/>
  <c r="AX157" i="4"/>
  <c r="AW157" i="4"/>
  <c r="F157" i="4"/>
  <c r="CQ156" i="4"/>
  <c r="CP156" i="4"/>
  <c r="CO156" i="4"/>
  <c r="CM156" i="4"/>
  <c r="CL156" i="4"/>
  <c r="CK156" i="4"/>
  <c r="CI156" i="4"/>
  <c r="CH156" i="4"/>
  <c r="CG156" i="4"/>
  <c r="CE156" i="4"/>
  <c r="CD156" i="4"/>
  <c r="CC156" i="4"/>
  <c r="CA156" i="4"/>
  <c r="BZ156" i="4"/>
  <c r="BY156" i="4"/>
  <c r="BW156" i="4"/>
  <c r="BV156" i="4"/>
  <c r="BU156" i="4"/>
  <c r="BS156" i="4"/>
  <c r="BR156" i="4"/>
  <c r="BQ156" i="4"/>
  <c r="BO156" i="4"/>
  <c r="BN156" i="4"/>
  <c r="BM156" i="4"/>
  <c r="BK156" i="4"/>
  <c r="BJ156" i="4"/>
  <c r="BI156" i="4"/>
  <c r="BG156" i="4"/>
  <c r="BF156" i="4"/>
  <c r="BE156" i="4"/>
  <c r="BC156" i="4"/>
  <c r="BB156" i="4"/>
  <c r="BA156" i="4"/>
  <c r="AY156" i="4"/>
  <c r="AX156" i="4"/>
  <c r="AW156" i="4"/>
  <c r="F156" i="4"/>
  <c r="CQ155" i="4"/>
  <c r="CP155" i="4"/>
  <c r="CO155" i="4"/>
  <c r="CM155" i="4"/>
  <c r="CL155" i="4"/>
  <c r="CK155" i="4"/>
  <c r="CI155" i="4"/>
  <c r="CH155" i="4"/>
  <c r="CG155" i="4"/>
  <c r="CE155" i="4"/>
  <c r="CD155" i="4"/>
  <c r="CC155" i="4"/>
  <c r="CA155" i="4"/>
  <c r="BZ155" i="4"/>
  <c r="BY155" i="4"/>
  <c r="BW155" i="4"/>
  <c r="BV155" i="4"/>
  <c r="BU155" i="4"/>
  <c r="BS155" i="4"/>
  <c r="BR155" i="4"/>
  <c r="BQ155" i="4"/>
  <c r="BO155" i="4"/>
  <c r="BN155" i="4"/>
  <c r="BM155" i="4"/>
  <c r="BK155" i="4"/>
  <c r="BJ155" i="4"/>
  <c r="BI155" i="4"/>
  <c r="BG155" i="4"/>
  <c r="BF155" i="4"/>
  <c r="BE155" i="4"/>
  <c r="BC155" i="4"/>
  <c r="BB155" i="4"/>
  <c r="BA155" i="4"/>
  <c r="AY155" i="4"/>
  <c r="AX155" i="4"/>
  <c r="AW155" i="4"/>
  <c r="F155" i="4"/>
  <c r="CQ154" i="4"/>
  <c r="CP154" i="4"/>
  <c r="CO154" i="4"/>
  <c r="CM154" i="4"/>
  <c r="CL154" i="4"/>
  <c r="CK154" i="4"/>
  <c r="CI154" i="4"/>
  <c r="CH154" i="4"/>
  <c r="CG154" i="4"/>
  <c r="CE154" i="4"/>
  <c r="CD154" i="4"/>
  <c r="CC154" i="4"/>
  <c r="CA154" i="4"/>
  <c r="BZ154" i="4"/>
  <c r="BY154" i="4"/>
  <c r="BW154" i="4"/>
  <c r="BV154" i="4"/>
  <c r="BU154" i="4"/>
  <c r="BS154" i="4"/>
  <c r="BR154" i="4"/>
  <c r="BQ154" i="4"/>
  <c r="BO154" i="4"/>
  <c r="BN154" i="4"/>
  <c r="BM154" i="4"/>
  <c r="BK154" i="4"/>
  <c r="BJ154" i="4"/>
  <c r="BI154" i="4"/>
  <c r="BG154" i="4"/>
  <c r="BF154" i="4"/>
  <c r="BE154" i="4"/>
  <c r="BC154" i="4"/>
  <c r="BB154" i="4"/>
  <c r="BA154" i="4"/>
  <c r="AY154" i="4"/>
  <c r="AX154" i="4"/>
  <c r="AW154" i="4"/>
  <c r="F154" i="4"/>
  <c r="CQ153" i="4"/>
  <c r="CP153" i="4"/>
  <c r="CO153" i="4"/>
  <c r="CM153" i="4"/>
  <c r="CL153" i="4"/>
  <c r="CK153" i="4"/>
  <c r="CI153" i="4"/>
  <c r="CH153" i="4"/>
  <c r="CG153" i="4"/>
  <c r="CE153" i="4"/>
  <c r="CD153" i="4"/>
  <c r="CC153" i="4"/>
  <c r="CA153" i="4"/>
  <c r="BZ153" i="4"/>
  <c r="BY153" i="4"/>
  <c r="BW153" i="4"/>
  <c r="BV153" i="4"/>
  <c r="BU153" i="4"/>
  <c r="BS153" i="4"/>
  <c r="BR153" i="4"/>
  <c r="BQ153" i="4"/>
  <c r="BO153" i="4"/>
  <c r="BN153" i="4"/>
  <c r="BM153" i="4"/>
  <c r="BK153" i="4"/>
  <c r="BJ153" i="4"/>
  <c r="BI153" i="4"/>
  <c r="BG153" i="4"/>
  <c r="BF153" i="4"/>
  <c r="BE153" i="4"/>
  <c r="BC153" i="4"/>
  <c r="BB153" i="4"/>
  <c r="BA153" i="4"/>
  <c r="AY153" i="4"/>
  <c r="AX153" i="4"/>
  <c r="AW153" i="4"/>
  <c r="F153" i="4"/>
  <c r="CQ152" i="4"/>
  <c r="CP152" i="4"/>
  <c r="CO152" i="4"/>
  <c r="CM152" i="4"/>
  <c r="CL152" i="4"/>
  <c r="CK152" i="4"/>
  <c r="CI152" i="4"/>
  <c r="CH152" i="4"/>
  <c r="CG152" i="4"/>
  <c r="CE152" i="4"/>
  <c r="CD152" i="4"/>
  <c r="CC152" i="4"/>
  <c r="CA152" i="4"/>
  <c r="BZ152" i="4"/>
  <c r="BY152" i="4"/>
  <c r="BW152" i="4"/>
  <c r="BV152" i="4"/>
  <c r="BU152" i="4"/>
  <c r="BS152" i="4"/>
  <c r="BR152" i="4"/>
  <c r="BQ152" i="4"/>
  <c r="BO152" i="4"/>
  <c r="BN152" i="4"/>
  <c r="BM152" i="4"/>
  <c r="BK152" i="4"/>
  <c r="BJ152" i="4"/>
  <c r="BI152" i="4"/>
  <c r="BG152" i="4"/>
  <c r="BF152" i="4"/>
  <c r="BE152" i="4"/>
  <c r="BC152" i="4"/>
  <c r="BB152" i="4"/>
  <c r="BA152" i="4"/>
  <c r="AY152" i="4"/>
  <c r="AX152" i="4"/>
  <c r="AW152" i="4"/>
  <c r="F152" i="4"/>
  <c r="CQ151" i="4"/>
  <c r="CP151" i="4"/>
  <c r="CO151" i="4"/>
  <c r="CM151" i="4"/>
  <c r="CL151" i="4"/>
  <c r="CK151" i="4"/>
  <c r="CI151" i="4"/>
  <c r="CH151" i="4"/>
  <c r="CG151" i="4"/>
  <c r="CE151" i="4"/>
  <c r="CD151" i="4"/>
  <c r="CC151" i="4"/>
  <c r="CA151" i="4"/>
  <c r="BZ151" i="4"/>
  <c r="BY151" i="4"/>
  <c r="BW151" i="4"/>
  <c r="BV151" i="4"/>
  <c r="BU151" i="4"/>
  <c r="BS151" i="4"/>
  <c r="BR151" i="4"/>
  <c r="BQ151" i="4"/>
  <c r="BO151" i="4"/>
  <c r="BN151" i="4"/>
  <c r="BM151" i="4"/>
  <c r="BK151" i="4"/>
  <c r="BJ151" i="4"/>
  <c r="BI151" i="4"/>
  <c r="BG151" i="4"/>
  <c r="BF151" i="4"/>
  <c r="BE151" i="4"/>
  <c r="BC151" i="4"/>
  <c r="BB151" i="4"/>
  <c r="BA151" i="4"/>
  <c r="AY151" i="4"/>
  <c r="AX151" i="4"/>
  <c r="AW151" i="4"/>
  <c r="F151" i="4"/>
  <c r="CQ150" i="4"/>
  <c r="CP150" i="4"/>
  <c r="CO150" i="4"/>
  <c r="CM150" i="4"/>
  <c r="CL150" i="4"/>
  <c r="CK150" i="4"/>
  <c r="CI150" i="4"/>
  <c r="CH150" i="4"/>
  <c r="CG150" i="4"/>
  <c r="CE150" i="4"/>
  <c r="CD150" i="4"/>
  <c r="CC150" i="4"/>
  <c r="CA150" i="4"/>
  <c r="BZ150" i="4"/>
  <c r="BY150" i="4"/>
  <c r="BW150" i="4"/>
  <c r="BV150" i="4"/>
  <c r="BU150" i="4"/>
  <c r="BS150" i="4"/>
  <c r="BR150" i="4"/>
  <c r="BQ150" i="4"/>
  <c r="BO150" i="4"/>
  <c r="BN150" i="4"/>
  <c r="BM150" i="4"/>
  <c r="BK150" i="4"/>
  <c r="BJ150" i="4"/>
  <c r="BI150" i="4"/>
  <c r="BG150" i="4"/>
  <c r="BF150" i="4"/>
  <c r="BE150" i="4"/>
  <c r="BC150" i="4"/>
  <c r="BB150" i="4"/>
  <c r="BA150" i="4"/>
  <c r="AY150" i="4"/>
  <c r="AX150" i="4"/>
  <c r="AW150" i="4"/>
  <c r="F150" i="4"/>
  <c r="F149" i="4"/>
  <c r="F148" i="4"/>
  <c r="F147" i="4"/>
  <c r="F146" i="4"/>
  <c r="F145" i="4"/>
  <c r="F144" i="4"/>
  <c r="F143" i="4"/>
  <c r="F142" i="4"/>
  <c r="F141" i="4"/>
  <c r="F140" i="4"/>
  <c r="F139" i="4"/>
  <c r="F138" i="4"/>
  <c r="CQ137" i="4"/>
  <c r="CP137" i="4"/>
  <c r="CO137" i="4"/>
  <c r="CM137" i="4"/>
  <c r="CL137" i="4"/>
  <c r="CK137" i="4"/>
  <c r="CI137" i="4"/>
  <c r="CH137" i="4"/>
  <c r="CG137" i="4"/>
  <c r="CE137" i="4"/>
  <c r="CD137" i="4"/>
  <c r="CC137" i="4"/>
  <c r="CA137" i="4"/>
  <c r="BZ137" i="4"/>
  <c r="BY137" i="4"/>
  <c r="BW137" i="4"/>
  <c r="BV137" i="4"/>
  <c r="BU137" i="4"/>
  <c r="BS137" i="4"/>
  <c r="BR137" i="4"/>
  <c r="BQ137" i="4"/>
  <c r="BO137" i="4"/>
  <c r="BN137" i="4"/>
  <c r="BM137" i="4"/>
  <c r="BK137" i="4"/>
  <c r="BJ137" i="4"/>
  <c r="BI137" i="4"/>
  <c r="BG137" i="4"/>
  <c r="BF137" i="4"/>
  <c r="BE137" i="4"/>
  <c r="BC137" i="4"/>
  <c r="BB137" i="4"/>
  <c r="BA137" i="4"/>
  <c r="AY137" i="4"/>
  <c r="AX137" i="4"/>
  <c r="AW137" i="4"/>
  <c r="F137" i="4"/>
  <c r="CQ136" i="4"/>
  <c r="CP136" i="4"/>
  <c r="CO136" i="4"/>
  <c r="CM136" i="4"/>
  <c r="CL136" i="4"/>
  <c r="CK136" i="4"/>
  <c r="CI136" i="4"/>
  <c r="CH136" i="4"/>
  <c r="CG136" i="4"/>
  <c r="CE136" i="4"/>
  <c r="CD136" i="4"/>
  <c r="CC136" i="4"/>
  <c r="CA136" i="4"/>
  <c r="BZ136" i="4"/>
  <c r="BY136" i="4"/>
  <c r="BG136" i="4"/>
  <c r="BF136" i="4"/>
  <c r="BE136" i="4"/>
  <c r="BC136" i="4"/>
  <c r="BB136" i="4"/>
  <c r="BA136" i="4"/>
  <c r="AY136" i="4"/>
  <c r="AX136" i="4"/>
  <c r="AW136" i="4"/>
  <c r="F136" i="4"/>
  <c r="CQ135" i="4"/>
  <c r="CP135" i="4"/>
  <c r="CO135" i="4"/>
  <c r="CM135" i="4"/>
  <c r="CL135" i="4"/>
  <c r="CK135" i="4"/>
  <c r="CI135" i="4"/>
  <c r="CH135" i="4"/>
  <c r="CG135" i="4"/>
  <c r="BW135" i="4"/>
  <c r="BV135" i="4"/>
  <c r="BU135" i="4"/>
  <c r="BS135" i="4"/>
  <c r="BR135" i="4"/>
  <c r="BQ135" i="4"/>
  <c r="BO135" i="4"/>
  <c r="BN135" i="4"/>
  <c r="BM135" i="4"/>
  <c r="BK135" i="4"/>
  <c r="BJ135" i="4"/>
  <c r="BI135" i="4"/>
  <c r="BG135" i="4"/>
  <c r="BF135" i="4"/>
  <c r="BE135" i="4"/>
  <c r="BC135" i="4"/>
  <c r="BB135" i="4"/>
  <c r="BA135" i="4"/>
  <c r="AY135" i="4"/>
  <c r="AX135" i="4"/>
  <c r="AW135" i="4"/>
  <c r="F135" i="4"/>
  <c r="CQ134" i="4"/>
  <c r="CP134" i="4"/>
  <c r="CO134" i="4"/>
  <c r="CE134" i="4"/>
  <c r="CD134" i="4"/>
  <c r="CC134" i="4"/>
  <c r="CA134" i="4"/>
  <c r="BZ134" i="4"/>
  <c r="BY134" i="4"/>
  <c r="BW134" i="4"/>
  <c r="BV134" i="4"/>
  <c r="BU134" i="4"/>
  <c r="BS134" i="4"/>
  <c r="BR134" i="4"/>
  <c r="BQ134" i="4"/>
  <c r="BO134" i="4"/>
  <c r="BN134" i="4"/>
  <c r="BM134" i="4"/>
  <c r="BK134" i="4"/>
  <c r="BJ134" i="4"/>
  <c r="BI134" i="4"/>
  <c r="BG134" i="4"/>
  <c r="BF134" i="4"/>
  <c r="BE134" i="4"/>
  <c r="BC134" i="4"/>
  <c r="BB134" i="4"/>
  <c r="BA134" i="4"/>
  <c r="AY134" i="4"/>
  <c r="AX134" i="4"/>
  <c r="AW134" i="4"/>
  <c r="F134" i="4"/>
  <c r="CM133" i="4"/>
  <c r="CL133" i="4"/>
  <c r="CK133" i="4"/>
  <c r="CI133" i="4"/>
  <c r="CH133" i="4"/>
  <c r="CG133" i="4"/>
  <c r="CE133" i="4"/>
  <c r="CD133" i="4"/>
  <c r="CC133" i="4"/>
  <c r="CA133" i="4"/>
  <c r="BZ133" i="4"/>
  <c r="BY133" i="4"/>
  <c r="BW133" i="4"/>
  <c r="BV133" i="4"/>
  <c r="BU133" i="4"/>
  <c r="BS133" i="4"/>
  <c r="BR133" i="4"/>
  <c r="BQ133" i="4"/>
  <c r="BO133" i="4"/>
  <c r="BN133" i="4"/>
  <c r="BM133" i="4"/>
  <c r="BK133" i="4"/>
  <c r="BJ133" i="4"/>
  <c r="BI133" i="4"/>
  <c r="BG133" i="4"/>
  <c r="BF133" i="4"/>
  <c r="BE133" i="4"/>
  <c r="BC133" i="4"/>
  <c r="BB133" i="4"/>
  <c r="BA133" i="4"/>
  <c r="AY133" i="4"/>
  <c r="AX133" i="4"/>
  <c r="AW133" i="4"/>
  <c r="F133" i="4"/>
  <c r="CQ132" i="4"/>
  <c r="CP132" i="4"/>
  <c r="CO132" i="4"/>
  <c r="CM132" i="4"/>
  <c r="CL132" i="4"/>
  <c r="CK132" i="4"/>
  <c r="CI132" i="4"/>
  <c r="CH132" i="4"/>
  <c r="CG132" i="4"/>
  <c r="CE132" i="4"/>
  <c r="CD132" i="4"/>
  <c r="CC132" i="4"/>
  <c r="CA132" i="4"/>
  <c r="BZ132" i="4"/>
  <c r="BY132" i="4"/>
  <c r="BW132" i="4"/>
  <c r="BV132" i="4"/>
  <c r="BU132" i="4"/>
  <c r="BS132" i="4"/>
  <c r="BR132" i="4"/>
  <c r="BQ132" i="4"/>
  <c r="BO132" i="4"/>
  <c r="BN132" i="4"/>
  <c r="BM132" i="4"/>
  <c r="BK132" i="4"/>
  <c r="BJ132" i="4"/>
  <c r="BI132" i="4"/>
  <c r="BG132" i="4"/>
  <c r="BF132" i="4"/>
  <c r="BE132" i="4"/>
  <c r="BC132" i="4"/>
  <c r="BB132" i="4"/>
  <c r="BA132" i="4"/>
  <c r="AY132" i="4"/>
  <c r="AX132" i="4"/>
  <c r="AW132" i="4"/>
  <c r="F132" i="4"/>
  <c r="CQ131" i="4"/>
  <c r="CP131" i="4"/>
  <c r="CO131" i="4"/>
  <c r="CM131" i="4"/>
  <c r="CL131" i="4"/>
  <c r="CK131" i="4"/>
  <c r="CI131" i="4"/>
  <c r="CH131" i="4"/>
  <c r="CG131" i="4"/>
  <c r="CE131" i="4"/>
  <c r="CD131" i="4"/>
  <c r="CC131" i="4"/>
  <c r="CA131" i="4"/>
  <c r="BZ131" i="4"/>
  <c r="BY131" i="4"/>
  <c r="BW131" i="4"/>
  <c r="BV131" i="4"/>
  <c r="BU131" i="4"/>
  <c r="BS131" i="4"/>
  <c r="BR131" i="4"/>
  <c r="BQ131" i="4"/>
  <c r="BO131" i="4"/>
  <c r="BN131" i="4"/>
  <c r="BM131" i="4"/>
  <c r="BK131" i="4"/>
  <c r="BJ131" i="4"/>
  <c r="BI131" i="4"/>
  <c r="F131" i="4"/>
  <c r="CQ130" i="4"/>
  <c r="CP130" i="4"/>
  <c r="CO130" i="4"/>
  <c r="CM130" i="4"/>
  <c r="CL130" i="4"/>
  <c r="CK130" i="4"/>
  <c r="CI130" i="4"/>
  <c r="CH130" i="4"/>
  <c r="CG130" i="4"/>
  <c r="CE130" i="4"/>
  <c r="CD130" i="4"/>
  <c r="CC130" i="4"/>
  <c r="CA130" i="4"/>
  <c r="BZ130" i="4"/>
  <c r="BY130" i="4"/>
  <c r="F130" i="4"/>
  <c r="CQ129" i="4"/>
  <c r="CP129" i="4"/>
  <c r="CO129" i="4"/>
  <c r="CM129" i="4"/>
  <c r="CL129" i="4"/>
  <c r="CK129" i="4"/>
  <c r="CI129" i="4"/>
  <c r="CH129" i="4"/>
  <c r="CG129" i="4"/>
  <c r="F129" i="4"/>
  <c r="CQ128" i="4"/>
  <c r="CP128" i="4"/>
  <c r="CO128" i="4"/>
  <c r="F128" i="4"/>
  <c r="F127" i="4"/>
  <c r="F126" i="4"/>
  <c r="CQ125" i="4"/>
  <c r="CP125" i="4"/>
  <c r="CO125" i="4"/>
  <c r="F125" i="4"/>
  <c r="CQ124" i="4"/>
  <c r="CP124" i="4"/>
  <c r="CO124" i="4"/>
  <c r="F124" i="4"/>
  <c r="CQ123" i="4"/>
  <c r="CP123" i="4"/>
  <c r="CO123" i="4"/>
  <c r="F123" i="4"/>
  <c r="CM122" i="4"/>
  <c r="CL122" i="4"/>
  <c r="CK122" i="4"/>
  <c r="CI122" i="4"/>
  <c r="CH122" i="4"/>
  <c r="CG122" i="4"/>
  <c r="F122" i="4"/>
  <c r="CQ121" i="4"/>
  <c r="CP121" i="4"/>
  <c r="CO121" i="4"/>
  <c r="CM121" i="4"/>
  <c r="CL121" i="4"/>
  <c r="CK121" i="4"/>
  <c r="CI121" i="4"/>
  <c r="CH121" i="4"/>
  <c r="CG121" i="4"/>
  <c r="F121" i="4"/>
  <c r="CQ120" i="4"/>
  <c r="CP120" i="4"/>
  <c r="CO120" i="4"/>
  <c r="CM120" i="4"/>
  <c r="CL120" i="4"/>
  <c r="CK120" i="4"/>
  <c r="CI120" i="4"/>
  <c r="CH120" i="4"/>
  <c r="CG120" i="4"/>
  <c r="F120" i="4"/>
  <c r="CQ119" i="4"/>
  <c r="CP119" i="4"/>
  <c r="CO119" i="4"/>
  <c r="CE119" i="4"/>
  <c r="CD119" i="4"/>
  <c r="CC119" i="4"/>
  <c r="CA119" i="4"/>
  <c r="BZ119" i="4"/>
  <c r="BY119" i="4"/>
  <c r="F119" i="4"/>
  <c r="CM118" i="4"/>
  <c r="CL118" i="4"/>
  <c r="CK118" i="4"/>
  <c r="CI118" i="4"/>
  <c r="CH118" i="4"/>
  <c r="CG118" i="4"/>
  <c r="CE118" i="4"/>
  <c r="CD118" i="4"/>
  <c r="CC118" i="4"/>
  <c r="CA118" i="4"/>
  <c r="BZ118" i="4"/>
  <c r="BY118" i="4"/>
  <c r="F118" i="4"/>
  <c r="CQ117" i="4"/>
  <c r="CP117" i="4"/>
  <c r="CO117" i="4"/>
  <c r="CM117" i="4"/>
  <c r="CL117" i="4"/>
  <c r="CK117" i="4"/>
  <c r="CI117" i="4"/>
  <c r="CH117" i="4"/>
  <c r="CG117" i="4"/>
  <c r="CE117" i="4"/>
  <c r="CD117" i="4"/>
  <c r="CC117" i="4"/>
  <c r="CA117" i="4"/>
  <c r="BZ117" i="4"/>
  <c r="BY117" i="4"/>
  <c r="F117" i="4"/>
  <c r="CQ116" i="4"/>
  <c r="CP116" i="4"/>
  <c r="CO116" i="4"/>
  <c r="CM116" i="4"/>
  <c r="CL116" i="4"/>
  <c r="CK116" i="4"/>
  <c r="CI116" i="4"/>
  <c r="CH116" i="4"/>
  <c r="CG116" i="4"/>
  <c r="BW116" i="4"/>
  <c r="BV116" i="4"/>
  <c r="BU116" i="4"/>
  <c r="BS116" i="4"/>
  <c r="BR116" i="4"/>
  <c r="BQ116" i="4"/>
  <c r="BO116" i="4"/>
  <c r="BN116" i="4"/>
  <c r="BM116" i="4"/>
  <c r="BK116" i="4"/>
  <c r="BJ116" i="4"/>
  <c r="BI116" i="4"/>
  <c r="F116" i="4"/>
  <c r="CQ115" i="4"/>
  <c r="CP115" i="4"/>
  <c r="CO115" i="4"/>
  <c r="CE115" i="4"/>
  <c r="CD115" i="4"/>
  <c r="CC115" i="4"/>
  <c r="CA115" i="4"/>
  <c r="BZ115" i="4"/>
  <c r="BY115" i="4"/>
  <c r="BW115" i="4"/>
  <c r="BV115" i="4"/>
  <c r="BU115" i="4"/>
  <c r="BS115" i="4"/>
  <c r="BR115" i="4"/>
  <c r="BQ115" i="4"/>
  <c r="BO115" i="4"/>
  <c r="BN115" i="4"/>
  <c r="BM115" i="4"/>
  <c r="BK115" i="4"/>
  <c r="BJ115" i="4"/>
  <c r="BI115" i="4"/>
  <c r="F115" i="4"/>
  <c r="CM114" i="4"/>
  <c r="CL114" i="4"/>
  <c r="CK114" i="4"/>
  <c r="CI114" i="4"/>
  <c r="CH114" i="4"/>
  <c r="CG114" i="4"/>
  <c r="CE114" i="4"/>
  <c r="CD114" i="4"/>
  <c r="CC114" i="4"/>
  <c r="CA114" i="4"/>
  <c r="BZ114" i="4"/>
  <c r="BY114" i="4"/>
  <c r="BW114" i="4"/>
  <c r="BV114" i="4"/>
  <c r="BU114" i="4"/>
  <c r="BS114" i="4"/>
  <c r="BR114" i="4"/>
  <c r="BQ114" i="4"/>
  <c r="BO114" i="4"/>
  <c r="BN114" i="4"/>
  <c r="BM114" i="4"/>
  <c r="BK114" i="4"/>
  <c r="BJ114" i="4"/>
  <c r="BI114" i="4"/>
  <c r="F114" i="4"/>
  <c r="CQ113" i="4"/>
  <c r="CP113" i="4"/>
  <c r="CO113" i="4"/>
  <c r="CM113" i="4"/>
  <c r="CL113" i="4"/>
  <c r="CK113" i="4"/>
  <c r="CI113" i="4"/>
  <c r="CH113" i="4"/>
  <c r="CG113" i="4"/>
  <c r="CE113" i="4"/>
  <c r="CD113" i="4"/>
  <c r="CC113" i="4"/>
  <c r="CA113" i="4"/>
  <c r="BZ113" i="4"/>
  <c r="BY113" i="4"/>
  <c r="BW113" i="4"/>
  <c r="BV113" i="4"/>
  <c r="BU113" i="4"/>
  <c r="BS113" i="4"/>
  <c r="BR113" i="4"/>
  <c r="BQ113" i="4"/>
  <c r="BO113" i="4"/>
  <c r="BN113" i="4"/>
  <c r="BM113" i="4"/>
  <c r="BK113" i="4"/>
  <c r="BJ113" i="4"/>
  <c r="BI113" i="4"/>
  <c r="F113" i="4"/>
  <c r="CQ112" i="4"/>
  <c r="CP112" i="4"/>
  <c r="CO112" i="4"/>
  <c r="CM112" i="4"/>
  <c r="CL112" i="4"/>
  <c r="CK112" i="4"/>
  <c r="CI112" i="4"/>
  <c r="CH112" i="4"/>
  <c r="CG112" i="4"/>
  <c r="CE112" i="4"/>
  <c r="CD112" i="4"/>
  <c r="CC112" i="4"/>
  <c r="CA112" i="4"/>
  <c r="BZ112" i="4"/>
  <c r="BY112" i="4"/>
  <c r="BW112" i="4"/>
  <c r="BV112" i="4"/>
  <c r="BU112" i="4"/>
  <c r="BS112" i="4"/>
  <c r="BR112" i="4"/>
  <c r="BQ112" i="4"/>
  <c r="BO112" i="4"/>
  <c r="BN112" i="4"/>
  <c r="BM112" i="4"/>
  <c r="BK112" i="4"/>
  <c r="BJ112" i="4"/>
  <c r="BI112" i="4"/>
  <c r="BG112" i="4"/>
  <c r="BF112" i="4"/>
  <c r="BE112" i="4"/>
  <c r="BC112" i="4"/>
  <c r="BB112" i="4"/>
  <c r="BA112" i="4"/>
  <c r="AY112" i="4"/>
  <c r="AX112" i="4"/>
  <c r="AW112" i="4"/>
  <c r="F112" i="4"/>
  <c r="F111" i="4"/>
  <c r="BG110" i="4"/>
  <c r="BF110" i="4"/>
  <c r="BE110" i="4"/>
  <c r="BC110" i="4"/>
  <c r="BB110" i="4"/>
  <c r="BA110" i="4"/>
  <c r="AY110" i="4"/>
  <c r="AX110" i="4"/>
  <c r="AW110" i="4"/>
  <c r="F110" i="4"/>
  <c r="BW109" i="4"/>
  <c r="BV109" i="4"/>
  <c r="BU109" i="4"/>
  <c r="BS109" i="4"/>
  <c r="BR109" i="4"/>
  <c r="BQ109" i="4"/>
  <c r="BO109" i="4"/>
  <c r="BN109" i="4"/>
  <c r="BM109" i="4"/>
  <c r="BK109" i="4"/>
  <c r="BJ109" i="4"/>
  <c r="BI109" i="4"/>
  <c r="F109" i="4"/>
  <c r="CE108" i="4"/>
  <c r="CD108" i="4"/>
  <c r="CC108" i="4"/>
  <c r="CA108" i="4"/>
  <c r="BZ108" i="4"/>
  <c r="BY108" i="4"/>
  <c r="F108" i="4"/>
  <c r="CM107" i="4"/>
  <c r="CL107" i="4"/>
  <c r="CK107" i="4"/>
  <c r="CI107" i="4"/>
  <c r="CH107" i="4"/>
  <c r="CG107" i="4"/>
  <c r="F107" i="4"/>
  <c r="CQ106" i="4"/>
  <c r="CP106" i="4"/>
  <c r="CO106" i="4"/>
  <c r="F106" i="4"/>
  <c r="F105" i="4"/>
  <c r="BG104" i="4"/>
  <c r="BF104" i="4"/>
  <c r="BE104" i="4"/>
  <c r="BC104" i="4"/>
  <c r="BB104" i="4"/>
  <c r="BA104" i="4"/>
  <c r="AY104" i="4"/>
  <c r="AX104" i="4"/>
  <c r="AW104" i="4"/>
  <c r="F104" i="4"/>
  <c r="BW103" i="4"/>
  <c r="BV103" i="4"/>
  <c r="BU103" i="4"/>
  <c r="BS103" i="4"/>
  <c r="BR103" i="4"/>
  <c r="BQ103" i="4"/>
  <c r="BO103" i="4"/>
  <c r="BN103" i="4"/>
  <c r="BM103" i="4"/>
  <c r="BK103" i="4"/>
  <c r="BJ103" i="4"/>
  <c r="BI103" i="4"/>
  <c r="BG103" i="4"/>
  <c r="BF103" i="4"/>
  <c r="BE103" i="4"/>
  <c r="BC103" i="4"/>
  <c r="BB103" i="4"/>
  <c r="BA103" i="4"/>
  <c r="AY103" i="4"/>
  <c r="AX103" i="4"/>
  <c r="AW103" i="4"/>
  <c r="F103" i="4"/>
  <c r="CE102" i="4"/>
  <c r="CD102" i="4"/>
  <c r="CC102" i="4"/>
  <c r="CA102" i="4"/>
  <c r="BZ102" i="4"/>
  <c r="BY102" i="4"/>
  <c r="BW102" i="4"/>
  <c r="BV102" i="4"/>
  <c r="BU102" i="4"/>
  <c r="BS102" i="4"/>
  <c r="BR102" i="4"/>
  <c r="BQ102" i="4"/>
  <c r="BO102" i="4"/>
  <c r="BN102" i="4"/>
  <c r="BM102" i="4"/>
  <c r="BK102" i="4"/>
  <c r="BJ102" i="4"/>
  <c r="BI102" i="4"/>
  <c r="BG102" i="4"/>
  <c r="BF102" i="4"/>
  <c r="BE102" i="4"/>
  <c r="BC102" i="4"/>
  <c r="BB102" i="4"/>
  <c r="BA102" i="4"/>
  <c r="AY102" i="4"/>
  <c r="AX102" i="4"/>
  <c r="AW102" i="4"/>
  <c r="F102" i="4"/>
  <c r="CM101" i="4"/>
  <c r="CL101" i="4"/>
  <c r="CK101" i="4"/>
  <c r="CI101" i="4"/>
  <c r="CH101" i="4"/>
  <c r="CG101" i="4"/>
  <c r="CE101" i="4"/>
  <c r="CD101" i="4"/>
  <c r="CC101" i="4"/>
  <c r="CA101" i="4"/>
  <c r="BZ101" i="4"/>
  <c r="BY101" i="4"/>
  <c r="BW101" i="4"/>
  <c r="BV101" i="4"/>
  <c r="BU101" i="4"/>
  <c r="BS101" i="4"/>
  <c r="BR101" i="4"/>
  <c r="BQ101" i="4"/>
  <c r="BO101" i="4"/>
  <c r="BN101" i="4"/>
  <c r="BM101" i="4"/>
  <c r="BK101" i="4"/>
  <c r="BJ101" i="4"/>
  <c r="BI101" i="4"/>
  <c r="BG101" i="4"/>
  <c r="BF101" i="4"/>
  <c r="BE101" i="4"/>
  <c r="BC101" i="4"/>
  <c r="BB101" i="4"/>
  <c r="BA101" i="4"/>
  <c r="AY101" i="4"/>
  <c r="AX101" i="4"/>
  <c r="AW101" i="4"/>
  <c r="F101" i="4"/>
  <c r="CM100" i="4"/>
  <c r="CL100" i="4"/>
  <c r="CK100" i="4"/>
  <c r="CI100" i="4"/>
  <c r="CH100" i="4"/>
  <c r="CG100" i="4"/>
  <c r="CE100" i="4"/>
  <c r="CD100" i="4"/>
  <c r="CC100" i="4"/>
  <c r="CA100" i="4"/>
  <c r="BZ100" i="4"/>
  <c r="BY100" i="4"/>
  <c r="BW100" i="4"/>
  <c r="BV100" i="4"/>
  <c r="BU100" i="4"/>
  <c r="BS100" i="4"/>
  <c r="BR100" i="4"/>
  <c r="BQ100" i="4"/>
  <c r="BO100" i="4"/>
  <c r="BN100" i="4"/>
  <c r="BM100" i="4"/>
  <c r="BK100" i="4"/>
  <c r="BJ100" i="4"/>
  <c r="BI100" i="4"/>
  <c r="BG100" i="4"/>
  <c r="BF100" i="4"/>
  <c r="BE100" i="4"/>
  <c r="BC100" i="4"/>
  <c r="BB100" i="4"/>
  <c r="BA100" i="4"/>
  <c r="AY100" i="4"/>
  <c r="AX100" i="4"/>
  <c r="AW100" i="4"/>
  <c r="F100" i="4"/>
  <c r="CI99" i="4"/>
  <c r="CH99" i="4"/>
  <c r="CG99" i="4"/>
  <c r="CE99" i="4"/>
  <c r="CD99" i="4"/>
  <c r="CC99" i="4"/>
  <c r="CA99" i="4"/>
  <c r="BZ99" i="4"/>
  <c r="BY99" i="4"/>
  <c r="BW99" i="4"/>
  <c r="BV99" i="4"/>
  <c r="BU99" i="4"/>
  <c r="BS99" i="4"/>
  <c r="BR99" i="4"/>
  <c r="BQ99" i="4"/>
  <c r="BO99" i="4"/>
  <c r="BN99" i="4"/>
  <c r="BM99" i="4"/>
  <c r="BK99" i="4"/>
  <c r="BJ99" i="4"/>
  <c r="BI99" i="4"/>
  <c r="BG99" i="4"/>
  <c r="BF99" i="4"/>
  <c r="BE99" i="4"/>
  <c r="BC99" i="4"/>
  <c r="BB99" i="4"/>
  <c r="BA99" i="4"/>
  <c r="AY99" i="4"/>
  <c r="AX99" i="4"/>
  <c r="AW99" i="4"/>
  <c r="F99" i="4"/>
  <c r="CM98" i="4"/>
  <c r="CL98" i="4"/>
  <c r="CK98" i="4"/>
  <c r="CE98" i="4"/>
  <c r="CD98" i="4"/>
  <c r="CC98" i="4"/>
  <c r="CA98" i="4"/>
  <c r="BZ98" i="4"/>
  <c r="BY98" i="4"/>
  <c r="BW98" i="4"/>
  <c r="BV98" i="4"/>
  <c r="BU98" i="4"/>
  <c r="BS98" i="4"/>
  <c r="BR98" i="4"/>
  <c r="BQ98" i="4"/>
  <c r="BO98" i="4"/>
  <c r="BN98" i="4"/>
  <c r="BM98" i="4"/>
  <c r="BK98" i="4"/>
  <c r="BJ98" i="4"/>
  <c r="BI98" i="4"/>
  <c r="BG98" i="4"/>
  <c r="BF98" i="4"/>
  <c r="BE98" i="4"/>
  <c r="BC98" i="4"/>
  <c r="BB98" i="4"/>
  <c r="BA98" i="4"/>
  <c r="AY98" i="4"/>
  <c r="AX98" i="4"/>
  <c r="AW98" i="4"/>
  <c r="F98" i="4"/>
  <c r="CI97" i="4"/>
  <c r="CH97" i="4"/>
  <c r="CG97" i="4"/>
  <c r="CE97" i="4"/>
  <c r="CD97" i="4"/>
  <c r="CC97" i="4"/>
  <c r="BW97" i="4"/>
  <c r="BV97" i="4"/>
  <c r="BU97" i="4"/>
  <c r="BS97" i="4"/>
  <c r="BR97" i="4"/>
  <c r="BQ97" i="4"/>
  <c r="BO97" i="4"/>
  <c r="BN97" i="4"/>
  <c r="BM97" i="4"/>
  <c r="BK97" i="4"/>
  <c r="BJ97" i="4"/>
  <c r="BI97" i="4"/>
  <c r="BG97" i="4"/>
  <c r="BF97" i="4"/>
  <c r="BE97" i="4"/>
  <c r="BC97" i="4"/>
  <c r="BB97" i="4"/>
  <c r="BA97" i="4"/>
  <c r="AY97" i="4"/>
  <c r="AX97" i="4"/>
  <c r="AW97" i="4"/>
  <c r="F97" i="4"/>
  <c r="CM96" i="4"/>
  <c r="CL96" i="4"/>
  <c r="CK96" i="4"/>
  <c r="CA96" i="4"/>
  <c r="BZ96" i="4"/>
  <c r="BY96" i="4"/>
  <c r="BW96" i="4"/>
  <c r="BV96" i="4"/>
  <c r="BU96" i="4"/>
  <c r="BS96" i="4"/>
  <c r="BR96" i="4"/>
  <c r="BQ96" i="4"/>
  <c r="BO96" i="4"/>
  <c r="BN96" i="4"/>
  <c r="BM96" i="4"/>
  <c r="BK96" i="4"/>
  <c r="BJ96" i="4"/>
  <c r="BI96" i="4"/>
  <c r="BG96" i="4"/>
  <c r="BF96" i="4"/>
  <c r="BE96" i="4"/>
  <c r="BC96" i="4"/>
  <c r="BB96" i="4"/>
  <c r="BA96" i="4"/>
  <c r="AY96" i="4"/>
  <c r="AX96" i="4"/>
  <c r="AW96" i="4"/>
  <c r="F96" i="4"/>
  <c r="CI95" i="4"/>
  <c r="CH95" i="4"/>
  <c r="CG95" i="4"/>
  <c r="CE95" i="4"/>
  <c r="CD95" i="4"/>
  <c r="CC95" i="4"/>
  <c r="BS95" i="4"/>
  <c r="BR95" i="4"/>
  <c r="BQ95" i="4"/>
  <c r="BO95" i="4"/>
  <c r="BN95" i="4"/>
  <c r="BM95" i="4"/>
  <c r="BK95" i="4"/>
  <c r="BJ95" i="4"/>
  <c r="BI95" i="4"/>
  <c r="BG95" i="4"/>
  <c r="BF95" i="4"/>
  <c r="BE95" i="4"/>
  <c r="BC95" i="4"/>
  <c r="BB95" i="4"/>
  <c r="BA95" i="4"/>
  <c r="AY95" i="4"/>
  <c r="AX95" i="4"/>
  <c r="AW95" i="4"/>
  <c r="F95" i="4"/>
  <c r="CM94" i="4"/>
  <c r="CL94" i="4"/>
  <c r="CK94" i="4"/>
  <c r="CA94" i="4"/>
  <c r="BZ94" i="4"/>
  <c r="BY94" i="4"/>
  <c r="BW94" i="4"/>
  <c r="BV94" i="4"/>
  <c r="BU94" i="4"/>
  <c r="BS94" i="4"/>
  <c r="BR94" i="4"/>
  <c r="BQ94" i="4"/>
  <c r="BK94" i="4"/>
  <c r="BJ94" i="4"/>
  <c r="BI94" i="4"/>
  <c r="BG94" i="4"/>
  <c r="BF94" i="4"/>
  <c r="BE94" i="4"/>
  <c r="BC94" i="4"/>
  <c r="BB94" i="4"/>
  <c r="BA94" i="4"/>
  <c r="AY94" i="4"/>
  <c r="AX94" i="4"/>
  <c r="AW94" i="4"/>
  <c r="F94" i="4"/>
  <c r="CI93" i="4"/>
  <c r="CH93" i="4"/>
  <c r="CG93" i="4"/>
  <c r="CE93" i="4"/>
  <c r="CD93" i="4"/>
  <c r="CC93" i="4"/>
  <c r="BS93" i="4"/>
  <c r="BR93" i="4"/>
  <c r="BQ93" i="4"/>
  <c r="BO93" i="4"/>
  <c r="BN93" i="4"/>
  <c r="BM93" i="4"/>
  <c r="BK93" i="4"/>
  <c r="BJ93" i="4"/>
  <c r="BI93" i="4"/>
  <c r="BG93" i="4"/>
  <c r="BF93" i="4"/>
  <c r="BE93" i="4"/>
  <c r="BC93" i="4"/>
  <c r="BB93" i="4"/>
  <c r="BA93" i="4"/>
  <c r="F93" i="4"/>
  <c r="CM92" i="4"/>
  <c r="CL92" i="4"/>
  <c r="CK92" i="4"/>
  <c r="CA92" i="4"/>
  <c r="BZ92" i="4"/>
  <c r="BY92" i="4"/>
  <c r="BW92" i="4"/>
  <c r="BV92" i="4"/>
  <c r="BU92" i="4"/>
  <c r="BS92" i="4"/>
  <c r="BR92" i="4"/>
  <c r="BQ92" i="4"/>
  <c r="BK92" i="4"/>
  <c r="BJ92" i="4"/>
  <c r="BI92" i="4"/>
  <c r="BC92" i="4"/>
  <c r="BB92" i="4"/>
  <c r="BA92" i="4"/>
  <c r="AY92" i="4"/>
  <c r="AX92" i="4"/>
  <c r="AW92" i="4"/>
  <c r="F92" i="4"/>
  <c r="CI91" i="4"/>
  <c r="CH91" i="4"/>
  <c r="CG91" i="4"/>
  <c r="CE91" i="4"/>
  <c r="CD91" i="4"/>
  <c r="CC91" i="4"/>
  <c r="BS91" i="4"/>
  <c r="BR91" i="4"/>
  <c r="BQ91" i="4"/>
  <c r="BO91" i="4"/>
  <c r="BN91" i="4"/>
  <c r="BM91" i="4"/>
  <c r="BK91" i="4"/>
  <c r="BJ91" i="4"/>
  <c r="BI91" i="4"/>
  <c r="BG91" i="4"/>
  <c r="BF91" i="4"/>
  <c r="BE91" i="4"/>
  <c r="BC91" i="4"/>
  <c r="BB91" i="4"/>
  <c r="BA91" i="4"/>
  <c r="F91" i="4"/>
  <c r="CM90" i="4"/>
  <c r="CL90" i="4"/>
  <c r="CK90" i="4"/>
  <c r="CA90" i="4"/>
  <c r="BZ90" i="4"/>
  <c r="BY90" i="4"/>
  <c r="BW90" i="4"/>
  <c r="BV90" i="4"/>
  <c r="BU90" i="4"/>
  <c r="BS90" i="4"/>
  <c r="BR90" i="4"/>
  <c r="BQ90" i="4"/>
  <c r="BK90" i="4"/>
  <c r="BJ90" i="4"/>
  <c r="BI90" i="4"/>
  <c r="BC90" i="4"/>
  <c r="BB90" i="4"/>
  <c r="BA90" i="4"/>
  <c r="AY90" i="4"/>
  <c r="AX90" i="4"/>
  <c r="AW90" i="4"/>
  <c r="F90" i="4"/>
  <c r="CI89" i="4"/>
  <c r="CH89" i="4"/>
  <c r="CG89" i="4"/>
  <c r="CE89" i="4"/>
  <c r="CD89" i="4"/>
  <c r="CC89" i="4"/>
  <c r="BS89" i="4"/>
  <c r="BR89" i="4"/>
  <c r="BQ89" i="4"/>
  <c r="BO89" i="4"/>
  <c r="BN89" i="4"/>
  <c r="BM89" i="4"/>
  <c r="BK89" i="4"/>
  <c r="BJ89" i="4"/>
  <c r="BI89" i="4"/>
  <c r="BG89" i="4"/>
  <c r="BF89" i="4"/>
  <c r="BE89" i="4"/>
  <c r="BC89" i="4"/>
  <c r="BB89" i="4"/>
  <c r="BA89" i="4"/>
  <c r="F89" i="4"/>
  <c r="CM88" i="4"/>
  <c r="CL88" i="4"/>
  <c r="CK88" i="4"/>
  <c r="CA88" i="4"/>
  <c r="BZ88" i="4"/>
  <c r="BY88" i="4"/>
  <c r="BW88" i="4"/>
  <c r="BV88" i="4"/>
  <c r="BU88" i="4"/>
  <c r="BS88" i="4"/>
  <c r="BR88" i="4"/>
  <c r="BQ88" i="4"/>
  <c r="BK88" i="4"/>
  <c r="BJ88" i="4"/>
  <c r="BI88" i="4"/>
  <c r="BC88" i="4"/>
  <c r="BB88" i="4"/>
  <c r="BA88" i="4"/>
  <c r="AY88" i="4"/>
  <c r="AX88" i="4"/>
  <c r="AW88" i="4"/>
  <c r="F88" i="4"/>
  <c r="CI87" i="4"/>
  <c r="CH87" i="4"/>
  <c r="CG87" i="4"/>
  <c r="CE87" i="4"/>
  <c r="CD87" i="4"/>
  <c r="CC87" i="4"/>
  <c r="BS87" i="4"/>
  <c r="BR87" i="4"/>
  <c r="BQ87" i="4"/>
  <c r="BO87" i="4"/>
  <c r="BN87" i="4"/>
  <c r="BM87" i="4"/>
  <c r="BK87" i="4"/>
  <c r="BJ87" i="4"/>
  <c r="BI87" i="4"/>
  <c r="BG87" i="4"/>
  <c r="BF87" i="4"/>
  <c r="BE87" i="4"/>
  <c r="BC87" i="4"/>
  <c r="BB87" i="4"/>
  <c r="BA87" i="4"/>
  <c r="F87" i="4"/>
  <c r="CQ86" i="4"/>
  <c r="CP86" i="4"/>
  <c r="CO86" i="4"/>
  <c r="CM86" i="4"/>
  <c r="CL86" i="4"/>
  <c r="CK86" i="4"/>
  <c r="CI86" i="4"/>
  <c r="CH86" i="4"/>
  <c r="CG86" i="4"/>
  <c r="CE86" i="4"/>
  <c r="CD86" i="4"/>
  <c r="CC86" i="4"/>
  <c r="CA86" i="4"/>
  <c r="BZ86" i="4"/>
  <c r="BY86" i="4"/>
  <c r="BW86" i="4"/>
  <c r="BV86" i="4"/>
  <c r="BU86" i="4"/>
  <c r="BS86" i="4"/>
  <c r="BR86" i="4"/>
  <c r="BQ86" i="4"/>
  <c r="BO86" i="4"/>
  <c r="BN86" i="4"/>
  <c r="BM86" i="4"/>
  <c r="BK86" i="4"/>
  <c r="BJ86" i="4"/>
  <c r="BI86" i="4"/>
  <c r="BG86" i="4"/>
  <c r="BF86" i="4"/>
  <c r="BE86" i="4"/>
  <c r="BC86" i="4"/>
  <c r="BB86" i="4"/>
  <c r="BA86" i="4"/>
  <c r="AY86" i="4"/>
  <c r="AX86" i="4"/>
  <c r="AW86" i="4"/>
  <c r="F86" i="4"/>
  <c r="F85" i="4"/>
  <c r="F84" i="4"/>
  <c r="F83" i="4"/>
  <c r="F82" i="4"/>
  <c r="F81" i="4"/>
  <c r="F80" i="4"/>
  <c r="F79" i="4"/>
  <c r="CQ78" i="4"/>
  <c r="CP78" i="4"/>
  <c r="CO78" i="4"/>
  <c r="CM78" i="4"/>
  <c r="CL78" i="4"/>
  <c r="CK78" i="4"/>
  <c r="CI78" i="4"/>
  <c r="CH78" i="4"/>
  <c r="CG78" i="4"/>
  <c r="CE78" i="4"/>
  <c r="CD78" i="4"/>
  <c r="CC78" i="4"/>
  <c r="CA78" i="4"/>
  <c r="BZ78" i="4"/>
  <c r="BY78" i="4"/>
  <c r="BW78" i="4"/>
  <c r="BV78" i="4"/>
  <c r="BU78" i="4"/>
  <c r="BS78" i="4"/>
  <c r="BR78" i="4"/>
  <c r="BQ78" i="4"/>
  <c r="BO78" i="4"/>
  <c r="BN78" i="4"/>
  <c r="BM78" i="4"/>
  <c r="BK78" i="4"/>
  <c r="BJ78" i="4"/>
  <c r="BI78" i="4"/>
  <c r="BG78" i="4"/>
  <c r="BF78" i="4"/>
  <c r="BE78" i="4"/>
  <c r="BC78" i="4"/>
  <c r="BB78" i="4"/>
  <c r="BA78" i="4"/>
  <c r="AY78" i="4"/>
  <c r="AX78" i="4"/>
  <c r="AW78" i="4"/>
  <c r="F78" i="4"/>
  <c r="CQ77" i="4"/>
  <c r="CP77" i="4"/>
  <c r="CO77" i="4"/>
  <c r="CM77" i="4"/>
  <c r="CL77" i="4"/>
  <c r="CK77" i="4"/>
  <c r="CI77" i="4"/>
  <c r="CH77" i="4"/>
  <c r="CG77" i="4"/>
  <c r="CE77" i="4"/>
  <c r="CD77" i="4"/>
  <c r="CC77" i="4"/>
  <c r="CA77" i="4"/>
  <c r="BZ77" i="4"/>
  <c r="BY77" i="4"/>
  <c r="BW77" i="4"/>
  <c r="BV77" i="4"/>
  <c r="BU77" i="4"/>
  <c r="BS77" i="4"/>
  <c r="BR77" i="4"/>
  <c r="BQ77" i="4"/>
  <c r="BO77" i="4"/>
  <c r="BN77" i="4"/>
  <c r="BM77" i="4"/>
  <c r="BK77" i="4"/>
  <c r="BJ77" i="4"/>
  <c r="BI77" i="4"/>
  <c r="BG77" i="4"/>
  <c r="BF77" i="4"/>
  <c r="BE77" i="4"/>
  <c r="BC77" i="4"/>
  <c r="BB77" i="4"/>
  <c r="BA77" i="4"/>
  <c r="F77" i="4"/>
  <c r="CM76" i="4"/>
  <c r="CL76" i="4"/>
  <c r="CK76" i="4"/>
  <c r="CI76" i="4"/>
  <c r="CH76" i="4"/>
  <c r="CG76" i="4"/>
  <c r="CE76" i="4"/>
  <c r="CD76" i="4"/>
  <c r="CC76" i="4"/>
  <c r="CA76" i="4"/>
  <c r="BZ76" i="4"/>
  <c r="BY76" i="4"/>
  <c r="BW76" i="4"/>
  <c r="BV76" i="4"/>
  <c r="BU76" i="4"/>
  <c r="BS76" i="4"/>
  <c r="BR76" i="4"/>
  <c r="BQ76" i="4"/>
  <c r="BO76" i="4"/>
  <c r="BN76" i="4"/>
  <c r="BM76" i="4"/>
  <c r="BK76" i="4"/>
  <c r="BJ76" i="4"/>
  <c r="BI76" i="4"/>
  <c r="BG76" i="4"/>
  <c r="BF76" i="4"/>
  <c r="BE76" i="4"/>
  <c r="F76" i="4"/>
  <c r="CI75" i="4"/>
  <c r="CH75" i="4"/>
  <c r="CG75" i="4"/>
  <c r="CE75" i="4"/>
  <c r="CD75" i="4"/>
  <c r="CC75" i="4"/>
  <c r="CA75" i="4"/>
  <c r="BZ75" i="4"/>
  <c r="BY75" i="4"/>
  <c r="BW75" i="4"/>
  <c r="BV75" i="4"/>
  <c r="BU75" i="4"/>
  <c r="BS75" i="4"/>
  <c r="BR75" i="4"/>
  <c r="BQ75" i="4"/>
  <c r="BO75" i="4"/>
  <c r="BN75" i="4"/>
  <c r="BM75" i="4"/>
  <c r="BK75" i="4"/>
  <c r="BJ75" i="4"/>
  <c r="BI75" i="4"/>
  <c r="AY75" i="4"/>
  <c r="AX75" i="4"/>
  <c r="AW75" i="4"/>
  <c r="F75" i="4"/>
  <c r="CQ74" i="4"/>
  <c r="CP74" i="4"/>
  <c r="CO74" i="4"/>
  <c r="CE74" i="4"/>
  <c r="CD74" i="4"/>
  <c r="CC74" i="4"/>
  <c r="CA74" i="4"/>
  <c r="BZ74" i="4"/>
  <c r="BY74" i="4"/>
  <c r="BW74" i="4"/>
  <c r="BV74" i="4"/>
  <c r="BU74" i="4"/>
  <c r="BS74" i="4"/>
  <c r="BR74" i="4"/>
  <c r="BQ74" i="4"/>
  <c r="BO74" i="4"/>
  <c r="BN74" i="4"/>
  <c r="BM74" i="4"/>
  <c r="BC74" i="4"/>
  <c r="BB74" i="4"/>
  <c r="BA74" i="4"/>
  <c r="AY74" i="4"/>
  <c r="AX74" i="4"/>
  <c r="AW74" i="4"/>
  <c r="F74" i="4"/>
  <c r="CQ73" i="4"/>
  <c r="CP73" i="4"/>
  <c r="CO73" i="4"/>
  <c r="CM73" i="4"/>
  <c r="CL73" i="4"/>
  <c r="CK73" i="4"/>
  <c r="CA73" i="4"/>
  <c r="BZ73" i="4"/>
  <c r="BY73" i="4"/>
  <c r="BW73" i="4"/>
  <c r="BV73" i="4"/>
  <c r="BU73" i="4"/>
  <c r="BS73" i="4"/>
  <c r="BR73" i="4"/>
  <c r="BQ73" i="4"/>
  <c r="BG73" i="4"/>
  <c r="BF73" i="4"/>
  <c r="BE73" i="4"/>
  <c r="BC73" i="4"/>
  <c r="BB73" i="4"/>
  <c r="BA73" i="4"/>
  <c r="AY73" i="4"/>
  <c r="AX73" i="4"/>
  <c r="AW73" i="4"/>
  <c r="F73" i="4"/>
  <c r="CQ72" i="4"/>
  <c r="CP72" i="4"/>
  <c r="CO72" i="4"/>
  <c r="CM72" i="4"/>
  <c r="CL72" i="4"/>
  <c r="CK72" i="4"/>
  <c r="CI72" i="4"/>
  <c r="CH72" i="4"/>
  <c r="CG72" i="4"/>
  <c r="BW72" i="4"/>
  <c r="BV72" i="4"/>
  <c r="BU72" i="4"/>
  <c r="BK72" i="4"/>
  <c r="BJ72" i="4"/>
  <c r="BI72" i="4"/>
  <c r="BG72" i="4"/>
  <c r="BF72" i="4"/>
  <c r="BE72" i="4"/>
  <c r="BC72" i="4"/>
  <c r="BB72" i="4"/>
  <c r="BA72" i="4"/>
  <c r="AY72" i="4"/>
  <c r="AX72" i="4"/>
  <c r="AW72" i="4"/>
  <c r="F72" i="4"/>
  <c r="CQ71" i="4"/>
  <c r="CP71" i="4"/>
  <c r="CO71" i="4"/>
  <c r="CM71" i="4"/>
  <c r="CL71" i="4"/>
  <c r="CK71" i="4"/>
  <c r="CI71" i="4"/>
  <c r="CH71" i="4"/>
  <c r="CG71" i="4"/>
  <c r="CE71" i="4"/>
  <c r="CD71" i="4"/>
  <c r="CC71" i="4"/>
  <c r="BO71" i="4"/>
  <c r="BN71" i="4"/>
  <c r="BM71" i="4"/>
  <c r="BK71" i="4"/>
  <c r="BJ71" i="4"/>
  <c r="BI71" i="4"/>
  <c r="BG71" i="4"/>
  <c r="BF71" i="4"/>
  <c r="BE71" i="4"/>
  <c r="BC71" i="4"/>
  <c r="BB71" i="4"/>
  <c r="BA71" i="4"/>
  <c r="AY71" i="4"/>
  <c r="AX71" i="4"/>
  <c r="AW71" i="4"/>
  <c r="F71" i="4"/>
  <c r="CQ70" i="4"/>
  <c r="CP70" i="4"/>
  <c r="CO70" i="4"/>
  <c r="CM70" i="4"/>
  <c r="CL70" i="4"/>
  <c r="CK70" i="4"/>
  <c r="CI70" i="4"/>
  <c r="CH70" i="4"/>
  <c r="CG70" i="4"/>
  <c r="CE70" i="4"/>
  <c r="CD70" i="4"/>
  <c r="CC70" i="4"/>
  <c r="BO70" i="4"/>
  <c r="BN70" i="4"/>
  <c r="BM70" i="4"/>
  <c r="BK70" i="4"/>
  <c r="BJ70" i="4"/>
  <c r="BI70" i="4"/>
  <c r="BG70" i="4"/>
  <c r="BF70" i="4"/>
  <c r="BE70" i="4"/>
  <c r="BC70" i="4"/>
  <c r="BB70" i="4"/>
  <c r="BA70" i="4"/>
  <c r="AY70" i="4"/>
  <c r="AX70" i="4"/>
  <c r="AW70" i="4"/>
  <c r="F70" i="4"/>
  <c r="CQ69" i="4"/>
  <c r="CP69" i="4"/>
  <c r="CO69" i="4"/>
  <c r="CM69" i="4"/>
  <c r="CL69" i="4"/>
  <c r="CK69" i="4"/>
  <c r="CI69" i="4"/>
  <c r="CH69" i="4"/>
  <c r="CG69" i="4"/>
  <c r="BW69" i="4"/>
  <c r="BV69" i="4"/>
  <c r="BU69" i="4"/>
  <c r="BK69" i="4"/>
  <c r="BJ69" i="4"/>
  <c r="BI69" i="4"/>
  <c r="BG69" i="4"/>
  <c r="BF69" i="4"/>
  <c r="BE69" i="4"/>
  <c r="BC69" i="4"/>
  <c r="BB69" i="4"/>
  <c r="BA69" i="4"/>
  <c r="AY69" i="4"/>
  <c r="AX69" i="4"/>
  <c r="AW69" i="4"/>
  <c r="F69" i="4"/>
  <c r="CQ68" i="4"/>
  <c r="CP68" i="4"/>
  <c r="CO68" i="4"/>
  <c r="CM68" i="4"/>
  <c r="CL68" i="4"/>
  <c r="CK68" i="4"/>
  <c r="CA68" i="4"/>
  <c r="BZ68" i="4"/>
  <c r="BY68" i="4"/>
  <c r="BW68" i="4"/>
  <c r="BV68" i="4"/>
  <c r="BU68" i="4"/>
  <c r="BS68" i="4"/>
  <c r="BR68" i="4"/>
  <c r="BQ68" i="4"/>
  <c r="BG68" i="4"/>
  <c r="BF68" i="4"/>
  <c r="BE68" i="4"/>
  <c r="BC68" i="4"/>
  <c r="BB68" i="4"/>
  <c r="BA68" i="4"/>
  <c r="AY68" i="4"/>
  <c r="AX68" i="4"/>
  <c r="AW68" i="4"/>
  <c r="F68" i="4"/>
  <c r="CQ67" i="4"/>
  <c r="CP67" i="4"/>
  <c r="CO67" i="4"/>
  <c r="CE67" i="4"/>
  <c r="CD67" i="4"/>
  <c r="CC67" i="4"/>
  <c r="CA67" i="4"/>
  <c r="BZ67" i="4"/>
  <c r="BY67" i="4"/>
  <c r="BW67" i="4"/>
  <c r="BV67" i="4"/>
  <c r="BU67" i="4"/>
  <c r="BS67" i="4"/>
  <c r="BR67" i="4"/>
  <c r="BQ67" i="4"/>
  <c r="BO67" i="4"/>
  <c r="BN67" i="4"/>
  <c r="BM67" i="4"/>
  <c r="BC67" i="4"/>
  <c r="BB67" i="4"/>
  <c r="BA67" i="4"/>
  <c r="AY67" i="4"/>
  <c r="AX67" i="4"/>
  <c r="AW67" i="4"/>
  <c r="F67" i="4"/>
  <c r="CI66" i="4"/>
  <c r="CH66" i="4"/>
  <c r="CG66" i="4"/>
  <c r="CE66" i="4"/>
  <c r="CD66" i="4"/>
  <c r="CC66" i="4"/>
  <c r="CA66" i="4"/>
  <c r="BZ66" i="4"/>
  <c r="BY66" i="4"/>
  <c r="BW66" i="4"/>
  <c r="BV66" i="4"/>
  <c r="BU66" i="4"/>
  <c r="BS66" i="4"/>
  <c r="BR66" i="4"/>
  <c r="BQ66" i="4"/>
  <c r="BO66" i="4"/>
  <c r="BN66" i="4"/>
  <c r="BM66" i="4"/>
  <c r="BK66" i="4"/>
  <c r="BJ66" i="4"/>
  <c r="BI66" i="4"/>
  <c r="AY66" i="4"/>
  <c r="AX66" i="4"/>
  <c r="AW66" i="4"/>
  <c r="F66" i="4"/>
  <c r="CM65" i="4"/>
  <c r="CL65" i="4"/>
  <c r="CK65" i="4"/>
  <c r="CI65" i="4"/>
  <c r="CH65" i="4"/>
  <c r="CG65" i="4"/>
  <c r="CE65" i="4"/>
  <c r="CD65" i="4"/>
  <c r="CC65" i="4"/>
  <c r="CA65" i="4"/>
  <c r="BZ65" i="4"/>
  <c r="BY65" i="4"/>
  <c r="BW65" i="4"/>
  <c r="BV65" i="4"/>
  <c r="BU65" i="4"/>
  <c r="BS65" i="4"/>
  <c r="BR65" i="4"/>
  <c r="BQ65" i="4"/>
  <c r="BO65" i="4"/>
  <c r="BN65" i="4"/>
  <c r="BM65" i="4"/>
  <c r="BK65" i="4"/>
  <c r="BJ65" i="4"/>
  <c r="BI65" i="4"/>
  <c r="BG65" i="4"/>
  <c r="BF65" i="4"/>
  <c r="BE65" i="4"/>
  <c r="F65" i="4"/>
  <c r="CI64" i="4"/>
  <c r="CH64" i="4"/>
  <c r="CG64" i="4"/>
  <c r="CE64" i="4"/>
  <c r="CD64" i="4"/>
  <c r="CC64" i="4"/>
  <c r="CA64" i="4"/>
  <c r="BZ64" i="4"/>
  <c r="BY64" i="4"/>
  <c r="BW64" i="4"/>
  <c r="BV64" i="4"/>
  <c r="BU64" i="4"/>
  <c r="BS64" i="4"/>
  <c r="BR64" i="4"/>
  <c r="BQ64" i="4"/>
  <c r="BO64" i="4"/>
  <c r="BN64" i="4"/>
  <c r="BM64" i="4"/>
  <c r="BK64" i="4"/>
  <c r="BJ64" i="4"/>
  <c r="BI64" i="4"/>
  <c r="BG64" i="4"/>
  <c r="BF64" i="4"/>
  <c r="BE64" i="4"/>
  <c r="BC64" i="4"/>
  <c r="BB64" i="4"/>
  <c r="BA64" i="4"/>
  <c r="F64" i="4"/>
  <c r="CQ63" i="4"/>
  <c r="CP63" i="4"/>
  <c r="CO63" i="4"/>
  <c r="CE63" i="4"/>
  <c r="CD63" i="4"/>
  <c r="CC63" i="4"/>
  <c r="CA63" i="4"/>
  <c r="BZ63" i="4"/>
  <c r="BY63" i="4"/>
  <c r="BW63" i="4"/>
  <c r="BV63" i="4"/>
  <c r="BU63" i="4"/>
  <c r="BS63" i="4"/>
  <c r="BR63" i="4"/>
  <c r="BQ63" i="4"/>
  <c r="BO63" i="4"/>
  <c r="BN63" i="4"/>
  <c r="BM63" i="4"/>
  <c r="BK63" i="4"/>
  <c r="BJ63" i="4"/>
  <c r="BI63" i="4"/>
  <c r="BG63" i="4"/>
  <c r="BF63" i="4"/>
  <c r="BE63" i="4"/>
  <c r="F63" i="4"/>
  <c r="CQ62" i="4"/>
  <c r="CP62" i="4"/>
  <c r="CO62" i="4"/>
  <c r="CM62" i="4"/>
  <c r="CL62" i="4"/>
  <c r="CK62" i="4"/>
  <c r="CA62" i="4"/>
  <c r="BZ62" i="4"/>
  <c r="BY62" i="4"/>
  <c r="BW62" i="4"/>
  <c r="BV62" i="4"/>
  <c r="BU62" i="4"/>
  <c r="BS62" i="4"/>
  <c r="BR62" i="4"/>
  <c r="BQ62" i="4"/>
  <c r="BO62" i="4"/>
  <c r="BN62" i="4"/>
  <c r="BM62" i="4"/>
  <c r="BK62" i="4"/>
  <c r="BJ62" i="4"/>
  <c r="BI62" i="4"/>
  <c r="AY62" i="4"/>
  <c r="AX62" i="4"/>
  <c r="AW62" i="4"/>
  <c r="F62" i="4"/>
  <c r="CQ61" i="4"/>
  <c r="CP61" i="4"/>
  <c r="CO61" i="4"/>
  <c r="CM61" i="4"/>
  <c r="CL61" i="4"/>
  <c r="CK61" i="4"/>
  <c r="CI61" i="4"/>
  <c r="CH61" i="4"/>
  <c r="CG61" i="4"/>
  <c r="BW61" i="4"/>
  <c r="BV61" i="4"/>
  <c r="BU61" i="4"/>
  <c r="BS61" i="4"/>
  <c r="BR61" i="4"/>
  <c r="BQ61" i="4"/>
  <c r="BO61" i="4"/>
  <c r="BN61" i="4"/>
  <c r="BM61" i="4"/>
  <c r="BC61" i="4"/>
  <c r="BB61" i="4"/>
  <c r="BA61" i="4"/>
  <c r="AY61" i="4"/>
  <c r="AX61" i="4"/>
  <c r="AW61" i="4"/>
  <c r="F61" i="4"/>
  <c r="CQ60" i="4"/>
  <c r="CP60" i="4"/>
  <c r="CO60" i="4"/>
  <c r="CM60" i="4"/>
  <c r="CL60" i="4"/>
  <c r="CK60" i="4"/>
  <c r="CI60" i="4"/>
  <c r="CH60" i="4"/>
  <c r="CG60" i="4"/>
  <c r="CE60" i="4"/>
  <c r="CD60" i="4"/>
  <c r="CC60" i="4"/>
  <c r="BS60" i="4"/>
  <c r="BR60" i="4"/>
  <c r="BQ60" i="4"/>
  <c r="BG60" i="4"/>
  <c r="BF60" i="4"/>
  <c r="BE60" i="4"/>
  <c r="BC60" i="4"/>
  <c r="BB60" i="4"/>
  <c r="BA60" i="4"/>
  <c r="AY60" i="4"/>
  <c r="AX60" i="4"/>
  <c r="AW60" i="4"/>
  <c r="F60" i="4"/>
  <c r="CQ59" i="4"/>
  <c r="CP59" i="4"/>
  <c r="CO59" i="4"/>
  <c r="CM59" i="4"/>
  <c r="CL59" i="4"/>
  <c r="CK59" i="4"/>
  <c r="CI59" i="4"/>
  <c r="CH59" i="4"/>
  <c r="CG59" i="4"/>
  <c r="CE59" i="4"/>
  <c r="CD59" i="4"/>
  <c r="CC59" i="4"/>
  <c r="CA59" i="4"/>
  <c r="BZ59" i="4"/>
  <c r="BY59" i="4"/>
  <c r="BK59" i="4"/>
  <c r="BJ59" i="4"/>
  <c r="BI59" i="4"/>
  <c r="BG59" i="4"/>
  <c r="BF59" i="4"/>
  <c r="BE59" i="4"/>
  <c r="BC59" i="4"/>
  <c r="BB59" i="4"/>
  <c r="BA59" i="4"/>
  <c r="AY59" i="4"/>
  <c r="AX59" i="4"/>
  <c r="AW59" i="4"/>
  <c r="F59" i="4"/>
  <c r="CQ58" i="4"/>
  <c r="CP58" i="4"/>
  <c r="CO58" i="4"/>
  <c r="CM58" i="4"/>
  <c r="CL58" i="4"/>
  <c r="CK58" i="4"/>
  <c r="CI58" i="4"/>
  <c r="CH58" i="4"/>
  <c r="CG58" i="4"/>
  <c r="CE58" i="4"/>
  <c r="CD58" i="4"/>
  <c r="CC58" i="4"/>
  <c r="CA58" i="4"/>
  <c r="BZ58" i="4"/>
  <c r="BY58" i="4"/>
  <c r="BK58" i="4"/>
  <c r="BJ58" i="4"/>
  <c r="BI58" i="4"/>
  <c r="BG58" i="4"/>
  <c r="BF58" i="4"/>
  <c r="BE58" i="4"/>
  <c r="BC58" i="4"/>
  <c r="BB58" i="4"/>
  <c r="BA58" i="4"/>
  <c r="AY58" i="4"/>
  <c r="AX58" i="4"/>
  <c r="AW58" i="4"/>
  <c r="F58" i="4"/>
  <c r="CQ57" i="4"/>
  <c r="CP57" i="4"/>
  <c r="CO57" i="4"/>
  <c r="CM57" i="4"/>
  <c r="CL57" i="4"/>
  <c r="CK57" i="4"/>
  <c r="CI57" i="4"/>
  <c r="CH57" i="4"/>
  <c r="CG57" i="4"/>
  <c r="CE57" i="4"/>
  <c r="CD57" i="4"/>
  <c r="CC57" i="4"/>
  <c r="BS57" i="4"/>
  <c r="BR57" i="4"/>
  <c r="BQ57" i="4"/>
  <c r="BG57" i="4"/>
  <c r="BF57" i="4"/>
  <c r="BE57" i="4"/>
  <c r="BC57" i="4"/>
  <c r="BB57" i="4"/>
  <c r="BA57" i="4"/>
  <c r="AY57" i="4"/>
  <c r="AX57" i="4"/>
  <c r="AW57" i="4"/>
  <c r="F57" i="4"/>
  <c r="CQ56" i="4"/>
  <c r="CP56" i="4"/>
  <c r="CO56" i="4"/>
  <c r="CM56" i="4"/>
  <c r="CL56" i="4"/>
  <c r="CK56" i="4"/>
  <c r="CI56" i="4"/>
  <c r="CH56" i="4"/>
  <c r="CG56" i="4"/>
  <c r="BW56" i="4"/>
  <c r="BV56" i="4"/>
  <c r="BU56" i="4"/>
  <c r="BS56" i="4"/>
  <c r="BR56" i="4"/>
  <c r="BQ56" i="4"/>
  <c r="BO56" i="4"/>
  <c r="BN56" i="4"/>
  <c r="BM56" i="4"/>
  <c r="BC56" i="4"/>
  <c r="BB56" i="4"/>
  <c r="BA56" i="4"/>
  <c r="AY56" i="4"/>
  <c r="AX56" i="4"/>
  <c r="AW56" i="4"/>
  <c r="F56" i="4"/>
  <c r="CQ55" i="4"/>
  <c r="CP55" i="4"/>
  <c r="CO55" i="4"/>
  <c r="CM55" i="4"/>
  <c r="CL55" i="4"/>
  <c r="CK55" i="4"/>
  <c r="CA55" i="4"/>
  <c r="BZ55" i="4"/>
  <c r="BY55" i="4"/>
  <c r="BW55" i="4"/>
  <c r="BV55" i="4"/>
  <c r="BU55" i="4"/>
  <c r="BS55" i="4"/>
  <c r="BR55" i="4"/>
  <c r="BQ55" i="4"/>
  <c r="BO55" i="4"/>
  <c r="BN55" i="4"/>
  <c r="BM55" i="4"/>
  <c r="BK55" i="4"/>
  <c r="BJ55" i="4"/>
  <c r="BI55" i="4"/>
  <c r="AY55" i="4"/>
  <c r="AX55" i="4"/>
  <c r="AW55" i="4"/>
  <c r="F55" i="4"/>
  <c r="CQ54" i="4"/>
  <c r="CP54" i="4"/>
  <c r="CO54" i="4"/>
  <c r="CE54" i="4"/>
  <c r="CD54" i="4"/>
  <c r="CC54" i="4"/>
  <c r="CA54" i="4"/>
  <c r="BZ54" i="4"/>
  <c r="BY54" i="4"/>
  <c r="BW54" i="4"/>
  <c r="BV54" i="4"/>
  <c r="BU54" i="4"/>
  <c r="BS54" i="4"/>
  <c r="BR54" i="4"/>
  <c r="BQ54" i="4"/>
  <c r="BO54" i="4"/>
  <c r="BN54" i="4"/>
  <c r="BM54" i="4"/>
  <c r="BK54" i="4"/>
  <c r="BJ54" i="4"/>
  <c r="BI54" i="4"/>
  <c r="BG54" i="4"/>
  <c r="BF54" i="4"/>
  <c r="BE54" i="4"/>
  <c r="F54" i="4"/>
  <c r="CI53" i="4"/>
  <c r="CH53" i="4"/>
  <c r="CG53" i="4"/>
  <c r="CE53" i="4"/>
  <c r="CD53" i="4"/>
  <c r="CC53" i="4"/>
  <c r="CA53" i="4"/>
  <c r="BZ53" i="4"/>
  <c r="BY53" i="4"/>
  <c r="BW53" i="4"/>
  <c r="BV53" i="4"/>
  <c r="BU53" i="4"/>
  <c r="BS53" i="4"/>
  <c r="BR53" i="4"/>
  <c r="BQ53" i="4"/>
  <c r="BO53" i="4"/>
  <c r="BN53" i="4"/>
  <c r="BM53" i="4"/>
  <c r="BK53" i="4"/>
  <c r="BJ53" i="4"/>
  <c r="BI53" i="4"/>
  <c r="BG53" i="4"/>
  <c r="BF53" i="4"/>
  <c r="BE53" i="4"/>
  <c r="BC53" i="4"/>
  <c r="BB53" i="4"/>
  <c r="BA53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CQ40" i="4"/>
  <c r="CP40" i="4"/>
  <c r="CO40" i="4"/>
  <c r="CM40" i="4"/>
  <c r="CL40" i="4"/>
  <c r="CK40" i="4"/>
  <c r="CI40" i="4"/>
  <c r="CH40" i="4"/>
  <c r="CG40" i="4"/>
  <c r="CE40" i="4"/>
  <c r="CD40" i="4"/>
  <c r="CC40" i="4"/>
  <c r="CA40" i="4"/>
  <c r="BZ40" i="4"/>
  <c r="BY40" i="4"/>
  <c r="BW40" i="4"/>
  <c r="BV40" i="4"/>
  <c r="BU40" i="4"/>
  <c r="BS40" i="4"/>
  <c r="BR40" i="4"/>
  <c r="BQ40" i="4"/>
  <c r="BO40" i="4"/>
  <c r="BN40" i="4"/>
  <c r="BM40" i="4"/>
  <c r="BK40" i="4"/>
  <c r="BJ40" i="4"/>
  <c r="BI40" i="4"/>
  <c r="BG40" i="4"/>
  <c r="BF40" i="4"/>
  <c r="BE40" i="4"/>
  <c r="BC40" i="4"/>
  <c r="BB40" i="4"/>
  <c r="BA40" i="4"/>
  <c r="AY40" i="4"/>
  <c r="AX40" i="4"/>
  <c r="AW40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CQ25" i="4"/>
  <c r="CP25" i="4"/>
  <c r="CO25" i="4"/>
  <c r="CM25" i="4"/>
  <c r="CL25" i="4"/>
  <c r="CK25" i="4"/>
  <c r="CI25" i="4"/>
  <c r="CH25" i="4"/>
  <c r="CG25" i="4"/>
  <c r="CE25" i="4"/>
  <c r="CD25" i="4"/>
  <c r="CC25" i="4"/>
  <c r="CA25" i="4"/>
  <c r="BZ25" i="4"/>
  <c r="BY25" i="4"/>
  <c r="BW25" i="4"/>
  <c r="BV25" i="4"/>
  <c r="BU25" i="4"/>
  <c r="BS25" i="4"/>
  <c r="BR25" i="4"/>
  <c r="BQ25" i="4"/>
  <c r="BO25" i="4"/>
  <c r="BN25" i="4"/>
  <c r="BM25" i="4"/>
  <c r="BK25" i="4"/>
  <c r="BJ25" i="4"/>
  <c r="BI25" i="4"/>
  <c r="BG25" i="4"/>
  <c r="BF25" i="4"/>
  <c r="BE25" i="4"/>
  <c r="BC25" i="4"/>
  <c r="BB25" i="4"/>
  <c r="BA25" i="4"/>
  <c r="AY25" i="4"/>
  <c r="AX25" i="4"/>
  <c r="AW25" i="4"/>
  <c r="F25" i="4"/>
  <c r="CQ24" i="4"/>
  <c r="CP24" i="4"/>
  <c r="CO24" i="4"/>
  <c r="CM24" i="4"/>
  <c r="CL24" i="4"/>
  <c r="CK24" i="4"/>
  <c r="CI24" i="4"/>
  <c r="CH24" i="4"/>
  <c r="CG24" i="4"/>
  <c r="CE24" i="4"/>
  <c r="CD24" i="4"/>
  <c r="CC24" i="4"/>
  <c r="CA24" i="4"/>
  <c r="BZ24" i="4"/>
  <c r="BY24" i="4"/>
  <c r="BW24" i="4"/>
  <c r="BV24" i="4"/>
  <c r="BU24" i="4"/>
  <c r="BS24" i="4"/>
  <c r="BR24" i="4"/>
  <c r="BQ24" i="4"/>
  <c r="BO24" i="4"/>
  <c r="BN24" i="4"/>
  <c r="BM24" i="4"/>
  <c r="BK24" i="4"/>
  <c r="BJ24" i="4"/>
  <c r="BI24" i="4"/>
  <c r="BG24" i="4"/>
  <c r="BF24" i="4"/>
  <c r="BE24" i="4"/>
  <c r="BC24" i="4"/>
  <c r="BB24" i="4"/>
  <c r="BA24" i="4"/>
  <c r="F24" i="4"/>
  <c r="CQ23" i="4"/>
  <c r="CP23" i="4"/>
  <c r="CO23" i="4"/>
  <c r="CM23" i="4"/>
  <c r="CL23" i="4"/>
  <c r="CK23" i="4"/>
  <c r="CI23" i="4"/>
  <c r="CH23" i="4"/>
  <c r="CG23" i="4"/>
  <c r="CE23" i="4"/>
  <c r="CD23" i="4"/>
  <c r="CC23" i="4"/>
  <c r="CA23" i="4"/>
  <c r="BZ23" i="4"/>
  <c r="BY23" i="4"/>
  <c r="BW23" i="4"/>
  <c r="BV23" i="4"/>
  <c r="BU23" i="4"/>
  <c r="BS23" i="4"/>
  <c r="BR23" i="4"/>
  <c r="BQ23" i="4"/>
  <c r="BO23" i="4"/>
  <c r="BN23" i="4"/>
  <c r="BM23" i="4"/>
  <c r="BK23" i="4"/>
  <c r="BJ23" i="4"/>
  <c r="BI23" i="4"/>
  <c r="BG23" i="4"/>
  <c r="BF23" i="4"/>
  <c r="BE23" i="4"/>
  <c r="F23" i="4"/>
  <c r="CQ22" i="4"/>
  <c r="CP22" i="4"/>
  <c r="CO22" i="4"/>
  <c r="CM22" i="4"/>
  <c r="CL22" i="4"/>
  <c r="CK22" i="4"/>
  <c r="CI22" i="4"/>
  <c r="CH22" i="4"/>
  <c r="CG22" i="4"/>
  <c r="CE22" i="4"/>
  <c r="CD22" i="4"/>
  <c r="CC22" i="4"/>
  <c r="CA22" i="4"/>
  <c r="BZ22" i="4"/>
  <c r="BY22" i="4"/>
  <c r="BW22" i="4"/>
  <c r="BV22" i="4"/>
  <c r="BU22" i="4"/>
  <c r="BS22" i="4"/>
  <c r="BR22" i="4"/>
  <c r="BQ22" i="4"/>
  <c r="BO22" i="4"/>
  <c r="BN22" i="4"/>
  <c r="BM22" i="4"/>
  <c r="BK22" i="4"/>
  <c r="BJ22" i="4"/>
  <c r="BI22" i="4"/>
  <c r="F22" i="4"/>
  <c r="CQ21" i="4"/>
  <c r="CP21" i="4"/>
  <c r="CO21" i="4"/>
  <c r="CM21" i="4"/>
  <c r="CL21" i="4"/>
  <c r="CK21" i="4"/>
  <c r="CI21" i="4"/>
  <c r="CH21" i="4"/>
  <c r="CG21" i="4"/>
  <c r="CE21" i="4"/>
  <c r="CD21" i="4"/>
  <c r="CC21" i="4"/>
  <c r="CA21" i="4"/>
  <c r="BZ21" i="4"/>
  <c r="BY21" i="4"/>
  <c r="BW21" i="4"/>
  <c r="BV21" i="4"/>
  <c r="BU21" i="4"/>
  <c r="BS21" i="4"/>
  <c r="BR21" i="4"/>
  <c r="BQ21" i="4"/>
  <c r="BO21" i="4"/>
  <c r="BN21" i="4"/>
  <c r="BM21" i="4"/>
  <c r="F21" i="4"/>
  <c r="CQ20" i="4"/>
  <c r="CP20" i="4"/>
  <c r="CO20" i="4"/>
  <c r="CM20" i="4"/>
  <c r="CL20" i="4"/>
  <c r="CK20" i="4"/>
  <c r="CI20" i="4"/>
  <c r="CH20" i="4"/>
  <c r="CG20" i="4"/>
  <c r="CE20" i="4"/>
  <c r="CD20" i="4"/>
  <c r="CC20" i="4"/>
  <c r="CA20" i="4"/>
  <c r="BZ20" i="4"/>
  <c r="BY20" i="4"/>
  <c r="BW20" i="4"/>
  <c r="BV20" i="4"/>
  <c r="BU20" i="4"/>
  <c r="BS20" i="4"/>
  <c r="BR20" i="4"/>
  <c r="BQ20" i="4"/>
  <c r="F20" i="4"/>
  <c r="CQ19" i="4"/>
  <c r="CP19" i="4"/>
  <c r="CO19" i="4"/>
  <c r="CM19" i="4"/>
  <c r="CL19" i="4"/>
  <c r="CK19" i="4"/>
  <c r="CI19" i="4"/>
  <c r="CH19" i="4"/>
  <c r="CG19" i="4"/>
  <c r="CE19" i="4"/>
  <c r="CD19" i="4"/>
  <c r="CC19" i="4"/>
  <c r="CA19" i="4"/>
  <c r="BZ19" i="4"/>
  <c r="BY19" i="4"/>
  <c r="BW19" i="4"/>
  <c r="BV19" i="4"/>
  <c r="BU19" i="4"/>
  <c r="F19" i="4"/>
  <c r="CQ18" i="4"/>
  <c r="CP18" i="4"/>
  <c r="CO18" i="4"/>
  <c r="CM18" i="4"/>
  <c r="CL18" i="4"/>
  <c r="CK18" i="4"/>
  <c r="CI18" i="4"/>
  <c r="CH18" i="4"/>
  <c r="CG18" i="4"/>
  <c r="CE18" i="4"/>
  <c r="CD18" i="4"/>
  <c r="CC18" i="4"/>
  <c r="CA18" i="4"/>
  <c r="BZ18" i="4"/>
  <c r="BY18" i="4"/>
  <c r="F18" i="4"/>
  <c r="CQ17" i="4"/>
  <c r="CP17" i="4"/>
  <c r="CO17" i="4"/>
  <c r="CM17" i="4"/>
  <c r="CL17" i="4"/>
  <c r="CK17" i="4"/>
  <c r="CI17" i="4"/>
  <c r="CH17" i="4"/>
  <c r="CG17" i="4"/>
  <c r="CE17" i="4"/>
  <c r="CD17" i="4"/>
  <c r="CC17" i="4"/>
  <c r="AY17" i="4"/>
  <c r="AX17" i="4"/>
  <c r="AW17" i="4"/>
  <c r="F17" i="4"/>
  <c r="CQ16" i="4"/>
  <c r="CP16" i="4"/>
  <c r="CO16" i="4"/>
  <c r="CM16" i="4"/>
  <c r="CL16" i="4"/>
  <c r="CK16" i="4"/>
  <c r="CI16" i="4"/>
  <c r="CH16" i="4"/>
  <c r="CG16" i="4"/>
  <c r="BC16" i="4"/>
  <c r="BB16" i="4"/>
  <c r="BA16" i="4"/>
  <c r="AY16" i="4"/>
  <c r="AX16" i="4"/>
  <c r="AW16" i="4"/>
  <c r="F16" i="4"/>
  <c r="CQ15" i="4"/>
  <c r="CP15" i="4"/>
  <c r="CO15" i="4"/>
  <c r="CM15" i="4"/>
  <c r="CL15" i="4"/>
  <c r="CK15" i="4"/>
  <c r="BG15" i="4"/>
  <c r="BF15" i="4"/>
  <c r="BE15" i="4"/>
  <c r="BC15" i="4"/>
  <c r="BB15" i="4"/>
  <c r="BA15" i="4"/>
  <c r="AY15" i="4"/>
  <c r="AX15" i="4"/>
  <c r="AW15" i="4"/>
  <c r="F15" i="4"/>
  <c r="CQ14" i="4"/>
  <c r="CP14" i="4"/>
  <c r="CO14" i="4"/>
  <c r="BK14" i="4"/>
  <c r="BJ14" i="4"/>
  <c r="BI14" i="4"/>
  <c r="BG14" i="4"/>
  <c r="BF14" i="4"/>
  <c r="BE14" i="4"/>
  <c r="BC14" i="4"/>
  <c r="BB14" i="4"/>
  <c r="BA14" i="4"/>
  <c r="AY14" i="4"/>
  <c r="AX14" i="4"/>
  <c r="AW14" i="4"/>
  <c r="F14" i="4"/>
  <c r="BO13" i="4"/>
  <c r="BN13" i="4"/>
  <c r="BM13" i="4"/>
  <c r="BK13" i="4"/>
  <c r="BJ13" i="4"/>
  <c r="BI13" i="4"/>
  <c r="BG13" i="4"/>
  <c r="BF13" i="4"/>
  <c r="BE13" i="4"/>
  <c r="BC13" i="4"/>
  <c r="BB13" i="4"/>
  <c r="BA13" i="4"/>
  <c r="AY13" i="4"/>
  <c r="AX13" i="4"/>
  <c r="AW13" i="4"/>
  <c r="F13" i="4"/>
  <c r="BS12" i="4"/>
  <c r="BR12" i="4"/>
  <c r="BQ12" i="4"/>
  <c r="BO12" i="4"/>
  <c r="BN12" i="4"/>
  <c r="BM12" i="4"/>
  <c r="BK12" i="4"/>
  <c r="BJ12" i="4"/>
  <c r="BI12" i="4"/>
  <c r="BG12" i="4"/>
  <c r="BF12" i="4"/>
  <c r="BE12" i="4"/>
  <c r="BC12" i="4"/>
  <c r="BB12" i="4"/>
  <c r="BA12" i="4"/>
  <c r="AY12" i="4"/>
  <c r="AX12" i="4"/>
  <c r="AW12" i="4"/>
  <c r="F12" i="4"/>
  <c r="BW11" i="4"/>
  <c r="BV11" i="4"/>
  <c r="BU11" i="4"/>
  <c r="BS11" i="4"/>
  <c r="BR11" i="4"/>
  <c r="BQ11" i="4"/>
  <c r="BO11" i="4"/>
  <c r="BN11" i="4"/>
  <c r="BM11" i="4"/>
  <c r="BK11" i="4"/>
  <c r="BJ11" i="4"/>
  <c r="BI11" i="4"/>
  <c r="BG11" i="4"/>
  <c r="BF11" i="4"/>
  <c r="BE11" i="4"/>
  <c r="BC11" i="4"/>
  <c r="BB11" i="4"/>
  <c r="BA11" i="4"/>
  <c r="AY11" i="4"/>
  <c r="AX11" i="4"/>
  <c r="AW11" i="4"/>
  <c r="F11" i="4"/>
  <c r="CA10" i="4"/>
  <c r="BZ10" i="4"/>
  <c r="BY10" i="4"/>
  <c r="BW10" i="4"/>
  <c r="BV10" i="4"/>
  <c r="BU10" i="4"/>
  <c r="BS10" i="4"/>
  <c r="BR10" i="4"/>
  <c r="BQ10" i="4"/>
  <c r="BO10" i="4"/>
  <c r="BN10" i="4"/>
  <c r="BM10" i="4"/>
  <c r="BK10" i="4"/>
  <c r="BJ10" i="4"/>
  <c r="BI10" i="4"/>
  <c r="BG10" i="4"/>
  <c r="BF10" i="4"/>
  <c r="BE10" i="4"/>
  <c r="BC10" i="4"/>
  <c r="BB10" i="4"/>
  <c r="BA10" i="4"/>
  <c r="AY10" i="4"/>
  <c r="AX10" i="4"/>
  <c r="AW10" i="4"/>
  <c r="F10" i="4"/>
  <c r="CE9" i="4"/>
  <c r="CD9" i="4"/>
  <c r="CC9" i="4"/>
  <c r="CA9" i="4"/>
  <c r="BZ9" i="4"/>
  <c r="BY9" i="4"/>
  <c r="BW9" i="4"/>
  <c r="BV9" i="4"/>
  <c r="BU9" i="4"/>
  <c r="BS9" i="4"/>
  <c r="BR9" i="4"/>
  <c r="BQ9" i="4"/>
  <c r="BO9" i="4"/>
  <c r="BN9" i="4"/>
  <c r="BM9" i="4"/>
  <c r="BK9" i="4"/>
  <c r="BJ9" i="4"/>
  <c r="BI9" i="4"/>
  <c r="BG9" i="4"/>
  <c r="BF9" i="4"/>
  <c r="BE9" i="4"/>
  <c r="BC9" i="4"/>
  <c r="BB9" i="4"/>
  <c r="BA9" i="4"/>
  <c r="AY9" i="4"/>
  <c r="AX9" i="4"/>
  <c r="AW9" i="4"/>
  <c r="F9" i="4"/>
  <c r="CI8" i="4"/>
  <c r="CH8" i="4"/>
  <c r="CG8" i="4"/>
  <c r="CE8" i="4"/>
  <c r="CD8" i="4"/>
  <c r="CC8" i="4"/>
  <c r="CA8" i="4"/>
  <c r="BZ8" i="4"/>
  <c r="BY8" i="4"/>
  <c r="BW8" i="4"/>
  <c r="BV8" i="4"/>
  <c r="BU8" i="4"/>
  <c r="BS8" i="4"/>
  <c r="BR8" i="4"/>
  <c r="BQ8" i="4"/>
  <c r="BO8" i="4"/>
  <c r="BN8" i="4"/>
  <c r="BM8" i="4"/>
  <c r="BK8" i="4"/>
  <c r="BJ8" i="4"/>
  <c r="BI8" i="4"/>
  <c r="BG8" i="4"/>
  <c r="BF8" i="4"/>
  <c r="BE8" i="4"/>
  <c r="BC8" i="4"/>
  <c r="BB8" i="4"/>
  <c r="BA8" i="4"/>
  <c r="AY8" i="4"/>
  <c r="AX8" i="4"/>
  <c r="AW8" i="4"/>
  <c r="F8" i="4"/>
  <c r="CM7" i="4"/>
  <c r="CL7" i="4"/>
  <c r="CK7" i="4"/>
  <c r="CI7" i="4"/>
  <c r="CH7" i="4"/>
  <c r="CG7" i="4"/>
  <c r="CE7" i="4"/>
  <c r="CD7" i="4"/>
  <c r="CC7" i="4"/>
  <c r="CA7" i="4"/>
  <c r="BZ7" i="4"/>
  <c r="BY7" i="4"/>
  <c r="BW7" i="4"/>
  <c r="BV7" i="4"/>
  <c r="BU7" i="4"/>
  <c r="BS7" i="4"/>
  <c r="BR7" i="4"/>
  <c r="BQ7" i="4"/>
  <c r="BO7" i="4"/>
  <c r="BN7" i="4"/>
  <c r="BM7" i="4"/>
  <c r="BK7" i="4"/>
  <c r="BJ7" i="4"/>
  <c r="BI7" i="4"/>
  <c r="BG7" i="4"/>
  <c r="BF7" i="4"/>
  <c r="BE7" i="4"/>
  <c r="BC7" i="4"/>
  <c r="BB7" i="4"/>
  <c r="BA7" i="4"/>
  <c r="AY7" i="4"/>
  <c r="AX7" i="4"/>
  <c r="AW7" i="4"/>
  <c r="F7" i="4"/>
  <c r="CQ6" i="4"/>
  <c r="CP6" i="4"/>
  <c r="CO6" i="4"/>
  <c r="CM6" i="4"/>
  <c r="CL6" i="4"/>
  <c r="CK6" i="4"/>
  <c r="CI6" i="4"/>
  <c r="CH6" i="4"/>
  <c r="CG6" i="4"/>
  <c r="CE6" i="4"/>
  <c r="CD6" i="4"/>
  <c r="CC6" i="4"/>
  <c r="CA6" i="4"/>
  <c r="BZ6" i="4"/>
  <c r="BY6" i="4"/>
  <c r="BW6" i="4"/>
  <c r="BV6" i="4"/>
  <c r="BU6" i="4"/>
  <c r="BS6" i="4"/>
  <c r="BR6" i="4"/>
  <c r="BQ6" i="4"/>
  <c r="BO6" i="4"/>
  <c r="BN6" i="4"/>
  <c r="BM6" i="4"/>
  <c r="BK6" i="4"/>
  <c r="BJ6" i="4"/>
  <c r="BI6" i="4"/>
  <c r="BG6" i="4"/>
  <c r="BF6" i="4"/>
  <c r="BE6" i="4"/>
  <c r="BC6" i="4"/>
  <c r="BB6" i="4"/>
  <c r="BA6" i="4"/>
  <c r="AY6" i="4"/>
  <c r="AX6" i="4"/>
  <c r="AW6" i="4"/>
  <c r="F6" i="4"/>
  <c r="F5" i="4"/>
  <c r="CU4" i="4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M22" i="2"/>
  <c r="Z6" i="1"/>
  <c r="AA6" i="1"/>
  <c r="AB6" i="1"/>
  <c r="AD6" i="1"/>
  <c r="AE6" i="1"/>
  <c r="AF6" i="1"/>
  <c r="AH6" i="1"/>
  <c r="AI6" i="1"/>
  <c r="AJ6" i="1"/>
  <c r="AL6" i="1"/>
  <c r="AM6" i="1"/>
  <c r="AN6" i="1"/>
  <c r="AP6" i="1"/>
  <c r="AQ6" i="1"/>
  <c r="AR6" i="1"/>
  <c r="AT6" i="1"/>
  <c r="AU6" i="1"/>
  <c r="AV6" i="1"/>
  <c r="AX6" i="1"/>
  <c r="AY6" i="1"/>
  <c r="AZ6" i="1"/>
  <c r="BB6" i="1"/>
  <c r="BC6" i="1"/>
  <c r="BD6" i="1"/>
  <c r="BF6" i="1"/>
  <c r="BG6" i="1"/>
  <c r="BH6" i="1"/>
  <c r="BJ6" i="1"/>
  <c r="BK6" i="1"/>
  <c r="BL6" i="1"/>
  <c r="BN6" i="1"/>
  <c r="BO6" i="1"/>
  <c r="BP6" i="1"/>
  <c r="BR6" i="1"/>
  <c r="BS6" i="1"/>
  <c r="BT6" i="1"/>
  <c r="Z7" i="1"/>
  <c r="AA7" i="1"/>
  <c r="AB7" i="1"/>
  <c r="AD7" i="1"/>
  <c r="AE7" i="1"/>
  <c r="AF7" i="1"/>
  <c r="AH7" i="1"/>
  <c r="AI7" i="1"/>
  <c r="AJ7" i="1"/>
  <c r="AL7" i="1"/>
  <c r="AM7" i="1"/>
  <c r="AN7" i="1"/>
  <c r="AP7" i="1"/>
  <c r="AQ7" i="1"/>
  <c r="AR7" i="1"/>
  <c r="AT7" i="1"/>
  <c r="AU7" i="1"/>
  <c r="AV7" i="1"/>
  <c r="AX7" i="1"/>
  <c r="AY7" i="1"/>
  <c r="AZ7" i="1"/>
  <c r="BB7" i="1"/>
  <c r="BC7" i="1"/>
  <c r="BD7" i="1"/>
  <c r="BF7" i="1"/>
  <c r="BG7" i="1"/>
  <c r="BH7" i="1"/>
  <c r="BJ7" i="1"/>
  <c r="BK7" i="1"/>
  <c r="BL7" i="1"/>
  <c r="BN7" i="1"/>
  <c r="BO7" i="1"/>
  <c r="BP7" i="1"/>
  <c r="Z8" i="1"/>
  <c r="AA8" i="1"/>
  <c r="AB8" i="1"/>
  <c r="AD8" i="1"/>
  <c r="AE8" i="1"/>
  <c r="AF8" i="1"/>
  <c r="AH8" i="1"/>
  <c r="AI8" i="1"/>
  <c r="AJ8" i="1"/>
  <c r="AL8" i="1"/>
  <c r="AM8" i="1"/>
  <c r="AN8" i="1"/>
  <c r="AP8" i="1"/>
  <c r="AQ8" i="1"/>
  <c r="AR8" i="1"/>
  <c r="AT8" i="1"/>
  <c r="AU8" i="1"/>
  <c r="AV8" i="1"/>
  <c r="AX8" i="1"/>
  <c r="AY8" i="1"/>
  <c r="AZ8" i="1"/>
  <c r="BB8" i="1"/>
  <c r="BC8" i="1"/>
  <c r="BD8" i="1"/>
  <c r="BF8" i="1"/>
  <c r="BG8" i="1"/>
  <c r="BH8" i="1"/>
  <c r="BJ8" i="1"/>
  <c r="BK8" i="1"/>
  <c r="BL8" i="1"/>
  <c r="Z9" i="1"/>
  <c r="AA9" i="1"/>
  <c r="AB9" i="1"/>
  <c r="AD9" i="1"/>
  <c r="AE9" i="1"/>
  <c r="AF9" i="1"/>
  <c r="AH9" i="1"/>
  <c r="AI9" i="1"/>
  <c r="AJ9" i="1"/>
  <c r="AL9" i="1"/>
  <c r="AM9" i="1"/>
  <c r="AN9" i="1"/>
  <c r="AP9" i="1"/>
  <c r="AQ9" i="1"/>
  <c r="AR9" i="1"/>
  <c r="AT9" i="1"/>
  <c r="AU9" i="1"/>
  <c r="AV9" i="1"/>
  <c r="AX9" i="1"/>
  <c r="AY9" i="1"/>
  <c r="AZ9" i="1"/>
  <c r="BB9" i="1"/>
  <c r="BC9" i="1"/>
  <c r="BD9" i="1"/>
  <c r="BF9" i="1"/>
  <c r="BG9" i="1"/>
  <c r="BH9" i="1"/>
  <c r="Z10" i="1"/>
  <c r="AA10" i="1"/>
  <c r="AB10" i="1"/>
  <c r="AD10" i="1"/>
  <c r="AE10" i="1"/>
  <c r="AF10" i="1"/>
  <c r="AH10" i="1"/>
  <c r="AI10" i="1"/>
  <c r="AJ10" i="1"/>
  <c r="AL10" i="1"/>
  <c r="AM10" i="1"/>
  <c r="AN10" i="1"/>
  <c r="AP10" i="1"/>
  <c r="AQ10" i="1"/>
  <c r="AR10" i="1"/>
  <c r="AT10" i="1"/>
  <c r="AU10" i="1"/>
  <c r="AV10" i="1"/>
  <c r="AX10" i="1"/>
  <c r="AY10" i="1"/>
  <c r="AZ10" i="1"/>
  <c r="BB10" i="1"/>
  <c r="BC10" i="1"/>
  <c r="BD10" i="1"/>
  <c r="Z11" i="1"/>
  <c r="AA11" i="1"/>
  <c r="AB11" i="1"/>
  <c r="AD11" i="1"/>
  <c r="AE11" i="1"/>
  <c r="AF11" i="1"/>
  <c r="AH11" i="1"/>
  <c r="AI11" i="1"/>
  <c r="AJ11" i="1"/>
  <c r="AL11" i="1"/>
  <c r="AM11" i="1"/>
  <c r="AN11" i="1"/>
  <c r="AP11" i="1"/>
  <c r="AQ11" i="1"/>
  <c r="AR11" i="1"/>
  <c r="AT11" i="1"/>
  <c r="AU11" i="1"/>
  <c r="AV11" i="1"/>
  <c r="AX11" i="1"/>
  <c r="AY11" i="1"/>
  <c r="AZ11" i="1"/>
  <c r="Z12" i="1"/>
  <c r="AA12" i="1"/>
  <c r="AB12" i="1"/>
  <c r="AD12" i="1"/>
  <c r="AE12" i="1"/>
  <c r="AF12" i="1"/>
  <c r="AH12" i="1"/>
  <c r="AI12" i="1"/>
  <c r="AJ12" i="1"/>
  <c r="AL12" i="1"/>
  <c r="AM12" i="1"/>
  <c r="AN12" i="1"/>
  <c r="AP12" i="1"/>
  <c r="AQ12" i="1"/>
  <c r="AR12" i="1"/>
  <c r="AT12" i="1"/>
  <c r="AU12" i="1"/>
  <c r="AV12" i="1"/>
  <c r="Z13" i="1"/>
  <c r="AA13" i="1"/>
  <c r="AB13" i="1"/>
  <c r="AD13" i="1"/>
  <c r="AE13" i="1"/>
  <c r="AF13" i="1"/>
  <c r="AH13" i="1"/>
  <c r="AI13" i="1"/>
  <c r="AJ13" i="1"/>
  <c r="AL13" i="1"/>
  <c r="AM13" i="1"/>
  <c r="AN13" i="1"/>
  <c r="AP13" i="1"/>
  <c r="AQ13" i="1"/>
  <c r="AR13" i="1"/>
  <c r="Z14" i="1"/>
  <c r="AA14" i="1"/>
  <c r="AB14" i="1"/>
  <c r="AD14" i="1"/>
  <c r="AE14" i="1"/>
  <c r="AF14" i="1"/>
  <c r="AH14" i="1"/>
  <c r="AI14" i="1"/>
  <c r="AJ14" i="1"/>
  <c r="AL14" i="1"/>
  <c r="AM14" i="1"/>
  <c r="AN14" i="1"/>
  <c r="BR14" i="1"/>
  <c r="BS14" i="1"/>
  <c r="BT14" i="1"/>
  <c r="Z15" i="1"/>
  <c r="AA15" i="1"/>
  <c r="AB15" i="1"/>
  <c r="AD15" i="1"/>
  <c r="AE15" i="1"/>
  <c r="AF15" i="1"/>
  <c r="AH15" i="1"/>
  <c r="AI15" i="1"/>
  <c r="AJ15" i="1"/>
  <c r="BN15" i="1"/>
  <c r="BO15" i="1"/>
  <c r="BP15" i="1"/>
  <c r="BR15" i="1"/>
  <c r="BS15" i="1"/>
  <c r="BT15" i="1"/>
  <c r="Z16" i="1"/>
  <c r="AA16" i="1"/>
  <c r="AB16" i="1"/>
  <c r="AD16" i="1"/>
  <c r="AE16" i="1"/>
  <c r="AF16" i="1"/>
  <c r="BJ16" i="1"/>
  <c r="BK16" i="1"/>
  <c r="BL16" i="1"/>
  <c r="BN16" i="1"/>
  <c r="BO16" i="1"/>
  <c r="BP16" i="1"/>
  <c r="BR16" i="1"/>
  <c r="BS16" i="1"/>
  <c r="BT16" i="1"/>
  <c r="Z17" i="1"/>
  <c r="AA17" i="1"/>
  <c r="AB17" i="1"/>
  <c r="BF17" i="1"/>
  <c r="BG17" i="1"/>
  <c r="BH17" i="1"/>
  <c r="BJ17" i="1"/>
  <c r="BK17" i="1"/>
  <c r="BL17" i="1"/>
  <c r="BN17" i="1"/>
  <c r="BO17" i="1"/>
  <c r="BP17" i="1"/>
  <c r="BR17" i="1"/>
  <c r="BS17" i="1"/>
  <c r="BT17" i="1"/>
  <c r="BB18" i="1"/>
  <c r="BC18" i="1"/>
  <c r="BD18" i="1"/>
  <c r="BF18" i="1"/>
  <c r="BG18" i="1"/>
  <c r="BH18" i="1"/>
  <c r="BJ18" i="1"/>
  <c r="BK18" i="1"/>
  <c r="BL18" i="1"/>
  <c r="BN18" i="1"/>
  <c r="BO18" i="1"/>
  <c r="BP18" i="1"/>
  <c r="BR18" i="1"/>
  <c r="BS18" i="1"/>
  <c r="BT18" i="1"/>
  <c r="AX19" i="1"/>
  <c r="AY19" i="1"/>
  <c r="AZ19" i="1"/>
  <c r="BB19" i="1"/>
  <c r="BC19" i="1"/>
  <c r="BD19" i="1"/>
  <c r="BF19" i="1"/>
  <c r="BG19" i="1"/>
  <c r="BH19" i="1"/>
  <c r="BJ19" i="1"/>
  <c r="BK19" i="1"/>
  <c r="BL19" i="1"/>
  <c r="BN19" i="1"/>
  <c r="BO19" i="1"/>
  <c r="BP19" i="1"/>
  <c r="BR19" i="1"/>
  <c r="BS19" i="1"/>
  <c r="BT19" i="1"/>
  <c r="AT20" i="1"/>
  <c r="AU20" i="1"/>
  <c r="AV20" i="1"/>
  <c r="AX20" i="1"/>
  <c r="AY20" i="1"/>
  <c r="AZ20" i="1"/>
  <c r="BB20" i="1"/>
  <c r="BC20" i="1"/>
  <c r="BD20" i="1"/>
  <c r="BF20" i="1"/>
  <c r="BG20" i="1"/>
  <c r="BH20" i="1"/>
  <c r="BJ20" i="1"/>
  <c r="BK20" i="1"/>
  <c r="BL20" i="1"/>
  <c r="BN20" i="1"/>
  <c r="BO20" i="1"/>
  <c r="BP20" i="1"/>
  <c r="BR20" i="1"/>
  <c r="BS20" i="1"/>
  <c r="BT20" i="1"/>
  <c r="AP21" i="1"/>
  <c r="AQ21" i="1"/>
  <c r="AR21" i="1"/>
  <c r="AT21" i="1"/>
  <c r="AU21" i="1"/>
  <c r="AV21" i="1"/>
  <c r="AX21" i="1"/>
  <c r="AY21" i="1"/>
  <c r="AZ21" i="1"/>
  <c r="BB21" i="1"/>
  <c r="BC21" i="1"/>
  <c r="BD21" i="1"/>
  <c r="BF21" i="1"/>
  <c r="BG21" i="1"/>
  <c r="BH21" i="1"/>
  <c r="BJ21" i="1"/>
  <c r="BK21" i="1"/>
  <c r="BL21" i="1"/>
  <c r="BN21" i="1"/>
  <c r="BO21" i="1"/>
  <c r="BP21" i="1"/>
  <c r="BR21" i="1"/>
  <c r="BS21" i="1"/>
  <c r="BT21" i="1"/>
  <c r="AL22" i="1"/>
  <c r="AM22" i="1"/>
  <c r="AN22" i="1"/>
  <c r="AP22" i="1"/>
  <c r="AQ22" i="1"/>
  <c r="AR22" i="1"/>
  <c r="AT22" i="1"/>
  <c r="AU22" i="1"/>
  <c r="AV22" i="1"/>
  <c r="AX22" i="1"/>
  <c r="AY22" i="1"/>
  <c r="AZ22" i="1"/>
  <c r="BB22" i="1"/>
  <c r="BC22" i="1"/>
  <c r="BD22" i="1"/>
  <c r="BF22" i="1"/>
  <c r="BG22" i="1"/>
  <c r="BH22" i="1"/>
  <c r="BJ22" i="1"/>
  <c r="BK22" i="1"/>
  <c r="BL22" i="1"/>
  <c r="BN22" i="1"/>
  <c r="BO22" i="1"/>
  <c r="BP22" i="1"/>
  <c r="BR22" i="1"/>
  <c r="BS22" i="1"/>
  <c r="BT22" i="1"/>
  <c r="AH23" i="1"/>
  <c r="AI23" i="1"/>
  <c r="AJ23" i="1"/>
  <c r="AL23" i="1"/>
  <c r="AM23" i="1"/>
  <c r="AN23" i="1"/>
  <c r="AP23" i="1"/>
  <c r="AQ23" i="1"/>
  <c r="AR23" i="1"/>
  <c r="AT23" i="1"/>
  <c r="AU23" i="1"/>
  <c r="AV23" i="1"/>
  <c r="AX23" i="1"/>
  <c r="AY23" i="1"/>
  <c r="AZ23" i="1"/>
  <c r="BB23" i="1"/>
  <c r="BC23" i="1"/>
  <c r="BD23" i="1"/>
  <c r="BF23" i="1"/>
  <c r="BG23" i="1"/>
  <c r="BH23" i="1"/>
  <c r="BJ23" i="1"/>
  <c r="BK23" i="1"/>
  <c r="BL23" i="1"/>
  <c r="BN23" i="1"/>
  <c r="BO23" i="1"/>
  <c r="BP23" i="1"/>
  <c r="BR23" i="1"/>
  <c r="BS23" i="1"/>
  <c r="BT23" i="1"/>
  <c r="AD24" i="1"/>
  <c r="AE24" i="1"/>
  <c r="AF24" i="1"/>
  <c r="AH24" i="1"/>
  <c r="AI24" i="1"/>
  <c r="AJ24" i="1"/>
  <c r="AL24" i="1"/>
  <c r="AM24" i="1"/>
  <c r="AN24" i="1"/>
  <c r="AP24" i="1"/>
  <c r="AQ24" i="1"/>
  <c r="AR24" i="1"/>
  <c r="AT24" i="1"/>
  <c r="AU24" i="1"/>
  <c r="AV24" i="1"/>
  <c r="AX24" i="1"/>
  <c r="AY24" i="1"/>
  <c r="AZ24" i="1"/>
  <c r="BB24" i="1"/>
  <c r="BC24" i="1"/>
  <c r="BD24" i="1"/>
  <c r="BF24" i="1"/>
  <c r="BG24" i="1"/>
  <c r="BH24" i="1"/>
  <c r="BJ24" i="1"/>
  <c r="BK24" i="1"/>
  <c r="BL24" i="1"/>
  <c r="BN24" i="1"/>
  <c r="BO24" i="1"/>
  <c r="BP24" i="1"/>
  <c r="BR24" i="1"/>
  <c r="BS24" i="1"/>
  <c r="BT24" i="1"/>
  <c r="Z25" i="1"/>
  <c r="AA25" i="1"/>
  <c r="AB25" i="1"/>
  <c r="AD25" i="1"/>
  <c r="AE25" i="1"/>
  <c r="AF25" i="1"/>
  <c r="AH25" i="1"/>
  <c r="AI25" i="1"/>
  <c r="AJ25" i="1"/>
  <c r="AL25" i="1"/>
  <c r="AM25" i="1"/>
  <c r="AN25" i="1"/>
  <c r="AP25" i="1"/>
  <c r="AQ25" i="1"/>
  <c r="AR25" i="1"/>
  <c r="AT25" i="1"/>
  <c r="AU25" i="1"/>
  <c r="AV25" i="1"/>
  <c r="AX25" i="1"/>
  <c r="AY25" i="1"/>
  <c r="AZ25" i="1"/>
  <c r="BB25" i="1"/>
  <c r="BC25" i="1"/>
  <c r="BD25" i="1"/>
  <c r="BF25" i="1"/>
  <c r="BG25" i="1"/>
  <c r="BH25" i="1"/>
  <c r="BJ25" i="1"/>
  <c r="BK25" i="1"/>
  <c r="BL25" i="1"/>
  <c r="BN25" i="1"/>
  <c r="BO25" i="1"/>
  <c r="BP25" i="1"/>
  <c r="BR25" i="1"/>
  <c r="BS25" i="1"/>
  <c r="BT25" i="1"/>
  <c r="Z40" i="1"/>
  <c r="AA40" i="1"/>
  <c r="AB40" i="1"/>
  <c r="AD40" i="1"/>
  <c r="AE40" i="1"/>
  <c r="AF40" i="1"/>
  <c r="AH40" i="1"/>
  <c r="AI40" i="1"/>
  <c r="AJ40" i="1"/>
  <c r="AL40" i="1"/>
  <c r="AM40" i="1"/>
  <c r="AN40" i="1"/>
  <c r="AP40" i="1"/>
  <c r="AQ40" i="1"/>
  <c r="AR40" i="1"/>
  <c r="AT40" i="1"/>
  <c r="AU40" i="1"/>
  <c r="AV40" i="1"/>
  <c r="AX40" i="1"/>
  <c r="AY40" i="1"/>
  <c r="AZ40" i="1"/>
  <c r="BB40" i="1"/>
  <c r="BC40" i="1"/>
  <c r="BD40" i="1"/>
  <c r="BF40" i="1"/>
  <c r="BG40" i="1"/>
  <c r="BH40" i="1"/>
  <c r="BJ40" i="1"/>
  <c r="BK40" i="1"/>
  <c r="BL40" i="1"/>
  <c r="BN40" i="1"/>
  <c r="BO40" i="1"/>
  <c r="BP40" i="1"/>
  <c r="BR40" i="1"/>
  <c r="BS40" i="1"/>
  <c r="BT40" i="1"/>
  <c r="AD53" i="1"/>
  <c r="AE53" i="1"/>
  <c r="AF53" i="1"/>
  <c r="AH53" i="1"/>
  <c r="AI53" i="1"/>
  <c r="AJ53" i="1"/>
  <c r="AL53" i="1"/>
  <c r="AM53" i="1"/>
  <c r="AN53" i="1"/>
  <c r="AP53" i="1"/>
  <c r="AQ53" i="1"/>
  <c r="AR53" i="1"/>
  <c r="AT53" i="1"/>
  <c r="AU53" i="1"/>
  <c r="AV53" i="1"/>
  <c r="AX53" i="1"/>
  <c r="AY53" i="1"/>
  <c r="AZ53" i="1"/>
  <c r="BB53" i="1"/>
  <c r="BC53" i="1"/>
  <c r="BD53" i="1"/>
  <c r="BF53" i="1"/>
  <c r="BG53" i="1"/>
  <c r="BH53" i="1"/>
  <c r="BJ53" i="1"/>
  <c r="BK53" i="1"/>
  <c r="BL53" i="1"/>
  <c r="AH54" i="1"/>
  <c r="AI54" i="1"/>
  <c r="AJ54" i="1"/>
  <c r="AL54" i="1"/>
  <c r="AM54" i="1"/>
  <c r="AN54" i="1"/>
  <c r="AP54" i="1"/>
  <c r="AQ54" i="1"/>
  <c r="AR54" i="1"/>
  <c r="AT54" i="1"/>
  <c r="AU54" i="1"/>
  <c r="AV54" i="1"/>
  <c r="AX54" i="1"/>
  <c r="AY54" i="1"/>
  <c r="AZ54" i="1"/>
  <c r="BB54" i="1"/>
  <c r="BC54" i="1"/>
  <c r="BD54" i="1"/>
  <c r="BF54" i="1"/>
  <c r="BG54" i="1"/>
  <c r="BH54" i="1"/>
  <c r="BR54" i="1"/>
  <c r="BS54" i="1"/>
  <c r="BT54" i="1"/>
  <c r="Z55" i="1"/>
  <c r="AA55" i="1"/>
  <c r="AB55" i="1"/>
  <c r="AL55" i="1"/>
  <c r="AM55" i="1"/>
  <c r="AN55" i="1"/>
  <c r="AP55" i="1"/>
  <c r="AQ55" i="1"/>
  <c r="AR55" i="1"/>
  <c r="AT55" i="1"/>
  <c r="AU55" i="1"/>
  <c r="AV55" i="1"/>
  <c r="AX55" i="1"/>
  <c r="AY55" i="1"/>
  <c r="AZ55" i="1"/>
  <c r="BB55" i="1"/>
  <c r="BC55" i="1"/>
  <c r="BD55" i="1"/>
  <c r="BN55" i="1"/>
  <c r="BO55" i="1"/>
  <c r="BP55" i="1"/>
  <c r="BR55" i="1"/>
  <c r="BS55" i="1"/>
  <c r="BT55" i="1"/>
  <c r="Z56" i="1"/>
  <c r="AA56" i="1"/>
  <c r="AB56" i="1"/>
  <c r="AD56" i="1"/>
  <c r="AE56" i="1"/>
  <c r="AF56" i="1"/>
  <c r="AP56" i="1"/>
  <c r="AQ56" i="1"/>
  <c r="AR56" i="1"/>
  <c r="AT56" i="1"/>
  <c r="AU56" i="1"/>
  <c r="AV56" i="1"/>
  <c r="AX56" i="1"/>
  <c r="AY56" i="1"/>
  <c r="AZ56" i="1"/>
  <c r="BJ56" i="1"/>
  <c r="BK56" i="1"/>
  <c r="BL56" i="1"/>
  <c r="BN56" i="1"/>
  <c r="BO56" i="1"/>
  <c r="BP56" i="1"/>
  <c r="BR56" i="1"/>
  <c r="BS56" i="1"/>
  <c r="BT56" i="1"/>
  <c r="Z57" i="1"/>
  <c r="AA57" i="1"/>
  <c r="AB57" i="1"/>
  <c r="AD57" i="1"/>
  <c r="AE57" i="1"/>
  <c r="AF57" i="1"/>
  <c r="AH57" i="1"/>
  <c r="AI57" i="1"/>
  <c r="AJ57" i="1"/>
  <c r="AT57" i="1"/>
  <c r="AU57" i="1"/>
  <c r="AV57" i="1"/>
  <c r="BF57" i="1"/>
  <c r="BG57" i="1"/>
  <c r="BH57" i="1"/>
  <c r="BJ57" i="1"/>
  <c r="BK57" i="1"/>
  <c r="BL57" i="1"/>
  <c r="BN57" i="1"/>
  <c r="BO57" i="1"/>
  <c r="BP57" i="1"/>
  <c r="BR57" i="1"/>
  <c r="BS57" i="1"/>
  <c r="BT57" i="1"/>
  <c r="Z58" i="1"/>
  <c r="AA58" i="1"/>
  <c r="AB58" i="1"/>
  <c r="AD58" i="1"/>
  <c r="AE58" i="1"/>
  <c r="AF58" i="1"/>
  <c r="AH58" i="1"/>
  <c r="AI58" i="1"/>
  <c r="AJ58" i="1"/>
  <c r="AL58" i="1"/>
  <c r="AM58" i="1"/>
  <c r="AN58" i="1"/>
  <c r="BB58" i="1"/>
  <c r="BC58" i="1"/>
  <c r="BD58" i="1"/>
  <c r="BF58" i="1"/>
  <c r="BG58" i="1"/>
  <c r="BH58" i="1"/>
  <c r="BJ58" i="1"/>
  <c r="BK58" i="1"/>
  <c r="BL58" i="1"/>
  <c r="BN58" i="1"/>
  <c r="BO58" i="1"/>
  <c r="BP58" i="1"/>
  <c r="BR58" i="1"/>
  <c r="BS58" i="1"/>
  <c r="BT58" i="1"/>
  <c r="Z59" i="1"/>
  <c r="AA59" i="1"/>
  <c r="AB59" i="1"/>
  <c r="AD59" i="1"/>
  <c r="AE59" i="1"/>
  <c r="AF59" i="1"/>
  <c r="AH59" i="1"/>
  <c r="AI59" i="1"/>
  <c r="AJ59" i="1"/>
  <c r="AL59" i="1"/>
  <c r="AM59" i="1"/>
  <c r="AN59" i="1"/>
  <c r="BB59" i="1"/>
  <c r="BC59" i="1"/>
  <c r="BD59" i="1"/>
  <c r="BF59" i="1"/>
  <c r="BG59" i="1"/>
  <c r="BH59" i="1"/>
  <c r="BJ59" i="1"/>
  <c r="BK59" i="1"/>
  <c r="BL59" i="1"/>
  <c r="BN59" i="1"/>
  <c r="BO59" i="1"/>
  <c r="BP59" i="1"/>
  <c r="BR59" i="1"/>
  <c r="BS59" i="1"/>
  <c r="BT59" i="1"/>
  <c r="Z60" i="1"/>
  <c r="AA60" i="1"/>
  <c r="AB60" i="1"/>
  <c r="AD60" i="1"/>
  <c r="AE60" i="1"/>
  <c r="AF60" i="1"/>
  <c r="AH60" i="1"/>
  <c r="AI60" i="1"/>
  <c r="AJ60" i="1"/>
  <c r="AT60" i="1"/>
  <c r="AU60" i="1"/>
  <c r="AV60" i="1"/>
  <c r="BF60" i="1"/>
  <c r="BG60" i="1"/>
  <c r="BH60" i="1"/>
  <c r="BJ60" i="1"/>
  <c r="BK60" i="1"/>
  <c r="BL60" i="1"/>
  <c r="BN60" i="1"/>
  <c r="BO60" i="1"/>
  <c r="BP60" i="1"/>
  <c r="BR60" i="1"/>
  <c r="BS60" i="1"/>
  <c r="BT60" i="1"/>
  <c r="Z61" i="1"/>
  <c r="AA61" i="1"/>
  <c r="AB61" i="1"/>
  <c r="AD61" i="1"/>
  <c r="AE61" i="1"/>
  <c r="AF61" i="1"/>
  <c r="AP61" i="1"/>
  <c r="AQ61" i="1"/>
  <c r="AR61" i="1"/>
  <c r="AT61" i="1"/>
  <c r="AU61" i="1"/>
  <c r="AV61" i="1"/>
  <c r="AX61" i="1"/>
  <c r="AY61" i="1"/>
  <c r="AZ61" i="1"/>
  <c r="BJ61" i="1"/>
  <c r="BK61" i="1"/>
  <c r="BL61" i="1"/>
  <c r="BN61" i="1"/>
  <c r="BO61" i="1"/>
  <c r="BP61" i="1"/>
  <c r="BR61" i="1"/>
  <c r="BS61" i="1"/>
  <c r="BT61" i="1"/>
  <c r="Z62" i="1"/>
  <c r="AA62" i="1"/>
  <c r="AB62" i="1"/>
  <c r="AL62" i="1"/>
  <c r="AM62" i="1"/>
  <c r="AN62" i="1"/>
  <c r="AP62" i="1"/>
  <c r="AQ62" i="1"/>
  <c r="AR62" i="1"/>
  <c r="AT62" i="1"/>
  <c r="AU62" i="1"/>
  <c r="AV62" i="1"/>
  <c r="AX62" i="1"/>
  <c r="AY62" i="1"/>
  <c r="AZ62" i="1"/>
  <c r="BB62" i="1"/>
  <c r="BC62" i="1"/>
  <c r="BD62" i="1"/>
  <c r="BN62" i="1"/>
  <c r="BO62" i="1"/>
  <c r="BP62" i="1"/>
  <c r="BR62" i="1"/>
  <c r="BS62" i="1"/>
  <c r="BT62" i="1"/>
  <c r="AH63" i="1"/>
  <c r="AI63" i="1"/>
  <c r="AJ63" i="1"/>
  <c r="AL63" i="1"/>
  <c r="AM63" i="1"/>
  <c r="AN63" i="1"/>
  <c r="AP63" i="1"/>
  <c r="AQ63" i="1"/>
  <c r="AR63" i="1"/>
  <c r="AT63" i="1"/>
  <c r="AU63" i="1"/>
  <c r="AV63" i="1"/>
  <c r="AX63" i="1"/>
  <c r="AY63" i="1"/>
  <c r="AZ63" i="1"/>
  <c r="BB63" i="1"/>
  <c r="BC63" i="1"/>
  <c r="BD63" i="1"/>
  <c r="BF63" i="1"/>
  <c r="BG63" i="1"/>
  <c r="BH63" i="1"/>
  <c r="BR63" i="1"/>
  <c r="BS63" i="1"/>
  <c r="BT63" i="1"/>
  <c r="AD64" i="1"/>
  <c r="AE64" i="1"/>
  <c r="AF64" i="1"/>
  <c r="AH64" i="1"/>
  <c r="AI64" i="1"/>
  <c r="AJ64" i="1"/>
  <c r="AL64" i="1"/>
  <c r="AM64" i="1"/>
  <c r="AN64" i="1"/>
  <c r="AP64" i="1"/>
  <c r="AQ64" i="1"/>
  <c r="AR64" i="1"/>
  <c r="AT64" i="1"/>
  <c r="AU64" i="1"/>
  <c r="AV64" i="1"/>
  <c r="AX64" i="1"/>
  <c r="AY64" i="1"/>
  <c r="AZ64" i="1"/>
  <c r="BB64" i="1"/>
  <c r="BC64" i="1"/>
  <c r="BD64" i="1"/>
  <c r="BF64" i="1"/>
  <c r="BG64" i="1"/>
  <c r="BH64" i="1"/>
  <c r="BJ64" i="1"/>
  <c r="BK64" i="1"/>
  <c r="BL64" i="1"/>
  <c r="AH65" i="1"/>
  <c r="AI65" i="1"/>
  <c r="AJ65" i="1"/>
  <c r="AL65" i="1"/>
  <c r="AM65" i="1"/>
  <c r="AN65" i="1"/>
  <c r="AP65" i="1"/>
  <c r="AQ65" i="1"/>
  <c r="AR65" i="1"/>
  <c r="AT65" i="1"/>
  <c r="AU65" i="1"/>
  <c r="AV65" i="1"/>
  <c r="AX65" i="1"/>
  <c r="AY65" i="1"/>
  <c r="AZ65" i="1"/>
  <c r="BB65" i="1"/>
  <c r="BC65" i="1"/>
  <c r="BD65" i="1"/>
  <c r="BF65" i="1"/>
  <c r="BG65" i="1"/>
  <c r="BH65" i="1"/>
  <c r="BJ65" i="1"/>
  <c r="BK65" i="1"/>
  <c r="BL65" i="1"/>
  <c r="BN65" i="1"/>
  <c r="BO65" i="1"/>
  <c r="BP65" i="1"/>
  <c r="Z66" i="1"/>
  <c r="AA66" i="1"/>
  <c r="AB66" i="1"/>
  <c r="AL66" i="1"/>
  <c r="AM66" i="1"/>
  <c r="AN66" i="1"/>
  <c r="AP66" i="1"/>
  <c r="AQ66" i="1"/>
  <c r="AR66" i="1"/>
  <c r="AT66" i="1"/>
  <c r="AU66" i="1"/>
  <c r="AV66" i="1"/>
  <c r="AX66" i="1"/>
  <c r="AY66" i="1"/>
  <c r="AZ66" i="1"/>
  <c r="BB66" i="1"/>
  <c r="BC66" i="1"/>
  <c r="BD66" i="1"/>
  <c r="BF66" i="1"/>
  <c r="BG66" i="1"/>
  <c r="BH66" i="1"/>
  <c r="BJ66" i="1"/>
  <c r="BK66" i="1"/>
  <c r="BL66" i="1"/>
  <c r="Z67" i="1"/>
  <c r="AA67" i="1"/>
  <c r="AB67" i="1"/>
  <c r="AD67" i="1"/>
  <c r="AE67" i="1"/>
  <c r="AF67" i="1"/>
  <c r="AP67" i="1"/>
  <c r="AQ67" i="1"/>
  <c r="AR67" i="1"/>
  <c r="AT67" i="1"/>
  <c r="AU67" i="1"/>
  <c r="AV67" i="1"/>
  <c r="AX67" i="1"/>
  <c r="AY67" i="1"/>
  <c r="AZ67" i="1"/>
  <c r="BB67" i="1"/>
  <c r="BC67" i="1"/>
  <c r="BD67" i="1"/>
  <c r="BF67" i="1"/>
  <c r="BG67" i="1"/>
  <c r="BH67" i="1"/>
  <c r="BR67" i="1"/>
  <c r="BS67" i="1"/>
  <c r="BT67" i="1"/>
  <c r="Z68" i="1"/>
  <c r="AA68" i="1"/>
  <c r="AB68" i="1"/>
  <c r="AD68" i="1"/>
  <c r="AE68" i="1"/>
  <c r="AF68" i="1"/>
  <c r="AH68" i="1"/>
  <c r="AI68" i="1"/>
  <c r="AJ68" i="1"/>
  <c r="AT68" i="1"/>
  <c r="AU68" i="1"/>
  <c r="AV68" i="1"/>
  <c r="AX68" i="1"/>
  <c r="AY68" i="1"/>
  <c r="AZ68" i="1"/>
  <c r="BB68" i="1"/>
  <c r="BC68" i="1"/>
  <c r="BD68" i="1"/>
  <c r="BN68" i="1"/>
  <c r="BO68" i="1"/>
  <c r="BP68" i="1"/>
  <c r="BR68" i="1"/>
  <c r="BS68" i="1"/>
  <c r="BT68" i="1"/>
  <c r="Z69" i="1"/>
  <c r="AA69" i="1"/>
  <c r="AB69" i="1"/>
  <c r="AD69" i="1"/>
  <c r="AE69" i="1"/>
  <c r="AF69" i="1"/>
  <c r="AH69" i="1"/>
  <c r="AI69" i="1"/>
  <c r="AJ69" i="1"/>
  <c r="AL69" i="1"/>
  <c r="AM69" i="1"/>
  <c r="AN69" i="1"/>
  <c r="AX69" i="1"/>
  <c r="AY69" i="1"/>
  <c r="AZ69" i="1"/>
  <c r="BJ69" i="1"/>
  <c r="BK69" i="1"/>
  <c r="BL69" i="1"/>
  <c r="BN69" i="1"/>
  <c r="BO69" i="1"/>
  <c r="BP69" i="1"/>
  <c r="BR69" i="1"/>
  <c r="BS69" i="1"/>
  <c r="BT69" i="1"/>
  <c r="Z70" i="1"/>
  <c r="AA70" i="1"/>
  <c r="AB70" i="1"/>
  <c r="AD70" i="1"/>
  <c r="AE70" i="1"/>
  <c r="AF70" i="1"/>
  <c r="AH70" i="1"/>
  <c r="AI70" i="1"/>
  <c r="AJ70" i="1"/>
  <c r="AL70" i="1"/>
  <c r="AM70" i="1"/>
  <c r="AN70" i="1"/>
  <c r="AP70" i="1"/>
  <c r="AQ70" i="1"/>
  <c r="AR70" i="1"/>
  <c r="BF70" i="1"/>
  <c r="BG70" i="1"/>
  <c r="BH70" i="1"/>
  <c r="BJ70" i="1"/>
  <c r="BK70" i="1"/>
  <c r="BL70" i="1"/>
  <c r="BN70" i="1"/>
  <c r="BO70" i="1"/>
  <c r="BP70" i="1"/>
  <c r="BR70" i="1"/>
  <c r="BS70" i="1"/>
  <c r="BT70" i="1"/>
  <c r="Z71" i="1"/>
  <c r="AA71" i="1"/>
  <c r="AB71" i="1"/>
  <c r="AD71" i="1"/>
  <c r="AE71" i="1"/>
  <c r="AF71" i="1"/>
  <c r="AH71" i="1"/>
  <c r="AI71" i="1"/>
  <c r="AJ71" i="1"/>
  <c r="AL71" i="1"/>
  <c r="AM71" i="1"/>
  <c r="AN71" i="1"/>
  <c r="AP71" i="1"/>
  <c r="AQ71" i="1"/>
  <c r="AR71" i="1"/>
  <c r="BF71" i="1"/>
  <c r="BG71" i="1"/>
  <c r="BH71" i="1"/>
  <c r="BJ71" i="1"/>
  <c r="BK71" i="1"/>
  <c r="BL71" i="1"/>
  <c r="BN71" i="1"/>
  <c r="BO71" i="1"/>
  <c r="BP71" i="1"/>
  <c r="BR71" i="1"/>
  <c r="BS71" i="1"/>
  <c r="BT71" i="1"/>
  <c r="Z72" i="1"/>
  <c r="AA72" i="1"/>
  <c r="AB72" i="1"/>
  <c r="AD72" i="1"/>
  <c r="AE72" i="1"/>
  <c r="AF72" i="1"/>
  <c r="AH72" i="1"/>
  <c r="AI72" i="1"/>
  <c r="AJ72" i="1"/>
  <c r="AL72" i="1"/>
  <c r="AM72" i="1"/>
  <c r="AN72" i="1"/>
  <c r="AX72" i="1"/>
  <c r="AY72" i="1"/>
  <c r="AZ72" i="1"/>
  <c r="BJ72" i="1"/>
  <c r="BK72" i="1"/>
  <c r="BL72" i="1"/>
  <c r="BN72" i="1"/>
  <c r="BO72" i="1"/>
  <c r="BP72" i="1"/>
  <c r="BR72" i="1"/>
  <c r="BS72" i="1"/>
  <c r="BT72" i="1"/>
  <c r="Z73" i="1"/>
  <c r="AA73" i="1"/>
  <c r="AB73" i="1"/>
  <c r="AD73" i="1"/>
  <c r="AE73" i="1"/>
  <c r="AF73" i="1"/>
  <c r="AH73" i="1"/>
  <c r="AI73" i="1"/>
  <c r="AJ73" i="1"/>
  <c r="AT73" i="1"/>
  <c r="AU73" i="1"/>
  <c r="AV73" i="1"/>
  <c r="AX73" i="1"/>
  <c r="AY73" i="1"/>
  <c r="AZ73" i="1"/>
  <c r="BB73" i="1"/>
  <c r="BC73" i="1"/>
  <c r="BD73" i="1"/>
  <c r="BN73" i="1"/>
  <c r="BO73" i="1"/>
  <c r="BP73" i="1"/>
  <c r="BR73" i="1"/>
  <c r="BS73" i="1"/>
  <c r="BT73" i="1"/>
  <c r="Z74" i="1"/>
  <c r="AA74" i="1"/>
  <c r="AB74" i="1"/>
  <c r="AD74" i="1"/>
  <c r="AE74" i="1"/>
  <c r="AF74" i="1"/>
  <c r="AP74" i="1"/>
  <c r="AQ74" i="1"/>
  <c r="AR74" i="1"/>
  <c r="AT74" i="1"/>
  <c r="AU74" i="1"/>
  <c r="AV74" i="1"/>
  <c r="AX74" i="1"/>
  <c r="AY74" i="1"/>
  <c r="AZ74" i="1"/>
  <c r="BB74" i="1"/>
  <c r="BC74" i="1"/>
  <c r="BD74" i="1"/>
  <c r="BF74" i="1"/>
  <c r="BG74" i="1"/>
  <c r="BH74" i="1"/>
  <c r="BR74" i="1"/>
  <c r="BS74" i="1"/>
  <c r="BT74" i="1"/>
  <c r="Z75" i="1"/>
  <c r="AA75" i="1"/>
  <c r="AB75" i="1"/>
  <c r="AL75" i="1"/>
  <c r="AM75" i="1"/>
  <c r="AN75" i="1"/>
  <c r="AP75" i="1"/>
  <c r="AQ75" i="1"/>
  <c r="AR75" i="1"/>
  <c r="AT75" i="1"/>
  <c r="AU75" i="1"/>
  <c r="AV75" i="1"/>
  <c r="AX75" i="1"/>
  <c r="AY75" i="1"/>
  <c r="AZ75" i="1"/>
  <c r="BB75" i="1"/>
  <c r="BC75" i="1"/>
  <c r="BD75" i="1"/>
  <c r="BF75" i="1"/>
  <c r="BG75" i="1"/>
  <c r="BH75" i="1"/>
  <c r="BJ75" i="1"/>
  <c r="BK75" i="1"/>
  <c r="BL75" i="1"/>
  <c r="AH76" i="1"/>
  <c r="AI76" i="1"/>
  <c r="AJ76" i="1"/>
  <c r="AL76" i="1"/>
  <c r="AM76" i="1"/>
  <c r="AN76" i="1"/>
  <c r="AP76" i="1"/>
  <c r="AQ76" i="1"/>
  <c r="AR76" i="1"/>
  <c r="AT76" i="1"/>
  <c r="AU76" i="1"/>
  <c r="AV76" i="1"/>
  <c r="AX76" i="1"/>
  <c r="AY76" i="1"/>
  <c r="AZ76" i="1"/>
  <c r="BB76" i="1"/>
  <c r="BC76" i="1"/>
  <c r="BD76" i="1"/>
  <c r="BF76" i="1"/>
  <c r="BG76" i="1"/>
  <c r="BH76" i="1"/>
  <c r="BJ76" i="1"/>
  <c r="BK76" i="1"/>
  <c r="BL76" i="1"/>
  <c r="BN76" i="1"/>
  <c r="BO76" i="1"/>
  <c r="BP76" i="1"/>
  <c r="AD77" i="1"/>
  <c r="AE77" i="1"/>
  <c r="AF77" i="1"/>
  <c r="AH77" i="1"/>
  <c r="AI77" i="1"/>
  <c r="AJ77" i="1"/>
  <c r="AL77" i="1"/>
  <c r="AM77" i="1"/>
  <c r="AN77" i="1"/>
  <c r="AP77" i="1"/>
  <c r="AQ77" i="1"/>
  <c r="AR77" i="1"/>
  <c r="AT77" i="1"/>
  <c r="AU77" i="1"/>
  <c r="AV77" i="1"/>
  <c r="AX77" i="1"/>
  <c r="AY77" i="1"/>
  <c r="AZ77" i="1"/>
  <c r="BB77" i="1"/>
  <c r="BC77" i="1"/>
  <c r="BD77" i="1"/>
  <c r="BF77" i="1"/>
  <c r="BG77" i="1"/>
  <c r="BH77" i="1"/>
  <c r="BJ77" i="1"/>
  <c r="BK77" i="1"/>
  <c r="BL77" i="1"/>
  <c r="BN77" i="1"/>
  <c r="BO77" i="1"/>
  <c r="BP77" i="1"/>
  <c r="BR77" i="1"/>
  <c r="BS77" i="1"/>
  <c r="BT77" i="1"/>
  <c r="Z78" i="1"/>
  <c r="AA78" i="1"/>
  <c r="AB78" i="1"/>
  <c r="AD78" i="1"/>
  <c r="AE78" i="1"/>
  <c r="AF78" i="1"/>
  <c r="AH78" i="1"/>
  <c r="AI78" i="1"/>
  <c r="AJ78" i="1"/>
  <c r="AL78" i="1"/>
  <c r="AM78" i="1"/>
  <c r="AN78" i="1"/>
  <c r="AP78" i="1"/>
  <c r="AQ78" i="1"/>
  <c r="AR78" i="1"/>
  <c r="AT78" i="1"/>
  <c r="AU78" i="1"/>
  <c r="AV78" i="1"/>
  <c r="AX78" i="1"/>
  <c r="AY78" i="1"/>
  <c r="AZ78" i="1"/>
  <c r="BB78" i="1"/>
  <c r="BC78" i="1"/>
  <c r="BD78" i="1"/>
  <c r="BF78" i="1"/>
  <c r="BG78" i="1"/>
  <c r="BH78" i="1"/>
  <c r="BJ78" i="1"/>
  <c r="BK78" i="1"/>
  <c r="BL78" i="1"/>
  <c r="BN78" i="1"/>
  <c r="BO78" i="1"/>
  <c r="BP78" i="1"/>
  <c r="BR78" i="1"/>
  <c r="BS78" i="1"/>
  <c r="BT78" i="1"/>
  <c r="Z86" i="1"/>
  <c r="AA86" i="1"/>
  <c r="AB86" i="1"/>
  <c r="AD86" i="1"/>
  <c r="AE86" i="1"/>
  <c r="AF86" i="1"/>
  <c r="AH86" i="1"/>
  <c r="AI86" i="1"/>
  <c r="AJ86" i="1"/>
  <c r="AL86" i="1"/>
  <c r="AM86" i="1"/>
  <c r="AN86" i="1"/>
  <c r="AP86" i="1"/>
  <c r="AQ86" i="1"/>
  <c r="AR86" i="1"/>
  <c r="AT86" i="1"/>
  <c r="AU86" i="1"/>
  <c r="AV86" i="1"/>
  <c r="AX86" i="1"/>
  <c r="AY86" i="1"/>
  <c r="AZ86" i="1"/>
  <c r="BB86" i="1"/>
  <c r="BC86" i="1"/>
  <c r="BD86" i="1"/>
  <c r="BF86" i="1"/>
  <c r="BG86" i="1"/>
  <c r="BH86" i="1"/>
  <c r="BJ86" i="1"/>
  <c r="BK86" i="1"/>
  <c r="BL86" i="1"/>
  <c r="BN86" i="1"/>
  <c r="BO86" i="1"/>
  <c r="BP86" i="1"/>
  <c r="BR86" i="1"/>
  <c r="BS86" i="1"/>
  <c r="BT86" i="1"/>
  <c r="AD87" i="1"/>
  <c r="AE87" i="1"/>
  <c r="AF87" i="1"/>
  <c r="AH87" i="1"/>
  <c r="AI87" i="1"/>
  <c r="AJ87" i="1"/>
  <c r="AL87" i="1"/>
  <c r="AM87" i="1"/>
  <c r="AN87" i="1"/>
  <c r="AP87" i="1"/>
  <c r="AQ87" i="1"/>
  <c r="AR87" i="1"/>
  <c r="AT87" i="1"/>
  <c r="AU87" i="1"/>
  <c r="AV87" i="1"/>
  <c r="BF87" i="1"/>
  <c r="BG87" i="1"/>
  <c r="BH87" i="1"/>
  <c r="BJ87" i="1"/>
  <c r="BK87" i="1"/>
  <c r="BL87" i="1"/>
  <c r="Z88" i="1"/>
  <c r="AA88" i="1"/>
  <c r="AB88" i="1"/>
  <c r="AD88" i="1"/>
  <c r="AE88" i="1"/>
  <c r="AF88" i="1"/>
  <c r="AL88" i="1"/>
  <c r="AM88" i="1"/>
  <c r="AN88" i="1"/>
  <c r="AT88" i="1"/>
  <c r="AU88" i="1"/>
  <c r="AV88" i="1"/>
  <c r="AX88" i="1"/>
  <c r="AY88" i="1"/>
  <c r="AZ88" i="1"/>
  <c r="BB88" i="1"/>
  <c r="BC88" i="1"/>
  <c r="BD88" i="1"/>
  <c r="BN88" i="1"/>
  <c r="BO88" i="1"/>
  <c r="BP88" i="1"/>
  <c r="AD89" i="1"/>
  <c r="AE89" i="1"/>
  <c r="AF89" i="1"/>
  <c r="AH89" i="1"/>
  <c r="AI89" i="1"/>
  <c r="AJ89" i="1"/>
  <c r="AL89" i="1"/>
  <c r="AM89" i="1"/>
  <c r="AN89" i="1"/>
  <c r="AP89" i="1"/>
  <c r="AQ89" i="1"/>
  <c r="AR89" i="1"/>
  <c r="AT89" i="1"/>
  <c r="AU89" i="1"/>
  <c r="AV89" i="1"/>
  <c r="BF89" i="1"/>
  <c r="BG89" i="1"/>
  <c r="BH89" i="1"/>
  <c r="BJ89" i="1"/>
  <c r="BK89" i="1"/>
  <c r="BL89" i="1"/>
  <c r="Z90" i="1"/>
  <c r="AA90" i="1"/>
  <c r="AB90" i="1"/>
  <c r="AD90" i="1"/>
  <c r="AE90" i="1"/>
  <c r="AF90" i="1"/>
  <c r="AL90" i="1"/>
  <c r="AM90" i="1"/>
  <c r="AN90" i="1"/>
  <c r="AT90" i="1"/>
  <c r="AU90" i="1"/>
  <c r="AV90" i="1"/>
  <c r="AX90" i="1"/>
  <c r="AY90" i="1"/>
  <c r="AZ90" i="1"/>
  <c r="BB90" i="1"/>
  <c r="BC90" i="1"/>
  <c r="BD90" i="1"/>
  <c r="BN90" i="1"/>
  <c r="BO90" i="1"/>
  <c r="BP90" i="1"/>
  <c r="AD91" i="1"/>
  <c r="AE91" i="1"/>
  <c r="AF91" i="1"/>
  <c r="AH91" i="1"/>
  <c r="AI91" i="1"/>
  <c r="AJ91" i="1"/>
  <c r="AL91" i="1"/>
  <c r="AM91" i="1"/>
  <c r="AN91" i="1"/>
  <c r="AP91" i="1"/>
  <c r="AQ91" i="1"/>
  <c r="AR91" i="1"/>
  <c r="AT91" i="1"/>
  <c r="AU91" i="1"/>
  <c r="AV91" i="1"/>
  <c r="BF91" i="1"/>
  <c r="BG91" i="1"/>
  <c r="BH91" i="1"/>
  <c r="BJ91" i="1"/>
  <c r="BK91" i="1"/>
  <c r="BL91" i="1"/>
  <c r="Z92" i="1"/>
  <c r="AA92" i="1"/>
  <c r="AB92" i="1"/>
  <c r="AD92" i="1"/>
  <c r="AE92" i="1"/>
  <c r="AF92" i="1"/>
  <c r="AL92" i="1"/>
  <c r="AM92" i="1"/>
  <c r="AN92" i="1"/>
  <c r="AT92" i="1"/>
  <c r="AU92" i="1"/>
  <c r="AV92" i="1"/>
  <c r="AX92" i="1"/>
  <c r="AY92" i="1"/>
  <c r="AZ92" i="1"/>
  <c r="BB92" i="1"/>
  <c r="BC92" i="1"/>
  <c r="BD92" i="1"/>
  <c r="BN92" i="1"/>
  <c r="BO92" i="1"/>
  <c r="BP92" i="1"/>
  <c r="AD93" i="1"/>
  <c r="AE93" i="1"/>
  <c r="AF93" i="1"/>
  <c r="AH93" i="1"/>
  <c r="AI93" i="1"/>
  <c r="AJ93" i="1"/>
  <c r="AL93" i="1"/>
  <c r="AM93" i="1"/>
  <c r="AN93" i="1"/>
  <c r="AP93" i="1"/>
  <c r="AQ93" i="1"/>
  <c r="AR93" i="1"/>
  <c r="AT93" i="1"/>
  <c r="AU93" i="1"/>
  <c r="AV93" i="1"/>
  <c r="BF93" i="1"/>
  <c r="BG93" i="1"/>
  <c r="BH93" i="1"/>
  <c r="BJ93" i="1"/>
  <c r="BK93" i="1"/>
  <c r="BL93" i="1"/>
  <c r="Z94" i="1"/>
  <c r="AA94" i="1"/>
  <c r="AB94" i="1"/>
  <c r="AD94" i="1"/>
  <c r="AE94" i="1"/>
  <c r="AF94" i="1"/>
  <c r="AH94" i="1"/>
  <c r="AI94" i="1"/>
  <c r="AJ94" i="1"/>
  <c r="AL94" i="1"/>
  <c r="AM94" i="1"/>
  <c r="AN94" i="1"/>
  <c r="AT94" i="1"/>
  <c r="AU94" i="1"/>
  <c r="AV94" i="1"/>
  <c r="AX94" i="1"/>
  <c r="AY94" i="1"/>
  <c r="AZ94" i="1"/>
  <c r="BB94" i="1"/>
  <c r="BC94" i="1"/>
  <c r="BD94" i="1"/>
  <c r="BN94" i="1"/>
  <c r="BO94" i="1"/>
  <c r="BP94" i="1"/>
  <c r="Z95" i="1"/>
  <c r="AA95" i="1"/>
  <c r="AB95" i="1"/>
  <c r="AD95" i="1"/>
  <c r="AE95" i="1"/>
  <c r="AF95" i="1"/>
  <c r="AH95" i="1"/>
  <c r="AI95" i="1"/>
  <c r="AJ95" i="1"/>
  <c r="AL95" i="1"/>
  <c r="AM95" i="1"/>
  <c r="AN95" i="1"/>
  <c r="AP95" i="1"/>
  <c r="AQ95" i="1"/>
  <c r="AR95" i="1"/>
  <c r="AT95" i="1"/>
  <c r="AU95" i="1"/>
  <c r="AV95" i="1"/>
  <c r="BF95" i="1"/>
  <c r="BG95" i="1"/>
  <c r="BH95" i="1"/>
  <c r="BJ95" i="1"/>
  <c r="BK95" i="1"/>
  <c r="BL95" i="1"/>
  <c r="Z96" i="1"/>
  <c r="AA96" i="1"/>
  <c r="AB96" i="1"/>
  <c r="AD96" i="1"/>
  <c r="AE96" i="1"/>
  <c r="AF96" i="1"/>
  <c r="AH96" i="1"/>
  <c r="AI96" i="1"/>
  <c r="AJ96" i="1"/>
  <c r="AL96" i="1"/>
  <c r="AM96" i="1"/>
  <c r="AN96" i="1"/>
  <c r="AP96" i="1"/>
  <c r="AQ96" i="1"/>
  <c r="AR96" i="1"/>
  <c r="AT96" i="1"/>
  <c r="AU96" i="1"/>
  <c r="AV96" i="1"/>
  <c r="AX96" i="1"/>
  <c r="AY96" i="1"/>
  <c r="AZ96" i="1"/>
  <c r="BB96" i="1"/>
  <c r="BC96" i="1"/>
  <c r="BD96" i="1"/>
  <c r="BN96" i="1"/>
  <c r="BO96" i="1"/>
  <c r="BP96" i="1"/>
  <c r="Z97" i="1"/>
  <c r="AA97" i="1"/>
  <c r="AB97" i="1"/>
  <c r="AD97" i="1"/>
  <c r="AE97" i="1"/>
  <c r="AF97" i="1"/>
  <c r="AH97" i="1"/>
  <c r="AI97" i="1"/>
  <c r="AJ97" i="1"/>
  <c r="AL97" i="1"/>
  <c r="AM97" i="1"/>
  <c r="AN97" i="1"/>
  <c r="AP97" i="1"/>
  <c r="AQ97" i="1"/>
  <c r="AR97" i="1"/>
  <c r="AT97" i="1"/>
  <c r="AU97" i="1"/>
  <c r="AV97" i="1"/>
  <c r="AX97" i="1"/>
  <c r="AY97" i="1"/>
  <c r="AZ97" i="1"/>
  <c r="BF97" i="1"/>
  <c r="BG97" i="1"/>
  <c r="BH97" i="1"/>
  <c r="BJ97" i="1"/>
  <c r="BK97" i="1"/>
  <c r="BL97" i="1"/>
  <c r="Z98" i="1"/>
  <c r="AA98" i="1"/>
  <c r="AB98" i="1"/>
  <c r="AD98" i="1"/>
  <c r="AE98" i="1"/>
  <c r="AF98" i="1"/>
  <c r="AH98" i="1"/>
  <c r="AI98" i="1"/>
  <c r="AJ98" i="1"/>
  <c r="AL98" i="1"/>
  <c r="AM98" i="1"/>
  <c r="AN98" i="1"/>
  <c r="AP98" i="1"/>
  <c r="AQ98" i="1"/>
  <c r="AR98" i="1"/>
  <c r="AT98" i="1"/>
  <c r="AU98" i="1"/>
  <c r="AV98" i="1"/>
  <c r="AX98" i="1"/>
  <c r="AY98" i="1"/>
  <c r="AZ98" i="1"/>
  <c r="BB98" i="1"/>
  <c r="BC98" i="1"/>
  <c r="BD98" i="1"/>
  <c r="BF98" i="1"/>
  <c r="BG98" i="1"/>
  <c r="BH98" i="1"/>
  <c r="BN98" i="1"/>
  <c r="BO98" i="1"/>
  <c r="BP98" i="1"/>
  <c r="Z99" i="1"/>
  <c r="AA99" i="1"/>
  <c r="AB99" i="1"/>
  <c r="AD99" i="1"/>
  <c r="AE99" i="1"/>
  <c r="AF99" i="1"/>
  <c r="AH99" i="1"/>
  <c r="AI99" i="1"/>
  <c r="AJ99" i="1"/>
  <c r="AL99" i="1"/>
  <c r="AM99" i="1"/>
  <c r="AN99" i="1"/>
  <c r="AP99" i="1"/>
  <c r="AQ99" i="1"/>
  <c r="AR99" i="1"/>
  <c r="AT99" i="1"/>
  <c r="AU99" i="1"/>
  <c r="AV99" i="1"/>
  <c r="AX99" i="1"/>
  <c r="AY99" i="1"/>
  <c r="AZ99" i="1"/>
  <c r="BB99" i="1"/>
  <c r="BC99" i="1"/>
  <c r="BD99" i="1"/>
  <c r="BF99" i="1"/>
  <c r="BG99" i="1"/>
  <c r="BH99" i="1"/>
  <c r="BJ99" i="1"/>
  <c r="BK99" i="1"/>
  <c r="BL99" i="1"/>
  <c r="Z100" i="1"/>
  <c r="AA100" i="1"/>
  <c r="AB100" i="1"/>
  <c r="AD100" i="1"/>
  <c r="AE100" i="1"/>
  <c r="AF100" i="1"/>
  <c r="AH100" i="1"/>
  <c r="AI100" i="1"/>
  <c r="AJ100" i="1"/>
  <c r="AL100" i="1"/>
  <c r="AM100" i="1"/>
  <c r="AN100" i="1"/>
  <c r="AP100" i="1"/>
  <c r="AQ100" i="1"/>
  <c r="AR100" i="1"/>
  <c r="AT100" i="1"/>
  <c r="AU100" i="1"/>
  <c r="AV100" i="1"/>
  <c r="AX100" i="1"/>
  <c r="AY100" i="1"/>
  <c r="AZ100" i="1"/>
  <c r="BB100" i="1"/>
  <c r="BC100" i="1"/>
  <c r="BD100" i="1"/>
  <c r="BF100" i="1"/>
  <c r="BG100" i="1"/>
  <c r="BH100" i="1"/>
  <c r="BJ100" i="1"/>
  <c r="BK100" i="1"/>
  <c r="BL100" i="1"/>
  <c r="BN100" i="1"/>
  <c r="BO100" i="1"/>
  <c r="BP100" i="1"/>
  <c r="Z101" i="1"/>
  <c r="AA101" i="1"/>
  <c r="AB101" i="1"/>
  <c r="AD101" i="1"/>
  <c r="AE101" i="1"/>
  <c r="AF101" i="1"/>
  <c r="AH101" i="1"/>
  <c r="AI101" i="1"/>
  <c r="AJ101" i="1"/>
  <c r="AL101" i="1"/>
  <c r="AM101" i="1"/>
  <c r="AN101" i="1"/>
  <c r="AP101" i="1"/>
  <c r="AQ101" i="1"/>
  <c r="AR101" i="1"/>
  <c r="AT101" i="1"/>
  <c r="AU101" i="1"/>
  <c r="AV101" i="1"/>
  <c r="AX101" i="1"/>
  <c r="AY101" i="1"/>
  <c r="AZ101" i="1"/>
  <c r="BB101" i="1"/>
  <c r="BC101" i="1"/>
  <c r="BD101" i="1"/>
  <c r="BF101" i="1"/>
  <c r="BG101" i="1"/>
  <c r="BH101" i="1"/>
  <c r="BJ101" i="1"/>
  <c r="BK101" i="1"/>
  <c r="BL101" i="1"/>
  <c r="BN101" i="1"/>
  <c r="BO101" i="1"/>
  <c r="BP101" i="1"/>
  <c r="Z102" i="1"/>
  <c r="AA102" i="1"/>
  <c r="AB102" i="1"/>
  <c r="AD102" i="1"/>
  <c r="AE102" i="1"/>
  <c r="AF102" i="1"/>
  <c r="AH102" i="1"/>
  <c r="AI102" i="1"/>
  <c r="AJ102" i="1"/>
  <c r="AL102" i="1"/>
  <c r="AM102" i="1"/>
  <c r="AN102" i="1"/>
  <c r="AP102" i="1"/>
  <c r="AQ102" i="1"/>
  <c r="AR102" i="1"/>
  <c r="AT102" i="1"/>
  <c r="AU102" i="1"/>
  <c r="AV102" i="1"/>
  <c r="AX102" i="1"/>
  <c r="AY102" i="1"/>
  <c r="AZ102" i="1"/>
  <c r="BB102" i="1"/>
  <c r="BC102" i="1"/>
  <c r="BD102" i="1"/>
  <c r="BF102" i="1"/>
  <c r="BG102" i="1"/>
  <c r="BH102" i="1"/>
  <c r="Z103" i="1"/>
  <c r="AA103" i="1"/>
  <c r="AB103" i="1"/>
  <c r="AD103" i="1"/>
  <c r="AE103" i="1"/>
  <c r="AF103" i="1"/>
  <c r="AH103" i="1"/>
  <c r="AI103" i="1"/>
  <c r="AJ103" i="1"/>
  <c r="AL103" i="1"/>
  <c r="AM103" i="1"/>
  <c r="AN103" i="1"/>
  <c r="AP103" i="1"/>
  <c r="AQ103" i="1"/>
  <c r="AR103" i="1"/>
  <c r="AT103" i="1"/>
  <c r="AU103" i="1"/>
  <c r="AV103" i="1"/>
  <c r="AX103" i="1"/>
  <c r="AY103" i="1"/>
  <c r="AZ103" i="1"/>
  <c r="Z104" i="1"/>
  <c r="AA104" i="1"/>
  <c r="AB104" i="1"/>
  <c r="AD104" i="1"/>
  <c r="AE104" i="1"/>
  <c r="AF104" i="1"/>
  <c r="AH104" i="1"/>
  <c r="AI104" i="1"/>
  <c r="AJ104" i="1"/>
  <c r="BR106" i="1"/>
  <c r="BS106" i="1"/>
  <c r="BT106" i="1"/>
  <c r="BJ107" i="1"/>
  <c r="BK107" i="1"/>
  <c r="BL107" i="1"/>
  <c r="BN107" i="1"/>
  <c r="BO107" i="1"/>
  <c r="BP107" i="1"/>
  <c r="BB108" i="1"/>
  <c r="BC108" i="1"/>
  <c r="BD108" i="1"/>
  <c r="BF108" i="1"/>
  <c r="BG108" i="1"/>
  <c r="BH108" i="1"/>
  <c r="AL109" i="1"/>
  <c r="AM109" i="1"/>
  <c r="AN109" i="1"/>
  <c r="AP109" i="1"/>
  <c r="AQ109" i="1"/>
  <c r="AR109" i="1"/>
  <c r="AT109" i="1"/>
  <c r="AU109" i="1"/>
  <c r="AV109" i="1"/>
  <c r="AX109" i="1"/>
  <c r="AY109" i="1"/>
  <c r="AZ109" i="1"/>
  <c r="Z110" i="1"/>
  <c r="AA110" i="1"/>
  <c r="AB110" i="1"/>
  <c r="AD110" i="1"/>
  <c r="AE110" i="1"/>
  <c r="AF110" i="1"/>
  <c r="AH110" i="1"/>
  <c r="AI110" i="1"/>
  <c r="AJ110" i="1"/>
  <c r="Z112" i="1"/>
  <c r="AA112" i="1"/>
  <c r="AB112" i="1"/>
  <c r="AD112" i="1"/>
  <c r="AE112" i="1"/>
  <c r="AF112" i="1"/>
  <c r="AH112" i="1"/>
  <c r="AI112" i="1"/>
  <c r="AJ112" i="1"/>
  <c r="AL112" i="1"/>
  <c r="AM112" i="1"/>
  <c r="AN112" i="1"/>
  <c r="AP112" i="1"/>
  <c r="AQ112" i="1"/>
  <c r="AR112" i="1"/>
  <c r="AT112" i="1"/>
  <c r="AU112" i="1"/>
  <c r="AV112" i="1"/>
  <c r="AX112" i="1"/>
  <c r="AY112" i="1"/>
  <c r="AZ112" i="1"/>
  <c r="BB112" i="1"/>
  <c r="BC112" i="1"/>
  <c r="BD112" i="1"/>
  <c r="BF112" i="1"/>
  <c r="BG112" i="1"/>
  <c r="BH112" i="1"/>
  <c r="BJ112" i="1"/>
  <c r="BK112" i="1"/>
  <c r="BL112" i="1"/>
  <c r="BN112" i="1"/>
  <c r="BO112" i="1"/>
  <c r="BP112" i="1"/>
  <c r="BR112" i="1"/>
  <c r="BS112" i="1"/>
  <c r="BT112" i="1"/>
  <c r="AL113" i="1"/>
  <c r="AM113" i="1"/>
  <c r="AN113" i="1"/>
  <c r="AP113" i="1"/>
  <c r="AQ113" i="1"/>
  <c r="AR113" i="1"/>
  <c r="AT113" i="1"/>
  <c r="AU113" i="1"/>
  <c r="AV113" i="1"/>
  <c r="AX113" i="1"/>
  <c r="AY113" i="1"/>
  <c r="AZ113" i="1"/>
  <c r="BB113" i="1"/>
  <c r="BC113" i="1"/>
  <c r="BD113" i="1"/>
  <c r="BF113" i="1"/>
  <c r="BG113" i="1"/>
  <c r="BH113" i="1"/>
  <c r="BJ113" i="1"/>
  <c r="BK113" i="1"/>
  <c r="BL113" i="1"/>
  <c r="BN113" i="1"/>
  <c r="BO113" i="1"/>
  <c r="BP113" i="1"/>
  <c r="BR113" i="1"/>
  <c r="BS113" i="1"/>
  <c r="BT113" i="1"/>
  <c r="AL114" i="1"/>
  <c r="AM114" i="1"/>
  <c r="AN114" i="1"/>
  <c r="AP114" i="1"/>
  <c r="AQ114" i="1"/>
  <c r="AR114" i="1"/>
  <c r="AT114" i="1"/>
  <c r="AU114" i="1"/>
  <c r="AV114" i="1"/>
  <c r="AX114" i="1"/>
  <c r="AY114" i="1"/>
  <c r="AZ114" i="1"/>
  <c r="BB114" i="1"/>
  <c r="BC114" i="1"/>
  <c r="BD114" i="1"/>
  <c r="BF114" i="1"/>
  <c r="BG114" i="1"/>
  <c r="BH114" i="1"/>
  <c r="BJ114" i="1"/>
  <c r="BK114" i="1"/>
  <c r="BL114" i="1"/>
  <c r="BN114" i="1"/>
  <c r="BO114" i="1"/>
  <c r="BP114" i="1"/>
  <c r="AL115" i="1"/>
  <c r="AM115" i="1"/>
  <c r="AN115" i="1"/>
  <c r="AP115" i="1"/>
  <c r="AQ115" i="1"/>
  <c r="AR115" i="1"/>
  <c r="AT115" i="1"/>
  <c r="AU115" i="1"/>
  <c r="AV115" i="1"/>
  <c r="AX115" i="1"/>
  <c r="AY115" i="1"/>
  <c r="AZ115" i="1"/>
  <c r="BB115" i="1"/>
  <c r="BC115" i="1"/>
  <c r="BD115" i="1"/>
  <c r="BF115" i="1"/>
  <c r="BG115" i="1"/>
  <c r="BH115" i="1"/>
  <c r="BR115" i="1"/>
  <c r="BS115" i="1"/>
  <c r="BT115" i="1"/>
  <c r="AL116" i="1"/>
  <c r="AM116" i="1"/>
  <c r="AN116" i="1"/>
  <c r="AP116" i="1"/>
  <c r="AQ116" i="1"/>
  <c r="AR116" i="1"/>
  <c r="AT116" i="1"/>
  <c r="AU116" i="1"/>
  <c r="AV116" i="1"/>
  <c r="AX116" i="1"/>
  <c r="AY116" i="1"/>
  <c r="AZ116" i="1"/>
  <c r="BJ116" i="1"/>
  <c r="BK116" i="1"/>
  <c r="BL116" i="1"/>
  <c r="BN116" i="1"/>
  <c r="BO116" i="1"/>
  <c r="BP116" i="1"/>
  <c r="BR116" i="1"/>
  <c r="BS116" i="1"/>
  <c r="BT116" i="1"/>
  <c r="BB117" i="1"/>
  <c r="BC117" i="1"/>
  <c r="BD117" i="1"/>
  <c r="BF117" i="1"/>
  <c r="BG117" i="1"/>
  <c r="BH117" i="1"/>
  <c r="BJ117" i="1"/>
  <c r="BK117" i="1"/>
  <c r="BL117" i="1"/>
  <c r="BN117" i="1"/>
  <c r="BO117" i="1"/>
  <c r="BP117" i="1"/>
  <c r="BR117" i="1"/>
  <c r="BS117" i="1"/>
  <c r="BT117" i="1"/>
  <c r="BB118" i="1"/>
  <c r="BC118" i="1"/>
  <c r="BD118" i="1"/>
  <c r="BF118" i="1"/>
  <c r="BG118" i="1"/>
  <c r="BH118" i="1"/>
  <c r="BJ118" i="1"/>
  <c r="BK118" i="1"/>
  <c r="BL118" i="1"/>
  <c r="BN118" i="1"/>
  <c r="BO118" i="1"/>
  <c r="BP118" i="1"/>
  <c r="BB119" i="1"/>
  <c r="BC119" i="1"/>
  <c r="BD119" i="1"/>
  <c r="BF119" i="1"/>
  <c r="BG119" i="1"/>
  <c r="BH119" i="1"/>
  <c r="BR119" i="1"/>
  <c r="BS119" i="1"/>
  <c r="BT119" i="1"/>
  <c r="BJ120" i="1"/>
  <c r="BK120" i="1"/>
  <c r="BL120" i="1"/>
  <c r="BN120" i="1"/>
  <c r="BO120" i="1"/>
  <c r="BP120" i="1"/>
  <c r="BR120" i="1"/>
  <c r="BS120" i="1"/>
  <c r="BT120" i="1"/>
  <c r="BJ121" i="1"/>
  <c r="BK121" i="1"/>
  <c r="BL121" i="1"/>
  <c r="BN121" i="1"/>
  <c r="BO121" i="1"/>
  <c r="BP121" i="1"/>
  <c r="BR121" i="1"/>
  <c r="BS121" i="1"/>
  <c r="BT121" i="1"/>
  <c r="BJ122" i="1"/>
  <c r="BK122" i="1"/>
  <c r="BL122" i="1"/>
  <c r="BN122" i="1"/>
  <c r="BO122" i="1"/>
  <c r="BP122" i="1"/>
  <c r="BR123" i="1"/>
  <c r="BS123" i="1"/>
  <c r="BT123" i="1"/>
  <c r="BR124" i="1"/>
  <c r="BS124" i="1"/>
  <c r="BT124" i="1"/>
  <c r="BR125" i="1"/>
  <c r="BS125" i="1"/>
  <c r="BT125" i="1"/>
  <c r="BR128" i="1"/>
  <c r="BS128" i="1"/>
  <c r="BT128" i="1"/>
  <c r="BJ129" i="1"/>
  <c r="BK129" i="1"/>
  <c r="BL129" i="1"/>
  <c r="BN129" i="1"/>
  <c r="BO129" i="1"/>
  <c r="BP129" i="1"/>
  <c r="BR129" i="1"/>
  <c r="BS129" i="1"/>
  <c r="BT129" i="1"/>
  <c r="BB130" i="1"/>
  <c r="BC130" i="1"/>
  <c r="BD130" i="1"/>
  <c r="BF130" i="1"/>
  <c r="BG130" i="1"/>
  <c r="BH130" i="1"/>
  <c r="BJ130" i="1"/>
  <c r="BK130" i="1"/>
  <c r="BL130" i="1"/>
  <c r="BN130" i="1"/>
  <c r="BO130" i="1"/>
  <c r="BP130" i="1"/>
  <c r="BR130" i="1"/>
  <c r="BS130" i="1"/>
  <c r="BT130" i="1"/>
  <c r="AL131" i="1"/>
  <c r="AM131" i="1"/>
  <c r="AN131" i="1"/>
  <c r="AP131" i="1"/>
  <c r="AQ131" i="1"/>
  <c r="AR131" i="1"/>
  <c r="AT131" i="1"/>
  <c r="AU131" i="1"/>
  <c r="AV131" i="1"/>
  <c r="AX131" i="1"/>
  <c r="AY131" i="1"/>
  <c r="AZ131" i="1"/>
  <c r="BB131" i="1"/>
  <c r="BC131" i="1"/>
  <c r="BD131" i="1"/>
  <c r="BF131" i="1"/>
  <c r="BG131" i="1"/>
  <c r="BH131" i="1"/>
  <c r="BJ131" i="1"/>
  <c r="BK131" i="1"/>
  <c r="BL131" i="1"/>
  <c r="BN131" i="1"/>
  <c r="BO131" i="1"/>
  <c r="BP131" i="1"/>
  <c r="BR131" i="1"/>
  <c r="BS131" i="1"/>
  <c r="BT131" i="1"/>
  <c r="Z132" i="1"/>
  <c r="AA132" i="1"/>
  <c r="AB132" i="1"/>
  <c r="AD132" i="1"/>
  <c r="AE132" i="1"/>
  <c r="AF132" i="1"/>
  <c r="AH132" i="1"/>
  <c r="AI132" i="1"/>
  <c r="AJ132" i="1"/>
  <c r="AL132" i="1"/>
  <c r="AM132" i="1"/>
  <c r="AN132" i="1"/>
  <c r="AP132" i="1"/>
  <c r="AQ132" i="1"/>
  <c r="AR132" i="1"/>
  <c r="AT132" i="1"/>
  <c r="AU132" i="1"/>
  <c r="AV132" i="1"/>
  <c r="AX132" i="1"/>
  <c r="AY132" i="1"/>
  <c r="AZ132" i="1"/>
  <c r="BB132" i="1"/>
  <c r="BC132" i="1"/>
  <c r="BD132" i="1"/>
  <c r="BF132" i="1"/>
  <c r="BG132" i="1"/>
  <c r="BH132" i="1"/>
  <c r="BJ132" i="1"/>
  <c r="BK132" i="1"/>
  <c r="BL132" i="1"/>
  <c r="BN132" i="1"/>
  <c r="BO132" i="1"/>
  <c r="BP132" i="1"/>
  <c r="BR132" i="1"/>
  <c r="BS132" i="1"/>
  <c r="BT132" i="1"/>
  <c r="Z133" i="1"/>
  <c r="AA133" i="1"/>
  <c r="AB133" i="1"/>
  <c r="AD133" i="1"/>
  <c r="AE133" i="1"/>
  <c r="AF133" i="1"/>
  <c r="AH133" i="1"/>
  <c r="AI133" i="1"/>
  <c r="AJ133" i="1"/>
  <c r="AL133" i="1"/>
  <c r="AM133" i="1"/>
  <c r="AN133" i="1"/>
  <c r="AP133" i="1"/>
  <c r="AQ133" i="1"/>
  <c r="AR133" i="1"/>
  <c r="AT133" i="1"/>
  <c r="AU133" i="1"/>
  <c r="AV133" i="1"/>
  <c r="AX133" i="1"/>
  <c r="AY133" i="1"/>
  <c r="AZ133" i="1"/>
  <c r="BB133" i="1"/>
  <c r="BC133" i="1"/>
  <c r="BD133" i="1"/>
  <c r="BF133" i="1"/>
  <c r="BG133" i="1"/>
  <c r="BH133" i="1"/>
  <c r="BJ133" i="1"/>
  <c r="BK133" i="1"/>
  <c r="BL133" i="1"/>
  <c r="BN133" i="1"/>
  <c r="BO133" i="1"/>
  <c r="BP133" i="1"/>
  <c r="Z134" i="1"/>
  <c r="AA134" i="1"/>
  <c r="AB134" i="1"/>
  <c r="AD134" i="1"/>
  <c r="AE134" i="1"/>
  <c r="AF134" i="1"/>
  <c r="AH134" i="1"/>
  <c r="AI134" i="1"/>
  <c r="AJ134" i="1"/>
  <c r="AL134" i="1"/>
  <c r="AM134" i="1"/>
  <c r="AN134" i="1"/>
  <c r="AP134" i="1"/>
  <c r="AQ134" i="1"/>
  <c r="AR134" i="1"/>
  <c r="AT134" i="1"/>
  <c r="AU134" i="1"/>
  <c r="AV134" i="1"/>
  <c r="AX134" i="1"/>
  <c r="AY134" i="1"/>
  <c r="AZ134" i="1"/>
  <c r="BB134" i="1"/>
  <c r="BC134" i="1"/>
  <c r="BD134" i="1"/>
  <c r="BF134" i="1"/>
  <c r="BG134" i="1"/>
  <c r="BH134" i="1"/>
  <c r="BR134" i="1"/>
  <c r="BS134" i="1"/>
  <c r="BT134" i="1"/>
  <c r="Z135" i="1"/>
  <c r="AA135" i="1"/>
  <c r="AB135" i="1"/>
  <c r="AD135" i="1"/>
  <c r="AE135" i="1"/>
  <c r="AF135" i="1"/>
  <c r="AH135" i="1"/>
  <c r="AI135" i="1"/>
  <c r="AJ135" i="1"/>
  <c r="AL135" i="1"/>
  <c r="AM135" i="1"/>
  <c r="AN135" i="1"/>
  <c r="AP135" i="1"/>
  <c r="AQ135" i="1"/>
  <c r="AR135" i="1"/>
  <c r="AT135" i="1"/>
  <c r="AU135" i="1"/>
  <c r="AV135" i="1"/>
  <c r="AX135" i="1"/>
  <c r="AY135" i="1"/>
  <c r="AZ135" i="1"/>
  <c r="BJ135" i="1"/>
  <c r="BK135" i="1"/>
  <c r="BL135" i="1"/>
  <c r="BN135" i="1"/>
  <c r="BO135" i="1"/>
  <c r="BP135" i="1"/>
  <c r="BR135" i="1"/>
  <c r="BS135" i="1"/>
  <c r="BT135" i="1"/>
  <c r="Z136" i="1"/>
  <c r="AA136" i="1"/>
  <c r="AB136" i="1"/>
  <c r="AD136" i="1"/>
  <c r="AE136" i="1"/>
  <c r="AF136" i="1"/>
  <c r="AH136" i="1"/>
  <c r="AI136" i="1"/>
  <c r="AJ136" i="1"/>
  <c r="BB136" i="1"/>
  <c r="BC136" i="1"/>
  <c r="BD136" i="1"/>
  <c r="BF136" i="1"/>
  <c r="BG136" i="1"/>
  <c r="BH136" i="1"/>
  <c r="BJ136" i="1"/>
  <c r="BK136" i="1"/>
  <c r="BL136" i="1"/>
  <c r="BN136" i="1"/>
  <c r="BO136" i="1"/>
  <c r="BP136" i="1"/>
  <c r="BR136" i="1"/>
  <c r="BS136" i="1"/>
  <c r="BT136" i="1"/>
  <c r="Z137" i="1"/>
  <c r="AA137" i="1"/>
  <c r="AB137" i="1"/>
  <c r="AD137" i="1"/>
  <c r="AE137" i="1"/>
  <c r="AF137" i="1"/>
  <c r="AH137" i="1"/>
  <c r="AI137" i="1"/>
  <c r="AJ137" i="1"/>
  <c r="AL137" i="1"/>
  <c r="AM137" i="1"/>
  <c r="AN137" i="1"/>
  <c r="AP137" i="1"/>
  <c r="AQ137" i="1"/>
  <c r="AR137" i="1"/>
  <c r="AT137" i="1"/>
  <c r="AU137" i="1"/>
  <c r="AV137" i="1"/>
  <c r="AX137" i="1"/>
  <c r="AY137" i="1"/>
  <c r="AZ137" i="1"/>
  <c r="BB137" i="1"/>
  <c r="BC137" i="1"/>
  <c r="BD137" i="1"/>
  <c r="BF137" i="1"/>
  <c r="BG137" i="1"/>
  <c r="BH137" i="1"/>
  <c r="BJ137" i="1"/>
  <c r="BK137" i="1"/>
  <c r="BL137" i="1"/>
  <c r="BN137" i="1"/>
  <c r="BO137" i="1"/>
  <c r="BP137" i="1"/>
  <c r="BR137" i="1"/>
  <c r="BS137" i="1"/>
  <c r="BT137" i="1"/>
  <c r="Z150" i="1"/>
  <c r="AA150" i="1"/>
  <c r="AB150" i="1"/>
  <c r="AD150" i="1"/>
  <c r="AE150" i="1"/>
  <c r="AF150" i="1"/>
  <c r="AH150" i="1"/>
  <c r="AI150" i="1"/>
  <c r="AJ150" i="1"/>
  <c r="AL150" i="1"/>
  <c r="AM150" i="1"/>
  <c r="AN150" i="1"/>
  <c r="AP150" i="1"/>
  <c r="AQ150" i="1"/>
  <c r="AR150" i="1"/>
  <c r="AT150" i="1"/>
  <c r="AU150" i="1"/>
  <c r="AV150" i="1"/>
  <c r="AX150" i="1"/>
  <c r="AY150" i="1"/>
  <c r="AZ150" i="1"/>
  <c r="BB150" i="1"/>
  <c r="BC150" i="1"/>
  <c r="BD150" i="1"/>
  <c r="BF150" i="1"/>
  <c r="BG150" i="1"/>
  <c r="BH150" i="1"/>
  <c r="BJ150" i="1"/>
  <c r="BK150" i="1"/>
  <c r="BL150" i="1"/>
  <c r="BN150" i="1"/>
  <c r="BO150" i="1"/>
  <c r="BP150" i="1"/>
  <c r="BR150" i="1"/>
  <c r="BS150" i="1"/>
  <c r="BT150" i="1"/>
  <c r="Z151" i="1"/>
  <c r="AA151" i="1"/>
  <c r="AB151" i="1"/>
  <c r="AD151" i="1"/>
  <c r="AE151" i="1"/>
  <c r="AF151" i="1"/>
  <c r="AH151" i="1"/>
  <c r="AI151" i="1"/>
  <c r="AJ151" i="1"/>
  <c r="AL151" i="1"/>
  <c r="AM151" i="1"/>
  <c r="AN151" i="1"/>
  <c r="AP151" i="1"/>
  <c r="AQ151" i="1"/>
  <c r="AR151" i="1"/>
  <c r="AT151" i="1"/>
  <c r="AU151" i="1"/>
  <c r="AV151" i="1"/>
  <c r="AX151" i="1"/>
  <c r="AY151" i="1"/>
  <c r="AZ151" i="1"/>
  <c r="BB151" i="1"/>
  <c r="BC151" i="1"/>
  <c r="BD151" i="1"/>
  <c r="BF151" i="1"/>
  <c r="BG151" i="1"/>
  <c r="BH151" i="1"/>
  <c r="BJ151" i="1"/>
  <c r="BK151" i="1"/>
  <c r="BL151" i="1"/>
  <c r="BN151" i="1"/>
  <c r="BO151" i="1"/>
  <c r="BP151" i="1"/>
  <c r="BR151" i="1"/>
  <c r="BS151" i="1"/>
  <c r="BT151" i="1"/>
  <c r="Z152" i="1"/>
  <c r="AA152" i="1"/>
  <c r="AB152" i="1"/>
  <c r="AD152" i="1"/>
  <c r="AE152" i="1"/>
  <c r="AF152" i="1"/>
  <c r="AH152" i="1"/>
  <c r="AI152" i="1"/>
  <c r="AJ152" i="1"/>
  <c r="AL152" i="1"/>
  <c r="AM152" i="1"/>
  <c r="AN152" i="1"/>
  <c r="AP152" i="1"/>
  <c r="AQ152" i="1"/>
  <c r="AR152" i="1"/>
  <c r="AT152" i="1"/>
  <c r="AU152" i="1"/>
  <c r="AV152" i="1"/>
  <c r="AX152" i="1"/>
  <c r="AY152" i="1"/>
  <c r="AZ152" i="1"/>
  <c r="BB152" i="1"/>
  <c r="BC152" i="1"/>
  <c r="BD152" i="1"/>
  <c r="BF152" i="1"/>
  <c r="BG152" i="1"/>
  <c r="BH152" i="1"/>
  <c r="BJ152" i="1"/>
  <c r="BK152" i="1"/>
  <c r="BL152" i="1"/>
  <c r="BN152" i="1"/>
  <c r="BO152" i="1"/>
  <c r="BP152" i="1"/>
  <c r="BR152" i="1"/>
  <c r="BS152" i="1"/>
  <c r="BT152" i="1"/>
  <c r="Z153" i="1"/>
  <c r="AA153" i="1"/>
  <c r="AB153" i="1"/>
  <c r="AD153" i="1"/>
  <c r="AE153" i="1"/>
  <c r="AF153" i="1"/>
  <c r="AH153" i="1"/>
  <c r="AI153" i="1"/>
  <c r="AJ153" i="1"/>
  <c r="AL153" i="1"/>
  <c r="AM153" i="1"/>
  <c r="AN153" i="1"/>
  <c r="AP153" i="1"/>
  <c r="AQ153" i="1"/>
  <c r="AR153" i="1"/>
  <c r="AT153" i="1"/>
  <c r="AU153" i="1"/>
  <c r="AV153" i="1"/>
  <c r="AX153" i="1"/>
  <c r="AY153" i="1"/>
  <c r="AZ153" i="1"/>
  <c r="BB153" i="1"/>
  <c r="BC153" i="1"/>
  <c r="BD153" i="1"/>
  <c r="BF153" i="1"/>
  <c r="BG153" i="1"/>
  <c r="BH153" i="1"/>
  <c r="BJ153" i="1"/>
  <c r="BK153" i="1"/>
  <c r="BL153" i="1"/>
  <c r="BN153" i="1"/>
  <c r="BO153" i="1"/>
  <c r="BP153" i="1"/>
  <c r="BR153" i="1"/>
  <c r="BS153" i="1"/>
  <c r="BT153" i="1"/>
  <c r="Z154" i="1"/>
  <c r="AA154" i="1"/>
  <c r="AB154" i="1"/>
  <c r="AD154" i="1"/>
  <c r="AE154" i="1"/>
  <c r="AF154" i="1"/>
  <c r="AH154" i="1"/>
  <c r="AI154" i="1"/>
  <c r="AJ154" i="1"/>
  <c r="AL154" i="1"/>
  <c r="AM154" i="1"/>
  <c r="AN154" i="1"/>
  <c r="AP154" i="1"/>
  <c r="AQ154" i="1"/>
  <c r="AR154" i="1"/>
  <c r="AT154" i="1"/>
  <c r="AU154" i="1"/>
  <c r="AV154" i="1"/>
  <c r="AX154" i="1"/>
  <c r="AY154" i="1"/>
  <c r="AZ154" i="1"/>
  <c r="BB154" i="1"/>
  <c r="BC154" i="1"/>
  <c r="BD154" i="1"/>
  <c r="BF154" i="1"/>
  <c r="BG154" i="1"/>
  <c r="BH154" i="1"/>
  <c r="BJ154" i="1"/>
  <c r="BK154" i="1"/>
  <c r="BL154" i="1"/>
  <c r="BN154" i="1"/>
  <c r="BO154" i="1"/>
  <c r="BP154" i="1"/>
  <c r="BR154" i="1"/>
  <c r="BS154" i="1"/>
  <c r="BT154" i="1"/>
  <c r="Z155" i="1"/>
  <c r="AA155" i="1"/>
  <c r="AB155" i="1"/>
  <c r="AD155" i="1"/>
  <c r="AE155" i="1"/>
  <c r="AF155" i="1"/>
  <c r="AH155" i="1"/>
  <c r="AI155" i="1"/>
  <c r="AJ155" i="1"/>
  <c r="AL155" i="1"/>
  <c r="AM155" i="1"/>
  <c r="AN155" i="1"/>
  <c r="AP155" i="1"/>
  <c r="AQ155" i="1"/>
  <c r="AR155" i="1"/>
  <c r="AT155" i="1"/>
  <c r="AU155" i="1"/>
  <c r="AV155" i="1"/>
  <c r="AX155" i="1"/>
  <c r="AY155" i="1"/>
  <c r="AZ155" i="1"/>
  <c r="BB155" i="1"/>
  <c r="BC155" i="1"/>
  <c r="BD155" i="1"/>
  <c r="BF155" i="1"/>
  <c r="BG155" i="1"/>
  <c r="BH155" i="1"/>
  <c r="BJ155" i="1"/>
  <c r="BK155" i="1"/>
  <c r="BL155" i="1"/>
  <c r="BN155" i="1"/>
  <c r="BO155" i="1"/>
  <c r="BP155" i="1"/>
  <c r="BR155" i="1"/>
  <c r="BS155" i="1"/>
  <c r="BT155" i="1"/>
  <c r="Z156" i="1"/>
  <c r="AA156" i="1"/>
  <c r="AB156" i="1"/>
  <c r="AD156" i="1"/>
  <c r="AE156" i="1"/>
  <c r="AF156" i="1"/>
  <c r="AH156" i="1"/>
  <c r="AI156" i="1"/>
  <c r="AJ156" i="1"/>
  <c r="AL156" i="1"/>
  <c r="AM156" i="1"/>
  <c r="AN156" i="1"/>
  <c r="AP156" i="1"/>
  <c r="AQ156" i="1"/>
  <c r="AR156" i="1"/>
  <c r="AT156" i="1"/>
  <c r="AU156" i="1"/>
  <c r="AV156" i="1"/>
  <c r="AX156" i="1"/>
  <c r="AY156" i="1"/>
  <c r="AZ156" i="1"/>
  <c r="BB156" i="1"/>
  <c r="BC156" i="1"/>
  <c r="BD156" i="1"/>
  <c r="BF156" i="1"/>
  <c r="BG156" i="1"/>
  <c r="BH156" i="1"/>
  <c r="BJ156" i="1"/>
  <c r="BK156" i="1"/>
  <c r="BL156" i="1"/>
  <c r="BN156" i="1"/>
  <c r="BO156" i="1"/>
  <c r="BP156" i="1"/>
  <c r="BR156" i="1"/>
  <c r="BS156" i="1"/>
  <c r="BT156" i="1"/>
  <c r="Z157" i="1"/>
  <c r="AA157" i="1"/>
  <c r="AB157" i="1"/>
  <c r="AD157" i="1"/>
  <c r="AE157" i="1"/>
  <c r="AF157" i="1"/>
  <c r="AH157" i="1"/>
  <c r="AI157" i="1"/>
  <c r="AJ157" i="1"/>
  <c r="AL157" i="1"/>
  <c r="AM157" i="1"/>
  <c r="AN157" i="1"/>
  <c r="AP157" i="1"/>
  <c r="AQ157" i="1"/>
  <c r="AR157" i="1"/>
  <c r="AT157" i="1"/>
  <c r="AU157" i="1"/>
  <c r="AV157" i="1"/>
  <c r="AX157" i="1"/>
  <c r="AY157" i="1"/>
  <c r="AZ157" i="1"/>
  <c r="BB157" i="1"/>
  <c r="BC157" i="1"/>
  <c r="BD157" i="1"/>
  <c r="BF157" i="1"/>
  <c r="BG157" i="1"/>
  <c r="BH157" i="1"/>
  <c r="BJ157" i="1"/>
  <c r="BK157" i="1"/>
  <c r="BL157" i="1"/>
  <c r="BN157" i="1"/>
  <c r="BO157" i="1"/>
  <c r="BP157" i="1"/>
  <c r="BR157" i="1"/>
  <c r="BS157" i="1"/>
  <c r="BT157" i="1"/>
  <c r="Z158" i="1"/>
  <c r="AA158" i="1"/>
  <c r="AB158" i="1"/>
  <c r="AD158" i="1"/>
  <c r="AE158" i="1"/>
  <c r="AF158" i="1"/>
  <c r="AH158" i="1"/>
  <c r="AI158" i="1"/>
  <c r="AJ158" i="1"/>
  <c r="AL158" i="1"/>
  <c r="AM158" i="1"/>
  <c r="AN158" i="1"/>
  <c r="AP158" i="1"/>
  <c r="AQ158" i="1"/>
  <c r="AR158" i="1"/>
  <c r="AT158" i="1"/>
  <c r="AU158" i="1"/>
  <c r="AV158" i="1"/>
  <c r="AX158" i="1"/>
  <c r="AY158" i="1"/>
  <c r="AZ158" i="1"/>
  <c r="BB158" i="1"/>
  <c r="BC158" i="1"/>
  <c r="BD158" i="1"/>
  <c r="BF158" i="1"/>
  <c r="BG158" i="1"/>
  <c r="BH158" i="1"/>
  <c r="BJ158" i="1"/>
  <c r="BK158" i="1"/>
  <c r="BL158" i="1"/>
  <c r="BN158" i="1"/>
  <c r="BO158" i="1"/>
  <c r="BP158" i="1"/>
  <c r="BR158" i="1"/>
  <c r="BS158" i="1"/>
  <c r="BT158" i="1"/>
  <c r="Z159" i="1"/>
  <c r="AA159" i="1"/>
  <c r="AB159" i="1"/>
  <c r="AD159" i="1"/>
  <c r="AE159" i="1"/>
  <c r="AF159" i="1"/>
  <c r="AH159" i="1"/>
  <c r="AI159" i="1"/>
  <c r="AJ159" i="1"/>
  <c r="AL159" i="1"/>
  <c r="AM159" i="1"/>
  <c r="AN159" i="1"/>
  <c r="AP159" i="1"/>
  <c r="AQ159" i="1"/>
  <c r="AR159" i="1"/>
  <c r="AT159" i="1"/>
  <c r="AU159" i="1"/>
  <c r="AV159" i="1"/>
  <c r="AX159" i="1"/>
  <c r="AY159" i="1"/>
  <c r="AZ159" i="1"/>
  <c r="BB159" i="1"/>
  <c r="BC159" i="1"/>
  <c r="BD159" i="1"/>
  <c r="BF159" i="1"/>
  <c r="BG159" i="1"/>
  <c r="BH159" i="1"/>
  <c r="BJ159" i="1"/>
  <c r="BK159" i="1"/>
  <c r="BL159" i="1"/>
  <c r="BN159" i="1"/>
  <c r="BO159" i="1"/>
  <c r="BP159" i="1"/>
  <c r="BR159" i="1"/>
  <c r="BS159" i="1"/>
  <c r="BT159" i="1"/>
  <c r="Z160" i="1"/>
  <c r="AA160" i="1"/>
  <c r="AB160" i="1"/>
  <c r="AD160" i="1"/>
  <c r="AE160" i="1"/>
  <c r="AF160" i="1"/>
  <c r="AH160" i="1"/>
  <c r="AI160" i="1"/>
  <c r="AJ160" i="1"/>
  <c r="AL160" i="1"/>
  <c r="AM160" i="1"/>
  <c r="AN160" i="1"/>
  <c r="AP160" i="1"/>
  <c r="AQ160" i="1"/>
  <c r="AR160" i="1"/>
  <c r="AT160" i="1"/>
  <c r="AU160" i="1"/>
  <c r="AV160" i="1"/>
  <c r="AX160" i="1"/>
  <c r="AY160" i="1"/>
  <c r="AZ160" i="1"/>
  <c r="BB160" i="1"/>
  <c r="BC160" i="1"/>
  <c r="BD160" i="1"/>
  <c r="BF160" i="1"/>
  <c r="BG160" i="1"/>
  <c r="BH160" i="1"/>
  <c r="BJ160" i="1"/>
  <c r="BK160" i="1"/>
  <c r="BL160" i="1"/>
  <c r="BN160" i="1"/>
  <c r="BO160" i="1"/>
  <c r="BP160" i="1"/>
  <c r="BR160" i="1"/>
  <c r="BS160" i="1"/>
  <c r="BT160" i="1"/>
  <c r="Z161" i="1"/>
  <c r="AA161" i="1"/>
  <c r="AB161" i="1"/>
  <c r="AD161" i="1"/>
  <c r="AE161" i="1"/>
  <c r="AF161" i="1"/>
  <c r="AH161" i="1"/>
  <c r="AI161" i="1"/>
  <c r="AJ161" i="1"/>
  <c r="AL161" i="1"/>
  <c r="AM161" i="1"/>
  <c r="AN161" i="1"/>
  <c r="AP161" i="1"/>
  <c r="AQ161" i="1"/>
  <c r="AR161" i="1"/>
  <c r="AT161" i="1"/>
  <c r="AU161" i="1"/>
  <c r="AV161" i="1"/>
  <c r="AX161" i="1"/>
  <c r="AY161" i="1"/>
  <c r="AZ161" i="1"/>
  <c r="BB161" i="1"/>
  <c r="BC161" i="1"/>
  <c r="BD161" i="1"/>
  <c r="BF161" i="1"/>
  <c r="BG161" i="1"/>
  <c r="BH161" i="1"/>
  <c r="BJ161" i="1"/>
  <c r="BK161" i="1"/>
  <c r="BL161" i="1"/>
  <c r="BN161" i="1"/>
  <c r="BO161" i="1"/>
  <c r="BP161" i="1"/>
  <c r="BR161" i="1"/>
  <c r="BS161" i="1"/>
  <c r="BT161" i="1"/>
  <c r="Z162" i="1"/>
  <c r="AA162" i="1"/>
  <c r="AB162" i="1"/>
  <c r="AD162" i="1"/>
  <c r="AE162" i="1"/>
  <c r="AF162" i="1"/>
  <c r="AH162" i="1"/>
  <c r="AI162" i="1"/>
  <c r="AJ162" i="1"/>
  <c r="AL162" i="1"/>
  <c r="AM162" i="1"/>
  <c r="AN162" i="1"/>
  <c r="AP162" i="1"/>
  <c r="AQ162" i="1"/>
  <c r="AR162" i="1"/>
  <c r="AT162" i="1"/>
  <c r="AU162" i="1"/>
  <c r="AV162" i="1"/>
  <c r="AX162" i="1"/>
  <c r="AY162" i="1"/>
  <c r="AZ162" i="1"/>
  <c r="BB162" i="1"/>
  <c r="BC162" i="1"/>
  <c r="BD162" i="1"/>
  <c r="BF162" i="1"/>
  <c r="BG162" i="1"/>
  <c r="BH162" i="1"/>
  <c r="BJ162" i="1"/>
  <c r="BK162" i="1"/>
  <c r="BL162" i="1"/>
  <c r="BN162" i="1"/>
  <c r="BO162" i="1"/>
  <c r="BP162" i="1"/>
  <c r="Z163" i="1"/>
  <c r="AA163" i="1"/>
  <c r="AB163" i="1"/>
  <c r="AD163" i="1"/>
  <c r="AE163" i="1"/>
  <c r="AF163" i="1"/>
  <c r="AH163" i="1"/>
  <c r="AI163" i="1"/>
  <c r="AJ163" i="1"/>
  <c r="AL163" i="1"/>
  <c r="AM163" i="1"/>
  <c r="AN163" i="1"/>
  <c r="AP163" i="1"/>
  <c r="AQ163" i="1"/>
  <c r="AR163" i="1"/>
  <c r="AT163" i="1"/>
  <c r="AU163" i="1"/>
  <c r="AV163" i="1"/>
  <c r="AX163" i="1"/>
  <c r="AY163" i="1"/>
  <c r="AZ163" i="1"/>
  <c r="BB163" i="1"/>
  <c r="BC163" i="1"/>
  <c r="BD163" i="1"/>
  <c r="BF163" i="1"/>
  <c r="BG163" i="1"/>
  <c r="BH163" i="1"/>
  <c r="BJ163" i="1"/>
  <c r="BK163" i="1"/>
  <c r="BL163" i="1"/>
  <c r="Z164" i="1"/>
  <c r="AA164" i="1"/>
  <c r="AB164" i="1"/>
  <c r="AD164" i="1"/>
  <c r="AE164" i="1"/>
  <c r="AF164" i="1"/>
  <c r="AH164" i="1"/>
  <c r="AI164" i="1"/>
  <c r="AJ164" i="1"/>
  <c r="AL164" i="1"/>
  <c r="AM164" i="1"/>
  <c r="AN164" i="1"/>
  <c r="AP164" i="1"/>
  <c r="AQ164" i="1"/>
  <c r="AR164" i="1"/>
  <c r="AT164" i="1"/>
  <c r="AU164" i="1"/>
  <c r="AV164" i="1"/>
  <c r="AX164" i="1"/>
  <c r="AY164" i="1"/>
  <c r="AZ164" i="1"/>
  <c r="BB164" i="1"/>
  <c r="BC164" i="1"/>
  <c r="BD164" i="1"/>
  <c r="BF164" i="1"/>
  <c r="BG164" i="1"/>
  <c r="BH164" i="1"/>
  <c r="Z165" i="1"/>
  <c r="AA165" i="1"/>
  <c r="AB165" i="1"/>
  <c r="AD165" i="1"/>
  <c r="AE165" i="1"/>
  <c r="AF165" i="1"/>
  <c r="AH165" i="1"/>
  <c r="AI165" i="1"/>
  <c r="AJ165" i="1"/>
  <c r="AL165" i="1"/>
  <c r="AM165" i="1"/>
  <c r="AN165" i="1"/>
  <c r="AP165" i="1"/>
  <c r="AQ165" i="1"/>
  <c r="AR165" i="1"/>
  <c r="AT165" i="1"/>
  <c r="AU165" i="1"/>
  <c r="AV165" i="1"/>
  <c r="AX165" i="1"/>
  <c r="AY165" i="1"/>
  <c r="AZ165" i="1"/>
  <c r="BB165" i="1"/>
  <c r="BC165" i="1"/>
  <c r="BD165" i="1"/>
  <c r="Z166" i="1"/>
  <c r="AA166" i="1"/>
  <c r="AB166" i="1"/>
  <c r="AD166" i="1"/>
  <c r="AE166" i="1"/>
  <c r="AF166" i="1"/>
  <c r="AH166" i="1"/>
  <c r="AI166" i="1"/>
  <c r="AJ166" i="1"/>
  <c r="AL166" i="1"/>
  <c r="AM166" i="1"/>
  <c r="AN166" i="1"/>
  <c r="AP166" i="1"/>
  <c r="AQ166" i="1"/>
  <c r="AR166" i="1"/>
  <c r="AT166" i="1"/>
  <c r="AU166" i="1"/>
  <c r="AV166" i="1"/>
  <c r="AX166" i="1"/>
  <c r="AY166" i="1"/>
  <c r="AZ166" i="1"/>
  <c r="Z167" i="1"/>
  <c r="AA167" i="1"/>
  <c r="AB167" i="1"/>
  <c r="AD167" i="1"/>
  <c r="AE167" i="1"/>
  <c r="AF167" i="1"/>
  <c r="AH167" i="1"/>
  <c r="AI167" i="1"/>
  <c r="AJ167" i="1"/>
  <c r="AL167" i="1"/>
  <c r="AM167" i="1"/>
  <c r="AN167" i="1"/>
  <c r="AP167" i="1"/>
  <c r="AQ167" i="1"/>
  <c r="AR167" i="1"/>
  <c r="AT167" i="1"/>
  <c r="AU167" i="1"/>
  <c r="AV167" i="1"/>
  <c r="Z168" i="1"/>
  <c r="AA168" i="1"/>
  <c r="AB168" i="1"/>
  <c r="AD168" i="1"/>
  <c r="AE168" i="1"/>
  <c r="AF168" i="1"/>
  <c r="AH168" i="1"/>
  <c r="AI168" i="1"/>
  <c r="AJ168" i="1"/>
  <c r="AL168" i="1"/>
  <c r="AM168" i="1"/>
  <c r="AN168" i="1"/>
  <c r="AP168" i="1"/>
  <c r="AQ168" i="1"/>
  <c r="AR168" i="1"/>
  <c r="Z169" i="1"/>
  <c r="AA169" i="1"/>
  <c r="AB169" i="1"/>
  <c r="AD169" i="1"/>
  <c r="AE169" i="1"/>
  <c r="AF169" i="1"/>
  <c r="AH169" i="1"/>
  <c r="AI169" i="1"/>
  <c r="AJ169" i="1"/>
  <c r="AL169" i="1"/>
  <c r="AM169" i="1"/>
  <c r="AN169" i="1"/>
  <c r="Z170" i="1"/>
  <c r="AA170" i="1"/>
  <c r="AB170" i="1"/>
  <c r="AD170" i="1"/>
  <c r="AE170" i="1"/>
  <c r="AF170" i="1"/>
  <c r="AH170" i="1"/>
  <c r="AI170" i="1"/>
  <c r="AJ170" i="1"/>
  <c r="Z171" i="1"/>
  <c r="AA171" i="1"/>
  <c r="AB171" i="1"/>
  <c r="AD171" i="1"/>
  <c r="AE171" i="1"/>
  <c r="AF171" i="1"/>
  <c r="Z172" i="1"/>
  <c r="AA172" i="1"/>
  <c r="AB172" i="1"/>
  <c r="Z176" i="1"/>
  <c r="AA176" i="1"/>
  <c r="AB176" i="1"/>
  <c r="AD176" i="1"/>
  <c r="AE176" i="1"/>
  <c r="AF176" i="1"/>
  <c r="AH176" i="1"/>
  <c r="AI176" i="1"/>
  <c r="AJ176" i="1"/>
  <c r="AL176" i="1"/>
  <c r="AM176" i="1"/>
  <c r="AN176" i="1"/>
  <c r="AP176" i="1"/>
  <c r="AQ176" i="1"/>
  <c r="AR176" i="1"/>
  <c r="AT176" i="1"/>
  <c r="AU176" i="1"/>
  <c r="AV176" i="1"/>
  <c r="AX176" i="1"/>
  <c r="AY176" i="1"/>
  <c r="AZ176" i="1"/>
  <c r="BB176" i="1"/>
  <c r="BC176" i="1"/>
  <c r="BD176" i="1"/>
  <c r="BF176" i="1"/>
  <c r="BG176" i="1"/>
  <c r="BH176" i="1"/>
  <c r="BJ176" i="1"/>
  <c r="BK176" i="1"/>
  <c r="BL176" i="1"/>
  <c r="BN176" i="1"/>
  <c r="BO176" i="1"/>
  <c r="BP176" i="1"/>
  <c r="BR176" i="1"/>
  <c r="BS176" i="1"/>
  <c r="BT176" i="1"/>
  <c r="Z177" i="1"/>
  <c r="AA177" i="1"/>
  <c r="AB177" i="1"/>
  <c r="AD177" i="1"/>
  <c r="AE177" i="1"/>
  <c r="AF177" i="1"/>
  <c r="AH177" i="1"/>
  <c r="AI177" i="1"/>
  <c r="AJ177" i="1"/>
  <c r="AL177" i="1"/>
  <c r="AM177" i="1"/>
  <c r="AN177" i="1"/>
  <c r="AP177" i="1"/>
  <c r="AQ177" i="1"/>
  <c r="AR177" i="1"/>
  <c r="AT177" i="1"/>
  <c r="AU177" i="1"/>
  <c r="AV177" i="1"/>
  <c r="AX177" i="1"/>
  <c r="AY177" i="1"/>
  <c r="AZ177" i="1"/>
  <c r="BB177" i="1"/>
  <c r="BC177" i="1"/>
  <c r="BD177" i="1"/>
  <c r="BF177" i="1"/>
  <c r="BG177" i="1"/>
  <c r="BH177" i="1"/>
  <c r="BJ177" i="1"/>
  <c r="BK177" i="1"/>
  <c r="BL177" i="1"/>
  <c r="BN177" i="1"/>
  <c r="BO177" i="1"/>
  <c r="BP177" i="1"/>
  <c r="BR177" i="1"/>
  <c r="BS177" i="1"/>
  <c r="BT177" i="1"/>
  <c r="Z178" i="1"/>
  <c r="AA178" i="1"/>
  <c r="AB178" i="1"/>
  <c r="AD178" i="1"/>
  <c r="AE178" i="1"/>
  <c r="AF178" i="1"/>
  <c r="AH178" i="1"/>
  <c r="AI178" i="1"/>
  <c r="AJ178" i="1"/>
  <c r="AL178" i="1"/>
  <c r="AM178" i="1"/>
  <c r="AN178" i="1"/>
  <c r="AP178" i="1"/>
  <c r="AQ178" i="1"/>
  <c r="AR178" i="1"/>
  <c r="AT178" i="1"/>
  <c r="AU178" i="1"/>
  <c r="AV178" i="1"/>
  <c r="AX178" i="1"/>
  <c r="AY178" i="1"/>
  <c r="AZ178" i="1"/>
  <c r="BB178" i="1"/>
  <c r="BC178" i="1"/>
  <c r="BD178" i="1"/>
  <c r="BF178" i="1"/>
  <c r="BG178" i="1"/>
  <c r="BH178" i="1"/>
  <c r="BJ178" i="1"/>
  <c r="BK178" i="1"/>
  <c r="BL178" i="1"/>
  <c r="BN178" i="1"/>
  <c r="BO178" i="1"/>
  <c r="BP178" i="1"/>
  <c r="BR178" i="1"/>
  <c r="BS178" i="1"/>
  <c r="BT178" i="1"/>
  <c r="Z179" i="1"/>
  <c r="AA179" i="1"/>
  <c r="AB179" i="1"/>
  <c r="AD179" i="1"/>
  <c r="AE179" i="1"/>
  <c r="AF179" i="1"/>
  <c r="AH179" i="1"/>
  <c r="AI179" i="1"/>
  <c r="AJ179" i="1"/>
  <c r="AL179" i="1"/>
  <c r="AM179" i="1"/>
  <c r="AN179" i="1"/>
  <c r="AP179" i="1"/>
  <c r="AQ179" i="1"/>
  <c r="AR179" i="1"/>
  <c r="AT179" i="1"/>
  <c r="AU179" i="1"/>
  <c r="AV179" i="1"/>
  <c r="AX179" i="1"/>
  <c r="AY179" i="1"/>
  <c r="AZ179" i="1"/>
  <c r="BB179" i="1"/>
  <c r="BC179" i="1"/>
  <c r="BD179" i="1"/>
  <c r="BF179" i="1"/>
  <c r="BG179" i="1"/>
  <c r="BH179" i="1"/>
  <c r="BJ179" i="1"/>
  <c r="BK179" i="1"/>
  <c r="BL179" i="1"/>
  <c r="BN179" i="1"/>
  <c r="BO179" i="1"/>
  <c r="BP179" i="1"/>
  <c r="BR179" i="1"/>
  <c r="BS179" i="1"/>
  <c r="BT179" i="1"/>
  <c r="Z180" i="1"/>
  <c r="AA180" i="1"/>
  <c r="AB180" i="1"/>
  <c r="AD180" i="1"/>
  <c r="AE180" i="1"/>
  <c r="AF180" i="1"/>
  <c r="AH180" i="1"/>
  <c r="AI180" i="1"/>
  <c r="AJ180" i="1"/>
  <c r="AL180" i="1"/>
  <c r="AM180" i="1"/>
  <c r="AN180" i="1"/>
  <c r="AP180" i="1"/>
  <c r="AQ180" i="1"/>
  <c r="AR180" i="1"/>
  <c r="AT180" i="1"/>
  <c r="AU180" i="1"/>
  <c r="AV180" i="1"/>
  <c r="AX180" i="1"/>
  <c r="AY180" i="1"/>
  <c r="AZ180" i="1"/>
  <c r="BB180" i="1"/>
  <c r="BC180" i="1"/>
  <c r="BD180" i="1"/>
  <c r="BF180" i="1"/>
  <c r="BG180" i="1"/>
  <c r="BH180" i="1"/>
  <c r="BJ180" i="1"/>
  <c r="BK180" i="1"/>
  <c r="BL180" i="1"/>
  <c r="BN180" i="1"/>
  <c r="BO180" i="1"/>
  <c r="BP180" i="1"/>
  <c r="BR180" i="1"/>
  <c r="BS180" i="1"/>
  <c r="BT180" i="1"/>
  <c r="Z181" i="1"/>
  <c r="AA181" i="1"/>
  <c r="AB181" i="1"/>
  <c r="AD181" i="1"/>
  <c r="AE181" i="1"/>
  <c r="AF181" i="1"/>
  <c r="AH181" i="1"/>
  <c r="AI181" i="1"/>
  <c r="AJ181" i="1"/>
  <c r="AL181" i="1"/>
  <c r="AM181" i="1"/>
  <c r="AN181" i="1"/>
  <c r="AP181" i="1"/>
  <c r="AQ181" i="1"/>
  <c r="AR181" i="1"/>
  <c r="AT181" i="1"/>
  <c r="AU181" i="1"/>
  <c r="AV181" i="1"/>
  <c r="AX181" i="1"/>
  <c r="AY181" i="1"/>
  <c r="AZ181" i="1"/>
  <c r="BB181" i="1"/>
  <c r="BC181" i="1"/>
  <c r="BD181" i="1"/>
  <c r="BF181" i="1"/>
  <c r="BG181" i="1"/>
  <c r="BH181" i="1"/>
  <c r="BJ181" i="1"/>
  <c r="BK181" i="1"/>
  <c r="BL181" i="1"/>
  <c r="BN181" i="1"/>
  <c r="BO181" i="1"/>
  <c r="BP181" i="1"/>
  <c r="BR181" i="1"/>
  <c r="BS181" i="1"/>
  <c r="BT181" i="1"/>
  <c r="Z182" i="1"/>
  <c r="AA182" i="1"/>
  <c r="AB182" i="1"/>
  <c r="AD182" i="1"/>
  <c r="AE182" i="1"/>
  <c r="AF182" i="1"/>
  <c r="AH182" i="1"/>
  <c r="AI182" i="1"/>
  <c r="AJ182" i="1"/>
  <c r="AL182" i="1"/>
  <c r="AM182" i="1"/>
  <c r="AN182" i="1"/>
  <c r="AP182" i="1"/>
  <c r="AQ182" i="1"/>
  <c r="AR182" i="1"/>
  <c r="AT182" i="1"/>
  <c r="AU182" i="1"/>
  <c r="AV182" i="1"/>
  <c r="AX182" i="1"/>
  <c r="AY182" i="1"/>
  <c r="AZ182" i="1"/>
  <c r="BB182" i="1"/>
  <c r="BC182" i="1"/>
  <c r="BD182" i="1"/>
  <c r="BF182" i="1"/>
  <c r="BG182" i="1"/>
  <c r="BH182" i="1"/>
  <c r="BJ182" i="1"/>
  <c r="BK182" i="1"/>
  <c r="BL182" i="1"/>
  <c r="BN182" i="1"/>
  <c r="BO182" i="1"/>
  <c r="BP182" i="1"/>
  <c r="BR182" i="1"/>
  <c r="BS182" i="1"/>
  <c r="BT182" i="1"/>
  <c r="Z183" i="1"/>
  <c r="AA183" i="1"/>
  <c r="AB183" i="1"/>
  <c r="AD183" i="1"/>
  <c r="AE183" i="1"/>
  <c r="AF183" i="1"/>
  <c r="AH183" i="1"/>
  <c r="AI183" i="1"/>
  <c r="AJ183" i="1"/>
  <c r="AL183" i="1"/>
  <c r="AM183" i="1"/>
  <c r="AN183" i="1"/>
  <c r="AP183" i="1"/>
  <c r="AQ183" i="1"/>
  <c r="AR183" i="1"/>
  <c r="AT183" i="1"/>
  <c r="AU183" i="1"/>
  <c r="AV183" i="1"/>
  <c r="AX183" i="1"/>
  <c r="AY183" i="1"/>
  <c r="AZ183" i="1"/>
  <c r="BB183" i="1"/>
  <c r="BC183" i="1"/>
  <c r="BD183" i="1"/>
  <c r="BF183" i="1"/>
  <c r="BG183" i="1"/>
  <c r="BH183" i="1"/>
  <c r="BJ183" i="1"/>
  <c r="BK183" i="1"/>
  <c r="BL183" i="1"/>
  <c r="BN183" i="1"/>
  <c r="BO183" i="1"/>
  <c r="BP183" i="1"/>
  <c r="BR183" i="1"/>
  <c r="BS183" i="1"/>
  <c r="BT183" i="1"/>
  <c r="Z184" i="1"/>
  <c r="AA184" i="1"/>
  <c r="AB184" i="1"/>
  <c r="AD184" i="1"/>
  <c r="AE184" i="1"/>
  <c r="AF184" i="1"/>
  <c r="AH184" i="1"/>
  <c r="AI184" i="1"/>
  <c r="AJ184" i="1"/>
  <c r="AL184" i="1"/>
  <c r="AM184" i="1"/>
  <c r="AN184" i="1"/>
  <c r="AP184" i="1"/>
  <c r="AQ184" i="1"/>
  <c r="AR184" i="1"/>
  <c r="AT184" i="1"/>
  <c r="AU184" i="1"/>
  <c r="AV184" i="1"/>
  <c r="AX184" i="1"/>
  <c r="AY184" i="1"/>
  <c r="AZ184" i="1"/>
  <c r="BB184" i="1"/>
  <c r="BC184" i="1"/>
  <c r="BD184" i="1"/>
  <c r="BF184" i="1"/>
  <c r="BG184" i="1"/>
  <c r="BH184" i="1"/>
  <c r="BJ184" i="1"/>
  <c r="BK184" i="1"/>
  <c r="BL184" i="1"/>
  <c r="BN184" i="1"/>
  <c r="BO184" i="1"/>
  <c r="BP184" i="1"/>
  <c r="BR184" i="1"/>
  <c r="BS184" i="1"/>
  <c r="BT184" i="1"/>
  <c r="Z185" i="1"/>
  <c r="AA185" i="1"/>
  <c r="AB185" i="1"/>
  <c r="AD185" i="1"/>
  <c r="AE185" i="1"/>
  <c r="AF185" i="1"/>
  <c r="AH185" i="1"/>
  <c r="AI185" i="1"/>
  <c r="AJ185" i="1"/>
  <c r="AL185" i="1"/>
  <c r="AM185" i="1"/>
  <c r="AN185" i="1"/>
  <c r="AP185" i="1"/>
  <c r="AQ185" i="1"/>
  <c r="AR185" i="1"/>
  <c r="AT185" i="1"/>
  <c r="AU185" i="1"/>
  <c r="AV185" i="1"/>
  <c r="AX185" i="1"/>
  <c r="AY185" i="1"/>
  <c r="AZ185" i="1"/>
  <c r="BB185" i="1"/>
  <c r="BC185" i="1"/>
  <c r="BD185" i="1"/>
  <c r="BF185" i="1"/>
  <c r="BG185" i="1"/>
  <c r="BH185" i="1"/>
  <c r="BJ185" i="1"/>
  <c r="BK185" i="1"/>
  <c r="BL185" i="1"/>
  <c r="BN185" i="1"/>
  <c r="BO185" i="1"/>
  <c r="BP185" i="1"/>
  <c r="BR185" i="1"/>
  <c r="BS185" i="1"/>
  <c r="BT185" i="1"/>
  <c r="Z186" i="1"/>
  <c r="AA186" i="1"/>
  <c r="AB186" i="1"/>
  <c r="AD186" i="1"/>
  <c r="AE186" i="1"/>
  <c r="AF186" i="1"/>
  <c r="AH186" i="1"/>
  <c r="AI186" i="1"/>
  <c r="AJ186" i="1"/>
  <c r="AL186" i="1"/>
  <c r="AM186" i="1"/>
  <c r="AN186" i="1"/>
  <c r="AP186" i="1"/>
  <c r="AQ186" i="1"/>
  <c r="AR186" i="1"/>
  <c r="AT186" i="1"/>
  <c r="AU186" i="1"/>
  <c r="AV186" i="1"/>
  <c r="AX186" i="1"/>
  <c r="AY186" i="1"/>
  <c r="AZ186" i="1"/>
  <c r="BB186" i="1"/>
  <c r="BC186" i="1"/>
  <c r="BD186" i="1"/>
  <c r="BF186" i="1"/>
  <c r="BG186" i="1"/>
  <c r="BH186" i="1"/>
  <c r="BJ186" i="1"/>
  <c r="BK186" i="1"/>
  <c r="BL186" i="1"/>
  <c r="BN186" i="1"/>
  <c r="BO186" i="1"/>
  <c r="BP186" i="1"/>
  <c r="BR186" i="1"/>
  <c r="BS186" i="1"/>
  <c r="BT186" i="1"/>
  <c r="Z187" i="1"/>
  <c r="AA187" i="1"/>
  <c r="AB187" i="1"/>
  <c r="AD187" i="1"/>
  <c r="AE187" i="1"/>
  <c r="AF187" i="1"/>
  <c r="AH187" i="1"/>
  <c r="AI187" i="1"/>
  <c r="AJ187" i="1"/>
  <c r="AL187" i="1"/>
  <c r="AM187" i="1"/>
  <c r="AN187" i="1"/>
  <c r="AP187" i="1"/>
  <c r="AQ187" i="1"/>
  <c r="AR187" i="1"/>
  <c r="AT187" i="1"/>
  <c r="AU187" i="1"/>
  <c r="AV187" i="1"/>
  <c r="AX187" i="1"/>
  <c r="AY187" i="1"/>
  <c r="AZ187" i="1"/>
  <c r="BB187" i="1"/>
  <c r="BC187" i="1"/>
  <c r="BD187" i="1"/>
  <c r="BF187" i="1"/>
  <c r="BG187" i="1"/>
  <c r="BH187" i="1"/>
  <c r="BJ187" i="1"/>
  <c r="BK187" i="1"/>
  <c r="BL187" i="1"/>
  <c r="BN187" i="1"/>
  <c r="BO187" i="1"/>
  <c r="BP187" i="1"/>
  <c r="BR187" i="1"/>
  <c r="BS187" i="1"/>
  <c r="BT187" i="1"/>
  <c r="Z188" i="1"/>
  <c r="AA188" i="1"/>
  <c r="AB188" i="1"/>
  <c r="AD188" i="1"/>
  <c r="AE188" i="1"/>
  <c r="AF188" i="1"/>
  <c r="AH188" i="1"/>
  <c r="AI188" i="1"/>
  <c r="AJ188" i="1"/>
  <c r="AL188" i="1"/>
  <c r="AM188" i="1"/>
  <c r="AN188" i="1"/>
  <c r="AP188" i="1"/>
  <c r="AQ188" i="1"/>
  <c r="AR188" i="1"/>
  <c r="AT188" i="1"/>
  <c r="AU188" i="1"/>
  <c r="AV188" i="1"/>
  <c r="AX188" i="1"/>
  <c r="AY188" i="1"/>
  <c r="AZ188" i="1"/>
  <c r="BB188" i="1"/>
  <c r="BC188" i="1"/>
  <c r="BD188" i="1"/>
  <c r="BF188" i="1"/>
  <c r="BG188" i="1"/>
  <c r="BH188" i="1"/>
  <c r="BJ188" i="1"/>
  <c r="BK188" i="1"/>
  <c r="BL188" i="1"/>
  <c r="BN188" i="1"/>
  <c r="BO188" i="1"/>
  <c r="BP188" i="1"/>
  <c r="BR188" i="1"/>
  <c r="BS188" i="1"/>
  <c r="BT188" i="1"/>
  <c r="Z189" i="1"/>
  <c r="AA189" i="1"/>
  <c r="AB189" i="1"/>
  <c r="AD189" i="1"/>
  <c r="AE189" i="1"/>
  <c r="AF189" i="1"/>
  <c r="AH189" i="1"/>
  <c r="AI189" i="1"/>
  <c r="AJ189" i="1"/>
  <c r="AL189" i="1"/>
  <c r="AM189" i="1"/>
  <c r="AN189" i="1"/>
  <c r="AP189" i="1"/>
  <c r="AQ189" i="1"/>
  <c r="AR189" i="1"/>
  <c r="AT189" i="1"/>
  <c r="AU189" i="1"/>
  <c r="AV189" i="1"/>
  <c r="AX189" i="1"/>
  <c r="AY189" i="1"/>
  <c r="AZ189" i="1"/>
  <c r="BB189" i="1"/>
  <c r="BC189" i="1"/>
  <c r="BD189" i="1"/>
  <c r="BF189" i="1"/>
  <c r="BG189" i="1"/>
  <c r="BH189" i="1"/>
  <c r="BJ189" i="1"/>
  <c r="BK189" i="1"/>
  <c r="BL189" i="1"/>
  <c r="BN189" i="1"/>
  <c r="BO189" i="1"/>
  <c r="BP189" i="1"/>
  <c r="BR189" i="1"/>
  <c r="BS189" i="1"/>
  <c r="BT189" i="1"/>
  <c r="Z190" i="1"/>
  <c r="AA190" i="1"/>
  <c r="AB190" i="1"/>
  <c r="AD190" i="1"/>
  <c r="AE190" i="1"/>
  <c r="AF190" i="1"/>
  <c r="AH190" i="1"/>
  <c r="AI190" i="1"/>
  <c r="AJ190" i="1"/>
  <c r="AL190" i="1"/>
  <c r="AM190" i="1"/>
  <c r="AN190" i="1"/>
  <c r="AP190" i="1"/>
  <c r="AQ190" i="1"/>
  <c r="AR190" i="1"/>
  <c r="AT190" i="1"/>
  <c r="AU190" i="1"/>
  <c r="AV190" i="1"/>
  <c r="AX190" i="1"/>
  <c r="AY190" i="1"/>
  <c r="AZ190" i="1"/>
  <c r="BB190" i="1"/>
  <c r="BC190" i="1"/>
  <c r="BD190" i="1"/>
  <c r="BF190" i="1"/>
  <c r="BG190" i="1"/>
  <c r="BH190" i="1"/>
  <c r="BJ190" i="1"/>
  <c r="BK190" i="1"/>
  <c r="BL190" i="1"/>
  <c r="BN190" i="1"/>
  <c r="BO190" i="1"/>
  <c r="BP190" i="1"/>
  <c r="BR190" i="1"/>
  <c r="BS190" i="1"/>
  <c r="BT190" i="1"/>
  <c r="Z191" i="1"/>
  <c r="AA191" i="1"/>
  <c r="AB191" i="1"/>
  <c r="AD191" i="1"/>
  <c r="AE191" i="1"/>
  <c r="AF191" i="1"/>
  <c r="AH191" i="1"/>
  <c r="AI191" i="1"/>
  <c r="AJ191" i="1"/>
  <c r="AL191" i="1"/>
  <c r="AM191" i="1"/>
  <c r="AN191" i="1"/>
  <c r="AP191" i="1"/>
  <c r="AQ191" i="1"/>
  <c r="AR191" i="1"/>
  <c r="AT191" i="1"/>
  <c r="AU191" i="1"/>
  <c r="AV191" i="1"/>
  <c r="AX191" i="1"/>
  <c r="AY191" i="1"/>
  <c r="AZ191" i="1"/>
  <c r="BB191" i="1"/>
  <c r="BC191" i="1"/>
  <c r="BD191" i="1"/>
  <c r="BF191" i="1"/>
  <c r="BG191" i="1"/>
  <c r="BH191" i="1"/>
  <c r="BJ191" i="1"/>
  <c r="BK191" i="1"/>
  <c r="BL191" i="1"/>
  <c r="BN191" i="1"/>
  <c r="BO191" i="1"/>
  <c r="BP191" i="1"/>
  <c r="BR191" i="1"/>
  <c r="BS191" i="1"/>
  <c r="BT191" i="1"/>
  <c r="Z192" i="1"/>
  <c r="AA192" i="1"/>
  <c r="AB192" i="1"/>
  <c r="AD192" i="1"/>
  <c r="AE192" i="1"/>
  <c r="AF192" i="1"/>
  <c r="AH192" i="1"/>
  <c r="AI192" i="1"/>
  <c r="AJ192" i="1"/>
  <c r="AL192" i="1"/>
  <c r="AM192" i="1"/>
  <c r="AN192" i="1"/>
  <c r="AP192" i="1"/>
  <c r="AQ192" i="1"/>
  <c r="AR192" i="1"/>
  <c r="AT192" i="1"/>
  <c r="AU192" i="1"/>
  <c r="AV192" i="1"/>
  <c r="AX192" i="1"/>
  <c r="AY192" i="1"/>
  <c r="AZ192" i="1"/>
  <c r="BB192" i="1"/>
  <c r="BC192" i="1"/>
  <c r="BD192" i="1"/>
  <c r="BF192" i="1"/>
  <c r="BG192" i="1"/>
  <c r="BH192" i="1"/>
  <c r="BJ192" i="1"/>
  <c r="BK192" i="1"/>
  <c r="BL192" i="1"/>
  <c r="BN192" i="1"/>
  <c r="BO192" i="1"/>
  <c r="BP192" i="1"/>
  <c r="BR192" i="1"/>
  <c r="BS192" i="1"/>
  <c r="BT192" i="1"/>
  <c r="Z193" i="1"/>
  <c r="AA193" i="1"/>
  <c r="AB193" i="1"/>
  <c r="AD193" i="1"/>
  <c r="AE193" i="1"/>
  <c r="AF193" i="1"/>
  <c r="AH193" i="1"/>
  <c r="AI193" i="1"/>
  <c r="AJ193" i="1"/>
  <c r="AL193" i="1"/>
  <c r="AM193" i="1"/>
  <c r="AN193" i="1"/>
  <c r="AP193" i="1"/>
  <c r="AQ193" i="1"/>
  <c r="AR193" i="1"/>
  <c r="AT193" i="1"/>
  <c r="AU193" i="1"/>
  <c r="AV193" i="1"/>
  <c r="AX193" i="1"/>
  <c r="AY193" i="1"/>
  <c r="AZ193" i="1"/>
  <c r="BB193" i="1"/>
  <c r="BC193" i="1"/>
  <c r="BD193" i="1"/>
  <c r="BF193" i="1"/>
  <c r="BG193" i="1"/>
  <c r="BH193" i="1"/>
  <c r="BJ193" i="1"/>
  <c r="BK193" i="1"/>
  <c r="BL193" i="1"/>
  <c r="BN193" i="1"/>
  <c r="BO193" i="1"/>
  <c r="BP193" i="1"/>
  <c r="BR193" i="1"/>
  <c r="BS193" i="1"/>
  <c r="BT193" i="1"/>
  <c r="Z194" i="1"/>
  <c r="AA194" i="1"/>
  <c r="AB194" i="1"/>
  <c r="AD194" i="1"/>
  <c r="AE194" i="1"/>
  <c r="AF194" i="1"/>
  <c r="AH194" i="1"/>
  <c r="AI194" i="1"/>
  <c r="AJ194" i="1"/>
  <c r="AL194" i="1"/>
  <c r="AM194" i="1"/>
  <c r="AN194" i="1"/>
  <c r="AP194" i="1"/>
  <c r="AQ194" i="1"/>
  <c r="AR194" i="1"/>
  <c r="AT194" i="1"/>
  <c r="AU194" i="1"/>
  <c r="AV194" i="1"/>
  <c r="AX194" i="1"/>
  <c r="AY194" i="1"/>
  <c r="AZ194" i="1"/>
  <c r="BB194" i="1"/>
  <c r="BC194" i="1"/>
  <c r="BD194" i="1"/>
  <c r="BF194" i="1"/>
  <c r="BG194" i="1"/>
  <c r="BH194" i="1"/>
  <c r="BJ194" i="1"/>
  <c r="BK194" i="1"/>
  <c r="BL194" i="1"/>
  <c r="BN194" i="1"/>
  <c r="BO194" i="1"/>
  <c r="BP194" i="1"/>
  <c r="BR194" i="1"/>
  <c r="BS194" i="1"/>
  <c r="BT194" i="1"/>
  <c r="Z195" i="1"/>
  <c r="AA195" i="1"/>
  <c r="AB195" i="1"/>
  <c r="AD195" i="1"/>
  <c r="AE195" i="1"/>
  <c r="AF195" i="1"/>
  <c r="AH195" i="1"/>
  <c r="AI195" i="1"/>
  <c r="AJ195" i="1"/>
  <c r="AL195" i="1"/>
  <c r="AM195" i="1"/>
  <c r="AN195" i="1"/>
  <c r="AP195" i="1"/>
  <c r="AQ195" i="1"/>
  <c r="AR195" i="1"/>
  <c r="AT195" i="1"/>
  <c r="AU195" i="1"/>
  <c r="AV195" i="1"/>
  <c r="AX195" i="1"/>
  <c r="AY195" i="1"/>
  <c r="AZ195" i="1"/>
  <c r="BB195" i="1"/>
  <c r="BC195" i="1"/>
  <c r="BD195" i="1"/>
  <c r="BF195" i="1"/>
  <c r="BG195" i="1"/>
  <c r="BH195" i="1"/>
  <c r="BJ195" i="1"/>
  <c r="BK195" i="1"/>
  <c r="BL195" i="1"/>
  <c r="BN195" i="1"/>
  <c r="BO195" i="1"/>
  <c r="BP195" i="1"/>
  <c r="BR195" i="1"/>
  <c r="BS195" i="1"/>
  <c r="BT195" i="1"/>
  <c r="Z196" i="1"/>
  <c r="AA196" i="1"/>
  <c r="AB196" i="1"/>
  <c r="AD196" i="1"/>
  <c r="AE196" i="1"/>
  <c r="AF196" i="1"/>
  <c r="AH196" i="1"/>
  <c r="AI196" i="1"/>
  <c r="AJ196" i="1"/>
  <c r="AL196" i="1"/>
  <c r="AM196" i="1"/>
  <c r="AN196" i="1"/>
  <c r="AP196" i="1"/>
  <c r="AQ196" i="1"/>
  <c r="AR196" i="1"/>
  <c r="AT196" i="1"/>
  <c r="AU196" i="1"/>
  <c r="AV196" i="1"/>
  <c r="AX196" i="1"/>
  <c r="AY196" i="1"/>
  <c r="AZ196" i="1"/>
  <c r="BB196" i="1"/>
  <c r="BC196" i="1"/>
  <c r="BD196" i="1"/>
  <c r="BF196" i="1"/>
  <c r="BG196" i="1"/>
  <c r="BH196" i="1"/>
  <c r="BJ196" i="1"/>
  <c r="BK196" i="1"/>
  <c r="BL196" i="1"/>
  <c r="BN196" i="1"/>
  <c r="BO196" i="1"/>
  <c r="BP196" i="1"/>
  <c r="BR196" i="1"/>
  <c r="BS196" i="1"/>
  <c r="BT196" i="1"/>
  <c r="Z197" i="1"/>
  <c r="AA197" i="1"/>
  <c r="AB197" i="1"/>
  <c r="AD197" i="1"/>
  <c r="AE197" i="1"/>
  <c r="AF197" i="1"/>
  <c r="AH197" i="1"/>
  <c r="AI197" i="1"/>
  <c r="AJ197" i="1"/>
  <c r="AL197" i="1"/>
  <c r="AM197" i="1"/>
  <c r="AN197" i="1"/>
  <c r="AP197" i="1"/>
  <c r="AQ197" i="1"/>
  <c r="AR197" i="1"/>
  <c r="AT197" i="1"/>
  <c r="AU197" i="1"/>
  <c r="AV197" i="1"/>
  <c r="AX197" i="1"/>
  <c r="AY197" i="1"/>
  <c r="AZ197" i="1"/>
  <c r="BB197" i="1"/>
  <c r="BC197" i="1"/>
  <c r="BD197" i="1"/>
  <c r="BF197" i="1"/>
  <c r="BG197" i="1"/>
  <c r="BH197" i="1"/>
  <c r="BJ197" i="1"/>
  <c r="BK197" i="1"/>
  <c r="BL197" i="1"/>
  <c r="BN197" i="1"/>
  <c r="BO197" i="1"/>
  <c r="BP197" i="1"/>
  <c r="BR197" i="1"/>
  <c r="BS197" i="1"/>
  <c r="BT197" i="1"/>
  <c r="Z198" i="1"/>
  <c r="AA198" i="1"/>
  <c r="AB198" i="1"/>
  <c r="AD198" i="1"/>
  <c r="AE198" i="1"/>
  <c r="AF198" i="1"/>
  <c r="AH198" i="1"/>
  <c r="AI198" i="1"/>
  <c r="AJ198" i="1"/>
  <c r="AL198" i="1"/>
  <c r="AM198" i="1"/>
  <c r="AN198" i="1"/>
  <c r="AP198" i="1"/>
  <c r="AQ198" i="1"/>
  <c r="AR198" i="1"/>
  <c r="AT198" i="1"/>
  <c r="AU198" i="1"/>
  <c r="AV198" i="1"/>
  <c r="AX198" i="1"/>
  <c r="AY198" i="1"/>
  <c r="AZ198" i="1"/>
  <c r="BB198" i="1"/>
  <c r="BC198" i="1"/>
  <c r="BD198" i="1"/>
  <c r="BF198" i="1"/>
  <c r="BG198" i="1"/>
  <c r="BH198" i="1"/>
  <c r="BJ198" i="1"/>
  <c r="BK198" i="1"/>
  <c r="BL198" i="1"/>
  <c r="BN198" i="1"/>
  <c r="BO198" i="1"/>
  <c r="BP198" i="1"/>
  <c r="BR198" i="1"/>
  <c r="BS198" i="1"/>
  <c r="BT198" i="1"/>
  <c r="Z199" i="1"/>
  <c r="AA199" i="1"/>
  <c r="AB199" i="1"/>
  <c r="AD199" i="1"/>
  <c r="AE199" i="1"/>
  <c r="AF199" i="1"/>
  <c r="AH199" i="1"/>
  <c r="AI199" i="1"/>
  <c r="AJ199" i="1"/>
  <c r="AL199" i="1"/>
  <c r="AM199" i="1"/>
  <c r="AN199" i="1"/>
  <c r="AP199" i="1"/>
  <c r="AQ199" i="1"/>
  <c r="AR199" i="1"/>
  <c r="AT199" i="1"/>
  <c r="AU199" i="1"/>
  <c r="AV199" i="1"/>
  <c r="AX199" i="1"/>
  <c r="AY199" i="1"/>
  <c r="AZ199" i="1"/>
  <c r="BB199" i="1"/>
  <c r="BC199" i="1"/>
  <c r="BD199" i="1"/>
  <c r="BF199" i="1"/>
  <c r="BG199" i="1"/>
  <c r="BH199" i="1"/>
  <c r="BJ199" i="1"/>
  <c r="BK199" i="1"/>
  <c r="BL199" i="1"/>
  <c r="BN199" i="1"/>
  <c r="BO199" i="1"/>
  <c r="BP199" i="1"/>
  <c r="BR199" i="1"/>
  <c r="BS199" i="1"/>
  <c r="BT199" i="1"/>
  <c r="Z200" i="1"/>
  <c r="AA200" i="1"/>
  <c r="AB200" i="1"/>
  <c r="AD200" i="1"/>
  <c r="AE200" i="1"/>
  <c r="AF200" i="1"/>
  <c r="AH200" i="1"/>
  <c r="AI200" i="1"/>
  <c r="AJ200" i="1"/>
  <c r="AL200" i="1"/>
  <c r="AM200" i="1"/>
  <c r="AN200" i="1"/>
  <c r="AP200" i="1"/>
  <c r="AQ200" i="1"/>
  <c r="AR200" i="1"/>
  <c r="AT200" i="1"/>
  <c r="AU200" i="1"/>
  <c r="AV200" i="1"/>
  <c r="AX200" i="1"/>
  <c r="AY200" i="1"/>
  <c r="AZ200" i="1"/>
  <c r="BB200" i="1"/>
  <c r="BC200" i="1"/>
  <c r="BD200" i="1"/>
  <c r="BF200" i="1"/>
  <c r="BG200" i="1"/>
  <c r="BH200" i="1"/>
  <c r="BJ200" i="1"/>
  <c r="BK200" i="1"/>
  <c r="BL200" i="1"/>
  <c r="BN200" i="1"/>
  <c r="BO200" i="1"/>
  <c r="BP200" i="1"/>
  <c r="BR200" i="1"/>
  <c r="BS200" i="1"/>
  <c r="BT200" i="1"/>
  <c r="Z201" i="1"/>
  <c r="AA201" i="1"/>
  <c r="AB201" i="1"/>
  <c r="AD201" i="1"/>
  <c r="AE201" i="1"/>
  <c r="AF201" i="1"/>
  <c r="AH201" i="1"/>
  <c r="AI201" i="1"/>
  <c r="AJ201" i="1"/>
  <c r="AL201" i="1"/>
  <c r="AM201" i="1"/>
  <c r="AN201" i="1"/>
  <c r="AP201" i="1"/>
  <c r="AQ201" i="1"/>
  <c r="AR201" i="1"/>
  <c r="AT201" i="1"/>
  <c r="AU201" i="1"/>
  <c r="AV201" i="1"/>
  <c r="AX201" i="1"/>
  <c r="AY201" i="1"/>
  <c r="AZ201" i="1"/>
  <c r="BB201" i="1"/>
  <c r="BC201" i="1"/>
  <c r="BD201" i="1"/>
  <c r="BF201" i="1"/>
  <c r="BG201" i="1"/>
  <c r="BH201" i="1"/>
  <c r="BJ201" i="1"/>
  <c r="BK201" i="1"/>
  <c r="BL201" i="1"/>
  <c r="BN201" i="1"/>
  <c r="BO201" i="1"/>
  <c r="BP201" i="1"/>
  <c r="BR201" i="1"/>
  <c r="BS201" i="1"/>
  <c r="BT201" i="1"/>
  <c r="Z202" i="1"/>
  <c r="AA202" i="1"/>
  <c r="AB202" i="1"/>
  <c r="AD202" i="1"/>
  <c r="AE202" i="1"/>
  <c r="AF202" i="1"/>
  <c r="AH202" i="1"/>
  <c r="AI202" i="1"/>
  <c r="AJ202" i="1"/>
  <c r="AL202" i="1"/>
  <c r="AM202" i="1"/>
  <c r="AN202" i="1"/>
  <c r="AP202" i="1"/>
  <c r="AQ202" i="1"/>
  <c r="AR202" i="1"/>
  <c r="AT202" i="1"/>
  <c r="AU202" i="1"/>
  <c r="AV202" i="1"/>
  <c r="AX202" i="1"/>
  <c r="AY202" i="1"/>
  <c r="AZ202" i="1"/>
  <c r="BB202" i="1"/>
  <c r="BC202" i="1"/>
  <c r="BD202" i="1"/>
  <c r="BF202" i="1"/>
  <c r="BG202" i="1"/>
  <c r="BH202" i="1"/>
  <c r="BJ202" i="1"/>
  <c r="BK202" i="1"/>
  <c r="BL202" i="1"/>
  <c r="BN202" i="1"/>
  <c r="BO202" i="1"/>
  <c r="BP202" i="1"/>
  <c r="BR202" i="1"/>
  <c r="BS202" i="1"/>
  <c r="BT202" i="1"/>
  <c r="Z203" i="1"/>
  <c r="AA203" i="1"/>
  <c r="AB203" i="1"/>
  <c r="AD203" i="1"/>
  <c r="AE203" i="1"/>
  <c r="AF203" i="1"/>
  <c r="AH203" i="1"/>
  <c r="AI203" i="1"/>
  <c r="AJ203" i="1"/>
  <c r="AL203" i="1"/>
  <c r="AM203" i="1"/>
  <c r="AN203" i="1"/>
  <c r="AP203" i="1"/>
  <c r="AQ203" i="1"/>
  <c r="AR203" i="1"/>
  <c r="AT203" i="1"/>
  <c r="AU203" i="1"/>
  <c r="AV203" i="1"/>
  <c r="AX203" i="1"/>
  <c r="AY203" i="1"/>
  <c r="AZ203" i="1"/>
  <c r="BB203" i="1"/>
  <c r="BC203" i="1"/>
  <c r="BD203" i="1"/>
  <c r="BF203" i="1"/>
  <c r="BG203" i="1"/>
  <c r="BH203" i="1"/>
  <c r="BJ203" i="1"/>
  <c r="BK203" i="1"/>
  <c r="BL203" i="1"/>
  <c r="BN203" i="1"/>
  <c r="BO203" i="1"/>
  <c r="BP203" i="1"/>
  <c r="BR203" i="1"/>
  <c r="BS203" i="1"/>
  <c r="BT203" i="1"/>
  <c r="Z204" i="1"/>
  <c r="AA204" i="1"/>
  <c r="AB204" i="1"/>
  <c r="AD204" i="1"/>
  <c r="AE204" i="1"/>
  <c r="AF204" i="1"/>
  <c r="AH204" i="1"/>
  <c r="AI204" i="1"/>
  <c r="AJ204" i="1"/>
  <c r="AL204" i="1"/>
  <c r="AM204" i="1"/>
  <c r="AN204" i="1"/>
  <c r="AP204" i="1"/>
  <c r="AQ204" i="1"/>
  <c r="AR204" i="1"/>
  <c r="AT204" i="1"/>
  <c r="AU204" i="1"/>
  <c r="AV204" i="1"/>
  <c r="AX204" i="1"/>
  <c r="AY204" i="1"/>
  <c r="AZ204" i="1"/>
  <c r="BB204" i="1"/>
  <c r="BC204" i="1"/>
  <c r="BD204" i="1"/>
  <c r="BF204" i="1"/>
  <c r="BG204" i="1"/>
  <c r="BH204" i="1"/>
  <c r="BJ204" i="1"/>
  <c r="BK204" i="1"/>
  <c r="BL204" i="1"/>
  <c r="BN204" i="1"/>
  <c r="BO204" i="1"/>
  <c r="BP204" i="1"/>
  <c r="BR204" i="1"/>
  <c r="BS204" i="1"/>
  <c r="BT204" i="1"/>
  <c r="Z205" i="1"/>
  <c r="AA205" i="1"/>
  <c r="AB205" i="1"/>
  <c r="AD205" i="1"/>
  <c r="AE205" i="1"/>
  <c r="AF205" i="1"/>
  <c r="AH205" i="1"/>
  <c r="AI205" i="1"/>
  <c r="AJ205" i="1"/>
  <c r="AL205" i="1"/>
  <c r="AM205" i="1"/>
  <c r="AN205" i="1"/>
  <c r="AP205" i="1"/>
  <c r="AQ205" i="1"/>
  <c r="AR205" i="1"/>
  <c r="AT205" i="1"/>
  <c r="AU205" i="1"/>
  <c r="AV205" i="1"/>
  <c r="AX205" i="1"/>
  <c r="AY205" i="1"/>
  <c r="AZ205" i="1"/>
  <c r="BB205" i="1"/>
  <c r="BC205" i="1"/>
  <c r="BD205" i="1"/>
  <c r="BF205" i="1"/>
  <c r="BG205" i="1"/>
  <c r="BH205" i="1"/>
  <c r="BJ205" i="1"/>
  <c r="BK205" i="1"/>
  <c r="BL205" i="1"/>
  <c r="BN205" i="1"/>
  <c r="BO205" i="1"/>
  <c r="BP205" i="1"/>
  <c r="BR205" i="1"/>
  <c r="BS205" i="1"/>
  <c r="BT205" i="1"/>
  <c r="Z206" i="1"/>
  <c r="AA206" i="1"/>
  <c r="AB206" i="1"/>
  <c r="AD206" i="1"/>
  <c r="AE206" i="1"/>
  <c r="AF206" i="1"/>
  <c r="AH206" i="1"/>
  <c r="AI206" i="1"/>
  <c r="AJ206" i="1"/>
  <c r="AL206" i="1"/>
  <c r="AM206" i="1"/>
  <c r="AN206" i="1"/>
  <c r="AP206" i="1"/>
  <c r="AQ206" i="1"/>
  <c r="AR206" i="1"/>
  <c r="AT206" i="1"/>
  <c r="AU206" i="1"/>
  <c r="AV206" i="1"/>
  <c r="AX206" i="1"/>
  <c r="AY206" i="1"/>
  <c r="AZ206" i="1"/>
  <c r="BB206" i="1"/>
  <c r="BC206" i="1"/>
  <c r="BD206" i="1"/>
  <c r="BF206" i="1"/>
  <c r="BG206" i="1"/>
  <c r="BH206" i="1"/>
  <c r="BJ206" i="1"/>
  <c r="BK206" i="1"/>
  <c r="BL206" i="1"/>
  <c r="BN206" i="1"/>
  <c r="BO206" i="1"/>
  <c r="BP206" i="1"/>
  <c r="BR206" i="1"/>
  <c r="BS206" i="1"/>
  <c r="BT206" i="1"/>
  <c r="Z207" i="1"/>
  <c r="AA207" i="1"/>
  <c r="AB207" i="1"/>
  <c r="AD207" i="1"/>
  <c r="AE207" i="1"/>
  <c r="AF207" i="1"/>
  <c r="AH207" i="1"/>
  <c r="AI207" i="1"/>
  <c r="AJ207" i="1"/>
  <c r="AL207" i="1"/>
  <c r="AM207" i="1"/>
  <c r="AN207" i="1"/>
  <c r="AP207" i="1"/>
  <c r="AQ207" i="1"/>
  <c r="AR207" i="1"/>
  <c r="AT207" i="1"/>
  <c r="AU207" i="1"/>
  <c r="AV207" i="1"/>
  <c r="AX207" i="1"/>
  <c r="AY207" i="1"/>
  <c r="AZ207" i="1"/>
  <c r="BB207" i="1"/>
  <c r="BC207" i="1"/>
  <c r="BD207" i="1"/>
  <c r="BF207" i="1"/>
  <c r="BG207" i="1"/>
  <c r="BH207" i="1"/>
  <c r="BJ207" i="1"/>
  <c r="BK207" i="1"/>
  <c r="BL207" i="1"/>
  <c r="BN207" i="1"/>
  <c r="BO207" i="1"/>
  <c r="BP207" i="1"/>
  <c r="BR207" i="1"/>
  <c r="BS207" i="1"/>
  <c r="BT207" i="1"/>
  <c r="Z208" i="1"/>
  <c r="AA208" i="1"/>
  <c r="AB208" i="1"/>
  <c r="AD208" i="1"/>
  <c r="AE208" i="1"/>
  <c r="AF208" i="1"/>
  <c r="AH208" i="1"/>
  <c r="AI208" i="1"/>
  <c r="AJ208" i="1"/>
  <c r="AL208" i="1"/>
  <c r="AM208" i="1"/>
  <c r="AN208" i="1"/>
  <c r="AP208" i="1"/>
  <c r="AQ208" i="1"/>
  <c r="AR208" i="1"/>
  <c r="AT208" i="1"/>
  <c r="AU208" i="1"/>
  <c r="AV208" i="1"/>
  <c r="AX208" i="1"/>
  <c r="AY208" i="1"/>
  <c r="AZ208" i="1"/>
  <c r="BB208" i="1"/>
  <c r="BC208" i="1"/>
  <c r="BD208" i="1"/>
  <c r="BF208" i="1"/>
  <c r="BG208" i="1"/>
  <c r="BH208" i="1"/>
  <c r="BJ208" i="1"/>
  <c r="BK208" i="1"/>
  <c r="BL208" i="1"/>
  <c r="BN208" i="1"/>
  <c r="BO208" i="1"/>
  <c r="BP208" i="1"/>
  <c r="BR208" i="1"/>
  <c r="BS208" i="1"/>
  <c r="BT208" i="1"/>
  <c r="Z209" i="1"/>
  <c r="AA209" i="1"/>
  <c r="AB209" i="1"/>
  <c r="AD209" i="1"/>
  <c r="AE209" i="1"/>
  <c r="AF209" i="1"/>
  <c r="AH209" i="1"/>
  <c r="AI209" i="1"/>
  <c r="AJ209" i="1"/>
  <c r="AL209" i="1"/>
  <c r="AM209" i="1"/>
  <c r="AN209" i="1"/>
  <c r="AP209" i="1"/>
  <c r="AQ209" i="1"/>
  <c r="AR209" i="1"/>
  <c r="AT209" i="1"/>
  <c r="AU209" i="1"/>
  <c r="AV209" i="1"/>
  <c r="AX209" i="1"/>
  <c r="AY209" i="1"/>
  <c r="AZ209" i="1"/>
  <c r="BB209" i="1"/>
  <c r="BC209" i="1"/>
  <c r="BD209" i="1"/>
  <c r="BF209" i="1"/>
  <c r="BG209" i="1"/>
  <c r="BH209" i="1"/>
  <c r="BJ209" i="1"/>
  <c r="BK209" i="1"/>
  <c r="BL209" i="1"/>
  <c r="BN209" i="1"/>
  <c r="BO209" i="1"/>
  <c r="BP209" i="1"/>
  <c r="BR209" i="1"/>
  <c r="BS209" i="1"/>
  <c r="BT209" i="1"/>
  <c r="Z210" i="1"/>
  <c r="AA210" i="1"/>
  <c r="AB210" i="1"/>
  <c r="AD210" i="1"/>
  <c r="AE210" i="1"/>
  <c r="AF210" i="1"/>
  <c r="AH210" i="1"/>
  <c r="AI210" i="1"/>
  <c r="AJ210" i="1"/>
  <c r="AL210" i="1"/>
  <c r="AM210" i="1"/>
  <c r="AN210" i="1"/>
  <c r="AP210" i="1"/>
  <c r="AQ210" i="1"/>
  <c r="AR210" i="1"/>
  <c r="AT210" i="1"/>
  <c r="AU210" i="1"/>
  <c r="AV210" i="1"/>
  <c r="AX210" i="1"/>
  <c r="AY210" i="1"/>
  <c r="AZ210" i="1"/>
  <c r="BB210" i="1"/>
  <c r="BC210" i="1"/>
  <c r="BD210" i="1"/>
  <c r="BF210" i="1"/>
  <c r="BG210" i="1"/>
  <c r="BH210" i="1"/>
  <c r="BJ210" i="1"/>
  <c r="BK210" i="1"/>
  <c r="BL210" i="1"/>
  <c r="BN210" i="1"/>
  <c r="BO210" i="1"/>
  <c r="BP210" i="1"/>
  <c r="BR210" i="1"/>
  <c r="BS210" i="1"/>
  <c r="BT210" i="1"/>
  <c r="Z211" i="1"/>
  <c r="AA211" i="1"/>
  <c r="AB211" i="1"/>
  <c r="AD211" i="1"/>
  <c r="AE211" i="1"/>
  <c r="AF211" i="1"/>
  <c r="AH211" i="1"/>
  <c r="AI211" i="1"/>
  <c r="AJ211" i="1"/>
  <c r="AL211" i="1"/>
  <c r="AM211" i="1"/>
  <c r="AN211" i="1"/>
  <c r="AP211" i="1"/>
  <c r="AQ211" i="1"/>
  <c r="AR211" i="1"/>
  <c r="AT211" i="1"/>
  <c r="AU211" i="1"/>
  <c r="AV211" i="1"/>
  <c r="AX211" i="1"/>
  <c r="AY211" i="1"/>
  <c r="AZ211" i="1"/>
  <c r="BB211" i="1"/>
  <c r="BC211" i="1"/>
  <c r="BD211" i="1"/>
  <c r="BF211" i="1"/>
  <c r="BG211" i="1"/>
  <c r="BH211" i="1"/>
  <c r="BJ211" i="1"/>
  <c r="BK211" i="1"/>
  <c r="BL211" i="1"/>
  <c r="BN211" i="1"/>
  <c r="BO211" i="1"/>
  <c r="BP211" i="1"/>
  <c r="BR211" i="1"/>
  <c r="BS211" i="1"/>
  <c r="BT211" i="1"/>
  <c r="Z212" i="1"/>
  <c r="AA212" i="1"/>
  <c r="AB212" i="1"/>
  <c r="AD212" i="1"/>
  <c r="AE212" i="1"/>
  <c r="AF212" i="1"/>
  <c r="AH212" i="1"/>
  <c r="AI212" i="1"/>
  <c r="AJ212" i="1"/>
  <c r="AL212" i="1"/>
  <c r="AM212" i="1"/>
  <c r="AN212" i="1"/>
  <c r="AP212" i="1"/>
  <c r="AQ212" i="1"/>
  <c r="AR212" i="1"/>
  <c r="AT212" i="1"/>
  <c r="AU212" i="1"/>
  <c r="AV212" i="1"/>
  <c r="AX212" i="1"/>
  <c r="AY212" i="1"/>
  <c r="AZ212" i="1"/>
  <c r="BB212" i="1"/>
  <c r="BC212" i="1"/>
  <c r="BD212" i="1"/>
  <c r="BF212" i="1"/>
  <c r="BG212" i="1"/>
  <c r="BH212" i="1"/>
  <c r="BJ212" i="1"/>
  <c r="BK212" i="1"/>
  <c r="BL212" i="1"/>
  <c r="BN212" i="1"/>
  <c r="BO212" i="1"/>
  <c r="BP212" i="1"/>
  <c r="BR212" i="1"/>
  <c r="BS212" i="1"/>
  <c r="BT212" i="1"/>
  <c r="Z213" i="1"/>
  <c r="AA213" i="1"/>
  <c r="AB213" i="1"/>
  <c r="AD213" i="1"/>
  <c r="AE213" i="1"/>
  <c r="AF213" i="1"/>
  <c r="AH213" i="1"/>
  <c r="AI213" i="1"/>
  <c r="AJ213" i="1"/>
  <c r="AL213" i="1"/>
  <c r="AM213" i="1"/>
  <c r="AN213" i="1"/>
  <c r="AP213" i="1"/>
  <c r="AQ213" i="1"/>
  <c r="AR213" i="1"/>
  <c r="AT213" i="1"/>
  <c r="AU213" i="1"/>
  <c r="AV213" i="1"/>
  <c r="AX213" i="1"/>
  <c r="AY213" i="1"/>
  <c r="AZ213" i="1"/>
  <c r="BB213" i="1"/>
  <c r="BC213" i="1"/>
  <c r="BD213" i="1"/>
  <c r="BF213" i="1"/>
  <c r="BG213" i="1"/>
  <c r="BH213" i="1"/>
  <c r="BJ213" i="1"/>
  <c r="BK213" i="1"/>
  <c r="BL213" i="1"/>
  <c r="BN213" i="1"/>
  <c r="BO213" i="1"/>
  <c r="BP213" i="1"/>
  <c r="BR213" i="1"/>
  <c r="BS213" i="1"/>
  <c r="BT213" i="1"/>
  <c r="Z214" i="1"/>
  <c r="AA214" i="1"/>
  <c r="AB214" i="1"/>
  <c r="AD214" i="1"/>
  <c r="AE214" i="1"/>
  <c r="AF214" i="1"/>
  <c r="AH214" i="1"/>
  <c r="AI214" i="1"/>
  <c r="AJ214" i="1"/>
  <c r="AL214" i="1"/>
  <c r="AM214" i="1"/>
  <c r="AN214" i="1"/>
  <c r="AP214" i="1"/>
  <c r="AQ214" i="1"/>
  <c r="AR214" i="1"/>
  <c r="AT214" i="1"/>
  <c r="AU214" i="1"/>
  <c r="AV214" i="1"/>
  <c r="AX214" i="1"/>
  <c r="AY214" i="1"/>
  <c r="AZ214" i="1"/>
  <c r="BB214" i="1"/>
  <c r="BC214" i="1"/>
  <c r="BD214" i="1"/>
  <c r="BF214" i="1"/>
  <c r="BG214" i="1"/>
  <c r="BH214" i="1"/>
  <c r="BJ214" i="1"/>
  <c r="BK214" i="1"/>
  <c r="BL214" i="1"/>
  <c r="BN214" i="1"/>
  <c r="BO214" i="1"/>
  <c r="BP214" i="1"/>
  <c r="BR214" i="1"/>
  <c r="BS214" i="1"/>
  <c r="BT214" i="1"/>
  <c r="Z215" i="1"/>
  <c r="AA215" i="1"/>
  <c r="AB215" i="1"/>
  <c r="AD215" i="1"/>
  <c r="AE215" i="1"/>
  <c r="AF215" i="1"/>
  <c r="AH215" i="1"/>
  <c r="AI215" i="1"/>
  <c r="AJ215" i="1"/>
  <c r="AL215" i="1"/>
  <c r="AM215" i="1"/>
  <c r="AN215" i="1"/>
  <c r="AP215" i="1"/>
  <c r="AQ215" i="1"/>
  <c r="AR215" i="1"/>
  <c r="AT215" i="1"/>
  <c r="AU215" i="1"/>
  <c r="AV215" i="1"/>
  <c r="AX215" i="1"/>
  <c r="AY215" i="1"/>
  <c r="AZ215" i="1"/>
  <c r="BB215" i="1"/>
  <c r="BC215" i="1"/>
  <c r="BD215" i="1"/>
  <c r="BF215" i="1"/>
  <c r="BG215" i="1"/>
  <c r="BH215" i="1"/>
  <c r="BJ215" i="1"/>
  <c r="BK215" i="1"/>
  <c r="BL215" i="1"/>
  <c r="BN215" i="1"/>
  <c r="BO215" i="1"/>
  <c r="BP215" i="1"/>
  <c r="BR215" i="1"/>
  <c r="BS215" i="1"/>
  <c r="BT215" i="1"/>
  <c r="Z216" i="1"/>
  <c r="AA216" i="1"/>
  <c r="AB216" i="1"/>
  <c r="AD216" i="1"/>
  <c r="AE216" i="1"/>
  <c r="AF216" i="1"/>
  <c r="AH216" i="1"/>
  <c r="AI216" i="1"/>
  <c r="AJ216" i="1"/>
  <c r="AL216" i="1"/>
  <c r="AM216" i="1"/>
  <c r="AN216" i="1"/>
  <c r="AP216" i="1"/>
  <c r="AQ216" i="1"/>
  <c r="AR216" i="1"/>
  <c r="AT216" i="1"/>
  <c r="AU216" i="1"/>
  <c r="AV216" i="1"/>
  <c r="AX216" i="1"/>
  <c r="AY216" i="1"/>
  <c r="AZ216" i="1"/>
  <c r="BB216" i="1"/>
  <c r="BC216" i="1"/>
  <c r="BD216" i="1"/>
  <c r="BF216" i="1"/>
  <c r="BG216" i="1"/>
  <c r="BH216" i="1"/>
  <c r="BJ216" i="1"/>
  <c r="BK216" i="1"/>
  <c r="BL216" i="1"/>
  <c r="BN216" i="1"/>
  <c r="BO216" i="1"/>
  <c r="BP216" i="1"/>
  <c r="BR216" i="1"/>
  <c r="BS216" i="1"/>
  <c r="BT216" i="1"/>
  <c r="Z217" i="1"/>
  <c r="AA217" i="1"/>
  <c r="AB217" i="1"/>
  <c r="AD217" i="1"/>
  <c r="AE217" i="1"/>
  <c r="AF217" i="1"/>
  <c r="AH217" i="1"/>
  <c r="AI217" i="1"/>
  <c r="AJ217" i="1"/>
  <c r="AL217" i="1"/>
  <c r="AM217" i="1"/>
  <c r="AN217" i="1"/>
  <c r="AP217" i="1"/>
  <c r="AQ217" i="1"/>
  <c r="AR217" i="1"/>
  <c r="AT217" i="1"/>
  <c r="AU217" i="1"/>
  <c r="AV217" i="1"/>
  <c r="AX217" i="1"/>
  <c r="AY217" i="1"/>
  <c r="AZ217" i="1"/>
  <c r="BB217" i="1"/>
  <c r="BC217" i="1"/>
  <c r="BD217" i="1"/>
  <c r="BF217" i="1"/>
  <c r="BG217" i="1"/>
  <c r="BH217" i="1"/>
  <c r="BJ217" i="1"/>
  <c r="BK217" i="1"/>
  <c r="BL217" i="1"/>
  <c r="BN217" i="1"/>
  <c r="BO217" i="1"/>
  <c r="BP217" i="1"/>
  <c r="BR217" i="1"/>
  <c r="BS217" i="1"/>
  <c r="BT217" i="1"/>
  <c r="Z218" i="1"/>
  <c r="AA218" i="1"/>
  <c r="AB218" i="1"/>
  <c r="AD218" i="1"/>
  <c r="AE218" i="1"/>
  <c r="AF218" i="1"/>
  <c r="AH218" i="1"/>
  <c r="AI218" i="1"/>
  <c r="AJ218" i="1"/>
  <c r="AL218" i="1"/>
  <c r="AM218" i="1"/>
  <c r="AN218" i="1"/>
  <c r="AP218" i="1"/>
  <c r="AQ218" i="1"/>
  <c r="AR218" i="1"/>
  <c r="AT218" i="1"/>
  <c r="AU218" i="1"/>
  <c r="AV218" i="1"/>
  <c r="AX218" i="1"/>
  <c r="AY218" i="1"/>
  <c r="AZ218" i="1"/>
  <c r="BB218" i="1"/>
  <c r="BC218" i="1"/>
  <c r="BD218" i="1"/>
  <c r="BF218" i="1"/>
  <c r="BG218" i="1"/>
  <c r="BH218" i="1"/>
  <c r="BJ218" i="1"/>
  <c r="BK218" i="1"/>
  <c r="BL218" i="1"/>
  <c r="BN218" i="1"/>
  <c r="BO218" i="1"/>
  <c r="BP218" i="1"/>
  <c r="BR218" i="1"/>
  <c r="BS218" i="1"/>
  <c r="BT218" i="1"/>
  <c r="Z219" i="1"/>
  <c r="AA219" i="1"/>
  <c r="AB219" i="1"/>
  <c r="AD219" i="1"/>
  <c r="AE219" i="1"/>
  <c r="AF219" i="1"/>
  <c r="AH219" i="1"/>
  <c r="AI219" i="1"/>
  <c r="AJ219" i="1"/>
  <c r="AL219" i="1"/>
  <c r="AM219" i="1"/>
  <c r="AN219" i="1"/>
  <c r="AP219" i="1"/>
  <c r="AQ219" i="1"/>
  <c r="AR219" i="1"/>
  <c r="AT219" i="1"/>
  <c r="AU219" i="1"/>
  <c r="AV219" i="1"/>
  <c r="AX219" i="1"/>
  <c r="AY219" i="1"/>
  <c r="AZ219" i="1"/>
  <c r="BB219" i="1"/>
  <c r="BC219" i="1"/>
  <c r="BD219" i="1"/>
  <c r="BF219" i="1"/>
  <c r="BG219" i="1"/>
  <c r="BH219" i="1"/>
  <c r="BJ219" i="1"/>
  <c r="BK219" i="1"/>
  <c r="BL219" i="1"/>
  <c r="BN219" i="1"/>
  <c r="BO219" i="1"/>
  <c r="BP219" i="1"/>
  <c r="BR219" i="1"/>
  <c r="BS219" i="1"/>
  <c r="BT219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126" i="1"/>
  <c r="F124" i="1"/>
  <c r="F121" i="1"/>
  <c r="F123" i="1"/>
  <c r="F125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6" i="1"/>
  <c r="F144" i="1"/>
  <c r="F122" i="1"/>
  <c r="F120" i="1"/>
  <c r="F119" i="1"/>
  <c r="F118" i="1"/>
  <c r="F117" i="1"/>
  <c r="F116" i="1"/>
  <c r="F115" i="1"/>
  <c r="F114" i="1"/>
  <c r="F113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Q16" i="2" s="1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27" i="2"/>
  <c r="R14" i="2"/>
  <c r="R17" i="2"/>
  <c r="Q13" i="2"/>
  <c r="Q17" i="2"/>
  <c r="F26" i="2"/>
  <c r="R7" i="2" s="1"/>
  <c r="D26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7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6" i="2"/>
  <c r="L5" i="2"/>
  <c r="N5" i="2" s="1"/>
  <c r="L6" i="2"/>
  <c r="M6" i="2" s="1"/>
  <c r="L7" i="2"/>
  <c r="M7" i="2" s="1"/>
  <c r="L8" i="2"/>
  <c r="M8" i="2" s="1"/>
  <c r="L9" i="2"/>
  <c r="L10" i="2"/>
  <c r="L11" i="2"/>
  <c r="M11" i="2" s="1"/>
  <c r="L12" i="2"/>
  <c r="M12" i="2" s="1"/>
  <c r="L13" i="2"/>
  <c r="M13" i="2" s="1"/>
  <c r="L14" i="2"/>
  <c r="N14" i="2" s="1"/>
  <c r="L15" i="2"/>
  <c r="M15" i="2" s="1"/>
  <c r="L16" i="2"/>
  <c r="M16" i="2" s="1"/>
  <c r="L17" i="2"/>
  <c r="C17" i="2" s="1"/>
  <c r="BX4" i="1"/>
  <c r="F27" i="1"/>
  <c r="F24" i="1"/>
  <c r="F20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1" i="1"/>
  <c r="F22" i="1"/>
  <c r="F23" i="1"/>
  <c r="F25" i="1"/>
  <c r="F26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5" i="1"/>
  <c r="AC143" i="6" l="1"/>
  <c r="AC138" i="6"/>
  <c r="AC89" i="6"/>
  <c r="AC79" i="6"/>
  <c r="AC70" i="6"/>
  <c r="AC45" i="6"/>
  <c r="AC37" i="6"/>
  <c r="AC226" i="6"/>
  <c r="AC217" i="6"/>
  <c r="AC189" i="6"/>
  <c r="AC46" i="6"/>
  <c r="AC38" i="6"/>
  <c r="AC207" i="6"/>
  <c r="AC232" i="6"/>
  <c r="AC198" i="6"/>
  <c r="AC180" i="6"/>
  <c r="AC171" i="6"/>
  <c r="AC168" i="6"/>
  <c r="AC134" i="6"/>
  <c r="AC125" i="6"/>
  <c r="AC116" i="6"/>
  <c r="AC107" i="6"/>
  <c r="AC104" i="6"/>
  <c r="AC98" i="6"/>
  <c r="AC42" i="6"/>
  <c r="AC34" i="6"/>
  <c r="AC43" i="6"/>
  <c r="AC35" i="6"/>
  <c r="AC41" i="6"/>
  <c r="AC33" i="6"/>
  <c r="AC30" i="6"/>
  <c r="AC29" i="6"/>
  <c r="AC26" i="6"/>
  <c r="AC27" i="6"/>
  <c r="AC25" i="6"/>
  <c r="AC39" i="6"/>
  <c r="AC31" i="6"/>
  <c r="AC222" i="6"/>
  <c r="AC213" i="6"/>
  <c r="AC40" i="6"/>
  <c r="AC32" i="6"/>
  <c r="AC240" i="6"/>
  <c r="AC239" i="6"/>
  <c r="AC238" i="6"/>
  <c r="AC237" i="6"/>
  <c r="AC236" i="6"/>
  <c r="AC234" i="6"/>
  <c r="AC233" i="6"/>
  <c r="AC230" i="6"/>
  <c r="AC229" i="6"/>
  <c r="AC228" i="6"/>
  <c r="AC227" i="6"/>
  <c r="AC225" i="6"/>
  <c r="AC224" i="6"/>
  <c r="AC223" i="6"/>
  <c r="AC221" i="6"/>
  <c r="AC220" i="6"/>
  <c r="AC219" i="6"/>
  <c r="AC218" i="6"/>
  <c r="AC216" i="6"/>
  <c r="AC215" i="6"/>
  <c r="AC214" i="6"/>
  <c r="AC212" i="6"/>
  <c r="AC211" i="6"/>
  <c r="AC210" i="6"/>
  <c r="AC209" i="6"/>
  <c r="AC206" i="6"/>
  <c r="AC205" i="6"/>
  <c r="AC203" i="6"/>
  <c r="AC202" i="6"/>
  <c r="AC44" i="6"/>
  <c r="AC36" i="6"/>
  <c r="AC28" i="6"/>
  <c r="AC241" i="6"/>
  <c r="AC231" i="6"/>
  <c r="AC208" i="6"/>
  <c r="AC204" i="6"/>
  <c r="AC201" i="6"/>
  <c r="AC200" i="6"/>
  <c r="AC199" i="6"/>
  <c r="AC197" i="6"/>
  <c r="AC196" i="6"/>
  <c r="AC195" i="6"/>
  <c r="AC194" i="6"/>
  <c r="AC193" i="6"/>
  <c r="AC192" i="6"/>
  <c r="AC191" i="6"/>
  <c r="AC190" i="6"/>
  <c r="AC188" i="6"/>
  <c r="AC187" i="6"/>
  <c r="AC186" i="6"/>
  <c r="AC185" i="6"/>
  <c r="AC184" i="6"/>
  <c r="AC183" i="6"/>
  <c r="AC182" i="6"/>
  <c r="AC181" i="6"/>
  <c r="AC179" i="6"/>
  <c r="AC178" i="6"/>
  <c r="AC177" i="6"/>
  <c r="AC176" i="6"/>
  <c r="AC175" i="6"/>
  <c r="AC174" i="6"/>
  <c r="AC173" i="6"/>
  <c r="AC172" i="6"/>
  <c r="AC170" i="6"/>
  <c r="AC169" i="6"/>
  <c r="AC167" i="6"/>
  <c r="AC166" i="6"/>
  <c r="AC165" i="6"/>
  <c r="AC164" i="6"/>
  <c r="AC163" i="6"/>
  <c r="AC161" i="6"/>
  <c r="AC160" i="6"/>
  <c r="AC159" i="6"/>
  <c r="AC158" i="6"/>
  <c r="AC157" i="6"/>
  <c r="AC156" i="6"/>
  <c r="AC155" i="6"/>
  <c r="AC154" i="6"/>
  <c r="AC152" i="6"/>
  <c r="AC151" i="6"/>
  <c r="AC52" i="6"/>
  <c r="AC150" i="6"/>
  <c r="AC149" i="6"/>
  <c r="AC148" i="6"/>
  <c r="AC147" i="6"/>
  <c r="AC146" i="6"/>
  <c r="AC145" i="6"/>
  <c r="AC144" i="6"/>
  <c r="AC142" i="6"/>
  <c r="AC141" i="6"/>
  <c r="AC140" i="6"/>
  <c r="AC139" i="6"/>
  <c r="AC137" i="6"/>
  <c r="AC136" i="6"/>
  <c r="AC135" i="6"/>
  <c r="AC133" i="6"/>
  <c r="AC132" i="6"/>
  <c r="AC131" i="6"/>
  <c r="AC130" i="6"/>
  <c r="AC129" i="6"/>
  <c r="AC128" i="6"/>
  <c r="AC127" i="6"/>
  <c r="AC126" i="6"/>
  <c r="AC124" i="6"/>
  <c r="AC123" i="6"/>
  <c r="AC122" i="6"/>
  <c r="AC121" i="6"/>
  <c r="AC120" i="6"/>
  <c r="AC119" i="6"/>
  <c r="AC118" i="6"/>
  <c r="AC117" i="6"/>
  <c r="AC115" i="6"/>
  <c r="AC114" i="6"/>
  <c r="AC113" i="6"/>
  <c r="AC112" i="6"/>
  <c r="AC111" i="6"/>
  <c r="AC110" i="6"/>
  <c r="AC109" i="6"/>
  <c r="AC108" i="6"/>
  <c r="AC106" i="6"/>
  <c r="AC105" i="6"/>
  <c r="AC103" i="6"/>
  <c r="AC102" i="6"/>
  <c r="AC101" i="6"/>
  <c r="AC100" i="6"/>
  <c r="AC99" i="6"/>
  <c r="AC97" i="6"/>
  <c r="AC96" i="6"/>
  <c r="AC95" i="6"/>
  <c r="AC94" i="6"/>
  <c r="AC93" i="6"/>
  <c r="AC92" i="6"/>
  <c r="AC91" i="6"/>
  <c r="AC90" i="6"/>
  <c r="AC88" i="6"/>
  <c r="AC87" i="6"/>
  <c r="AC86" i="6"/>
  <c r="AC85" i="6"/>
  <c r="AC84" i="6"/>
  <c r="AC83" i="6"/>
  <c r="AC82" i="6"/>
  <c r="AC81" i="6"/>
  <c r="AC80" i="6"/>
  <c r="AC78" i="6"/>
  <c r="AC77" i="6"/>
  <c r="AC76" i="6"/>
  <c r="AC75" i="6"/>
  <c r="AC74" i="6"/>
  <c r="AC73" i="6"/>
  <c r="AC72" i="6"/>
  <c r="AC71" i="6"/>
  <c r="AC69" i="6"/>
  <c r="AC68" i="6"/>
  <c r="AC67" i="6"/>
  <c r="AC66" i="6"/>
  <c r="AC65" i="6"/>
  <c r="AC64" i="6"/>
  <c r="AC63" i="6"/>
  <c r="AC62" i="6"/>
  <c r="AC47" i="6"/>
  <c r="AC16" i="6"/>
  <c r="AC12" i="6"/>
  <c r="AC18" i="6"/>
  <c r="AC21" i="6"/>
  <c r="AC24" i="6"/>
  <c r="AC23" i="6"/>
  <c r="AC22" i="6"/>
  <c r="AC20" i="6"/>
  <c r="AC19" i="6"/>
  <c r="AC17" i="6"/>
  <c r="AC15" i="6"/>
  <c r="AC14" i="6"/>
  <c r="AC13" i="6"/>
  <c r="AC11" i="6"/>
  <c r="AC6" i="6"/>
  <c r="AC7" i="6"/>
  <c r="AC9" i="6"/>
  <c r="AC8" i="6"/>
  <c r="AC10" i="6"/>
  <c r="AC61" i="6"/>
  <c r="AC60" i="6"/>
  <c r="AC59" i="6"/>
  <c r="AC58" i="6"/>
  <c r="AC57" i="6"/>
  <c r="AC56" i="6"/>
  <c r="AC55" i="6"/>
  <c r="AC54" i="6"/>
  <c r="AC53" i="6"/>
  <c r="AC51" i="6"/>
  <c r="AC50" i="6"/>
  <c r="AC49" i="6"/>
  <c r="AC48" i="6"/>
  <c r="AC5" i="6"/>
  <c r="N18" i="2"/>
  <c r="V18" i="2"/>
  <c r="C19" i="2"/>
  <c r="E19" i="2"/>
  <c r="O19" i="2"/>
  <c r="D21" i="2"/>
  <c r="C18" i="2"/>
  <c r="N19" i="2"/>
  <c r="D18" i="2"/>
  <c r="O21" i="2"/>
  <c r="C21" i="2"/>
  <c r="O18" i="2"/>
  <c r="V17" i="2"/>
  <c r="V9" i="2"/>
  <c r="E21" i="2"/>
  <c r="D19" i="2"/>
  <c r="M20" i="2"/>
  <c r="N21" i="2"/>
  <c r="M18" i="2"/>
  <c r="AV11" i="4"/>
  <c r="AV39" i="4"/>
  <c r="AV79" i="4"/>
  <c r="AV36" i="4"/>
  <c r="AV30" i="4"/>
  <c r="AV15" i="4"/>
  <c r="AV12" i="4"/>
  <c r="AV123" i="4"/>
  <c r="AV115" i="4"/>
  <c r="AV112" i="4"/>
  <c r="AV107" i="4"/>
  <c r="AV99" i="4"/>
  <c r="AV91" i="4"/>
  <c r="AV83" i="4"/>
  <c r="AV75" i="4"/>
  <c r="AV67" i="4"/>
  <c r="AV59" i="4"/>
  <c r="AV51" i="4"/>
  <c r="AV43" i="4"/>
  <c r="AV35" i="4"/>
  <c r="AV27" i="4"/>
  <c r="AV77" i="4"/>
  <c r="AV17" i="4"/>
  <c r="AV14" i="4"/>
  <c r="AV9" i="4"/>
  <c r="AV6" i="4"/>
  <c r="AR52" i="4"/>
  <c r="AR60" i="4"/>
  <c r="AR68" i="4"/>
  <c r="AR76" i="4"/>
  <c r="AR84" i="4"/>
  <c r="AR92" i="4"/>
  <c r="AR100" i="4"/>
  <c r="AR108" i="4"/>
  <c r="AR116" i="4"/>
  <c r="AV215" i="4"/>
  <c r="AV151" i="4"/>
  <c r="AV143" i="4"/>
  <c r="AV135" i="4"/>
  <c r="AV127" i="4"/>
  <c r="AV119" i="4"/>
  <c r="AV113" i="4"/>
  <c r="AV111" i="4"/>
  <c r="AV105" i="4"/>
  <c r="AV97" i="4"/>
  <c r="AV87" i="4"/>
  <c r="AV57" i="4"/>
  <c r="AV55" i="4"/>
  <c r="AV47" i="4"/>
  <c r="AV41" i="4"/>
  <c r="AV33" i="4"/>
  <c r="AV28" i="4"/>
  <c r="AV16" i="4"/>
  <c r="AV8" i="4"/>
  <c r="AR124" i="4"/>
  <c r="AR132" i="4"/>
  <c r="AR140" i="4"/>
  <c r="AR148" i="4"/>
  <c r="AR156" i="4"/>
  <c r="AR164" i="4"/>
  <c r="AR172" i="4"/>
  <c r="AR180" i="4"/>
  <c r="AR188" i="4"/>
  <c r="AR196" i="4"/>
  <c r="AR204" i="4"/>
  <c r="AR212" i="4"/>
  <c r="AN5" i="4"/>
  <c r="AV170" i="4"/>
  <c r="AN17" i="4"/>
  <c r="AN49" i="4"/>
  <c r="AN201" i="4"/>
  <c r="AN209" i="4"/>
  <c r="AN217" i="4"/>
  <c r="AN56" i="4"/>
  <c r="AN64" i="4"/>
  <c r="AN72" i="4"/>
  <c r="AN80" i="4"/>
  <c r="AN88" i="4"/>
  <c r="BX102" i="4"/>
  <c r="AN23" i="4"/>
  <c r="AN31" i="4"/>
  <c r="AN33" i="4"/>
  <c r="AN39" i="4"/>
  <c r="AN47" i="4"/>
  <c r="AZ56" i="4"/>
  <c r="CB189" i="4"/>
  <c r="CN205" i="4"/>
  <c r="BL206" i="4"/>
  <c r="AN96" i="4"/>
  <c r="AN104" i="4"/>
  <c r="AN112" i="4"/>
  <c r="AN120" i="4"/>
  <c r="AN128" i="4"/>
  <c r="AN136" i="4"/>
  <c r="AN144" i="4"/>
  <c r="AN152" i="4"/>
  <c r="AN160" i="4"/>
  <c r="AN168" i="4"/>
  <c r="AN176" i="4"/>
  <c r="AN184" i="4"/>
  <c r="AN192" i="4"/>
  <c r="AN200" i="4"/>
  <c r="AN208" i="4"/>
  <c r="AN216" i="4"/>
  <c r="AN35" i="4"/>
  <c r="AN43" i="4"/>
  <c r="AN48" i="4"/>
  <c r="AN30" i="4"/>
  <c r="AN41" i="4"/>
  <c r="AV120" i="4"/>
  <c r="AV104" i="4"/>
  <c r="AV96" i="4"/>
  <c r="AV88" i="4"/>
  <c r="AV80" i="4"/>
  <c r="AV72" i="4"/>
  <c r="AV64" i="4"/>
  <c r="AV56" i="4"/>
  <c r="AV48" i="4"/>
  <c r="AV40" i="4"/>
  <c r="AV32" i="4"/>
  <c r="AN13" i="4"/>
  <c r="AN21" i="4"/>
  <c r="AN55" i="4"/>
  <c r="AN63" i="4"/>
  <c r="AN71" i="4"/>
  <c r="AN79" i="4"/>
  <c r="AN87" i="4"/>
  <c r="AN95" i="4"/>
  <c r="AN103" i="4"/>
  <c r="AN111" i="4"/>
  <c r="AN119" i="4"/>
  <c r="AN127" i="4"/>
  <c r="AN135" i="4"/>
  <c r="AN143" i="4"/>
  <c r="AN151" i="4"/>
  <c r="AN159" i="4"/>
  <c r="AN167" i="4"/>
  <c r="AN175" i="4"/>
  <c r="AN183" i="4"/>
  <c r="AN191" i="4"/>
  <c r="AN199" i="4"/>
  <c r="AN207" i="4"/>
  <c r="AN215" i="4"/>
  <c r="CB55" i="4"/>
  <c r="AV213" i="4"/>
  <c r="AV207" i="4"/>
  <c r="AV202" i="4"/>
  <c r="AV191" i="4"/>
  <c r="AV186" i="4"/>
  <c r="AV183" i="4"/>
  <c r="AV175" i="4"/>
  <c r="AV167" i="4"/>
  <c r="AV159" i="4"/>
  <c r="AV103" i="4"/>
  <c r="AV101" i="4"/>
  <c r="AV95" i="4"/>
  <c r="AV71" i="4"/>
  <c r="AV63" i="4"/>
  <c r="AV31" i="4"/>
  <c r="AR11" i="4"/>
  <c r="AR16" i="4"/>
  <c r="AN11" i="4"/>
  <c r="AN29" i="4"/>
  <c r="AN37" i="4"/>
  <c r="AN42" i="4"/>
  <c r="AN14" i="4"/>
  <c r="AN19" i="4"/>
  <c r="AN27" i="4"/>
  <c r="AN45" i="4"/>
  <c r="BT24" i="4"/>
  <c r="CR128" i="4"/>
  <c r="AV209" i="4"/>
  <c r="AV134" i="4"/>
  <c r="AV126" i="4"/>
  <c r="AV121" i="4"/>
  <c r="AV89" i="4"/>
  <c r="AV81" i="4"/>
  <c r="AV73" i="4"/>
  <c r="AV65" i="4"/>
  <c r="AV49" i="4"/>
  <c r="AV46" i="4"/>
  <c r="AV44" i="4"/>
  <c r="AV38" i="4"/>
  <c r="AV25" i="4"/>
  <c r="AV7" i="4"/>
  <c r="AR27" i="4"/>
  <c r="AR32" i="4"/>
  <c r="AR35" i="4"/>
  <c r="AR40" i="4"/>
  <c r="AR43" i="4"/>
  <c r="AR48" i="4"/>
  <c r="AR195" i="4"/>
  <c r="AR203" i="4"/>
  <c r="AR211" i="4"/>
  <c r="AR219" i="4"/>
  <c r="AN9" i="4"/>
  <c r="BT114" i="4"/>
  <c r="CN120" i="4"/>
  <c r="AN7" i="4"/>
  <c r="AN15" i="4"/>
  <c r="AN20" i="4"/>
  <c r="AN25" i="4"/>
  <c r="AN38" i="4"/>
  <c r="CP111" i="4"/>
  <c r="BJ111" i="4"/>
  <c r="CL110" i="4"/>
  <c r="CH109" i="4"/>
  <c r="BB109" i="4"/>
  <c r="AX108" i="4"/>
  <c r="BZ107" i="4"/>
  <c r="BV106" i="4"/>
  <c r="BR105" i="4"/>
  <c r="BN104" i="4"/>
  <c r="CP103" i="4"/>
  <c r="CL102" i="4"/>
  <c r="CP100" i="4"/>
  <c r="CL99" i="4"/>
  <c r="CH98" i="4"/>
  <c r="BV95" i="4"/>
  <c r="CP92" i="4"/>
  <c r="CL91" i="4"/>
  <c r="CD111" i="4"/>
  <c r="BR111" i="4"/>
  <c r="BN110" i="4"/>
  <c r="CP109" i="4"/>
  <c r="CL108" i="4"/>
  <c r="BF108" i="4"/>
  <c r="BB107" i="4"/>
  <c r="CD106" i="4"/>
  <c r="AX106" i="4"/>
  <c r="BZ105" i="4"/>
  <c r="BV104" i="4"/>
  <c r="CP98" i="4"/>
  <c r="CL97" i="4"/>
  <c r="CH96" i="4"/>
  <c r="BV93" i="4"/>
  <c r="CL111" i="4"/>
  <c r="BF111" i="4"/>
  <c r="CH110" i="4"/>
  <c r="CD109" i="4"/>
  <c r="AX109" i="4"/>
  <c r="BV107" i="4"/>
  <c r="BR106" i="4"/>
  <c r="BN111" i="4"/>
  <c r="CP110" i="4"/>
  <c r="BJ110" i="4"/>
  <c r="CL109" i="4"/>
  <c r="BF109" i="4"/>
  <c r="CH108" i="4"/>
  <c r="BB108" i="4"/>
  <c r="CD107" i="4"/>
  <c r="AX107" i="4"/>
  <c r="BZ106" i="4"/>
  <c r="BV105" i="4"/>
  <c r="BR104" i="4"/>
  <c r="CP102" i="4"/>
  <c r="CH111" i="4"/>
  <c r="BB111" i="4"/>
  <c r="CD110" i="4"/>
  <c r="BZ109" i="4"/>
  <c r="BV108" i="4"/>
  <c r="BR107" i="4"/>
  <c r="BR110" i="4"/>
  <c r="BJ108" i="4"/>
  <c r="CD103" i="4"/>
  <c r="CD92" i="4"/>
  <c r="BF92" i="4"/>
  <c r="AX91" i="4"/>
  <c r="BV89" i="4"/>
  <c r="BZ111" i="4"/>
  <c r="BF105" i="4"/>
  <c r="CL104" i="4"/>
  <c r="CP95" i="4"/>
  <c r="CL93" i="4"/>
  <c r="BN90" i="4"/>
  <c r="CP89" i="4"/>
  <c r="BF88" i="4"/>
  <c r="BJ73" i="4"/>
  <c r="BV111" i="4"/>
  <c r="BN107" i="4"/>
  <c r="BN106" i="4"/>
  <c r="CP105" i="4"/>
  <c r="BZ103" i="4"/>
  <c r="CH94" i="4"/>
  <c r="BZ93" i="4"/>
  <c r="CP91" i="4"/>
  <c r="CH90" i="4"/>
  <c r="AX89" i="4"/>
  <c r="BV87" i="4"/>
  <c r="BJ107" i="4"/>
  <c r="CL106" i="4"/>
  <c r="BB105" i="4"/>
  <c r="CH104" i="4"/>
  <c r="CL95" i="4"/>
  <c r="BN92" i="4"/>
  <c r="BN88" i="4"/>
  <c r="CP87" i="4"/>
  <c r="CP108" i="4"/>
  <c r="BF107" i="4"/>
  <c r="CH106" i="4"/>
  <c r="BJ106" i="4"/>
  <c r="CL105" i="4"/>
  <c r="CL103" i="4"/>
  <c r="CP101" i="4"/>
  <c r="CP97" i="4"/>
  <c r="BZ95" i="4"/>
  <c r="CP94" i="4"/>
  <c r="BZ91" i="4"/>
  <c r="CP90" i="4"/>
  <c r="CL89" i="4"/>
  <c r="CH88" i="4"/>
  <c r="AX87" i="4"/>
  <c r="BF106" i="4"/>
  <c r="CH105" i="4"/>
  <c r="BN105" i="4"/>
  <c r="AX105" i="4"/>
  <c r="CD104" i="4"/>
  <c r="CH102" i="4"/>
  <c r="CP99" i="4"/>
  <c r="BZ97" i="4"/>
  <c r="CD94" i="4"/>
  <c r="AX93" i="4"/>
  <c r="CD90" i="4"/>
  <c r="BZ89" i="4"/>
  <c r="BB75" i="4"/>
  <c r="AX111" i="4"/>
  <c r="BV110" i="4"/>
  <c r="BN108" i="4"/>
  <c r="BB106" i="4"/>
  <c r="CD105" i="4"/>
  <c r="BJ105" i="4"/>
  <c r="CP104" i="4"/>
  <c r="BZ104" i="4"/>
  <c r="BN94" i="4"/>
  <c r="BF90" i="4"/>
  <c r="CD88" i="4"/>
  <c r="BZ87" i="4"/>
  <c r="CP75" i="4"/>
  <c r="CL74" i="4"/>
  <c r="BF74" i="4"/>
  <c r="CH73" i="4"/>
  <c r="CD72" i="4"/>
  <c r="BZ71" i="4"/>
  <c r="CP107" i="4"/>
  <c r="CD96" i="4"/>
  <c r="CH92" i="4"/>
  <c r="AX76" i="4"/>
  <c r="BR70" i="4"/>
  <c r="BJ60" i="4"/>
  <c r="BZ56" i="4"/>
  <c r="CD68" i="4"/>
  <c r="BV91" i="4"/>
  <c r="CP88" i="4"/>
  <c r="CL87" i="4"/>
  <c r="AX63" i="4"/>
  <c r="BN59" i="4"/>
  <c r="CD55" i="4"/>
  <c r="BJ104" i="4"/>
  <c r="BN72" i="4"/>
  <c r="CH67" i="4"/>
  <c r="CP96" i="4"/>
  <c r="CP64" i="4"/>
  <c r="CL63" i="4"/>
  <c r="CH62" i="4"/>
  <c r="BB62" i="4"/>
  <c r="CD61" i="4"/>
  <c r="BZ60" i="4"/>
  <c r="BV59" i="4"/>
  <c r="BR58" i="4"/>
  <c r="BN57" i="4"/>
  <c r="BJ56" i="4"/>
  <c r="BF55" i="4"/>
  <c r="CH54" i="4"/>
  <c r="BB54" i="4"/>
  <c r="AX53" i="4"/>
  <c r="BZ110" i="4"/>
  <c r="BR108" i="4"/>
  <c r="CP93" i="4"/>
  <c r="BV70" i="4"/>
  <c r="BR69" i="4"/>
  <c r="BN68" i="4"/>
  <c r="BJ67" i="4"/>
  <c r="CL66" i="4"/>
  <c r="BF66" i="4"/>
  <c r="BB65" i="4"/>
  <c r="AX64" i="4"/>
  <c r="BV57" i="4"/>
  <c r="CH103" i="4"/>
  <c r="BF61" i="4"/>
  <c r="CL53" i="4"/>
  <c r="V8" i="2"/>
  <c r="BX56" i="4"/>
  <c r="BP56" i="4"/>
  <c r="CR62" i="4"/>
  <c r="BP63" i="4"/>
  <c r="CR130" i="4"/>
  <c r="BH134" i="4"/>
  <c r="AV210" i="4"/>
  <c r="AV199" i="4"/>
  <c r="AR6" i="4"/>
  <c r="AR166" i="4"/>
  <c r="AR174" i="4"/>
  <c r="AR182" i="4"/>
  <c r="AR190" i="4"/>
  <c r="AR198" i="4"/>
  <c r="AR206" i="4"/>
  <c r="AR214" i="4"/>
  <c r="AN18" i="4"/>
  <c r="AN34" i="4"/>
  <c r="AN36" i="4"/>
  <c r="AR9" i="4"/>
  <c r="AR14" i="4"/>
  <c r="AR17" i="4"/>
  <c r="AR25" i="4"/>
  <c r="AR30" i="4"/>
  <c r="AR33" i="4"/>
  <c r="AR38" i="4"/>
  <c r="AR41" i="4"/>
  <c r="AR46" i="4"/>
  <c r="AR49" i="4"/>
  <c r="AR177" i="4"/>
  <c r="AR185" i="4"/>
  <c r="AR193" i="4"/>
  <c r="AR201" i="4"/>
  <c r="AR209" i="4"/>
  <c r="AR217" i="4"/>
  <c r="AN16" i="4"/>
  <c r="AN32" i="4"/>
  <c r="AN53" i="4"/>
  <c r="AN61" i="4"/>
  <c r="AN69" i="4"/>
  <c r="AN77" i="4"/>
  <c r="AN85" i="4"/>
  <c r="AN93" i="4"/>
  <c r="AN101" i="4"/>
  <c r="AN109" i="4"/>
  <c r="AN117" i="4"/>
  <c r="AN125" i="4"/>
  <c r="AN133" i="4"/>
  <c r="AN141" i="4"/>
  <c r="AN149" i="4"/>
  <c r="AN157" i="4"/>
  <c r="AN165" i="4"/>
  <c r="AN173" i="4"/>
  <c r="AN181" i="4"/>
  <c r="AN189" i="4"/>
  <c r="AN197" i="4"/>
  <c r="AN205" i="4"/>
  <c r="AN213" i="4"/>
  <c r="AV217" i="4"/>
  <c r="AR7" i="4"/>
  <c r="AR12" i="4"/>
  <c r="AR15" i="4"/>
  <c r="AR28" i="4"/>
  <c r="AR31" i="4"/>
  <c r="AR36" i="4"/>
  <c r="AR39" i="4"/>
  <c r="AR44" i="4"/>
  <c r="AR47" i="4"/>
  <c r="AR191" i="4"/>
  <c r="AR199" i="4"/>
  <c r="AR207" i="4"/>
  <c r="AR215" i="4"/>
  <c r="AN12" i="4"/>
  <c r="AN28" i="4"/>
  <c r="AN46" i="4"/>
  <c r="AN203" i="4"/>
  <c r="AN211" i="4"/>
  <c r="AN219" i="4"/>
  <c r="AV219" i="4"/>
  <c r="AV211" i="4"/>
  <c r="AV150" i="4"/>
  <c r="AV142" i="4"/>
  <c r="AR10" i="4"/>
  <c r="AR170" i="4"/>
  <c r="AR178" i="4"/>
  <c r="AR186" i="4"/>
  <c r="AR194" i="4"/>
  <c r="AR202" i="4"/>
  <c r="AR210" i="4"/>
  <c r="AR218" i="4"/>
  <c r="AN10" i="4"/>
  <c r="AN26" i="4"/>
  <c r="AN44" i="4"/>
  <c r="AR13" i="4"/>
  <c r="AR26" i="4"/>
  <c r="AR29" i="4"/>
  <c r="AR34" i="4"/>
  <c r="AR37" i="4"/>
  <c r="AR42" i="4"/>
  <c r="AR45" i="4"/>
  <c r="AR181" i="4"/>
  <c r="AR189" i="4"/>
  <c r="AR197" i="4"/>
  <c r="AR205" i="4"/>
  <c r="AR213" i="4"/>
  <c r="AN8" i="4"/>
  <c r="AN24" i="4"/>
  <c r="CF214" i="4"/>
  <c r="AV218" i="4"/>
  <c r="AV194" i="4"/>
  <c r="AV178" i="4"/>
  <c r="AV162" i="4"/>
  <c r="AV154" i="4"/>
  <c r="AV146" i="4"/>
  <c r="AV138" i="4"/>
  <c r="AV130" i="4"/>
  <c r="AV122" i="4"/>
  <c r="AV117" i="4"/>
  <c r="AV109" i="4"/>
  <c r="AV106" i="4"/>
  <c r="AV93" i="4"/>
  <c r="AV90" i="4"/>
  <c r="AV85" i="4"/>
  <c r="AV74" i="4"/>
  <c r="AV69" i="4"/>
  <c r="AV61" i="4"/>
  <c r="AV58" i="4"/>
  <c r="AV53" i="4"/>
  <c r="AV45" i="4"/>
  <c r="AV42" i="4"/>
  <c r="AV37" i="4"/>
  <c r="AV34" i="4"/>
  <c r="AV29" i="4"/>
  <c r="AV26" i="4"/>
  <c r="AV13" i="4"/>
  <c r="AV10" i="4"/>
  <c r="AR8" i="4"/>
  <c r="AR56" i="4"/>
  <c r="AR64" i="4"/>
  <c r="AR72" i="4"/>
  <c r="AR80" i="4"/>
  <c r="AR88" i="4"/>
  <c r="AR96" i="4"/>
  <c r="AR104" i="4"/>
  <c r="AR112" i="4"/>
  <c r="AR120" i="4"/>
  <c r="AR128" i="4"/>
  <c r="AR136" i="4"/>
  <c r="AR144" i="4"/>
  <c r="AR152" i="4"/>
  <c r="AR160" i="4"/>
  <c r="AR168" i="4"/>
  <c r="AR176" i="4"/>
  <c r="AR184" i="4"/>
  <c r="AR192" i="4"/>
  <c r="AR200" i="4"/>
  <c r="AR208" i="4"/>
  <c r="AR216" i="4"/>
  <c r="AN6" i="4"/>
  <c r="AN22" i="4"/>
  <c r="AN40" i="4"/>
  <c r="AN52" i="4"/>
  <c r="AN60" i="4"/>
  <c r="AN68" i="4"/>
  <c r="AN76" i="4"/>
  <c r="AN84" i="4"/>
  <c r="AN92" i="4"/>
  <c r="AN100" i="4"/>
  <c r="AN108" i="4"/>
  <c r="AN116" i="4"/>
  <c r="AN124" i="4"/>
  <c r="AN132" i="4"/>
  <c r="AN140" i="4"/>
  <c r="AN148" i="4"/>
  <c r="AN156" i="4"/>
  <c r="AN164" i="4"/>
  <c r="AN172" i="4"/>
  <c r="AN180" i="4"/>
  <c r="AN188" i="4"/>
  <c r="AN196" i="4"/>
  <c r="AN204" i="4"/>
  <c r="AN212" i="4"/>
  <c r="AN50" i="4"/>
  <c r="AN58" i="4"/>
  <c r="AN66" i="4"/>
  <c r="AN74" i="4"/>
  <c r="AN82" i="4"/>
  <c r="AN90" i="4"/>
  <c r="AN98" i="4"/>
  <c r="AN106" i="4"/>
  <c r="AN114" i="4"/>
  <c r="AN122" i="4"/>
  <c r="AN130" i="4"/>
  <c r="AN138" i="4"/>
  <c r="AN146" i="4"/>
  <c r="AN154" i="4"/>
  <c r="AN162" i="4"/>
  <c r="AN170" i="4"/>
  <c r="AN178" i="4"/>
  <c r="AN186" i="4"/>
  <c r="AN194" i="4"/>
  <c r="AN202" i="4"/>
  <c r="AN210" i="4"/>
  <c r="AN218" i="4"/>
  <c r="AN51" i="4"/>
  <c r="AN59" i="4"/>
  <c r="AN67" i="4"/>
  <c r="AN75" i="4"/>
  <c r="AN83" i="4"/>
  <c r="AN91" i="4"/>
  <c r="AN99" i="4"/>
  <c r="AN107" i="4"/>
  <c r="AN115" i="4"/>
  <c r="AN123" i="4"/>
  <c r="AN131" i="4"/>
  <c r="AN139" i="4"/>
  <c r="AN147" i="4"/>
  <c r="AN155" i="4"/>
  <c r="AN163" i="4"/>
  <c r="AN171" i="4"/>
  <c r="AN179" i="4"/>
  <c r="AN187" i="4"/>
  <c r="AN195" i="4"/>
  <c r="AN54" i="4"/>
  <c r="AN62" i="4"/>
  <c r="AN70" i="4"/>
  <c r="AN78" i="4"/>
  <c r="AN86" i="4"/>
  <c r="AN94" i="4"/>
  <c r="AN102" i="4"/>
  <c r="AN110" i="4"/>
  <c r="AN118" i="4"/>
  <c r="AN126" i="4"/>
  <c r="AN134" i="4"/>
  <c r="AN142" i="4"/>
  <c r="AN150" i="4"/>
  <c r="AN158" i="4"/>
  <c r="AN166" i="4"/>
  <c r="AN174" i="4"/>
  <c r="AN182" i="4"/>
  <c r="AN190" i="4"/>
  <c r="AN198" i="4"/>
  <c r="AN206" i="4"/>
  <c r="AN214" i="4"/>
  <c r="AN57" i="4"/>
  <c r="AN65" i="4"/>
  <c r="AN73" i="4"/>
  <c r="AN81" i="4"/>
  <c r="AN89" i="4"/>
  <c r="AN97" i="4"/>
  <c r="AN105" i="4"/>
  <c r="AN113" i="4"/>
  <c r="AN121" i="4"/>
  <c r="AN129" i="4"/>
  <c r="AN137" i="4"/>
  <c r="AN145" i="4"/>
  <c r="AN153" i="4"/>
  <c r="AN161" i="4"/>
  <c r="AN169" i="4"/>
  <c r="AN177" i="4"/>
  <c r="AN185" i="4"/>
  <c r="AN193" i="4"/>
  <c r="AR55" i="4"/>
  <c r="AR63" i="4"/>
  <c r="AR71" i="4"/>
  <c r="AR79" i="4"/>
  <c r="AR87" i="4"/>
  <c r="AR95" i="4"/>
  <c r="AR103" i="4"/>
  <c r="AR111" i="4"/>
  <c r="AR119" i="4"/>
  <c r="AR127" i="4"/>
  <c r="AR135" i="4"/>
  <c r="AR143" i="4"/>
  <c r="AR151" i="4"/>
  <c r="AR159" i="4"/>
  <c r="AR167" i="4"/>
  <c r="AR175" i="4"/>
  <c r="AR183" i="4"/>
  <c r="AR50" i="4"/>
  <c r="AR58" i="4"/>
  <c r="AR66" i="4"/>
  <c r="AR74" i="4"/>
  <c r="AR82" i="4"/>
  <c r="AR90" i="4"/>
  <c r="AR98" i="4"/>
  <c r="AR106" i="4"/>
  <c r="AR114" i="4"/>
  <c r="AR122" i="4"/>
  <c r="AR130" i="4"/>
  <c r="AR138" i="4"/>
  <c r="AR146" i="4"/>
  <c r="AR154" i="4"/>
  <c r="AR162" i="4"/>
  <c r="AR53" i="4"/>
  <c r="AR61" i="4"/>
  <c r="AR69" i="4"/>
  <c r="AR77" i="4"/>
  <c r="AR85" i="4"/>
  <c r="AR93" i="4"/>
  <c r="AR101" i="4"/>
  <c r="AR109" i="4"/>
  <c r="AR117" i="4"/>
  <c r="AR125" i="4"/>
  <c r="AR133" i="4"/>
  <c r="AR141" i="4"/>
  <c r="AR149" i="4"/>
  <c r="AR157" i="4"/>
  <c r="AR165" i="4"/>
  <c r="AR173" i="4"/>
  <c r="AR51" i="4"/>
  <c r="AR59" i="4"/>
  <c r="AR67" i="4"/>
  <c r="AR75" i="4"/>
  <c r="AR83" i="4"/>
  <c r="AR91" i="4"/>
  <c r="AR99" i="4"/>
  <c r="AR107" i="4"/>
  <c r="AR115" i="4"/>
  <c r="AR123" i="4"/>
  <c r="AR131" i="4"/>
  <c r="AR139" i="4"/>
  <c r="AR147" i="4"/>
  <c r="AR155" i="4"/>
  <c r="AR163" i="4"/>
  <c r="AR171" i="4"/>
  <c r="AR179" i="4"/>
  <c r="AR187" i="4"/>
  <c r="AR54" i="4"/>
  <c r="AR62" i="4"/>
  <c r="AR70" i="4"/>
  <c r="AR78" i="4"/>
  <c r="AR86" i="4"/>
  <c r="AR94" i="4"/>
  <c r="AR102" i="4"/>
  <c r="AR110" i="4"/>
  <c r="AR118" i="4"/>
  <c r="AR126" i="4"/>
  <c r="AR134" i="4"/>
  <c r="AR142" i="4"/>
  <c r="AR150" i="4"/>
  <c r="AR158" i="4"/>
  <c r="AR57" i="4"/>
  <c r="AR65" i="4"/>
  <c r="AR73" i="4"/>
  <c r="AR81" i="4"/>
  <c r="AR89" i="4"/>
  <c r="AR97" i="4"/>
  <c r="AR105" i="4"/>
  <c r="AR113" i="4"/>
  <c r="AR121" i="4"/>
  <c r="AR129" i="4"/>
  <c r="AR137" i="4"/>
  <c r="AR145" i="4"/>
  <c r="AR153" i="4"/>
  <c r="AR161" i="4"/>
  <c r="AR169" i="4"/>
  <c r="AV60" i="4"/>
  <c r="AV76" i="4"/>
  <c r="AV92" i="4"/>
  <c r="AV108" i="4"/>
  <c r="AV124" i="4"/>
  <c r="AV132" i="4"/>
  <c r="AV140" i="4"/>
  <c r="AV148" i="4"/>
  <c r="AV156" i="4"/>
  <c r="AV164" i="4"/>
  <c r="AV172" i="4"/>
  <c r="AV180" i="4"/>
  <c r="AV188" i="4"/>
  <c r="AV196" i="4"/>
  <c r="AV204" i="4"/>
  <c r="AV212" i="4"/>
  <c r="AV54" i="4"/>
  <c r="AV70" i="4"/>
  <c r="AV86" i="4"/>
  <c r="AV102" i="4"/>
  <c r="AV118" i="4"/>
  <c r="AV125" i="4"/>
  <c r="AV133" i="4"/>
  <c r="AV141" i="4"/>
  <c r="AV149" i="4"/>
  <c r="AV157" i="4"/>
  <c r="AV165" i="4"/>
  <c r="AV173" i="4"/>
  <c r="AV181" i="4"/>
  <c r="AV189" i="4"/>
  <c r="AV197" i="4"/>
  <c r="AV205" i="4"/>
  <c r="AV52" i="4"/>
  <c r="AV68" i="4"/>
  <c r="AV84" i="4"/>
  <c r="AV100" i="4"/>
  <c r="AV116" i="4"/>
  <c r="AV128" i="4"/>
  <c r="AV136" i="4"/>
  <c r="AV144" i="4"/>
  <c r="AV152" i="4"/>
  <c r="AV160" i="4"/>
  <c r="AV168" i="4"/>
  <c r="AV176" i="4"/>
  <c r="AV184" i="4"/>
  <c r="AV192" i="4"/>
  <c r="AV200" i="4"/>
  <c r="AV208" i="4"/>
  <c r="AV216" i="4"/>
  <c r="AV50" i="4"/>
  <c r="AV66" i="4"/>
  <c r="AV82" i="4"/>
  <c r="AV98" i="4"/>
  <c r="AV114" i="4"/>
  <c r="AV131" i="4"/>
  <c r="AV139" i="4"/>
  <c r="AV147" i="4"/>
  <c r="AV155" i="4"/>
  <c r="AV163" i="4"/>
  <c r="AV171" i="4"/>
  <c r="AV179" i="4"/>
  <c r="AV187" i="4"/>
  <c r="AV195" i="4"/>
  <c r="AV203" i="4"/>
  <c r="AV158" i="4"/>
  <c r="AV166" i="4"/>
  <c r="AV174" i="4"/>
  <c r="AV182" i="4"/>
  <c r="AV190" i="4"/>
  <c r="AV198" i="4"/>
  <c r="AV206" i="4"/>
  <c r="AV214" i="4"/>
  <c r="AV62" i="4"/>
  <c r="AV78" i="4"/>
  <c r="AV94" i="4"/>
  <c r="AV110" i="4"/>
  <c r="AV129" i="4"/>
  <c r="AV137" i="4"/>
  <c r="AV145" i="4"/>
  <c r="AV153" i="4"/>
  <c r="AV161" i="4"/>
  <c r="AV169" i="4"/>
  <c r="AV177" i="4"/>
  <c r="AV185" i="4"/>
  <c r="AV193" i="4"/>
  <c r="AV201" i="4"/>
  <c r="BX116" i="4"/>
  <c r="BD155" i="4"/>
  <c r="BT167" i="4"/>
  <c r="BT191" i="4"/>
  <c r="CR191" i="4"/>
  <c r="BT201" i="4"/>
  <c r="CF202" i="4"/>
  <c r="CB203" i="4"/>
  <c r="BP206" i="4"/>
  <c r="BH214" i="4"/>
  <c r="BD216" i="4"/>
  <c r="BD102" i="4"/>
  <c r="BH179" i="4"/>
  <c r="CB216" i="4"/>
  <c r="CJ40" i="4"/>
  <c r="CB132" i="4"/>
  <c r="BL153" i="4"/>
  <c r="BD167" i="4"/>
  <c r="CF206" i="4"/>
  <c r="CN16" i="4"/>
  <c r="BL25" i="4"/>
  <c r="BH181" i="4"/>
  <c r="CF187" i="4"/>
  <c r="CN189" i="4"/>
  <c r="CB194" i="4"/>
  <c r="BH205" i="4"/>
  <c r="CR25" i="4"/>
  <c r="BP102" i="4"/>
  <c r="CN154" i="4"/>
  <c r="AZ160" i="4"/>
  <c r="BT189" i="4"/>
  <c r="CB191" i="4"/>
  <c r="CR19" i="4"/>
  <c r="AZ132" i="4"/>
  <c r="CF132" i="4"/>
  <c r="CN137" i="4"/>
  <c r="BH159" i="4"/>
  <c r="CN18" i="4"/>
  <c r="AZ68" i="4"/>
  <c r="CF108" i="4"/>
  <c r="BT113" i="4"/>
  <c r="CJ114" i="4"/>
  <c r="BL116" i="4"/>
  <c r="CF130" i="4"/>
  <c r="BP137" i="4"/>
  <c r="BL150" i="4"/>
  <c r="BX156" i="4"/>
  <c r="CJ156" i="4"/>
  <c r="BL158" i="4"/>
  <c r="BT158" i="4"/>
  <c r="BX161" i="4"/>
  <c r="BH165" i="4"/>
  <c r="CB181" i="4"/>
  <c r="BD191" i="4"/>
  <c r="BH201" i="4"/>
  <c r="CF201" i="4"/>
  <c r="CB208" i="4"/>
  <c r="BX210" i="4"/>
  <c r="CR212" i="4"/>
  <c r="BX218" i="4"/>
  <c r="AZ96" i="4"/>
  <c r="BD97" i="4"/>
  <c r="BP98" i="4"/>
  <c r="AZ99" i="4"/>
  <c r="CF102" i="4"/>
  <c r="AZ110" i="4"/>
  <c r="BH112" i="4"/>
  <c r="CN112" i="4"/>
  <c r="CF118" i="4"/>
  <c r="CR124" i="4"/>
  <c r="BP134" i="4"/>
  <c r="CJ191" i="4"/>
  <c r="BT195" i="4"/>
  <c r="CR24" i="4"/>
  <c r="BP40" i="4"/>
  <c r="BP54" i="4"/>
  <c r="AZ58" i="4"/>
  <c r="BP191" i="4"/>
  <c r="BT219" i="4"/>
  <c r="CB62" i="4"/>
  <c r="CJ150" i="4"/>
  <c r="BX155" i="4"/>
  <c r="BP166" i="4"/>
  <c r="BL179" i="4"/>
  <c r="BX187" i="4"/>
  <c r="BD193" i="4"/>
  <c r="CJ193" i="4"/>
  <c r="BX198" i="4"/>
  <c r="CB199" i="4"/>
  <c r="AZ200" i="4"/>
  <c r="CF200" i="4"/>
  <c r="BX214" i="4"/>
  <c r="BH6" i="4"/>
  <c r="CN6" i="4"/>
  <c r="BL7" i="4"/>
  <c r="BT9" i="4"/>
  <c r="AZ12" i="4"/>
  <c r="BT20" i="4"/>
  <c r="CJ24" i="4"/>
  <c r="BH54" i="4"/>
  <c r="CJ61" i="4"/>
  <c r="AZ95" i="4"/>
  <c r="BL98" i="4"/>
  <c r="BP99" i="4"/>
  <c r="BL101" i="4"/>
  <c r="CJ130" i="4"/>
  <c r="CN131" i="4"/>
  <c r="BX135" i="4"/>
  <c r="AZ137" i="4"/>
  <c r="CF137" i="4"/>
  <c r="AZ159" i="4"/>
  <c r="CN161" i="4"/>
  <c r="BL162" i="4"/>
  <c r="BP163" i="4"/>
  <c r="BT164" i="4"/>
  <c r="BD171" i="4"/>
  <c r="BL181" i="4"/>
  <c r="CR181" i="4"/>
  <c r="BT183" i="4"/>
  <c r="CB185" i="4"/>
  <c r="CR192" i="4"/>
  <c r="BX195" i="4"/>
  <c r="CB196" i="4"/>
  <c r="AZ197" i="4"/>
  <c r="CF197" i="4"/>
  <c r="BD198" i="4"/>
  <c r="CJ198" i="4"/>
  <c r="AZ213" i="4"/>
  <c r="CF213" i="4"/>
  <c r="BH215" i="4"/>
  <c r="CN215" i="4"/>
  <c r="BT216" i="4"/>
  <c r="CN218" i="4"/>
  <c r="CJ58" i="4"/>
  <c r="CJ66" i="4"/>
  <c r="CB130" i="4"/>
  <c r="BL137" i="4"/>
  <c r="BT153" i="4"/>
  <c r="BP160" i="4"/>
  <c r="BX181" i="4"/>
  <c r="CR189" i="4"/>
  <c r="BD195" i="4"/>
  <c r="BT207" i="4"/>
  <c r="CR208" i="4"/>
  <c r="CN212" i="4"/>
  <c r="BL216" i="4"/>
  <c r="CR216" i="4"/>
  <c r="BT218" i="4"/>
  <c r="BT67" i="4"/>
  <c r="AZ70" i="4"/>
  <c r="CF70" i="4"/>
  <c r="BD71" i="4"/>
  <c r="CJ71" i="4"/>
  <c r="BH72" i="4"/>
  <c r="CN72" i="4"/>
  <c r="BP74" i="4"/>
  <c r="AZ100" i="4"/>
  <c r="CB102" i="4"/>
  <c r="BX109" i="4"/>
  <c r="BT116" i="4"/>
  <c r="AZ134" i="4"/>
  <c r="BL134" i="4"/>
  <c r="BX137" i="4"/>
  <c r="CB152" i="4"/>
  <c r="AZ153" i="4"/>
  <c r="BH155" i="4"/>
  <c r="CN155" i="4"/>
  <c r="CB179" i="4"/>
  <c r="BP187" i="4"/>
  <c r="CB187" i="4"/>
  <c r="AZ191" i="4"/>
  <c r="BL191" i="4"/>
  <c r="CB193" i="4"/>
  <c r="CN193" i="4"/>
  <c r="AZ194" i="4"/>
  <c r="BP198" i="4"/>
  <c r="CF207" i="4"/>
  <c r="BD208" i="4"/>
  <c r="CJ208" i="4"/>
  <c r="BP214" i="4"/>
  <c r="CB214" i="4"/>
  <c r="BP6" i="4"/>
  <c r="BT7" i="4"/>
  <c r="AZ8" i="4"/>
  <c r="CF8" i="4"/>
  <c r="CB9" i="4"/>
  <c r="BH10" i="4"/>
  <c r="BH12" i="4"/>
  <c r="CB20" i="4"/>
  <c r="BL24" i="4"/>
  <c r="CF24" i="4"/>
  <c r="BD40" i="4"/>
  <c r="CR40" i="4"/>
  <c r="CJ56" i="4"/>
  <c r="CN60" i="4"/>
  <c r="CF64" i="4"/>
  <c r="CN69" i="4"/>
  <c r="BL70" i="4"/>
  <c r="CR70" i="4"/>
  <c r="BP71" i="4"/>
  <c r="BX73" i="4"/>
  <c r="CB74" i="4"/>
  <c r="AZ75" i="4"/>
  <c r="CF75" i="4"/>
  <c r="BH77" i="4"/>
  <c r="CN77" i="4"/>
  <c r="AZ86" i="4"/>
  <c r="CF86" i="4"/>
  <c r="BT89" i="4"/>
  <c r="CB101" i="4"/>
  <c r="AZ102" i="4"/>
  <c r="BT12" i="4"/>
  <c r="CJ16" i="4"/>
  <c r="CF18" i="4"/>
  <c r="CN20" i="4"/>
  <c r="CB40" i="4"/>
  <c r="CF54" i="4"/>
  <c r="BT57" i="4"/>
  <c r="BL58" i="4"/>
  <c r="CB59" i="4"/>
  <c r="CR61" i="4"/>
  <c r="BP65" i="4"/>
  <c r="CB90" i="4"/>
  <c r="BD92" i="4"/>
  <c r="BH93" i="4"/>
  <c r="BD100" i="4"/>
  <c r="BX100" i="4"/>
  <c r="BL12" i="4"/>
  <c r="CF20" i="4"/>
  <c r="CN22" i="4"/>
  <c r="BD24" i="4"/>
  <c r="BP24" i="4"/>
  <c r="CF53" i="4"/>
  <c r="BX54" i="4"/>
  <c r="BT56" i="4"/>
  <c r="BD64" i="4"/>
  <c r="BL66" i="4"/>
  <c r="BD67" i="4"/>
  <c r="BH68" i="4"/>
  <c r="CN68" i="4"/>
  <c r="AZ14" i="4"/>
  <c r="BD15" i="4"/>
  <c r="CR20" i="4"/>
  <c r="BT40" i="4"/>
  <c r="CF59" i="4"/>
  <c r="CN59" i="4"/>
  <c r="CN62" i="4"/>
  <c r="BL63" i="4"/>
  <c r="CR63" i="4"/>
  <c r="BT65" i="4"/>
  <c r="BX69" i="4"/>
  <c r="BD72" i="4"/>
  <c r="CJ72" i="4"/>
  <c r="BH73" i="4"/>
  <c r="CN73" i="4"/>
  <c r="CR74" i="4"/>
  <c r="CB76" i="4"/>
  <c r="BX77" i="4"/>
  <c r="BP86" i="4"/>
  <c r="BT87" i="4"/>
  <c r="BX88" i="4"/>
  <c r="BD89" i="4"/>
  <c r="CJ89" i="4"/>
  <c r="BD12" i="4"/>
  <c r="BX20" i="4"/>
  <c r="CF22" i="4"/>
  <c r="CJ23" i="4"/>
  <c r="CB24" i="4"/>
  <c r="BL40" i="4"/>
  <c r="BX53" i="4"/>
  <c r="CB54" i="4"/>
  <c r="AZ55" i="4"/>
  <c r="BD57" i="4"/>
  <c r="CN58" i="4"/>
  <c r="CF65" i="4"/>
  <c r="BH8" i="4"/>
  <c r="BP10" i="4"/>
  <c r="BP12" i="4"/>
  <c r="AZ16" i="4"/>
  <c r="CJ20" i="4"/>
  <c r="AZ40" i="4"/>
  <c r="BL55" i="4"/>
  <c r="CR55" i="4"/>
  <c r="BD56" i="4"/>
  <c r="BH64" i="4"/>
  <c r="BH102" i="4"/>
  <c r="BT75" i="4"/>
  <c r="BX76" i="4"/>
  <c r="BD77" i="4"/>
  <c r="CJ77" i="4"/>
  <c r="AZ78" i="4"/>
  <c r="CN78" i="4"/>
  <c r="BP165" i="4"/>
  <c r="BL167" i="4"/>
  <c r="CN191" i="4"/>
  <c r="CJ194" i="4"/>
  <c r="CB212" i="4"/>
  <c r="BP218" i="4"/>
  <c r="CJ218" i="4"/>
  <c r="CB219" i="4"/>
  <c r="BP87" i="4"/>
  <c r="BL88" i="4"/>
  <c r="BP97" i="4"/>
  <c r="CJ97" i="4"/>
  <c r="BX99" i="4"/>
  <c r="BT102" i="4"/>
  <c r="BT103" i="4"/>
  <c r="CB108" i="4"/>
  <c r="BL113" i="4"/>
  <c r="BP114" i="4"/>
  <c r="CJ117" i="4"/>
  <c r="CN118" i="4"/>
  <c r="CR119" i="4"/>
  <c r="BD134" i="4"/>
  <c r="CR150" i="4"/>
  <c r="BP151" i="4"/>
  <c r="CJ154" i="4"/>
  <c r="CF160" i="4"/>
  <c r="AZ169" i="4"/>
  <c r="BT179" i="4"/>
  <c r="CF191" i="4"/>
  <c r="CN197" i="4"/>
  <c r="CR198" i="4"/>
  <c r="BT200" i="4"/>
  <c r="BP202" i="4"/>
  <c r="BT212" i="4"/>
  <c r="AZ216" i="4"/>
  <c r="AZ90" i="4"/>
  <c r="CN92" i="4"/>
  <c r="BT93" i="4"/>
  <c r="BX96" i="4"/>
  <c r="CB100" i="4"/>
  <c r="BL102" i="4"/>
  <c r="CR106" i="4"/>
  <c r="CB114" i="4"/>
  <c r="CR116" i="4"/>
  <c r="BT132" i="4"/>
  <c r="BX134" i="4"/>
  <c r="AZ155" i="4"/>
  <c r="CF158" i="4"/>
  <c r="BL159" i="4"/>
  <c r="CR159" i="4"/>
  <c r="CF162" i="4"/>
  <c r="BD163" i="4"/>
  <c r="CJ163" i="4"/>
  <c r="BD166" i="4"/>
  <c r="BH168" i="4"/>
  <c r="BX180" i="4"/>
  <c r="BD181" i="4"/>
  <c r="BP181" i="4"/>
  <c r="CJ181" i="4"/>
  <c r="BL189" i="4"/>
  <c r="BX191" i="4"/>
  <c r="CN194" i="4"/>
  <c r="BP196" i="4"/>
  <c r="CN202" i="4"/>
  <c r="BP204" i="4"/>
  <c r="BP210" i="4"/>
  <c r="BH211" i="4"/>
  <c r="CN211" i="4"/>
  <c r="BH218" i="4"/>
  <c r="BP96" i="4"/>
  <c r="BD101" i="4"/>
  <c r="BD112" i="4"/>
  <c r="CJ112" i="4"/>
  <c r="CJ116" i="4"/>
  <c r="CR120" i="4"/>
  <c r="CN129" i="4"/>
  <c r="BL132" i="4"/>
  <c r="CR132" i="4"/>
  <c r="BD133" i="4"/>
  <c r="BP133" i="4"/>
  <c r="CJ133" i="4"/>
  <c r="CJ137" i="4"/>
  <c r="CF155" i="4"/>
  <c r="CJ159" i="4"/>
  <c r="AZ161" i="4"/>
  <c r="AZ164" i="4"/>
  <c r="CF164" i="4"/>
  <c r="BD177" i="4"/>
  <c r="CJ177" i="4"/>
  <c r="BX179" i="4"/>
  <c r="CR179" i="4"/>
  <c r="BD189" i="4"/>
  <c r="BH191" i="4"/>
  <c r="CJ195" i="4"/>
  <c r="BH196" i="4"/>
  <c r="CN196" i="4"/>
  <c r="BL197" i="4"/>
  <c r="CR200" i="4"/>
  <c r="BP201" i="4"/>
  <c r="BD204" i="4"/>
  <c r="AZ205" i="4"/>
  <c r="CF205" i="4"/>
  <c r="BD206" i="4"/>
  <c r="BX206" i="4"/>
  <c r="AZ209" i="4"/>
  <c r="CF209" i="4"/>
  <c r="BL212" i="4"/>
  <c r="AZ215" i="4"/>
  <c r="CF215" i="4"/>
  <c r="CB217" i="4"/>
  <c r="AZ218" i="4"/>
  <c r="CB96" i="4"/>
  <c r="BH110" i="4"/>
  <c r="CF117" i="4"/>
  <c r="CJ120" i="4"/>
  <c r="CN122" i="4"/>
  <c r="BT131" i="4"/>
  <c r="CB153" i="4"/>
  <c r="BL155" i="4"/>
  <c r="AZ157" i="4"/>
  <c r="CF157" i="4"/>
  <c r="CJ158" i="4"/>
  <c r="BP159" i="4"/>
  <c r="AZ171" i="4"/>
  <c r="BT181" i="4"/>
  <c r="BH187" i="4"/>
  <c r="BT187" i="4"/>
  <c r="CN187" i="4"/>
  <c r="BH190" i="4"/>
  <c r="CN190" i="4"/>
  <c r="BT193" i="4"/>
  <c r="CF193" i="4"/>
  <c r="BD194" i="4"/>
  <c r="CJ203" i="4"/>
  <c r="BH204" i="4"/>
  <c r="CB207" i="4"/>
  <c r="BD212" i="4"/>
  <c r="CN214" i="4"/>
  <c r="CF218" i="4"/>
  <c r="BX92" i="4"/>
  <c r="BD93" i="4"/>
  <c r="CJ93" i="4"/>
  <c r="AZ94" i="4"/>
  <c r="BT94" i="4"/>
  <c r="CN94" i="4"/>
  <c r="BD95" i="4"/>
  <c r="BX98" i="4"/>
  <c r="BL100" i="4"/>
  <c r="BL114" i="4"/>
  <c r="BP115" i="4"/>
  <c r="CN121" i="4"/>
  <c r="CN130" i="4"/>
  <c r="BD132" i="4"/>
  <c r="CJ132" i="4"/>
  <c r="BT150" i="4"/>
  <c r="BL151" i="4"/>
  <c r="CR151" i="4"/>
  <c r="BP152" i="4"/>
  <c r="BL157" i="4"/>
  <c r="CR157" i="4"/>
  <c r="BH170" i="4"/>
  <c r="BP176" i="4"/>
  <c r="CB177" i="4"/>
  <c r="BD179" i="4"/>
  <c r="BP179" i="4"/>
  <c r="CJ179" i="4"/>
  <c r="BX182" i="4"/>
  <c r="CB183" i="4"/>
  <c r="AZ184" i="4"/>
  <c r="CF184" i="4"/>
  <c r="BD185" i="4"/>
  <c r="CJ185" i="4"/>
  <c r="AZ187" i="4"/>
  <c r="BL187" i="4"/>
  <c r="CJ189" i="4"/>
  <c r="BL193" i="4"/>
  <c r="BX193" i="4"/>
  <c r="CR202" i="4"/>
  <c r="BP203" i="4"/>
  <c r="BX209" i="4"/>
  <c r="BH210" i="4"/>
  <c r="BT210" i="4"/>
  <c r="CN210" i="4"/>
  <c r="BH213" i="4"/>
  <c r="CN213" i="4"/>
  <c r="AZ214" i="4"/>
  <c r="BL214" i="4"/>
  <c r="CJ216" i="4"/>
  <c r="BT217" i="4"/>
  <c r="BD6" i="4"/>
  <c r="CJ6" i="4"/>
  <c r="AZ7" i="4"/>
  <c r="CF7" i="4"/>
  <c r="BD8" i="4"/>
  <c r="CJ8" i="4"/>
  <c r="BH9" i="4"/>
  <c r="BL10" i="4"/>
  <c r="BH13" i="4"/>
  <c r="BL14" i="4"/>
  <c r="CR14" i="4"/>
  <c r="CR16" i="4"/>
  <c r="CB18" i="4"/>
  <c r="BT22" i="4"/>
  <c r="BX24" i="4"/>
  <c r="BD61" i="4"/>
  <c r="BX8" i="4"/>
  <c r="AZ10" i="4"/>
  <c r="CB6" i="4"/>
  <c r="BX7" i="4"/>
  <c r="CB8" i="4"/>
  <c r="AZ9" i="4"/>
  <c r="CF9" i="4"/>
  <c r="BD10" i="4"/>
  <c r="BD14" i="4"/>
  <c r="CN21" i="4"/>
  <c r="BL22" i="4"/>
  <c r="CR22" i="4"/>
  <c r="BH24" i="4"/>
  <c r="BP25" i="4"/>
  <c r="CN40" i="4"/>
  <c r="AZ6" i="4"/>
  <c r="CF6" i="4"/>
  <c r="BD7" i="4"/>
  <c r="CJ7" i="4"/>
  <c r="BP8" i="4"/>
  <c r="BL9" i="4"/>
  <c r="BX10" i="4"/>
  <c r="CB19" i="4"/>
  <c r="BT21" i="4"/>
  <c r="BX22" i="4"/>
  <c r="CF40" i="4"/>
  <c r="BT54" i="4"/>
  <c r="BT6" i="4"/>
  <c r="BP7" i="4"/>
  <c r="BT8" i="4"/>
  <c r="BX9" i="4"/>
  <c r="CB10" i="4"/>
  <c r="AZ17" i="4"/>
  <c r="CF17" i="4"/>
  <c r="CR18" i="4"/>
  <c r="CN19" i="4"/>
  <c r="CJ22" i="4"/>
  <c r="BX40" i="4"/>
  <c r="BH60" i="4"/>
  <c r="BX6" i="4"/>
  <c r="BD13" i="4"/>
  <c r="BP22" i="4"/>
  <c r="BT23" i="4"/>
  <c r="BL54" i="4"/>
  <c r="CR54" i="4"/>
  <c r="CB7" i="4"/>
  <c r="BD9" i="4"/>
  <c r="BL11" i="4"/>
  <c r="BH14" i="4"/>
  <c r="BD16" i="4"/>
  <c r="BL6" i="4"/>
  <c r="CR6" i="4"/>
  <c r="BH7" i="4"/>
  <c r="CN7" i="4"/>
  <c r="BL8" i="4"/>
  <c r="BP9" i="4"/>
  <c r="BT10" i="4"/>
  <c r="BX11" i="4"/>
  <c r="CJ18" i="4"/>
  <c r="BX21" i="4"/>
  <c r="CB22" i="4"/>
  <c r="CF23" i="4"/>
  <c r="CN24" i="4"/>
  <c r="AZ25" i="4"/>
  <c r="CF25" i="4"/>
  <c r="BH40" i="4"/>
  <c r="BT53" i="4"/>
  <c r="CB53" i="4"/>
  <c r="CN55" i="4"/>
  <c r="CR56" i="4"/>
  <c r="AZ60" i="4"/>
  <c r="BT60" i="4"/>
  <c r="BT61" i="4"/>
  <c r="BL62" i="4"/>
  <c r="BT62" i="4"/>
  <c r="BT66" i="4"/>
  <c r="CB66" i="4"/>
  <c r="AZ67" i="4"/>
  <c r="CF67" i="4"/>
  <c r="BD68" i="4"/>
  <c r="BD69" i="4"/>
  <c r="CJ69" i="4"/>
  <c r="BH70" i="4"/>
  <c r="CN70" i="4"/>
  <c r="BL71" i="4"/>
  <c r="CR71" i="4"/>
  <c r="BT73" i="4"/>
  <c r="BX74" i="4"/>
  <c r="CB75" i="4"/>
  <c r="CF76" i="4"/>
  <c r="BL77" i="4"/>
  <c r="CR77" i="4"/>
  <c r="BH78" i="4"/>
  <c r="BL86" i="4"/>
  <c r="CR86" i="4"/>
  <c r="BT88" i="4"/>
  <c r="BH91" i="4"/>
  <c r="BT100" i="4"/>
  <c r="AZ103" i="4"/>
  <c r="BL109" i="4"/>
  <c r="CJ113" i="4"/>
  <c r="CF119" i="4"/>
  <c r="BP132" i="4"/>
  <c r="BH53" i="4"/>
  <c r="BT55" i="4"/>
  <c r="CJ57" i="4"/>
  <c r="CR57" i="4"/>
  <c r="BH58" i="4"/>
  <c r="CB58" i="4"/>
  <c r="AZ59" i="4"/>
  <c r="BH59" i="4"/>
  <c r="CF60" i="4"/>
  <c r="BP64" i="4"/>
  <c r="BX64" i="4"/>
  <c r="CR67" i="4"/>
  <c r="BX68" i="4"/>
  <c r="CR68" i="4"/>
  <c r="AZ73" i="4"/>
  <c r="BD74" i="4"/>
  <c r="BT76" i="4"/>
  <c r="BP77" i="4"/>
  <c r="BD104" i="4"/>
  <c r="BX112" i="4"/>
  <c r="BP113" i="4"/>
  <c r="CR121" i="4"/>
  <c r="BH132" i="4"/>
  <c r="CN132" i="4"/>
  <c r="BL76" i="4"/>
  <c r="CF78" i="4"/>
  <c r="CF100" i="4"/>
  <c r="BX115" i="4"/>
  <c r="BL53" i="4"/>
  <c r="BX55" i="4"/>
  <c r="AZ57" i="4"/>
  <c r="CF58" i="4"/>
  <c r="BT64" i="4"/>
  <c r="BL65" i="4"/>
  <c r="CB68" i="4"/>
  <c r="AZ72" i="4"/>
  <c r="BD73" i="4"/>
  <c r="BL75" i="4"/>
  <c r="BP76" i="4"/>
  <c r="CB77" i="4"/>
  <c r="BX78" i="4"/>
  <c r="BH98" i="4"/>
  <c r="CN98" i="4"/>
  <c r="CN56" i="4"/>
  <c r="BP61" i="4"/>
  <c r="BP66" i="4"/>
  <c r="AZ69" i="4"/>
  <c r="BD70" i="4"/>
  <c r="CJ70" i="4"/>
  <c r="BH71" i="4"/>
  <c r="BL72" i="4"/>
  <c r="CR72" i="4"/>
  <c r="BT74" i="4"/>
  <c r="BX75" i="4"/>
  <c r="CJ76" i="4"/>
  <c r="CF77" i="4"/>
  <c r="CJ78" i="4"/>
  <c r="BH86" i="4"/>
  <c r="CN86" i="4"/>
  <c r="BX90" i="4"/>
  <c r="AZ92" i="4"/>
  <c r="BL93" i="4"/>
  <c r="CJ100" i="4"/>
  <c r="CN116" i="4"/>
  <c r="BD53" i="4"/>
  <c r="CJ53" i="4"/>
  <c r="BP55" i="4"/>
  <c r="CF57" i="4"/>
  <c r="BD58" i="4"/>
  <c r="CR58" i="4"/>
  <c r="CF63" i="4"/>
  <c r="BL64" i="4"/>
  <c r="BT68" i="4"/>
  <c r="BP70" i="4"/>
  <c r="BX72" i="4"/>
  <c r="AZ74" i="4"/>
  <c r="CF74" i="4"/>
  <c r="CJ75" i="4"/>
  <c r="BH76" i="4"/>
  <c r="CN76" i="4"/>
  <c r="BT77" i="4"/>
  <c r="BP78" i="4"/>
  <c r="BT86" i="4"/>
  <c r="CF87" i="4"/>
  <c r="CB88" i="4"/>
  <c r="BH101" i="4"/>
  <c r="BH103" i="4"/>
  <c r="BT109" i="4"/>
  <c r="BX132" i="4"/>
  <c r="BH137" i="4"/>
  <c r="AZ133" i="4"/>
  <c r="BT133" i="4"/>
  <c r="CF133" i="4"/>
  <c r="BL135" i="4"/>
  <c r="CR135" i="4"/>
  <c r="CR137" i="4"/>
  <c r="AZ151" i="4"/>
  <c r="CF151" i="4"/>
  <c r="CJ152" i="4"/>
  <c r="BH153" i="4"/>
  <c r="BX160" i="4"/>
  <c r="CB164" i="4"/>
  <c r="BT165" i="4"/>
  <c r="BX166" i="4"/>
  <c r="BP167" i="4"/>
  <c r="BX86" i="4"/>
  <c r="AZ88" i="4"/>
  <c r="BL89" i="4"/>
  <c r="CN90" i="4"/>
  <c r="BL91" i="4"/>
  <c r="BP95" i="4"/>
  <c r="CJ95" i="4"/>
  <c r="BH96" i="4"/>
  <c r="CN96" i="4"/>
  <c r="BT97" i="4"/>
  <c r="AZ98" i="4"/>
  <c r="CF98" i="4"/>
  <c r="BP100" i="4"/>
  <c r="CJ101" i="4"/>
  <c r="BX103" i="4"/>
  <c r="CJ107" i="4"/>
  <c r="BD110" i="4"/>
  <c r="BP112" i="4"/>
  <c r="BP116" i="4"/>
  <c r="CR117" i="4"/>
  <c r="CJ121" i="4"/>
  <c r="BL133" i="4"/>
  <c r="BD135" i="4"/>
  <c r="CJ135" i="4"/>
  <c r="CB137" i="4"/>
  <c r="AZ150" i="4"/>
  <c r="BP155" i="4"/>
  <c r="BP156" i="4"/>
  <c r="BT157" i="4"/>
  <c r="CR158" i="4"/>
  <c r="BD159" i="4"/>
  <c r="BX159" i="4"/>
  <c r="AZ165" i="4"/>
  <c r="CF91" i="4"/>
  <c r="CB92" i="4"/>
  <c r="BL94" i="4"/>
  <c r="BT96" i="4"/>
  <c r="BL97" i="4"/>
  <c r="CB99" i="4"/>
  <c r="BH100" i="4"/>
  <c r="BP103" i="4"/>
  <c r="CB112" i="4"/>
  <c r="CB113" i="4"/>
  <c r="CB115" i="4"/>
  <c r="CJ122" i="4"/>
  <c r="BL131" i="4"/>
  <c r="CF131" i="4"/>
  <c r="CR131" i="4"/>
  <c r="BP135" i="4"/>
  <c r="BT137" i="4"/>
  <c r="BH87" i="4"/>
  <c r="BD88" i="4"/>
  <c r="BT92" i="4"/>
  <c r="BD94" i="4"/>
  <c r="BX94" i="4"/>
  <c r="BH95" i="4"/>
  <c r="BL96" i="4"/>
  <c r="BH99" i="4"/>
  <c r="CN101" i="4"/>
  <c r="BH104" i="4"/>
  <c r="CN107" i="4"/>
  <c r="BT112" i="4"/>
  <c r="CN114" i="4"/>
  <c r="BT115" i="4"/>
  <c r="CJ118" i="4"/>
  <c r="CB119" i="4"/>
  <c r="CR129" i="4"/>
  <c r="BX131" i="4"/>
  <c r="CJ131" i="4"/>
  <c r="BH135" i="4"/>
  <c r="CN135" i="4"/>
  <c r="BD137" i="4"/>
  <c r="CB154" i="4"/>
  <c r="AZ112" i="4"/>
  <c r="CF112" i="4"/>
  <c r="CF114" i="4"/>
  <c r="CB118" i="4"/>
  <c r="CB133" i="4"/>
  <c r="BT135" i="4"/>
  <c r="CJ153" i="4"/>
  <c r="BH154" i="4"/>
  <c r="BH169" i="4"/>
  <c r="CJ212" i="4"/>
  <c r="CF89" i="4"/>
  <c r="BD90" i="4"/>
  <c r="BP91" i="4"/>
  <c r="BL92" i="4"/>
  <c r="BP93" i="4"/>
  <c r="BH94" i="4"/>
  <c r="CB94" i="4"/>
  <c r="CF95" i="4"/>
  <c r="BD96" i="4"/>
  <c r="BT98" i="4"/>
  <c r="CF99" i="4"/>
  <c r="CN100" i="4"/>
  <c r="BT101" i="4"/>
  <c r="AZ104" i="4"/>
  <c r="BL112" i="4"/>
  <c r="CR112" i="4"/>
  <c r="CR113" i="4"/>
  <c r="BX114" i="4"/>
  <c r="CF115" i="4"/>
  <c r="CR115" i="4"/>
  <c r="CR125" i="4"/>
  <c r="CJ129" i="4"/>
  <c r="BP131" i="4"/>
  <c r="AZ135" i="4"/>
  <c r="BD136" i="4"/>
  <c r="CJ136" i="4"/>
  <c r="BX152" i="4"/>
  <c r="BL166" i="4"/>
  <c r="BP168" i="4"/>
  <c r="BP177" i="4"/>
  <c r="BL178" i="4"/>
  <c r="CR178" i="4"/>
  <c r="CF179" i="4"/>
  <c r="BL180" i="4"/>
  <c r="CR180" i="4"/>
  <c r="CF181" i="4"/>
  <c r="BX183" i="4"/>
  <c r="AZ185" i="4"/>
  <c r="CF185" i="4"/>
  <c r="CJ187" i="4"/>
  <c r="CB188" i="4"/>
  <c r="AZ189" i="4"/>
  <c r="BT192" i="4"/>
  <c r="BH194" i="4"/>
  <c r="BD196" i="4"/>
  <c r="CJ196" i="4"/>
  <c r="AZ198" i="4"/>
  <c r="CF198" i="4"/>
  <c r="BD199" i="4"/>
  <c r="BL199" i="4"/>
  <c r="CJ199" i="4"/>
  <c r="CR199" i="4"/>
  <c r="BH200" i="4"/>
  <c r="CB200" i="4"/>
  <c r="AZ201" i="4"/>
  <c r="AZ202" i="4"/>
  <c r="BD203" i="4"/>
  <c r="CR203" i="4"/>
  <c r="CJ204" i="4"/>
  <c r="CN206" i="4"/>
  <c r="BX208" i="4"/>
  <c r="CJ210" i="4"/>
  <c r="CB211" i="4"/>
  <c r="AZ212" i="4"/>
  <c r="CB213" i="4"/>
  <c r="CJ214" i="4"/>
  <c r="CB215" i="4"/>
  <c r="BH216" i="4"/>
  <c r="BP217" i="4"/>
  <c r="CR218" i="4"/>
  <c r="BP219" i="4"/>
  <c r="BH177" i="4"/>
  <c r="CN177" i="4"/>
  <c r="BP183" i="4"/>
  <c r="BX185" i="4"/>
  <c r="BT194" i="4"/>
  <c r="BL195" i="4"/>
  <c r="CR195" i="4"/>
  <c r="CN201" i="4"/>
  <c r="BD207" i="4"/>
  <c r="BL207" i="4"/>
  <c r="BX207" i="4"/>
  <c r="BP208" i="4"/>
  <c r="AZ210" i="4"/>
  <c r="CB210" i="4"/>
  <c r="BT211" i="4"/>
  <c r="BT214" i="4"/>
  <c r="BT215" i="4"/>
  <c r="BH217" i="4"/>
  <c r="CN217" i="4"/>
  <c r="CB218" i="4"/>
  <c r="CR155" i="4"/>
  <c r="BT177" i="4"/>
  <c r="CF194" i="4"/>
  <c r="CB204" i="4"/>
  <c r="BP209" i="4"/>
  <c r="CN153" i="4"/>
  <c r="BL154" i="4"/>
  <c r="CJ155" i="4"/>
  <c r="BH156" i="4"/>
  <c r="BT156" i="4"/>
  <c r="BH160" i="4"/>
  <c r="CN160" i="4"/>
  <c r="BL161" i="4"/>
  <c r="CF161" i="4"/>
  <c r="BH163" i="4"/>
  <c r="AZ168" i="4"/>
  <c r="AZ172" i="4"/>
  <c r="BT176" i="4"/>
  <c r="AZ177" i="4"/>
  <c r="CF177" i="4"/>
  <c r="CB178" i="4"/>
  <c r="AZ179" i="4"/>
  <c r="AZ181" i="4"/>
  <c r="BH183" i="4"/>
  <c r="CN183" i="4"/>
  <c r="BD184" i="4"/>
  <c r="CJ184" i="4"/>
  <c r="BP185" i="4"/>
  <c r="BL186" i="4"/>
  <c r="CR186" i="4"/>
  <c r="BD187" i="4"/>
  <c r="CF189" i="4"/>
  <c r="BP193" i="4"/>
  <c r="BL194" i="4"/>
  <c r="BX194" i="4"/>
  <c r="BT196" i="4"/>
  <c r="BT199" i="4"/>
  <c r="BX201" i="4"/>
  <c r="CB202" i="4"/>
  <c r="BT203" i="4"/>
  <c r="BT204" i="4"/>
  <c r="BL205" i="4"/>
  <c r="CR205" i="4"/>
  <c r="CR207" i="4"/>
  <c r="BH208" i="4"/>
  <c r="BT209" i="4"/>
  <c r="BL210" i="4"/>
  <c r="BL211" i="4"/>
  <c r="CR211" i="4"/>
  <c r="CF212" i="4"/>
  <c r="BL213" i="4"/>
  <c r="CR213" i="4"/>
  <c r="BD214" i="4"/>
  <c r="BL215" i="4"/>
  <c r="CR215" i="4"/>
  <c r="CN216" i="4"/>
  <c r="AZ217" i="4"/>
  <c r="CF217" i="4"/>
  <c r="BL218" i="4"/>
  <c r="CB151" i="4"/>
  <c r="AZ152" i="4"/>
  <c r="BX154" i="4"/>
  <c r="CB155" i="4"/>
  <c r="AZ156" i="4"/>
  <c r="CN156" i="4"/>
  <c r="CB158" i="4"/>
  <c r="CR161" i="4"/>
  <c r="BT163" i="4"/>
  <c r="CB163" i="4"/>
  <c r="BX164" i="4"/>
  <c r="BX165" i="4"/>
  <c r="BL168" i="4"/>
  <c r="AZ176" i="4"/>
  <c r="CF176" i="4"/>
  <c r="BL177" i="4"/>
  <c r="CR177" i="4"/>
  <c r="BH180" i="4"/>
  <c r="CN180" i="4"/>
  <c r="BL183" i="4"/>
  <c r="CR183" i="4"/>
  <c r="BT185" i="4"/>
  <c r="BX188" i="4"/>
  <c r="BX189" i="4"/>
  <c r="BP192" i="4"/>
  <c r="BH193" i="4"/>
  <c r="CR194" i="4"/>
  <c r="CB195" i="4"/>
  <c r="AZ196" i="4"/>
  <c r="CF196" i="4"/>
  <c r="AZ199" i="4"/>
  <c r="CF199" i="4"/>
  <c r="BD200" i="4"/>
  <c r="BL200" i="4"/>
  <c r="BX200" i="4"/>
  <c r="BH202" i="4"/>
  <c r="CN203" i="4"/>
  <c r="BX205" i="4"/>
  <c r="CJ206" i="4"/>
  <c r="BH207" i="4"/>
  <c r="BT208" i="4"/>
  <c r="CN208" i="4"/>
  <c r="BH209" i="4"/>
  <c r="CN209" i="4"/>
  <c r="BD210" i="4"/>
  <c r="CF210" i="4"/>
  <c r="BX211" i="4"/>
  <c r="BX212" i="4"/>
  <c r="BX213" i="4"/>
  <c r="CF216" i="4"/>
  <c r="BD218" i="4"/>
  <c r="BL219" i="4"/>
  <c r="CR219" i="4"/>
  <c r="BD150" i="4"/>
  <c r="BD153" i="4"/>
  <c r="BD154" i="4"/>
  <c r="CR154" i="4"/>
  <c r="BT155" i="4"/>
  <c r="BT159" i="4"/>
  <c r="BD161" i="4"/>
  <c r="CB162" i="4"/>
  <c r="BT166" i="4"/>
  <c r="BX177" i="4"/>
  <c r="BT182" i="4"/>
  <c r="AZ183" i="4"/>
  <c r="CF183" i="4"/>
  <c r="BH185" i="4"/>
  <c r="CN185" i="4"/>
  <c r="BD188" i="4"/>
  <c r="CJ188" i="4"/>
  <c r="BP189" i="4"/>
  <c r="BD190" i="4"/>
  <c r="CJ190" i="4"/>
  <c r="CB192" i="4"/>
  <c r="AZ193" i="4"/>
  <c r="BP194" i="4"/>
  <c r="BL196" i="4"/>
  <c r="CR196" i="4"/>
  <c r="BP197" i="4"/>
  <c r="BX197" i="4"/>
  <c r="CJ197" i="4"/>
  <c r="BH198" i="4"/>
  <c r="CN198" i="4"/>
  <c r="CJ200" i="4"/>
  <c r="BT202" i="4"/>
  <c r="BL203" i="4"/>
  <c r="BL204" i="4"/>
  <c r="BD205" i="4"/>
  <c r="CJ207" i="4"/>
  <c r="AZ208" i="4"/>
  <c r="CF208" i="4"/>
  <c r="BL209" i="4"/>
  <c r="CR209" i="4"/>
  <c r="BD211" i="4"/>
  <c r="CJ211" i="4"/>
  <c r="BP212" i="4"/>
  <c r="BD215" i="4"/>
  <c r="CJ215" i="4"/>
  <c r="BX216" i="4"/>
  <c r="BX217" i="4"/>
  <c r="BX153" i="4"/>
  <c r="CR153" i="4"/>
  <c r="CB157" i="4"/>
  <c r="AZ158" i="4"/>
  <c r="BL160" i="4"/>
  <c r="CR160" i="4"/>
  <c r="CJ161" i="4"/>
  <c r="BL163" i="4"/>
  <c r="BP164" i="4"/>
  <c r="AZ166" i="4"/>
  <c r="BD168" i="4"/>
  <c r="BD170" i="4"/>
  <c r="AZ178" i="4"/>
  <c r="CF178" i="4"/>
  <c r="CN179" i="4"/>
  <c r="CN181" i="4"/>
  <c r="BD183" i="4"/>
  <c r="CJ183" i="4"/>
  <c r="BL185" i="4"/>
  <c r="CR185" i="4"/>
  <c r="BP186" i="4"/>
  <c r="CR187" i="4"/>
  <c r="BH189" i="4"/>
  <c r="BP190" i="4"/>
  <c r="AZ195" i="4"/>
  <c r="BX196" i="4"/>
  <c r="BP205" i="4"/>
  <c r="CB206" i="4"/>
  <c r="AZ207" i="4"/>
  <c r="BL208" i="4"/>
  <c r="CR210" i="4"/>
  <c r="BH212" i="4"/>
  <c r="BP213" i="4"/>
  <c r="CR214" i="4"/>
  <c r="BP216" i="4"/>
  <c r="BD219" i="4"/>
  <c r="CJ219" i="4"/>
  <c r="BD11" i="4"/>
  <c r="BP13" i="4"/>
  <c r="CN17" i="4"/>
  <c r="CF21" i="4"/>
  <c r="BL23" i="4"/>
  <c r="CR23" i="4"/>
  <c r="BX25" i="4"/>
  <c r="BP11" i="4"/>
  <c r="BH15" i="4"/>
  <c r="CN15" i="4"/>
  <c r="CF19" i="4"/>
  <c r="CR21" i="4"/>
  <c r="BX23" i="4"/>
  <c r="BD25" i="4"/>
  <c r="CJ25" i="4"/>
  <c r="BP53" i="4"/>
  <c r="BH11" i="4"/>
  <c r="AZ15" i="4"/>
  <c r="CR17" i="4"/>
  <c r="BX19" i="4"/>
  <c r="CJ21" i="4"/>
  <c r="BP23" i="4"/>
  <c r="CB25" i="4"/>
  <c r="BT11" i="4"/>
  <c r="AZ13" i="4"/>
  <c r="CR15" i="4"/>
  <c r="CJ19" i="4"/>
  <c r="BP21" i="4"/>
  <c r="CB23" i="4"/>
  <c r="BH25" i="4"/>
  <c r="CN25" i="4"/>
  <c r="AZ11" i="4"/>
  <c r="BL13" i="4"/>
  <c r="CJ17" i="4"/>
  <c r="CB21" i="4"/>
  <c r="BH23" i="4"/>
  <c r="CN23" i="4"/>
  <c r="BT25" i="4"/>
  <c r="CN71" i="4"/>
  <c r="CR59" i="4"/>
  <c r="BD60" i="4"/>
  <c r="AZ61" i="4"/>
  <c r="BX62" i="4"/>
  <c r="BX63" i="4"/>
  <c r="BX65" i="4"/>
  <c r="CF66" i="4"/>
  <c r="BL69" i="4"/>
  <c r="CR69" i="4"/>
  <c r="CB73" i="4"/>
  <c r="BH57" i="4"/>
  <c r="CJ59" i="4"/>
  <c r="BP62" i="4"/>
  <c r="CJ65" i="4"/>
  <c r="BX66" i="4"/>
  <c r="BX67" i="4"/>
  <c r="AZ71" i="4"/>
  <c r="CF71" i="4"/>
  <c r="BP75" i="4"/>
  <c r="CR60" i="4"/>
  <c r="CN61" i="4"/>
  <c r="AZ62" i="4"/>
  <c r="CB63" i="4"/>
  <c r="CJ64" i="4"/>
  <c r="CB65" i="4"/>
  <c r="BP67" i="4"/>
  <c r="BL59" i="4"/>
  <c r="CJ60" i="4"/>
  <c r="BH63" i="4"/>
  <c r="CB64" i="4"/>
  <c r="BH65" i="4"/>
  <c r="CN65" i="4"/>
  <c r="AZ66" i="4"/>
  <c r="CB67" i="4"/>
  <c r="CR73" i="4"/>
  <c r="CN57" i="4"/>
  <c r="BD59" i="4"/>
  <c r="BX61" i="4"/>
  <c r="BT63" i="4"/>
  <c r="BH69" i="4"/>
  <c r="BD78" i="4"/>
  <c r="BL87" i="4"/>
  <c r="BD87" i="4"/>
  <c r="CJ87" i="4"/>
  <c r="CN88" i="4"/>
  <c r="BT91" i="4"/>
  <c r="CR78" i="4"/>
  <c r="CB78" i="4"/>
  <c r="BD86" i="4"/>
  <c r="CJ86" i="4"/>
  <c r="BP89" i="4"/>
  <c r="BT90" i="4"/>
  <c r="CF93" i="4"/>
  <c r="BD98" i="4"/>
  <c r="BT78" i="4"/>
  <c r="BD91" i="4"/>
  <c r="CJ91" i="4"/>
  <c r="BL78" i="4"/>
  <c r="CB86" i="4"/>
  <c r="BH89" i="4"/>
  <c r="BL90" i="4"/>
  <c r="CB98" i="4"/>
  <c r="BH97" i="4"/>
  <c r="BT99" i="4"/>
  <c r="CF101" i="4"/>
  <c r="BP109" i="4"/>
  <c r="CN113" i="4"/>
  <c r="AZ97" i="4"/>
  <c r="BL99" i="4"/>
  <c r="BX101" i="4"/>
  <c r="CF113" i="4"/>
  <c r="BX133" i="4"/>
  <c r="BD99" i="4"/>
  <c r="BP101" i="4"/>
  <c r="BX113" i="4"/>
  <c r="AZ101" i="4"/>
  <c r="BL103" i="4"/>
  <c r="BT95" i="4"/>
  <c r="CF97" i="4"/>
  <c r="BD103" i="4"/>
  <c r="BL115" i="4"/>
  <c r="CB117" i="4"/>
  <c r="CN117" i="4"/>
  <c r="CR123" i="4"/>
  <c r="CB131" i="4"/>
  <c r="BH133" i="4"/>
  <c r="CN133" i="4"/>
  <c r="BL95" i="4"/>
  <c r="BX97" i="4"/>
  <c r="CJ99" i="4"/>
  <c r="BT134" i="4"/>
  <c r="AZ136" i="4"/>
  <c r="CF136" i="4"/>
  <c r="BX151" i="4"/>
  <c r="CF153" i="4"/>
  <c r="BT154" i="4"/>
  <c r="BH157" i="4"/>
  <c r="CN157" i="4"/>
  <c r="CF134" i="4"/>
  <c r="CR136" i="4"/>
  <c r="BD151" i="4"/>
  <c r="CJ151" i="4"/>
  <c r="CR134" i="4"/>
  <c r="BX150" i="4"/>
  <c r="BH152" i="4"/>
  <c r="BP153" i="4"/>
  <c r="BD158" i="4"/>
  <c r="BP150" i="4"/>
  <c r="BH151" i="4"/>
  <c r="CN151" i="4"/>
  <c r="CN152" i="4"/>
  <c r="CF156" i="4"/>
  <c r="BX157" i="4"/>
  <c r="BP161" i="4"/>
  <c r="CB136" i="4"/>
  <c r="CB150" i="4"/>
  <c r="BT151" i="4"/>
  <c r="BL152" i="4"/>
  <c r="BD157" i="4"/>
  <c r="CJ157" i="4"/>
  <c r="CB159" i="4"/>
  <c r="CB134" i="4"/>
  <c r="BH136" i="4"/>
  <c r="CN136" i="4"/>
  <c r="CF152" i="4"/>
  <c r="BP157" i="4"/>
  <c r="BH158" i="4"/>
  <c r="BH161" i="4"/>
  <c r="AZ162" i="4"/>
  <c r="BL165" i="4"/>
  <c r="BH150" i="4"/>
  <c r="BT152" i="4"/>
  <c r="CF154" i="4"/>
  <c r="CR156" i="4"/>
  <c r="CN159" i="4"/>
  <c r="CJ160" i="4"/>
  <c r="BX162" i="4"/>
  <c r="CF163" i="4"/>
  <c r="BL164" i="4"/>
  <c r="BD165" i="4"/>
  <c r="BL169" i="4"/>
  <c r="AZ170" i="4"/>
  <c r="CF159" i="4"/>
  <c r="CB160" i="4"/>
  <c r="BD162" i="4"/>
  <c r="CJ162" i="4"/>
  <c r="BX163" i="4"/>
  <c r="BD169" i="4"/>
  <c r="BD152" i="4"/>
  <c r="BP154" i="4"/>
  <c r="CB156" i="4"/>
  <c r="CN158" i="4"/>
  <c r="BT160" i="4"/>
  <c r="BP162" i="4"/>
  <c r="BD164" i="4"/>
  <c r="CN150" i="4"/>
  <c r="AZ154" i="4"/>
  <c r="BL156" i="4"/>
  <c r="BX158" i="4"/>
  <c r="BD160" i="4"/>
  <c r="CB161" i="4"/>
  <c r="BH162" i="4"/>
  <c r="CN162" i="4"/>
  <c r="AZ163" i="4"/>
  <c r="BH167" i="4"/>
  <c r="CF150" i="4"/>
  <c r="CR152" i="4"/>
  <c r="BD156" i="4"/>
  <c r="BP158" i="4"/>
  <c r="BT161" i="4"/>
  <c r="BT162" i="4"/>
  <c r="BH164" i="4"/>
  <c r="CB165" i="4"/>
  <c r="BH166" i="4"/>
  <c r="AZ167" i="4"/>
  <c r="CB176" i="4"/>
  <c r="BH178" i="4"/>
  <c r="CN178" i="4"/>
  <c r="BT180" i="4"/>
  <c r="AZ182" i="4"/>
  <c r="CF182" i="4"/>
  <c r="BL184" i="4"/>
  <c r="CR184" i="4"/>
  <c r="BX186" i="4"/>
  <c r="BH176" i="4"/>
  <c r="CN176" i="4"/>
  <c r="BT178" i="4"/>
  <c r="AZ180" i="4"/>
  <c r="CF180" i="4"/>
  <c r="BL182" i="4"/>
  <c r="CR182" i="4"/>
  <c r="BX184" i="4"/>
  <c r="BD186" i="4"/>
  <c r="CJ186" i="4"/>
  <c r="BP188" i="4"/>
  <c r="CB190" i="4"/>
  <c r="BH192" i="4"/>
  <c r="CN192" i="4"/>
  <c r="CF195" i="4"/>
  <c r="BH197" i="4"/>
  <c r="BD182" i="4"/>
  <c r="CJ182" i="4"/>
  <c r="BP184" i="4"/>
  <c r="CB186" i="4"/>
  <c r="BH188" i="4"/>
  <c r="CN188" i="4"/>
  <c r="BT190" i="4"/>
  <c r="AZ192" i="4"/>
  <c r="CF192" i="4"/>
  <c r="CB201" i="4"/>
  <c r="BL176" i="4"/>
  <c r="CR176" i="4"/>
  <c r="BX178" i="4"/>
  <c r="BD180" i="4"/>
  <c r="CJ180" i="4"/>
  <c r="BP182" i="4"/>
  <c r="CB184" i="4"/>
  <c r="BH186" i="4"/>
  <c r="CN186" i="4"/>
  <c r="BT188" i="4"/>
  <c r="AZ190" i="4"/>
  <c r="CF190" i="4"/>
  <c r="BL192" i="4"/>
  <c r="CR204" i="4"/>
  <c r="BH206" i="4"/>
  <c r="BX176" i="4"/>
  <c r="BD178" i="4"/>
  <c r="CJ178" i="4"/>
  <c r="BP180" i="4"/>
  <c r="CB182" i="4"/>
  <c r="BH184" i="4"/>
  <c r="CN184" i="4"/>
  <c r="BT186" i="4"/>
  <c r="AZ188" i="4"/>
  <c r="CF188" i="4"/>
  <c r="BL190" i="4"/>
  <c r="CR190" i="4"/>
  <c r="BX192" i="4"/>
  <c r="BX202" i="4"/>
  <c r="BD176" i="4"/>
  <c r="CJ176" i="4"/>
  <c r="BP178" i="4"/>
  <c r="CB180" i="4"/>
  <c r="BH182" i="4"/>
  <c r="CN182" i="4"/>
  <c r="BT184" i="4"/>
  <c r="AZ186" i="4"/>
  <c r="CF186" i="4"/>
  <c r="BL188" i="4"/>
  <c r="CR188" i="4"/>
  <c r="BX190" i="4"/>
  <c r="BD192" i="4"/>
  <c r="CJ192" i="4"/>
  <c r="CR197" i="4"/>
  <c r="AZ206" i="4"/>
  <c r="BP195" i="4"/>
  <c r="CB197" i="4"/>
  <c r="BP200" i="4"/>
  <c r="BL201" i="4"/>
  <c r="CJ202" i="4"/>
  <c r="CF203" i="4"/>
  <c r="AZ204" i="4"/>
  <c r="BT206" i="4"/>
  <c r="BP207" i="4"/>
  <c r="AZ211" i="4"/>
  <c r="CF211" i="4"/>
  <c r="BT213" i="4"/>
  <c r="BH219" i="4"/>
  <c r="CN219" i="4"/>
  <c r="BH195" i="4"/>
  <c r="BT197" i="4"/>
  <c r="CN199" i="4"/>
  <c r="BD201" i="4"/>
  <c r="BX203" i="4"/>
  <c r="AZ219" i="4"/>
  <c r="CF219" i="4"/>
  <c r="CR193" i="4"/>
  <c r="BD197" i="4"/>
  <c r="CB198" i="4"/>
  <c r="BX199" i="4"/>
  <c r="BL202" i="4"/>
  <c r="BH203" i="4"/>
  <c r="CN204" i="4"/>
  <c r="CJ205" i="4"/>
  <c r="BD209" i="4"/>
  <c r="CJ209" i="4"/>
  <c r="BX215" i="4"/>
  <c r="BL217" i="4"/>
  <c r="CR217" i="4"/>
  <c r="BT198" i="4"/>
  <c r="BP199" i="4"/>
  <c r="CR201" i="4"/>
  <c r="BD202" i="4"/>
  <c r="AZ203" i="4"/>
  <c r="CF204" i="4"/>
  <c r="CB205" i="4"/>
  <c r="BP211" i="4"/>
  <c r="BD213" i="4"/>
  <c r="CJ213" i="4"/>
  <c r="BX219" i="4"/>
  <c r="CN195" i="4"/>
  <c r="BL198" i="4"/>
  <c r="BH199" i="4"/>
  <c r="CN200" i="4"/>
  <c r="CJ201" i="4"/>
  <c r="BX204" i="4"/>
  <c r="BT205" i="4"/>
  <c r="CR206" i="4"/>
  <c r="CN207" i="4"/>
  <c r="CB209" i="4"/>
  <c r="BP215" i="4"/>
  <c r="BD217" i="4"/>
  <c r="CJ217" i="4"/>
  <c r="AG211" i="1"/>
  <c r="AW210" i="1"/>
  <c r="BM209" i="1"/>
  <c r="AG209" i="1"/>
  <c r="AW208" i="1"/>
  <c r="BM207" i="1"/>
  <c r="AG207" i="1"/>
  <c r="AW206" i="1"/>
  <c r="BM205" i="1"/>
  <c r="AG205" i="1"/>
  <c r="AW204" i="1"/>
  <c r="BM203" i="1"/>
  <c r="AG203" i="1"/>
  <c r="AW202" i="1"/>
  <c r="BM201" i="1"/>
  <c r="AG201" i="1"/>
  <c r="AW200" i="1"/>
  <c r="BM199" i="1"/>
  <c r="AG199" i="1"/>
  <c r="AW198" i="1"/>
  <c r="BM197" i="1"/>
  <c r="AG197" i="1"/>
  <c r="AW196" i="1"/>
  <c r="BM195" i="1"/>
  <c r="AG195" i="1"/>
  <c r="AW194" i="1"/>
  <c r="BM193" i="1"/>
  <c r="AG193" i="1"/>
  <c r="AW192" i="1"/>
  <c r="BM191" i="1"/>
  <c r="AG191" i="1"/>
  <c r="AW190" i="1"/>
  <c r="BM189" i="1"/>
  <c r="AG189" i="1"/>
  <c r="AW188" i="1"/>
  <c r="BM187" i="1"/>
  <c r="AG187" i="1"/>
  <c r="AW186" i="1"/>
  <c r="BM185" i="1"/>
  <c r="AG185" i="1"/>
  <c r="AW184" i="1"/>
  <c r="BM183" i="1"/>
  <c r="AG183" i="1"/>
  <c r="AW182" i="1"/>
  <c r="BE162" i="1"/>
  <c r="BU161" i="1"/>
  <c r="AO161" i="1"/>
  <c r="BE160" i="1"/>
  <c r="BU159" i="1"/>
  <c r="AO159" i="1"/>
  <c r="BE158" i="1"/>
  <c r="BU157" i="1"/>
  <c r="AO157" i="1"/>
  <c r="BE156" i="1"/>
  <c r="BU155" i="1"/>
  <c r="AO155" i="1"/>
  <c r="BE154" i="1"/>
  <c r="BU153" i="1"/>
  <c r="AO153" i="1"/>
  <c r="BE152" i="1"/>
  <c r="BU151" i="1"/>
  <c r="AO151" i="1"/>
  <c r="V11" i="2"/>
  <c r="V16" i="2"/>
  <c r="V10" i="2"/>
  <c r="V14" i="2"/>
  <c r="V6" i="2"/>
  <c r="V13" i="2"/>
  <c r="V5" i="2"/>
  <c r="V12" i="2"/>
  <c r="BE150" i="1"/>
  <c r="AC218" i="1"/>
  <c r="AS217" i="1"/>
  <c r="BU124" i="1"/>
  <c r="AC73" i="1"/>
  <c r="AK68" i="1"/>
  <c r="BA63" i="1"/>
  <c r="BA61" i="1"/>
  <c r="BI59" i="1"/>
  <c r="BQ57" i="1"/>
  <c r="BI22" i="1"/>
  <c r="BE6" i="1"/>
  <c r="V15" i="2"/>
  <c r="V7" i="2"/>
  <c r="BE119" i="1"/>
  <c r="BU113" i="1"/>
  <c r="AO113" i="1"/>
  <c r="AW98" i="1"/>
  <c r="BE96" i="1"/>
  <c r="BQ216" i="1"/>
  <c r="AK216" i="1"/>
  <c r="BA215" i="1"/>
  <c r="BA213" i="1"/>
  <c r="AK212" i="1"/>
  <c r="BA165" i="1"/>
  <c r="BM163" i="1"/>
  <c r="AG163" i="1"/>
  <c r="AS162" i="1"/>
  <c r="BI161" i="1"/>
  <c r="AC161" i="1"/>
  <c r="AS160" i="1"/>
  <c r="BI159" i="1"/>
  <c r="AC159" i="1"/>
  <c r="AS158" i="1"/>
  <c r="BI157" i="1"/>
  <c r="AC157" i="1"/>
  <c r="AS156" i="1"/>
  <c r="BI155" i="1"/>
  <c r="AC155" i="1"/>
  <c r="AS154" i="1"/>
  <c r="BI153" i="1"/>
  <c r="AC153" i="1"/>
  <c r="AS152" i="1"/>
  <c r="BI151" i="1"/>
  <c r="AC151" i="1"/>
  <c r="AS150" i="1"/>
  <c r="BU73" i="1"/>
  <c r="BM56" i="1"/>
  <c r="AW12" i="1"/>
  <c r="AS11" i="1"/>
  <c r="E11" i="2"/>
  <c r="BQ130" i="1"/>
  <c r="BI118" i="1"/>
  <c r="AC104" i="1"/>
  <c r="AC102" i="1"/>
  <c r="AO101" i="1"/>
  <c r="AC99" i="1"/>
  <c r="AK98" i="1"/>
  <c r="AS96" i="1"/>
  <c r="AS93" i="1"/>
  <c r="AK71" i="1"/>
  <c r="AW66" i="1"/>
  <c r="BA64" i="1"/>
  <c r="BQ58" i="1"/>
  <c r="BA10" i="1"/>
  <c r="BQ15" i="1"/>
  <c r="AW164" i="1"/>
  <c r="BE163" i="1"/>
  <c r="BQ162" i="1"/>
  <c r="AK162" i="1"/>
  <c r="BA161" i="1"/>
  <c r="BQ160" i="1"/>
  <c r="AK160" i="1"/>
  <c r="BA159" i="1"/>
  <c r="BQ158" i="1"/>
  <c r="AK158" i="1"/>
  <c r="BA157" i="1"/>
  <c r="BQ156" i="1"/>
  <c r="AK156" i="1"/>
  <c r="BA155" i="1"/>
  <c r="BQ154" i="1"/>
  <c r="AK154" i="1"/>
  <c r="BA153" i="1"/>
  <c r="BQ152" i="1"/>
  <c r="AK152" i="1"/>
  <c r="BA151" i="1"/>
  <c r="BQ150" i="1"/>
  <c r="AK150" i="1"/>
  <c r="BQ219" i="1"/>
  <c r="AK219" i="1"/>
  <c r="BA218" i="1"/>
  <c r="BA216" i="1"/>
  <c r="BQ215" i="1"/>
  <c r="AK215" i="1"/>
  <c r="BA214" i="1"/>
  <c r="BQ213" i="1"/>
  <c r="AK213" i="1"/>
  <c r="AG171" i="1"/>
  <c r="BQ121" i="1"/>
  <c r="BQ113" i="1"/>
  <c r="AK102" i="1"/>
  <c r="AK99" i="1"/>
  <c r="AS21" i="1"/>
  <c r="BI101" i="1"/>
  <c r="AC101" i="1"/>
  <c r="BA86" i="1"/>
  <c r="BU15" i="1"/>
  <c r="BE211" i="1"/>
  <c r="BQ94" i="1"/>
  <c r="AW91" i="1"/>
  <c r="AK57" i="1"/>
  <c r="AS56" i="1"/>
  <c r="AS54" i="1"/>
  <c r="AC17" i="1"/>
  <c r="BM136" i="1"/>
  <c r="BU134" i="1"/>
  <c r="AG134" i="1"/>
  <c r="BI25" i="1"/>
  <c r="E13" i="2"/>
  <c r="BI115" i="1"/>
  <c r="AS109" i="1"/>
  <c r="AC103" i="1"/>
  <c r="AS97" i="1"/>
  <c r="AW95" i="1"/>
  <c r="BM87" i="1"/>
  <c r="AK86" i="1"/>
  <c r="BA78" i="1"/>
  <c r="BQ77" i="1"/>
  <c r="AK77" i="1"/>
  <c r="AO71" i="1"/>
  <c r="AS70" i="1"/>
  <c r="BA66" i="1"/>
  <c r="BE65" i="1"/>
  <c r="BE64" i="1"/>
  <c r="BI63" i="1"/>
  <c r="AC55" i="1"/>
  <c r="AK23" i="1"/>
  <c r="D13" i="2"/>
  <c r="AO217" i="1"/>
  <c r="AO211" i="1"/>
  <c r="BE210" i="1"/>
  <c r="BU209" i="1"/>
  <c r="AO209" i="1"/>
  <c r="BE208" i="1"/>
  <c r="BU207" i="1"/>
  <c r="AO207" i="1"/>
  <c r="BE206" i="1"/>
  <c r="BU205" i="1"/>
  <c r="AO205" i="1"/>
  <c r="BE204" i="1"/>
  <c r="BU203" i="1"/>
  <c r="AO203" i="1"/>
  <c r="BE202" i="1"/>
  <c r="BU201" i="1"/>
  <c r="AO201" i="1"/>
  <c r="BE200" i="1"/>
  <c r="BU199" i="1"/>
  <c r="AO199" i="1"/>
  <c r="BE198" i="1"/>
  <c r="BU197" i="1"/>
  <c r="AO197" i="1"/>
  <c r="BE196" i="1"/>
  <c r="BU195" i="1"/>
  <c r="AO195" i="1"/>
  <c r="BE194" i="1"/>
  <c r="BU193" i="1"/>
  <c r="AO193" i="1"/>
  <c r="BE192" i="1"/>
  <c r="BU191" i="1"/>
  <c r="AO191" i="1"/>
  <c r="BE190" i="1"/>
  <c r="BU189" i="1"/>
  <c r="AO189" i="1"/>
  <c r="BE188" i="1"/>
  <c r="BU187" i="1"/>
  <c r="AO187" i="1"/>
  <c r="BE186" i="1"/>
  <c r="BU185" i="1"/>
  <c r="AO185" i="1"/>
  <c r="BE184" i="1"/>
  <c r="BU183" i="1"/>
  <c r="AO183" i="1"/>
  <c r="BE182" i="1"/>
  <c r="BU181" i="1"/>
  <c r="AO181" i="1"/>
  <c r="BE180" i="1"/>
  <c r="BU179" i="1"/>
  <c r="AO179" i="1"/>
  <c r="BE178" i="1"/>
  <c r="BU177" i="1"/>
  <c r="AO177" i="1"/>
  <c r="BE176" i="1"/>
  <c r="AS164" i="1"/>
  <c r="BA163" i="1"/>
  <c r="AW135" i="1"/>
  <c r="BQ133" i="1"/>
  <c r="AS25" i="1"/>
  <c r="BI24" i="1"/>
  <c r="BU23" i="1"/>
  <c r="BQ17" i="1"/>
  <c r="AS98" i="1"/>
  <c r="AK78" i="1"/>
  <c r="BI17" i="1"/>
  <c r="AS103" i="1"/>
  <c r="BI71" i="1"/>
  <c r="D8" i="2"/>
  <c r="BE219" i="1"/>
  <c r="BU218" i="1"/>
  <c r="BU216" i="1"/>
  <c r="BE215" i="1"/>
  <c r="BU214" i="1"/>
  <c r="AO214" i="1"/>
  <c r="BI137" i="1"/>
  <c r="AC137" i="1"/>
  <c r="AS134" i="1"/>
  <c r="BU130" i="1"/>
  <c r="AW114" i="1"/>
  <c r="AK93" i="1"/>
  <c r="AC92" i="1"/>
  <c r="AC90" i="1"/>
  <c r="BI87" i="1"/>
  <c r="AS86" i="1"/>
  <c r="AG78" i="1"/>
  <c r="BE74" i="1"/>
  <c r="BQ70" i="1"/>
  <c r="BQ65" i="1"/>
  <c r="BI40" i="1"/>
  <c r="BA24" i="1"/>
  <c r="BA22" i="1"/>
  <c r="BE20" i="1"/>
  <c r="BA19" i="1"/>
  <c r="BM16" i="1"/>
  <c r="AK15" i="1"/>
  <c r="AK12" i="1"/>
  <c r="AG10" i="1"/>
  <c r="BE7" i="1"/>
  <c r="AC14" i="1"/>
  <c r="AC61" i="1"/>
  <c r="BQ68" i="1"/>
  <c r="AS10" i="1"/>
  <c r="AK7" i="1"/>
  <c r="AK58" i="1"/>
  <c r="D6" i="2"/>
  <c r="C6" i="2"/>
  <c r="AI29" i="1" s="1"/>
  <c r="AW219" i="1"/>
  <c r="BM218" i="1"/>
  <c r="AG218" i="1"/>
  <c r="AW217" i="1"/>
  <c r="AG214" i="1"/>
  <c r="AW213" i="1"/>
  <c r="BM212" i="1"/>
  <c r="AG212" i="1"/>
  <c r="AK168" i="1"/>
  <c r="AC135" i="1"/>
  <c r="AW133" i="1"/>
  <c r="BM132" i="1"/>
  <c r="AG132" i="1"/>
  <c r="BI119" i="1"/>
  <c r="AS113" i="1"/>
  <c r="BI91" i="1"/>
  <c r="AK87" i="1"/>
  <c r="BE68" i="1"/>
  <c r="BU61" i="1"/>
  <c r="AO53" i="1"/>
  <c r="AK13" i="1"/>
  <c r="AC9" i="1"/>
  <c r="AG6" i="1"/>
  <c r="C14" i="2"/>
  <c r="AY85" i="1" s="1"/>
  <c r="BU213" i="1"/>
  <c r="BE130" i="1"/>
  <c r="E5" i="2"/>
  <c r="D14" i="2"/>
  <c r="AC215" i="1"/>
  <c r="AS214" i="1"/>
  <c r="BI213" i="1"/>
  <c r="AC213" i="1"/>
  <c r="AS212" i="1"/>
  <c r="BI211" i="1"/>
  <c r="AC211" i="1"/>
  <c r="AS210" i="1"/>
  <c r="BI209" i="1"/>
  <c r="AC209" i="1"/>
  <c r="AS208" i="1"/>
  <c r="BI207" i="1"/>
  <c r="AC207" i="1"/>
  <c r="AS206" i="1"/>
  <c r="BI205" i="1"/>
  <c r="AC205" i="1"/>
  <c r="AS204" i="1"/>
  <c r="BI203" i="1"/>
  <c r="AC203" i="1"/>
  <c r="AS202" i="1"/>
  <c r="BI201" i="1"/>
  <c r="AC201" i="1"/>
  <c r="AS200" i="1"/>
  <c r="BI199" i="1"/>
  <c r="AC199" i="1"/>
  <c r="AS198" i="1"/>
  <c r="BI197" i="1"/>
  <c r="AC197" i="1"/>
  <c r="AS196" i="1"/>
  <c r="BI195" i="1"/>
  <c r="AC195" i="1"/>
  <c r="AS194" i="1"/>
  <c r="BI193" i="1"/>
  <c r="AC193" i="1"/>
  <c r="AS192" i="1"/>
  <c r="BI191" i="1"/>
  <c r="AC191" i="1"/>
  <c r="AS190" i="1"/>
  <c r="BI189" i="1"/>
  <c r="AC189" i="1"/>
  <c r="AS188" i="1"/>
  <c r="BI187" i="1"/>
  <c r="AC187" i="1"/>
  <c r="AS186" i="1"/>
  <c r="BI185" i="1"/>
  <c r="AC185" i="1"/>
  <c r="AS184" i="1"/>
  <c r="BI183" i="1"/>
  <c r="AC183" i="1"/>
  <c r="AS182" i="1"/>
  <c r="BI181" i="1"/>
  <c r="AC181" i="1"/>
  <c r="AS180" i="1"/>
  <c r="BI179" i="1"/>
  <c r="AC179" i="1"/>
  <c r="AS178" i="1"/>
  <c r="BI177" i="1"/>
  <c r="AC177" i="1"/>
  <c r="AS176" i="1"/>
  <c r="AC169" i="1"/>
  <c r="AG167" i="1"/>
  <c r="AC165" i="1"/>
  <c r="BI112" i="1"/>
  <c r="AC112" i="1"/>
  <c r="BQ96" i="1"/>
  <c r="AO95" i="1"/>
  <c r="BI86" i="1"/>
  <c r="AS62" i="1"/>
  <c r="AO59" i="1"/>
  <c r="BI57" i="1"/>
  <c r="BQ56" i="1"/>
  <c r="AS22" i="1"/>
  <c r="AO9" i="1"/>
  <c r="AW8" i="1"/>
  <c r="BI7" i="1"/>
  <c r="AS6" i="1"/>
  <c r="AA108" i="1"/>
  <c r="AM105" i="1"/>
  <c r="BU212" i="1"/>
  <c r="AS75" i="1"/>
  <c r="AW215" i="1"/>
  <c r="BE134" i="1"/>
  <c r="BA116" i="1"/>
  <c r="BQ112" i="1"/>
  <c r="BI19" i="1"/>
  <c r="BI219" i="1"/>
  <c r="AC219" i="1"/>
  <c r="AS218" i="1"/>
  <c r="BI217" i="1"/>
  <c r="AC217" i="1"/>
  <c r="BM216" i="1"/>
  <c r="BU215" i="1"/>
  <c r="BU211" i="1"/>
  <c r="BA211" i="1"/>
  <c r="BQ210" i="1"/>
  <c r="AK210" i="1"/>
  <c r="BA209" i="1"/>
  <c r="BQ208" i="1"/>
  <c r="AK208" i="1"/>
  <c r="BA207" i="1"/>
  <c r="BQ206" i="1"/>
  <c r="AK206" i="1"/>
  <c r="BA205" i="1"/>
  <c r="BQ204" i="1"/>
  <c r="AK204" i="1"/>
  <c r="BA203" i="1"/>
  <c r="BQ202" i="1"/>
  <c r="AK202" i="1"/>
  <c r="BA201" i="1"/>
  <c r="BQ200" i="1"/>
  <c r="AK200" i="1"/>
  <c r="BA199" i="1"/>
  <c r="BQ198" i="1"/>
  <c r="AK198" i="1"/>
  <c r="BA197" i="1"/>
  <c r="BQ196" i="1"/>
  <c r="AK196" i="1"/>
  <c r="BA195" i="1"/>
  <c r="BQ194" i="1"/>
  <c r="AK194" i="1"/>
  <c r="BA193" i="1"/>
  <c r="BQ192" i="1"/>
  <c r="AK192" i="1"/>
  <c r="BA191" i="1"/>
  <c r="BQ190" i="1"/>
  <c r="AK190" i="1"/>
  <c r="BA189" i="1"/>
  <c r="BQ188" i="1"/>
  <c r="AK188" i="1"/>
  <c r="BA187" i="1"/>
  <c r="BQ186" i="1"/>
  <c r="AK186" i="1"/>
  <c r="BA185" i="1"/>
  <c r="BQ184" i="1"/>
  <c r="AK184" i="1"/>
  <c r="BA183" i="1"/>
  <c r="BQ182" i="1"/>
  <c r="AK182" i="1"/>
  <c r="BA181" i="1"/>
  <c r="BQ180" i="1"/>
  <c r="AK180" i="1"/>
  <c r="BA179" i="1"/>
  <c r="BQ178" i="1"/>
  <c r="AK178" i="1"/>
  <c r="BA177" i="1"/>
  <c r="BQ176" i="1"/>
  <c r="AK176" i="1"/>
  <c r="AS166" i="1"/>
  <c r="AG157" i="1"/>
  <c r="AW156" i="1"/>
  <c r="BM155" i="1"/>
  <c r="AG155" i="1"/>
  <c r="AW154" i="1"/>
  <c r="BM153" i="1"/>
  <c r="AG153" i="1"/>
  <c r="AW152" i="1"/>
  <c r="BM151" i="1"/>
  <c r="AG151" i="1"/>
  <c r="AW150" i="1"/>
  <c r="BU137" i="1"/>
  <c r="AG137" i="1"/>
  <c r="AG136" i="1"/>
  <c r="AS132" i="1"/>
  <c r="BI131" i="1"/>
  <c r="AW131" i="1"/>
  <c r="BQ129" i="1"/>
  <c r="BU123" i="1"/>
  <c r="BQ120" i="1"/>
  <c r="BA114" i="1"/>
  <c r="BA103" i="1"/>
  <c r="BI98" i="1"/>
  <c r="AK95" i="1"/>
  <c r="AC88" i="1"/>
  <c r="AO86" i="1"/>
  <c r="AS78" i="1"/>
  <c r="AC69" i="1"/>
  <c r="BI64" i="1"/>
  <c r="AO64" i="1"/>
  <c r="AS63" i="1"/>
  <c r="BM22" i="1"/>
  <c r="BQ21" i="1"/>
  <c r="AK11" i="1"/>
  <c r="C8" i="2"/>
  <c r="AK110" i="1"/>
  <c r="AS102" i="1"/>
  <c r="AS74" i="1"/>
  <c r="AC59" i="1"/>
  <c r="BM181" i="1"/>
  <c r="AG181" i="1"/>
  <c r="AW180" i="1"/>
  <c r="BM179" i="1"/>
  <c r="AG179" i="1"/>
  <c r="AW178" i="1"/>
  <c r="BM177" i="1"/>
  <c r="AG177" i="1"/>
  <c r="AW176" i="1"/>
  <c r="BE165" i="1"/>
  <c r="AO164" i="1"/>
  <c r="BI99" i="1"/>
  <c r="AW25" i="1"/>
  <c r="AW21" i="1"/>
  <c r="AC13" i="1"/>
  <c r="AG7" i="1"/>
  <c r="D15" i="2"/>
  <c r="BB72" i="1" s="1"/>
  <c r="D7" i="2"/>
  <c r="BI100" i="1"/>
  <c r="BQ7" i="1"/>
  <c r="D5" i="2"/>
  <c r="D11" i="2"/>
  <c r="D16" i="2"/>
  <c r="AO219" i="1"/>
  <c r="BQ218" i="1"/>
  <c r="BA217" i="1"/>
  <c r="AW216" i="1"/>
  <c r="BM215" i="1"/>
  <c r="AC167" i="1"/>
  <c r="AK166" i="1"/>
  <c r="AO162" i="1"/>
  <c r="BE161" i="1"/>
  <c r="BU160" i="1"/>
  <c r="AO160" i="1"/>
  <c r="BE159" i="1"/>
  <c r="BU158" i="1"/>
  <c r="AO158" i="1"/>
  <c r="BE157" i="1"/>
  <c r="BU156" i="1"/>
  <c r="AO156" i="1"/>
  <c r="BE155" i="1"/>
  <c r="BU154" i="1"/>
  <c r="AO154" i="1"/>
  <c r="BE153" i="1"/>
  <c r="BU152" i="1"/>
  <c r="AO152" i="1"/>
  <c r="BE151" i="1"/>
  <c r="BU150" i="1"/>
  <c r="AO150" i="1"/>
  <c r="BE137" i="1"/>
  <c r="BU136" i="1"/>
  <c r="AK132" i="1"/>
  <c r="BU131" i="1"/>
  <c r="AS116" i="1"/>
  <c r="BA115" i="1"/>
  <c r="AK103" i="1"/>
  <c r="AO102" i="1"/>
  <c r="BE100" i="1"/>
  <c r="BM99" i="1"/>
  <c r="BI95" i="1"/>
  <c r="BI77" i="1"/>
  <c r="BI76" i="1"/>
  <c r="AO75" i="1"/>
  <c r="BQ73" i="1"/>
  <c r="BA53" i="1"/>
  <c r="BI20" i="1"/>
  <c r="AO10" i="1"/>
  <c r="AC71" i="1"/>
  <c r="BA68" i="1"/>
  <c r="AK9" i="1"/>
  <c r="BQ101" i="1"/>
  <c r="AS66" i="1"/>
  <c r="E16" i="2"/>
  <c r="E8" i="2"/>
  <c r="C16" i="2"/>
  <c r="BI216" i="1"/>
  <c r="AC216" i="1"/>
  <c r="AS215" i="1"/>
  <c r="BI214" i="1"/>
  <c r="BI212" i="1"/>
  <c r="AC212" i="1"/>
  <c r="BU210" i="1"/>
  <c r="AO210" i="1"/>
  <c r="BE209" i="1"/>
  <c r="BU208" i="1"/>
  <c r="AO208" i="1"/>
  <c r="BE207" i="1"/>
  <c r="BU206" i="1"/>
  <c r="AO206" i="1"/>
  <c r="BE205" i="1"/>
  <c r="BU204" i="1"/>
  <c r="AO204" i="1"/>
  <c r="BE203" i="1"/>
  <c r="BU202" i="1"/>
  <c r="AO202" i="1"/>
  <c r="BE201" i="1"/>
  <c r="BU200" i="1"/>
  <c r="AO200" i="1"/>
  <c r="BE199" i="1"/>
  <c r="BU198" i="1"/>
  <c r="AO198" i="1"/>
  <c r="BE197" i="1"/>
  <c r="BU196" i="1"/>
  <c r="AO196" i="1"/>
  <c r="BE195" i="1"/>
  <c r="BU194" i="1"/>
  <c r="AO194" i="1"/>
  <c r="BE193" i="1"/>
  <c r="BU192" i="1"/>
  <c r="AO192" i="1"/>
  <c r="BE191" i="1"/>
  <c r="BU190" i="1"/>
  <c r="AO190" i="1"/>
  <c r="BE189" i="1"/>
  <c r="BU188" i="1"/>
  <c r="AO188" i="1"/>
  <c r="BE187" i="1"/>
  <c r="BU186" i="1"/>
  <c r="AO186" i="1"/>
  <c r="BE185" i="1"/>
  <c r="BU184" i="1"/>
  <c r="AO184" i="1"/>
  <c r="BE183" i="1"/>
  <c r="BU182" i="1"/>
  <c r="AO182" i="1"/>
  <c r="BE181" i="1"/>
  <c r="BU180" i="1"/>
  <c r="AO180" i="1"/>
  <c r="BE179" i="1"/>
  <c r="BU178" i="1"/>
  <c r="AO178" i="1"/>
  <c r="BE177" i="1"/>
  <c r="BU176" i="1"/>
  <c r="AO176" i="1"/>
  <c r="AC171" i="1"/>
  <c r="AS168" i="1"/>
  <c r="BQ137" i="1"/>
  <c r="AG133" i="1"/>
  <c r="AS115" i="1"/>
  <c r="AS114" i="1"/>
  <c r="BA112" i="1"/>
  <c r="BA102" i="1"/>
  <c r="AC97" i="1"/>
  <c r="AG93" i="1"/>
  <c r="AS91" i="1"/>
  <c r="BA76" i="1"/>
  <c r="AG69" i="1"/>
  <c r="AK63" i="1"/>
  <c r="BQ62" i="1"/>
  <c r="AK59" i="1"/>
  <c r="AC58" i="1"/>
  <c r="BA55" i="1"/>
  <c r="BE24" i="1"/>
  <c r="AK24" i="1"/>
  <c r="BU20" i="1"/>
  <c r="BQ19" i="1"/>
  <c r="AO11" i="1"/>
  <c r="AC11" i="1"/>
  <c r="M17" i="2"/>
  <c r="D17" i="2"/>
  <c r="E17" i="2"/>
  <c r="N9" i="2"/>
  <c r="D9" i="2"/>
  <c r="E9" i="2"/>
  <c r="AO218" i="1"/>
  <c r="AF140" i="1"/>
  <c r="BO89" i="1"/>
  <c r="BO33" i="1"/>
  <c r="BG16" i="1"/>
  <c r="BO141" i="1"/>
  <c r="AI125" i="1"/>
  <c r="AE115" i="1"/>
  <c r="AM5" i="1"/>
  <c r="O10" i="2"/>
  <c r="E10" i="2"/>
  <c r="C10" i="2"/>
  <c r="D10" i="2"/>
  <c r="AX60" i="1"/>
  <c r="BE216" i="1"/>
  <c r="AG215" i="1"/>
  <c r="AW214" i="1"/>
  <c r="AO163" i="1"/>
  <c r="AF26" i="1"/>
  <c r="AB77" i="1"/>
  <c r="BL39" i="1"/>
  <c r="BH33" i="1"/>
  <c r="BH149" i="1"/>
  <c r="AN19" i="1"/>
  <c r="AB42" i="1"/>
  <c r="C9" i="2"/>
  <c r="AA53" i="1"/>
  <c r="BO53" i="1"/>
  <c r="BG61" i="1"/>
  <c r="AE62" i="1"/>
  <c r="BG68" i="1"/>
  <c r="AQ72" i="1"/>
  <c r="AA76" i="1"/>
  <c r="AQ59" i="1"/>
  <c r="AI61" i="1"/>
  <c r="BK67" i="1"/>
  <c r="AE75" i="1"/>
  <c r="BK54" i="1"/>
  <c r="AI55" i="1"/>
  <c r="BO63" i="1"/>
  <c r="BO74" i="1"/>
  <c r="BS75" i="1"/>
  <c r="AY59" i="1"/>
  <c r="AI66" i="1"/>
  <c r="AQ68" i="1"/>
  <c r="BG72" i="1"/>
  <c r="BC89" i="1"/>
  <c r="AY91" i="1"/>
  <c r="AQ92" i="1"/>
  <c r="AA93" i="1"/>
  <c r="BC95" i="1"/>
  <c r="BG96" i="1"/>
  <c r="BO99" i="1"/>
  <c r="BS100" i="1"/>
  <c r="AQ104" i="1"/>
  <c r="AA105" i="1"/>
  <c r="AU105" i="1"/>
  <c r="AU108" i="1"/>
  <c r="AQ110" i="1"/>
  <c r="BK110" i="1"/>
  <c r="AQ57" i="1"/>
  <c r="AU70" i="1"/>
  <c r="AA87" i="1"/>
  <c r="BO87" i="1"/>
  <c r="BS88" i="1"/>
  <c r="BK92" i="1"/>
  <c r="BO93" i="1"/>
  <c r="BS94" i="1"/>
  <c r="BS97" i="1"/>
  <c r="BK98" i="1"/>
  <c r="BG103" i="1"/>
  <c r="BK104" i="1"/>
  <c r="AI105" i="1"/>
  <c r="BO105" i="1"/>
  <c r="AM106" i="1"/>
  <c r="BG106" i="1"/>
  <c r="AQ107" i="1"/>
  <c r="AI108" i="1"/>
  <c r="BO108" i="1"/>
  <c r="BG109" i="1"/>
  <c r="AY110" i="1"/>
  <c r="AI111" i="1"/>
  <c r="BC111" i="1"/>
  <c r="AE54" i="1"/>
  <c r="AU58" i="1"/>
  <c r="AA64" i="1"/>
  <c r="BS64" i="1"/>
  <c r="AU69" i="1"/>
  <c r="BG88" i="1"/>
  <c r="AI90" i="1"/>
  <c r="BO91" i="1"/>
  <c r="BC93" i="1"/>
  <c r="BG94" i="1"/>
  <c r="BK102" i="1"/>
  <c r="BO103" i="1"/>
  <c r="AY104" i="1"/>
  <c r="BC105" i="1"/>
  <c r="AA106" i="1"/>
  <c r="AU106" i="1"/>
  <c r="AE107" i="1"/>
  <c r="BS107" i="1"/>
  <c r="AA109" i="1"/>
  <c r="BO109" i="1"/>
  <c r="BS110" i="1"/>
  <c r="BK111" i="1"/>
  <c r="AM56" i="1"/>
  <c r="AM73" i="1"/>
  <c r="BC87" i="1"/>
  <c r="AY89" i="1"/>
  <c r="AA91" i="1"/>
  <c r="BS92" i="1"/>
  <c r="AY95" i="1"/>
  <c r="BS95" i="1"/>
  <c r="BS98" i="1"/>
  <c r="BS101" i="1"/>
  <c r="AM104" i="1"/>
  <c r="BS104" i="1"/>
  <c r="AQ105" i="1"/>
  <c r="BO106" i="1"/>
  <c r="AY107" i="1"/>
  <c r="AQ108" i="1"/>
  <c r="AI109" i="1"/>
  <c r="AM110" i="1"/>
  <c r="BG110" i="1"/>
  <c r="AQ111" i="1"/>
  <c r="AE65" i="1"/>
  <c r="BK73" i="1"/>
  <c r="BS87" i="1"/>
  <c r="AA89" i="1"/>
  <c r="AQ94" i="1"/>
  <c r="BS96" i="1"/>
  <c r="BC97" i="1"/>
  <c r="BO102" i="1"/>
  <c r="AQ106" i="1"/>
  <c r="BK106" i="1"/>
  <c r="AM108" i="1"/>
  <c r="AU110" i="1"/>
  <c r="BC60" i="1"/>
  <c r="BO66" i="1"/>
  <c r="BS103" i="1"/>
  <c r="BC104" i="1"/>
  <c r="AA107" i="1"/>
  <c r="BK109" i="1"/>
  <c r="BO110" i="1"/>
  <c r="AM60" i="1"/>
  <c r="AA63" i="1"/>
  <c r="AI74" i="1"/>
  <c r="AQ88" i="1"/>
  <c r="BK90" i="1"/>
  <c r="BK105" i="1"/>
  <c r="AI106" i="1"/>
  <c r="BC106" i="1"/>
  <c r="AU107" i="1"/>
  <c r="AE108" i="1"/>
  <c r="BK108" i="1"/>
  <c r="AM111" i="1"/>
  <c r="BG111" i="1"/>
  <c r="BK62" i="1"/>
  <c r="BS89" i="1"/>
  <c r="BO95" i="1"/>
  <c r="BS99" i="1"/>
  <c r="BK103" i="1"/>
  <c r="AU104" i="1"/>
  <c r="AY108" i="1"/>
  <c r="BC71" i="1"/>
  <c r="BG90" i="1"/>
  <c r="BC91" i="1"/>
  <c r="BS91" i="1"/>
  <c r="BG92" i="1"/>
  <c r="AE106" i="1"/>
  <c r="AE109" i="1"/>
  <c r="BG105" i="1"/>
  <c r="BG104" i="1"/>
  <c r="BG107" i="1"/>
  <c r="BS111" i="1"/>
  <c r="BC56" i="1"/>
  <c r="BO97" i="1"/>
  <c r="AE105" i="1"/>
  <c r="BC107" i="1"/>
  <c r="BS109" i="1"/>
  <c r="AA111" i="1"/>
  <c r="BO111" i="1"/>
  <c r="AY106" i="1"/>
  <c r="BC103" i="1"/>
  <c r="AY70" i="1"/>
  <c r="AY105" i="1"/>
  <c r="BG55" i="1"/>
  <c r="AY57" i="1"/>
  <c r="AY87" i="1"/>
  <c r="AQ90" i="1"/>
  <c r="BS90" i="1"/>
  <c r="BS105" i="1"/>
  <c r="AM107" i="1"/>
  <c r="BC109" i="1"/>
  <c r="AY111" i="1"/>
  <c r="BS93" i="1"/>
  <c r="AM67" i="1"/>
  <c r="AY93" i="1"/>
  <c r="AI107" i="1"/>
  <c r="AE111" i="1"/>
  <c r="AI88" i="1"/>
  <c r="BK94" i="1"/>
  <c r="BK96" i="1"/>
  <c r="BO104" i="1"/>
  <c r="BS108" i="1"/>
  <c r="BS102" i="1"/>
  <c r="BC110" i="1"/>
  <c r="BK88" i="1"/>
  <c r="AU111" i="1"/>
  <c r="BM219" i="1"/>
  <c r="BE213" i="1"/>
  <c r="AI92" i="1"/>
  <c r="AC98" i="1"/>
  <c r="AC95" i="1"/>
  <c r="BU217" i="1"/>
  <c r="C5" i="2"/>
  <c r="E7" i="2"/>
  <c r="C13" i="2"/>
  <c r="E15" i="2"/>
  <c r="BE218" i="1"/>
  <c r="AK218" i="1"/>
  <c r="BM217" i="1"/>
  <c r="AG217" i="1"/>
  <c r="AO216" i="1"/>
  <c r="BM214" i="1"/>
  <c r="AO213" i="1"/>
  <c r="BQ212" i="1"/>
  <c r="AW212" i="1"/>
  <c r="BM211" i="1"/>
  <c r="AS211" i="1"/>
  <c r="BI210" i="1"/>
  <c r="AC210" i="1"/>
  <c r="AS209" i="1"/>
  <c r="BI208" i="1"/>
  <c r="AC208" i="1"/>
  <c r="AS207" i="1"/>
  <c r="BI206" i="1"/>
  <c r="AC206" i="1"/>
  <c r="AS205" i="1"/>
  <c r="BI204" i="1"/>
  <c r="AC204" i="1"/>
  <c r="AS203" i="1"/>
  <c r="BI202" i="1"/>
  <c r="AC202" i="1"/>
  <c r="AS201" i="1"/>
  <c r="BI200" i="1"/>
  <c r="AC200" i="1"/>
  <c r="AS199" i="1"/>
  <c r="BI198" i="1"/>
  <c r="AC198" i="1"/>
  <c r="AS197" i="1"/>
  <c r="BI196" i="1"/>
  <c r="AC196" i="1"/>
  <c r="AS195" i="1"/>
  <c r="BI194" i="1"/>
  <c r="AC194" i="1"/>
  <c r="AS193" i="1"/>
  <c r="BI192" i="1"/>
  <c r="AC192" i="1"/>
  <c r="AS191" i="1"/>
  <c r="BI190" i="1"/>
  <c r="AC190" i="1"/>
  <c r="AS189" i="1"/>
  <c r="BI188" i="1"/>
  <c r="AC188" i="1"/>
  <c r="AS187" i="1"/>
  <c r="BI186" i="1"/>
  <c r="AC186" i="1"/>
  <c r="AS185" i="1"/>
  <c r="BI184" i="1"/>
  <c r="AC184" i="1"/>
  <c r="AS183" i="1"/>
  <c r="BI182" i="1"/>
  <c r="AC182" i="1"/>
  <c r="AS181" i="1"/>
  <c r="BI180" i="1"/>
  <c r="AC180" i="1"/>
  <c r="AS179" i="1"/>
  <c r="BI178" i="1"/>
  <c r="AC178" i="1"/>
  <c r="AS177" i="1"/>
  <c r="BI176" i="1"/>
  <c r="AC176" i="1"/>
  <c r="AO169" i="1"/>
  <c r="AW166" i="1"/>
  <c r="AO165" i="1"/>
  <c r="AW162" i="1"/>
  <c r="BM161" i="1"/>
  <c r="AG161" i="1"/>
  <c r="AW160" i="1"/>
  <c r="BM159" i="1"/>
  <c r="AG159" i="1"/>
  <c r="AW158" i="1"/>
  <c r="BM157" i="1"/>
  <c r="AK135" i="1"/>
  <c r="BI133" i="1"/>
  <c r="AC133" i="1"/>
  <c r="BU129" i="1"/>
  <c r="BM129" i="1"/>
  <c r="BM100" i="1"/>
  <c r="AK91" i="1"/>
  <c r="AG86" i="1"/>
  <c r="AC110" i="1"/>
  <c r="BE212" i="1"/>
  <c r="AO131" i="1"/>
  <c r="AK94" i="1"/>
  <c r="BB69" i="1"/>
  <c r="C7" i="2"/>
  <c r="D12" i="2"/>
  <c r="C15" i="2"/>
  <c r="BU219" i="1"/>
  <c r="BA219" i="1"/>
  <c r="AG219" i="1"/>
  <c r="AW218" i="1"/>
  <c r="BE217" i="1"/>
  <c r="AG216" i="1"/>
  <c r="BE214" i="1"/>
  <c r="AK214" i="1"/>
  <c r="BM213" i="1"/>
  <c r="AG213" i="1"/>
  <c r="AO212" i="1"/>
  <c r="AK211" i="1"/>
  <c r="BA210" i="1"/>
  <c r="BQ209" i="1"/>
  <c r="AK209" i="1"/>
  <c r="BA208" i="1"/>
  <c r="BQ207" i="1"/>
  <c r="AK207" i="1"/>
  <c r="BA206" i="1"/>
  <c r="BQ205" i="1"/>
  <c r="AK205" i="1"/>
  <c r="BA204" i="1"/>
  <c r="BQ203" i="1"/>
  <c r="AK203" i="1"/>
  <c r="BA202" i="1"/>
  <c r="BQ201" i="1"/>
  <c r="AK201" i="1"/>
  <c r="BA200" i="1"/>
  <c r="BQ199" i="1"/>
  <c r="AK199" i="1"/>
  <c r="BA198" i="1"/>
  <c r="BQ197" i="1"/>
  <c r="AK197" i="1"/>
  <c r="BA196" i="1"/>
  <c r="BQ195" i="1"/>
  <c r="AK195" i="1"/>
  <c r="BA194" i="1"/>
  <c r="BQ193" i="1"/>
  <c r="AK193" i="1"/>
  <c r="BA192" i="1"/>
  <c r="BQ191" i="1"/>
  <c r="AK191" i="1"/>
  <c r="BA190" i="1"/>
  <c r="BQ189" i="1"/>
  <c r="AK189" i="1"/>
  <c r="BA188" i="1"/>
  <c r="BQ187" i="1"/>
  <c r="AK187" i="1"/>
  <c r="BA186" i="1"/>
  <c r="BQ185" i="1"/>
  <c r="AK185" i="1"/>
  <c r="BA184" i="1"/>
  <c r="BQ183" i="1"/>
  <c r="AK183" i="1"/>
  <c r="BA182" i="1"/>
  <c r="BQ181" i="1"/>
  <c r="AK181" i="1"/>
  <c r="BA180" i="1"/>
  <c r="BQ179" i="1"/>
  <c r="AK179" i="1"/>
  <c r="BA178" i="1"/>
  <c r="BQ177" i="1"/>
  <c r="AK177" i="1"/>
  <c r="BA176" i="1"/>
  <c r="AG169" i="1"/>
  <c r="AO168" i="1"/>
  <c r="AO167" i="1"/>
  <c r="AO166" i="1"/>
  <c r="AG165" i="1"/>
  <c r="BE164" i="1"/>
  <c r="BM112" i="1"/>
  <c r="AS112" i="1"/>
  <c r="AS100" i="1"/>
  <c r="BA96" i="1"/>
  <c r="BI53" i="1"/>
  <c r="C11" i="2"/>
  <c r="BI108" i="1"/>
  <c r="AC86" i="1"/>
  <c r="E12" i="2"/>
  <c r="E6" i="2"/>
  <c r="C12" i="2"/>
  <c r="E14" i="2"/>
  <c r="AS219" i="1"/>
  <c r="BI218" i="1"/>
  <c r="BQ217" i="1"/>
  <c r="AK217" i="1"/>
  <c r="AS216" i="1"/>
  <c r="BI215" i="1"/>
  <c r="AO215" i="1"/>
  <c r="BQ214" i="1"/>
  <c r="AC214" i="1"/>
  <c r="AS213" i="1"/>
  <c r="BA212" i="1"/>
  <c r="BQ211" i="1"/>
  <c r="AK170" i="1"/>
  <c r="AK164" i="1"/>
  <c r="BI163" i="1"/>
  <c r="AC163" i="1"/>
  <c r="AO134" i="1"/>
  <c r="BI117" i="1"/>
  <c r="BE112" i="1"/>
  <c r="AG90" i="1"/>
  <c r="AO89" i="1"/>
  <c r="BI23" i="1"/>
  <c r="AC172" i="1"/>
  <c r="AC170" i="1"/>
  <c r="AC168" i="1"/>
  <c r="AS167" i="1"/>
  <c r="AC166" i="1"/>
  <c r="AS165" i="1"/>
  <c r="BI164" i="1"/>
  <c r="AC164" i="1"/>
  <c r="AS163" i="1"/>
  <c r="BI162" i="1"/>
  <c r="AC162" i="1"/>
  <c r="AS161" i="1"/>
  <c r="BI160" i="1"/>
  <c r="AC160" i="1"/>
  <c r="AS159" i="1"/>
  <c r="BI158" i="1"/>
  <c r="AC158" i="1"/>
  <c r="AS157" i="1"/>
  <c r="BI156" i="1"/>
  <c r="AC156" i="1"/>
  <c r="AS155" i="1"/>
  <c r="BI154" i="1"/>
  <c r="AC154" i="1"/>
  <c r="AS153" i="1"/>
  <c r="BI152" i="1"/>
  <c r="AC152" i="1"/>
  <c r="AS151" i="1"/>
  <c r="BI150" i="1"/>
  <c r="AC150" i="1"/>
  <c r="AW137" i="1"/>
  <c r="BA133" i="1"/>
  <c r="AO133" i="1"/>
  <c r="BE132" i="1"/>
  <c r="AW132" i="1"/>
  <c r="BM131" i="1"/>
  <c r="BU128" i="1"/>
  <c r="BI102" i="1"/>
  <c r="AK100" i="1"/>
  <c r="AO99" i="1"/>
  <c r="BQ92" i="1"/>
  <c r="BA90" i="1"/>
  <c r="BI89" i="1"/>
  <c r="AC78" i="1"/>
  <c r="BI75" i="1"/>
  <c r="BI9" i="1"/>
  <c r="BQ116" i="1"/>
  <c r="BQ69" i="1"/>
  <c r="BQ60" i="1"/>
  <c r="BA8" i="1"/>
  <c r="AK169" i="1"/>
  <c r="AK167" i="1"/>
  <c r="BA166" i="1"/>
  <c r="AK165" i="1"/>
  <c r="BA164" i="1"/>
  <c r="AK163" i="1"/>
  <c r="BA162" i="1"/>
  <c r="BQ161" i="1"/>
  <c r="AK161" i="1"/>
  <c r="BA160" i="1"/>
  <c r="BQ159" i="1"/>
  <c r="AK159" i="1"/>
  <c r="BA158" i="1"/>
  <c r="BQ157" i="1"/>
  <c r="AK157" i="1"/>
  <c r="BA156" i="1"/>
  <c r="BQ155" i="1"/>
  <c r="AK155" i="1"/>
  <c r="BA154" i="1"/>
  <c r="BQ153" i="1"/>
  <c r="AK153" i="1"/>
  <c r="BA152" i="1"/>
  <c r="BQ151" i="1"/>
  <c r="AK151" i="1"/>
  <c r="BA150" i="1"/>
  <c r="AK136" i="1"/>
  <c r="BU135" i="1"/>
  <c r="AO135" i="1"/>
  <c r="AG135" i="1"/>
  <c r="AW134" i="1"/>
  <c r="AO132" i="1"/>
  <c r="BE131" i="1"/>
  <c r="BU119" i="1"/>
  <c r="BI114" i="1"/>
  <c r="BU112" i="1"/>
  <c r="AK104" i="1"/>
  <c r="AG102" i="1"/>
  <c r="AK101" i="1"/>
  <c r="BE88" i="1"/>
  <c r="BA73" i="1"/>
  <c r="AG70" i="1"/>
  <c r="BI67" i="1"/>
  <c r="BU63" i="1"/>
  <c r="BQ59" i="1"/>
  <c r="BU57" i="1"/>
  <c r="BU55" i="1"/>
  <c r="BM24" i="1"/>
  <c r="BU21" i="1"/>
  <c r="BE10" i="1"/>
  <c r="BM150" i="1"/>
  <c r="AG150" i="1"/>
  <c r="BA137" i="1"/>
  <c r="AO137" i="1"/>
  <c r="BE136" i="1"/>
  <c r="BM135" i="1"/>
  <c r="BE133" i="1"/>
  <c r="BU132" i="1"/>
  <c r="BA132" i="1"/>
  <c r="BM130" i="1"/>
  <c r="BU125" i="1"/>
  <c r="AO114" i="1"/>
  <c r="BQ107" i="1"/>
  <c r="BA99" i="1"/>
  <c r="AK97" i="1"/>
  <c r="AS87" i="1"/>
  <c r="AW86" i="1"/>
  <c r="AS24" i="1"/>
  <c r="BA6" i="1"/>
  <c r="BQ118" i="1"/>
  <c r="AW115" i="1"/>
  <c r="BI113" i="1"/>
  <c r="BE108" i="1"/>
  <c r="AS99" i="1"/>
  <c r="BA98" i="1"/>
  <c r="BI97" i="1"/>
  <c r="AK96" i="1"/>
  <c r="AC94" i="1"/>
  <c r="BA92" i="1"/>
  <c r="AO91" i="1"/>
  <c r="BE90" i="1"/>
  <c r="AG89" i="1"/>
  <c r="BQ88" i="1"/>
  <c r="AS71" i="1"/>
  <c r="AK69" i="1"/>
  <c r="AC67" i="1"/>
  <c r="AG61" i="1"/>
  <c r="BI60" i="1"/>
  <c r="AC57" i="1"/>
  <c r="BA54" i="1"/>
  <c r="BE22" i="1"/>
  <c r="AG11" i="1"/>
  <c r="BQ100" i="1"/>
  <c r="AC75" i="1"/>
  <c r="BQ72" i="1"/>
  <c r="BA20" i="1"/>
  <c r="BQ117" i="1"/>
  <c r="BM116" i="1"/>
  <c r="AO115" i="1"/>
  <c r="BM107" i="1"/>
  <c r="AO103" i="1"/>
  <c r="BE102" i="1"/>
  <c r="AS101" i="1"/>
  <c r="BA100" i="1"/>
  <c r="AS95" i="1"/>
  <c r="BA94" i="1"/>
  <c r="AG94" i="1"/>
  <c r="BA88" i="1"/>
  <c r="AO87" i="1"/>
  <c r="AK72" i="1"/>
  <c r="BE66" i="1"/>
  <c r="BQ55" i="1"/>
  <c r="AS55" i="1"/>
  <c r="BE18" i="1"/>
  <c r="AC16" i="1"/>
  <c r="AS9" i="1"/>
  <c r="BM7" i="1"/>
  <c r="AO6" i="1"/>
  <c r="BQ114" i="1"/>
  <c r="AG97" i="1"/>
  <c r="BI93" i="1"/>
  <c r="BE92" i="1"/>
  <c r="AO90" i="1"/>
  <c r="AK89" i="1"/>
  <c r="BA77" i="1"/>
  <c r="AW75" i="1"/>
  <c r="BM71" i="1"/>
  <c r="AC70" i="1"/>
  <c r="BI65" i="1"/>
  <c r="BA65" i="1"/>
  <c r="BU62" i="1"/>
  <c r="BE58" i="1"/>
  <c r="AG57" i="1"/>
  <c r="AK54" i="1"/>
  <c r="BE53" i="1"/>
  <c r="BQ25" i="1"/>
  <c r="AK25" i="1"/>
  <c r="AG24" i="1"/>
  <c r="BI21" i="1"/>
  <c r="AS7" i="1"/>
  <c r="BU6" i="1"/>
  <c r="BE76" i="1"/>
  <c r="AS76" i="1"/>
  <c r="AK76" i="1"/>
  <c r="AW74" i="1"/>
  <c r="BA72" i="1"/>
  <c r="BQ71" i="1"/>
  <c r="BU69" i="1"/>
  <c r="AO69" i="1"/>
  <c r="BA67" i="1"/>
  <c r="AC66" i="1"/>
  <c r="AK65" i="1"/>
  <c r="BM64" i="1"/>
  <c r="AO63" i="1"/>
  <c r="AW62" i="1"/>
  <c r="AC62" i="1"/>
  <c r="AK60" i="1"/>
  <c r="BU58" i="1"/>
  <c r="AG53" i="1"/>
  <c r="BU40" i="1"/>
  <c r="BA40" i="1"/>
  <c r="AS23" i="1"/>
  <c r="AG14" i="1"/>
  <c r="AO13" i="1"/>
  <c r="AC12" i="1"/>
  <c r="BA9" i="1"/>
  <c r="AG9" i="1"/>
  <c r="AC8" i="1"/>
  <c r="BM6" i="1"/>
  <c r="BU77" i="1"/>
  <c r="AO77" i="1"/>
  <c r="BA75" i="1"/>
  <c r="AC74" i="1"/>
  <c r="AK73" i="1"/>
  <c r="BM72" i="1"/>
  <c r="BA69" i="1"/>
  <c r="AS67" i="1"/>
  <c r="BQ61" i="1"/>
  <c r="BM59" i="1"/>
  <c r="BU25" i="1"/>
  <c r="AC25" i="1"/>
  <c r="BQ24" i="1"/>
  <c r="BE19" i="1"/>
  <c r="AO12" i="1"/>
  <c r="AW11" i="1"/>
  <c r="AK10" i="1"/>
  <c r="AO8" i="1"/>
  <c r="AW7" i="1"/>
  <c r="BQ78" i="1"/>
  <c r="AG77" i="1"/>
  <c r="BQ76" i="1"/>
  <c r="BA74" i="1"/>
  <c r="BU71" i="1"/>
  <c r="AK70" i="1"/>
  <c r="AW67" i="1"/>
  <c r="AS64" i="1"/>
  <c r="AK64" i="1"/>
  <c r="BA62" i="1"/>
  <c r="BA56" i="1"/>
  <c r="AO55" i="1"/>
  <c r="AW54" i="1"/>
  <c r="AK53" i="1"/>
  <c r="BE40" i="1"/>
  <c r="AS40" i="1"/>
  <c r="BQ23" i="1"/>
  <c r="AW23" i="1"/>
  <c r="BU17" i="1"/>
  <c r="AS13" i="1"/>
  <c r="AG12" i="1"/>
  <c r="AW10" i="1"/>
  <c r="AC10" i="1"/>
  <c r="BE9" i="1"/>
  <c r="BM8" i="1"/>
  <c r="AG8" i="1"/>
  <c r="AO7" i="1"/>
  <c r="BQ6" i="1"/>
  <c r="AW6" i="1"/>
  <c r="AC6" i="1"/>
  <c r="BU54" i="1"/>
  <c r="AO23" i="1"/>
  <c r="BQ22" i="1"/>
  <c r="AS12" i="1"/>
  <c r="AW9" i="1"/>
  <c r="BE8" i="1"/>
  <c r="AS8" i="1"/>
  <c r="BI6" i="1"/>
  <c r="BM137" i="1"/>
  <c r="BM133" i="1"/>
  <c r="BI8" i="1"/>
  <c r="AW211" i="1"/>
  <c r="BM210" i="1"/>
  <c r="AG210" i="1"/>
  <c r="AW209" i="1"/>
  <c r="BM208" i="1"/>
  <c r="AG208" i="1"/>
  <c r="AW207" i="1"/>
  <c r="BM206" i="1"/>
  <c r="AG206" i="1"/>
  <c r="AW205" i="1"/>
  <c r="BM204" i="1"/>
  <c r="AG204" i="1"/>
  <c r="AW203" i="1"/>
  <c r="BM202" i="1"/>
  <c r="AG202" i="1"/>
  <c r="AW201" i="1"/>
  <c r="BM200" i="1"/>
  <c r="AG200" i="1"/>
  <c r="AW199" i="1"/>
  <c r="BM198" i="1"/>
  <c r="AG198" i="1"/>
  <c r="AW197" i="1"/>
  <c r="BM196" i="1"/>
  <c r="AG196" i="1"/>
  <c r="AW195" i="1"/>
  <c r="BM194" i="1"/>
  <c r="AG194" i="1"/>
  <c r="AW193" i="1"/>
  <c r="BM192" i="1"/>
  <c r="AG192" i="1"/>
  <c r="AW191" i="1"/>
  <c r="BM190" i="1"/>
  <c r="AG190" i="1"/>
  <c r="AW189" i="1"/>
  <c r="BM188" i="1"/>
  <c r="AG188" i="1"/>
  <c r="AW187" i="1"/>
  <c r="BM186" i="1"/>
  <c r="AG186" i="1"/>
  <c r="AW185" i="1"/>
  <c r="BM184" i="1"/>
  <c r="AG184" i="1"/>
  <c r="AW183" i="1"/>
  <c r="BM182" i="1"/>
  <c r="AG182" i="1"/>
  <c r="AW181" i="1"/>
  <c r="BM180" i="1"/>
  <c r="AG180" i="1"/>
  <c r="AW179" i="1"/>
  <c r="BM178" i="1"/>
  <c r="AG178" i="1"/>
  <c r="AW177" i="1"/>
  <c r="BM176" i="1"/>
  <c r="AG176" i="1"/>
  <c r="AG170" i="1"/>
  <c r="AG168" i="1"/>
  <c r="AW167" i="1"/>
  <c r="AG166" i="1"/>
  <c r="AW165" i="1"/>
  <c r="AG164" i="1"/>
  <c r="AW163" i="1"/>
  <c r="BM162" i="1"/>
  <c r="AG162" i="1"/>
  <c r="AW161" i="1"/>
  <c r="BM160" i="1"/>
  <c r="AG160" i="1"/>
  <c r="AW159" i="1"/>
  <c r="BM158" i="1"/>
  <c r="AG158" i="1"/>
  <c r="AW157" i="1"/>
  <c r="BM156" i="1"/>
  <c r="AG156" i="1"/>
  <c r="AW155" i="1"/>
  <c r="BM154" i="1"/>
  <c r="AG154" i="1"/>
  <c r="AW153" i="1"/>
  <c r="BM152" i="1"/>
  <c r="AG152" i="1"/>
  <c r="AW151" i="1"/>
  <c r="BQ136" i="1"/>
  <c r="BA135" i="1"/>
  <c r="AK134" i="1"/>
  <c r="BQ132" i="1"/>
  <c r="BA131" i="1"/>
  <c r="BU121" i="1"/>
  <c r="BU120" i="1"/>
  <c r="BE117" i="1"/>
  <c r="AK112" i="1"/>
  <c r="BA101" i="1"/>
  <c r="AO98" i="1"/>
  <c r="AO97" i="1"/>
  <c r="AW94" i="1"/>
  <c r="BQ90" i="1"/>
  <c r="BE86" i="1"/>
  <c r="AW78" i="1"/>
  <c r="BM75" i="1"/>
  <c r="AG73" i="1"/>
  <c r="BI136" i="1"/>
  <c r="AS135" i="1"/>
  <c r="AC134" i="1"/>
  <c r="BI132" i="1"/>
  <c r="AS131" i="1"/>
  <c r="BM120" i="1"/>
  <c r="BE118" i="1"/>
  <c r="BE115" i="1"/>
  <c r="BE114" i="1"/>
  <c r="AG101" i="1"/>
  <c r="AG98" i="1"/>
  <c r="BA97" i="1"/>
  <c r="AO94" i="1"/>
  <c r="AO93" i="1"/>
  <c r="AW90" i="1"/>
  <c r="AW87" i="1"/>
  <c r="BQ86" i="1"/>
  <c r="BI78" i="1"/>
  <c r="BI70" i="1"/>
  <c r="AC68" i="1"/>
  <c r="AS65" i="1"/>
  <c r="AC60" i="1"/>
  <c r="BI54" i="1"/>
  <c r="BU19" i="1"/>
  <c r="BA7" i="1"/>
  <c r="BQ40" i="1"/>
  <c r="AC15" i="1"/>
  <c r="AS137" i="1"/>
  <c r="AC136" i="1"/>
  <c r="BI134" i="1"/>
  <c r="AS133" i="1"/>
  <c r="AC132" i="1"/>
  <c r="BI130" i="1"/>
  <c r="BQ122" i="1"/>
  <c r="BA113" i="1"/>
  <c r="AO109" i="1"/>
  <c r="AW103" i="1"/>
  <c r="AC100" i="1"/>
  <c r="BE99" i="1"/>
  <c r="BE98" i="1"/>
  <c r="BM95" i="1"/>
  <c r="AS89" i="1"/>
  <c r="AS77" i="1"/>
  <c r="BI74" i="1"/>
  <c r="AC72" i="1"/>
  <c r="BI66" i="1"/>
  <c r="AS61" i="1"/>
  <c r="BI58" i="1"/>
  <c r="AC56" i="1"/>
  <c r="AS53" i="1"/>
  <c r="AK137" i="1"/>
  <c r="BQ135" i="1"/>
  <c r="BA134" i="1"/>
  <c r="AK133" i="1"/>
  <c r="BQ131" i="1"/>
  <c r="BU117" i="1"/>
  <c r="BU116" i="1"/>
  <c r="BU115" i="1"/>
  <c r="AG110" i="1"/>
  <c r="BA109" i="1"/>
  <c r="AW102" i="1"/>
  <c r="AW99" i="1"/>
  <c r="BQ98" i="1"/>
  <c r="AC96" i="1"/>
  <c r="BE94" i="1"/>
  <c r="BM91" i="1"/>
  <c r="BE78" i="1"/>
  <c r="BM76" i="1"/>
  <c r="AG74" i="1"/>
  <c r="BU67" i="1"/>
  <c r="AO65" i="1"/>
  <c r="AW63" i="1"/>
  <c r="BE62" i="1"/>
  <c r="BM60" i="1"/>
  <c r="BU59" i="1"/>
  <c r="AG58" i="1"/>
  <c r="AW55" i="1"/>
  <c r="BE54" i="1"/>
  <c r="AO78" i="1"/>
  <c r="BE75" i="1"/>
  <c r="BU72" i="1"/>
  <c r="AO70" i="1"/>
  <c r="BU68" i="1"/>
  <c r="BE67" i="1"/>
  <c r="AO66" i="1"/>
  <c r="BE63" i="1"/>
  <c r="AO62" i="1"/>
  <c r="BU60" i="1"/>
  <c r="BE59" i="1"/>
  <c r="AO58" i="1"/>
  <c r="BU56" i="1"/>
  <c r="BE55" i="1"/>
  <c r="AO54" i="1"/>
  <c r="AG40" i="1"/>
  <c r="BE23" i="1"/>
  <c r="BM20" i="1"/>
  <c r="BM18" i="1"/>
  <c r="BU16" i="1"/>
  <c r="AG16" i="1"/>
  <c r="AO14" i="1"/>
  <c r="BM121" i="1"/>
  <c r="BM117" i="1"/>
  <c r="AW116" i="1"/>
  <c r="BM113" i="1"/>
  <c r="AW112" i="1"/>
  <c r="AG103" i="1"/>
  <c r="BM101" i="1"/>
  <c r="AW100" i="1"/>
  <c r="AG99" i="1"/>
  <c r="BM97" i="1"/>
  <c r="AW96" i="1"/>
  <c r="AG95" i="1"/>
  <c r="BM93" i="1"/>
  <c r="AW92" i="1"/>
  <c r="AG91" i="1"/>
  <c r="BM89" i="1"/>
  <c r="AW88" i="1"/>
  <c r="AG87" i="1"/>
  <c r="BM77" i="1"/>
  <c r="AW76" i="1"/>
  <c r="AG71" i="1"/>
  <c r="BM69" i="1"/>
  <c r="AW68" i="1"/>
  <c r="AG67" i="1"/>
  <c r="BM65" i="1"/>
  <c r="AW64" i="1"/>
  <c r="BM61" i="1"/>
  <c r="AW60" i="1"/>
  <c r="AG59" i="1"/>
  <c r="BM57" i="1"/>
  <c r="AW56" i="1"/>
  <c r="BM53" i="1"/>
  <c r="BM40" i="1"/>
  <c r="AK40" i="1"/>
  <c r="AO25" i="1"/>
  <c r="AO22" i="1"/>
  <c r="BQ20" i="1"/>
  <c r="BQ18" i="1"/>
  <c r="AK8" i="1"/>
  <c r="AO116" i="1"/>
  <c r="BE113" i="1"/>
  <c r="AO112" i="1"/>
  <c r="BU106" i="1"/>
  <c r="BE101" i="1"/>
  <c r="AO100" i="1"/>
  <c r="AO96" i="1"/>
  <c r="AO92" i="1"/>
  <c r="AO88" i="1"/>
  <c r="BU86" i="1"/>
  <c r="BU78" i="1"/>
  <c r="BE77" i="1"/>
  <c r="AO76" i="1"/>
  <c r="BU74" i="1"/>
  <c r="BE73" i="1"/>
  <c r="AO72" i="1"/>
  <c r="BU70" i="1"/>
  <c r="BA25" i="1"/>
  <c r="BM122" i="1"/>
  <c r="BM118" i="1"/>
  <c r="BM114" i="1"/>
  <c r="AW113" i="1"/>
  <c r="AG112" i="1"/>
  <c r="AW109" i="1"/>
  <c r="AG104" i="1"/>
  <c r="AW101" i="1"/>
  <c r="AG100" i="1"/>
  <c r="AW97" i="1"/>
  <c r="AG96" i="1"/>
  <c r="AW93" i="1"/>
  <c r="AG92" i="1"/>
  <c r="AW89" i="1"/>
  <c r="AG88" i="1"/>
  <c r="BM86" i="1"/>
  <c r="BM78" i="1"/>
  <c r="AW77" i="1"/>
  <c r="AW73" i="1"/>
  <c r="AG72" i="1"/>
  <c r="BM70" i="1"/>
  <c r="AG68" i="1"/>
  <c r="BM66" i="1"/>
  <c r="AW65" i="1"/>
  <c r="AG64" i="1"/>
  <c r="AW61" i="1"/>
  <c r="AG60" i="1"/>
  <c r="BM58" i="1"/>
  <c r="AW57" i="1"/>
  <c r="AG56" i="1"/>
  <c r="AW53" i="1"/>
  <c r="AC40" i="1"/>
  <c r="BU24" i="1"/>
  <c r="BA23" i="1"/>
  <c r="BA21" i="1"/>
  <c r="BI18" i="1"/>
  <c r="BQ16" i="1"/>
  <c r="AK14" i="1"/>
  <c r="BA11" i="1"/>
  <c r="AC7" i="1"/>
  <c r="AK6" i="1"/>
  <c r="AG25" i="1"/>
  <c r="BM23" i="1"/>
  <c r="AW22" i="1"/>
  <c r="BM19" i="1"/>
  <c r="AG13" i="1"/>
  <c r="AW40" i="1"/>
  <c r="BM25" i="1"/>
  <c r="AW24" i="1"/>
  <c r="BM21" i="1"/>
  <c r="AW20" i="1"/>
  <c r="BM17" i="1"/>
  <c r="AG15" i="1"/>
  <c r="AO40" i="1"/>
  <c r="BE25" i="1"/>
  <c r="AO24" i="1"/>
  <c r="BU22" i="1"/>
  <c r="BE21" i="1"/>
  <c r="BU18" i="1"/>
  <c r="BU14" i="1"/>
  <c r="R9" i="2"/>
  <c r="P7" i="2"/>
  <c r="R10" i="2"/>
  <c r="P8" i="2"/>
  <c r="P12" i="2"/>
  <c r="P13" i="2"/>
  <c r="Q5" i="2"/>
  <c r="P15" i="2"/>
  <c r="Q9" i="2"/>
  <c r="Q12" i="2"/>
  <c r="R6" i="2"/>
  <c r="P5" i="2"/>
  <c r="Q10" i="2"/>
  <c r="R15" i="2"/>
  <c r="P14" i="2"/>
  <c r="P6" i="2"/>
  <c r="Q11" i="2"/>
  <c r="R16" i="2"/>
  <c r="R8" i="2"/>
  <c r="P17" i="2"/>
  <c r="P9" i="2"/>
  <c r="Q14" i="2"/>
  <c r="Q6" i="2"/>
  <c r="R11" i="2"/>
  <c r="P16" i="2"/>
  <c r="P10" i="2"/>
  <c r="Q15" i="2"/>
  <c r="Q7" i="2"/>
  <c r="R12" i="2"/>
  <c r="P11" i="2"/>
  <c r="Q8" i="2"/>
  <c r="R13" i="2"/>
  <c r="R5" i="2"/>
  <c r="M5" i="2"/>
  <c r="N10" i="2"/>
  <c r="O6" i="2"/>
  <c r="N13" i="2"/>
  <c r="O8" i="2"/>
  <c r="O13" i="2"/>
  <c r="N17" i="2"/>
  <c r="O9" i="2"/>
  <c r="O14" i="2"/>
  <c r="O16" i="2"/>
  <c r="O12" i="2"/>
  <c r="O17" i="2"/>
  <c r="O5" i="2"/>
  <c r="N16" i="2"/>
  <c r="O15" i="2"/>
  <c r="O7" i="2"/>
  <c r="M14" i="2"/>
  <c r="N8" i="2"/>
  <c r="O11" i="2"/>
  <c r="N6" i="2"/>
  <c r="N15" i="2"/>
  <c r="N7" i="2"/>
  <c r="N11" i="2"/>
  <c r="N12" i="2"/>
  <c r="M9" i="2"/>
  <c r="M10" i="2"/>
  <c r="AC210" i="4" l="1"/>
  <c r="AC208" i="4"/>
  <c r="AC187" i="4"/>
  <c r="AC6" i="4"/>
  <c r="AC137" i="4"/>
  <c r="AC189" i="4"/>
  <c r="AC179" i="4"/>
  <c r="AC112" i="4"/>
  <c r="AC214" i="4"/>
  <c r="AC185" i="4"/>
  <c r="AC212" i="4"/>
  <c r="AC200" i="4"/>
  <c r="AC155" i="4"/>
  <c r="AP60" i="1"/>
  <c r="AY175" i="4"/>
  <c r="BO171" i="4"/>
  <c r="AQ20" i="4"/>
  <c r="CM172" i="4"/>
  <c r="BC174" i="4"/>
  <c r="BS170" i="4"/>
  <c r="AI20" i="4"/>
  <c r="BG173" i="4"/>
  <c r="BW169" i="4"/>
  <c r="AU20" i="4"/>
  <c r="CE174" i="4"/>
  <c r="CM165" i="4"/>
  <c r="CQ164" i="4"/>
  <c r="AY149" i="4"/>
  <c r="BC142" i="4"/>
  <c r="CI166" i="4"/>
  <c r="CI145" i="4"/>
  <c r="CE144" i="4"/>
  <c r="BG149" i="4"/>
  <c r="BO143" i="4"/>
  <c r="BK172" i="4"/>
  <c r="CQ171" i="4"/>
  <c r="CE167" i="4"/>
  <c r="AY142" i="4"/>
  <c r="CA175" i="4"/>
  <c r="BS143" i="4"/>
  <c r="AY130" i="4"/>
  <c r="CA168" i="4"/>
  <c r="CM124" i="4"/>
  <c r="CI123" i="4"/>
  <c r="CQ146" i="4"/>
  <c r="CM145" i="4"/>
  <c r="BW143" i="4"/>
  <c r="BO129" i="4"/>
  <c r="CM127" i="4"/>
  <c r="CI126" i="4"/>
  <c r="BW129" i="4"/>
  <c r="CM125" i="4"/>
  <c r="CI124" i="4"/>
  <c r="BG130" i="4"/>
  <c r="BK129" i="4"/>
  <c r="CI127" i="4"/>
  <c r="CI173" i="4"/>
  <c r="BK143" i="4"/>
  <c r="BG142" i="4"/>
  <c r="CA128" i="4"/>
  <c r="CM123" i="4"/>
  <c r="CE128" i="4"/>
  <c r="BS129" i="4"/>
  <c r="CM126" i="4"/>
  <c r="BC149" i="4"/>
  <c r="CQ122" i="4"/>
  <c r="CQ81" i="4"/>
  <c r="BK81" i="4"/>
  <c r="CI125" i="4"/>
  <c r="CE81" i="4"/>
  <c r="AY81" i="4"/>
  <c r="BS81" i="4"/>
  <c r="CA81" i="4"/>
  <c r="BO81" i="4"/>
  <c r="CA144" i="4"/>
  <c r="BC130" i="4"/>
  <c r="BW81" i="4"/>
  <c r="CI81" i="4"/>
  <c r="BK44" i="4"/>
  <c r="BC46" i="4"/>
  <c r="BG81" i="4"/>
  <c r="BC81" i="4"/>
  <c r="BW41" i="4"/>
  <c r="CI37" i="4"/>
  <c r="BG30" i="4"/>
  <c r="AY47" i="4"/>
  <c r="AY39" i="4"/>
  <c r="BO35" i="4"/>
  <c r="CE31" i="4"/>
  <c r="BG45" i="4"/>
  <c r="CM36" i="4"/>
  <c r="BK29" i="4"/>
  <c r="BC38" i="4"/>
  <c r="BS34" i="4"/>
  <c r="CI30" i="4"/>
  <c r="CA39" i="4"/>
  <c r="CQ35" i="4"/>
  <c r="AY32" i="4"/>
  <c r="BO28" i="4"/>
  <c r="CM81" i="4"/>
  <c r="BO43" i="4"/>
  <c r="BG37" i="4"/>
  <c r="BW33" i="4"/>
  <c r="CM29" i="4"/>
  <c r="BK36" i="4"/>
  <c r="CA32" i="4"/>
  <c r="CQ28" i="4"/>
  <c r="BS27" i="4"/>
  <c r="BS42" i="4"/>
  <c r="BK17" i="4"/>
  <c r="CA13" i="4"/>
  <c r="CQ9" i="4"/>
  <c r="AY20" i="4"/>
  <c r="BO16" i="4"/>
  <c r="CE12" i="4"/>
  <c r="CE38" i="4"/>
  <c r="BC31" i="4"/>
  <c r="BW26" i="4"/>
  <c r="BC19" i="4"/>
  <c r="BS15" i="4"/>
  <c r="CI11" i="4"/>
  <c r="BG18" i="4"/>
  <c r="BW14" i="4"/>
  <c r="CM10" i="4"/>
  <c r="AU5" i="1"/>
  <c r="AM35" i="1"/>
  <c r="AY173" i="1"/>
  <c r="AE122" i="1"/>
  <c r="AE138" i="1"/>
  <c r="AE50" i="1"/>
  <c r="AM33" i="1"/>
  <c r="AA29" i="1"/>
  <c r="BU111" i="4"/>
  <c r="BQ110" i="4"/>
  <c r="CO108" i="4"/>
  <c r="BI108" i="4"/>
  <c r="BE107" i="4"/>
  <c r="CG106" i="4"/>
  <c r="BA106" i="4"/>
  <c r="CC105" i="4"/>
  <c r="AW105" i="4"/>
  <c r="BY104" i="4"/>
  <c r="CO97" i="4"/>
  <c r="CC94" i="4"/>
  <c r="BY93" i="4"/>
  <c r="CO111" i="4"/>
  <c r="BI111" i="4"/>
  <c r="CC111" i="4"/>
  <c r="AW111" i="4"/>
  <c r="BY110" i="4"/>
  <c r="BQ108" i="4"/>
  <c r="BM107" i="4"/>
  <c r="BI106" i="4"/>
  <c r="CK105" i="4"/>
  <c r="BE105" i="4"/>
  <c r="CG104" i="4"/>
  <c r="CC103" i="4"/>
  <c r="CO95" i="4"/>
  <c r="CC92" i="4"/>
  <c r="BY91" i="4"/>
  <c r="BQ111" i="4"/>
  <c r="BM110" i="4"/>
  <c r="CO109" i="4"/>
  <c r="CK108" i="4"/>
  <c r="BE108" i="4"/>
  <c r="BA107" i="4"/>
  <c r="CC106" i="4"/>
  <c r="AW106" i="4"/>
  <c r="BY105" i="4"/>
  <c r="BY111" i="4"/>
  <c r="BU110" i="4"/>
  <c r="BM108" i="4"/>
  <c r="CO107" i="4"/>
  <c r="BI107" i="4"/>
  <c r="CK106" i="4"/>
  <c r="BE106" i="4"/>
  <c r="CG105" i="4"/>
  <c r="BA105" i="4"/>
  <c r="CC104" i="4"/>
  <c r="BY103" i="4"/>
  <c r="BM111" i="4"/>
  <c r="CO110" i="4"/>
  <c r="BI110" i="4"/>
  <c r="CK109" i="4"/>
  <c r="BE109" i="4"/>
  <c r="CG108" i="4"/>
  <c r="BA108" i="4"/>
  <c r="CC107" i="4"/>
  <c r="AW107" i="4"/>
  <c r="BY106" i="4"/>
  <c r="CG111" i="4"/>
  <c r="CG109" i="4"/>
  <c r="BU107" i="4"/>
  <c r="BU106" i="4"/>
  <c r="BI105" i="4"/>
  <c r="CO104" i="4"/>
  <c r="CK99" i="4"/>
  <c r="BM94" i="4"/>
  <c r="BE90" i="4"/>
  <c r="CC88" i="4"/>
  <c r="BY87" i="4"/>
  <c r="CO75" i="4"/>
  <c r="CK74" i="4"/>
  <c r="BE74" i="4"/>
  <c r="CG73" i="4"/>
  <c r="CC72" i="4"/>
  <c r="CC109" i="4"/>
  <c r="BA109" i="4"/>
  <c r="BQ107" i="4"/>
  <c r="BQ106" i="4"/>
  <c r="BU104" i="4"/>
  <c r="CO100" i="4"/>
  <c r="CO98" i="4"/>
  <c r="CO92" i="4"/>
  <c r="BE92" i="4"/>
  <c r="AW91" i="4"/>
  <c r="BU89" i="4"/>
  <c r="BY109" i="4"/>
  <c r="AW109" i="4"/>
  <c r="BU105" i="4"/>
  <c r="CK104" i="4"/>
  <c r="CO102" i="4"/>
  <c r="CK93" i="4"/>
  <c r="BM90" i="4"/>
  <c r="CO89" i="4"/>
  <c r="BE88" i="4"/>
  <c r="BI73" i="4"/>
  <c r="CK110" i="4"/>
  <c r="BM106" i="4"/>
  <c r="CO105" i="4"/>
  <c r="BQ104" i="4"/>
  <c r="CO103" i="4"/>
  <c r="CG94" i="4"/>
  <c r="CO91" i="4"/>
  <c r="CG90" i="4"/>
  <c r="AW89" i="4"/>
  <c r="BU87" i="4"/>
  <c r="CG110" i="4"/>
  <c r="AW108" i="4"/>
  <c r="BQ105" i="4"/>
  <c r="CK102" i="4"/>
  <c r="CG96" i="4"/>
  <c r="CK95" i="4"/>
  <c r="BU93" i="4"/>
  <c r="BM92" i="4"/>
  <c r="BM88" i="4"/>
  <c r="CO87" i="4"/>
  <c r="BE111" i="4"/>
  <c r="CC110" i="4"/>
  <c r="BU108" i="4"/>
  <c r="BM104" i="4"/>
  <c r="CK103" i="4"/>
  <c r="CO101" i="4"/>
  <c r="BY95" i="4"/>
  <c r="CO94" i="4"/>
  <c r="CK91" i="4"/>
  <c r="CO90" i="4"/>
  <c r="CK89" i="4"/>
  <c r="CG88" i="4"/>
  <c r="AW87" i="4"/>
  <c r="CK111" i="4"/>
  <c r="BY107" i="4"/>
  <c r="BI104" i="4"/>
  <c r="CG103" i="4"/>
  <c r="CO96" i="4"/>
  <c r="CC96" i="4"/>
  <c r="BU95" i="4"/>
  <c r="CO93" i="4"/>
  <c r="CG92" i="4"/>
  <c r="BU91" i="4"/>
  <c r="CO88" i="4"/>
  <c r="CK87" i="4"/>
  <c r="BY71" i="4"/>
  <c r="BE61" i="4"/>
  <c r="BU57" i="4"/>
  <c r="CK53" i="4"/>
  <c r="BM105" i="4"/>
  <c r="CG98" i="4"/>
  <c r="BY89" i="4"/>
  <c r="AW76" i="4"/>
  <c r="BQ70" i="4"/>
  <c r="BI60" i="4"/>
  <c r="BY56" i="4"/>
  <c r="CC68" i="4"/>
  <c r="BA111" i="4"/>
  <c r="AW93" i="4"/>
  <c r="AW63" i="4"/>
  <c r="BM59" i="4"/>
  <c r="CC55" i="4"/>
  <c r="BA75" i="4"/>
  <c r="BM72" i="4"/>
  <c r="CG67" i="4"/>
  <c r="CG102" i="4"/>
  <c r="BY97" i="4"/>
  <c r="CO64" i="4"/>
  <c r="CK63" i="4"/>
  <c r="CG62" i="4"/>
  <c r="BA62" i="4"/>
  <c r="CC61" i="4"/>
  <c r="BY60" i="4"/>
  <c r="BU59" i="4"/>
  <c r="BQ58" i="4"/>
  <c r="BM57" i="4"/>
  <c r="BI56" i="4"/>
  <c r="BE55" i="4"/>
  <c r="CG54" i="4"/>
  <c r="BA54" i="4"/>
  <c r="AW53" i="4"/>
  <c r="BI67" i="4"/>
  <c r="CK66" i="4"/>
  <c r="CK97" i="4"/>
  <c r="CC90" i="4"/>
  <c r="BM68" i="4"/>
  <c r="CO99" i="4"/>
  <c r="BQ69" i="4"/>
  <c r="AW64" i="4"/>
  <c r="BU70" i="4"/>
  <c r="BA65" i="4"/>
  <c r="BE66" i="4"/>
  <c r="AT14" i="1"/>
  <c r="AO19" i="4"/>
  <c r="AG19" i="4"/>
  <c r="AS19" i="4"/>
  <c r="BU175" i="4"/>
  <c r="CK171" i="4"/>
  <c r="BA173" i="4"/>
  <c r="BQ169" i="4"/>
  <c r="CG165" i="4"/>
  <c r="BY174" i="4"/>
  <c r="CO170" i="4"/>
  <c r="CC173" i="4"/>
  <c r="BI171" i="4"/>
  <c r="BY167" i="4"/>
  <c r="CO163" i="4"/>
  <c r="AW143" i="4"/>
  <c r="BU168" i="4"/>
  <c r="BY145" i="4"/>
  <c r="BU144" i="4"/>
  <c r="AW174" i="4"/>
  <c r="BI144" i="4"/>
  <c r="BE143" i="4"/>
  <c r="CO147" i="4"/>
  <c r="CK146" i="4"/>
  <c r="CK164" i="4"/>
  <c r="BM144" i="4"/>
  <c r="BA143" i="4"/>
  <c r="CG172" i="4"/>
  <c r="BE172" i="4"/>
  <c r="CC166" i="4"/>
  <c r="CG146" i="4"/>
  <c r="CC145" i="4"/>
  <c r="BQ144" i="4"/>
  <c r="BM170" i="4"/>
  <c r="CC80" i="4"/>
  <c r="AW80" i="4"/>
  <c r="BQ80" i="4"/>
  <c r="CK80" i="4"/>
  <c r="BE80" i="4"/>
  <c r="BM80" i="4"/>
  <c r="CG80" i="4"/>
  <c r="BA80" i="4"/>
  <c r="CO80" i="4"/>
  <c r="BI80" i="4"/>
  <c r="AW46" i="4"/>
  <c r="BA45" i="4"/>
  <c r="BQ41" i="4"/>
  <c r="BY80" i="4"/>
  <c r="BU80" i="4"/>
  <c r="BE44" i="4"/>
  <c r="AW38" i="4"/>
  <c r="BM34" i="4"/>
  <c r="CC30" i="4"/>
  <c r="BI43" i="4"/>
  <c r="BU39" i="4"/>
  <c r="CK35" i="4"/>
  <c r="BI28" i="4"/>
  <c r="BM42" i="4"/>
  <c r="BA37" i="4"/>
  <c r="BQ33" i="4"/>
  <c r="CG29" i="4"/>
  <c r="BY38" i="4"/>
  <c r="CO34" i="4"/>
  <c r="AW31" i="4"/>
  <c r="BM27" i="4"/>
  <c r="BE36" i="4"/>
  <c r="BU32" i="4"/>
  <c r="CK28" i="4"/>
  <c r="CC37" i="4"/>
  <c r="BA30" i="4"/>
  <c r="BQ26" i="4"/>
  <c r="CG36" i="4"/>
  <c r="BE29" i="4"/>
  <c r="BI16" i="4"/>
  <c r="BY12" i="4"/>
  <c r="CO8" i="4"/>
  <c r="BU13" i="4"/>
  <c r="BI35" i="4"/>
  <c r="BE17" i="4"/>
  <c r="CO27" i="4"/>
  <c r="AW19" i="4"/>
  <c r="BM15" i="4"/>
  <c r="CC11" i="4"/>
  <c r="BY31" i="4"/>
  <c r="BA18" i="4"/>
  <c r="BQ14" i="4"/>
  <c r="CG10" i="4"/>
  <c r="CK9" i="4"/>
  <c r="BD142" i="1"/>
  <c r="CM174" i="4"/>
  <c r="BS172" i="4"/>
  <c r="CQ173" i="4"/>
  <c r="AI22" i="4"/>
  <c r="BG175" i="4"/>
  <c r="BW171" i="4"/>
  <c r="AQ22" i="4"/>
  <c r="AU22" i="4"/>
  <c r="BK174" i="4"/>
  <c r="CA170" i="4"/>
  <c r="CI175" i="4"/>
  <c r="CE149" i="4"/>
  <c r="CQ144" i="4"/>
  <c r="CM143" i="4"/>
  <c r="BO148" i="4"/>
  <c r="BS141" i="4"/>
  <c r="CI168" i="4"/>
  <c r="AY147" i="4"/>
  <c r="BC140" i="4"/>
  <c r="BO173" i="4"/>
  <c r="CA149" i="4"/>
  <c r="BW148" i="4"/>
  <c r="CI143" i="4"/>
  <c r="CE142" i="4"/>
  <c r="CE169" i="4"/>
  <c r="BC147" i="4"/>
  <c r="BK141" i="4"/>
  <c r="BG140" i="4"/>
  <c r="CA142" i="4"/>
  <c r="BO141" i="4"/>
  <c r="CQ166" i="4"/>
  <c r="CM167" i="4"/>
  <c r="BS148" i="4"/>
  <c r="BK148" i="4"/>
  <c r="BG147" i="4"/>
  <c r="AY140" i="4"/>
  <c r="BW141" i="4"/>
  <c r="BS83" i="4"/>
  <c r="CM83" i="4"/>
  <c r="BG83" i="4"/>
  <c r="BG75" i="4"/>
  <c r="BW71" i="4"/>
  <c r="CA83" i="4"/>
  <c r="BO83" i="4"/>
  <c r="CI83" i="4"/>
  <c r="BC83" i="4"/>
  <c r="BW83" i="4"/>
  <c r="AY77" i="4"/>
  <c r="CE83" i="4"/>
  <c r="AY83" i="4"/>
  <c r="BC76" i="4"/>
  <c r="BS72" i="4"/>
  <c r="CM67" i="4"/>
  <c r="AY49" i="4"/>
  <c r="BO45" i="4"/>
  <c r="CE41" i="4"/>
  <c r="BO73" i="4"/>
  <c r="CA70" i="4"/>
  <c r="CQ66" i="4"/>
  <c r="CQ83" i="4"/>
  <c r="AY42" i="4"/>
  <c r="CE69" i="4"/>
  <c r="BG47" i="4"/>
  <c r="BK83" i="4"/>
  <c r="BK74" i="4"/>
  <c r="CI68" i="4"/>
  <c r="BK46" i="4"/>
  <c r="CE62" i="4"/>
  <c r="BC55" i="4"/>
  <c r="BW43" i="4"/>
  <c r="CM38" i="4"/>
  <c r="BK31" i="4"/>
  <c r="CM64" i="4"/>
  <c r="BS44" i="4"/>
  <c r="BS36" i="4"/>
  <c r="CI32" i="4"/>
  <c r="CI63" i="4"/>
  <c r="BG56" i="4"/>
  <c r="CA42" i="4"/>
  <c r="CQ37" i="4"/>
  <c r="AY34" i="4"/>
  <c r="BO30" i="4"/>
  <c r="CQ65" i="4"/>
  <c r="BW60" i="4"/>
  <c r="BG39" i="4"/>
  <c r="BW35" i="4"/>
  <c r="CM31" i="4"/>
  <c r="BK57" i="4"/>
  <c r="BC41" i="4"/>
  <c r="BC33" i="4"/>
  <c r="BS29" i="4"/>
  <c r="CA61" i="4"/>
  <c r="AY54" i="4"/>
  <c r="BK38" i="4"/>
  <c r="CA34" i="4"/>
  <c r="CQ30" i="4"/>
  <c r="AY27" i="4"/>
  <c r="BO37" i="4"/>
  <c r="CE33" i="4"/>
  <c r="BC26" i="4"/>
  <c r="BW28" i="4"/>
  <c r="AY22" i="4"/>
  <c r="BO18" i="4"/>
  <c r="CE14" i="4"/>
  <c r="BO58" i="4"/>
  <c r="CE26" i="4"/>
  <c r="BC21" i="4"/>
  <c r="BS17" i="4"/>
  <c r="CI13" i="4"/>
  <c r="BC48" i="4"/>
  <c r="CI39" i="4"/>
  <c r="CA27" i="4"/>
  <c r="BG20" i="4"/>
  <c r="BW16" i="4"/>
  <c r="CM12" i="4"/>
  <c r="BG32" i="4"/>
  <c r="BK19" i="4"/>
  <c r="CA15" i="4"/>
  <c r="CQ11" i="4"/>
  <c r="AC194" i="4"/>
  <c r="BJ175" i="4"/>
  <c r="BZ171" i="4"/>
  <c r="AP23" i="4"/>
  <c r="BN174" i="4"/>
  <c r="CD170" i="4"/>
  <c r="AH23" i="4"/>
  <c r="BR173" i="4"/>
  <c r="CH169" i="4"/>
  <c r="AT23" i="4"/>
  <c r="CP174" i="4"/>
  <c r="BV172" i="4"/>
  <c r="CL168" i="4"/>
  <c r="AX146" i="4"/>
  <c r="BB139" i="4"/>
  <c r="BZ148" i="4"/>
  <c r="BV147" i="4"/>
  <c r="CH142" i="4"/>
  <c r="CD141" i="4"/>
  <c r="BJ147" i="4"/>
  <c r="BF146" i="4"/>
  <c r="BN140" i="4"/>
  <c r="CL149" i="4"/>
  <c r="AX139" i="4"/>
  <c r="BN147" i="4"/>
  <c r="BR140" i="4"/>
  <c r="CD148" i="4"/>
  <c r="BB128" i="4"/>
  <c r="BV125" i="4"/>
  <c r="BR124" i="4"/>
  <c r="BN123" i="4"/>
  <c r="BJ122" i="4"/>
  <c r="BV117" i="4"/>
  <c r="BR147" i="4"/>
  <c r="BJ140" i="4"/>
  <c r="BF139" i="4"/>
  <c r="BR127" i="4"/>
  <c r="BN126" i="4"/>
  <c r="BJ125" i="4"/>
  <c r="CP167" i="4"/>
  <c r="AX128" i="4"/>
  <c r="BV126" i="4"/>
  <c r="BR125" i="4"/>
  <c r="BN124" i="4"/>
  <c r="BJ123" i="4"/>
  <c r="BB146" i="4"/>
  <c r="BN127" i="4"/>
  <c r="BJ126" i="4"/>
  <c r="BV121" i="4"/>
  <c r="BR120" i="4"/>
  <c r="BN119" i="4"/>
  <c r="BJ118" i="4"/>
  <c r="CL175" i="4"/>
  <c r="CH149" i="4"/>
  <c r="CP143" i="4"/>
  <c r="CL142" i="4"/>
  <c r="BZ141" i="4"/>
  <c r="BV140" i="4"/>
  <c r="BF128" i="4"/>
  <c r="BV124" i="4"/>
  <c r="BR123" i="4"/>
  <c r="BN122" i="4"/>
  <c r="BJ121" i="4"/>
  <c r="BV122" i="4"/>
  <c r="BN120" i="4"/>
  <c r="CD116" i="4"/>
  <c r="BR126" i="4"/>
  <c r="BR119" i="4"/>
  <c r="BV127" i="4"/>
  <c r="BN125" i="4"/>
  <c r="BR122" i="4"/>
  <c r="BJ120" i="4"/>
  <c r="BR117" i="4"/>
  <c r="BZ116" i="4"/>
  <c r="CP114" i="4"/>
  <c r="BJ124" i="4"/>
  <c r="BV123" i="4"/>
  <c r="BR121" i="4"/>
  <c r="BV118" i="4"/>
  <c r="BN117" i="4"/>
  <c r="CL115" i="4"/>
  <c r="BN121" i="4"/>
  <c r="BJ119" i="4"/>
  <c r="BJ117" i="4"/>
  <c r="BJ127" i="4"/>
  <c r="BN118" i="4"/>
  <c r="CH115" i="4"/>
  <c r="CH84" i="4"/>
  <c r="BB84" i="4"/>
  <c r="BV84" i="4"/>
  <c r="CP84" i="4"/>
  <c r="BJ84" i="4"/>
  <c r="CD84" i="4"/>
  <c r="AX84" i="4"/>
  <c r="BR84" i="4"/>
  <c r="CL84" i="4"/>
  <c r="BF84" i="4"/>
  <c r="BV120" i="4"/>
  <c r="BN84" i="4"/>
  <c r="BF48" i="4"/>
  <c r="BV44" i="4"/>
  <c r="BR118" i="4"/>
  <c r="BV119" i="4"/>
  <c r="BF41" i="4"/>
  <c r="AX50" i="4"/>
  <c r="BN46" i="4"/>
  <c r="BB49" i="4"/>
  <c r="BZ84" i="4"/>
  <c r="CD42" i="4"/>
  <c r="BB42" i="4"/>
  <c r="BB34" i="4"/>
  <c r="BR30" i="4"/>
  <c r="BJ39" i="4"/>
  <c r="BZ35" i="4"/>
  <c r="CP31" i="4"/>
  <c r="AX28" i="4"/>
  <c r="CH41" i="4"/>
  <c r="BF33" i="4"/>
  <c r="BV29" i="4"/>
  <c r="BN38" i="4"/>
  <c r="CD34" i="4"/>
  <c r="BB27" i="4"/>
  <c r="CL39" i="4"/>
  <c r="BJ32" i="4"/>
  <c r="BZ28" i="4"/>
  <c r="BR37" i="4"/>
  <c r="CH33" i="4"/>
  <c r="BF26" i="4"/>
  <c r="BJ47" i="4"/>
  <c r="BZ43" i="4"/>
  <c r="AX43" i="4"/>
  <c r="BV36" i="4"/>
  <c r="CL32" i="4"/>
  <c r="AX23" i="4"/>
  <c r="BF21" i="4"/>
  <c r="BV17" i="4"/>
  <c r="CL13" i="4"/>
  <c r="CH26" i="4"/>
  <c r="CP38" i="4"/>
  <c r="BJ20" i="4"/>
  <c r="BZ16" i="4"/>
  <c r="CP12" i="4"/>
  <c r="BN31" i="4"/>
  <c r="BR45" i="4"/>
  <c r="CD27" i="4"/>
  <c r="BN19" i="4"/>
  <c r="CD15" i="4"/>
  <c r="AX35" i="4"/>
  <c r="BB22" i="4"/>
  <c r="BR18" i="4"/>
  <c r="CH14" i="4"/>
  <c r="AQ5" i="4"/>
  <c r="CQ175" i="4"/>
  <c r="AI24" i="4"/>
  <c r="BW173" i="4"/>
  <c r="CM169" i="4"/>
  <c r="AU24" i="4"/>
  <c r="AI5" i="4"/>
  <c r="CA172" i="4"/>
  <c r="CQ168" i="4"/>
  <c r="AU5" i="4"/>
  <c r="BO175" i="4"/>
  <c r="CE171" i="4"/>
  <c r="AQ24" i="4"/>
  <c r="BS146" i="4"/>
  <c r="CA140" i="4"/>
  <c r="BW139" i="4"/>
  <c r="BS138" i="4"/>
  <c r="BK136" i="4"/>
  <c r="BC145" i="4"/>
  <c r="CQ139" i="4"/>
  <c r="BK139" i="4"/>
  <c r="CM138" i="4"/>
  <c r="CI148" i="4"/>
  <c r="CE147" i="4"/>
  <c r="CQ142" i="4"/>
  <c r="CM141" i="4"/>
  <c r="CI140" i="4"/>
  <c r="CE139" i="4"/>
  <c r="CA138" i="4"/>
  <c r="BS136" i="4"/>
  <c r="BS174" i="4"/>
  <c r="BO146" i="4"/>
  <c r="BS139" i="4"/>
  <c r="BO138" i="4"/>
  <c r="CI170" i="4"/>
  <c r="CQ149" i="4"/>
  <c r="CM148" i="4"/>
  <c r="CQ141" i="4"/>
  <c r="CM140" i="4"/>
  <c r="CI139" i="4"/>
  <c r="CE138" i="4"/>
  <c r="AY138" i="4"/>
  <c r="BW136" i="4"/>
  <c r="CQ133" i="4"/>
  <c r="BC138" i="4"/>
  <c r="BG124" i="4"/>
  <c r="BC123" i="4"/>
  <c r="AY122" i="4"/>
  <c r="CE135" i="4"/>
  <c r="BG127" i="4"/>
  <c r="BC126" i="4"/>
  <c r="AY125" i="4"/>
  <c r="AY145" i="4"/>
  <c r="CI141" i="4"/>
  <c r="CE140" i="4"/>
  <c r="CA139" i="4"/>
  <c r="BO136" i="4"/>
  <c r="BG125" i="4"/>
  <c r="BC124" i="4"/>
  <c r="AY123" i="4"/>
  <c r="BC127" i="4"/>
  <c r="AY126" i="4"/>
  <c r="BG120" i="4"/>
  <c r="BC119" i="4"/>
  <c r="AY118" i="4"/>
  <c r="CQ138" i="4"/>
  <c r="CM134" i="4"/>
  <c r="BG123" i="4"/>
  <c r="BC122" i="4"/>
  <c r="AY121" i="4"/>
  <c r="BG115" i="4"/>
  <c r="CA135" i="4"/>
  <c r="BG121" i="4"/>
  <c r="BC117" i="4"/>
  <c r="BG116" i="4"/>
  <c r="BG113" i="4"/>
  <c r="CI138" i="4"/>
  <c r="AY127" i="4"/>
  <c r="BG118" i="4"/>
  <c r="AY114" i="4"/>
  <c r="BC121" i="4"/>
  <c r="AY119" i="4"/>
  <c r="AY117" i="4"/>
  <c r="CM139" i="4"/>
  <c r="BW138" i="4"/>
  <c r="CI134" i="4"/>
  <c r="BC118" i="4"/>
  <c r="BC116" i="4"/>
  <c r="BC113" i="4"/>
  <c r="CQ140" i="4"/>
  <c r="BG138" i="4"/>
  <c r="BC125" i="4"/>
  <c r="BC120" i="4"/>
  <c r="CA147" i="4"/>
  <c r="BK146" i="4"/>
  <c r="BO139" i="4"/>
  <c r="AY124" i="4"/>
  <c r="BG122" i="4"/>
  <c r="BG119" i="4"/>
  <c r="BC114" i="4"/>
  <c r="AY113" i="4"/>
  <c r="BG114" i="4"/>
  <c r="CA85" i="4"/>
  <c r="BO85" i="4"/>
  <c r="AY120" i="4"/>
  <c r="CI85" i="4"/>
  <c r="BC85" i="4"/>
  <c r="BW146" i="4"/>
  <c r="BG126" i="4"/>
  <c r="BG117" i="4"/>
  <c r="BW85" i="4"/>
  <c r="BK138" i="4"/>
  <c r="AY116" i="4"/>
  <c r="CQ85" i="4"/>
  <c r="BK85" i="4"/>
  <c r="BG145" i="4"/>
  <c r="BC115" i="4"/>
  <c r="CE85" i="4"/>
  <c r="AY85" i="4"/>
  <c r="CM85" i="4"/>
  <c r="BG85" i="4"/>
  <c r="BC50" i="4"/>
  <c r="BS46" i="4"/>
  <c r="CI42" i="4"/>
  <c r="AY44" i="4"/>
  <c r="BS85" i="4"/>
  <c r="BG49" i="4"/>
  <c r="BC43" i="4"/>
  <c r="BK48" i="4"/>
  <c r="AY115" i="4"/>
  <c r="AY51" i="4"/>
  <c r="BO47" i="4"/>
  <c r="CQ39" i="4"/>
  <c r="AY36" i="4"/>
  <c r="BO32" i="4"/>
  <c r="BW37" i="4"/>
  <c r="CM33" i="4"/>
  <c r="BK26" i="4"/>
  <c r="BC35" i="4"/>
  <c r="BS31" i="4"/>
  <c r="CA36" i="4"/>
  <c r="CQ32" i="4"/>
  <c r="AY29" i="4"/>
  <c r="BW45" i="4"/>
  <c r="CE43" i="4"/>
  <c r="BG34" i="4"/>
  <c r="BW30" i="4"/>
  <c r="CM26" i="4"/>
  <c r="CA44" i="4"/>
  <c r="BG42" i="4"/>
  <c r="BO39" i="4"/>
  <c r="CE35" i="4"/>
  <c r="BC28" i="4"/>
  <c r="CM41" i="4"/>
  <c r="BK41" i="4"/>
  <c r="BS38" i="4"/>
  <c r="CI34" i="4"/>
  <c r="BG27" i="4"/>
  <c r="CM5" i="4"/>
  <c r="BG5" i="4"/>
  <c r="CE5" i="4"/>
  <c r="BK33" i="4"/>
  <c r="BS19" i="4"/>
  <c r="CI15" i="4"/>
  <c r="CA5" i="4"/>
  <c r="BO5" i="4"/>
  <c r="BW18" i="4"/>
  <c r="CM14" i="4"/>
  <c r="CI5" i="4"/>
  <c r="BC5" i="4"/>
  <c r="CI27" i="4"/>
  <c r="BW5" i="4"/>
  <c r="CA29" i="4"/>
  <c r="AY24" i="4"/>
  <c r="BG22" i="4"/>
  <c r="BK21" i="4"/>
  <c r="CA17" i="4"/>
  <c r="CQ13" i="4"/>
  <c r="CQ5" i="4"/>
  <c r="BK5" i="4"/>
  <c r="CE28" i="4"/>
  <c r="BC23" i="4"/>
  <c r="AY5" i="4"/>
  <c r="BO20" i="4"/>
  <c r="CE16" i="4"/>
  <c r="BS5" i="4"/>
  <c r="BJ55" i="1"/>
  <c r="AT18" i="4"/>
  <c r="AP18" i="4"/>
  <c r="CD172" i="4"/>
  <c r="BJ170" i="4"/>
  <c r="BZ166" i="4"/>
  <c r="CP162" i="4"/>
  <c r="BR175" i="4"/>
  <c r="CH171" i="4"/>
  <c r="BV174" i="4"/>
  <c r="CL170" i="4"/>
  <c r="AH18" i="4"/>
  <c r="BB172" i="4"/>
  <c r="BR168" i="4"/>
  <c r="CH164" i="4"/>
  <c r="BZ173" i="4"/>
  <c r="AX173" i="4"/>
  <c r="BV167" i="4"/>
  <c r="CH147" i="4"/>
  <c r="CD146" i="4"/>
  <c r="CP169" i="4"/>
  <c r="BN169" i="4"/>
  <c r="BN145" i="4"/>
  <c r="AX144" i="4"/>
  <c r="BZ146" i="4"/>
  <c r="BV145" i="4"/>
  <c r="BB144" i="4"/>
  <c r="BJ130" i="4"/>
  <c r="BJ145" i="4"/>
  <c r="BF144" i="4"/>
  <c r="AX131" i="4"/>
  <c r="BN130" i="4"/>
  <c r="CH128" i="4"/>
  <c r="BZ129" i="4"/>
  <c r="BF131" i="4"/>
  <c r="BV130" i="4"/>
  <c r="BF171" i="4"/>
  <c r="CD165" i="4"/>
  <c r="CL147" i="4"/>
  <c r="CP126" i="4"/>
  <c r="CP148" i="4"/>
  <c r="BB131" i="4"/>
  <c r="BR130" i="4"/>
  <c r="CL128" i="4"/>
  <c r="CD129" i="4"/>
  <c r="BR145" i="4"/>
  <c r="CL163" i="4"/>
  <c r="CP127" i="4"/>
  <c r="BN79" i="4"/>
  <c r="CH79" i="4"/>
  <c r="BB79" i="4"/>
  <c r="BV79" i="4"/>
  <c r="CD79" i="4"/>
  <c r="AX79" i="4"/>
  <c r="BR79" i="4"/>
  <c r="BZ79" i="4"/>
  <c r="BV52" i="4"/>
  <c r="BR51" i="4"/>
  <c r="BN50" i="4"/>
  <c r="CP49" i="4"/>
  <c r="BJ49" i="4"/>
  <c r="CL48" i="4"/>
  <c r="CH47" i="4"/>
  <c r="CD46" i="4"/>
  <c r="BZ45" i="4"/>
  <c r="CP41" i="4"/>
  <c r="BJ79" i="4"/>
  <c r="CP52" i="4"/>
  <c r="BJ52" i="4"/>
  <c r="CL51" i="4"/>
  <c r="BF51" i="4"/>
  <c r="CH50" i="4"/>
  <c r="CD49" i="4"/>
  <c r="BZ48" i="4"/>
  <c r="BV47" i="4"/>
  <c r="CP44" i="4"/>
  <c r="BF79" i="4"/>
  <c r="CD52" i="4"/>
  <c r="AX52" i="4"/>
  <c r="BZ51" i="4"/>
  <c r="BV50" i="4"/>
  <c r="BR49" i="4"/>
  <c r="BN48" i="4"/>
  <c r="CP79" i="4"/>
  <c r="BR52" i="4"/>
  <c r="BN51" i="4"/>
  <c r="CP50" i="4"/>
  <c r="BJ50" i="4"/>
  <c r="CL49" i="4"/>
  <c r="CH48" i="4"/>
  <c r="CD47" i="4"/>
  <c r="BZ46" i="4"/>
  <c r="CP42" i="4"/>
  <c r="BJ42" i="4"/>
  <c r="CL79" i="4"/>
  <c r="CL52" i="4"/>
  <c r="BF52" i="4"/>
  <c r="CH51" i="4"/>
  <c r="BB51" i="4"/>
  <c r="CD50" i="4"/>
  <c r="BZ49" i="4"/>
  <c r="BV48" i="4"/>
  <c r="BR47" i="4"/>
  <c r="CP45" i="4"/>
  <c r="CL44" i="4"/>
  <c r="BZ52" i="4"/>
  <c r="BV51" i="4"/>
  <c r="BR50" i="4"/>
  <c r="BN49" i="4"/>
  <c r="CP48" i="4"/>
  <c r="CL47" i="4"/>
  <c r="CH46" i="4"/>
  <c r="BN52" i="4"/>
  <c r="CP51" i="4"/>
  <c r="BJ51" i="4"/>
  <c r="CL50" i="4"/>
  <c r="BF50" i="4"/>
  <c r="CH49" i="4"/>
  <c r="CD48" i="4"/>
  <c r="BZ47" i="4"/>
  <c r="BV46" i="4"/>
  <c r="BZ50" i="4"/>
  <c r="CH45" i="4"/>
  <c r="CL43" i="4"/>
  <c r="BF35" i="4"/>
  <c r="BV31" i="4"/>
  <c r="CP47" i="4"/>
  <c r="CD45" i="4"/>
  <c r="CD36" i="4"/>
  <c r="BB29" i="4"/>
  <c r="CD51" i="4"/>
  <c r="BB44" i="4"/>
  <c r="CH43" i="4"/>
  <c r="BF43" i="4"/>
  <c r="BJ34" i="4"/>
  <c r="BZ30" i="4"/>
  <c r="CP46" i="4"/>
  <c r="CH44" i="4"/>
  <c r="BR39" i="4"/>
  <c r="CH35" i="4"/>
  <c r="BF28" i="4"/>
  <c r="CH52" i="4"/>
  <c r="BR48" i="4"/>
  <c r="CL46" i="4"/>
  <c r="CD44" i="4"/>
  <c r="CL42" i="4"/>
  <c r="AX37" i="4"/>
  <c r="BN33" i="4"/>
  <c r="CD29" i="4"/>
  <c r="AX45" i="4"/>
  <c r="BN41" i="4"/>
  <c r="BV38" i="4"/>
  <c r="CL34" i="4"/>
  <c r="BJ27" i="4"/>
  <c r="BB52" i="4"/>
  <c r="CL45" i="4"/>
  <c r="BZ37" i="4"/>
  <c r="CP33" i="4"/>
  <c r="AX30" i="4"/>
  <c r="BN26" i="4"/>
  <c r="CP26" i="4"/>
  <c r="BB17" i="4"/>
  <c r="BR13" i="4"/>
  <c r="CH9" i="4"/>
  <c r="BN14" i="4"/>
  <c r="BB36" i="4"/>
  <c r="BF16" i="4"/>
  <c r="BV12" i="4"/>
  <c r="CL8" i="4"/>
  <c r="CD10" i="4"/>
  <c r="CP43" i="4"/>
  <c r="CL27" i="4"/>
  <c r="BV49" i="4"/>
  <c r="BJ15" i="4"/>
  <c r="BZ11" i="4"/>
  <c r="CP7" i="4"/>
  <c r="CH28" i="4"/>
  <c r="BR32" i="4"/>
  <c r="AX18" i="4"/>
  <c r="BG171" i="1"/>
  <c r="AM139" i="1"/>
  <c r="BO169" i="1"/>
  <c r="AA145" i="1"/>
  <c r="AQ136" i="1"/>
  <c r="AA124" i="1"/>
  <c r="BK27" i="1"/>
  <c r="AX119" i="1"/>
  <c r="BI175" i="4"/>
  <c r="BY171" i="4"/>
  <c r="CO167" i="4"/>
  <c r="AO23" i="4"/>
  <c r="AG23" i="4"/>
  <c r="AS23" i="4"/>
  <c r="CK175" i="4"/>
  <c r="BQ173" i="4"/>
  <c r="CG169" i="4"/>
  <c r="BM147" i="4"/>
  <c r="BQ140" i="4"/>
  <c r="BU172" i="4"/>
  <c r="CC170" i="4"/>
  <c r="CK168" i="4"/>
  <c r="AW146" i="4"/>
  <c r="BA139" i="4"/>
  <c r="BY148" i="4"/>
  <c r="BU147" i="4"/>
  <c r="CG142" i="4"/>
  <c r="CC141" i="4"/>
  <c r="BI147" i="4"/>
  <c r="BE146" i="4"/>
  <c r="BM140" i="4"/>
  <c r="CK149" i="4"/>
  <c r="CG149" i="4"/>
  <c r="CC148" i="4"/>
  <c r="CO143" i="4"/>
  <c r="CK142" i="4"/>
  <c r="CO174" i="4"/>
  <c r="BI127" i="4"/>
  <c r="BU122" i="4"/>
  <c r="BQ121" i="4"/>
  <c r="BM120" i="4"/>
  <c r="BI119" i="4"/>
  <c r="CC116" i="4"/>
  <c r="BM174" i="4"/>
  <c r="BA128" i="4"/>
  <c r="BU125" i="4"/>
  <c r="BQ124" i="4"/>
  <c r="AW139" i="4"/>
  <c r="BU123" i="4"/>
  <c r="BQ122" i="4"/>
  <c r="AW128" i="4"/>
  <c r="BU126" i="4"/>
  <c r="BQ125" i="4"/>
  <c r="BM124" i="4"/>
  <c r="BI123" i="4"/>
  <c r="BU118" i="4"/>
  <c r="BQ117" i="4"/>
  <c r="BA146" i="4"/>
  <c r="BM127" i="4"/>
  <c r="BI126" i="4"/>
  <c r="BU121" i="4"/>
  <c r="BQ120" i="4"/>
  <c r="BM119" i="4"/>
  <c r="BI118" i="4"/>
  <c r="BE128" i="4"/>
  <c r="BU124" i="4"/>
  <c r="BU119" i="4"/>
  <c r="BU117" i="4"/>
  <c r="BY141" i="4"/>
  <c r="BI140" i="4"/>
  <c r="BQ126" i="4"/>
  <c r="BQ119" i="4"/>
  <c r="BU127" i="4"/>
  <c r="BM126" i="4"/>
  <c r="BM125" i="4"/>
  <c r="BM122" i="4"/>
  <c r="BI120" i="4"/>
  <c r="BY116" i="4"/>
  <c r="CO114" i="4"/>
  <c r="BI122" i="4"/>
  <c r="BU120" i="4"/>
  <c r="BQ118" i="4"/>
  <c r="BM123" i="4"/>
  <c r="BM121" i="4"/>
  <c r="BI117" i="4"/>
  <c r="BM84" i="4"/>
  <c r="BQ147" i="4"/>
  <c r="CK115" i="4"/>
  <c r="CG84" i="4"/>
  <c r="BA84" i="4"/>
  <c r="BE139" i="4"/>
  <c r="BM117" i="4"/>
  <c r="CG115" i="4"/>
  <c r="BU84" i="4"/>
  <c r="BI125" i="4"/>
  <c r="BI124" i="4"/>
  <c r="BQ123" i="4"/>
  <c r="BI121" i="4"/>
  <c r="CO84" i="4"/>
  <c r="BI84" i="4"/>
  <c r="CC84" i="4"/>
  <c r="AW84" i="4"/>
  <c r="BQ84" i="4"/>
  <c r="BU140" i="4"/>
  <c r="BM118" i="4"/>
  <c r="BY84" i="4"/>
  <c r="AW43" i="4"/>
  <c r="BE84" i="4"/>
  <c r="BE48" i="4"/>
  <c r="BU44" i="4"/>
  <c r="BI47" i="4"/>
  <c r="BY43" i="4"/>
  <c r="AW50" i="4"/>
  <c r="BM46" i="4"/>
  <c r="CK84" i="4"/>
  <c r="BA49" i="4"/>
  <c r="BU36" i="4"/>
  <c r="CK32" i="4"/>
  <c r="CC42" i="4"/>
  <c r="BA42" i="4"/>
  <c r="BA34" i="4"/>
  <c r="BQ30" i="4"/>
  <c r="CG26" i="4"/>
  <c r="BI39" i="4"/>
  <c r="BY35" i="4"/>
  <c r="CO31" i="4"/>
  <c r="CG41" i="4"/>
  <c r="BE41" i="4"/>
  <c r="BE33" i="4"/>
  <c r="BU29" i="4"/>
  <c r="AW23" i="4"/>
  <c r="BM38" i="4"/>
  <c r="CC34" i="4"/>
  <c r="BA27" i="4"/>
  <c r="CK39" i="4"/>
  <c r="BI32" i="4"/>
  <c r="BY28" i="4"/>
  <c r="BQ127" i="4"/>
  <c r="BQ45" i="4"/>
  <c r="CO38" i="4"/>
  <c r="AW35" i="4"/>
  <c r="BM31" i="4"/>
  <c r="CC27" i="4"/>
  <c r="AW28" i="4"/>
  <c r="BA22" i="4"/>
  <c r="BQ18" i="4"/>
  <c r="CG14" i="4"/>
  <c r="BM19" i="4"/>
  <c r="BE26" i="4"/>
  <c r="BE21" i="4"/>
  <c r="BU17" i="4"/>
  <c r="CK13" i="4"/>
  <c r="BQ37" i="4"/>
  <c r="BI20" i="4"/>
  <c r="BY16" i="4"/>
  <c r="CO12" i="4"/>
  <c r="CC15" i="4"/>
  <c r="CG33" i="4"/>
  <c r="BN75" i="1"/>
  <c r="AH21" i="4"/>
  <c r="AP21" i="4"/>
  <c r="AT21" i="4"/>
  <c r="BF174" i="4"/>
  <c r="BV170" i="4"/>
  <c r="CD175" i="4"/>
  <c r="BJ173" i="4"/>
  <c r="BZ169" i="4"/>
  <c r="BN172" i="4"/>
  <c r="CL173" i="4"/>
  <c r="CL166" i="4"/>
  <c r="BJ149" i="4"/>
  <c r="BF148" i="4"/>
  <c r="BN142" i="4"/>
  <c r="CH167" i="4"/>
  <c r="AX141" i="4"/>
  <c r="BR171" i="4"/>
  <c r="BR149" i="4"/>
  <c r="BZ143" i="4"/>
  <c r="BV142" i="4"/>
  <c r="CP172" i="4"/>
  <c r="BB148" i="4"/>
  <c r="BJ142" i="4"/>
  <c r="BF141" i="4"/>
  <c r="BB175" i="4"/>
  <c r="CD168" i="4"/>
  <c r="CH174" i="4"/>
  <c r="BV149" i="4"/>
  <c r="CH144" i="4"/>
  <c r="CD143" i="4"/>
  <c r="BN149" i="4"/>
  <c r="BF129" i="4"/>
  <c r="CD127" i="4"/>
  <c r="BZ126" i="4"/>
  <c r="AX148" i="4"/>
  <c r="BV128" i="4"/>
  <c r="CP165" i="4"/>
  <c r="BB129" i="4"/>
  <c r="BZ127" i="4"/>
  <c r="BR128" i="4"/>
  <c r="CD123" i="4"/>
  <c r="BZ122" i="4"/>
  <c r="CP118" i="4"/>
  <c r="BB141" i="4"/>
  <c r="CD126" i="4"/>
  <c r="BZ125" i="4"/>
  <c r="CH119" i="4"/>
  <c r="CP145" i="4"/>
  <c r="AX129" i="4"/>
  <c r="BZ123" i="4"/>
  <c r="CD120" i="4"/>
  <c r="BZ120" i="4"/>
  <c r="CD122" i="4"/>
  <c r="CD121" i="4"/>
  <c r="CL144" i="4"/>
  <c r="BN128" i="4"/>
  <c r="CD125" i="4"/>
  <c r="CD124" i="4"/>
  <c r="CL119" i="4"/>
  <c r="BZ82" i="4"/>
  <c r="BZ121" i="4"/>
  <c r="BN82" i="4"/>
  <c r="BJ128" i="4"/>
  <c r="BZ124" i="4"/>
  <c r="CH82" i="4"/>
  <c r="BB82" i="4"/>
  <c r="BV82" i="4"/>
  <c r="BR142" i="4"/>
  <c r="CP82" i="4"/>
  <c r="BJ82" i="4"/>
  <c r="CD82" i="4"/>
  <c r="AX82" i="4"/>
  <c r="CL82" i="4"/>
  <c r="BF82" i="4"/>
  <c r="BB47" i="4"/>
  <c r="BR43" i="4"/>
  <c r="BR82" i="4"/>
  <c r="BJ45" i="4"/>
  <c r="AX48" i="4"/>
  <c r="AX41" i="4"/>
  <c r="CP36" i="4"/>
  <c r="AX33" i="4"/>
  <c r="BN29" i="4"/>
  <c r="BF38" i="4"/>
  <c r="BV34" i="4"/>
  <c r="CL30" i="4"/>
  <c r="BF46" i="4"/>
  <c r="CD39" i="4"/>
  <c r="BB32" i="4"/>
  <c r="BJ37" i="4"/>
  <c r="BZ33" i="4"/>
  <c r="CP29" i="4"/>
  <c r="AX26" i="4"/>
  <c r="BN44" i="4"/>
  <c r="CH38" i="4"/>
  <c r="BF31" i="4"/>
  <c r="BV27" i="4"/>
  <c r="BV42" i="4"/>
  <c r="BN36" i="4"/>
  <c r="CD32" i="4"/>
  <c r="BB39" i="4"/>
  <c r="BR35" i="4"/>
  <c r="CH31" i="4"/>
  <c r="CL37" i="4"/>
  <c r="BB20" i="4"/>
  <c r="BR16" i="4"/>
  <c r="CH12" i="4"/>
  <c r="BJ30" i="4"/>
  <c r="BR28" i="4"/>
  <c r="BF19" i="4"/>
  <c r="BV15" i="4"/>
  <c r="CL11" i="4"/>
  <c r="BZ26" i="4"/>
  <c r="BZ41" i="4"/>
  <c r="BJ18" i="4"/>
  <c r="BZ14" i="4"/>
  <c r="CP10" i="4"/>
  <c r="AX21" i="4"/>
  <c r="BN17" i="4"/>
  <c r="CD13" i="4"/>
  <c r="AI5" i="1"/>
  <c r="AY5" i="1"/>
  <c r="AM26" i="1"/>
  <c r="BG85" i="1"/>
  <c r="BJ39" i="1"/>
  <c r="CG175" i="4"/>
  <c r="AG22" i="4"/>
  <c r="BM173" i="4"/>
  <c r="CC169" i="4"/>
  <c r="AS22" i="4"/>
  <c r="CK174" i="4"/>
  <c r="BQ172" i="4"/>
  <c r="CG168" i="4"/>
  <c r="BE175" i="4"/>
  <c r="BU171" i="4"/>
  <c r="AO22" i="4"/>
  <c r="CK167" i="4"/>
  <c r="BQ148" i="4"/>
  <c r="BY142" i="4"/>
  <c r="BU141" i="4"/>
  <c r="BA147" i="4"/>
  <c r="BI141" i="4"/>
  <c r="BE140" i="4"/>
  <c r="BY170" i="4"/>
  <c r="CC149" i="4"/>
  <c r="CO144" i="4"/>
  <c r="CK143" i="4"/>
  <c r="BM148" i="4"/>
  <c r="BQ141" i="4"/>
  <c r="CO173" i="4"/>
  <c r="AW140" i="4"/>
  <c r="BI174" i="4"/>
  <c r="CO166" i="4"/>
  <c r="BA140" i="4"/>
  <c r="BE147" i="4"/>
  <c r="BU148" i="4"/>
  <c r="AW147" i="4"/>
  <c r="BI148" i="4"/>
  <c r="BY149" i="4"/>
  <c r="CC142" i="4"/>
  <c r="BM141" i="4"/>
  <c r="CG143" i="4"/>
  <c r="CO83" i="4"/>
  <c r="BI83" i="4"/>
  <c r="CC83" i="4"/>
  <c r="AW83" i="4"/>
  <c r="BA76" i="4"/>
  <c r="BQ72" i="4"/>
  <c r="BQ83" i="4"/>
  <c r="CK83" i="4"/>
  <c r="BE83" i="4"/>
  <c r="BY83" i="4"/>
  <c r="BM83" i="4"/>
  <c r="BI74" i="4"/>
  <c r="BU83" i="4"/>
  <c r="AW77" i="4"/>
  <c r="BM73" i="4"/>
  <c r="CG68" i="4"/>
  <c r="BI46" i="4"/>
  <c r="BY42" i="4"/>
  <c r="CO65" i="4"/>
  <c r="CK64" i="4"/>
  <c r="CG63" i="4"/>
  <c r="CC62" i="4"/>
  <c r="BY61" i="4"/>
  <c r="BU60" i="4"/>
  <c r="BM58" i="4"/>
  <c r="BI57" i="4"/>
  <c r="BE56" i="4"/>
  <c r="BA55" i="4"/>
  <c r="AW54" i="4"/>
  <c r="BU71" i="4"/>
  <c r="CK67" i="4"/>
  <c r="AW49" i="4"/>
  <c r="BE75" i="4"/>
  <c r="CG83" i="4"/>
  <c r="BY70" i="4"/>
  <c r="CO66" i="4"/>
  <c r="BA48" i="4"/>
  <c r="CC69" i="4"/>
  <c r="BE47" i="4"/>
  <c r="BM45" i="4"/>
  <c r="CG39" i="4"/>
  <c r="BE32" i="4"/>
  <c r="BM37" i="4"/>
  <c r="CC33" i="4"/>
  <c r="BA26" i="4"/>
  <c r="BA83" i="4"/>
  <c r="BQ44" i="4"/>
  <c r="BU43" i="4"/>
  <c r="CK38" i="4"/>
  <c r="BI31" i="4"/>
  <c r="AW42" i="4"/>
  <c r="BQ36" i="4"/>
  <c r="CG32" i="4"/>
  <c r="CO37" i="4"/>
  <c r="AW34" i="4"/>
  <c r="BM30" i="4"/>
  <c r="CC26" i="4"/>
  <c r="CC41" i="4"/>
  <c r="BE39" i="4"/>
  <c r="BU35" i="4"/>
  <c r="CK31" i="4"/>
  <c r="BI38" i="4"/>
  <c r="BY34" i="4"/>
  <c r="CO30" i="4"/>
  <c r="AW27" i="4"/>
  <c r="BU28" i="4"/>
  <c r="BI19" i="4"/>
  <c r="BY15" i="4"/>
  <c r="CO11" i="4"/>
  <c r="BA33" i="4"/>
  <c r="AW22" i="4"/>
  <c r="BM18" i="4"/>
  <c r="CC14" i="4"/>
  <c r="BA21" i="4"/>
  <c r="BQ17" i="4"/>
  <c r="CG13" i="4"/>
  <c r="BA41" i="4"/>
  <c r="BQ29" i="4"/>
  <c r="BY27" i="4"/>
  <c r="BE20" i="4"/>
  <c r="BU16" i="4"/>
  <c r="CK12" i="4"/>
  <c r="BG139" i="1"/>
  <c r="AP24" i="4"/>
  <c r="AH24" i="4"/>
  <c r="AP5" i="4"/>
  <c r="AT24" i="4"/>
  <c r="CP175" i="4"/>
  <c r="BV173" i="4"/>
  <c r="CL169" i="4"/>
  <c r="AH5" i="4"/>
  <c r="AT5" i="4"/>
  <c r="AI2" i="4"/>
  <c r="BN175" i="4"/>
  <c r="CD171" i="4"/>
  <c r="CH170" i="4"/>
  <c r="CP149" i="4"/>
  <c r="CL148" i="4"/>
  <c r="CP141" i="4"/>
  <c r="CL140" i="4"/>
  <c r="CH139" i="4"/>
  <c r="CD138" i="4"/>
  <c r="AX138" i="4"/>
  <c r="BV136" i="4"/>
  <c r="BR146" i="4"/>
  <c r="BZ140" i="4"/>
  <c r="BV139" i="4"/>
  <c r="BR138" i="4"/>
  <c r="BB145" i="4"/>
  <c r="CP139" i="4"/>
  <c r="BJ139" i="4"/>
  <c r="CL138" i="4"/>
  <c r="BF138" i="4"/>
  <c r="BZ135" i="4"/>
  <c r="CH148" i="4"/>
  <c r="CD147" i="4"/>
  <c r="CP142" i="4"/>
  <c r="CL141" i="4"/>
  <c r="CH140" i="4"/>
  <c r="CD139" i="4"/>
  <c r="BZ138" i="4"/>
  <c r="BR136" i="4"/>
  <c r="BR174" i="4"/>
  <c r="BZ172" i="4"/>
  <c r="CP168" i="4"/>
  <c r="BJ146" i="4"/>
  <c r="BF145" i="4"/>
  <c r="BN139" i="4"/>
  <c r="CP138" i="4"/>
  <c r="BJ138" i="4"/>
  <c r="CD135" i="4"/>
  <c r="BZ147" i="4"/>
  <c r="BN146" i="4"/>
  <c r="CP140" i="4"/>
  <c r="CL139" i="4"/>
  <c r="CH134" i="4"/>
  <c r="AX127" i="4"/>
  <c r="BF121" i="4"/>
  <c r="BB120" i="4"/>
  <c r="AX119" i="4"/>
  <c r="BB138" i="4"/>
  <c r="BF124" i="4"/>
  <c r="BV138" i="4"/>
  <c r="BF122" i="4"/>
  <c r="AX145" i="4"/>
  <c r="CH141" i="4"/>
  <c r="CD140" i="4"/>
  <c r="BZ139" i="4"/>
  <c r="BN138" i="4"/>
  <c r="BN136" i="4"/>
  <c r="BF125" i="4"/>
  <c r="BB124" i="4"/>
  <c r="AX123" i="4"/>
  <c r="BF117" i="4"/>
  <c r="BB116" i="4"/>
  <c r="AX115" i="4"/>
  <c r="BR139" i="4"/>
  <c r="BJ136" i="4"/>
  <c r="BB127" i="4"/>
  <c r="AX126" i="4"/>
  <c r="BF120" i="4"/>
  <c r="BB119" i="4"/>
  <c r="AX118" i="4"/>
  <c r="CP133" i="4"/>
  <c r="BF123" i="4"/>
  <c r="AX120" i="4"/>
  <c r="AX122" i="4"/>
  <c r="BB117" i="4"/>
  <c r="BF116" i="4"/>
  <c r="BF113" i="4"/>
  <c r="CH138" i="4"/>
  <c r="CL134" i="4"/>
  <c r="BB123" i="4"/>
  <c r="BF118" i="4"/>
  <c r="BF115" i="4"/>
  <c r="AX114" i="4"/>
  <c r="BB121" i="4"/>
  <c r="AX117" i="4"/>
  <c r="BV146" i="4"/>
  <c r="BF126" i="4"/>
  <c r="AX116" i="4"/>
  <c r="BB115" i="4"/>
  <c r="BF114" i="4"/>
  <c r="BB126" i="4"/>
  <c r="BB125" i="4"/>
  <c r="BF119" i="4"/>
  <c r="BB118" i="4"/>
  <c r="CL85" i="4"/>
  <c r="BF85" i="4"/>
  <c r="BB114" i="4"/>
  <c r="BZ85" i="4"/>
  <c r="BN85" i="4"/>
  <c r="CH85" i="4"/>
  <c r="BB85" i="4"/>
  <c r="AX125" i="4"/>
  <c r="AX124" i="4"/>
  <c r="AX121" i="4"/>
  <c r="BV85" i="4"/>
  <c r="CP85" i="4"/>
  <c r="BJ85" i="4"/>
  <c r="BF127" i="4"/>
  <c r="AX113" i="4"/>
  <c r="BR85" i="4"/>
  <c r="CD85" i="4"/>
  <c r="BB50" i="4"/>
  <c r="BR46" i="4"/>
  <c r="BF49" i="4"/>
  <c r="BV45" i="4"/>
  <c r="CL41" i="4"/>
  <c r="BB122" i="4"/>
  <c r="BB113" i="4"/>
  <c r="AX85" i="4"/>
  <c r="BJ48" i="4"/>
  <c r="BJ41" i="4"/>
  <c r="BR38" i="4"/>
  <c r="CH34" i="4"/>
  <c r="CP39" i="4"/>
  <c r="AX36" i="4"/>
  <c r="BN32" i="4"/>
  <c r="CD28" i="4"/>
  <c r="BF22" i="4"/>
  <c r="BV37" i="4"/>
  <c r="CL33" i="4"/>
  <c r="AX44" i="4"/>
  <c r="BB35" i="4"/>
  <c r="BR31" i="4"/>
  <c r="CH27" i="4"/>
  <c r="BB43" i="4"/>
  <c r="BZ36" i="4"/>
  <c r="CP32" i="4"/>
  <c r="AX29" i="4"/>
  <c r="AX51" i="4"/>
  <c r="CD43" i="4"/>
  <c r="BF34" i="4"/>
  <c r="BV30" i="4"/>
  <c r="CL26" i="4"/>
  <c r="AX24" i="4"/>
  <c r="BJ33" i="4"/>
  <c r="BZ29" i="4"/>
  <c r="BB23" i="4"/>
  <c r="BN47" i="4"/>
  <c r="BZ44" i="4"/>
  <c r="CH42" i="4"/>
  <c r="BN39" i="4"/>
  <c r="BN20" i="4"/>
  <c r="CD16" i="4"/>
  <c r="BR5" i="4"/>
  <c r="BJ26" i="4"/>
  <c r="CL5" i="4"/>
  <c r="BF5" i="4"/>
  <c r="BF42" i="4"/>
  <c r="BR19" i="4"/>
  <c r="CH15" i="4"/>
  <c r="BZ5" i="4"/>
  <c r="BZ17" i="4"/>
  <c r="BJ5" i="4"/>
  <c r="BN5" i="4"/>
  <c r="BB28" i="4"/>
  <c r="CD35" i="4"/>
  <c r="BF27" i="4"/>
  <c r="BV18" i="4"/>
  <c r="CL14" i="4"/>
  <c r="CH5" i="4"/>
  <c r="BB5" i="4"/>
  <c r="CP5" i="4"/>
  <c r="BV5" i="4"/>
  <c r="BJ21" i="4"/>
  <c r="CD5" i="4"/>
  <c r="AX5" i="4"/>
  <c r="CP13" i="4"/>
  <c r="CA174" i="4"/>
  <c r="CQ170" i="4"/>
  <c r="AI19" i="4"/>
  <c r="BG172" i="4"/>
  <c r="BW168" i="4"/>
  <c r="CM164" i="4"/>
  <c r="AU19" i="4"/>
  <c r="CE173" i="4"/>
  <c r="AQ19" i="4"/>
  <c r="CI172" i="4"/>
  <c r="AY174" i="4"/>
  <c r="BO170" i="4"/>
  <c r="CE166" i="4"/>
  <c r="BW175" i="4"/>
  <c r="BS169" i="4"/>
  <c r="BK144" i="4"/>
  <c r="BG143" i="4"/>
  <c r="CQ147" i="4"/>
  <c r="CM146" i="4"/>
  <c r="CI165" i="4"/>
  <c r="BS144" i="4"/>
  <c r="CQ163" i="4"/>
  <c r="BC143" i="4"/>
  <c r="CM171" i="4"/>
  <c r="BK171" i="4"/>
  <c r="BC173" i="4"/>
  <c r="CA145" i="4"/>
  <c r="BW144" i="4"/>
  <c r="AY143" i="4"/>
  <c r="CA167" i="4"/>
  <c r="BO144" i="4"/>
  <c r="CE145" i="4"/>
  <c r="CI146" i="4"/>
  <c r="CM80" i="4"/>
  <c r="BG80" i="4"/>
  <c r="CA80" i="4"/>
  <c r="BO80" i="4"/>
  <c r="BW80" i="4"/>
  <c r="CQ80" i="4"/>
  <c r="BK80" i="4"/>
  <c r="BS80" i="4"/>
  <c r="BC80" i="4"/>
  <c r="AY80" i="4"/>
  <c r="BC45" i="4"/>
  <c r="CI80" i="4"/>
  <c r="CE80" i="4"/>
  <c r="BG44" i="4"/>
  <c r="BC37" i="4"/>
  <c r="BS33" i="4"/>
  <c r="CI29" i="4"/>
  <c r="BO42" i="4"/>
  <c r="CA38" i="4"/>
  <c r="CQ34" i="4"/>
  <c r="AY31" i="4"/>
  <c r="BO27" i="4"/>
  <c r="BS41" i="4"/>
  <c r="BG36" i="4"/>
  <c r="BW32" i="4"/>
  <c r="CE37" i="4"/>
  <c r="BC30" i="4"/>
  <c r="BS26" i="4"/>
  <c r="AY46" i="4"/>
  <c r="BK35" i="4"/>
  <c r="CA31" i="4"/>
  <c r="CQ27" i="4"/>
  <c r="CI36" i="4"/>
  <c r="BG29" i="4"/>
  <c r="BK43" i="4"/>
  <c r="BW39" i="4"/>
  <c r="CM35" i="4"/>
  <c r="BK28" i="4"/>
  <c r="CE30" i="4"/>
  <c r="AY19" i="4"/>
  <c r="BO15" i="4"/>
  <c r="CE11" i="4"/>
  <c r="CQ8" i="4"/>
  <c r="BC18" i="4"/>
  <c r="BS14" i="4"/>
  <c r="CI10" i="4"/>
  <c r="BO34" i="4"/>
  <c r="CM28" i="4"/>
  <c r="BG17" i="4"/>
  <c r="BW13" i="4"/>
  <c r="CM9" i="4"/>
  <c r="CA12" i="4"/>
  <c r="AY38" i="4"/>
  <c r="BK16" i="4"/>
  <c r="CP76" i="4"/>
  <c r="CL75" i="4"/>
  <c r="CH74" i="4"/>
  <c r="CD73" i="4"/>
  <c r="BZ72" i="4"/>
  <c r="BZ69" i="4"/>
  <c r="BB63" i="4"/>
  <c r="BR59" i="4"/>
  <c r="CH55" i="4"/>
  <c r="BN69" i="4"/>
  <c r="BJ68" i="4"/>
  <c r="BF67" i="4"/>
  <c r="BB66" i="4"/>
  <c r="AX65" i="4"/>
  <c r="BF62" i="4"/>
  <c r="BV58" i="4"/>
  <c r="CL54" i="4"/>
  <c r="BR71" i="4"/>
  <c r="BJ61" i="4"/>
  <c r="BZ57" i="4"/>
  <c r="CP53" i="4"/>
  <c r="BN60" i="4"/>
  <c r="CD56" i="4"/>
  <c r="BN54" i="1"/>
  <c r="BK170" i="1"/>
  <c r="BC172" i="1"/>
  <c r="BS168" i="1"/>
  <c r="AA51" i="1"/>
  <c r="AM85" i="1"/>
  <c r="AT168" i="1"/>
  <c r="BE171" i="4"/>
  <c r="AO18" i="4"/>
  <c r="CC172" i="4"/>
  <c r="BI170" i="4"/>
  <c r="AG18" i="4"/>
  <c r="AW173" i="4"/>
  <c r="BM169" i="4"/>
  <c r="AS18" i="4"/>
  <c r="BU174" i="4"/>
  <c r="CK170" i="4"/>
  <c r="CO162" i="4"/>
  <c r="BA144" i="4"/>
  <c r="BQ175" i="4"/>
  <c r="BY173" i="4"/>
  <c r="BU167" i="4"/>
  <c r="CG147" i="4"/>
  <c r="CC146" i="4"/>
  <c r="CO169" i="4"/>
  <c r="BM145" i="4"/>
  <c r="BQ168" i="4"/>
  <c r="AW144" i="4"/>
  <c r="BY166" i="4"/>
  <c r="CK163" i="4"/>
  <c r="BQ145" i="4"/>
  <c r="BU130" i="4"/>
  <c r="CG164" i="4"/>
  <c r="CC129" i="4"/>
  <c r="CO127" i="4"/>
  <c r="BI145" i="4"/>
  <c r="BE144" i="4"/>
  <c r="AW131" i="4"/>
  <c r="BM130" i="4"/>
  <c r="CG128" i="4"/>
  <c r="CG171" i="4"/>
  <c r="BI130" i="4"/>
  <c r="BA172" i="4"/>
  <c r="BE131" i="4"/>
  <c r="CC165" i="4"/>
  <c r="CK147" i="4"/>
  <c r="BY146" i="4"/>
  <c r="BU145" i="4"/>
  <c r="CO126" i="4"/>
  <c r="BQ130" i="4"/>
  <c r="BY129" i="4"/>
  <c r="BA131" i="4"/>
  <c r="CK128" i="4"/>
  <c r="BY79" i="4"/>
  <c r="BM79" i="4"/>
  <c r="CG79" i="4"/>
  <c r="BA79" i="4"/>
  <c r="CO79" i="4"/>
  <c r="BI79" i="4"/>
  <c r="CC79" i="4"/>
  <c r="AW79" i="4"/>
  <c r="CO148" i="4"/>
  <c r="CK79" i="4"/>
  <c r="BE79" i="4"/>
  <c r="BQ79" i="4"/>
  <c r="CG52" i="4"/>
  <c r="BA52" i="4"/>
  <c r="CC51" i="4"/>
  <c r="BY50" i="4"/>
  <c r="BU49" i="4"/>
  <c r="BQ48" i="4"/>
  <c r="CO46" i="4"/>
  <c r="CK45" i="4"/>
  <c r="CG44" i="4"/>
  <c r="BA44" i="4"/>
  <c r="BU52" i="4"/>
  <c r="BQ51" i="4"/>
  <c r="BM50" i="4"/>
  <c r="CO49" i="4"/>
  <c r="BI49" i="4"/>
  <c r="CK48" i="4"/>
  <c r="CG47" i="4"/>
  <c r="CC46" i="4"/>
  <c r="BY45" i="4"/>
  <c r="CO52" i="4"/>
  <c r="BI52" i="4"/>
  <c r="CK51" i="4"/>
  <c r="BE51" i="4"/>
  <c r="CG50" i="4"/>
  <c r="CC49" i="4"/>
  <c r="BY48" i="4"/>
  <c r="CC52" i="4"/>
  <c r="AW52" i="4"/>
  <c r="BY51" i="4"/>
  <c r="BU50" i="4"/>
  <c r="BQ49" i="4"/>
  <c r="BM48" i="4"/>
  <c r="CO47" i="4"/>
  <c r="CK46" i="4"/>
  <c r="CG45" i="4"/>
  <c r="CC44" i="4"/>
  <c r="BQ52" i="4"/>
  <c r="BM51" i="4"/>
  <c r="CO50" i="4"/>
  <c r="BI50" i="4"/>
  <c r="CK49" i="4"/>
  <c r="CG48" i="4"/>
  <c r="CC47" i="4"/>
  <c r="BY46" i="4"/>
  <c r="CK52" i="4"/>
  <c r="BE52" i="4"/>
  <c r="CG51" i="4"/>
  <c r="BA51" i="4"/>
  <c r="CC50" i="4"/>
  <c r="BY49" i="4"/>
  <c r="BU48" i="4"/>
  <c r="BQ47" i="4"/>
  <c r="CO45" i="4"/>
  <c r="BY52" i="4"/>
  <c r="BU51" i="4"/>
  <c r="BQ50" i="4"/>
  <c r="BM49" i="4"/>
  <c r="CO48" i="4"/>
  <c r="CK47" i="4"/>
  <c r="CG46" i="4"/>
  <c r="CO44" i="4"/>
  <c r="BY37" i="4"/>
  <c r="CO33" i="4"/>
  <c r="AW30" i="4"/>
  <c r="CO51" i="4"/>
  <c r="CK44" i="4"/>
  <c r="CK43" i="4"/>
  <c r="BE35" i="4"/>
  <c r="BU31" i="4"/>
  <c r="CK27" i="4"/>
  <c r="BU79" i="4"/>
  <c r="BE50" i="4"/>
  <c r="CC45" i="4"/>
  <c r="CO42" i="4"/>
  <c r="CC36" i="4"/>
  <c r="BA29" i="4"/>
  <c r="CC48" i="4"/>
  <c r="CG43" i="4"/>
  <c r="BE43" i="4"/>
  <c r="BI34" i="4"/>
  <c r="BY30" i="4"/>
  <c r="CO26" i="4"/>
  <c r="BI51" i="4"/>
  <c r="BY47" i="4"/>
  <c r="BI42" i="4"/>
  <c r="BQ39" i="4"/>
  <c r="CG35" i="4"/>
  <c r="BE28" i="4"/>
  <c r="CG49" i="4"/>
  <c r="BU47" i="4"/>
  <c r="CK42" i="4"/>
  <c r="AW37" i="4"/>
  <c r="BM33" i="4"/>
  <c r="CC29" i="4"/>
  <c r="CK50" i="4"/>
  <c r="BU46" i="4"/>
  <c r="CO43" i="4"/>
  <c r="BA36" i="4"/>
  <c r="BQ32" i="4"/>
  <c r="CG28" i="4"/>
  <c r="BM52" i="4"/>
  <c r="BM26" i="4"/>
  <c r="CK34" i="4"/>
  <c r="BA17" i="4"/>
  <c r="BQ13" i="4"/>
  <c r="CG9" i="4"/>
  <c r="BI27" i="4"/>
  <c r="BE16" i="4"/>
  <c r="BU12" i="4"/>
  <c r="CK8" i="4"/>
  <c r="CO41" i="4"/>
  <c r="BU38" i="4"/>
  <c r="BI15" i="4"/>
  <c r="BY11" i="4"/>
  <c r="CO7" i="4"/>
  <c r="AW45" i="4"/>
  <c r="BM41" i="4"/>
  <c r="AW18" i="4"/>
  <c r="BM14" i="4"/>
  <c r="CC10" i="4"/>
  <c r="BB140" i="1"/>
  <c r="AG24" i="4"/>
  <c r="AO24" i="4"/>
  <c r="AS24" i="4"/>
  <c r="AO5" i="4"/>
  <c r="BQ174" i="4"/>
  <c r="CG170" i="4"/>
  <c r="CO175" i="4"/>
  <c r="BU173" i="4"/>
  <c r="CK169" i="4"/>
  <c r="CN169" i="4" s="1"/>
  <c r="AG5" i="4"/>
  <c r="BY172" i="4"/>
  <c r="CO168" i="4"/>
  <c r="AS5" i="4"/>
  <c r="BI146" i="4"/>
  <c r="BE145" i="4"/>
  <c r="BM139" i="4"/>
  <c r="CO138" i="4"/>
  <c r="BI138" i="4"/>
  <c r="BL138" i="4" s="1"/>
  <c r="CC135" i="4"/>
  <c r="CO149" i="4"/>
  <c r="CK148" i="4"/>
  <c r="CO141" i="4"/>
  <c r="CK140" i="4"/>
  <c r="CG139" i="4"/>
  <c r="CJ139" i="4" s="1"/>
  <c r="CC138" i="4"/>
  <c r="BM175" i="4"/>
  <c r="BQ146" i="4"/>
  <c r="BY140" i="4"/>
  <c r="BU139" i="4"/>
  <c r="BX139" i="4" s="1"/>
  <c r="BQ138" i="4"/>
  <c r="BI136" i="4"/>
  <c r="BA145" i="4"/>
  <c r="BD145" i="4" s="1"/>
  <c r="CO139" i="4"/>
  <c r="BI139" i="4"/>
  <c r="CK138" i="4"/>
  <c r="BE138" i="4"/>
  <c r="CG148" i="4"/>
  <c r="CC171" i="4"/>
  <c r="BY147" i="4"/>
  <c r="BU146" i="4"/>
  <c r="CG141" i="4"/>
  <c r="CC140" i="4"/>
  <c r="BY139" i="4"/>
  <c r="BU138" i="4"/>
  <c r="BM136" i="4"/>
  <c r="CK134" i="4"/>
  <c r="CN134" i="4" s="1"/>
  <c r="CG138" i="4"/>
  <c r="BE126" i="4"/>
  <c r="BA125" i="4"/>
  <c r="AW124" i="4"/>
  <c r="BE118" i="4"/>
  <c r="BA117" i="4"/>
  <c r="BM146" i="4"/>
  <c r="BP146" i="4" s="1"/>
  <c r="CO140" i="4"/>
  <c r="CK139" i="4"/>
  <c r="BY138" i="4"/>
  <c r="BU136" i="4"/>
  <c r="CG134" i="4"/>
  <c r="CJ134" i="4" s="1"/>
  <c r="AW127" i="4"/>
  <c r="CO142" i="4"/>
  <c r="AW138" i="4"/>
  <c r="BY135" i="4"/>
  <c r="CB135" i="4" s="1"/>
  <c r="BE127" i="4"/>
  <c r="BA126" i="4"/>
  <c r="AW125" i="4"/>
  <c r="BE122" i="4"/>
  <c r="BA121" i="4"/>
  <c r="AW120" i="4"/>
  <c r="BE114" i="4"/>
  <c r="AW145" i="4"/>
  <c r="BM138" i="4"/>
  <c r="BE125" i="4"/>
  <c r="BA124" i="4"/>
  <c r="AW123" i="4"/>
  <c r="BE117" i="4"/>
  <c r="BA116" i="4"/>
  <c r="AW115" i="4"/>
  <c r="CK141" i="4"/>
  <c r="BA127" i="4"/>
  <c r="BA122" i="4"/>
  <c r="BE119" i="4"/>
  <c r="BH119" i="4" s="1"/>
  <c r="BA114" i="4"/>
  <c r="AW113" i="4"/>
  <c r="CO133" i="4"/>
  <c r="BE123" i="4"/>
  <c r="BE121" i="4"/>
  <c r="BA119" i="4"/>
  <c r="BD119" i="4" s="1"/>
  <c r="AW122" i="4"/>
  <c r="BE116" i="4"/>
  <c r="BE113" i="4"/>
  <c r="BA123" i="4"/>
  <c r="AW119" i="4"/>
  <c r="BE115" i="4"/>
  <c r="AW114" i="4"/>
  <c r="CC147" i="4"/>
  <c r="BQ139" i="4"/>
  <c r="BE124" i="4"/>
  <c r="AW121" i="4"/>
  <c r="BA118" i="4"/>
  <c r="BA113" i="4"/>
  <c r="CG140" i="4"/>
  <c r="BA138" i="4"/>
  <c r="BA120" i="4"/>
  <c r="AW118" i="4"/>
  <c r="AW116" i="4"/>
  <c r="BA115" i="4"/>
  <c r="BQ85" i="4"/>
  <c r="CC139" i="4"/>
  <c r="BE120" i="4"/>
  <c r="CK85" i="4"/>
  <c r="CN85" i="4" s="1"/>
  <c r="BE85" i="4"/>
  <c r="BQ136" i="4"/>
  <c r="BY85" i="4"/>
  <c r="BM85" i="4"/>
  <c r="BP85" i="4" s="1"/>
  <c r="AW126" i="4"/>
  <c r="AW117" i="4"/>
  <c r="AZ117" i="4" s="1"/>
  <c r="CG85" i="4"/>
  <c r="BA85" i="4"/>
  <c r="BD85" i="4" s="1"/>
  <c r="BU85" i="4"/>
  <c r="CC85" i="4"/>
  <c r="AW85" i="4"/>
  <c r="CO85" i="4"/>
  <c r="AW51" i="4"/>
  <c r="BM47" i="4"/>
  <c r="CC43" i="4"/>
  <c r="BA50" i="4"/>
  <c r="BI85" i="4"/>
  <c r="AW44" i="4"/>
  <c r="BE49" i="4"/>
  <c r="BU45" i="4"/>
  <c r="BX45" i="4" s="1"/>
  <c r="BI48" i="4"/>
  <c r="BQ46" i="4"/>
  <c r="CK41" i="4"/>
  <c r="BI33" i="4"/>
  <c r="BY29" i="4"/>
  <c r="BI41" i="4"/>
  <c r="BL41" i="4" s="1"/>
  <c r="BQ38" i="4"/>
  <c r="CG34" i="4"/>
  <c r="BE27" i="4"/>
  <c r="CO39" i="4"/>
  <c r="AW36" i="4"/>
  <c r="BM32" i="4"/>
  <c r="BU37" i="4"/>
  <c r="CK33" i="4"/>
  <c r="BI26" i="4"/>
  <c r="BA35" i="4"/>
  <c r="BQ31" i="4"/>
  <c r="CG27" i="4"/>
  <c r="BA43" i="4"/>
  <c r="BY36" i="4"/>
  <c r="CO32" i="4"/>
  <c r="AW29" i="4"/>
  <c r="BY44" i="4"/>
  <c r="CB44" i="4" s="1"/>
  <c r="CG42" i="4"/>
  <c r="BE42" i="4"/>
  <c r="BM39" i="4"/>
  <c r="CC35" i="4"/>
  <c r="CF35" i="4" s="1"/>
  <c r="BA28" i="4"/>
  <c r="CC5" i="4"/>
  <c r="AW5" i="4"/>
  <c r="BU30" i="4"/>
  <c r="CK26" i="4"/>
  <c r="BM20" i="4"/>
  <c r="CC16" i="4"/>
  <c r="BQ5" i="4"/>
  <c r="CK5" i="4"/>
  <c r="CN5" i="4" s="1"/>
  <c r="BE5" i="4"/>
  <c r="BH5" i="4" s="1"/>
  <c r="BQ19" i="4"/>
  <c r="CG15" i="4"/>
  <c r="BY5" i="4"/>
  <c r="BE34" i="4"/>
  <c r="BM5" i="4"/>
  <c r="AW24" i="4"/>
  <c r="BE22" i="4"/>
  <c r="BH22" i="4" s="1"/>
  <c r="BU18" i="4"/>
  <c r="CK14" i="4"/>
  <c r="CN14" i="4" s="1"/>
  <c r="CG5" i="4"/>
  <c r="BA5" i="4"/>
  <c r="CC28" i="4"/>
  <c r="BA23" i="4"/>
  <c r="BI21" i="4"/>
  <c r="BL21" i="4" s="1"/>
  <c r="BY17" i="4"/>
  <c r="CO13" i="4"/>
  <c r="CO5" i="4"/>
  <c r="BI5" i="4"/>
  <c r="BU5" i="4"/>
  <c r="AC196" i="4"/>
  <c r="BF73" i="1"/>
  <c r="AI118" i="1"/>
  <c r="AU146" i="1"/>
  <c r="BK138" i="1"/>
  <c r="AI85" i="1"/>
  <c r="AU31" i="1"/>
  <c r="AQ21" i="4"/>
  <c r="AI21" i="4"/>
  <c r="AU21" i="4"/>
  <c r="CE175" i="4"/>
  <c r="BK173" i="4"/>
  <c r="CA169" i="4"/>
  <c r="CQ165" i="4"/>
  <c r="CI174" i="4"/>
  <c r="CM173" i="4"/>
  <c r="BC175" i="4"/>
  <c r="BS171" i="4"/>
  <c r="CI167" i="4"/>
  <c r="AY141" i="4"/>
  <c r="BS149" i="4"/>
  <c r="CA143" i="4"/>
  <c r="BW142" i="4"/>
  <c r="CQ172" i="4"/>
  <c r="BO172" i="4"/>
  <c r="BC148" i="4"/>
  <c r="BK142" i="4"/>
  <c r="BG141" i="4"/>
  <c r="BW170" i="4"/>
  <c r="CE168" i="4"/>
  <c r="CQ145" i="4"/>
  <c r="CM144" i="4"/>
  <c r="BO149" i="4"/>
  <c r="BG174" i="4"/>
  <c r="CM166" i="4"/>
  <c r="BK149" i="4"/>
  <c r="BG148" i="4"/>
  <c r="BO142" i="4"/>
  <c r="AY148" i="4"/>
  <c r="CE143" i="4"/>
  <c r="BW128" i="4"/>
  <c r="CE122" i="4"/>
  <c r="CA121" i="4"/>
  <c r="CI144" i="4"/>
  <c r="BS142" i="4"/>
  <c r="BK128" i="4"/>
  <c r="CE125" i="4"/>
  <c r="CA124" i="4"/>
  <c r="BS128" i="4"/>
  <c r="CE123" i="4"/>
  <c r="CA122" i="4"/>
  <c r="BC141" i="4"/>
  <c r="CE126" i="4"/>
  <c r="CA125" i="4"/>
  <c r="CI119" i="4"/>
  <c r="AY129" i="4"/>
  <c r="CE121" i="4"/>
  <c r="CA120" i="4"/>
  <c r="BC129" i="4"/>
  <c r="CE127" i="4"/>
  <c r="CA123" i="4"/>
  <c r="CE120" i="4"/>
  <c r="CA127" i="4"/>
  <c r="BO128" i="4"/>
  <c r="CE124" i="4"/>
  <c r="CM119" i="4"/>
  <c r="CQ118" i="4"/>
  <c r="BO82" i="4"/>
  <c r="CI82" i="4"/>
  <c r="BC82" i="4"/>
  <c r="CA126" i="4"/>
  <c r="BW82" i="4"/>
  <c r="BG129" i="4"/>
  <c r="CQ82" i="4"/>
  <c r="BK82" i="4"/>
  <c r="CE82" i="4"/>
  <c r="AY82" i="4"/>
  <c r="BW149" i="4"/>
  <c r="BS82" i="4"/>
  <c r="CA82" i="4"/>
  <c r="CM82" i="4"/>
  <c r="BG46" i="4"/>
  <c r="BK45" i="4"/>
  <c r="CA41" i="4"/>
  <c r="BG82" i="4"/>
  <c r="AY48" i="4"/>
  <c r="BC47" i="4"/>
  <c r="BG38" i="4"/>
  <c r="BW34" i="4"/>
  <c r="CM30" i="4"/>
  <c r="CE39" i="4"/>
  <c r="BC32" i="4"/>
  <c r="BS28" i="4"/>
  <c r="BK37" i="4"/>
  <c r="CA33" i="4"/>
  <c r="CQ29" i="4"/>
  <c r="BO44" i="4"/>
  <c r="BS43" i="4"/>
  <c r="CI38" i="4"/>
  <c r="BG31" i="4"/>
  <c r="BW27" i="4"/>
  <c r="BW42" i="4"/>
  <c r="BO36" i="4"/>
  <c r="CE32" i="4"/>
  <c r="CM37" i="4"/>
  <c r="BK30" i="4"/>
  <c r="CA26" i="4"/>
  <c r="AY41" i="4"/>
  <c r="CQ36" i="4"/>
  <c r="AY33" i="4"/>
  <c r="BO29" i="4"/>
  <c r="BC20" i="4"/>
  <c r="BS16" i="4"/>
  <c r="CI12" i="4"/>
  <c r="BC39" i="4"/>
  <c r="CE13" i="4"/>
  <c r="CI31" i="4"/>
  <c r="BG19" i="4"/>
  <c r="BW15" i="4"/>
  <c r="CM11" i="4"/>
  <c r="AY26" i="4"/>
  <c r="BK18" i="4"/>
  <c r="CA14" i="4"/>
  <c r="CQ10" i="4"/>
  <c r="AY21" i="4"/>
  <c r="BS35" i="4"/>
  <c r="BO17" i="4"/>
  <c r="AV175" i="1"/>
  <c r="AI18" i="4"/>
  <c r="AQ18" i="4"/>
  <c r="AU18" i="4"/>
  <c r="BK170" i="4"/>
  <c r="BS175" i="4"/>
  <c r="CI171" i="4"/>
  <c r="AY173" i="4"/>
  <c r="BO169" i="4"/>
  <c r="BC172" i="4"/>
  <c r="CA173" i="4"/>
  <c r="CQ169" i="4"/>
  <c r="BO145" i="4"/>
  <c r="AY144" i="4"/>
  <c r="BW174" i="4"/>
  <c r="BS168" i="4"/>
  <c r="CA146" i="4"/>
  <c r="BW145" i="4"/>
  <c r="BK145" i="4"/>
  <c r="BG144" i="4"/>
  <c r="CE165" i="4"/>
  <c r="CQ148" i="4"/>
  <c r="BW167" i="4"/>
  <c r="CQ162" i="4"/>
  <c r="CI147" i="4"/>
  <c r="CE146" i="4"/>
  <c r="BC131" i="4"/>
  <c r="CA129" i="4"/>
  <c r="CE172" i="4"/>
  <c r="BG171" i="4"/>
  <c r="CM147" i="4"/>
  <c r="CQ126" i="4"/>
  <c r="CM170" i="4"/>
  <c r="CA166" i="4"/>
  <c r="BS130" i="4"/>
  <c r="CM128" i="4"/>
  <c r="CM163" i="4"/>
  <c r="CI164" i="4"/>
  <c r="CE129" i="4"/>
  <c r="CI128" i="4"/>
  <c r="BO130" i="4"/>
  <c r="BS145" i="4"/>
  <c r="BC144" i="4"/>
  <c r="BK130" i="4"/>
  <c r="AY131" i="4"/>
  <c r="CI79" i="4"/>
  <c r="BC79" i="4"/>
  <c r="BW79" i="4"/>
  <c r="CQ79" i="4"/>
  <c r="BK79" i="4"/>
  <c r="CQ127" i="4"/>
  <c r="BS79" i="4"/>
  <c r="BG131" i="4"/>
  <c r="CM79" i="4"/>
  <c r="BG79" i="4"/>
  <c r="BO79" i="4"/>
  <c r="CQ52" i="4"/>
  <c r="BK52" i="4"/>
  <c r="CM51" i="4"/>
  <c r="BG51" i="4"/>
  <c r="CI50" i="4"/>
  <c r="CE49" i="4"/>
  <c r="CA48" i="4"/>
  <c r="BW47" i="4"/>
  <c r="CQ44" i="4"/>
  <c r="CM43" i="4"/>
  <c r="BG43" i="4"/>
  <c r="CE52" i="4"/>
  <c r="AY52" i="4"/>
  <c r="CA51" i="4"/>
  <c r="BW50" i="4"/>
  <c r="BS49" i="4"/>
  <c r="BO48" i="4"/>
  <c r="CQ47" i="4"/>
  <c r="CM46" i="4"/>
  <c r="CI45" i="4"/>
  <c r="CE44" i="4"/>
  <c r="BS52" i="4"/>
  <c r="BO51" i="4"/>
  <c r="CQ50" i="4"/>
  <c r="BK50" i="4"/>
  <c r="CM49" i="4"/>
  <c r="CI48" i="4"/>
  <c r="AY79" i="4"/>
  <c r="CM52" i="4"/>
  <c r="BG52" i="4"/>
  <c r="CI51" i="4"/>
  <c r="BC51" i="4"/>
  <c r="CE50" i="4"/>
  <c r="CA49" i="4"/>
  <c r="BW48" i="4"/>
  <c r="BS47" i="4"/>
  <c r="CQ45" i="4"/>
  <c r="CM44" i="4"/>
  <c r="CI43" i="4"/>
  <c r="CA52" i="4"/>
  <c r="BW51" i="4"/>
  <c r="BS50" i="4"/>
  <c r="BO49" i="4"/>
  <c r="CQ48" i="4"/>
  <c r="CM47" i="4"/>
  <c r="CI46" i="4"/>
  <c r="CE45" i="4"/>
  <c r="AY45" i="4"/>
  <c r="CE79" i="4"/>
  <c r="BO52" i="4"/>
  <c r="CQ51" i="4"/>
  <c r="BK51" i="4"/>
  <c r="CM50" i="4"/>
  <c r="BG50" i="4"/>
  <c r="CI49" i="4"/>
  <c r="CE48" i="4"/>
  <c r="CA47" i="4"/>
  <c r="BW46" i="4"/>
  <c r="CA79" i="4"/>
  <c r="CI52" i="4"/>
  <c r="BC52" i="4"/>
  <c r="CE51" i="4"/>
  <c r="CA50" i="4"/>
  <c r="BW49" i="4"/>
  <c r="BS48" i="4"/>
  <c r="CQ46" i="4"/>
  <c r="CE36" i="4"/>
  <c r="BO50" i="4"/>
  <c r="BC44" i="4"/>
  <c r="CQ42" i="4"/>
  <c r="BK34" i="4"/>
  <c r="CA30" i="4"/>
  <c r="CQ26" i="4"/>
  <c r="CM48" i="4"/>
  <c r="CI47" i="4"/>
  <c r="CI44" i="4"/>
  <c r="BS39" i="4"/>
  <c r="CI35" i="4"/>
  <c r="BS51" i="4"/>
  <c r="CE47" i="4"/>
  <c r="CA45" i="4"/>
  <c r="CM42" i="4"/>
  <c r="BK42" i="4"/>
  <c r="AY37" i="4"/>
  <c r="BO33" i="4"/>
  <c r="CE29" i="4"/>
  <c r="CQ49" i="4"/>
  <c r="BO41" i="4"/>
  <c r="BW38" i="4"/>
  <c r="CM34" i="4"/>
  <c r="BK27" i="4"/>
  <c r="BW52" i="4"/>
  <c r="CE46" i="4"/>
  <c r="CQ43" i="4"/>
  <c r="CQ41" i="4"/>
  <c r="BC36" i="4"/>
  <c r="BS32" i="4"/>
  <c r="CI28" i="4"/>
  <c r="BW130" i="4"/>
  <c r="BK49" i="4"/>
  <c r="BG35" i="4"/>
  <c r="BW31" i="4"/>
  <c r="CM27" i="4"/>
  <c r="BC29" i="4"/>
  <c r="BG16" i="4"/>
  <c r="BW12" i="4"/>
  <c r="CM8" i="4"/>
  <c r="CA46" i="4"/>
  <c r="CA37" i="4"/>
  <c r="AY30" i="4"/>
  <c r="BK15" i="4"/>
  <c r="CA11" i="4"/>
  <c r="CQ7" i="4"/>
  <c r="CM45" i="4"/>
  <c r="CQ33" i="4"/>
  <c r="BG28" i="4"/>
  <c r="AY18" i="4"/>
  <c r="BO14" i="4"/>
  <c r="CE10" i="4"/>
  <c r="BO26" i="4"/>
  <c r="BC17" i="4"/>
  <c r="BS13" i="4"/>
  <c r="CI9" i="4"/>
  <c r="AF139" i="1"/>
  <c r="AU23" i="4"/>
  <c r="BK175" i="4"/>
  <c r="AQ23" i="4"/>
  <c r="BO174" i="4"/>
  <c r="CE170" i="4"/>
  <c r="CM175" i="4"/>
  <c r="CQ174" i="4"/>
  <c r="AI23" i="4"/>
  <c r="BW172" i="4"/>
  <c r="CM168" i="4"/>
  <c r="CA171" i="4"/>
  <c r="CA148" i="4"/>
  <c r="BW147" i="4"/>
  <c r="CI142" i="4"/>
  <c r="CE141" i="4"/>
  <c r="BK147" i="4"/>
  <c r="BG146" i="4"/>
  <c r="BO140" i="4"/>
  <c r="BS173" i="4"/>
  <c r="CM149" i="4"/>
  <c r="AY139" i="4"/>
  <c r="CI169" i="4"/>
  <c r="BS147" i="4"/>
  <c r="CA141" i="4"/>
  <c r="BW140" i="4"/>
  <c r="CQ167" i="4"/>
  <c r="AY146" i="4"/>
  <c r="BC139" i="4"/>
  <c r="BK140" i="4"/>
  <c r="BG139" i="4"/>
  <c r="BS127" i="4"/>
  <c r="BO126" i="4"/>
  <c r="BK125" i="4"/>
  <c r="BW120" i="4"/>
  <c r="BS119" i="4"/>
  <c r="BO118" i="4"/>
  <c r="BK117" i="4"/>
  <c r="BO147" i="4"/>
  <c r="BC146" i="4"/>
  <c r="BO127" i="4"/>
  <c r="BK126" i="4"/>
  <c r="CI149" i="4"/>
  <c r="CQ143" i="4"/>
  <c r="CM142" i="4"/>
  <c r="BG128" i="4"/>
  <c r="BW124" i="4"/>
  <c r="BS123" i="4"/>
  <c r="BO122" i="4"/>
  <c r="BK121" i="4"/>
  <c r="BW127" i="4"/>
  <c r="BS126" i="4"/>
  <c r="BO125" i="4"/>
  <c r="BK124" i="4"/>
  <c r="BW119" i="4"/>
  <c r="BS118" i="4"/>
  <c r="BO117" i="4"/>
  <c r="CM115" i="4"/>
  <c r="CE148" i="4"/>
  <c r="BS140" i="4"/>
  <c r="BW126" i="4"/>
  <c r="BW125" i="4"/>
  <c r="BK118" i="4"/>
  <c r="BC128" i="4"/>
  <c r="BS125" i="4"/>
  <c r="BS124" i="4"/>
  <c r="BS122" i="4"/>
  <c r="BW121" i="4"/>
  <c r="BK120" i="4"/>
  <c r="BS117" i="4"/>
  <c r="CA116" i="4"/>
  <c r="CQ114" i="4"/>
  <c r="AY128" i="4"/>
  <c r="BO124" i="4"/>
  <c r="BW123" i="4"/>
  <c r="BS121" i="4"/>
  <c r="BW118" i="4"/>
  <c r="BO119" i="4"/>
  <c r="BK127" i="4"/>
  <c r="BO123" i="4"/>
  <c r="CI115" i="4"/>
  <c r="BS120" i="4"/>
  <c r="BO120" i="4"/>
  <c r="BW84" i="4"/>
  <c r="BW117" i="4"/>
  <c r="CQ84" i="4"/>
  <c r="BK84" i="4"/>
  <c r="BO121" i="4"/>
  <c r="CE84" i="4"/>
  <c r="AY84" i="4"/>
  <c r="BS84" i="4"/>
  <c r="BK123" i="4"/>
  <c r="BW122" i="4"/>
  <c r="CM84" i="4"/>
  <c r="BG84" i="4"/>
  <c r="BK122" i="4"/>
  <c r="CA84" i="4"/>
  <c r="BK119" i="4"/>
  <c r="CE116" i="4"/>
  <c r="CI84" i="4"/>
  <c r="BC84" i="4"/>
  <c r="BO84" i="4"/>
  <c r="BC42" i="4"/>
  <c r="BK47" i="4"/>
  <c r="AY50" i="4"/>
  <c r="BO46" i="4"/>
  <c r="CE42" i="4"/>
  <c r="BC49" i="4"/>
  <c r="BW44" i="4"/>
  <c r="BK39" i="4"/>
  <c r="CA35" i="4"/>
  <c r="CQ31" i="4"/>
  <c r="CI41" i="4"/>
  <c r="BG33" i="4"/>
  <c r="BW29" i="4"/>
  <c r="AY23" i="4"/>
  <c r="BG41" i="4"/>
  <c r="BO38" i="4"/>
  <c r="CE34" i="4"/>
  <c r="CM39" i="4"/>
  <c r="BK32" i="4"/>
  <c r="CA28" i="4"/>
  <c r="BC22" i="4"/>
  <c r="BS37" i="4"/>
  <c r="CI33" i="4"/>
  <c r="BG26" i="4"/>
  <c r="BG48" i="4"/>
  <c r="BS45" i="4"/>
  <c r="CQ38" i="4"/>
  <c r="AY35" i="4"/>
  <c r="BO31" i="4"/>
  <c r="CE27" i="4"/>
  <c r="BC34" i="4"/>
  <c r="BS30" i="4"/>
  <c r="CI26" i="4"/>
  <c r="BG21" i="4"/>
  <c r="BW17" i="4"/>
  <c r="CM13" i="4"/>
  <c r="BK20" i="4"/>
  <c r="CA16" i="4"/>
  <c r="CQ12" i="4"/>
  <c r="CI14" i="4"/>
  <c r="CA43" i="4"/>
  <c r="CM32" i="4"/>
  <c r="BO19" i="4"/>
  <c r="CE15" i="4"/>
  <c r="AY43" i="4"/>
  <c r="BS18" i="4"/>
  <c r="BC27" i="4"/>
  <c r="BW36" i="4"/>
  <c r="AY28" i="4"/>
  <c r="CE111" i="4"/>
  <c r="AY111" i="4"/>
  <c r="CA110" i="4"/>
  <c r="BS108" i="4"/>
  <c r="BO107" i="4"/>
  <c r="BK106" i="4"/>
  <c r="CM105" i="4"/>
  <c r="BG105" i="4"/>
  <c r="CI104" i="4"/>
  <c r="CE103" i="4"/>
  <c r="CQ95" i="4"/>
  <c r="CE92" i="4"/>
  <c r="CA91" i="4"/>
  <c r="BS111" i="4"/>
  <c r="CM111" i="4"/>
  <c r="BG111" i="4"/>
  <c r="CI110" i="4"/>
  <c r="CE109" i="4"/>
  <c r="AY109" i="4"/>
  <c r="BW107" i="4"/>
  <c r="BS106" i="4"/>
  <c r="BO105" i="4"/>
  <c r="CQ104" i="4"/>
  <c r="BK104" i="4"/>
  <c r="CM103" i="4"/>
  <c r="CI102" i="4"/>
  <c r="CQ101" i="4"/>
  <c r="CA97" i="4"/>
  <c r="BO94" i="4"/>
  <c r="CQ93" i="4"/>
  <c r="BG92" i="4"/>
  <c r="CA111" i="4"/>
  <c r="BW110" i="4"/>
  <c r="BO108" i="4"/>
  <c r="CQ107" i="4"/>
  <c r="BK107" i="4"/>
  <c r="CM106" i="4"/>
  <c r="BG106" i="4"/>
  <c r="CI105" i="4"/>
  <c r="CI111" i="4"/>
  <c r="BC111" i="4"/>
  <c r="CE110" i="4"/>
  <c r="CA109" i="4"/>
  <c r="BW108" i="4"/>
  <c r="BS107" i="4"/>
  <c r="BO106" i="4"/>
  <c r="CQ105" i="4"/>
  <c r="BK105" i="4"/>
  <c r="CM104" i="4"/>
  <c r="CI103" i="4"/>
  <c r="BW111" i="4"/>
  <c r="BS110" i="4"/>
  <c r="CQ108" i="4"/>
  <c r="BK108" i="4"/>
  <c r="BG107" i="4"/>
  <c r="CI106" i="4"/>
  <c r="BC109" i="4"/>
  <c r="AY106" i="4"/>
  <c r="CA105" i="4"/>
  <c r="BW104" i="4"/>
  <c r="CQ100" i="4"/>
  <c r="CQ98" i="4"/>
  <c r="CM93" i="4"/>
  <c r="CQ92" i="4"/>
  <c r="BO90" i="4"/>
  <c r="CQ89" i="4"/>
  <c r="BG88" i="4"/>
  <c r="BK73" i="4"/>
  <c r="CQ110" i="4"/>
  <c r="BO110" i="4"/>
  <c r="BG108" i="4"/>
  <c r="BW105" i="4"/>
  <c r="CA103" i="4"/>
  <c r="CQ102" i="4"/>
  <c r="CI94" i="4"/>
  <c r="CA93" i="4"/>
  <c r="CQ91" i="4"/>
  <c r="CI90" i="4"/>
  <c r="AY89" i="4"/>
  <c r="BW87" i="4"/>
  <c r="CM110" i="4"/>
  <c r="BK110" i="4"/>
  <c r="BC108" i="4"/>
  <c r="BC105" i="4"/>
  <c r="BS104" i="4"/>
  <c r="CQ103" i="4"/>
  <c r="CM95" i="4"/>
  <c r="BO92" i="4"/>
  <c r="BO88" i="4"/>
  <c r="CQ87" i="4"/>
  <c r="AY76" i="4"/>
  <c r="BO72" i="4"/>
  <c r="BO111" i="4"/>
  <c r="AY108" i="4"/>
  <c r="BS105" i="4"/>
  <c r="CM102" i="4"/>
  <c r="CQ97" i="4"/>
  <c r="CI96" i="4"/>
  <c r="CA95" i="4"/>
  <c r="CQ94" i="4"/>
  <c r="BW93" i="4"/>
  <c r="CQ90" i="4"/>
  <c r="CM89" i="4"/>
  <c r="CI88" i="4"/>
  <c r="AY87" i="4"/>
  <c r="BK111" i="4"/>
  <c r="AY105" i="4"/>
  <c r="CE104" i="4"/>
  <c r="BO104" i="4"/>
  <c r="CQ99" i="4"/>
  <c r="CE94" i="4"/>
  <c r="AY93" i="4"/>
  <c r="CM91" i="4"/>
  <c r="CE90" i="4"/>
  <c r="CA89" i="4"/>
  <c r="CQ109" i="4"/>
  <c r="CM108" i="4"/>
  <c r="CE107" i="4"/>
  <c r="BC107" i="4"/>
  <c r="CE106" i="4"/>
  <c r="CI98" i="4"/>
  <c r="CM97" i="4"/>
  <c r="CQ96" i="4"/>
  <c r="CE96" i="4"/>
  <c r="CI92" i="4"/>
  <c r="BW91" i="4"/>
  <c r="CQ88" i="4"/>
  <c r="CM87" i="4"/>
  <c r="CI109" i="4"/>
  <c r="BG109" i="4"/>
  <c r="BW106" i="4"/>
  <c r="CM99" i="4"/>
  <c r="AY91" i="4"/>
  <c r="BW89" i="4"/>
  <c r="AY107" i="4"/>
  <c r="CE105" i="4"/>
  <c r="BG74" i="4"/>
  <c r="BS70" i="4"/>
  <c r="BK60" i="4"/>
  <c r="CA56" i="4"/>
  <c r="CM109" i="4"/>
  <c r="BW95" i="4"/>
  <c r="CE68" i="4"/>
  <c r="CA87" i="4"/>
  <c r="AY63" i="4"/>
  <c r="BO59" i="4"/>
  <c r="CE55" i="4"/>
  <c r="CQ111" i="4"/>
  <c r="CA104" i="4"/>
  <c r="CI67" i="4"/>
  <c r="BG90" i="4"/>
  <c r="CQ75" i="4"/>
  <c r="BC75" i="4"/>
  <c r="CQ64" i="4"/>
  <c r="CM63" i="4"/>
  <c r="CI62" i="4"/>
  <c r="BC62" i="4"/>
  <c r="CE61" i="4"/>
  <c r="CA60" i="4"/>
  <c r="BW59" i="4"/>
  <c r="BS58" i="4"/>
  <c r="BO57" i="4"/>
  <c r="BK56" i="4"/>
  <c r="BG55" i="4"/>
  <c r="CI54" i="4"/>
  <c r="BC54" i="4"/>
  <c r="AY53" i="4"/>
  <c r="CA106" i="4"/>
  <c r="CM74" i="4"/>
  <c r="BW70" i="4"/>
  <c r="BS69" i="4"/>
  <c r="BO68" i="4"/>
  <c r="BK67" i="4"/>
  <c r="CM66" i="4"/>
  <c r="BG66" i="4"/>
  <c r="BC65" i="4"/>
  <c r="AY64" i="4"/>
  <c r="BC106" i="4"/>
  <c r="CI73" i="4"/>
  <c r="CE72" i="4"/>
  <c r="BG61" i="4"/>
  <c r="BW57" i="4"/>
  <c r="CM53" i="4"/>
  <c r="CE88" i="4"/>
  <c r="CA71" i="4"/>
  <c r="CA107" i="4"/>
  <c r="CI108" i="4"/>
  <c r="BK146" i="1"/>
  <c r="BV175" i="4"/>
  <c r="AH19" i="4"/>
  <c r="BB173" i="4"/>
  <c r="BR169" i="4"/>
  <c r="AT19" i="4"/>
  <c r="BZ174" i="4"/>
  <c r="CP170" i="4"/>
  <c r="BF172" i="4"/>
  <c r="BJ171" i="4"/>
  <c r="AP19" i="4"/>
  <c r="CH172" i="4"/>
  <c r="BV168" i="4"/>
  <c r="BZ145" i="4"/>
  <c r="BV144" i="4"/>
  <c r="AX174" i="4"/>
  <c r="BJ144" i="4"/>
  <c r="BF143" i="4"/>
  <c r="CP147" i="4"/>
  <c r="CL146" i="4"/>
  <c r="CH165" i="4"/>
  <c r="CL164" i="4"/>
  <c r="BR144" i="4"/>
  <c r="CD166" i="4"/>
  <c r="CP163" i="4"/>
  <c r="CD173" i="4"/>
  <c r="AX143" i="4"/>
  <c r="CL171" i="4"/>
  <c r="CH146" i="4"/>
  <c r="CD145" i="4"/>
  <c r="BN170" i="4"/>
  <c r="BZ167" i="4"/>
  <c r="BB143" i="4"/>
  <c r="BN144" i="4"/>
  <c r="BR80" i="4"/>
  <c r="CL80" i="4"/>
  <c r="BF80" i="4"/>
  <c r="BZ80" i="4"/>
  <c r="CH80" i="4"/>
  <c r="BB80" i="4"/>
  <c r="BV80" i="4"/>
  <c r="CD80" i="4"/>
  <c r="AX80" i="4"/>
  <c r="AX46" i="4"/>
  <c r="BN42" i="4"/>
  <c r="CP80" i="4"/>
  <c r="BN80" i="4"/>
  <c r="BJ80" i="4"/>
  <c r="BJ43" i="4"/>
  <c r="BV39" i="4"/>
  <c r="CL35" i="4"/>
  <c r="BB37" i="4"/>
  <c r="BR33" i="4"/>
  <c r="CH29" i="4"/>
  <c r="BZ38" i="4"/>
  <c r="CP34" i="4"/>
  <c r="AX31" i="4"/>
  <c r="BR41" i="4"/>
  <c r="BF36" i="4"/>
  <c r="BV32" i="4"/>
  <c r="CL28" i="4"/>
  <c r="BB45" i="4"/>
  <c r="CD37" i="4"/>
  <c r="BB30" i="4"/>
  <c r="BR26" i="4"/>
  <c r="BJ35" i="4"/>
  <c r="BZ31" i="4"/>
  <c r="CP27" i="4"/>
  <c r="BF44" i="4"/>
  <c r="AX38" i="4"/>
  <c r="BN34" i="4"/>
  <c r="CD30" i="4"/>
  <c r="BF29" i="4"/>
  <c r="AX19" i="4"/>
  <c r="BN15" i="4"/>
  <c r="CD11" i="4"/>
  <c r="BN27" i="4"/>
  <c r="BB18" i="4"/>
  <c r="BR14" i="4"/>
  <c r="CH10" i="4"/>
  <c r="BJ28" i="4"/>
  <c r="BF17" i="4"/>
  <c r="BV13" i="4"/>
  <c r="CL9" i="4"/>
  <c r="BJ16" i="4"/>
  <c r="BZ12" i="4"/>
  <c r="CP8" i="4"/>
  <c r="CH36" i="4"/>
  <c r="CH173" i="4"/>
  <c r="AX175" i="4"/>
  <c r="BN171" i="4"/>
  <c r="CD167" i="4"/>
  <c r="AP20" i="4"/>
  <c r="CL172" i="4"/>
  <c r="AH20" i="4"/>
  <c r="AT20" i="4"/>
  <c r="BZ175" i="4"/>
  <c r="CP171" i="4"/>
  <c r="BF173" i="4"/>
  <c r="BV169" i="4"/>
  <c r="CL165" i="4"/>
  <c r="CD174" i="4"/>
  <c r="BB174" i="4"/>
  <c r="BR143" i="4"/>
  <c r="CP164" i="4"/>
  <c r="AX149" i="4"/>
  <c r="BB142" i="4"/>
  <c r="CH166" i="4"/>
  <c r="CH145" i="4"/>
  <c r="CD144" i="4"/>
  <c r="BF149" i="4"/>
  <c r="BN143" i="4"/>
  <c r="BJ172" i="4"/>
  <c r="BR170" i="4"/>
  <c r="CP146" i="4"/>
  <c r="CL145" i="4"/>
  <c r="BB130" i="4"/>
  <c r="CP122" i="4"/>
  <c r="BZ168" i="4"/>
  <c r="CL124" i="4"/>
  <c r="BB149" i="4"/>
  <c r="BZ144" i="4"/>
  <c r="CD128" i="4"/>
  <c r="BV129" i="4"/>
  <c r="CL125" i="4"/>
  <c r="CH124" i="4"/>
  <c r="BF130" i="4"/>
  <c r="BJ129" i="4"/>
  <c r="CH127" i="4"/>
  <c r="BZ128" i="4"/>
  <c r="BF142" i="4"/>
  <c r="AX130" i="4"/>
  <c r="BN129" i="4"/>
  <c r="CH126" i="4"/>
  <c r="CH125" i="4"/>
  <c r="BV143" i="4"/>
  <c r="AX142" i="4"/>
  <c r="CL127" i="4"/>
  <c r="CH123" i="4"/>
  <c r="BV81" i="4"/>
  <c r="CL126" i="4"/>
  <c r="CL123" i="4"/>
  <c r="CP81" i="4"/>
  <c r="BJ81" i="4"/>
  <c r="BJ143" i="4"/>
  <c r="BR129" i="4"/>
  <c r="CD81" i="4"/>
  <c r="AX81" i="4"/>
  <c r="CL81" i="4"/>
  <c r="BF81" i="4"/>
  <c r="BZ81" i="4"/>
  <c r="CH81" i="4"/>
  <c r="BB81" i="4"/>
  <c r="BJ44" i="4"/>
  <c r="BR81" i="4"/>
  <c r="AX47" i="4"/>
  <c r="BN43" i="4"/>
  <c r="BN81" i="4"/>
  <c r="BB46" i="4"/>
  <c r="BJ36" i="4"/>
  <c r="BZ32" i="4"/>
  <c r="BV41" i="4"/>
  <c r="CH37" i="4"/>
  <c r="BF30" i="4"/>
  <c r="BV26" i="4"/>
  <c r="AX39" i="4"/>
  <c r="BN35" i="4"/>
  <c r="CD31" i="4"/>
  <c r="BF45" i="4"/>
  <c r="CL36" i="4"/>
  <c r="BJ29" i="4"/>
  <c r="BB38" i="4"/>
  <c r="BR34" i="4"/>
  <c r="CH30" i="4"/>
  <c r="BZ39" i="4"/>
  <c r="CP35" i="4"/>
  <c r="AX32" i="4"/>
  <c r="BN28" i="4"/>
  <c r="BR42" i="4"/>
  <c r="CD38" i="4"/>
  <c r="BB31" i="4"/>
  <c r="BR27" i="4"/>
  <c r="BV33" i="4"/>
  <c r="BF18" i="4"/>
  <c r="BV14" i="4"/>
  <c r="CL10" i="4"/>
  <c r="BJ17" i="4"/>
  <c r="BZ13" i="4"/>
  <c r="CP9" i="4"/>
  <c r="CP28" i="4"/>
  <c r="BF37" i="4"/>
  <c r="AX20" i="4"/>
  <c r="BN16" i="4"/>
  <c r="CD12" i="4"/>
  <c r="BB19" i="4"/>
  <c r="CL29" i="4"/>
  <c r="CH11" i="4"/>
  <c r="BR15" i="4"/>
  <c r="AA117" i="1"/>
  <c r="AE145" i="1"/>
  <c r="BO134" i="1"/>
  <c r="AU46" i="1"/>
  <c r="AI27" i="1"/>
  <c r="AS21" i="4"/>
  <c r="BA175" i="4"/>
  <c r="AO21" i="4"/>
  <c r="CO172" i="4"/>
  <c r="BE174" i="4"/>
  <c r="BH174" i="4" s="1"/>
  <c r="BU170" i="4"/>
  <c r="CK166" i="4"/>
  <c r="CC175" i="4"/>
  <c r="CG174" i="4"/>
  <c r="AG21" i="4"/>
  <c r="BM172" i="4"/>
  <c r="CC168" i="4"/>
  <c r="BU149" i="4"/>
  <c r="CG144" i="4"/>
  <c r="CC143" i="4"/>
  <c r="BI149" i="4"/>
  <c r="BE148" i="4"/>
  <c r="BM142" i="4"/>
  <c r="CG167" i="4"/>
  <c r="AW141" i="4"/>
  <c r="BQ171" i="4"/>
  <c r="BQ149" i="4"/>
  <c r="BY143" i="4"/>
  <c r="BU142" i="4"/>
  <c r="CO165" i="4"/>
  <c r="AW148" i="4"/>
  <c r="BA141" i="4"/>
  <c r="CO145" i="4"/>
  <c r="CK144" i="4"/>
  <c r="BM128" i="4"/>
  <c r="CC124" i="4"/>
  <c r="BY123" i="4"/>
  <c r="BM149" i="4"/>
  <c r="BE129" i="4"/>
  <c r="CC127" i="4"/>
  <c r="BY126" i="4"/>
  <c r="BY169" i="4"/>
  <c r="BQ142" i="4"/>
  <c r="BT142" i="4" s="1"/>
  <c r="BE141" i="4"/>
  <c r="BI128" i="4"/>
  <c r="CC125" i="4"/>
  <c r="BY124" i="4"/>
  <c r="CK173" i="4"/>
  <c r="BI142" i="4"/>
  <c r="BL142" i="4" s="1"/>
  <c r="BA129" i="4"/>
  <c r="BY127" i="4"/>
  <c r="CC120" i="4"/>
  <c r="BQ128" i="4"/>
  <c r="CC123" i="4"/>
  <c r="BY122" i="4"/>
  <c r="CO118" i="4"/>
  <c r="BI173" i="4"/>
  <c r="BY121" i="4"/>
  <c r="CG119" i="4"/>
  <c r="AW129" i="4"/>
  <c r="BA148" i="4"/>
  <c r="BY120" i="4"/>
  <c r="CB120" i="4" s="1"/>
  <c r="CC126" i="4"/>
  <c r="CC122" i="4"/>
  <c r="CC121" i="4"/>
  <c r="CK82" i="4"/>
  <c r="BE82" i="4"/>
  <c r="BU128" i="4"/>
  <c r="BY82" i="4"/>
  <c r="BY125" i="4"/>
  <c r="BM82" i="4"/>
  <c r="CG82" i="4"/>
  <c r="BA82" i="4"/>
  <c r="BU82" i="4"/>
  <c r="CO82" i="4"/>
  <c r="BI82" i="4"/>
  <c r="CK119" i="4"/>
  <c r="BQ82" i="4"/>
  <c r="BA47" i="4"/>
  <c r="CC82" i="4"/>
  <c r="BE46" i="4"/>
  <c r="BH46" i="4" s="1"/>
  <c r="BU42" i="4"/>
  <c r="AW82" i="4"/>
  <c r="BA39" i="4"/>
  <c r="BQ35" i="4"/>
  <c r="CG31" i="4"/>
  <c r="CJ31" i="4" s="1"/>
  <c r="BI45" i="4"/>
  <c r="AW41" i="4"/>
  <c r="CO36" i="4"/>
  <c r="AW33" i="4"/>
  <c r="BM29" i="4"/>
  <c r="BE38" i="4"/>
  <c r="BU34" i="4"/>
  <c r="CK30" i="4"/>
  <c r="CC39" i="4"/>
  <c r="BA32" i="4"/>
  <c r="BQ28" i="4"/>
  <c r="BT28" i="4" s="1"/>
  <c r="BQ43" i="4"/>
  <c r="BT43" i="4" s="1"/>
  <c r="BI37" i="4"/>
  <c r="BY33" i="4"/>
  <c r="CO29" i="4"/>
  <c r="BM44" i="4"/>
  <c r="CG38" i="4"/>
  <c r="BE31" i="4"/>
  <c r="BU27" i="4"/>
  <c r="AW48" i="4"/>
  <c r="BY41" i="4"/>
  <c r="CK37" i="4"/>
  <c r="BI30" i="4"/>
  <c r="BL30" i="4" s="1"/>
  <c r="BY26" i="4"/>
  <c r="BM36" i="4"/>
  <c r="AW21" i="4"/>
  <c r="BM17" i="4"/>
  <c r="CC13" i="4"/>
  <c r="CO10" i="4"/>
  <c r="BA20" i="4"/>
  <c r="BQ16" i="4"/>
  <c r="CG12" i="4"/>
  <c r="BE19" i="4"/>
  <c r="BU15" i="4"/>
  <c r="CK11" i="4"/>
  <c r="CC32" i="4"/>
  <c r="AW26" i="4"/>
  <c r="BI18" i="4"/>
  <c r="BY14" i="4"/>
  <c r="AC183" i="4"/>
  <c r="CL174" i="4"/>
  <c r="AH22" i="4"/>
  <c r="BR172" i="4"/>
  <c r="CH168" i="4"/>
  <c r="AT22" i="4"/>
  <c r="CP173" i="4"/>
  <c r="AP22" i="4"/>
  <c r="BJ174" i="4"/>
  <c r="BZ170" i="4"/>
  <c r="CP166" i="4"/>
  <c r="BB147" i="4"/>
  <c r="BJ141" i="4"/>
  <c r="BF140" i="4"/>
  <c r="BV171" i="4"/>
  <c r="CD149" i="4"/>
  <c r="CP144" i="4"/>
  <c r="CL143" i="4"/>
  <c r="BN148" i="4"/>
  <c r="BR141" i="4"/>
  <c r="BF175" i="4"/>
  <c r="AX147" i="4"/>
  <c r="BB140" i="4"/>
  <c r="BN173" i="4"/>
  <c r="BZ149" i="4"/>
  <c r="CL167" i="4"/>
  <c r="BR148" i="4"/>
  <c r="BZ142" i="4"/>
  <c r="BV141" i="4"/>
  <c r="CD169" i="4"/>
  <c r="BV148" i="4"/>
  <c r="BN141" i="4"/>
  <c r="BJ148" i="4"/>
  <c r="BF147" i="4"/>
  <c r="AX140" i="4"/>
  <c r="CD142" i="4"/>
  <c r="CH175" i="4"/>
  <c r="CD83" i="4"/>
  <c r="AX83" i="4"/>
  <c r="BB76" i="4"/>
  <c r="CH143" i="4"/>
  <c r="BR83" i="4"/>
  <c r="CL83" i="4"/>
  <c r="BF83" i="4"/>
  <c r="BF75" i="4"/>
  <c r="BZ83" i="4"/>
  <c r="BN83" i="4"/>
  <c r="CH83" i="4"/>
  <c r="BB83" i="4"/>
  <c r="CP83" i="4"/>
  <c r="BJ83" i="4"/>
  <c r="CP65" i="4"/>
  <c r="CL64" i="4"/>
  <c r="CH63" i="4"/>
  <c r="CD62" i="4"/>
  <c r="BZ61" i="4"/>
  <c r="BV60" i="4"/>
  <c r="BN58" i="4"/>
  <c r="BJ57" i="4"/>
  <c r="BF56" i="4"/>
  <c r="BB55" i="4"/>
  <c r="AX54" i="4"/>
  <c r="BV71" i="4"/>
  <c r="CL67" i="4"/>
  <c r="AX49" i="4"/>
  <c r="BN45" i="4"/>
  <c r="BN73" i="4"/>
  <c r="AX77" i="4"/>
  <c r="BR72" i="4"/>
  <c r="BZ70" i="4"/>
  <c r="CP66" i="4"/>
  <c r="BB48" i="4"/>
  <c r="BR44" i="4"/>
  <c r="BV83" i="4"/>
  <c r="CD69" i="4"/>
  <c r="BF47" i="4"/>
  <c r="BN37" i="4"/>
  <c r="CD33" i="4"/>
  <c r="CH68" i="4"/>
  <c r="BJ46" i="4"/>
  <c r="BV43" i="4"/>
  <c r="CL38" i="4"/>
  <c r="BJ31" i="4"/>
  <c r="BZ27" i="4"/>
  <c r="BJ74" i="4"/>
  <c r="AX42" i="4"/>
  <c r="BR36" i="4"/>
  <c r="CH32" i="4"/>
  <c r="BZ42" i="4"/>
  <c r="CP37" i="4"/>
  <c r="AX34" i="4"/>
  <c r="BN30" i="4"/>
  <c r="CD26" i="4"/>
  <c r="CD41" i="4"/>
  <c r="BF39" i="4"/>
  <c r="BV35" i="4"/>
  <c r="CL31" i="4"/>
  <c r="BB41" i="4"/>
  <c r="BB33" i="4"/>
  <c r="BR29" i="4"/>
  <c r="CH39" i="4"/>
  <c r="BF32" i="4"/>
  <c r="BV28" i="4"/>
  <c r="BJ19" i="4"/>
  <c r="BZ15" i="4"/>
  <c r="CP11" i="4"/>
  <c r="BV16" i="4"/>
  <c r="BZ34" i="4"/>
  <c r="AX22" i="4"/>
  <c r="BN18" i="4"/>
  <c r="CD14" i="4"/>
  <c r="CL12" i="4"/>
  <c r="BB26" i="4"/>
  <c r="BB21" i="4"/>
  <c r="BR17" i="4"/>
  <c r="CH13" i="4"/>
  <c r="BJ38" i="4"/>
  <c r="AX27" i="4"/>
  <c r="BF20" i="4"/>
  <c r="CP30" i="4"/>
  <c r="BR76" i="1"/>
  <c r="BY69" i="4"/>
  <c r="BA63" i="4"/>
  <c r="BQ59" i="4"/>
  <c r="CG55" i="4"/>
  <c r="BM69" i="4"/>
  <c r="BI68" i="4"/>
  <c r="BE67" i="4"/>
  <c r="BA66" i="4"/>
  <c r="AW65" i="4"/>
  <c r="BE62" i="4"/>
  <c r="BU58" i="4"/>
  <c r="CK54" i="4"/>
  <c r="CO76" i="4"/>
  <c r="CK75" i="4"/>
  <c r="BQ71" i="4"/>
  <c r="BI61" i="4"/>
  <c r="BY57" i="4"/>
  <c r="CO53" i="4"/>
  <c r="CG74" i="4"/>
  <c r="CC73" i="4"/>
  <c r="CC56" i="4"/>
  <c r="BY72" i="4"/>
  <c r="BM60" i="4"/>
  <c r="AH67" i="1"/>
  <c r="AP69" i="1"/>
  <c r="CQ76" i="4"/>
  <c r="CM75" i="4"/>
  <c r="CI74" i="4"/>
  <c r="CE73" i="4"/>
  <c r="CA72" i="4"/>
  <c r="BO69" i="4"/>
  <c r="BK68" i="4"/>
  <c r="BG67" i="4"/>
  <c r="BC66" i="4"/>
  <c r="AY65" i="4"/>
  <c r="BG62" i="4"/>
  <c r="BW58" i="4"/>
  <c r="CM54" i="4"/>
  <c r="BS71" i="4"/>
  <c r="BK61" i="4"/>
  <c r="CA57" i="4"/>
  <c r="CQ53" i="4"/>
  <c r="BO60" i="4"/>
  <c r="CE56" i="4"/>
  <c r="BC63" i="4"/>
  <c r="CI55" i="4"/>
  <c r="CA69" i="4"/>
  <c r="BS59" i="4"/>
  <c r="BG138" i="1"/>
  <c r="AM136" i="1"/>
  <c r="AI119" i="1"/>
  <c r="AE126" i="1"/>
  <c r="AI145" i="1"/>
  <c r="BC17" i="1"/>
  <c r="AA36" i="1"/>
  <c r="Z32" i="1"/>
  <c r="BI172" i="4"/>
  <c r="CG173" i="4"/>
  <c r="AG20" i="4"/>
  <c r="AW175" i="4"/>
  <c r="BM171" i="4"/>
  <c r="AO20" i="4"/>
  <c r="AS20" i="4"/>
  <c r="BA174" i="4"/>
  <c r="BQ170" i="4"/>
  <c r="BY175" i="4"/>
  <c r="CO171" i="4"/>
  <c r="CO146" i="4"/>
  <c r="CK145" i="4"/>
  <c r="CC174" i="4"/>
  <c r="CF174" i="4" s="1"/>
  <c r="CK165" i="4"/>
  <c r="BQ143" i="4"/>
  <c r="CO164" i="4"/>
  <c r="AW149" i="4"/>
  <c r="BA142" i="4"/>
  <c r="CG166" i="4"/>
  <c r="CG145" i="4"/>
  <c r="CC144" i="4"/>
  <c r="CK172" i="4"/>
  <c r="CC167" i="4"/>
  <c r="BE149" i="4"/>
  <c r="BU169" i="4"/>
  <c r="BY168" i="4"/>
  <c r="BA149" i="4"/>
  <c r="BI143" i="4"/>
  <c r="BE142" i="4"/>
  <c r="AW142" i="4"/>
  <c r="BQ129" i="4"/>
  <c r="CK126" i="4"/>
  <c r="CG125" i="4"/>
  <c r="BA130" i="4"/>
  <c r="BU143" i="4"/>
  <c r="AW130" i="4"/>
  <c r="BM129" i="4"/>
  <c r="CK127" i="4"/>
  <c r="CG126" i="4"/>
  <c r="BY144" i="4"/>
  <c r="BM143" i="4"/>
  <c r="CC128" i="4"/>
  <c r="BU129" i="4"/>
  <c r="CK125" i="4"/>
  <c r="CG124" i="4"/>
  <c r="BE173" i="4"/>
  <c r="BH173" i="4" s="1"/>
  <c r="BE130" i="4"/>
  <c r="BY128" i="4"/>
  <c r="CK123" i="4"/>
  <c r="BI129" i="4"/>
  <c r="CO122" i="4"/>
  <c r="CG81" i="4"/>
  <c r="BA81" i="4"/>
  <c r="CK124" i="4"/>
  <c r="BU81" i="4"/>
  <c r="CG123" i="4"/>
  <c r="CO81" i="4"/>
  <c r="BI81" i="4"/>
  <c r="BQ81" i="4"/>
  <c r="CG127" i="4"/>
  <c r="CK81" i="4"/>
  <c r="BE81" i="4"/>
  <c r="BM81" i="4"/>
  <c r="BE45" i="4"/>
  <c r="BU41" i="4"/>
  <c r="CC81" i="4"/>
  <c r="BY81" i="4"/>
  <c r="AW47" i="4"/>
  <c r="BQ42" i="4"/>
  <c r="CC38" i="4"/>
  <c r="BA31" i="4"/>
  <c r="BI36" i="4"/>
  <c r="BY32" i="4"/>
  <c r="CO28" i="4"/>
  <c r="CG37" i="4"/>
  <c r="BE30" i="4"/>
  <c r="BA46" i="4"/>
  <c r="AW39" i="4"/>
  <c r="BM35" i="4"/>
  <c r="CC31" i="4"/>
  <c r="CK36" i="4"/>
  <c r="BI29" i="4"/>
  <c r="BA38" i="4"/>
  <c r="BQ34" i="4"/>
  <c r="CG30" i="4"/>
  <c r="BE37" i="4"/>
  <c r="BU33" i="4"/>
  <c r="CK29" i="4"/>
  <c r="AW32" i="4"/>
  <c r="BU26" i="4"/>
  <c r="BI44" i="4"/>
  <c r="BQ27" i="4"/>
  <c r="BE18" i="4"/>
  <c r="BU14" i="4"/>
  <c r="CK10" i="4"/>
  <c r="AW81" i="4"/>
  <c r="CO35" i="4"/>
  <c r="BM28" i="4"/>
  <c r="BI17" i="4"/>
  <c r="BY13" i="4"/>
  <c r="CO9" i="4"/>
  <c r="BM43" i="4"/>
  <c r="AW20" i="4"/>
  <c r="BM16" i="4"/>
  <c r="CC12" i="4"/>
  <c r="BY39" i="4"/>
  <c r="BA19" i="4"/>
  <c r="BQ15" i="4"/>
  <c r="CG11" i="4"/>
  <c r="AC181" i="4"/>
  <c r="AC193" i="4"/>
  <c r="CJ110" i="4"/>
  <c r="AJ6" i="4"/>
  <c r="AJ7" i="4"/>
  <c r="AC153" i="4"/>
  <c r="AC206" i="4"/>
  <c r="AC151" i="4"/>
  <c r="AC195" i="4"/>
  <c r="AC205" i="4"/>
  <c r="AC213" i="4"/>
  <c r="AC157" i="4"/>
  <c r="AC218" i="4"/>
  <c r="AC177" i="4"/>
  <c r="AC199" i="4"/>
  <c r="AC209" i="4"/>
  <c r="AC215" i="4"/>
  <c r="AC216" i="4"/>
  <c r="AC197" i="4"/>
  <c r="AC150" i="4"/>
  <c r="AC191" i="4"/>
  <c r="AC201" i="4"/>
  <c r="AC219" i="4"/>
  <c r="AC203" i="4"/>
  <c r="AC182" i="4"/>
  <c r="AC160" i="4"/>
  <c r="AC217" i="4"/>
  <c r="AC176" i="4"/>
  <c r="AC184" i="4"/>
  <c r="AC152" i="4"/>
  <c r="AC159" i="4"/>
  <c r="AC25" i="4"/>
  <c r="AC198" i="4"/>
  <c r="AC186" i="4"/>
  <c r="AC192" i="4"/>
  <c r="AC156" i="4"/>
  <c r="AC211" i="4"/>
  <c r="AC188" i="4"/>
  <c r="AC190" i="4"/>
  <c r="AC161" i="4"/>
  <c r="AC86" i="4"/>
  <c r="AC78" i="4"/>
  <c r="AC40" i="4"/>
  <c r="AC204" i="4"/>
  <c r="AC202" i="4"/>
  <c r="AC180" i="4"/>
  <c r="AC178" i="4"/>
  <c r="AC132" i="4"/>
  <c r="AC207" i="4"/>
  <c r="AC154" i="4"/>
  <c r="AC158" i="4"/>
  <c r="AL80" i="1"/>
  <c r="AB22" i="1"/>
  <c r="AH29" i="1"/>
  <c r="AL146" i="1"/>
  <c r="BL13" i="1"/>
  <c r="AJ83" i="1"/>
  <c r="BD15" i="1"/>
  <c r="BP167" i="1"/>
  <c r="AV72" i="1"/>
  <c r="BH62" i="1"/>
  <c r="BF41" i="1"/>
  <c r="AN51" i="1"/>
  <c r="BF43" i="1"/>
  <c r="AD113" i="1"/>
  <c r="AV140" i="1"/>
  <c r="BT45" i="1"/>
  <c r="BB139" i="1"/>
  <c r="AJ48" i="1"/>
  <c r="BL46" i="1"/>
  <c r="BJ139" i="1"/>
  <c r="AH113" i="1"/>
  <c r="AZ46" i="1"/>
  <c r="BN14" i="1"/>
  <c r="AT19" i="1"/>
  <c r="BL169" i="1"/>
  <c r="BL128" i="1"/>
  <c r="AR122" i="1"/>
  <c r="BD141" i="1"/>
  <c r="AB23" i="1"/>
  <c r="BH146" i="1"/>
  <c r="AP139" i="1"/>
  <c r="AH114" i="1"/>
  <c r="AB43" i="1"/>
  <c r="BT12" i="1"/>
  <c r="AJ139" i="1"/>
  <c r="BL41" i="1"/>
  <c r="AR169" i="1"/>
  <c r="Z114" i="1"/>
  <c r="Z118" i="1"/>
  <c r="BR168" i="1"/>
  <c r="AR123" i="1"/>
  <c r="BD171" i="1"/>
  <c r="BP84" i="1"/>
  <c r="AV18" i="1"/>
  <c r="BP170" i="1"/>
  <c r="AB45" i="1"/>
  <c r="AH118" i="1"/>
  <c r="BB36" i="1"/>
  <c r="AZ172" i="1"/>
  <c r="BL26" i="1"/>
  <c r="BL149" i="1"/>
  <c r="BD28" i="1"/>
  <c r="BL45" i="1"/>
  <c r="AH5" i="1"/>
  <c r="AX146" i="1"/>
  <c r="BP39" i="1"/>
  <c r="BD116" i="1"/>
  <c r="AR38" i="1"/>
  <c r="AJ21" i="1"/>
  <c r="AN84" i="1"/>
  <c r="BS34" i="1"/>
  <c r="AJ41" i="1"/>
  <c r="AV147" i="1"/>
  <c r="AR119" i="1"/>
  <c r="AF84" i="1"/>
  <c r="AB28" i="1"/>
  <c r="AU136" i="1"/>
  <c r="AI127" i="1"/>
  <c r="AY146" i="1"/>
  <c r="AY18" i="1"/>
  <c r="BK15" i="1"/>
  <c r="AR147" i="1"/>
  <c r="BT84" i="1"/>
  <c r="AR19" i="1"/>
  <c r="BK5" i="1"/>
  <c r="AA114" i="1"/>
  <c r="BC139" i="1"/>
  <c r="AI120" i="1"/>
  <c r="AQ47" i="1"/>
  <c r="BK34" i="1"/>
  <c r="AN127" i="1"/>
  <c r="BR143" i="1"/>
  <c r="BP168" i="1"/>
  <c r="AV122" i="1"/>
  <c r="AN121" i="1"/>
  <c r="BH148" i="1"/>
  <c r="AZ122" i="1"/>
  <c r="AZ124" i="1"/>
  <c r="BT114" i="1"/>
  <c r="BP13" i="1"/>
  <c r="AF22" i="1"/>
  <c r="AZ84" i="1"/>
  <c r="AV37" i="1"/>
  <c r="AZ29" i="1"/>
  <c r="AV45" i="1"/>
  <c r="AV126" i="1"/>
  <c r="AV173" i="1"/>
  <c r="AV123" i="1"/>
  <c r="BD148" i="1"/>
  <c r="AE127" i="1"/>
  <c r="BF83" i="1"/>
  <c r="AA46" i="1"/>
  <c r="AE5" i="1"/>
  <c r="AA126" i="1"/>
  <c r="BK148" i="1"/>
  <c r="BS175" i="1"/>
  <c r="AY136" i="1"/>
  <c r="BS141" i="1"/>
  <c r="AI123" i="1"/>
  <c r="AM138" i="1"/>
  <c r="BS39" i="1"/>
  <c r="AI113" i="1"/>
  <c r="BS140" i="1"/>
  <c r="AA118" i="1"/>
  <c r="AE121" i="1"/>
  <c r="AI115" i="1"/>
  <c r="AQ32" i="1"/>
  <c r="AE23" i="1"/>
  <c r="AA115" i="1"/>
  <c r="AI117" i="1"/>
  <c r="BK42" i="1"/>
  <c r="AE35" i="1"/>
  <c r="BO41" i="1"/>
  <c r="AV118" i="1"/>
  <c r="BP175" i="1"/>
  <c r="AJ26" i="1"/>
  <c r="AN125" i="1"/>
  <c r="AB35" i="1"/>
  <c r="AB139" i="1"/>
  <c r="AR174" i="1"/>
  <c r="AB146" i="1"/>
  <c r="BH84" i="1"/>
  <c r="AF34" i="1"/>
  <c r="AE45" i="1"/>
  <c r="AE123" i="1"/>
  <c r="AM21" i="1"/>
  <c r="AU139" i="1"/>
  <c r="BS85" i="1"/>
  <c r="BS32" i="1"/>
  <c r="AZ147" i="1"/>
  <c r="AN122" i="1"/>
  <c r="AN20" i="1"/>
  <c r="BD35" i="1"/>
  <c r="AQ146" i="1"/>
  <c r="BS133" i="1"/>
  <c r="BG35" i="1"/>
  <c r="AU19" i="1"/>
  <c r="AI114" i="1"/>
  <c r="BH141" i="1"/>
  <c r="AR140" i="1"/>
  <c r="AP26" i="1"/>
  <c r="AV124" i="1"/>
  <c r="AZ121" i="1"/>
  <c r="AF27" i="1"/>
  <c r="AN123" i="1"/>
  <c r="AR126" i="1"/>
  <c r="AZ117" i="1"/>
  <c r="BL14" i="1"/>
  <c r="BH27" i="1"/>
  <c r="AN118" i="1"/>
  <c r="AF42" i="1"/>
  <c r="BL33" i="1"/>
  <c r="AV30" i="1"/>
  <c r="AV121" i="1"/>
  <c r="AN120" i="1"/>
  <c r="AN147" i="1"/>
  <c r="AE113" i="1"/>
  <c r="BN38" i="1"/>
  <c r="BC12" i="1"/>
  <c r="BG43" i="1"/>
  <c r="BC135" i="1"/>
  <c r="AQ175" i="1"/>
  <c r="BS5" i="1"/>
  <c r="AI138" i="1"/>
  <c r="BO5" i="1"/>
  <c r="AE124" i="1"/>
  <c r="BS138" i="1"/>
  <c r="AA119" i="1"/>
  <c r="AI116" i="1"/>
  <c r="BS142" i="1"/>
  <c r="AE119" i="1"/>
  <c r="AA125" i="1"/>
  <c r="AE117" i="1"/>
  <c r="AY37" i="1"/>
  <c r="BO26" i="1"/>
  <c r="AE116" i="1"/>
  <c r="AQ20" i="1"/>
  <c r="AA44" i="1"/>
  <c r="AI49" i="1"/>
  <c r="AE43" i="1"/>
  <c r="AN117" i="1"/>
  <c r="AZ125" i="1"/>
  <c r="BP149" i="1"/>
  <c r="BP142" i="1"/>
  <c r="AB50" i="1"/>
  <c r="BP115" i="1"/>
  <c r="AR31" i="1"/>
  <c r="BT167" i="1"/>
  <c r="AJ146" i="1"/>
  <c r="AR118" i="1"/>
  <c r="AR117" i="1"/>
  <c r="AJ84" i="1"/>
  <c r="AU174" i="1"/>
  <c r="BC85" i="1"/>
  <c r="AY138" i="1"/>
  <c r="AE118" i="1"/>
  <c r="AQ39" i="1"/>
  <c r="AY30" i="1"/>
  <c r="AZ127" i="1"/>
  <c r="AZ118" i="1"/>
  <c r="AR120" i="1"/>
  <c r="AV84" i="1"/>
  <c r="AN32" i="1"/>
  <c r="AR124" i="1"/>
  <c r="AA80" i="1"/>
  <c r="BC138" i="1"/>
  <c r="AA120" i="1"/>
  <c r="BO139" i="1"/>
  <c r="AE28" i="1"/>
  <c r="BC36" i="1"/>
  <c r="AR121" i="1"/>
  <c r="BD84" i="1"/>
  <c r="AR127" i="1"/>
  <c r="BB129" i="1"/>
  <c r="AN126" i="1"/>
  <c r="AV125" i="1"/>
  <c r="AZ36" i="1"/>
  <c r="AZ123" i="1"/>
  <c r="AF128" i="1"/>
  <c r="AV119" i="1"/>
  <c r="BH15" i="1"/>
  <c r="BT31" i="1"/>
  <c r="AZ119" i="1"/>
  <c r="BD43" i="1"/>
  <c r="AR84" i="1"/>
  <c r="AJ33" i="1"/>
  <c r="BF15" i="1"/>
  <c r="BO148" i="1"/>
  <c r="AD33" i="1"/>
  <c r="BK165" i="1"/>
  <c r="BC140" i="1"/>
  <c r="AQ139" i="1"/>
  <c r="AA138" i="1"/>
  <c r="AE125" i="1"/>
  <c r="BS139" i="1"/>
  <c r="AE85" i="1"/>
  <c r="AI126" i="1"/>
  <c r="BG140" i="1"/>
  <c r="AA121" i="1"/>
  <c r="AA123" i="1"/>
  <c r="AM146" i="1"/>
  <c r="AA122" i="1"/>
  <c r="AQ138" i="1"/>
  <c r="AE120" i="1"/>
  <c r="AM41" i="1"/>
  <c r="AU38" i="1"/>
  <c r="BS13" i="1"/>
  <c r="AI22" i="1"/>
  <c r="AI34" i="1"/>
  <c r="AA85" i="1"/>
  <c r="BC44" i="1"/>
  <c r="AN119" i="1"/>
  <c r="AN140" i="1"/>
  <c r="AN47" i="1"/>
  <c r="AZ44" i="1"/>
  <c r="BL142" i="1"/>
  <c r="BO80" i="1"/>
  <c r="BL115" i="1"/>
  <c r="BH116" i="1"/>
  <c r="BT38" i="1"/>
  <c r="AQ5" i="1"/>
  <c r="BK134" i="1"/>
  <c r="BG5" i="1"/>
  <c r="AQ85" i="1"/>
  <c r="AA113" i="1"/>
  <c r="BK85" i="1"/>
  <c r="AB84" i="1"/>
  <c r="BH170" i="1"/>
  <c r="AF146" i="1"/>
  <c r="AV117" i="1"/>
  <c r="AN124" i="1"/>
  <c r="BH42" i="1"/>
  <c r="AJ128" i="1"/>
  <c r="AI122" i="1"/>
  <c r="AU138" i="1"/>
  <c r="BO85" i="1"/>
  <c r="AE114" i="1"/>
  <c r="BG28" i="1"/>
  <c r="BT174" i="1"/>
  <c r="AR125" i="1"/>
  <c r="AB128" i="1"/>
  <c r="AZ126" i="1"/>
  <c r="AF49" i="1"/>
  <c r="AV127" i="1"/>
  <c r="AZ140" i="1"/>
  <c r="AZ120" i="1"/>
  <c r="BD16" i="1"/>
  <c r="AN39" i="1"/>
  <c r="BP32" i="1"/>
  <c r="AR46" i="1"/>
  <c r="BL84" i="1"/>
  <c r="BH34" i="1"/>
  <c r="AZ17" i="1"/>
  <c r="AN175" i="1"/>
  <c r="AL39" i="1"/>
  <c r="AA5" i="1"/>
  <c r="BO140" i="1"/>
  <c r="BN31" i="1"/>
  <c r="AE173" i="1"/>
  <c r="BG147" i="1"/>
  <c r="BK139" i="1"/>
  <c r="BS149" i="1"/>
  <c r="AA116" i="1"/>
  <c r="BC5" i="1"/>
  <c r="BO138" i="1"/>
  <c r="AY139" i="1"/>
  <c r="BK141" i="1"/>
  <c r="AI124" i="1"/>
  <c r="BG135" i="1"/>
  <c r="BC147" i="1"/>
  <c r="AA127" i="1"/>
  <c r="BK140" i="1"/>
  <c r="AI121" i="1"/>
  <c r="AY45" i="1"/>
  <c r="AI42" i="1"/>
  <c r="BO14" i="1"/>
  <c r="AA24" i="1"/>
  <c r="AM48" i="1"/>
  <c r="AU85" i="1"/>
  <c r="BC29" i="1"/>
  <c r="BD170" i="1"/>
  <c r="AB34" i="1"/>
  <c r="BD27" i="1"/>
  <c r="AX121" i="1"/>
  <c r="AT147" i="1"/>
  <c r="BT166" i="1"/>
  <c r="AB140" i="1"/>
  <c r="BL63" i="1"/>
  <c r="AX125" i="1"/>
  <c r="AV83" i="1"/>
  <c r="AR58" i="1"/>
  <c r="BD34" i="1"/>
  <c r="AF21" i="1"/>
  <c r="BB49" i="1"/>
  <c r="AH128" i="1"/>
  <c r="BT46" i="1"/>
  <c r="BH46" i="1"/>
  <c r="BH129" i="1"/>
  <c r="AL122" i="1"/>
  <c r="BB35" i="1"/>
  <c r="AR45" i="1"/>
  <c r="BP143" i="1"/>
  <c r="BT173" i="1"/>
  <c r="BT30" i="1"/>
  <c r="AF147" i="1"/>
  <c r="AR141" i="1"/>
  <c r="AB54" i="1"/>
  <c r="BP38" i="1"/>
  <c r="BL68" i="1"/>
  <c r="AJ39" i="1"/>
  <c r="AF48" i="1"/>
  <c r="AF83" i="1"/>
  <c r="AV36" i="1"/>
  <c r="AJ32" i="1"/>
  <c r="AH39" i="1"/>
  <c r="AH47" i="1"/>
  <c r="Z128" i="1"/>
  <c r="AZ148" i="1"/>
  <c r="BN168" i="1"/>
  <c r="AZ35" i="1"/>
  <c r="AR18" i="1"/>
  <c r="AN83" i="1"/>
  <c r="AB27" i="1"/>
  <c r="BH83" i="1"/>
  <c r="AZ71" i="1"/>
  <c r="AN38" i="1"/>
  <c r="AF33" i="1"/>
  <c r="AZ28" i="1"/>
  <c r="AL175" i="1"/>
  <c r="Z173" i="1"/>
  <c r="AN174" i="1"/>
  <c r="AJ47" i="1"/>
  <c r="AF41" i="1"/>
  <c r="BH36" i="1"/>
  <c r="BT47" i="1"/>
  <c r="AX36" i="1"/>
  <c r="AH84" i="1"/>
  <c r="AN31" i="1"/>
  <c r="BL175" i="1"/>
  <c r="AV172" i="1"/>
  <c r="AZ83" i="1"/>
  <c r="AV148" i="1"/>
  <c r="BH142" i="1"/>
  <c r="BT144" i="1"/>
  <c r="AN57" i="1"/>
  <c r="BT83" i="1"/>
  <c r="AV44" i="1"/>
  <c r="BD61" i="1"/>
  <c r="BP12" i="1"/>
  <c r="BT37" i="1"/>
  <c r="AR37" i="1"/>
  <c r="BF142" i="1"/>
  <c r="AX71" i="1"/>
  <c r="BR114" i="1"/>
  <c r="AJ140" i="1"/>
  <c r="BL83" i="1"/>
  <c r="AF55" i="1"/>
  <c r="AR173" i="1"/>
  <c r="BH41" i="1"/>
  <c r="BP31" i="1"/>
  <c r="AZ171" i="1"/>
  <c r="AR83" i="1"/>
  <c r="AN74" i="1"/>
  <c r="BD173" i="1"/>
  <c r="BP43" i="1"/>
  <c r="BD48" i="1"/>
  <c r="AT127" i="1"/>
  <c r="AL47" i="1"/>
  <c r="AN141" i="1"/>
  <c r="AV141" i="1"/>
  <c r="BL168" i="1"/>
  <c r="AB147" i="1"/>
  <c r="AV17" i="1"/>
  <c r="AZ60" i="1"/>
  <c r="AN148" i="1"/>
  <c r="BD83" i="1"/>
  <c r="BT11" i="1"/>
  <c r="AJ56" i="1"/>
  <c r="BH69" i="1"/>
  <c r="BH14" i="1"/>
  <c r="BD42" i="1"/>
  <c r="AZ43" i="1"/>
  <c r="AJ175" i="1"/>
  <c r="AD41" i="1"/>
  <c r="AT36" i="1"/>
  <c r="AJ75" i="1"/>
  <c r="AF76" i="1"/>
  <c r="BT66" i="1"/>
  <c r="BR167" i="1"/>
  <c r="AZ141" i="1"/>
  <c r="AB83" i="1"/>
  <c r="BD70" i="1"/>
  <c r="BB28" i="1"/>
  <c r="BP174" i="1"/>
  <c r="BL143" i="1"/>
  <c r="BP67" i="1"/>
  <c r="BL32" i="1"/>
  <c r="AP41" i="1"/>
  <c r="BD52" i="1"/>
  <c r="AF79" i="1"/>
  <c r="BH44" i="1"/>
  <c r="AL84" i="1"/>
  <c r="AJ147" i="1"/>
  <c r="BH26" i="1"/>
  <c r="AZ16" i="1"/>
  <c r="AR148" i="1"/>
  <c r="BT65" i="1"/>
  <c r="BP64" i="1"/>
  <c r="BD149" i="1"/>
  <c r="BP83" i="1"/>
  <c r="AV29" i="1"/>
  <c r="AR30" i="1"/>
  <c r="AR73" i="1"/>
  <c r="AJ20" i="1"/>
  <c r="AB49" i="1"/>
  <c r="AN46" i="1"/>
  <c r="BH169" i="1"/>
  <c r="AL19" i="1"/>
  <c r="AT44" i="1"/>
  <c r="AP174" i="1"/>
  <c r="AX127" i="1"/>
  <c r="AP19" i="1"/>
  <c r="AL118" i="1"/>
  <c r="AT126" i="1"/>
  <c r="Z81" i="1"/>
  <c r="BJ14" i="1"/>
  <c r="AH139" i="1"/>
  <c r="AD42" i="1"/>
  <c r="AL124" i="1"/>
  <c r="AL127" i="1"/>
  <c r="AH21" i="1"/>
  <c r="AL117" i="1"/>
  <c r="BN115" i="1"/>
  <c r="BJ84" i="1"/>
  <c r="Z50" i="1"/>
  <c r="BB84" i="1"/>
  <c r="AT45" i="1"/>
  <c r="Z35" i="1"/>
  <c r="BR138" i="1"/>
  <c r="AH127" i="1"/>
  <c r="AH125" i="1"/>
  <c r="BB147" i="1"/>
  <c r="AH120" i="1"/>
  <c r="AT85" i="1"/>
  <c r="AT46" i="1"/>
  <c r="AP20" i="1"/>
  <c r="AL138" i="1"/>
  <c r="AH26" i="1"/>
  <c r="AT123" i="1"/>
  <c r="BB148" i="1"/>
  <c r="BF84" i="1"/>
  <c r="AT125" i="1"/>
  <c r="AD139" i="1"/>
  <c r="AD38" i="1"/>
  <c r="AT50" i="1"/>
  <c r="BR12" i="1"/>
  <c r="AL140" i="1"/>
  <c r="AP46" i="1"/>
  <c r="AX124" i="1"/>
  <c r="Z139" i="1"/>
  <c r="AT84" i="1"/>
  <c r="AT119" i="1"/>
  <c r="AP117" i="1"/>
  <c r="BN32" i="1"/>
  <c r="AX29" i="1"/>
  <c r="BB16" i="1"/>
  <c r="Z84" i="1"/>
  <c r="BR38" i="1"/>
  <c r="BF140" i="1"/>
  <c r="BB85" i="1"/>
  <c r="BB135" i="1"/>
  <c r="AX30" i="1"/>
  <c r="AH145" i="1"/>
  <c r="BR85" i="1"/>
  <c r="BF85" i="1"/>
  <c r="BF16" i="1"/>
  <c r="AP5" i="1"/>
  <c r="AP141" i="1"/>
  <c r="Z77" i="1"/>
  <c r="BN67" i="1"/>
  <c r="BB31" i="1"/>
  <c r="AP84" i="1"/>
  <c r="BR84" i="1"/>
  <c r="AH48" i="1"/>
  <c r="AT30" i="1"/>
  <c r="AX147" i="1"/>
  <c r="AP48" i="1"/>
  <c r="BR174" i="1"/>
  <c r="AP147" i="1"/>
  <c r="Z28" i="1"/>
  <c r="AP120" i="1"/>
  <c r="BJ26" i="1"/>
  <c r="Z126" i="1"/>
  <c r="AD114" i="1"/>
  <c r="Z117" i="1"/>
  <c r="AH146" i="1"/>
  <c r="BN175" i="1"/>
  <c r="BJ51" i="1"/>
  <c r="AL119" i="1"/>
  <c r="AP127" i="1"/>
  <c r="BB116" i="1"/>
  <c r="BF148" i="1"/>
  <c r="AP119" i="1"/>
  <c r="AX140" i="1"/>
  <c r="AL32" i="1"/>
  <c r="AT120" i="1"/>
  <c r="AP140" i="1"/>
  <c r="AT121" i="1"/>
  <c r="AL20" i="1"/>
  <c r="AT117" i="1"/>
  <c r="AP38" i="1"/>
  <c r="BF34" i="1"/>
  <c r="Z23" i="1"/>
  <c r="AT174" i="1"/>
  <c r="AX173" i="1"/>
  <c r="AD124" i="1"/>
  <c r="AH116" i="1"/>
  <c r="Z124" i="1"/>
  <c r="AH126" i="1"/>
  <c r="AD118" i="1"/>
  <c r="BR13" i="1"/>
  <c r="BN138" i="1"/>
  <c r="AX83" i="1"/>
  <c r="AD48" i="1"/>
  <c r="BR37" i="1"/>
  <c r="Z143" i="1"/>
  <c r="AT173" i="1"/>
  <c r="BN123" i="1"/>
  <c r="Z146" i="1"/>
  <c r="BN149" i="1"/>
  <c r="AT118" i="1"/>
  <c r="AD22" i="1"/>
  <c r="AL121" i="1"/>
  <c r="AX126" i="1"/>
  <c r="BJ126" i="1"/>
  <c r="AT124" i="1"/>
  <c r="AP118" i="1"/>
  <c r="BF116" i="1"/>
  <c r="AX84" i="1"/>
  <c r="AH33" i="1"/>
  <c r="AH121" i="1"/>
  <c r="BN169" i="1"/>
  <c r="AH22" i="1"/>
  <c r="BR175" i="1"/>
  <c r="AD84" i="1"/>
  <c r="BJ115" i="1"/>
  <c r="AX172" i="1"/>
  <c r="BB146" i="1"/>
  <c r="BN172" i="1"/>
  <c r="AD44" i="1"/>
  <c r="BB171" i="1"/>
  <c r="AP125" i="1"/>
  <c r="BF170" i="1"/>
  <c r="AL123" i="1"/>
  <c r="BB141" i="1"/>
  <c r="AT37" i="1"/>
  <c r="AP121" i="1"/>
  <c r="BJ142" i="1"/>
  <c r="AX122" i="1"/>
  <c r="BF27" i="1"/>
  <c r="AX118" i="1"/>
  <c r="BN39" i="1"/>
  <c r="BJ41" i="1"/>
  <c r="AP31" i="1"/>
  <c r="BB44" i="1"/>
  <c r="AD115" i="1"/>
  <c r="AD126" i="1"/>
  <c r="AD138" i="1"/>
  <c r="Z127" i="1"/>
  <c r="AT136" i="1"/>
  <c r="AX85" i="1"/>
  <c r="AX18" i="1"/>
  <c r="BF149" i="1"/>
  <c r="BN83" i="1"/>
  <c r="AD83" i="1"/>
  <c r="AP124" i="1"/>
  <c r="BN84" i="1"/>
  <c r="BJ149" i="1"/>
  <c r="AT122" i="1"/>
  <c r="AP126" i="1"/>
  <c r="AP122" i="1"/>
  <c r="BJ33" i="1"/>
  <c r="AD49" i="1"/>
  <c r="AL147" i="1"/>
  <c r="AH41" i="1"/>
  <c r="AD174" i="1"/>
  <c r="AD128" i="1"/>
  <c r="AP123" i="1"/>
  <c r="BB43" i="1"/>
  <c r="AX17" i="1"/>
  <c r="Z120" i="1"/>
  <c r="AD123" i="1"/>
  <c r="BJ169" i="1"/>
  <c r="AT140" i="1"/>
  <c r="AX120" i="1"/>
  <c r="BN142" i="1"/>
  <c r="BJ45" i="1"/>
  <c r="BF141" i="1"/>
  <c r="AX123" i="1"/>
  <c r="AD27" i="1"/>
  <c r="AX117" i="1"/>
  <c r="AL125" i="1"/>
  <c r="AD146" i="1"/>
  <c r="AT18" i="1"/>
  <c r="BR31" i="1"/>
  <c r="BF42" i="1"/>
  <c r="Z43" i="1"/>
  <c r="AX44" i="1"/>
  <c r="AD34" i="1"/>
  <c r="BN13" i="1"/>
  <c r="Z119" i="1"/>
  <c r="AH122" i="1"/>
  <c r="AX138" i="1"/>
  <c r="BN134" i="1"/>
  <c r="AT31" i="1"/>
  <c r="BJ85" i="1"/>
  <c r="AL21" i="1"/>
  <c r="BB170" i="1"/>
  <c r="AD140" i="1"/>
  <c r="AT17" i="1"/>
  <c r="AV120" i="1"/>
  <c r="BT143" i="1"/>
  <c r="AD81" i="1"/>
  <c r="BB13" i="1"/>
  <c r="AP129" i="1"/>
  <c r="AN130" i="1"/>
  <c r="AV49" i="1"/>
  <c r="V213" i="1"/>
  <c r="BC80" i="1"/>
  <c r="AQ15" i="1"/>
  <c r="AL28" i="1"/>
  <c r="AL29" i="1"/>
  <c r="Z20" i="1"/>
  <c r="BH172" i="1"/>
  <c r="AZ48" i="1"/>
  <c r="BR133" i="1"/>
  <c r="Z113" i="1"/>
  <c r="BF35" i="1"/>
  <c r="AH117" i="1"/>
  <c r="BN26" i="1"/>
  <c r="AY144" i="1"/>
  <c r="BR80" i="1"/>
  <c r="BN145" i="1"/>
  <c r="BJ30" i="1"/>
  <c r="BR9" i="1"/>
  <c r="AD46" i="1"/>
  <c r="BJ79" i="1"/>
  <c r="AT32" i="1"/>
  <c r="BH165" i="1"/>
  <c r="AV130" i="1"/>
  <c r="BD46" i="1"/>
  <c r="BL43" i="1"/>
  <c r="BL47" i="1"/>
  <c r="AV51" i="1"/>
  <c r="AJ79" i="1"/>
  <c r="AB79" i="1"/>
  <c r="AR14" i="1"/>
  <c r="BF147" i="1"/>
  <c r="BB5" i="1"/>
  <c r="AT146" i="1"/>
  <c r="BJ170" i="1"/>
  <c r="AX136" i="1"/>
  <c r="BR141" i="1"/>
  <c r="BB172" i="1"/>
  <c r="Z115" i="1"/>
  <c r="AD127" i="1"/>
  <c r="AD120" i="1"/>
  <c r="AL41" i="1"/>
  <c r="AT139" i="1"/>
  <c r="Z44" i="1"/>
  <c r="Z125" i="1"/>
  <c r="AL139" i="1"/>
  <c r="AD125" i="1"/>
  <c r="Z29" i="1"/>
  <c r="BN41" i="1"/>
  <c r="BF28" i="1"/>
  <c r="AD28" i="1"/>
  <c r="AT38" i="1"/>
  <c r="BJ27" i="1"/>
  <c r="AL136" i="1"/>
  <c r="Z5" i="1"/>
  <c r="AY168" i="1"/>
  <c r="BO28" i="1"/>
  <c r="AY13" i="1"/>
  <c r="AY32" i="1"/>
  <c r="BB80" i="1"/>
  <c r="BN146" i="1"/>
  <c r="AT80" i="1"/>
  <c r="AX39" i="1"/>
  <c r="AT169" i="1"/>
  <c r="AF36" i="1"/>
  <c r="BN127" i="1"/>
  <c r="AP144" i="1"/>
  <c r="BF11" i="1"/>
  <c r="BB39" i="1"/>
  <c r="Z142" i="1"/>
  <c r="BD47" i="1"/>
  <c r="BP44" i="1"/>
  <c r="AV47" i="1"/>
  <c r="AQ144" i="1"/>
  <c r="BB12" i="1"/>
  <c r="BB128" i="1"/>
  <c r="BT49" i="1"/>
  <c r="AZ49" i="1"/>
  <c r="AN49" i="1"/>
  <c r="AD145" i="1"/>
  <c r="AX139" i="1"/>
  <c r="BJ34" i="1"/>
  <c r="BB138" i="1"/>
  <c r="BJ15" i="1"/>
  <c r="BG145" i="1"/>
  <c r="AL35" i="1"/>
  <c r="AT33" i="1"/>
  <c r="BL51" i="1"/>
  <c r="AX129" i="1"/>
  <c r="V203" i="1"/>
  <c r="AV145" i="1"/>
  <c r="AH149" i="1"/>
  <c r="AP81" i="1"/>
  <c r="AX14" i="1"/>
  <c r="BN10" i="1"/>
  <c r="BR46" i="1"/>
  <c r="AP50" i="1"/>
  <c r="BP163" i="1"/>
  <c r="AF131" i="1"/>
  <c r="AR48" i="1"/>
  <c r="AN79" i="1"/>
  <c r="AN50" i="1"/>
  <c r="AN52" i="1"/>
  <c r="BD79" i="1"/>
  <c r="AV79" i="1"/>
  <c r="AB30" i="1"/>
  <c r="AD149" i="1"/>
  <c r="AP146" i="1"/>
  <c r="AD85" i="1"/>
  <c r="AP175" i="1"/>
  <c r="BB29" i="1"/>
  <c r="AH138" i="1"/>
  <c r="BR5" i="1"/>
  <c r="BJ5" i="1"/>
  <c r="BJ134" i="1"/>
  <c r="BF138" i="1"/>
  <c r="Z123" i="1"/>
  <c r="AX45" i="1"/>
  <c r="BN139" i="1"/>
  <c r="AH115" i="1"/>
  <c r="AP138" i="1"/>
  <c r="BF139" i="1"/>
  <c r="Z36" i="1"/>
  <c r="BB17" i="1"/>
  <c r="AD43" i="1"/>
  <c r="AD35" i="1"/>
  <c r="AP32" i="1"/>
  <c r="BR39" i="1"/>
  <c r="AL33" i="1"/>
  <c r="AQ170" i="1"/>
  <c r="AM144" i="1"/>
  <c r="AU14" i="1"/>
  <c r="AI36" i="1"/>
  <c r="BO9" i="1"/>
  <c r="AX175" i="1"/>
  <c r="BN35" i="1"/>
  <c r="BB38" i="1"/>
  <c r="AT81" i="1"/>
  <c r="BN28" i="1"/>
  <c r="BJ36" i="1"/>
  <c r="BN126" i="1"/>
  <c r="BH48" i="1"/>
  <c r="AI143" i="1"/>
  <c r="AP42" i="1"/>
  <c r="BF30" i="1"/>
  <c r="V159" i="1"/>
  <c r="BP47" i="1"/>
  <c r="AP143" i="1"/>
  <c r="AV168" i="1"/>
  <c r="BH10" i="1"/>
  <c r="BP49" i="1"/>
  <c r="AT138" i="1"/>
  <c r="AL5" i="1"/>
  <c r="BJ138" i="1"/>
  <c r="AH123" i="1"/>
  <c r="Z24" i="1"/>
  <c r="BK36" i="1"/>
  <c r="AT175" i="1"/>
  <c r="V216" i="1"/>
  <c r="AF144" i="1"/>
  <c r="BN165" i="1"/>
  <c r="BF81" i="1"/>
  <c r="BF31" i="1"/>
  <c r="AT15" i="1"/>
  <c r="BJ47" i="1"/>
  <c r="AL27" i="1"/>
  <c r="BP147" i="1"/>
  <c r="BL147" i="1"/>
  <c r="BP50" i="1"/>
  <c r="BT79" i="1"/>
  <c r="BH50" i="1"/>
  <c r="AR79" i="1"/>
  <c r="BP8" i="1"/>
  <c r="BP79" i="1"/>
  <c r="AN34" i="1"/>
  <c r="AX79" i="1"/>
  <c r="BF5" i="1"/>
  <c r="BN5" i="1"/>
  <c r="AH124" i="1"/>
  <c r="BR139" i="1"/>
  <c r="BN33" i="1"/>
  <c r="AT5" i="1"/>
  <c r="BJ42" i="1"/>
  <c r="BN140" i="1"/>
  <c r="BF135" i="1"/>
  <c r="AP85" i="1"/>
  <c r="BR140" i="1"/>
  <c r="AD119" i="1"/>
  <c r="BJ140" i="1"/>
  <c r="BJ148" i="1"/>
  <c r="AH119" i="1"/>
  <c r="AD23" i="1"/>
  <c r="Z85" i="1"/>
  <c r="AH49" i="1"/>
  <c r="AX37" i="1"/>
  <c r="AP47" i="1"/>
  <c r="AP39" i="1"/>
  <c r="BF173" i="1"/>
  <c r="BJ141" i="1"/>
  <c r="AA174" i="1"/>
  <c r="AE143" i="1"/>
  <c r="AU26" i="1"/>
  <c r="BG37" i="1"/>
  <c r="AU41" i="1"/>
  <c r="AP34" i="1"/>
  <c r="AD45" i="1"/>
  <c r="Z46" i="1"/>
  <c r="BF171" i="1"/>
  <c r="AL120" i="1"/>
  <c r="AL126" i="1"/>
  <c r="BJ125" i="1"/>
  <c r="BF12" i="1"/>
  <c r="BH79" i="1"/>
  <c r="BH47" i="1"/>
  <c r="AV48" i="1"/>
  <c r="BD166" i="1"/>
  <c r="BC31" i="1"/>
  <c r="AP16" i="1"/>
  <c r="BF128" i="1"/>
  <c r="BT148" i="1"/>
  <c r="BL48" i="1"/>
  <c r="Z31" i="1"/>
  <c r="BG173" i="1"/>
  <c r="BR149" i="1"/>
  <c r="Z138" i="1"/>
  <c r="AD117" i="1"/>
  <c r="AD121" i="1"/>
  <c r="AH34" i="1"/>
  <c r="AL26" i="1"/>
  <c r="AI172" i="1"/>
  <c r="BK29" i="1"/>
  <c r="AD80" i="1"/>
  <c r="V215" i="1"/>
  <c r="AR50" i="1"/>
  <c r="AX41" i="1"/>
  <c r="BR81" i="1"/>
  <c r="AT34" i="1"/>
  <c r="BN29" i="1"/>
  <c r="BF36" i="1"/>
  <c r="AP51" i="1"/>
  <c r="BB175" i="1"/>
  <c r="AZ50" i="1"/>
  <c r="BH51" i="1"/>
  <c r="AZ12" i="1"/>
  <c r="AF51" i="1"/>
  <c r="BL79" i="1"/>
  <c r="AV13" i="1"/>
  <c r="BD11" i="1"/>
  <c r="BL35" i="1"/>
  <c r="AH30" i="1"/>
  <c r="BF174" i="1"/>
  <c r="AX5" i="1"/>
  <c r="Z116" i="1"/>
  <c r="Z121" i="1"/>
  <c r="Z51" i="1"/>
  <c r="AD5" i="1"/>
  <c r="AD116" i="1"/>
  <c r="BN148" i="1"/>
  <c r="AP136" i="1"/>
  <c r="BN85" i="1"/>
  <c r="BR142" i="1"/>
  <c r="Z122" i="1"/>
  <c r="BN141" i="1"/>
  <c r="AH27" i="1"/>
  <c r="AD122" i="1"/>
  <c r="AH85" i="1"/>
  <c r="AL85" i="1"/>
  <c r="BR32" i="1"/>
  <c r="AH42" i="1"/>
  <c r="AD50" i="1"/>
  <c r="AL48" i="1"/>
  <c r="BS170" i="1"/>
  <c r="BC174" i="1"/>
  <c r="AU144" i="1"/>
  <c r="BG30" i="1"/>
  <c r="AQ42" i="1"/>
  <c r="BG11" i="1"/>
  <c r="AD30" i="1"/>
  <c r="BF80" i="1"/>
  <c r="AX80" i="1"/>
  <c r="Z145" i="1"/>
  <c r="AH80" i="1"/>
  <c r="BB174" i="1"/>
  <c r="BP48" i="1"/>
  <c r="AB131" i="1"/>
  <c r="AF172" i="1"/>
  <c r="BT127" i="1"/>
  <c r="AZ174" i="1"/>
  <c r="BT169" i="1"/>
  <c r="AN145" i="1"/>
  <c r="BJ128" i="1"/>
  <c r="BF48" i="1"/>
  <c r="BB45" i="1"/>
  <c r="BJ50" i="1"/>
  <c r="BF165" i="1"/>
  <c r="BB79" i="1"/>
  <c r="AX49" i="1"/>
  <c r="BN46" i="1"/>
  <c r="AH51" i="1"/>
  <c r="V181" i="1"/>
  <c r="AL174" i="1"/>
  <c r="BN143" i="1"/>
  <c r="AL31" i="1"/>
  <c r="BR11" i="1"/>
  <c r="BR148" i="1"/>
  <c r="AD79" i="1"/>
  <c r="AX47" i="1"/>
  <c r="BB142" i="1"/>
  <c r="AD76" i="1"/>
  <c r="Z49" i="1"/>
  <c r="BJ146" i="1"/>
  <c r="BF49" i="1"/>
  <c r="BR79" i="1"/>
  <c r="BL164" i="1"/>
  <c r="V179" i="1"/>
  <c r="V190" i="1"/>
  <c r="V195" i="1"/>
  <c r="V206" i="1"/>
  <c r="V219" i="1"/>
  <c r="AP169" i="1"/>
  <c r="BR48" i="1"/>
  <c r="AH131" i="1"/>
  <c r="AD144" i="1"/>
  <c r="BN51" i="1"/>
  <c r="BR51" i="1"/>
  <c r="BN8" i="1"/>
  <c r="AL42" i="1"/>
  <c r="AD52" i="1"/>
  <c r="AT39" i="1"/>
  <c r="Z79" i="1"/>
  <c r="BR47" i="1"/>
  <c r="AP14" i="1"/>
  <c r="BF46" i="1"/>
  <c r="Z52" i="1"/>
  <c r="BJ43" i="1"/>
  <c r="BR7" i="1"/>
  <c r="AB173" i="1"/>
  <c r="AJ131" i="1"/>
  <c r="BT126" i="1"/>
  <c r="BL50" i="1"/>
  <c r="AZ52" i="1"/>
  <c r="BT162" i="1"/>
  <c r="AR33" i="1"/>
  <c r="AJ16" i="1"/>
  <c r="BT51" i="1"/>
  <c r="BT7" i="1"/>
  <c r="AV32" i="1"/>
  <c r="BT48" i="1"/>
  <c r="AB18" i="1"/>
  <c r="BD49" i="1"/>
  <c r="AF29" i="1"/>
  <c r="AV50" i="1"/>
  <c r="AR41" i="1"/>
  <c r="BT50" i="1"/>
  <c r="AF17" i="1"/>
  <c r="AR130" i="1"/>
  <c r="BJ164" i="1"/>
  <c r="BL171" i="1"/>
  <c r="AF52" i="1"/>
  <c r="BO164" i="1"/>
  <c r="BB167" i="1"/>
  <c r="BJ168" i="1"/>
  <c r="AH140" i="1"/>
  <c r="AH175" i="1"/>
  <c r="BF169" i="1"/>
  <c r="BR144" i="1"/>
  <c r="AX148" i="1"/>
  <c r="Z83" i="1"/>
  <c r="BF33" i="1"/>
  <c r="AD55" i="1"/>
  <c r="AX35" i="1"/>
  <c r="BF62" i="1"/>
  <c r="BB15" i="1"/>
  <c r="AP37" i="1"/>
  <c r="BF26" i="1"/>
  <c r="BO146" i="1"/>
  <c r="BO171" i="1"/>
  <c r="BS147" i="1"/>
  <c r="BC145" i="1"/>
  <c r="AE37" i="1"/>
  <c r="AM16" i="1"/>
  <c r="BG80" i="1"/>
  <c r="AM80" i="1"/>
  <c r="AM43" i="1"/>
  <c r="AE30" i="1"/>
  <c r="AP170" i="1"/>
  <c r="BR163" i="1"/>
  <c r="BB145" i="1"/>
  <c r="AL43" i="1"/>
  <c r="Z80" i="1"/>
  <c r="BN80" i="1"/>
  <c r="AP15" i="1"/>
  <c r="BR8" i="1"/>
  <c r="AL16" i="1"/>
  <c r="BR173" i="1"/>
  <c r="BD146" i="1"/>
  <c r="BN45" i="1"/>
  <c r="AL50" i="1"/>
  <c r="BN50" i="1"/>
  <c r="AH52" i="1"/>
  <c r="BR33" i="1"/>
  <c r="AX50" i="1"/>
  <c r="AL145" i="1"/>
  <c r="AL130" i="1"/>
  <c r="BF50" i="1"/>
  <c r="AL51" i="1"/>
  <c r="AL79" i="1"/>
  <c r="AD36" i="1"/>
  <c r="AP173" i="1"/>
  <c r="BR83" i="1"/>
  <c r="AH75" i="1"/>
  <c r="AT13" i="1"/>
  <c r="BF129" i="1"/>
  <c r="AX38" i="1"/>
  <c r="BR52" i="1"/>
  <c r="Z45" i="1"/>
  <c r="BR42" i="1"/>
  <c r="Z18" i="1"/>
  <c r="BJ143" i="1"/>
  <c r="BB61" i="1"/>
  <c r="BB34" i="1"/>
  <c r="AH32" i="1"/>
  <c r="BF145" i="1"/>
  <c r="Z38" i="1"/>
  <c r="V186" i="1"/>
  <c r="V191" i="1"/>
  <c r="V196" i="1"/>
  <c r="V207" i="1"/>
  <c r="BN42" i="1"/>
  <c r="AD172" i="1"/>
  <c r="BF172" i="1"/>
  <c r="BJ49" i="1"/>
  <c r="BN147" i="1"/>
  <c r="AT145" i="1"/>
  <c r="BF52" i="1"/>
  <c r="BJ52" i="1"/>
  <c r="AH28" i="1"/>
  <c r="BR43" i="1"/>
  <c r="AX52" i="1"/>
  <c r="BN43" i="1"/>
  <c r="AT79" i="1"/>
  <c r="BB48" i="1"/>
  <c r="Z30" i="1"/>
  <c r="AT48" i="1"/>
  <c r="AT52" i="1"/>
  <c r="BN44" i="1"/>
  <c r="BF10" i="1"/>
  <c r="BP128" i="1"/>
  <c r="AJ144" i="1"/>
  <c r="BD51" i="1"/>
  <c r="BD129" i="1"/>
  <c r="BH29" i="1"/>
  <c r="AV39" i="1"/>
  <c r="AR26" i="1"/>
  <c r="BL52" i="1"/>
  <c r="AJ28" i="1"/>
  <c r="AN42" i="1"/>
  <c r="AR49" i="1"/>
  <c r="BT26" i="1"/>
  <c r="BD50" i="1"/>
  <c r="BP34" i="1"/>
  <c r="AZ51" i="1"/>
  <c r="BD45" i="1"/>
  <c r="AR51" i="1"/>
  <c r="AN27" i="1"/>
  <c r="AN170" i="1"/>
  <c r="BN48" i="1"/>
  <c r="AT144" i="1"/>
  <c r="Z42" i="1"/>
  <c r="BN12" i="1"/>
  <c r="BN174" i="1"/>
  <c r="BJ175" i="1"/>
  <c r="AL148" i="1"/>
  <c r="BN167" i="1"/>
  <c r="AH56" i="1"/>
  <c r="BJ63" i="1"/>
  <c r="BR65" i="1"/>
  <c r="AP45" i="1"/>
  <c r="BR66" i="1"/>
  <c r="Z27" i="1"/>
  <c r="AX43" i="1"/>
  <c r="AP30" i="1"/>
  <c r="AM171" i="1"/>
  <c r="AU33" i="1"/>
  <c r="BS163" i="1"/>
  <c r="BC167" i="1"/>
  <c r="AQ80" i="1"/>
  <c r="AI17" i="1"/>
  <c r="BS8" i="1"/>
  <c r="BS80" i="1"/>
  <c r="AE80" i="1"/>
  <c r="AQ34" i="1"/>
  <c r="BN171" i="1"/>
  <c r="BJ165" i="1"/>
  <c r="BF166" i="1"/>
  <c r="AH143" i="1"/>
  <c r="BJ80" i="1"/>
  <c r="BN9" i="1"/>
  <c r="BJ29" i="1"/>
  <c r="AX13" i="1"/>
  <c r="Z19" i="1"/>
  <c r="AH172" i="1"/>
  <c r="BH49" i="1"/>
  <c r="BJ171" i="1"/>
  <c r="Z144" i="1"/>
  <c r="BF44" i="1"/>
  <c r="BN27" i="1"/>
  <c r="BR127" i="1"/>
  <c r="BR26" i="1"/>
  <c r="AP52" i="1"/>
  <c r="AH35" i="1"/>
  <c r="AH83" i="1"/>
  <c r="AP58" i="1"/>
  <c r="AT83" i="1"/>
  <c r="AD21" i="1"/>
  <c r="V214" i="1"/>
  <c r="AX174" i="1"/>
  <c r="AX130" i="1"/>
  <c r="AD51" i="1"/>
  <c r="AP33" i="1"/>
  <c r="BB173" i="1"/>
  <c r="AX141" i="1"/>
  <c r="AH147" i="1"/>
  <c r="Z34" i="1"/>
  <c r="Z22" i="1"/>
  <c r="BR147" i="1"/>
  <c r="BF37" i="1"/>
  <c r="AP80" i="1"/>
  <c r="V153" i="1"/>
  <c r="BP52" i="1"/>
  <c r="Z131" i="1"/>
  <c r="BR162" i="1"/>
  <c r="BR169" i="1"/>
  <c r="AT51" i="1"/>
  <c r="BN163" i="1"/>
  <c r="AX12" i="1"/>
  <c r="BF79" i="1"/>
  <c r="AP79" i="1"/>
  <c r="BB37" i="1"/>
  <c r="BF45" i="1"/>
  <c r="AD29" i="1"/>
  <c r="BR44" i="1"/>
  <c r="BN79" i="1"/>
  <c r="AT49" i="1"/>
  <c r="AL34" i="1"/>
  <c r="AL49" i="1"/>
  <c r="BN52" i="1"/>
  <c r="BN47" i="1"/>
  <c r="AL15" i="1"/>
  <c r="AZ145" i="1"/>
  <c r="AV52" i="1"/>
  <c r="AB144" i="1"/>
  <c r="BT33" i="1"/>
  <c r="AF44" i="1"/>
  <c r="BD30" i="1"/>
  <c r="AN15" i="1"/>
  <c r="BD37" i="1"/>
  <c r="BT43" i="1"/>
  <c r="BL49" i="1"/>
  <c r="AB37" i="1"/>
  <c r="BP51" i="1"/>
  <c r="BT41" i="1"/>
  <c r="AR52" i="1"/>
  <c r="BP46" i="1"/>
  <c r="AJ52" i="1"/>
  <c r="BL28" i="1"/>
  <c r="Z37" i="1"/>
  <c r="AB52" i="1"/>
  <c r="BR166" i="1"/>
  <c r="BF14" i="1"/>
  <c r="Z147" i="1"/>
  <c r="AH20" i="1"/>
  <c r="BB149" i="1"/>
  <c r="BJ13" i="1"/>
  <c r="AT141" i="1"/>
  <c r="BJ68" i="1"/>
  <c r="AT72" i="1"/>
  <c r="AL57" i="1"/>
  <c r="BB70" i="1"/>
  <c r="AX28" i="1"/>
  <c r="AL46" i="1"/>
  <c r="AL38" i="1"/>
  <c r="BK172" i="1"/>
  <c r="AI44" i="1"/>
  <c r="AY39" i="1"/>
  <c r="BS27" i="1"/>
  <c r="BC38" i="1"/>
  <c r="AE18" i="1"/>
  <c r="AQ27" i="1"/>
  <c r="AM28" i="1"/>
  <c r="BK80" i="1"/>
  <c r="BO35" i="1"/>
  <c r="BJ172" i="1"/>
  <c r="AD173" i="1"/>
  <c r="BN164" i="1"/>
  <c r="AX144" i="1"/>
  <c r="AH17" i="1"/>
  <c r="AP27" i="1"/>
  <c r="AX32" i="1"/>
  <c r="AD18" i="1"/>
  <c r="AT26" i="1"/>
  <c r="BP42" i="1"/>
  <c r="BP27" i="1"/>
  <c r="BB52" i="1"/>
  <c r="BB11" i="1"/>
  <c r="AX51" i="1"/>
  <c r="BJ28" i="1"/>
  <c r="AP49" i="1"/>
  <c r="AX145" i="1"/>
  <c r="AP145" i="1"/>
  <c r="BF47" i="1"/>
  <c r="BB30" i="1"/>
  <c r="V197" i="1"/>
  <c r="AT172" i="1"/>
  <c r="AL141" i="1"/>
  <c r="BF69" i="1"/>
  <c r="BB42" i="1"/>
  <c r="AH144" i="1"/>
  <c r="BF146" i="1"/>
  <c r="BB50" i="1"/>
  <c r="BF51" i="1"/>
  <c r="BJ9" i="1"/>
  <c r="BB51" i="1"/>
  <c r="BR126" i="1"/>
  <c r="AD143" i="1"/>
  <c r="Z54" i="1"/>
  <c r="AT29" i="1"/>
  <c r="BB83" i="1"/>
  <c r="AL144" i="1"/>
  <c r="BJ10" i="1"/>
  <c r="AH44" i="1"/>
  <c r="V158" i="1"/>
  <c r="AX167" i="1"/>
  <c r="AJ51" i="1"/>
  <c r="AZ130" i="1"/>
  <c r="AJ171" i="1"/>
  <c r="AL52" i="1"/>
  <c r="AH43" i="1"/>
  <c r="BN34" i="1"/>
  <c r="BB47" i="1"/>
  <c r="AX31" i="1"/>
  <c r="BJ44" i="1"/>
  <c r="AX46" i="1"/>
  <c r="AT47" i="1"/>
  <c r="BB46" i="1"/>
  <c r="AH16" i="1"/>
  <c r="BN49" i="1"/>
  <c r="BJ35" i="1"/>
  <c r="BR50" i="1"/>
  <c r="AD17" i="1"/>
  <c r="BR49" i="1"/>
  <c r="BF29" i="1"/>
  <c r="AT130" i="1"/>
  <c r="BN170" i="1"/>
  <c r="AZ167" i="1"/>
  <c r="AZ79" i="1"/>
  <c r="AR145" i="1"/>
  <c r="BT44" i="1"/>
  <c r="BP45" i="1"/>
  <c r="BT42" i="1"/>
  <c r="AZ31" i="1"/>
  <c r="BL44" i="1"/>
  <c r="BH45" i="1"/>
  <c r="AJ50" i="1"/>
  <c r="AZ38" i="1"/>
  <c r="BH52" i="1"/>
  <c r="AJ43" i="1"/>
  <c r="BT52" i="1"/>
  <c r="AZ47" i="1"/>
  <c r="BL9" i="1"/>
  <c r="AJ35" i="1"/>
  <c r="BJ147" i="1"/>
  <c r="AX171" i="1"/>
  <c r="AX16" i="1"/>
  <c r="AP148" i="1"/>
  <c r="BR30" i="1"/>
  <c r="BJ83" i="1"/>
  <c r="AP18" i="1"/>
  <c r="AL83" i="1"/>
  <c r="AP83" i="1"/>
  <c r="AP73" i="1"/>
  <c r="AD26" i="1"/>
  <c r="AL74" i="1"/>
  <c r="BJ32" i="1"/>
  <c r="BN64" i="1"/>
  <c r="AY175" i="1"/>
  <c r="BG166" i="1"/>
  <c r="AA143" i="1"/>
  <c r="AI80" i="1"/>
  <c r="AY80" i="1"/>
  <c r="AA19" i="1"/>
  <c r="AU80" i="1"/>
  <c r="AA31" i="1"/>
  <c r="BK10" i="1"/>
  <c r="AA38" i="1"/>
  <c r="Z174" i="1"/>
  <c r="AL171" i="1"/>
  <c r="BR170" i="1"/>
  <c r="AX168" i="1"/>
  <c r="BR34" i="1"/>
  <c r="AT41" i="1"/>
  <c r="AH36" i="1"/>
  <c r="AD37" i="1"/>
  <c r="BR27" i="1"/>
  <c r="AU169" i="1"/>
  <c r="V161" i="1"/>
  <c r="V218" i="1"/>
  <c r="BF56" i="1"/>
  <c r="BJ11" i="1"/>
  <c r="BB57" i="1"/>
  <c r="AX58" i="1"/>
  <c r="BF144" i="1"/>
  <c r="AX81" i="1"/>
  <c r="AD142" i="1"/>
  <c r="AH37" i="1"/>
  <c r="AL17" i="1"/>
  <c r="BN36" i="1"/>
  <c r="AT27" i="1"/>
  <c r="BB32" i="1"/>
  <c r="V201" i="1"/>
  <c r="V180" i="1"/>
  <c r="V202" i="1"/>
  <c r="V185" i="1"/>
  <c r="V177" i="1"/>
  <c r="V182" i="1"/>
  <c r="V193" i="1"/>
  <c r="V198" i="1"/>
  <c r="V209" i="1"/>
  <c r="AL81" i="1"/>
  <c r="AX143" i="1"/>
  <c r="AD66" i="1"/>
  <c r="AD63" i="1"/>
  <c r="AP171" i="1"/>
  <c r="BJ123" i="1"/>
  <c r="AT143" i="1"/>
  <c r="AH45" i="1"/>
  <c r="AH18" i="1"/>
  <c r="Z39" i="1"/>
  <c r="BR28" i="1"/>
  <c r="AL36" i="1"/>
  <c r="BJ127" i="1"/>
  <c r="V217" i="1"/>
  <c r="BR45" i="1"/>
  <c r="AP130" i="1"/>
  <c r="AX48" i="1"/>
  <c r="BR41" i="1"/>
  <c r="AH50" i="1"/>
  <c r="BB166" i="1"/>
  <c r="AH171" i="1"/>
  <c r="BJ48" i="1"/>
  <c r="AH79" i="1"/>
  <c r="BN128" i="1"/>
  <c r="AD131" i="1"/>
  <c r="AL170" i="1"/>
  <c r="BJ46" i="1"/>
  <c r="V154" i="1"/>
  <c r="V176" i="1"/>
  <c r="V187" i="1"/>
  <c r="V192" i="1"/>
  <c r="V208" i="1"/>
  <c r="AH142" i="1"/>
  <c r="BJ166" i="1"/>
  <c r="AL68" i="1"/>
  <c r="Z65" i="1"/>
  <c r="AT59" i="1"/>
  <c r="BJ124" i="1"/>
  <c r="AT129" i="1"/>
  <c r="AD31" i="1"/>
  <c r="AD19" i="1"/>
  <c r="AL44" i="1"/>
  <c r="AP35" i="1"/>
  <c r="BJ37" i="1"/>
  <c r="V212" i="1"/>
  <c r="AH81" i="1"/>
  <c r="BF38" i="1"/>
  <c r="BR164" i="1"/>
  <c r="BR122" i="1"/>
  <c r="Z149" i="1"/>
  <c r="BB168" i="1"/>
  <c r="BN81" i="1"/>
  <c r="BR171" i="1"/>
  <c r="BJ173" i="1"/>
  <c r="AH130" i="1"/>
  <c r="BB144" i="1"/>
  <c r="Z175" i="1"/>
  <c r="BN124" i="1"/>
  <c r="AL143" i="1"/>
  <c r="AX33" i="1"/>
  <c r="BJ81" i="1"/>
  <c r="AT170" i="1"/>
  <c r="AL172" i="1"/>
  <c r="BF167" i="1"/>
  <c r="BJ145" i="1"/>
  <c r="AH173" i="1"/>
  <c r="Z47" i="1"/>
  <c r="AL129" i="1"/>
  <c r="AX169" i="1"/>
  <c r="AT148" i="1"/>
  <c r="Z140" i="1"/>
  <c r="AD147" i="1"/>
  <c r="BB27" i="1"/>
  <c r="BR53" i="1"/>
  <c r="AH62" i="1"/>
  <c r="V150" i="1"/>
  <c r="V211" i="1"/>
  <c r="BN125" i="1"/>
  <c r="BJ74" i="1"/>
  <c r="AT71" i="1"/>
  <c r="AL61" i="1"/>
  <c r="BR146" i="1"/>
  <c r="AD130" i="1"/>
  <c r="AP28" i="1"/>
  <c r="AX26" i="1"/>
  <c r="BR35" i="1"/>
  <c r="BB81" i="1"/>
  <c r="AT42" i="1"/>
  <c r="AP43" i="1"/>
  <c r="Z130" i="1"/>
  <c r="AY16" i="1"/>
  <c r="AM19" i="1"/>
  <c r="AU29" i="1"/>
  <c r="BS30" i="1"/>
  <c r="BG33" i="1"/>
  <c r="AE55" i="1"/>
  <c r="BK13" i="1"/>
  <c r="AQ18" i="1"/>
  <c r="BO38" i="1"/>
  <c r="AA42" i="1"/>
  <c r="AA54" i="1"/>
  <c r="AQ58" i="1"/>
  <c r="AQ83" i="1"/>
  <c r="BK83" i="1"/>
  <c r="AU17" i="1"/>
  <c r="AM31" i="1"/>
  <c r="AA34" i="1"/>
  <c r="AY35" i="1"/>
  <c r="AQ45" i="1"/>
  <c r="AM57" i="1"/>
  <c r="AY83" i="1"/>
  <c r="BS83" i="1"/>
  <c r="BO12" i="1"/>
  <c r="BG14" i="1"/>
  <c r="AI20" i="1"/>
  <c r="AE26" i="1"/>
  <c r="BC27" i="1"/>
  <c r="BO31" i="1"/>
  <c r="AE41" i="1"/>
  <c r="AE48" i="1"/>
  <c r="BC61" i="1"/>
  <c r="BG69" i="1"/>
  <c r="AQ73" i="1"/>
  <c r="AA77" i="1"/>
  <c r="AE21" i="1"/>
  <c r="BC34" i="1"/>
  <c r="BS65" i="1"/>
  <c r="AY71" i="1"/>
  <c r="AU72" i="1"/>
  <c r="AI75" i="1"/>
  <c r="AE83" i="1"/>
  <c r="BG83" i="1"/>
  <c r="AQ30" i="1"/>
  <c r="BK39" i="1"/>
  <c r="AY43" i="1"/>
  <c r="BK63" i="1"/>
  <c r="BO67" i="1"/>
  <c r="BK68" i="1"/>
  <c r="BS11" i="1"/>
  <c r="BC42" i="1"/>
  <c r="AA49" i="1"/>
  <c r="AE76" i="1"/>
  <c r="AA83" i="1"/>
  <c r="AY28" i="1"/>
  <c r="BK32" i="1"/>
  <c r="BS37" i="1"/>
  <c r="AM83" i="1"/>
  <c r="BC83" i="1"/>
  <c r="BO83" i="1"/>
  <c r="BS66" i="1"/>
  <c r="AU83" i="1"/>
  <c r="AE140" i="1"/>
  <c r="BO143" i="1"/>
  <c r="AI147" i="1"/>
  <c r="AY148" i="1"/>
  <c r="AE33" i="1"/>
  <c r="AI39" i="1"/>
  <c r="AM74" i="1"/>
  <c r="BS144" i="1"/>
  <c r="AM148" i="1"/>
  <c r="BC149" i="1"/>
  <c r="BS166" i="1"/>
  <c r="AM38" i="1"/>
  <c r="AQ141" i="1"/>
  <c r="BG142" i="1"/>
  <c r="AI32" i="1"/>
  <c r="AQ37" i="1"/>
  <c r="AI47" i="1"/>
  <c r="AY60" i="1"/>
  <c r="BO64" i="1"/>
  <c r="BC70" i="1"/>
  <c r="AI83" i="1"/>
  <c r="AA140" i="1"/>
  <c r="BK143" i="1"/>
  <c r="AE147" i="1"/>
  <c r="AU148" i="1"/>
  <c r="AU172" i="1"/>
  <c r="AM141" i="1"/>
  <c r="BC142" i="1"/>
  <c r="AI175" i="1"/>
  <c r="BG62" i="1"/>
  <c r="AU44" i="1"/>
  <c r="AA147" i="1"/>
  <c r="AQ148" i="1"/>
  <c r="BG149" i="1"/>
  <c r="BC170" i="1"/>
  <c r="AQ173" i="1"/>
  <c r="AM174" i="1"/>
  <c r="BO174" i="1"/>
  <c r="BG41" i="1"/>
  <c r="AA27" i="1"/>
  <c r="BK168" i="1"/>
  <c r="AI140" i="1"/>
  <c r="BC15" i="1"/>
  <c r="AY141" i="1"/>
  <c r="AY171" i="1"/>
  <c r="BK175" i="1"/>
  <c r="BG26" i="1"/>
  <c r="AI56" i="1"/>
  <c r="BS173" i="1"/>
  <c r="AU36" i="1"/>
  <c r="BO167" i="1"/>
  <c r="BG169" i="1"/>
  <c r="AU141" i="1"/>
  <c r="AA22" i="1"/>
  <c r="AM46" i="1"/>
  <c r="BK12" i="1"/>
  <c r="BC14" i="1"/>
  <c r="AE20" i="1"/>
  <c r="AA26" i="1"/>
  <c r="AY27" i="1"/>
  <c r="BK31" i="1"/>
  <c r="AA48" i="1"/>
  <c r="BC26" i="1"/>
  <c r="AM30" i="1"/>
  <c r="AA33" i="1"/>
  <c r="AI38" i="1"/>
  <c r="BC41" i="1"/>
  <c r="AE47" i="1"/>
  <c r="AM82" i="1"/>
  <c r="BG82" i="1"/>
  <c r="AE32" i="1"/>
  <c r="AM37" i="1"/>
  <c r="AU43" i="1"/>
  <c r="AI46" i="1"/>
  <c r="BO82" i="1"/>
  <c r="BG13" i="1"/>
  <c r="AM18" i="1"/>
  <c r="AA21" i="1"/>
  <c r="BK38" i="1"/>
  <c r="BS29" i="1"/>
  <c r="AQ36" i="1"/>
  <c r="AM45" i="1"/>
  <c r="AY82" i="1"/>
  <c r="AI31" i="1"/>
  <c r="AU35" i="1"/>
  <c r="AA41" i="1"/>
  <c r="AQ44" i="1"/>
  <c r="AI82" i="1"/>
  <c r="BK82" i="1"/>
  <c r="AY34" i="1"/>
  <c r="AU82" i="1"/>
  <c r="AQ29" i="1"/>
  <c r="BC33" i="1"/>
  <c r="BG39" i="1"/>
  <c r="AY42" i="1"/>
  <c r="BC123" i="1"/>
  <c r="AI19" i="1"/>
  <c r="BO30" i="1"/>
  <c r="BG120" i="1"/>
  <c r="BC121" i="1"/>
  <c r="BC126" i="1"/>
  <c r="BG127" i="1"/>
  <c r="AQ128" i="1"/>
  <c r="AI141" i="1"/>
  <c r="AY142" i="1"/>
  <c r="AE82" i="1"/>
  <c r="AI129" i="1"/>
  <c r="AM142" i="1"/>
  <c r="BC143" i="1"/>
  <c r="BC169" i="1"/>
  <c r="BC82" i="1"/>
  <c r="BO119" i="1"/>
  <c r="BG125" i="1"/>
  <c r="AY128" i="1"/>
  <c r="AA148" i="1"/>
  <c r="AQ149" i="1"/>
  <c r="AE39" i="1"/>
  <c r="AA82" i="1"/>
  <c r="BC120" i="1"/>
  <c r="BC127" i="1"/>
  <c r="AM128" i="1"/>
  <c r="AE141" i="1"/>
  <c r="AU142" i="1"/>
  <c r="BK167" i="1"/>
  <c r="BS10" i="1"/>
  <c r="BG123" i="1"/>
  <c r="BC124" i="1"/>
  <c r="AM149" i="1"/>
  <c r="AQ172" i="1"/>
  <c r="BO173" i="1"/>
  <c r="AY170" i="1"/>
  <c r="AA141" i="1"/>
  <c r="AQ142" i="1"/>
  <c r="BG124" i="1"/>
  <c r="BG126" i="1"/>
  <c r="AQ82" i="1"/>
  <c r="AA129" i="1"/>
  <c r="AU16" i="1"/>
  <c r="BG168" i="1"/>
  <c r="AI174" i="1"/>
  <c r="BK119" i="1"/>
  <c r="AE129" i="1"/>
  <c r="AQ17" i="1"/>
  <c r="BG121" i="1"/>
  <c r="BK144" i="1"/>
  <c r="BS165" i="1"/>
  <c r="BS36" i="1"/>
  <c r="BC125" i="1"/>
  <c r="BG143" i="1"/>
  <c r="BC122" i="1"/>
  <c r="AU128" i="1"/>
  <c r="AU28" i="1"/>
  <c r="BG122" i="1"/>
  <c r="AI148" i="1"/>
  <c r="AY149" i="1"/>
  <c r="AM173" i="1"/>
  <c r="AE175" i="1"/>
  <c r="AY15" i="1"/>
  <c r="BS145" i="1"/>
  <c r="BS82" i="1"/>
  <c r="BO166" i="1"/>
  <c r="BS118" i="1"/>
  <c r="AU171" i="1"/>
  <c r="BG32" i="1"/>
  <c r="BO37" i="1"/>
  <c r="AE148" i="1"/>
  <c r="BS172" i="1"/>
  <c r="BK174" i="1"/>
  <c r="BO11" i="1"/>
  <c r="BG175" i="1"/>
  <c r="BO144" i="1"/>
  <c r="AU149" i="1"/>
  <c r="AN16" i="1"/>
  <c r="AB19" i="1"/>
  <c r="AV26" i="1"/>
  <c r="BT27" i="1"/>
  <c r="BH30" i="1"/>
  <c r="AV33" i="1"/>
  <c r="AZ39" i="1"/>
  <c r="BT8" i="1"/>
  <c r="AZ13" i="1"/>
  <c r="AF18" i="1"/>
  <c r="AF37" i="1"/>
  <c r="BD38" i="1"/>
  <c r="AB46" i="1"/>
  <c r="AZ80" i="1"/>
  <c r="AN28" i="1"/>
  <c r="AB31" i="1"/>
  <c r="BH37" i="1"/>
  <c r="AR42" i="1"/>
  <c r="AF45" i="1"/>
  <c r="AB80" i="1"/>
  <c r="BH80" i="1"/>
  <c r="BD12" i="1"/>
  <c r="AJ17" i="1"/>
  <c r="AR27" i="1"/>
  <c r="BP28" i="1"/>
  <c r="AN35" i="1"/>
  <c r="AV80" i="1"/>
  <c r="BP9" i="1"/>
  <c r="BD31" i="1"/>
  <c r="BL36" i="1"/>
  <c r="AV41" i="1"/>
  <c r="AF80" i="1"/>
  <c r="AV14" i="1"/>
  <c r="AR15" i="1"/>
  <c r="BP35" i="1"/>
  <c r="AB38" i="1"/>
  <c r="BL80" i="1"/>
  <c r="BL10" i="1"/>
  <c r="BT34" i="1"/>
  <c r="AR80" i="1"/>
  <c r="BL29" i="1"/>
  <c r="AJ36" i="1"/>
  <c r="AJ44" i="1"/>
  <c r="AZ32" i="1"/>
  <c r="AN43" i="1"/>
  <c r="AN144" i="1"/>
  <c r="BD145" i="1"/>
  <c r="AN80" i="1"/>
  <c r="BT80" i="1"/>
  <c r="BH166" i="1"/>
  <c r="AJ80" i="1"/>
  <c r="AF143" i="1"/>
  <c r="AV144" i="1"/>
  <c r="BP80" i="1"/>
  <c r="BP146" i="1"/>
  <c r="BP164" i="1"/>
  <c r="AJ172" i="1"/>
  <c r="AR34" i="1"/>
  <c r="AB143" i="1"/>
  <c r="AR144" i="1"/>
  <c r="BH145" i="1"/>
  <c r="BL165" i="1"/>
  <c r="AZ168" i="1"/>
  <c r="AR170" i="1"/>
  <c r="BP171" i="1"/>
  <c r="AF173" i="1"/>
  <c r="BD167" i="1"/>
  <c r="AV169" i="1"/>
  <c r="BH173" i="1"/>
  <c r="AJ29" i="1"/>
  <c r="AB174" i="1"/>
  <c r="BD80" i="1"/>
  <c r="BH11" i="1"/>
  <c r="AN171" i="1"/>
  <c r="BL172" i="1"/>
  <c r="BD174" i="1"/>
  <c r="AZ175" i="1"/>
  <c r="AF30" i="1"/>
  <c r="BL146" i="1"/>
  <c r="AZ144" i="1"/>
  <c r="BT170" i="1"/>
  <c r="BT147" i="1"/>
  <c r="BT163" i="1"/>
  <c r="AJ143" i="1"/>
  <c r="V155" i="1"/>
  <c r="V160" i="1"/>
  <c r="BC13" i="1"/>
  <c r="AI18" i="1"/>
  <c r="AI37" i="1"/>
  <c r="BG38" i="1"/>
  <c r="AM17" i="1"/>
  <c r="AQ28" i="1"/>
  <c r="AE31" i="1"/>
  <c r="AI45" i="1"/>
  <c r="AI81" i="1"/>
  <c r="BO81" i="1"/>
  <c r="BS9" i="1"/>
  <c r="AY14" i="1"/>
  <c r="BG31" i="1"/>
  <c r="AU34" i="1"/>
  <c r="BO36" i="1"/>
  <c r="AA39" i="1"/>
  <c r="AM44" i="1"/>
  <c r="AQ81" i="1"/>
  <c r="AI30" i="1"/>
  <c r="BS35" i="1"/>
  <c r="AE38" i="1"/>
  <c r="AY41" i="1"/>
  <c r="AA47" i="1"/>
  <c r="AU15" i="1"/>
  <c r="AQ16" i="1"/>
  <c r="AE19" i="1"/>
  <c r="AY26" i="1"/>
  <c r="BK30" i="1"/>
  <c r="AE46" i="1"/>
  <c r="BG81" i="1"/>
  <c r="BS81" i="1"/>
  <c r="BO10" i="1"/>
  <c r="AA32" i="1"/>
  <c r="BG12" i="1"/>
  <c r="BO29" i="1"/>
  <c r="AM36" i="1"/>
  <c r="BC81" i="1"/>
  <c r="BS28" i="1"/>
  <c r="AQ35" i="1"/>
  <c r="AA81" i="1"/>
  <c r="AM81" i="1"/>
  <c r="BS122" i="1"/>
  <c r="BO124" i="1"/>
  <c r="AU27" i="1"/>
  <c r="AU42" i="1"/>
  <c r="AE81" i="1"/>
  <c r="AU129" i="1"/>
  <c r="AE130" i="1"/>
  <c r="BO145" i="1"/>
  <c r="AI149" i="1"/>
  <c r="AY81" i="1"/>
  <c r="BK123" i="1"/>
  <c r="BK124" i="1"/>
  <c r="BS146" i="1"/>
  <c r="BS164" i="1"/>
  <c r="AA20" i="1"/>
  <c r="BK126" i="1"/>
  <c r="BO127" i="1"/>
  <c r="AA142" i="1"/>
  <c r="AQ143" i="1"/>
  <c r="BG144" i="1"/>
  <c r="AQ129" i="1"/>
  <c r="AA130" i="1"/>
  <c r="BK145" i="1"/>
  <c r="AE149" i="1"/>
  <c r="AU170" i="1"/>
  <c r="BK11" i="1"/>
  <c r="BO125" i="1"/>
  <c r="BK166" i="1"/>
  <c r="BO172" i="1"/>
  <c r="BC32" i="1"/>
  <c r="BK37" i="1"/>
  <c r="BG128" i="1"/>
  <c r="AQ171" i="1"/>
  <c r="BC175" i="1"/>
  <c r="BC144" i="1"/>
  <c r="BK81" i="1"/>
  <c r="BO123" i="1"/>
  <c r="BK127" i="1"/>
  <c r="AE142" i="1"/>
  <c r="AU143" i="1"/>
  <c r="BG174" i="1"/>
  <c r="BO126" i="1"/>
  <c r="BC128" i="1"/>
  <c r="AM129" i="1"/>
  <c r="AM143" i="1"/>
  <c r="AA149" i="1"/>
  <c r="AI130" i="1"/>
  <c r="AY33" i="1"/>
  <c r="BK125" i="1"/>
  <c r="BG167" i="1"/>
  <c r="AY169" i="1"/>
  <c r="AM172" i="1"/>
  <c r="BK173" i="1"/>
  <c r="AQ43" i="1"/>
  <c r="AI142" i="1"/>
  <c r="AM29" i="1"/>
  <c r="BC39" i="1"/>
  <c r="AA175" i="1"/>
  <c r="AE174" i="1"/>
  <c r="BS171" i="1"/>
  <c r="AU81" i="1"/>
  <c r="AY129" i="1"/>
  <c r="AI173" i="1"/>
  <c r="BO165" i="1"/>
  <c r="AY143" i="1"/>
  <c r="BC168" i="1"/>
  <c r="AN56" i="1"/>
  <c r="AZ57" i="1"/>
  <c r="BD60" i="1"/>
  <c r="BL54" i="1"/>
  <c r="AJ55" i="1"/>
  <c r="BP63" i="1"/>
  <c r="BP74" i="1"/>
  <c r="BT75" i="1"/>
  <c r="BD56" i="1"/>
  <c r="AV58" i="1"/>
  <c r="AZ59" i="1"/>
  <c r="BT64" i="1"/>
  <c r="BP66" i="1"/>
  <c r="AV69" i="1"/>
  <c r="AZ70" i="1"/>
  <c r="BD71" i="1"/>
  <c r="BH72" i="1"/>
  <c r="BL73" i="1"/>
  <c r="AJ74" i="1"/>
  <c r="AR57" i="1"/>
  <c r="AJ61" i="1"/>
  <c r="AV70" i="1"/>
  <c r="AB87" i="1"/>
  <c r="BP87" i="1"/>
  <c r="BT88" i="1"/>
  <c r="BL92" i="1"/>
  <c r="BP93" i="1"/>
  <c r="BT94" i="1"/>
  <c r="BT97" i="1"/>
  <c r="BL98" i="1"/>
  <c r="BH103" i="1"/>
  <c r="BL104" i="1"/>
  <c r="AJ105" i="1"/>
  <c r="BP105" i="1"/>
  <c r="AN106" i="1"/>
  <c r="BH106" i="1"/>
  <c r="AR107" i="1"/>
  <c r="AJ108" i="1"/>
  <c r="BP108" i="1"/>
  <c r="BH109" i="1"/>
  <c r="AZ110" i="1"/>
  <c r="AJ111" i="1"/>
  <c r="BD111" i="1"/>
  <c r="AF54" i="1"/>
  <c r="AB64" i="1"/>
  <c r="AF75" i="1"/>
  <c r="BH88" i="1"/>
  <c r="AJ90" i="1"/>
  <c r="BP91" i="1"/>
  <c r="BD93" i="1"/>
  <c r="BH94" i="1"/>
  <c r="BL102" i="1"/>
  <c r="BP103" i="1"/>
  <c r="AZ104" i="1"/>
  <c r="BD105" i="1"/>
  <c r="AB106" i="1"/>
  <c r="AV106" i="1"/>
  <c r="AF107" i="1"/>
  <c r="BT107" i="1"/>
  <c r="AB109" i="1"/>
  <c r="BP109" i="1"/>
  <c r="BT110" i="1"/>
  <c r="BL111" i="1"/>
  <c r="BH61" i="1"/>
  <c r="BL67" i="1"/>
  <c r="AR72" i="1"/>
  <c r="AN73" i="1"/>
  <c r="BD87" i="1"/>
  <c r="AZ89" i="1"/>
  <c r="AB91" i="1"/>
  <c r="BT92" i="1"/>
  <c r="AZ95" i="1"/>
  <c r="BT95" i="1"/>
  <c r="BT98" i="1"/>
  <c r="BT101" i="1"/>
  <c r="AN104" i="1"/>
  <c r="BT104" i="1"/>
  <c r="AR105" i="1"/>
  <c r="BP106" i="1"/>
  <c r="AZ107" i="1"/>
  <c r="AR108" i="1"/>
  <c r="AJ109" i="1"/>
  <c r="AN110" i="1"/>
  <c r="BH110" i="1"/>
  <c r="AR111" i="1"/>
  <c r="AF62" i="1"/>
  <c r="AB63" i="1"/>
  <c r="AN67" i="1"/>
  <c r="BH68" i="1"/>
  <c r="BT89" i="1"/>
  <c r="AR90" i="1"/>
  <c r="BL90" i="1"/>
  <c r="BD91" i="1"/>
  <c r="BH92" i="1"/>
  <c r="BP97" i="1"/>
  <c r="BT102" i="1"/>
  <c r="BD103" i="1"/>
  <c r="BH104" i="1"/>
  <c r="AF105" i="1"/>
  <c r="BL105" i="1"/>
  <c r="AJ106" i="1"/>
  <c r="BD106" i="1"/>
  <c r="AN107" i="1"/>
  <c r="BH107" i="1"/>
  <c r="AF108" i="1"/>
  <c r="BL108" i="1"/>
  <c r="BD109" i="1"/>
  <c r="AV110" i="1"/>
  <c r="AF111" i="1"/>
  <c r="AZ111" i="1"/>
  <c r="BT111" i="1"/>
  <c r="BH96" i="1"/>
  <c r="BT100" i="1"/>
  <c r="BT103" i="1"/>
  <c r="BD104" i="1"/>
  <c r="AB107" i="1"/>
  <c r="BL109" i="1"/>
  <c r="BP110" i="1"/>
  <c r="AN60" i="1"/>
  <c r="AR88" i="1"/>
  <c r="AR92" i="1"/>
  <c r="AB93" i="1"/>
  <c r="AB105" i="1"/>
  <c r="AV105" i="1"/>
  <c r="AV107" i="1"/>
  <c r="AN111" i="1"/>
  <c r="BH111" i="1"/>
  <c r="BL62" i="1"/>
  <c r="AR68" i="1"/>
  <c r="AB76" i="1"/>
  <c r="AZ91" i="1"/>
  <c r="BP95" i="1"/>
  <c r="BT99" i="1"/>
  <c r="BL103" i="1"/>
  <c r="AV104" i="1"/>
  <c r="AZ108" i="1"/>
  <c r="AB53" i="1"/>
  <c r="AR59" i="1"/>
  <c r="AZ87" i="1"/>
  <c r="BL94" i="1"/>
  <c r="BD95" i="1"/>
  <c r="BP104" i="1"/>
  <c r="AN105" i="1"/>
  <c r="AF109" i="1"/>
  <c r="AR110" i="1"/>
  <c r="BL110" i="1"/>
  <c r="AB89" i="1"/>
  <c r="BD97" i="1"/>
  <c r="BP99" i="1"/>
  <c r="AR104" i="1"/>
  <c r="BD107" i="1"/>
  <c r="BT109" i="1"/>
  <c r="AB111" i="1"/>
  <c r="BP111" i="1"/>
  <c r="AN108" i="1"/>
  <c r="BT96" i="1"/>
  <c r="BH55" i="1"/>
  <c r="AF65" i="1"/>
  <c r="BT90" i="1"/>
  <c r="BT105" i="1"/>
  <c r="BL88" i="1"/>
  <c r="BD89" i="1"/>
  <c r="AR94" i="1"/>
  <c r="BP53" i="1"/>
  <c r="AJ66" i="1"/>
  <c r="BT87" i="1"/>
  <c r="AJ88" i="1"/>
  <c r="BL96" i="1"/>
  <c r="BL106" i="1"/>
  <c r="BT108" i="1"/>
  <c r="AV111" i="1"/>
  <c r="AJ92" i="1"/>
  <c r="BP102" i="1"/>
  <c r="AR106" i="1"/>
  <c r="BT93" i="1"/>
  <c r="BH105" i="1"/>
  <c r="AZ106" i="1"/>
  <c r="AV108" i="1"/>
  <c r="BD110" i="1"/>
  <c r="AZ93" i="1"/>
  <c r="AJ107" i="1"/>
  <c r="AZ105" i="1"/>
  <c r="BP89" i="1"/>
  <c r="AB108" i="1"/>
  <c r="BH90" i="1"/>
  <c r="AF106" i="1"/>
  <c r="BT91" i="1"/>
  <c r="BO54" i="1"/>
  <c r="AE66" i="1"/>
  <c r="AI67" i="1"/>
  <c r="AM68" i="1"/>
  <c r="AU71" i="1"/>
  <c r="BS53" i="1"/>
  <c r="BK55" i="1"/>
  <c r="BO75" i="1"/>
  <c r="AY58" i="1"/>
  <c r="AI62" i="1"/>
  <c r="AA65" i="1"/>
  <c r="BC57" i="1"/>
  <c r="AE63" i="1"/>
  <c r="BK74" i="1"/>
  <c r="AU59" i="1"/>
  <c r="BC72" i="1"/>
  <c r="BS76" i="1"/>
  <c r="BG56" i="1"/>
  <c r="BG73" i="1"/>
  <c r="AM61" i="1"/>
  <c r="BC69" i="1"/>
  <c r="AQ69" i="1"/>
  <c r="AQ60" i="1"/>
  <c r="BP10" i="1"/>
  <c r="AV15" i="1"/>
  <c r="BP29" i="1"/>
  <c r="BD32" i="1"/>
  <c r="AN36" i="1"/>
  <c r="BL37" i="1"/>
  <c r="AV42" i="1"/>
  <c r="BH12" i="1"/>
  <c r="AB20" i="1"/>
  <c r="AV27" i="1"/>
  <c r="BT28" i="1"/>
  <c r="AR35" i="1"/>
  <c r="BD81" i="1"/>
  <c r="AJ30" i="1"/>
  <c r="BT35" i="1"/>
  <c r="AF38" i="1"/>
  <c r="AZ41" i="1"/>
  <c r="AB47" i="1"/>
  <c r="AF81" i="1"/>
  <c r="BL81" i="1"/>
  <c r="BL11" i="1"/>
  <c r="AR16" i="1"/>
  <c r="AF19" i="1"/>
  <c r="AZ26" i="1"/>
  <c r="AN29" i="1"/>
  <c r="BL30" i="1"/>
  <c r="AZ33" i="1"/>
  <c r="BD39" i="1"/>
  <c r="BD13" i="1"/>
  <c r="AZ14" i="1"/>
  <c r="AN17" i="1"/>
  <c r="AJ18" i="1"/>
  <c r="AB32" i="1"/>
  <c r="AR81" i="1"/>
  <c r="AJ37" i="1"/>
  <c r="AJ45" i="1"/>
  <c r="AF31" i="1"/>
  <c r="AN44" i="1"/>
  <c r="AB81" i="1"/>
  <c r="AN81" i="1"/>
  <c r="AV34" i="1"/>
  <c r="AR43" i="1"/>
  <c r="AZ81" i="1"/>
  <c r="BP81" i="1"/>
  <c r="BL123" i="1"/>
  <c r="BT9" i="1"/>
  <c r="BH31" i="1"/>
  <c r="BP36" i="1"/>
  <c r="BH81" i="1"/>
  <c r="BL124" i="1"/>
  <c r="BT146" i="1"/>
  <c r="BL126" i="1"/>
  <c r="BP127" i="1"/>
  <c r="AB142" i="1"/>
  <c r="AR143" i="1"/>
  <c r="BH144" i="1"/>
  <c r="AR129" i="1"/>
  <c r="AB130" i="1"/>
  <c r="BL145" i="1"/>
  <c r="AF149" i="1"/>
  <c r="AV81" i="1"/>
  <c r="BP125" i="1"/>
  <c r="BH128" i="1"/>
  <c r="AJ130" i="1"/>
  <c r="AJ142" i="1"/>
  <c r="AZ143" i="1"/>
  <c r="AZ169" i="1"/>
  <c r="BP172" i="1"/>
  <c r="AR171" i="1"/>
  <c r="BD175" i="1"/>
  <c r="AB149" i="1"/>
  <c r="BD168" i="1"/>
  <c r="AZ129" i="1"/>
  <c r="AF46" i="1"/>
  <c r="AJ81" i="1"/>
  <c r="BL127" i="1"/>
  <c r="AV129" i="1"/>
  <c r="AF130" i="1"/>
  <c r="AF142" i="1"/>
  <c r="AV143" i="1"/>
  <c r="BH174" i="1"/>
  <c r="BT164" i="1"/>
  <c r="AJ173" i="1"/>
  <c r="AB39" i="1"/>
  <c r="BL125" i="1"/>
  <c r="AJ149" i="1"/>
  <c r="BH167" i="1"/>
  <c r="AN172" i="1"/>
  <c r="BL173" i="1"/>
  <c r="AR28" i="1"/>
  <c r="BP123" i="1"/>
  <c r="BT171" i="1"/>
  <c r="BT81" i="1"/>
  <c r="BT122" i="1"/>
  <c r="BP124" i="1"/>
  <c r="BP126" i="1"/>
  <c r="BD128" i="1"/>
  <c r="AN129" i="1"/>
  <c r="AN143" i="1"/>
  <c r="BD144" i="1"/>
  <c r="BH38" i="1"/>
  <c r="AB175" i="1"/>
  <c r="BP145" i="1"/>
  <c r="BP165" i="1"/>
  <c r="BL166" i="1"/>
  <c r="AF174" i="1"/>
  <c r="AV170" i="1"/>
  <c r="BH16" i="1"/>
  <c r="BI16" i="1" s="1"/>
  <c r="AV19" i="1"/>
  <c r="AJ22" i="1"/>
  <c r="BP26" i="1"/>
  <c r="AV38" i="1"/>
  <c r="BT39" i="1"/>
  <c r="AR47" i="1"/>
  <c r="AF50" i="1"/>
  <c r="BT13" i="1"/>
  <c r="AZ18" i="1"/>
  <c r="AN21" i="1"/>
  <c r="AB24" i="1"/>
  <c r="AF28" i="1"/>
  <c r="AR32" i="1"/>
  <c r="AZ37" i="1"/>
  <c r="AJ42" i="1"/>
  <c r="BH43" i="1"/>
  <c r="AV46" i="1"/>
  <c r="AJ27" i="1"/>
  <c r="AV31" i="1"/>
  <c r="BT32" i="1"/>
  <c r="BD36" i="1"/>
  <c r="BL42" i="1"/>
  <c r="AB44" i="1"/>
  <c r="AJ85" i="1"/>
  <c r="BD17" i="1"/>
  <c r="AF23" i="1"/>
  <c r="AJ34" i="1"/>
  <c r="BH35" i="1"/>
  <c r="AN41" i="1"/>
  <c r="AZ45" i="1"/>
  <c r="AB51" i="1"/>
  <c r="AR20" i="1"/>
  <c r="BL27" i="1"/>
  <c r="AN33" i="1"/>
  <c r="AR39" i="1"/>
  <c r="BP41" i="1"/>
  <c r="AF43" i="1"/>
  <c r="AB85" i="1"/>
  <c r="AB115" i="1"/>
  <c r="AF116" i="1"/>
  <c r="AF119" i="1"/>
  <c r="BP14" i="1"/>
  <c r="BL15" i="1"/>
  <c r="AB29" i="1"/>
  <c r="BT85" i="1"/>
  <c r="AB118" i="1"/>
  <c r="AV85" i="1"/>
  <c r="BH85" i="1"/>
  <c r="AB113" i="1"/>
  <c r="AJ113" i="1"/>
  <c r="AB116" i="1"/>
  <c r="AJ118" i="1"/>
  <c r="AB119" i="1"/>
  <c r="AB122" i="1"/>
  <c r="AJ124" i="1"/>
  <c r="AF35" i="1"/>
  <c r="AZ85" i="1"/>
  <c r="AB127" i="1"/>
  <c r="BP134" i="1"/>
  <c r="BL138" i="1"/>
  <c r="AV139" i="1"/>
  <c r="BP139" i="1"/>
  <c r="BT140" i="1"/>
  <c r="BT142" i="1"/>
  <c r="AN146" i="1"/>
  <c r="BD147" i="1"/>
  <c r="AN26" i="1"/>
  <c r="AJ49" i="1"/>
  <c r="AR85" i="1"/>
  <c r="BP85" i="1"/>
  <c r="AJ114" i="1"/>
  <c r="AJ115" i="1"/>
  <c r="AJ116" i="1"/>
  <c r="AJ117" i="1"/>
  <c r="AB123" i="1"/>
  <c r="AB124" i="1"/>
  <c r="BH135" i="1"/>
  <c r="AR136" i="1"/>
  <c r="AF138" i="1"/>
  <c r="AZ138" i="1"/>
  <c r="BD139" i="1"/>
  <c r="AZ30" i="1"/>
  <c r="BL34" i="1"/>
  <c r="AN48" i="1"/>
  <c r="AF114" i="1"/>
  <c r="AF117" i="1"/>
  <c r="AF120" i="1"/>
  <c r="AB121" i="1"/>
  <c r="AJ125" i="1"/>
  <c r="AF126" i="1"/>
  <c r="AJ127" i="1"/>
  <c r="BT133" i="1"/>
  <c r="AN138" i="1"/>
  <c r="BT138" i="1"/>
  <c r="BH140" i="1"/>
  <c r="BL141" i="1"/>
  <c r="AF145" i="1"/>
  <c r="AV146" i="1"/>
  <c r="BD29" i="1"/>
  <c r="BP33" i="1"/>
  <c r="BD44" i="1"/>
  <c r="AF115" i="1"/>
  <c r="AJ122" i="1"/>
  <c r="BL134" i="1"/>
  <c r="AZ136" i="1"/>
  <c r="BH138" i="1"/>
  <c r="AR139" i="1"/>
  <c r="BL139" i="1"/>
  <c r="BP140" i="1"/>
  <c r="BP148" i="1"/>
  <c r="AZ173" i="1"/>
  <c r="BD85" i="1"/>
  <c r="AB114" i="1"/>
  <c r="AJ138" i="1"/>
  <c r="BT139" i="1"/>
  <c r="BH5" i="1"/>
  <c r="AR5" i="1"/>
  <c r="AB5" i="1"/>
  <c r="AF5" i="1"/>
  <c r="AF118" i="1"/>
  <c r="AJ5" i="1"/>
  <c r="AF122" i="1"/>
  <c r="AJ120" i="1"/>
  <c r="AB36" i="1"/>
  <c r="AB117" i="1"/>
  <c r="AJ121" i="1"/>
  <c r="AF123" i="1"/>
  <c r="BD138" i="1"/>
  <c r="BL148" i="1"/>
  <c r="AR175" i="1"/>
  <c r="AV5" i="1"/>
  <c r="AF85" i="1"/>
  <c r="AR146" i="1"/>
  <c r="BT175" i="1"/>
  <c r="BP5" i="1"/>
  <c r="AF125" i="1"/>
  <c r="BH139" i="1"/>
  <c r="BH171" i="1"/>
  <c r="AF127" i="1"/>
  <c r="BH28" i="1"/>
  <c r="AB126" i="1"/>
  <c r="BD135" i="1"/>
  <c r="BL140" i="1"/>
  <c r="AJ145" i="1"/>
  <c r="AZ146" i="1"/>
  <c r="BP169" i="1"/>
  <c r="AV174" i="1"/>
  <c r="BL5" i="1"/>
  <c r="AB145" i="1"/>
  <c r="BH147" i="1"/>
  <c r="AZ5" i="1"/>
  <c r="BT168" i="1"/>
  <c r="AN85" i="1"/>
  <c r="AJ119" i="1"/>
  <c r="AF121" i="1"/>
  <c r="AV136" i="1"/>
  <c r="AB138" i="1"/>
  <c r="AV138" i="1"/>
  <c r="BT141" i="1"/>
  <c r="BT149" i="1"/>
  <c r="BL170" i="1"/>
  <c r="BP138" i="1"/>
  <c r="BD140" i="1"/>
  <c r="AN136" i="1"/>
  <c r="AN139" i="1"/>
  <c r="AF113" i="1"/>
  <c r="AB125" i="1"/>
  <c r="AZ139" i="1"/>
  <c r="BL85" i="1"/>
  <c r="BD172" i="1"/>
  <c r="AJ126" i="1"/>
  <c r="AN5" i="1"/>
  <c r="AB120" i="1"/>
  <c r="AF124" i="1"/>
  <c r="AJ123" i="1"/>
  <c r="AR138" i="1"/>
  <c r="BP141" i="1"/>
  <c r="BD5" i="1"/>
  <c r="BT5" i="1"/>
  <c r="AI28" i="1"/>
  <c r="BC37" i="1"/>
  <c r="AM42" i="1"/>
  <c r="BS43" i="1"/>
  <c r="BG45" i="1"/>
  <c r="AY46" i="1"/>
  <c r="BS46" i="1"/>
  <c r="BC47" i="1"/>
  <c r="BG48" i="1"/>
  <c r="AY49" i="1"/>
  <c r="AY50" i="1"/>
  <c r="BK51" i="1"/>
  <c r="BC52" i="1"/>
  <c r="AY12" i="1"/>
  <c r="AY31" i="1"/>
  <c r="BG36" i="1"/>
  <c r="BO42" i="1"/>
  <c r="AE44" i="1"/>
  <c r="BK44" i="1"/>
  <c r="BO45" i="1"/>
  <c r="BK47" i="1"/>
  <c r="BO48" i="1"/>
  <c r="BG49" i="1"/>
  <c r="AM50" i="1"/>
  <c r="BG50" i="1"/>
  <c r="AE51" i="1"/>
  <c r="BS51" i="1"/>
  <c r="BK52" i="1"/>
  <c r="BG79" i="1"/>
  <c r="AI16" i="1"/>
  <c r="AQ26" i="1"/>
  <c r="BO27" i="1"/>
  <c r="BC30" i="1"/>
  <c r="AQ33" i="1"/>
  <c r="AU39" i="1"/>
  <c r="BO43" i="1"/>
  <c r="BS44" i="1"/>
  <c r="BC46" i="1"/>
  <c r="AQ48" i="1"/>
  <c r="BO50" i="1"/>
  <c r="AM51" i="1"/>
  <c r="BG51" i="1"/>
  <c r="AE52" i="1"/>
  <c r="AY52" i="1"/>
  <c r="BC11" i="1"/>
  <c r="AE29" i="1"/>
  <c r="BO34" i="1"/>
  <c r="BS41" i="1"/>
  <c r="AI43" i="1"/>
  <c r="BG44" i="1"/>
  <c r="BK45" i="1"/>
  <c r="BG47" i="1"/>
  <c r="BK48" i="1"/>
  <c r="BC49" i="1"/>
  <c r="BC50" i="1"/>
  <c r="BO51" i="1"/>
  <c r="BG52" i="1"/>
  <c r="AI79" i="1"/>
  <c r="BC79" i="1"/>
  <c r="BS26" i="1"/>
  <c r="AY38" i="1"/>
  <c r="BO44" i="1"/>
  <c r="BO47" i="1"/>
  <c r="BS49" i="1"/>
  <c r="AQ50" i="1"/>
  <c r="BK50" i="1"/>
  <c r="AI51" i="1"/>
  <c r="BC51" i="1"/>
  <c r="AA52" i="1"/>
  <c r="AU52" i="1"/>
  <c r="BO52" i="1"/>
  <c r="AE79" i="1"/>
  <c r="AU79" i="1"/>
  <c r="BO8" i="1"/>
  <c r="AU32" i="1"/>
  <c r="AQ79" i="1"/>
  <c r="BS7" i="1"/>
  <c r="BK9" i="1"/>
  <c r="AM27" i="1"/>
  <c r="AQ41" i="1"/>
  <c r="BC45" i="1"/>
  <c r="BO46" i="1"/>
  <c r="BC48" i="1"/>
  <c r="AU49" i="1"/>
  <c r="BO49" i="1"/>
  <c r="AY51" i="1"/>
  <c r="AQ52" i="1"/>
  <c r="AA79" i="1"/>
  <c r="AU13" i="1"/>
  <c r="AM15" i="1"/>
  <c r="AA18" i="1"/>
  <c r="BK35" i="1"/>
  <c r="BS45" i="1"/>
  <c r="BK46" i="1"/>
  <c r="AY48" i="1"/>
  <c r="BS48" i="1"/>
  <c r="AQ49" i="1"/>
  <c r="BK49" i="1"/>
  <c r="AI50" i="1"/>
  <c r="AU51" i="1"/>
  <c r="AM52" i="1"/>
  <c r="AA30" i="1"/>
  <c r="AM34" i="1"/>
  <c r="AA45" i="1"/>
  <c r="BG46" i="1"/>
  <c r="AU48" i="1"/>
  <c r="AM49" i="1"/>
  <c r="BS50" i="1"/>
  <c r="BK79" i="1"/>
  <c r="AY130" i="1"/>
  <c r="AI131" i="1"/>
  <c r="BO147" i="1"/>
  <c r="BO163" i="1"/>
  <c r="AY47" i="1"/>
  <c r="BK128" i="1"/>
  <c r="AM130" i="1"/>
  <c r="BS148" i="1"/>
  <c r="BS162" i="1"/>
  <c r="AQ14" i="1"/>
  <c r="BG29" i="1"/>
  <c r="BS33" i="1"/>
  <c r="AU47" i="1"/>
  <c r="BC129" i="1"/>
  <c r="AA144" i="1"/>
  <c r="AQ145" i="1"/>
  <c r="BG146" i="1"/>
  <c r="BK28" i="1"/>
  <c r="BS42" i="1"/>
  <c r="BK43" i="1"/>
  <c r="AY79" i="1"/>
  <c r="AU130" i="1"/>
  <c r="AE131" i="1"/>
  <c r="BK147" i="1"/>
  <c r="AU168" i="1"/>
  <c r="BK171" i="1"/>
  <c r="AE36" i="1"/>
  <c r="BS47" i="1"/>
  <c r="BS52" i="1"/>
  <c r="BS79" i="1"/>
  <c r="BS127" i="1"/>
  <c r="AA131" i="1"/>
  <c r="AM145" i="1"/>
  <c r="BC146" i="1"/>
  <c r="AQ169" i="1"/>
  <c r="BS169" i="1"/>
  <c r="AE172" i="1"/>
  <c r="AY174" i="1"/>
  <c r="BG10" i="1"/>
  <c r="BS126" i="1"/>
  <c r="BO170" i="1"/>
  <c r="BC173" i="1"/>
  <c r="AQ130" i="1"/>
  <c r="BO79" i="1"/>
  <c r="BK164" i="1"/>
  <c r="AM79" i="1"/>
  <c r="BG129" i="1"/>
  <c r="AE17" i="1"/>
  <c r="AA37" i="1"/>
  <c r="AI52" i="1"/>
  <c r="AI144" i="1"/>
  <c r="AY145" i="1"/>
  <c r="BG165" i="1"/>
  <c r="BI165" i="1" s="1"/>
  <c r="AA173" i="1"/>
  <c r="AU50" i="1"/>
  <c r="BC166" i="1"/>
  <c r="AM170" i="1"/>
  <c r="AI35" i="1"/>
  <c r="BO128" i="1"/>
  <c r="AI171" i="1"/>
  <c r="BG172" i="1"/>
  <c r="AU175" i="1"/>
  <c r="AQ51" i="1"/>
  <c r="AE144" i="1"/>
  <c r="AU145" i="1"/>
  <c r="AY167" i="1"/>
  <c r="BG15" i="1"/>
  <c r="AE27" i="1"/>
  <c r="AG27" i="1" s="1"/>
  <c r="BO32" i="1"/>
  <c r="AY36" i="1"/>
  <c r="BG42" i="1"/>
  <c r="BS12" i="1"/>
  <c r="BK14" i="1"/>
  <c r="AM20" i="1"/>
  <c r="AI26" i="1"/>
  <c r="BG27" i="1"/>
  <c r="BS31" i="1"/>
  <c r="AM39" i="1"/>
  <c r="AI41" i="1"/>
  <c r="AI48" i="1"/>
  <c r="AU84" i="1"/>
  <c r="BC16" i="1"/>
  <c r="AE22" i="1"/>
  <c r="BK26" i="1"/>
  <c r="AQ38" i="1"/>
  <c r="BO39" i="1"/>
  <c r="AA43" i="1"/>
  <c r="AM47" i="1"/>
  <c r="AA50" i="1"/>
  <c r="AQ19" i="1"/>
  <c r="AY29" i="1"/>
  <c r="BK33" i="1"/>
  <c r="AE49" i="1"/>
  <c r="AM84" i="1"/>
  <c r="BK84" i="1"/>
  <c r="AQ119" i="1"/>
  <c r="BC28" i="1"/>
  <c r="AA35" i="1"/>
  <c r="BS38" i="1"/>
  <c r="AY84" i="1"/>
  <c r="AM118" i="1"/>
  <c r="AE34" i="1"/>
  <c r="BK41" i="1"/>
  <c r="AI84" i="1"/>
  <c r="AU18" i="1"/>
  <c r="AI33" i="1"/>
  <c r="AE42" i="1"/>
  <c r="AQ46" i="1"/>
  <c r="BG84" i="1"/>
  <c r="BS84" i="1"/>
  <c r="BG116" i="1"/>
  <c r="AM119" i="1"/>
  <c r="AM122" i="1"/>
  <c r="AU124" i="1"/>
  <c r="BO13" i="1"/>
  <c r="AI21" i="1"/>
  <c r="AA84" i="1"/>
  <c r="AU120" i="1"/>
  <c r="AQ121" i="1"/>
  <c r="AM125" i="1"/>
  <c r="AY125" i="1"/>
  <c r="AM127" i="1"/>
  <c r="AA139" i="1"/>
  <c r="BO149" i="1"/>
  <c r="AA28" i="1"/>
  <c r="AM32" i="1"/>
  <c r="AU37" i="1"/>
  <c r="AY117" i="1"/>
  <c r="AM124" i="1"/>
  <c r="AY124" i="1"/>
  <c r="AQ126" i="1"/>
  <c r="AE128" i="1"/>
  <c r="AY140" i="1"/>
  <c r="BC141" i="1"/>
  <c r="AY17" i="1"/>
  <c r="AA23" i="1"/>
  <c r="AQ84" i="1"/>
  <c r="BO115" i="1"/>
  <c r="AQ118" i="1"/>
  <c r="AY122" i="1"/>
  <c r="AM123" i="1"/>
  <c r="AY123" i="1"/>
  <c r="AU127" i="1"/>
  <c r="AI139" i="1"/>
  <c r="AM140" i="1"/>
  <c r="AA146" i="1"/>
  <c r="AQ147" i="1"/>
  <c r="BG148" i="1"/>
  <c r="AQ31" i="1"/>
  <c r="BC35" i="1"/>
  <c r="BO84" i="1"/>
  <c r="BC116" i="1"/>
  <c r="AQ120" i="1"/>
  <c r="AM121" i="1"/>
  <c r="AY121" i="1"/>
  <c r="AU125" i="1"/>
  <c r="AY126" i="1"/>
  <c r="BK149" i="1"/>
  <c r="BK169" i="1"/>
  <c r="AY44" i="1"/>
  <c r="AU118" i="1"/>
  <c r="AU119" i="1"/>
  <c r="AY120" i="1"/>
  <c r="AE139" i="1"/>
  <c r="BS143" i="1"/>
  <c r="BO175" i="1"/>
  <c r="AU123" i="1"/>
  <c r="BC43" i="1"/>
  <c r="BG141" i="1"/>
  <c r="BC171" i="1"/>
  <c r="BS174" i="1"/>
  <c r="BC148" i="1"/>
  <c r="AQ117" i="1"/>
  <c r="BG34" i="1"/>
  <c r="AU30" i="1"/>
  <c r="BC84" i="1"/>
  <c r="BE84" i="1" s="1"/>
  <c r="AQ122" i="1"/>
  <c r="AQ125" i="1"/>
  <c r="AQ127" i="1"/>
  <c r="AQ140" i="1"/>
  <c r="AE146" i="1"/>
  <c r="AU147" i="1"/>
  <c r="AE84" i="1"/>
  <c r="AU117" i="1"/>
  <c r="BS167" i="1"/>
  <c r="AM175" i="1"/>
  <c r="AY118" i="1"/>
  <c r="AU45" i="1"/>
  <c r="AU126" i="1"/>
  <c r="AI128" i="1"/>
  <c r="BO142" i="1"/>
  <c r="AY172" i="1"/>
  <c r="AM120" i="1"/>
  <c r="AQ124" i="1"/>
  <c r="AM147" i="1"/>
  <c r="AM126" i="1"/>
  <c r="AA128" i="1"/>
  <c r="AY119" i="1"/>
  <c r="AU121" i="1"/>
  <c r="AQ123" i="1"/>
  <c r="BK115" i="1"/>
  <c r="AI146" i="1"/>
  <c r="BS114" i="1"/>
  <c r="BK142" i="1"/>
  <c r="AY147" i="1"/>
  <c r="AQ174" i="1"/>
  <c r="AU140" i="1"/>
  <c r="BO168" i="1"/>
  <c r="AM117" i="1"/>
  <c r="AY127" i="1"/>
  <c r="AU173" i="1"/>
  <c r="BG170" i="1"/>
  <c r="AU122" i="1"/>
  <c r="AP17" i="1"/>
  <c r="AH31" i="1"/>
  <c r="AT35" i="1"/>
  <c r="AL45" i="1"/>
  <c r="AX34" i="1"/>
  <c r="BR36" i="1"/>
  <c r="AD39" i="1"/>
  <c r="Z41" i="1"/>
  <c r="AP44" i="1"/>
  <c r="BR82" i="1"/>
  <c r="BN11" i="1"/>
  <c r="AT16" i="1"/>
  <c r="AH19" i="1"/>
  <c r="AP29" i="1"/>
  <c r="BN30" i="1"/>
  <c r="BB33" i="1"/>
  <c r="BF39" i="1"/>
  <c r="Z82" i="1"/>
  <c r="AT82" i="1"/>
  <c r="AD32" i="1"/>
  <c r="AL37" i="1"/>
  <c r="AT43" i="1"/>
  <c r="AH46" i="1"/>
  <c r="BR10" i="1"/>
  <c r="AL82" i="1"/>
  <c r="BR118" i="1"/>
  <c r="BJ119" i="1"/>
  <c r="BJ12" i="1"/>
  <c r="BR29" i="1"/>
  <c r="AP36" i="1"/>
  <c r="AX82" i="1"/>
  <c r="Z21" i="1"/>
  <c r="Z26" i="1"/>
  <c r="AH82" i="1"/>
  <c r="BJ82" i="1"/>
  <c r="AL30" i="1"/>
  <c r="BF124" i="1"/>
  <c r="AX15" i="1"/>
  <c r="BB26" i="1"/>
  <c r="BN82" i="1"/>
  <c r="BB122" i="1"/>
  <c r="BB123" i="1"/>
  <c r="Z129" i="1"/>
  <c r="BJ144" i="1"/>
  <c r="AD148" i="1"/>
  <c r="AT149" i="1"/>
  <c r="BB14" i="1"/>
  <c r="AD20" i="1"/>
  <c r="BB41" i="1"/>
  <c r="BF82" i="1"/>
  <c r="BF120" i="1"/>
  <c r="BB121" i="1"/>
  <c r="BB126" i="1"/>
  <c r="BF127" i="1"/>
  <c r="AP128" i="1"/>
  <c r="AH141" i="1"/>
  <c r="AX142" i="1"/>
  <c r="AD82" i="1"/>
  <c r="AH129" i="1"/>
  <c r="AL142" i="1"/>
  <c r="BB143" i="1"/>
  <c r="BF13" i="1"/>
  <c r="AL18" i="1"/>
  <c r="BB82" i="1"/>
  <c r="BN119" i="1"/>
  <c r="BF125" i="1"/>
  <c r="AX128" i="1"/>
  <c r="Z148" i="1"/>
  <c r="AP149" i="1"/>
  <c r="BF168" i="1"/>
  <c r="BF32" i="1"/>
  <c r="BN37" i="1"/>
  <c r="BN144" i="1"/>
  <c r="BJ174" i="1"/>
  <c r="AH148" i="1"/>
  <c r="AD175" i="1"/>
  <c r="BJ31" i="1"/>
  <c r="Z33" i="1"/>
  <c r="AH38" i="1"/>
  <c r="AX27" i="1"/>
  <c r="BF123" i="1"/>
  <c r="BB124" i="1"/>
  <c r="AL128" i="1"/>
  <c r="AL149" i="1"/>
  <c r="BJ167" i="1"/>
  <c r="AP172" i="1"/>
  <c r="BN173" i="1"/>
  <c r="AL173" i="1"/>
  <c r="BR165" i="1"/>
  <c r="AH174" i="1"/>
  <c r="AX42" i="1"/>
  <c r="AP82" i="1"/>
  <c r="BB169" i="1"/>
  <c r="BB127" i="1"/>
  <c r="BR145" i="1"/>
  <c r="BJ38" i="1"/>
  <c r="BF121" i="1"/>
  <c r="AD141" i="1"/>
  <c r="AT142" i="1"/>
  <c r="AT28" i="1"/>
  <c r="AD47" i="1"/>
  <c r="BF122" i="1"/>
  <c r="AX149" i="1"/>
  <c r="AX170" i="1"/>
  <c r="BB125" i="1"/>
  <c r="BF143" i="1"/>
  <c r="BF175" i="1"/>
  <c r="BF126" i="1"/>
  <c r="Z141" i="1"/>
  <c r="Z48" i="1"/>
  <c r="BR172" i="1"/>
  <c r="BB120" i="1"/>
  <c r="AT128" i="1"/>
  <c r="AP142" i="1"/>
  <c r="BN166" i="1"/>
  <c r="AD129" i="1"/>
  <c r="AT171" i="1"/>
  <c r="V152" i="1"/>
  <c r="V157" i="1"/>
  <c r="V178" i="1"/>
  <c r="V184" i="1"/>
  <c r="V189" i="1"/>
  <c r="V194" i="1"/>
  <c r="V200" i="1"/>
  <c r="V205" i="1"/>
  <c r="V210" i="1"/>
  <c r="AD54" i="1"/>
  <c r="BF55" i="1"/>
  <c r="AP57" i="1"/>
  <c r="AL60" i="1"/>
  <c r="AT70" i="1"/>
  <c r="AL56" i="1"/>
  <c r="AX57" i="1"/>
  <c r="BB60" i="1"/>
  <c r="AP59" i="1"/>
  <c r="AH61" i="1"/>
  <c r="BJ67" i="1"/>
  <c r="AD75" i="1"/>
  <c r="BB56" i="1"/>
  <c r="BN66" i="1"/>
  <c r="BN74" i="1"/>
  <c r="AX87" i="1"/>
  <c r="AP88" i="1"/>
  <c r="BJ88" i="1"/>
  <c r="BN89" i="1"/>
  <c r="BF90" i="1"/>
  <c r="BR91" i="1"/>
  <c r="AP94" i="1"/>
  <c r="BJ94" i="1"/>
  <c r="BN102" i="1"/>
  <c r="BR103" i="1"/>
  <c r="BB104" i="1"/>
  <c r="BF105" i="1"/>
  <c r="AD106" i="1"/>
  <c r="AX106" i="1"/>
  <c r="AH107" i="1"/>
  <c r="BB107" i="1"/>
  <c r="Z108" i="1"/>
  <c r="BR109" i="1"/>
  <c r="Z111" i="1"/>
  <c r="AT111" i="1"/>
  <c r="BN111" i="1"/>
  <c r="AX59" i="1"/>
  <c r="AH66" i="1"/>
  <c r="AP68" i="1"/>
  <c r="BF72" i="1"/>
  <c r="BB89" i="1"/>
  <c r="AX91" i="1"/>
  <c r="AP92" i="1"/>
  <c r="Z93" i="1"/>
  <c r="BB95" i="1"/>
  <c r="BF96" i="1"/>
  <c r="BN99" i="1"/>
  <c r="BR100" i="1"/>
  <c r="AP104" i="1"/>
  <c r="Z105" i="1"/>
  <c r="AT105" i="1"/>
  <c r="AT108" i="1"/>
  <c r="AP110" i="1"/>
  <c r="BJ110" i="1"/>
  <c r="BJ54" i="1"/>
  <c r="Z87" i="1"/>
  <c r="BN87" i="1"/>
  <c r="BR88" i="1"/>
  <c r="BJ92" i="1"/>
  <c r="BN93" i="1"/>
  <c r="BR94" i="1"/>
  <c r="BR97" i="1"/>
  <c r="BJ98" i="1"/>
  <c r="BF103" i="1"/>
  <c r="BJ104" i="1"/>
  <c r="AH105" i="1"/>
  <c r="BN105" i="1"/>
  <c r="AL106" i="1"/>
  <c r="BF106" i="1"/>
  <c r="AP107" i="1"/>
  <c r="AH108" i="1"/>
  <c r="BN108" i="1"/>
  <c r="BF109" i="1"/>
  <c r="AX110" i="1"/>
  <c r="AH111" i="1"/>
  <c r="BB111" i="1"/>
  <c r="AT58" i="1"/>
  <c r="BF61" i="1"/>
  <c r="Z64" i="1"/>
  <c r="BR64" i="1"/>
  <c r="AT69" i="1"/>
  <c r="AP72" i="1"/>
  <c r="BF88" i="1"/>
  <c r="AH90" i="1"/>
  <c r="BN91" i="1"/>
  <c r="BB93" i="1"/>
  <c r="BF94" i="1"/>
  <c r="BJ102" i="1"/>
  <c r="BN103" i="1"/>
  <c r="AX104" i="1"/>
  <c r="BB105" i="1"/>
  <c r="Z106" i="1"/>
  <c r="AT106" i="1"/>
  <c r="AD107" i="1"/>
  <c r="BR107" i="1"/>
  <c r="Z109" i="1"/>
  <c r="BN109" i="1"/>
  <c r="BR110" i="1"/>
  <c r="BJ111" i="1"/>
  <c r="BF68" i="1"/>
  <c r="AH88" i="1"/>
  <c r="AP90" i="1"/>
  <c r="BB91" i="1"/>
  <c r="AX93" i="1"/>
  <c r="BN97" i="1"/>
  <c r="AX105" i="1"/>
  <c r="BR105" i="1"/>
  <c r="AX107" i="1"/>
  <c r="BR108" i="1"/>
  <c r="AP111" i="1"/>
  <c r="AD65" i="1"/>
  <c r="BJ73" i="1"/>
  <c r="BB87" i="1"/>
  <c r="BR87" i="1"/>
  <c r="Z89" i="1"/>
  <c r="BR95" i="1"/>
  <c r="BR96" i="1"/>
  <c r="BB97" i="1"/>
  <c r="AP106" i="1"/>
  <c r="BJ106" i="1"/>
  <c r="AL108" i="1"/>
  <c r="AT110" i="1"/>
  <c r="BN63" i="1"/>
  <c r="BR92" i="1"/>
  <c r="BR104" i="1"/>
  <c r="AP105" i="1"/>
  <c r="Z107" i="1"/>
  <c r="AH109" i="1"/>
  <c r="BJ109" i="1"/>
  <c r="BN110" i="1"/>
  <c r="Z63" i="1"/>
  <c r="AH74" i="1"/>
  <c r="Z76" i="1"/>
  <c r="BJ90" i="1"/>
  <c r="Z91" i="1"/>
  <c r="BJ105" i="1"/>
  <c r="AH106" i="1"/>
  <c r="BB106" i="1"/>
  <c r="AT107" i="1"/>
  <c r="AD108" i="1"/>
  <c r="BJ108" i="1"/>
  <c r="AL111" i="1"/>
  <c r="BF111" i="1"/>
  <c r="BR75" i="1"/>
  <c r="AH92" i="1"/>
  <c r="BR98" i="1"/>
  <c r="AL105" i="1"/>
  <c r="BF104" i="1"/>
  <c r="BB71" i="1"/>
  <c r="AL73" i="1"/>
  <c r="BF92" i="1"/>
  <c r="AL104" i="1"/>
  <c r="BN106" i="1"/>
  <c r="AD109" i="1"/>
  <c r="BJ96" i="1"/>
  <c r="BR101" i="1"/>
  <c r="BJ62" i="1"/>
  <c r="BR89" i="1"/>
  <c r="BR93" i="1"/>
  <c r="BB110" i="1"/>
  <c r="AD62" i="1"/>
  <c r="AL110" i="1"/>
  <c r="AD105" i="1"/>
  <c r="AX108" i="1"/>
  <c r="BF110" i="1"/>
  <c r="AX95" i="1"/>
  <c r="BN104" i="1"/>
  <c r="AP108" i="1"/>
  <c r="BR102" i="1"/>
  <c r="BN53" i="1"/>
  <c r="AH55" i="1"/>
  <c r="BR90" i="1"/>
  <c r="BJ103" i="1"/>
  <c r="AL107" i="1"/>
  <c r="BB109" i="1"/>
  <c r="AX111" i="1"/>
  <c r="BN95" i="1"/>
  <c r="AL67" i="1"/>
  <c r="BB103" i="1"/>
  <c r="AX70" i="1"/>
  <c r="AT104" i="1"/>
  <c r="BR111" i="1"/>
  <c r="AD111" i="1"/>
  <c r="BF107" i="1"/>
  <c r="AX89" i="1"/>
  <c r="Z53" i="1"/>
  <c r="BR99" i="1"/>
  <c r="BH56" i="1"/>
  <c r="AZ58" i="1"/>
  <c r="AF63" i="1"/>
  <c r="AB65" i="1"/>
  <c r="BT53" i="1"/>
  <c r="BL55" i="1"/>
  <c r="AR60" i="1"/>
  <c r="BP54" i="1"/>
  <c r="AJ62" i="1"/>
  <c r="BD57" i="1"/>
  <c r="AV71" i="1"/>
  <c r="BL74" i="1"/>
  <c r="AV59" i="1"/>
  <c r="AF66" i="1"/>
  <c r="AN68" i="1"/>
  <c r="BD72" i="1"/>
  <c r="BT76" i="1"/>
  <c r="AJ67" i="1"/>
  <c r="BH73" i="1"/>
  <c r="BD69" i="1"/>
  <c r="AR69" i="1"/>
  <c r="BP75" i="1"/>
  <c r="AN61" i="1"/>
  <c r="AZ34" i="1"/>
  <c r="BT36" i="1"/>
  <c r="AF39" i="1"/>
  <c r="AB41" i="1"/>
  <c r="AR44" i="1"/>
  <c r="BP11" i="1"/>
  <c r="AV16" i="1"/>
  <c r="AJ19" i="1"/>
  <c r="AR29" i="1"/>
  <c r="BP30" i="1"/>
  <c r="BD33" i="1"/>
  <c r="BH39" i="1"/>
  <c r="AB82" i="1"/>
  <c r="AV82" i="1"/>
  <c r="BH13" i="1"/>
  <c r="AN18" i="1"/>
  <c r="AB21" i="1"/>
  <c r="BL38" i="1"/>
  <c r="AJ82" i="1"/>
  <c r="BD82" i="1"/>
  <c r="BT10" i="1"/>
  <c r="AZ15" i="1"/>
  <c r="AV28" i="1"/>
  <c r="BT29" i="1"/>
  <c r="BH32" i="1"/>
  <c r="AR36" i="1"/>
  <c r="BP37" i="1"/>
  <c r="AZ42" i="1"/>
  <c r="BL12" i="1"/>
  <c r="AJ31" i="1"/>
  <c r="AV35" i="1"/>
  <c r="BL82" i="1"/>
  <c r="AB26" i="1"/>
  <c r="AN30" i="1"/>
  <c r="AV43" i="1"/>
  <c r="AF82" i="1"/>
  <c r="BH82" i="1"/>
  <c r="BP119" i="1"/>
  <c r="BD121" i="1"/>
  <c r="BH122" i="1"/>
  <c r="BD14" i="1"/>
  <c r="AF20" i="1"/>
  <c r="BD41" i="1"/>
  <c r="AN82" i="1"/>
  <c r="AJ129" i="1"/>
  <c r="AN142" i="1"/>
  <c r="BD143" i="1"/>
  <c r="BH125" i="1"/>
  <c r="AZ128" i="1"/>
  <c r="AB148" i="1"/>
  <c r="AR149" i="1"/>
  <c r="BH168" i="1"/>
  <c r="BD120" i="1"/>
  <c r="BD127" i="1"/>
  <c r="AN128" i="1"/>
  <c r="AF141" i="1"/>
  <c r="AV142" i="1"/>
  <c r="AB33" i="1"/>
  <c r="AJ38" i="1"/>
  <c r="AB48" i="1"/>
  <c r="BH124" i="1"/>
  <c r="AF129" i="1"/>
  <c r="BP144" i="1"/>
  <c r="AJ148" i="1"/>
  <c r="AZ149" i="1"/>
  <c r="BP166" i="1"/>
  <c r="AZ27" i="1"/>
  <c r="AJ46" i="1"/>
  <c r="AR82" i="1"/>
  <c r="BD126" i="1"/>
  <c r="AR128" i="1"/>
  <c r="AB129" i="1"/>
  <c r="BL167" i="1"/>
  <c r="BT82" i="1"/>
  <c r="BH126" i="1"/>
  <c r="AV128" i="1"/>
  <c r="AF148" i="1"/>
  <c r="AV149" i="1"/>
  <c r="BT118" i="1"/>
  <c r="AR17" i="1"/>
  <c r="BH121" i="1"/>
  <c r="BL144" i="1"/>
  <c r="BD169" i="1"/>
  <c r="AB141" i="1"/>
  <c r="BD122" i="1"/>
  <c r="BP82" i="1"/>
  <c r="AF32" i="1"/>
  <c r="AN37" i="1"/>
  <c r="BD123" i="1"/>
  <c r="AJ141" i="1"/>
  <c r="AZ142" i="1"/>
  <c r="AN173" i="1"/>
  <c r="AF175" i="1"/>
  <c r="BD125" i="1"/>
  <c r="AN45" i="1"/>
  <c r="BH120" i="1"/>
  <c r="AF47" i="1"/>
  <c r="BT145" i="1"/>
  <c r="BT165" i="1"/>
  <c r="AZ170" i="1"/>
  <c r="AJ174" i="1"/>
  <c r="BL31" i="1"/>
  <c r="BH127" i="1"/>
  <c r="AR142" i="1"/>
  <c r="BH143" i="1"/>
  <c r="BD26" i="1"/>
  <c r="BL119" i="1"/>
  <c r="AV171" i="1"/>
  <c r="BT172" i="1"/>
  <c r="BH175" i="1"/>
  <c r="AN149" i="1"/>
  <c r="AZ82" i="1"/>
  <c r="BH123" i="1"/>
  <c r="AR172" i="1"/>
  <c r="BD124" i="1"/>
  <c r="BL174" i="1"/>
  <c r="BP173" i="1"/>
  <c r="V151" i="1"/>
  <c r="V156" i="1"/>
  <c r="V183" i="1"/>
  <c r="V188" i="1"/>
  <c r="V199" i="1"/>
  <c r="V204" i="1"/>
  <c r="V132" i="1"/>
  <c r="V78" i="1"/>
  <c r="V40" i="1"/>
  <c r="V137" i="1"/>
  <c r="V25" i="1"/>
  <c r="V112" i="1"/>
  <c r="V6" i="1"/>
  <c r="V86" i="1"/>
  <c r="CR172" i="4" l="1"/>
  <c r="AZ24" i="4"/>
  <c r="AC24" i="4" s="1"/>
  <c r="AZ36" i="4"/>
  <c r="CF32" i="4"/>
  <c r="BX82" i="4"/>
  <c r="CN144" i="4"/>
  <c r="AZ114" i="4"/>
  <c r="CJ170" i="4"/>
  <c r="CN173" i="4"/>
  <c r="AR21" i="4"/>
  <c r="BD23" i="4"/>
  <c r="AZ126" i="4"/>
  <c r="BH117" i="4"/>
  <c r="AZ127" i="4"/>
  <c r="BT146" i="4"/>
  <c r="CR29" i="4"/>
  <c r="CB82" i="4"/>
  <c r="CB123" i="4"/>
  <c r="BX136" i="4"/>
  <c r="CJ141" i="4"/>
  <c r="BH38" i="4"/>
  <c r="BT136" i="4"/>
  <c r="BH82" i="4"/>
  <c r="BT149" i="4"/>
  <c r="BD81" i="4"/>
  <c r="BD149" i="4"/>
  <c r="BD50" i="4"/>
  <c r="CJ173" i="4"/>
  <c r="BP20" i="4"/>
  <c r="BD123" i="4"/>
  <c r="AZ121" i="4"/>
  <c r="BX14" i="4"/>
  <c r="AZ142" i="4"/>
  <c r="AZ51" i="4"/>
  <c r="CN138" i="4"/>
  <c r="BD124" i="4"/>
  <c r="BL85" i="4"/>
  <c r="CF43" i="4"/>
  <c r="BH120" i="4"/>
  <c r="CJ148" i="4"/>
  <c r="BT174" i="4"/>
  <c r="CN123" i="4"/>
  <c r="BP5" i="4"/>
  <c r="BH138" i="4"/>
  <c r="CB140" i="4"/>
  <c r="CJ12" i="4"/>
  <c r="BP149" i="4"/>
  <c r="AV21" i="4"/>
  <c r="BD35" i="4"/>
  <c r="BT16" i="4"/>
  <c r="CN119" i="4"/>
  <c r="BH49" i="4"/>
  <c r="CB85" i="4"/>
  <c r="BH116" i="4"/>
  <c r="CJ124" i="4"/>
  <c r="BL18" i="4"/>
  <c r="CN37" i="4"/>
  <c r="BX128" i="4"/>
  <c r="CF120" i="4"/>
  <c r="CF124" i="4"/>
  <c r="CB143" i="4"/>
  <c r="CR5" i="4"/>
  <c r="AZ5" i="4"/>
  <c r="BX173" i="4"/>
  <c r="BX18" i="4"/>
  <c r="BD130" i="4"/>
  <c r="BD31" i="4"/>
  <c r="BP43" i="4"/>
  <c r="BH67" i="4"/>
  <c r="CJ11" i="4"/>
  <c r="CN81" i="4"/>
  <c r="BT34" i="4"/>
  <c r="CN125" i="4"/>
  <c r="AC134" i="4"/>
  <c r="BL81" i="4"/>
  <c r="BL129" i="4"/>
  <c r="CF121" i="4"/>
  <c r="BL173" i="4"/>
  <c r="CN41" i="4"/>
  <c r="CJ85" i="4"/>
  <c r="CR35" i="4"/>
  <c r="AZ21" i="4"/>
  <c r="CF31" i="4"/>
  <c r="BL36" i="4"/>
  <c r="CN126" i="4"/>
  <c r="BH34" i="4"/>
  <c r="AZ20" i="4"/>
  <c r="BT143" i="4"/>
  <c r="BP44" i="4"/>
  <c r="CN30" i="4"/>
  <c r="BD5" i="4"/>
  <c r="BH122" i="4"/>
  <c r="AG140" i="1"/>
  <c r="CN124" i="4"/>
  <c r="BD148" i="4"/>
  <c r="BL26" i="4"/>
  <c r="AZ85" i="4"/>
  <c r="CR138" i="4"/>
  <c r="CR9" i="4"/>
  <c r="BH18" i="4"/>
  <c r="BP129" i="4"/>
  <c r="CF144" i="4"/>
  <c r="CF143" i="4"/>
  <c r="CJ127" i="4"/>
  <c r="CJ81" i="4"/>
  <c r="AV22" i="4"/>
  <c r="BP138" i="4"/>
  <c r="BH127" i="4"/>
  <c r="BH62" i="4"/>
  <c r="AZ32" i="4"/>
  <c r="CB32" i="4"/>
  <c r="BP143" i="4"/>
  <c r="BP81" i="4"/>
  <c r="CJ126" i="4"/>
  <c r="BH81" i="4"/>
  <c r="CN127" i="4"/>
  <c r="CN172" i="4"/>
  <c r="CN165" i="4"/>
  <c r="BT35" i="4"/>
  <c r="BT128" i="4"/>
  <c r="BL128" i="4"/>
  <c r="BL5" i="4"/>
  <c r="CJ15" i="4"/>
  <c r="BT38" i="4"/>
  <c r="BH124" i="4"/>
  <c r="BD125" i="4"/>
  <c r="CR139" i="4"/>
  <c r="CN10" i="4"/>
  <c r="CB125" i="4"/>
  <c r="CF123" i="4"/>
  <c r="BX5" i="4"/>
  <c r="BH113" i="4"/>
  <c r="BD114" i="4"/>
  <c r="AZ123" i="4"/>
  <c r="BP175" i="4"/>
  <c r="BH142" i="4"/>
  <c r="BT42" i="4"/>
  <c r="BT15" i="4"/>
  <c r="BT27" i="4"/>
  <c r="BL143" i="4"/>
  <c r="BP171" i="4"/>
  <c r="BL37" i="4"/>
  <c r="AZ82" i="4"/>
  <c r="BP128" i="4"/>
  <c r="BX104" i="4"/>
  <c r="CR13" i="4"/>
  <c r="CR32" i="4"/>
  <c r="BX37" i="4"/>
  <c r="BX85" i="4"/>
  <c r="BL136" i="4"/>
  <c r="BL17" i="4"/>
  <c r="CJ37" i="4"/>
  <c r="BT81" i="4"/>
  <c r="CR122" i="4"/>
  <c r="CR146" i="4"/>
  <c r="CN54" i="4"/>
  <c r="AZ48" i="4"/>
  <c r="AZ33" i="4"/>
  <c r="BX42" i="4"/>
  <c r="CB169" i="4"/>
  <c r="BX149" i="4"/>
  <c r="BL33" i="4"/>
  <c r="CN141" i="4"/>
  <c r="CR140" i="4"/>
  <c r="BL146" i="4"/>
  <c r="BP28" i="4"/>
  <c r="BL29" i="4"/>
  <c r="CR28" i="4"/>
  <c r="CF81" i="4"/>
  <c r="CF128" i="4"/>
  <c r="BD142" i="4"/>
  <c r="CR171" i="4"/>
  <c r="CN11" i="4"/>
  <c r="BP17" i="4"/>
  <c r="BX27" i="4"/>
  <c r="CR36" i="4"/>
  <c r="BD82" i="4"/>
  <c r="CB126" i="4"/>
  <c r="CR145" i="4"/>
  <c r="AZ141" i="4"/>
  <c r="CF168" i="4"/>
  <c r="BH123" i="4"/>
  <c r="BP136" i="4"/>
  <c r="CF12" i="4"/>
  <c r="CN36" i="4"/>
  <c r="BX41" i="4"/>
  <c r="AZ149" i="4"/>
  <c r="BT46" i="4"/>
  <c r="BP47" i="4"/>
  <c r="CF139" i="4"/>
  <c r="CR149" i="4"/>
  <c r="AK85" i="1"/>
  <c r="BP16" i="4"/>
  <c r="BH45" i="4"/>
  <c r="CJ123" i="4"/>
  <c r="CB128" i="4"/>
  <c r="CB144" i="4"/>
  <c r="CR164" i="4"/>
  <c r="BT170" i="4"/>
  <c r="BL172" i="4"/>
  <c r="BH19" i="4"/>
  <c r="CB124" i="4"/>
  <c r="BH129" i="4"/>
  <c r="BP142" i="4"/>
  <c r="BT31" i="4"/>
  <c r="BH118" i="4"/>
  <c r="CR81" i="4"/>
  <c r="CJ125" i="4"/>
  <c r="BX169" i="4"/>
  <c r="CB175" i="4"/>
  <c r="BD63" i="4"/>
  <c r="CF122" i="4"/>
  <c r="CR118" i="4"/>
  <c r="CJ167" i="4"/>
  <c r="CF16" i="4"/>
  <c r="CJ27" i="4"/>
  <c r="BD113" i="4"/>
  <c r="BD116" i="4"/>
  <c r="CR142" i="4"/>
  <c r="BD117" i="4"/>
  <c r="CR168" i="4"/>
  <c r="AR5" i="4"/>
  <c r="CJ38" i="4"/>
  <c r="CF39" i="4"/>
  <c r="BL45" i="4"/>
  <c r="CF126" i="4"/>
  <c r="CB122" i="4"/>
  <c r="BH42" i="4"/>
  <c r="BL48" i="4"/>
  <c r="BT85" i="4"/>
  <c r="BD118" i="4"/>
  <c r="BD121" i="4"/>
  <c r="CF135" i="4"/>
  <c r="AC135" i="4" s="1"/>
  <c r="BT129" i="4"/>
  <c r="CB26" i="4"/>
  <c r="CR165" i="4"/>
  <c r="BH148" i="4"/>
  <c r="CJ42" i="4"/>
  <c r="CF140" i="4"/>
  <c r="AJ5" i="4"/>
  <c r="BD18" i="4"/>
  <c r="BX13" i="4"/>
  <c r="CJ29" i="4"/>
  <c r="CF30" i="4"/>
  <c r="BH172" i="4"/>
  <c r="BL144" i="4"/>
  <c r="BX175" i="4"/>
  <c r="AZ64" i="4"/>
  <c r="CJ67" i="4"/>
  <c r="CR93" i="4"/>
  <c r="AZ87" i="4"/>
  <c r="CN103" i="4"/>
  <c r="BX93" i="4"/>
  <c r="CN110" i="4"/>
  <c r="BX105" i="4"/>
  <c r="CR100" i="4"/>
  <c r="AC100" i="4" s="1"/>
  <c r="BH74" i="4"/>
  <c r="CF107" i="4"/>
  <c r="CB103" i="4"/>
  <c r="CN108" i="4"/>
  <c r="CJ104" i="4"/>
  <c r="CF111" i="4"/>
  <c r="CF105" i="4"/>
  <c r="AZ39" i="4"/>
  <c r="CF38" i="4"/>
  <c r="BP60" i="4"/>
  <c r="CB14" i="4"/>
  <c r="BX34" i="4"/>
  <c r="CF175" i="4"/>
  <c r="CJ5" i="4"/>
  <c r="BX30" i="4"/>
  <c r="AZ116" i="4"/>
  <c r="AZ125" i="4"/>
  <c r="CF138" i="4"/>
  <c r="CJ9" i="4"/>
  <c r="CR26" i="4"/>
  <c r="CR42" i="4"/>
  <c r="CN44" i="4"/>
  <c r="CR48" i="4"/>
  <c r="CB49" i="4"/>
  <c r="CJ48" i="4"/>
  <c r="CN46" i="4"/>
  <c r="CB48" i="4"/>
  <c r="CF46" i="4"/>
  <c r="BD44" i="4"/>
  <c r="BD52" i="4"/>
  <c r="BL79" i="4"/>
  <c r="CB129" i="4"/>
  <c r="BD172" i="4"/>
  <c r="CR127" i="4"/>
  <c r="BD144" i="4"/>
  <c r="BL170" i="4"/>
  <c r="CB27" i="4"/>
  <c r="AZ22" i="4"/>
  <c r="CB34" i="4"/>
  <c r="BT44" i="4"/>
  <c r="BH47" i="4"/>
  <c r="BT83" i="4"/>
  <c r="CN167" i="4"/>
  <c r="CF169" i="4"/>
  <c r="CN13" i="4"/>
  <c r="AZ28" i="4"/>
  <c r="BL32" i="4"/>
  <c r="BD42" i="4"/>
  <c r="CB43" i="4"/>
  <c r="BX140" i="4"/>
  <c r="BL124" i="4"/>
  <c r="CN115" i="4"/>
  <c r="BL122" i="4"/>
  <c r="BT119" i="4"/>
  <c r="BL118" i="4"/>
  <c r="AZ139" i="4"/>
  <c r="BT121" i="4"/>
  <c r="BT173" i="4"/>
  <c r="AR18" i="4"/>
  <c r="BM39" i="1"/>
  <c r="CJ30" i="4"/>
  <c r="BD39" i="4"/>
  <c r="BL82" i="4"/>
  <c r="CN166" i="4"/>
  <c r="AZ118" i="4"/>
  <c r="BT139" i="4"/>
  <c r="BD126" i="4"/>
  <c r="BX146" i="4"/>
  <c r="BP139" i="4"/>
  <c r="CJ145" i="4"/>
  <c r="AZ26" i="4"/>
  <c r="CR82" i="4"/>
  <c r="BX170" i="4"/>
  <c r="BH85" i="4"/>
  <c r="BD19" i="4"/>
  <c r="BL44" i="4"/>
  <c r="BX143" i="4"/>
  <c r="AZ175" i="4"/>
  <c r="CB121" i="4"/>
  <c r="BD129" i="4"/>
  <c r="BD28" i="4"/>
  <c r="BP32" i="4"/>
  <c r="BH121" i="4"/>
  <c r="BT138" i="4"/>
  <c r="CR141" i="4"/>
  <c r="BP14" i="4"/>
  <c r="CR41" i="4"/>
  <c r="CN34" i="4"/>
  <c r="CJ35" i="4"/>
  <c r="BH43" i="4"/>
  <c r="CR33" i="4"/>
  <c r="CJ51" i="4"/>
  <c r="BH51" i="4"/>
  <c r="BL49" i="4"/>
  <c r="CR46" i="4"/>
  <c r="BH79" i="4"/>
  <c r="CJ79" i="4"/>
  <c r="BX145" i="4"/>
  <c r="BX130" i="4"/>
  <c r="CF146" i="4"/>
  <c r="BX174" i="4"/>
  <c r="BH171" i="4"/>
  <c r="CB39" i="4"/>
  <c r="CB168" i="4"/>
  <c r="CJ74" i="4"/>
  <c r="BX58" i="4"/>
  <c r="BT59" i="4"/>
  <c r="CF13" i="4"/>
  <c r="CN82" i="4"/>
  <c r="BT171" i="4"/>
  <c r="CB5" i="4"/>
  <c r="CN26" i="4"/>
  <c r="CJ34" i="4"/>
  <c r="CR85" i="4"/>
  <c r="BD115" i="4"/>
  <c r="AZ124" i="4"/>
  <c r="BL139" i="4"/>
  <c r="AR24" i="4"/>
  <c r="CR7" i="4"/>
  <c r="AC7" i="4" s="1"/>
  <c r="BL27" i="4"/>
  <c r="BT32" i="4"/>
  <c r="CN42" i="4"/>
  <c r="BL51" i="4"/>
  <c r="CF36" i="4"/>
  <c r="CN43" i="4"/>
  <c r="CN47" i="4"/>
  <c r="BX48" i="4"/>
  <c r="CF47" i="4"/>
  <c r="CJ45" i="4"/>
  <c r="CF52" i="4"/>
  <c r="CB45" i="4"/>
  <c r="BX52" i="4"/>
  <c r="CF51" i="4"/>
  <c r="CF79" i="4"/>
  <c r="BD131" i="4"/>
  <c r="BH131" i="4"/>
  <c r="BL145" i="4"/>
  <c r="AZ144" i="4"/>
  <c r="BT175" i="4"/>
  <c r="CR175" i="4"/>
  <c r="BH20" i="4"/>
  <c r="BP18" i="4"/>
  <c r="CR30" i="4"/>
  <c r="BP30" i="4"/>
  <c r="BX43" i="4"/>
  <c r="BP45" i="4"/>
  <c r="AZ49" i="4"/>
  <c r="BX60" i="4"/>
  <c r="CJ68" i="4"/>
  <c r="CN83" i="4"/>
  <c r="CJ143" i="4"/>
  <c r="BD140" i="4"/>
  <c r="CR144" i="4"/>
  <c r="BT148" i="4"/>
  <c r="BT37" i="4"/>
  <c r="BD22" i="4"/>
  <c r="CB28" i="4"/>
  <c r="BH33" i="4"/>
  <c r="BD34" i="4"/>
  <c r="AZ50" i="4"/>
  <c r="BP118" i="4"/>
  <c r="BT123" i="4"/>
  <c r="CJ84" i="4"/>
  <c r="BX120" i="4"/>
  <c r="BX127" i="4"/>
  <c r="BH128" i="4"/>
  <c r="BT117" i="4"/>
  <c r="BX123" i="4"/>
  <c r="BP120" i="4"/>
  <c r="CJ149" i="4"/>
  <c r="CB148" i="4"/>
  <c r="CJ169" i="4"/>
  <c r="BL175" i="4"/>
  <c r="BT14" i="4"/>
  <c r="BL35" i="4"/>
  <c r="BD30" i="4"/>
  <c r="CB38" i="4"/>
  <c r="BL43" i="4"/>
  <c r="BD45" i="4"/>
  <c r="CN80" i="4"/>
  <c r="CF166" i="4"/>
  <c r="BH143" i="4"/>
  <c r="CB167" i="4"/>
  <c r="CN171" i="4"/>
  <c r="BX70" i="4"/>
  <c r="BL67" i="4"/>
  <c r="BX59" i="4"/>
  <c r="CJ102" i="4"/>
  <c r="BD111" i="4"/>
  <c r="BP105" i="4"/>
  <c r="CJ92" i="4"/>
  <c r="CN111" i="4"/>
  <c r="CR101" i="4"/>
  <c r="AC101" i="4" s="1"/>
  <c r="BP92" i="4"/>
  <c r="BX87" i="4"/>
  <c r="BP106" i="4"/>
  <c r="CN104" i="4"/>
  <c r="CR98" i="4"/>
  <c r="CJ73" i="4"/>
  <c r="CN99" i="4"/>
  <c r="AZ107" i="4"/>
  <c r="BP111" i="4"/>
  <c r="CR107" i="4"/>
  <c r="BH108" i="4"/>
  <c r="CF103" i="4"/>
  <c r="AZ111" i="4"/>
  <c r="AZ105" i="4"/>
  <c r="BX111" i="4"/>
  <c r="CR53" i="4"/>
  <c r="CB11" i="4"/>
  <c r="BD36" i="4"/>
  <c r="BX47" i="4"/>
  <c r="BT168" i="4"/>
  <c r="AZ34" i="4"/>
  <c r="CN67" i="4"/>
  <c r="CB61" i="4"/>
  <c r="BP73" i="4"/>
  <c r="BP141" i="4"/>
  <c r="CR166" i="4"/>
  <c r="CF149" i="4"/>
  <c r="BH41" i="4"/>
  <c r="BX118" i="4"/>
  <c r="CN149" i="4"/>
  <c r="BD139" i="4"/>
  <c r="CF37" i="4"/>
  <c r="AZ46" i="4"/>
  <c r="BT80" i="4"/>
  <c r="BL171" i="4"/>
  <c r="AZ53" i="4"/>
  <c r="CB60" i="4"/>
  <c r="CF68" i="4"/>
  <c r="CN53" i="4"/>
  <c r="AZ89" i="4"/>
  <c r="CR104" i="4"/>
  <c r="BP108" i="4"/>
  <c r="AZ81" i="4"/>
  <c r="CN29" i="4"/>
  <c r="BH149" i="4"/>
  <c r="CB57" i="4"/>
  <c r="AZ65" i="4"/>
  <c r="CB69" i="4"/>
  <c r="BX15" i="4"/>
  <c r="BH31" i="4"/>
  <c r="BD32" i="4"/>
  <c r="AZ41" i="4"/>
  <c r="CF82" i="4"/>
  <c r="CJ82" i="4"/>
  <c r="CF127" i="4"/>
  <c r="BD141" i="4"/>
  <c r="BP172" i="4"/>
  <c r="BT19" i="4"/>
  <c r="AZ29" i="4"/>
  <c r="CN33" i="4"/>
  <c r="AZ44" i="4"/>
  <c r="CF85" i="4"/>
  <c r="AZ122" i="4"/>
  <c r="BD122" i="4"/>
  <c r="BH125" i="4"/>
  <c r="CB138" i="4"/>
  <c r="BH126" i="4"/>
  <c r="BL15" i="4"/>
  <c r="BT13" i="4"/>
  <c r="CR43" i="4"/>
  <c r="CJ49" i="4"/>
  <c r="CB30" i="4"/>
  <c r="CF45" i="4"/>
  <c r="CR51" i="4"/>
  <c r="BP49" i="4"/>
  <c r="CF50" i="4"/>
  <c r="CN49" i="4"/>
  <c r="CR47" i="4"/>
  <c r="CF49" i="4"/>
  <c r="CJ47" i="4"/>
  <c r="CJ44" i="4"/>
  <c r="CJ52" i="4"/>
  <c r="CR79" i="4"/>
  <c r="BT130" i="4"/>
  <c r="BL130" i="4"/>
  <c r="CF129" i="4"/>
  <c r="BP145" i="4"/>
  <c r="CR162" i="4"/>
  <c r="AC162" i="4" s="1"/>
  <c r="CF172" i="4"/>
  <c r="BT29" i="4"/>
  <c r="BD33" i="4"/>
  <c r="BL38" i="4"/>
  <c r="CR37" i="4"/>
  <c r="BD83" i="4"/>
  <c r="CF69" i="4"/>
  <c r="BX71" i="4"/>
  <c r="CF62" i="4"/>
  <c r="AZ77" i="4"/>
  <c r="AC77" i="4" s="1"/>
  <c r="BT72" i="4"/>
  <c r="CF142" i="4"/>
  <c r="BL174" i="4"/>
  <c r="CB170" i="4"/>
  <c r="AR22" i="4"/>
  <c r="BP173" i="4"/>
  <c r="BX17" i="4"/>
  <c r="CF27" i="4"/>
  <c r="CN39" i="4"/>
  <c r="CJ41" i="4"/>
  <c r="CF42" i="4"/>
  <c r="BL47" i="4"/>
  <c r="BT84" i="4"/>
  <c r="BL125" i="4"/>
  <c r="BT147" i="4"/>
  <c r="CR114" i="4"/>
  <c r="BT126" i="4"/>
  <c r="BP119" i="4"/>
  <c r="BL123" i="4"/>
  <c r="BT124" i="4"/>
  <c r="BX122" i="4"/>
  <c r="BP140" i="4"/>
  <c r="AZ146" i="4"/>
  <c r="CN175" i="4"/>
  <c r="CB31" i="4"/>
  <c r="CR8" i="4"/>
  <c r="CN28" i="4"/>
  <c r="BT33" i="4"/>
  <c r="BP34" i="4"/>
  <c r="BL80" i="4"/>
  <c r="AZ80" i="4"/>
  <c r="CJ172" i="4"/>
  <c r="AZ174" i="4"/>
  <c r="CF173" i="4"/>
  <c r="AV19" i="4"/>
  <c r="BT69" i="4"/>
  <c r="BD54" i="4"/>
  <c r="CF61" i="4"/>
  <c r="BP72" i="4"/>
  <c r="CB56" i="4"/>
  <c r="BX57" i="4"/>
  <c r="BX95" i="4"/>
  <c r="CJ88" i="4"/>
  <c r="BP104" i="4"/>
  <c r="CN95" i="4"/>
  <c r="CJ90" i="4"/>
  <c r="BL73" i="4"/>
  <c r="AZ109" i="4"/>
  <c r="CN74" i="4"/>
  <c r="BL105" i="4"/>
  <c r="BD108" i="4"/>
  <c r="CF104" i="4"/>
  <c r="BX110" i="4"/>
  <c r="CR109" i="4"/>
  <c r="BH105" i="4"/>
  <c r="BL111" i="4"/>
  <c r="BD106" i="4"/>
  <c r="BX33" i="4"/>
  <c r="BP35" i="4"/>
  <c r="BX81" i="4"/>
  <c r="BH130" i="4"/>
  <c r="CF167" i="4"/>
  <c r="BD174" i="4"/>
  <c r="BL61" i="4"/>
  <c r="BD66" i="4"/>
  <c r="BP36" i="4"/>
  <c r="BD47" i="4"/>
  <c r="BP82" i="4"/>
  <c r="AZ148" i="4"/>
  <c r="BD175" i="4"/>
  <c r="AR20" i="4"/>
  <c r="CF5" i="4"/>
  <c r="CB29" i="4"/>
  <c r="BD120" i="4"/>
  <c r="CF147" i="4"/>
  <c r="BD127" i="4"/>
  <c r="CN139" i="4"/>
  <c r="CJ138" i="4"/>
  <c r="CB147" i="4"/>
  <c r="CN140" i="4"/>
  <c r="BH145" i="4"/>
  <c r="CF10" i="4"/>
  <c r="BX38" i="4"/>
  <c r="BD17" i="4"/>
  <c r="BX46" i="4"/>
  <c r="BH28" i="4"/>
  <c r="BL34" i="4"/>
  <c r="BH50" i="4"/>
  <c r="AZ30" i="4"/>
  <c r="BT50" i="4"/>
  <c r="BD51" i="4"/>
  <c r="BL50" i="4"/>
  <c r="BP48" i="4"/>
  <c r="CJ50" i="4"/>
  <c r="CN48" i="4"/>
  <c r="CN45" i="4"/>
  <c r="BT79" i="4"/>
  <c r="BD79" i="4"/>
  <c r="CR126" i="4"/>
  <c r="CJ171" i="4"/>
  <c r="CJ164" i="4"/>
  <c r="CR169" i="4"/>
  <c r="CN170" i="4"/>
  <c r="BD41" i="4"/>
  <c r="CR11" i="4"/>
  <c r="CN31" i="4"/>
  <c r="CJ32" i="4"/>
  <c r="BD26" i="4"/>
  <c r="BD48" i="4"/>
  <c r="AZ54" i="4"/>
  <c r="CJ63" i="4"/>
  <c r="BX83" i="4"/>
  <c r="BD76" i="4"/>
  <c r="CB149" i="4"/>
  <c r="AZ140" i="4"/>
  <c r="BH140" i="4"/>
  <c r="BX171" i="4"/>
  <c r="CJ33" i="4"/>
  <c r="BH21" i="4"/>
  <c r="BP31" i="4"/>
  <c r="BD27" i="4"/>
  <c r="CR31" i="4"/>
  <c r="CN32" i="4"/>
  <c r="BX44" i="4"/>
  <c r="AZ84" i="4"/>
  <c r="BX84" i="4"/>
  <c r="BP84" i="4"/>
  <c r="CB116" i="4"/>
  <c r="BL140" i="4"/>
  <c r="BT120" i="4"/>
  <c r="BP124" i="4"/>
  <c r="BX125" i="4"/>
  <c r="BL127" i="4"/>
  <c r="BH146" i="4"/>
  <c r="CN168" i="4"/>
  <c r="AV23" i="4"/>
  <c r="CF11" i="4"/>
  <c r="CB12" i="4"/>
  <c r="BX32" i="4"/>
  <c r="BD37" i="4"/>
  <c r="AZ38" i="4"/>
  <c r="CR80" i="4"/>
  <c r="CF80" i="4"/>
  <c r="BD143" i="4"/>
  <c r="BX144" i="4"/>
  <c r="CR170" i="4"/>
  <c r="CR99" i="4"/>
  <c r="CJ54" i="4"/>
  <c r="BD62" i="4"/>
  <c r="BD75" i="4"/>
  <c r="BL60" i="4"/>
  <c r="BH61" i="4"/>
  <c r="CF96" i="4"/>
  <c r="CN89" i="4"/>
  <c r="BX108" i="4"/>
  <c r="CJ96" i="4"/>
  <c r="CR91" i="4"/>
  <c r="BH88" i="4"/>
  <c r="CB109" i="4"/>
  <c r="BT106" i="4"/>
  <c r="CR75" i="4"/>
  <c r="BX106" i="4"/>
  <c r="CJ108" i="4"/>
  <c r="BD105" i="4"/>
  <c r="CB111" i="4"/>
  <c r="BP110" i="4"/>
  <c r="CN105" i="4"/>
  <c r="CR111" i="4"/>
  <c r="CJ106" i="4"/>
  <c r="BH37" i="4"/>
  <c r="BT71" i="4"/>
  <c r="BT82" i="4"/>
  <c r="CF125" i="4"/>
  <c r="CJ174" i="4"/>
  <c r="CB17" i="4"/>
  <c r="CB36" i="4"/>
  <c r="BD138" i="4"/>
  <c r="AZ145" i="4"/>
  <c r="CF171" i="4"/>
  <c r="CN50" i="4"/>
  <c r="BX79" i="4"/>
  <c r="BX51" i="4"/>
  <c r="CR50" i="4"/>
  <c r="BT49" i="4"/>
  <c r="CJ128" i="4"/>
  <c r="CJ13" i="4"/>
  <c r="CB15" i="4"/>
  <c r="BX35" i="4"/>
  <c r="BT36" i="4"/>
  <c r="CF33" i="4"/>
  <c r="CR66" i="4"/>
  <c r="BD55" i="4"/>
  <c r="CN64" i="4"/>
  <c r="BL74" i="4"/>
  <c r="AZ83" i="4"/>
  <c r="BL148" i="4"/>
  <c r="CR173" i="4"/>
  <c r="BL141" i="4"/>
  <c r="BH175" i="4"/>
  <c r="CJ175" i="4"/>
  <c r="CF15" i="4"/>
  <c r="BH26" i="4"/>
  <c r="AZ35" i="4"/>
  <c r="CF34" i="4"/>
  <c r="CB35" i="4"/>
  <c r="BX36" i="4"/>
  <c r="BH48" i="4"/>
  <c r="CF84" i="4"/>
  <c r="CJ115" i="4"/>
  <c r="BL117" i="4"/>
  <c r="BL120" i="4"/>
  <c r="CB141" i="4"/>
  <c r="BX121" i="4"/>
  <c r="BT125" i="4"/>
  <c r="BD128" i="4"/>
  <c r="CR174" i="4"/>
  <c r="BL147" i="4"/>
  <c r="CF170" i="4"/>
  <c r="BP15" i="4"/>
  <c r="BL16" i="4"/>
  <c r="BH36" i="4"/>
  <c r="BP42" i="4"/>
  <c r="BH44" i="4"/>
  <c r="BD80" i="4"/>
  <c r="BP170" i="4"/>
  <c r="BP144" i="4"/>
  <c r="CB145" i="4"/>
  <c r="CB174" i="4"/>
  <c r="AR19" i="4"/>
  <c r="BP68" i="4"/>
  <c r="BH55" i="4"/>
  <c r="CJ62" i="4"/>
  <c r="CF55" i="4"/>
  <c r="BT70" i="4"/>
  <c r="CB71" i="4"/>
  <c r="CR96" i="4"/>
  <c r="CR90" i="4"/>
  <c r="CF110" i="4"/>
  <c r="CN102" i="4"/>
  <c r="CJ94" i="4"/>
  <c r="CR89" i="4"/>
  <c r="BX89" i="4"/>
  <c r="BT107" i="4"/>
  <c r="CB87" i="4"/>
  <c r="BX107" i="4"/>
  <c r="BH109" i="4"/>
  <c r="CJ105" i="4"/>
  <c r="CB105" i="4"/>
  <c r="BT111" i="4"/>
  <c r="BL106" i="4"/>
  <c r="CB93" i="4"/>
  <c r="BH107" i="4"/>
  <c r="BD46" i="4"/>
  <c r="CB72" i="4"/>
  <c r="CN75" i="4"/>
  <c r="BL68" i="4"/>
  <c r="BX142" i="4"/>
  <c r="BL149" i="4"/>
  <c r="BT5" i="4"/>
  <c r="BD43" i="4"/>
  <c r="CJ140" i="4"/>
  <c r="BH115" i="4"/>
  <c r="AZ115" i="4"/>
  <c r="BH114" i="4"/>
  <c r="AZ138" i="4"/>
  <c r="CN148" i="4"/>
  <c r="AV5" i="4"/>
  <c r="AZ18" i="4"/>
  <c r="CN8" i="4"/>
  <c r="BP26" i="4"/>
  <c r="CF29" i="4"/>
  <c r="BT39" i="4"/>
  <c r="CJ43" i="4"/>
  <c r="CN27" i="4"/>
  <c r="CB37" i="4"/>
  <c r="CB52" i="4"/>
  <c r="BH52" i="4"/>
  <c r="BP51" i="4"/>
  <c r="BX50" i="4"/>
  <c r="CN51" i="4"/>
  <c r="CR49" i="4"/>
  <c r="BT48" i="4"/>
  <c r="CN79" i="4"/>
  <c r="BP79" i="4"/>
  <c r="CB146" i="4"/>
  <c r="BP130" i="4"/>
  <c r="BT145" i="4"/>
  <c r="CJ147" i="4"/>
  <c r="AV18" i="4"/>
  <c r="BT17" i="4"/>
  <c r="BL19" i="4"/>
  <c r="BH39" i="4"/>
  <c r="AZ42" i="4"/>
  <c r="BP37" i="4"/>
  <c r="CB70" i="4"/>
  <c r="BH56" i="4"/>
  <c r="CR65" i="4"/>
  <c r="BP83" i="4"/>
  <c r="CF83" i="4"/>
  <c r="AZ147" i="4"/>
  <c r="BT141" i="4"/>
  <c r="BD147" i="4"/>
  <c r="CJ168" i="4"/>
  <c r="CR12" i="4"/>
  <c r="BP19" i="4"/>
  <c r="CR38" i="4"/>
  <c r="BP38" i="4"/>
  <c r="BL39" i="4"/>
  <c r="BD49" i="4"/>
  <c r="BH84" i="4"/>
  <c r="BL84" i="4"/>
  <c r="BP117" i="4"/>
  <c r="BP121" i="4"/>
  <c r="BP122" i="4"/>
  <c r="BX117" i="4"/>
  <c r="BL126" i="4"/>
  <c r="BX126" i="4"/>
  <c r="BP174" i="4"/>
  <c r="CN142" i="4"/>
  <c r="CF141" i="4"/>
  <c r="BX172" i="4"/>
  <c r="AR23" i="4"/>
  <c r="AZ120" i="4"/>
  <c r="AZ19" i="4"/>
  <c r="BH29" i="4"/>
  <c r="BP27" i="4"/>
  <c r="BL28" i="4"/>
  <c r="BX80" i="4"/>
  <c r="CJ80" i="4"/>
  <c r="BT144" i="4"/>
  <c r="CN164" i="4"/>
  <c r="BX168" i="4"/>
  <c r="CJ165" i="4"/>
  <c r="CF90" i="4"/>
  <c r="BL56" i="4"/>
  <c r="CN63" i="4"/>
  <c r="BP59" i="4"/>
  <c r="AZ76" i="4"/>
  <c r="CN87" i="4"/>
  <c r="CJ103" i="4"/>
  <c r="CN91" i="4"/>
  <c r="BH111" i="4"/>
  <c r="BT105" i="4"/>
  <c r="CR103" i="4"/>
  <c r="BP90" i="4"/>
  <c r="AZ91" i="4"/>
  <c r="BD109" i="4"/>
  <c r="CF88" i="4"/>
  <c r="CJ109" i="4"/>
  <c r="CN109" i="4"/>
  <c r="BH106" i="4"/>
  <c r="AZ106" i="4"/>
  <c r="CB91" i="4"/>
  <c r="BP107" i="4"/>
  <c r="CF94" i="4"/>
  <c r="BL108" i="4"/>
  <c r="AV20" i="4"/>
  <c r="CB13" i="4"/>
  <c r="BH30" i="4"/>
  <c r="AZ47" i="4"/>
  <c r="AZ130" i="4"/>
  <c r="CN145" i="4"/>
  <c r="CF56" i="4"/>
  <c r="CR76" i="4"/>
  <c r="BP69" i="4"/>
  <c r="BD20" i="4"/>
  <c r="CB33" i="4"/>
  <c r="AZ129" i="4"/>
  <c r="BH141" i="4"/>
  <c r="BP39" i="4"/>
  <c r="CR39" i="4"/>
  <c r="AZ119" i="4"/>
  <c r="CR133" i="4"/>
  <c r="AC133" i="4" s="1"/>
  <c r="BX138" i="4"/>
  <c r="BP41" i="4"/>
  <c r="BX12" i="4"/>
  <c r="BP52" i="4"/>
  <c r="BP33" i="4"/>
  <c r="BL42" i="4"/>
  <c r="CF48" i="4"/>
  <c r="BX31" i="4"/>
  <c r="CR44" i="4"/>
  <c r="CR45" i="4"/>
  <c r="CN52" i="4"/>
  <c r="BT52" i="4"/>
  <c r="CB51" i="4"/>
  <c r="BL52" i="4"/>
  <c r="BP50" i="4"/>
  <c r="BX49" i="4"/>
  <c r="CR148" i="4"/>
  <c r="CB79" i="4"/>
  <c r="CN147" i="4"/>
  <c r="AZ131" i="4"/>
  <c r="CN163" i="4"/>
  <c r="BX167" i="4"/>
  <c r="BP169" i="4"/>
  <c r="CN12" i="4"/>
  <c r="BD21" i="4"/>
  <c r="BX28" i="4"/>
  <c r="CF41" i="4"/>
  <c r="BL31" i="4"/>
  <c r="BH32" i="4"/>
  <c r="CJ83" i="4"/>
  <c r="BL57" i="4"/>
  <c r="CB42" i="4"/>
  <c r="CB83" i="4"/>
  <c r="BL83" i="4"/>
  <c r="BX148" i="4"/>
  <c r="BP148" i="4"/>
  <c r="BX141" i="4"/>
  <c r="BT172" i="4"/>
  <c r="CB16" i="4"/>
  <c r="CJ14" i="4"/>
  <c r="BT45" i="4"/>
  <c r="AZ23" i="4"/>
  <c r="CJ26" i="4"/>
  <c r="CN84" i="4"/>
  <c r="AZ43" i="4"/>
  <c r="CR84" i="4"/>
  <c r="BH139" i="4"/>
  <c r="BP123" i="4"/>
  <c r="BP125" i="4"/>
  <c r="BX119" i="4"/>
  <c r="BP127" i="4"/>
  <c r="AZ128" i="4"/>
  <c r="CF116" i="4"/>
  <c r="CR143" i="4"/>
  <c r="CJ142" i="4"/>
  <c r="BT140" i="4"/>
  <c r="CR167" i="4"/>
  <c r="CN9" i="4"/>
  <c r="CR27" i="4"/>
  <c r="CJ36" i="4"/>
  <c r="AZ31" i="4"/>
  <c r="CN35" i="4"/>
  <c r="CB80" i="4"/>
  <c r="BP80" i="4"/>
  <c r="CF145" i="4"/>
  <c r="CN146" i="4"/>
  <c r="AZ143" i="4"/>
  <c r="BT169" i="4"/>
  <c r="BH66" i="4"/>
  <c r="CN97" i="4"/>
  <c r="BP57" i="4"/>
  <c r="CR64" i="4"/>
  <c r="AZ63" i="4"/>
  <c r="CB89" i="4"/>
  <c r="CR88" i="4"/>
  <c r="BL104" i="4"/>
  <c r="CR94" i="4"/>
  <c r="CR87" i="4"/>
  <c r="AZ108" i="4"/>
  <c r="BT104" i="4"/>
  <c r="CN93" i="4"/>
  <c r="BH92" i="4"/>
  <c r="CF109" i="4"/>
  <c r="BH90" i="4"/>
  <c r="CJ111" i="4"/>
  <c r="BL110" i="4"/>
  <c r="CN106" i="4"/>
  <c r="CF106" i="4"/>
  <c r="CF92" i="4"/>
  <c r="BT108" i="4"/>
  <c r="CR97" i="4"/>
  <c r="CR108" i="4"/>
  <c r="BD38" i="4"/>
  <c r="CB81" i="4"/>
  <c r="BX129" i="4"/>
  <c r="CJ166" i="4"/>
  <c r="CF73" i="4"/>
  <c r="CJ55" i="4"/>
  <c r="CR10" i="4"/>
  <c r="CB41" i="4"/>
  <c r="BP29" i="4"/>
  <c r="CJ119" i="4"/>
  <c r="CB127" i="4"/>
  <c r="CJ144" i="4"/>
  <c r="CF28" i="4"/>
  <c r="BH27" i="4"/>
  <c r="AZ113" i="4"/>
  <c r="CB139" i="4"/>
  <c r="CB172" i="4"/>
  <c r="AV24" i="4"/>
  <c r="AZ45" i="4"/>
  <c r="BH16" i="4"/>
  <c r="CJ28" i="4"/>
  <c r="AZ37" i="4"/>
  <c r="CB47" i="4"/>
  <c r="BD29" i="4"/>
  <c r="BH35" i="4"/>
  <c r="CJ46" i="4"/>
  <c r="BT47" i="4"/>
  <c r="CB46" i="4"/>
  <c r="CF44" i="4"/>
  <c r="AZ52" i="4"/>
  <c r="CR52" i="4"/>
  <c r="BT51" i="4"/>
  <c r="CB50" i="4"/>
  <c r="AZ79" i="4"/>
  <c r="CN128" i="4"/>
  <c r="CF165" i="4"/>
  <c r="BH144" i="4"/>
  <c r="CB166" i="4"/>
  <c r="CB173" i="4"/>
  <c r="AZ173" i="4"/>
  <c r="BX16" i="4"/>
  <c r="CF14" i="4"/>
  <c r="AZ27" i="4"/>
  <c r="CF26" i="4"/>
  <c r="CN38" i="4"/>
  <c r="CJ39" i="4"/>
  <c r="BH75" i="4"/>
  <c r="BP58" i="4"/>
  <c r="BL46" i="4"/>
  <c r="BH83" i="4"/>
  <c r="CR83" i="4"/>
  <c r="BH147" i="4"/>
  <c r="CN143" i="4"/>
  <c r="CB142" i="4"/>
  <c r="CN174" i="4"/>
  <c r="BL20" i="4"/>
  <c r="BT18" i="4"/>
  <c r="BT127" i="4"/>
  <c r="BX29" i="4"/>
  <c r="BT30" i="4"/>
  <c r="BP46" i="4"/>
  <c r="CB84" i="4"/>
  <c r="BL121" i="4"/>
  <c r="BD84" i="4"/>
  <c r="BT118" i="4"/>
  <c r="BP126" i="4"/>
  <c r="BX124" i="4"/>
  <c r="BD146" i="4"/>
  <c r="BT122" i="4"/>
  <c r="BL119" i="4"/>
  <c r="CF148" i="4"/>
  <c r="BX147" i="4"/>
  <c r="BP147" i="4"/>
  <c r="CB171" i="4"/>
  <c r="CJ10" i="4"/>
  <c r="BH17" i="4"/>
  <c r="BT26" i="4"/>
  <c r="CR34" i="4"/>
  <c r="BX39" i="4"/>
  <c r="BT41" i="4"/>
  <c r="BH80" i="4"/>
  <c r="CJ146" i="4"/>
  <c r="CR147" i="4"/>
  <c r="CR163" i="4"/>
  <c r="BD173" i="4"/>
  <c r="BD65" i="4"/>
  <c r="CN66" i="4"/>
  <c r="BT58" i="4"/>
  <c r="CB97" i="4"/>
  <c r="AZ93" i="4"/>
  <c r="CJ98" i="4"/>
  <c r="BX91" i="4"/>
  <c r="CB107" i="4"/>
  <c r="CB95" i="4"/>
  <c r="BP88" i="4"/>
  <c r="CR105" i="4"/>
  <c r="CR102" i="4"/>
  <c r="CR92" i="4"/>
  <c r="CF72" i="4"/>
  <c r="BP94" i="4"/>
  <c r="CB106" i="4"/>
  <c r="CR110" i="4"/>
  <c r="BL107" i="4"/>
  <c r="BD107" i="4"/>
  <c r="CR95" i="4"/>
  <c r="CB110" i="4"/>
  <c r="CB104" i="4"/>
  <c r="BT110" i="4"/>
  <c r="BX26" i="4"/>
  <c r="AG75" i="1"/>
  <c r="BA50" i="1"/>
  <c r="AK47" i="1"/>
  <c r="AK29" i="1"/>
  <c r="BI142" i="1"/>
  <c r="AC49" i="1"/>
  <c r="AO120" i="1"/>
  <c r="AO122" i="1"/>
  <c r="BA146" i="1"/>
  <c r="BE139" i="1"/>
  <c r="AG111" i="1"/>
  <c r="BI92" i="1"/>
  <c r="BE91" i="1"/>
  <c r="AC64" i="1"/>
  <c r="BQ99" i="1"/>
  <c r="BA124" i="1"/>
  <c r="BE173" i="1"/>
  <c r="BA48" i="1"/>
  <c r="AG122" i="1"/>
  <c r="AW146" i="1"/>
  <c r="AK113" i="1"/>
  <c r="AO33" i="1"/>
  <c r="AG174" i="1"/>
  <c r="BU167" i="1"/>
  <c r="AS140" i="1"/>
  <c r="BE148" i="1"/>
  <c r="AW125" i="1"/>
  <c r="AG128" i="1"/>
  <c r="AS46" i="1"/>
  <c r="BA84" i="1"/>
  <c r="BM26" i="1"/>
  <c r="BU33" i="1"/>
  <c r="AW79" i="1"/>
  <c r="AS50" i="1"/>
  <c r="AO5" i="1"/>
  <c r="AW136" i="1"/>
  <c r="BM5" i="1"/>
  <c r="AK49" i="1"/>
  <c r="BM138" i="1"/>
  <c r="AC29" i="1"/>
  <c r="BQ41" i="1"/>
  <c r="AK80" i="1"/>
  <c r="AW26" i="1"/>
  <c r="AW44" i="1"/>
  <c r="AS58" i="1"/>
  <c r="BU104" i="1"/>
  <c r="BE95" i="1"/>
  <c r="AK5" i="1"/>
  <c r="BA85" i="1"/>
  <c r="AC84" i="1"/>
  <c r="AC138" i="1"/>
  <c r="BI81" i="1"/>
  <c r="BI111" i="1"/>
  <c r="BE107" i="1"/>
  <c r="AC42" i="1"/>
  <c r="AO67" i="1"/>
  <c r="AG109" i="1"/>
  <c r="AC128" i="1"/>
  <c r="AG146" i="1"/>
  <c r="BM123" i="1"/>
  <c r="BI27" i="1"/>
  <c r="AK118" i="1"/>
  <c r="BU32" i="1"/>
  <c r="AW147" i="1"/>
  <c r="AG113" i="1"/>
  <c r="BU93" i="1"/>
  <c r="BQ74" i="1"/>
  <c r="AK39" i="1"/>
  <c r="BI28" i="1"/>
  <c r="BM139" i="1"/>
  <c r="BA70" i="1"/>
  <c r="BU90" i="1"/>
  <c r="BU92" i="1"/>
  <c r="AO60" i="1"/>
  <c r="BA17" i="1"/>
  <c r="BA5" i="1"/>
  <c r="BQ5" i="1"/>
  <c r="BI140" i="1"/>
  <c r="AK124" i="1"/>
  <c r="BI149" i="1"/>
  <c r="BQ14" i="1"/>
  <c r="AW104" i="1"/>
  <c r="AK88" i="1"/>
  <c r="AW117" i="1"/>
  <c r="AK48" i="1"/>
  <c r="BU168" i="1"/>
  <c r="AS34" i="1"/>
  <c r="AC119" i="1"/>
  <c r="AG31" i="1"/>
  <c r="BQ149" i="1"/>
  <c r="AW30" i="1"/>
  <c r="BM169" i="1"/>
  <c r="BQ84" i="1"/>
  <c r="AK41" i="1"/>
  <c r="BU127" i="1"/>
  <c r="BM52" i="1"/>
  <c r="AC115" i="1"/>
  <c r="AC51" i="1"/>
  <c r="AC145" i="1"/>
  <c r="BI135" i="1"/>
  <c r="AS120" i="1"/>
  <c r="BU39" i="1"/>
  <c r="AS123" i="1"/>
  <c r="AS20" i="1"/>
  <c r="AS126" i="1"/>
  <c r="AO117" i="1"/>
  <c r="AW118" i="1"/>
  <c r="AC50" i="1"/>
  <c r="AW168" i="1"/>
  <c r="BE46" i="1"/>
  <c r="BM85" i="1"/>
  <c r="AC114" i="1"/>
  <c r="AO146" i="1"/>
  <c r="BM27" i="1"/>
  <c r="AW19" i="1"/>
  <c r="AK146" i="1"/>
  <c r="AS124" i="1"/>
  <c r="AS125" i="1"/>
  <c r="AW124" i="1"/>
  <c r="AK33" i="1"/>
  <c r="BM171" i="1"/>
  <c r="AO27" i="1"/>
  <c r="AS26" i="1"/>
  <c r="BU46" i="1"/>
  <c r="BE5" i="1"/>
  <c r="BE172" i="1"/>
  <c r="BQ138" i="1"/>
  <c r="BI171" i="1"/>
  <c r="AS175" i="1"/>
  <c r="AK138" i="1"/>
  <c r="BA30" i="1"/>
  <c r="BE147" i="1"/>
  <c r="AG23" i="1"/>
  <c r="AK27" i="1"/>
  <c r="BA81" i="1"/>
  <c r="BQ35" i="1"/>
  <c r="BI41" i="1"/>
  <c r="BQ31" i="1"/>
  <c r="BA120" i="1"/>
  <c r="BI15" i="1"/>
  <c r="BU5" i="1"/>
  <c r="BE140" i="1"/>
  <c r="AK120" i="1"/>
  <c r="AS139" i="1"/>
  <c r="AG143" i="1"/>
  <c r="AG41" i="1"/>
  <c r="BA83" i="1"/>
  <c r="BI33" i="1"/>
  <c r="AK44" i="1"/>
  <c r="BU66" i="1"/>
  <c r="BQ174" i="1"/>
  <c r="AS32" i="1"/>
  <c r="BE16" i="1"/>
  <c r="AO126" i="1"/>
  <c r="AG48" i="1"/>
  <c r="BM175" i="1"/>
  <c r="BI84" i="1"/>
  <c r="BA119" i="1"/>
  <c r="AK128" i="1"/>
  <c r="BE141" i="1"/>
  <c r="BU84" i="1"/>
  <c r="AO39" i="1"/>
  <c r="BA36" i="1"/>
  <c r="AC118" i="1"/>
  <c r="AC85" i="1"/>
  <c r="BU166" i="1"/>
  <c r="AS30" i="1"/>
  <c r="BI5" i="1"/>
  <c r="BU133" i="1"/>
  <c r="V133" i="1" s="1"/>
  <c r="AC83" i="1"/>
  <c r="AW140" i="1"/>
  <c r="AW121" i="1"/>
  <c r="BQ142" i="1"/>
  <c r="AG84" i="1"/>
  <c r="AW123" i="1"/>
  <c r="AW127" i="1"/>
  <c r="AW37" i="1"/>
  <c r="AS121" i="1"/>
  <c r="BI116" i="1"/>
  <c r="BM41" i="1"/>
  <c r="BM84" i="1"/>
  <c r="AC43" i="1"/>
  <c r="BI42" i="1"/>
  <c r="AS51" i="1"/>
  <c r="AW50" i="1"/>
  <c r="BI129" i="1"/>
  <c r="BI10" i="1"/>
  <c r="AG131" i="1"/>
  <c r="AC144" i="1"/>
  <c r="AW51" i="1"/>
  <c r="BM35" i="1"/>
  <c r="AW49" i="1"/>
  <c r="BU26" i="1"/>
  <c r="BI47" i="1"/>
  <c r="BA52" i="1"/>
  <c r="BQ43" i="1"/>
  <c r="BQ45" i="1"/>
  <c r="BM51" i="1"/>
  <c r="BU43" i="1"/>
  <c r="AK123" i="1"/>
  <c r="AC125" i="1"/>
  <c r="BU141" i="1"/>
  <c r="BM140" i="1"/>
  <c r="AG123" i="1"/>
  <c r="AG5" i="1"/>
  <c r="BA173" i="1"/>
  <c r="AK122" i="1"/>
  <c r="AG120" i="1"/>
  <c r="AG138" i="1"/>
  <c r="AK114" i="1"/>
  <c r="BU140" i="1"/>
  <c r="AW85" i="1"/>
  <c r="AC44" i="1"/>
  <c r="AK42" i="1"/>
  <c r="AG50" i="1"/>
  <c r="BU8" i="1"/>
  <c r="AG83" i="1"/>
  <c r="AO148" i="1"/>
  <c r="AW122" i="1"/>
  <c r="BE36" i="1"/>
  <c r="BQ168" i="1"/>
  <c r="BA172" i="1"/>
  <c r="BA44" i="1"/>
  <c r="AK139" i="1"/>
  <c r="AO125" i="1"/>
  <c r="AO119" i="1"/>
  <c r="AS119" i="1"/>
  <c r="AO47" i="1"/>
  <c r="BU12" i="1"/>
  <c r="BE166" i="1"/>
  <c r="BM147" i="1"/>
  <c r="BU148" i="1"/>
  <c r="BM79" i="1"/>
  <c r="AC52" i="1"/>
  <c r="BA38" i="1"/>
  <c r="BM48" i="1"/>
  <c r="BE11" i="1"/>
  <c r="BI79" i="1"/>
  <c r="BE52" i="1"/>
  <c r="AS138" i="1"/>
  <c r="BA139" i="1"/>
  <c r="BU149" i="1"/>
  <c r="AG118" i="1"/>
  <c r="BE85" i="1"/>
  <c r="AC121" i="1"/>
  <c r="AK115" i="1"/>
  <c r="BU142" i="1"/>
  <c r="AG35" i="1"/>
  <c r="BI85" i="1"/>
  <c r="AG116" i="1"/>
  <c r="BI43" i="1"/>
  <c r="AG33" i="1"/>
  <c r="AW47" i="1"/>
  <c r="AO15" i="1"/>
  <c r="AS146" i="1"/>
  <c r="BI11" i="1"/>
  <c r="BU143" i="1"/>
  <c r="BQ134" i="1"/>
  <c r="BM96" i="1"/>
  <c r="BU45" i="1"/>
  <c r="AG125" i="1"/>
  <c r="BU13" i="1"/>
  <c r="BQ125" i="1"/>
  <c r="BA14" i="1"/>
  <c r="BA108" i="1"/>
  <c r="BA107" i="1"/>
  <c r="AC106" i="1"/>
  <c r="BM115" i="1"/>
  <c r="AO140" i="1"/>
  <c r="AS84" i="1"/>
  <c r="BA125" i="1"/>
  <c r="AW18" i="1"/>
  <c r="BE28" i="1"/>
  <c r="BM14" i="1"/>
  <c r="BI139" i="1"/>
  <c r="AG145" i="1"/>
  <c r="AK125" i="1"/>
  <c r="BA18" i="1"/>
  <c r="BQ126" i="1"/>
  <c r="BA26" i="1"/>
  <c r="AS60" i="1"/>
  <c r="AS72" i="1"/>
  <c r="AG46" i="1"/>
  <c r="AW169" i="1"/>
  <c r="AC27" i="1"/>
  <c r="BA43" i="1"/>
  <c r="AC23" i="1"/>
  <c r="AK84" i="1"/>
  <c r="BQ49" i="1"/>
  <c r="BM141" i="1"/>
  <c r="BQ115" i="1"/>
  <c r="BA167" i="1"/>
  <c r="AK119" i="1"/>
  <c r="AC127" i="1"/>
  <c r="AO21" i="1"/>
  <c r="BM80" i="1"/>
  <c r="BE31" i="1"/>
  <c r="AC46" i="1"/>
  <c r="BA71" i="1"/>
  <c r="AS111" i="1"/>
  <c r="BI61" i="1"/>
  <c r="BU97" i="1"/>
  <c r="AK107" i="1"/>
  <c r="BQ66" i="1"/>
  <c r="BU114" i="1"/>
  <c r="BA118" i="1"/>
  <c r="AS127" i="1"/>
  <c r="BA121" i="1"/>
  <c r="AS147" i="1"/>
  <c r="AS118" i="1"/>
  <c r="AC139" i="1"/>
  <c r="BQ13" i="1"/>
  <c r="AG42" i="1"/>
  <c r="BU38" i="1"/>
  <c r="BA29" i="1"/>
  <c r="AG22" i="1"/>
  <c r="AS169" i="1"/>
  <c r="AG36" i="1"/>
  <c r="BQ147" i="1"/>
  <c r="AC45" i="1"/>
  <c r="AS41" i="1"/>
  <c r="BQ50" i="1"/>
  <c r="BI36" i="1"/>
  <c r="AW174" i="1"/>
  <c r="AG127" i="1"/>
  <c r="BE29" i="1"/>
  <c r="BM34" i="1"/>
  <c r="BQ80" i="1"/>
  <c r="BM36" i="1"/>
  <c r="AW36" i="1"/>
  <c r="BA60" i="1"/>
  <c r="BE149" i="1"/>
  <c r="BQ67" i="1"/>
  <c r="AW72" i="1"/>
  <c r="AW17" i="1"/>
  <c r="AG130" i="1"/>
  <c r="AO68" i="1"/>
  <c r="AK37" i="1"/>
  <c r="AS148" i="1"/>
  <c r="AC147" i="1"/>
  <c r="AK147" i="1"/>
  <c r="AO171" i="1"/>
  <c r="AK56" i="1"/>
  <c r="BM143" i="1"/>
  <c r="BU163" i="1"/>
  <c r="AG144" i="1"/>
  <c r="BA47" i="1"/>
  <c r="AK51" i="1"/>
  <c r="BM128" i="1"/>
  <c r="BQ28" i="1"/>
  <c r="AG149" i="1"/>
  <c r="BU37" i="1"/>
  <c r="AW45" i="1"/>
  <c r="BA117" i="1"/>
  <c r="AK145" i="1"/>
  <c r="BM62" i="1"/>
  <c r="BM28" i="1"/>
  <c r="AO34" i="1"/>
  <c r="BI49" i="1"/>
  <c r="BI170" i="1"/>
  <c r="BQ146" i="1"/>
  <c r="BE170" i="1"/>
  <c r="BI14" i="1"/>
  <c r="AS15" i="1"/>
  <c r="BI107" i="1"/>
  <c r="BU75" i="1"/>
  <c r="AC108" i="1"/>
  <c r="AS31" i="1"/>
  <c r="AO123" i="1"/>
  <c r="AC28" i="1"/>
  <c r="BQ140" i="1"/>
  <c r="AS85" i="1"/>
  <c r="BU85" i="1"/>
  <c r="AO41" i="1"/>
  <c r="AO80" i="1"/>
  <c r="AS80" i="1"/>
  <c r="AS173" i="1"/>
  <c r="AO38" i="1"/>
  <c r="BA148" i="1"/>
  <c r="AO83" i="1"/>
  <c r="BU11" i="1"/>
  <c r="AS73" i="1"/>
  <c r="BQ38" i="1"/>
  <c r="AG49" i="1"/>
  <c r="AK21" i="1"/>
  <c r="BU105" i="1"/>
  <c r="AO52" i="1"/>
  <c r="BI45" i="1"/>
  <c r="BE71" i="1"/>
  <c r="AO175" i="1"/>
  <c r="AC146" i="1"/>
  <c r="AK35" i="1"/>
  <c r="AC174" i="1"/>
  <c r="BM68" i="1"/>
  <c r="BI69" i="1"/>
  <c r="AG18" i="1"/>
  <c r="AS42" i="1"/>
  <c r="AK149" i="1"/>
  <c r="BQ83" i="1"/>
  <c r="BU102" i="1"/>
  <c r="BI109" i="1"/>
  <c r="BM104" i="1"/>
  <c r="BQ87" i="1"/>
  <c r="BU109" i="1"/>
  <c r="AS88" i="1"/>
  <c r="AS174" i="1"/>
  <c r="BQ175" i="1"/>
  <c r="BM149" i="1"/>
  <c r="BE35" i="1"/>
  <c r="AO32" i="1"/>
  <c r="AG34" i="1"/>
  <c r="AO84" i="1"/>
  <c r="BQ39" i="1"/>
  <c r="AC173" i="1"/>
  <c r="BU79" i="1"/>
  <c r="BE79" i="1"/>
  <c r="AG124" i="1"/>
  <c r="AW138" i="1"/>
  <c r="BI147" i="1"/>
  <c r="BQ148" i="1"/>
  <c r="AG117" i="1"/>
  <c r="BA171" i="1"/>
  <c r="AK83" i="1"/>
  <c r="BE42" i="1"/>
  <c r="BI83" i="1"/>
  <c r="AO19" i="1"/>
  <c r="BI80" i="1"/>
  <c r="BU144" i="1"/>
  <c r="AO35" i="1"/>
  <c r="BA49" i="1"/>
  <c r="AC142" i="1"/>
  <c r="BA140" i="1"/>
  <c r="BE43" i="1"/>
  <c r="BE116" i="1"/>
  <c r="AO124" i="1"/>
  <c r="AW119" i="1"/>
  <c r="AK117" i="1"/>
  <c r="AK22" i="1"/>
  <c r="AW14" i="1"/>
  <c r="AS141" i="1"/>
  <c r="AC77" i="1"/>
  <c r="V77" i="1" s="1"/>
  <c r="AW173" i="1"/>
  <c r="AO147" i="1"/>
  <c r="BU174" i="1"/>
  <c r="AK26" i="1"/>
  <c r="BQ128" i="1"/>
  <c r="BE47" i="1"/>
  <c r="AK126" i="1"/>
  <c r="BU139" i="1"/>
  <c r="AK127" i="1"/>
  <c r="AC123" i="1"/>
  <c r="AO26" i="1"/>
  <c r="AC116" i="1"/>
  <c r="BM15" i="1"/>
  <c r="AS39" i="1"/>
  <c r="AK34" i="1"/>
  <c r="AW31" i="1"/>
  <c r="AC24" i="1"/>
  <c r="V24" i="1" s="1"/>
  <c r="AW141" i="1"/>
  <c r="BQ79" i="1"/>
  <c r="BI166" i="1"/>
  <c r="BI172" i="1"/>
  <c r="AK143" i="1"/>
  <c r="AO20" i="1"/>
  <c r="BI138" i="1"/>
  <c r="AS122" i="1"/>
  <c r="AW84" i="1"/>
  <c r="AW46" i="1"/>
  <c r="BE171" i="1"/>
  <c r="AO121" i="1"/>
  <c r="AS19" i="1"/>
  <c r="AG126" i="1"/>
  <c r="BM142" i="1"/>
  <c r="BA122" i="1"/>
  <c r="BM33" i="1"/>
  <c r="AG85" i="1"/>
  <c r="AC124" i="1"/>
  <c r="BM126" i="1"/>
  <c r="AC143" i="1"/>
  <c r="AG76" i="1"/>
  <c r="BE57" i="1"/>
  <c r="BA147" i="1"/>
  <c r="AW126" i="1"/>
  <c r="AS117" i="1"/>
  <c r="BA126" i="1"/>
  <c r="AO118" i="1"/>
  <c r="AS38" i="1"/>
  <c r="BU31" i="1"/>
  <c r="BQ32" i="1"/>
  <c r="BA79" i="1"/>
  <c r="AC120" i="1"/>
  <c r="AC126" i="1"/>
  <c r="AC117" i="1"/>
  <c r="AS5" i="1"/>
  <c r="BE44" i="1"/>
  <c r="AO138" i="1"/>
  <c r="AG114" i="1"/>
  <c r="AG43" i="1"/>
  <c r="AG147" i="1"/>
  <c r="AS83" i="1"/>
  <c r="BA138" i="1"/>
  <c r="BI141" i="1"/>
  <c r="AK116" i="1"/>
  <c r="BA127" i="1"/>
  <c r="AO127" i="1"/>
  <c r="AC35" i="1"/>
  <c r="AS48" i="1"/>
  <c r="BQ169" i="1"/>
  <c r="AG139" i="1"/>
  <c r="BI148" i="1"/>
  <c r="BQ33" i="1"/>
  <c r="AO46" i="1"/>
  <c r="BI34" i="1"/>
  <c r="BA123" i="1"/>
  <c r="AC18" i="1"/>
  <c r="BM45" i="1"/>
  <c r="AW39" i="1"/>
  <c r="BU51" i="1"/>
  <c r="BE135" i="1"/>
  <c r="BU175" i="1"/>
  <c r="AK121" i="1"/>
  <c r="AG115" i="1"/>
  <c r="BU138" i="1"/>
  <c r="BA175" i="1"/>
  <c r="BI173" i="1"/>
  <c r="BI145" i="1"/>
  <c r="AW144" i="1"/>
  <c r="AO43" i="1"/>
  <c r="BI30" i="1"/>
  <c r="AW148" i="1"/>
  <c r="BA28" i="1"/>
  <c r="BM63" i="1"/>
  <c r="BM83" i="1"/>
  <c r="BM47" i="1"/>
  <c r="BE138" i="1"/>
  <c r="BM134" i="1"/>
  <c r="AG30" i="1"/>
  <c r="BM165" i="1"/>
  <c r="AO144" i="1"/>
  <c r="BM10" i="1"/>
  <c r="BE12" i="1"/>
  <c r="AW172" i="1"/>
  <c r="BQ143" i="1"/>
  <c r="BQ12" i="1"/>
  <c r="BM13" i="1"/>
  <c r="AC65" i="1"/>
  <c r="AO130" i="1"/>
  <c r="BQ51" i="1"/>
  <c r="BI73" i="1"/>
  <c r="BU111" i="1"/>
  <c r="AO107" i="1"/>
  <c r="AO111" i="1"/>
  <c r="AS105" i="1"/>
  <c r="AG175" i="1"/>
  <c r="AC37" i="1"/>
  <c r="BQ170" i="1"/>
  <c r="BA51" i="1"/>
  <c r="BM9" i="1"/>
  <c r="AW52" i="1"/>
  <c r="BQ44" i="1"/>
  <c r="BE49" i="1"/>
  <c r="AG29" i="1"/>
  <c r="AK16" i="1"/>
  <c r="BA12" i="1"/>
  <c r="BQ141" i="1"/>
  <c r="BM170" i="1"/>
  <c r="AO85" i="1"/>
  <c r="BM148" i="1"/>
  <c r="BA136" i="1"/>
  <c r="AC113" i="1"/>
  <c r="AG119" i="1"/>
  <c r="BE17" i="1"/>
  <c r="BM146" i="1"/>
  <c r="AO28" i="1"/>
  <c r="BA39" i="1"/>
  <c r="AO141" i="1"/>
  <c r="AO31" i="1"/>
  <c r="AS18" i="1"/>
  <c r="AS171" i="1"/>
  <c r="BM11" i="1"/>
  <c r="AW130" i="1"/>
  <c r="AC22" i="1"/>
  <c r="BA174" i="1"/>
  <c r="BQ171" i="1"/>
  <c r="BU65" i="1"/>
  <c r="BE34" i="1"/>
  <c r="AO174" i="1"/>
  <c r="AW70" i="1"/>
  <c r="BM98" i="1"/>
  <c r="BE80" i="1"/>
  <c r="AS108" i="1"/>
  <c r="BM106" i="1"/>
  <c r="BQ108" i="1"/>
  <c r="BU100" i="1"/>
  <c r="V100" i="1" s="1"/>
  <c r="AW143" i="1"/>
  <c r="BM81" i="1"/>
  <c r="BM124" i="1"/>
  <c r="AG62" i="1"/>
  <c r="BQ106" i="1"/>
  <c r="BQ97" i="1"/>
  <c r="AW69" i="1"/>
  <c r="AS104" i="1"/>
  <c r="AS59" i="1"/>
  <c r="BA145" i="1"/>
  <c r="BM43" i="1"/>
  <c r="BQ163" i="1"/>
  <c r="AO51" i="1"/>
  <c r="AO136" i="1"/>
  <c r="AC36" i="1"/>
  <c r="AO48" i="1"/>
  <c r="BI35" i="1"/>
  <c r="AG28" i="1"/>
  <c r="AW38" i="1"/>
  <c r="BI174" i="1"/>
  <c r="AC32" i="1"/>
  <c r="AO29" i="1"/>
  <c r="AC20" i="1"/>
  <c r="BQ10" i="1"/>
  <c r="BE72" i="1"/>
  <c r="AW81" i="1"/>
  <c r="BQ123" i="1"/>
  <c r="BQ172" i="1"/>
  <c r="AG81" i="1"/>
  <c r="AS28" i="1"/>
  <c r="AK36" i="1"/>
  <c r="AC140" i="1"/>
  <c r="BE27" i="1"/>
  <c r="AS45" i="1"/>
  <c r="BM103" i="1"/>
  <c r="AS106" i="1"/>
  <c r="AK108" i="1"/>
  <c r="BI103" i="1"/>
  <c r="BI72" i="1"/>
  <c r="AO50" i="1"/>
  <c r="BQ26" i="1"/>
  <c r="BQ165" i="1"/>
  <c r="BU171" i="1"/>
  <c r="AO129" i="1"/>
  <c r="BE81" i="1"/>
  <c r="AK172" i="1"/>
  <c r="BE106" i="1"/>
  <c r="BQ110" i="1"/>
  <c r="BU87" i="1"/>
  <c r="BA105" i="1"/>
  <c r="BU110" i="1"/>
  <c r="BA104" i="1"/>
  <c r="AG172" i="1"/>
  <c r="BM49" i="1"/>
  <c r="BQ8" i="1"/>
  <c r="AK79" i="1"/>
  <c r="AS33" i="1"/>
  <c r="AG51" i="1"/>
  <c r="AO139" i="1"/>
  <c r="AW139" i="1"/>
  <c r="BA58" i="1"/>
  <c r="BE32" i="1"/>
  <c r="AW129" i="1"/>
  <c r="BU81" i="1"/>
  <c r="BM172" i="1"/>
  <c r="BE167" i="1"/>
  <c r="AW80" i="1"/>
  <c r="AG45" i="1"/>
  <c r="AG37" i="1"/>
  <c r="BI26" i="1"/>
  <c r="AK32" i="1"/>
  <c r="AO74" i="1"/>
  <c r="BU30" i="1"/>
  <c r="AK67" i="1"/>
  <c r="AC91" i="1"/>
  <c r="AG65" i="1"/>
  <c r="BM74" i="1"/>
  <c r="AC87" i="1"/>
  <c r="AG121" i="1"/>
  <c r="AW5" i="1"/>
  <c r="BI12" i="1"/>
  <c r="BI37" i="1"/>
  <c r="AO105" i="1"/>
  <c r="AC63" i="1"/>
  <c r="BQ63" i="1"/>
  <c r="BM111" i="1"/>
  <c r="BE105" i="1"/>
  <c r="BI88" i="1"/>
  <c r="BQ89" i="1"/>
  <c r="AW120" i="1"/>
  <c r="AW175" i="1"/>
  <c r="AO79" i="1"/>
  <c r="BE129" i="1"/>
  <c r="AO49" i="1"/>
  <c r="AW32" i="1"/>
  <c r="AG52" i="1"/>
  <c r="BM44" i="1"/>
  <c r="AO42" i="1"/>
  <c r="AC5" i="1"/>
  <c r="AS136" i="1"/>
  <c r="BQ85" i="1"/>
  <c r="BQ139" i="1"/>
  <c r="AC122" i="1"/>
  <c r="BA45" i="1"/>
  <c r="BM42" i="1"/>
  <c r="BA37" i="1"/>
  <c r="AS47" i="1"/>
  <c r="BE174" i="1"/>
  <c r="AS144" i="1"/>
  <c r="BA32" i="1"/>
  <c r="AC38" i="1"/>
  <c r="AC80" i="1"/>
  <c r="BE38" i="1"/>
  <c r="AS37" i="1"/>
  <c r="AO44" i="1"/>
  <c r="BA143" i="1"/>
  <c r="BU170" i="1"/>
  <c r="AG173" i="1"/>
  <c r="AO57" i="1"/>
  <c r="AW83" i="1"/>
  <c r="BI44" i="1"/>
  <c r="BQ9" i="1"/>
  <c r="BE48" i="1"/>
  <c r="AW145" i="1"/>
  <c r="AS170" i="1"/>
  <c r="BU147" i="1"/>
  <c r="BQ46" i="1"/>
  <c r="BU27" i="1"/>
  <c r="AG17" i="1"/>
  <c r="AC131" i="1"/>
  <c r="AS145" i="1"/>
  <c r="BU7" i="1"/>
  <c r="V7" i="1" s="1"/>
  <c r="BQ75" i="1"/>
  <c r="BA80" i="1"/>
  <c r="BM127" i="1"/>
  <c r="AS36" i="1"/>
  <c r="AG148" i="1"/>
  <c r="BI124" i="1"/>
  <c r="AK52" i="1"/>
  <c r="BE146" i="1"/>
  <c r="AS14" i="1"/>
  <c r="AK131" i="1"/>
  <c r="AS52" i="1"/>
  <c r="BQ52" i="1"/>
  <c r="BQ47" i="1"/>
  <c r="BE50" i="1"/>
  <c r="BQ34" i="1"/>
  <c r="BA31" i="1"/>
  <c r="BA168" i="1"/>
  <c r="BE145" i="1"/>
  <c r="BU34" i="1"/>
  <c r="AW41" i="1"/>
  <c r="AK17" i="1"/>
  <c r="BQ167" i="1"/>
  <c r="BE15" i="1"/>
  <c r="BQ64" i="1"/>
  <c r="AK75" i="1"/>
  <c r="AS143" i="1"/>
  <c r="AK140" i="1"/>
  <c r="BM32" i="1"/>
  <c r="AK144" i="1"/>
  <c r="AS130" i="1"/>
  <c r="BU42" i="1"/>
  <c r="BI29" i="1"/>
  <c r="BU48" i="1"/>
  <c r="AC79" i="1"/>
  <c r="AG79" i="1"/>
  <c r="BU49" i="1"/>
  <c r="BQ27" i="1"/>
  <c r="BQ145" i="1"/>
  <c r="BA144" i="1"/>
  <c r="BQ164" i="1"/>
  <c r="AG80" i="1"/>
  <c r="AS27" i="1"/>
  <c r="AC31" i="1"/>
  <c r="BI169" i="1"/>
  <c r="BA141" i="1"/>
  <c r="BE142" i="1"/>
  <c r="BE70" i="1"/>
  <c r="AK20" i="1"/>
  <c r="AC34" i="1"/>
  <c r="BA16" i="1"/>
  <c r="AG142" i="1"/>
  <c r="BU50" i="1"/>
  <c r="BE51" i="1"/>
  <c r="BU44" i="1"/>
  <c r="BM168" i="1"/>
  <c r="BU83" i="1"/>
  <c r="AG55" i="1"/>
  <c r="BI121" i="1"/>
  <c r="BM12" i="1"/>
  <c r="AO145" i="1"/>
  <c r="BI146" i="1"/>
  <c r="BA130" i="1"/>
  <c r="BQ48" i="1"/>
  <c r="AW33" i="1"/>
  <c r="BE61" i="1"/>
  <c r="BU169" i="1"/>
  <c r="BU47" i="1"/>
  <c r="BI46" i="1"/>
  <c r="AS49" i="1"/>
  <c r="AW13" i="1"/>
  <c r="BE45" i="1"/>
  <c r="BI52" i="1"/>
  <c r="AK43" i="1"/>
  <c r="BE30" i="1"/>
  <c r="BI50" i="1"/>
  <c r="BQ42" i="1"/>
  <c r="BI48" i="1"/>
  <c r="AK28" i="1"/>
  <c r="AS81" i="1"/>
  <c r="BU80" i="1"/>
  <c r="BM29" i="1"/>
  <c r="BA13" i="1"/>
  <c r="AO16" i="1"/>
  <c r="AK175" i="1"/>
  <c r="BE83" i="1"/>
  <c r="AG26" i="1"/>
  <c r="BA35" i="1"/>
  <c r="AS79" i="1"/>
  <c r="BU126" i="1"/>
  <c r="BU173" i="1"/>
  <c r="BI126" i="1"/>
  <c r="AS82" i="1"/>
  <c r="BU162" i="1"/>
  <c r="V162" i="1" s="1"/>
  <c r="AC30" i="1"/>
  <c r="BA46" i="1"/>
  <c r="BM164" i="1"/>
  <c r="BU52" i="1"/>
  <c r="AW48" i="1"/>
  <c r="BM50" i="1"/>
  <c r="BI51" i="1"/>
  <c r="AG44" i="1"/>
  <c r="BE37" i="1"/>
  <c r="BU9" i="1"/>
  <c r="AC19" i="1"/>
  <c r="BI62" i="1"/>
  <c r="AG21" i="1"/>
  <c r="AC54" i="1"/>
  <c r="AW29" i="1"/>
  <c r="BU53" i="1"/>
  <c r="BM166" i="1"/>
  <c r="AW42" i="1"/>
  <c r="AO17" i="1"/>
  <c r="BA110" i="1"/>
  <c r="AG129" i="1"/>
  <c r="AO149" i="1"/>
  <c r="BE121" i="1"/>
  <c r="BE128" i="1"/>
  <c r="AG47" i="1"/>
  <c r="BE143" i="1"/>
  <c r="BU29" i="1"/>
  <c r="BQ54" i="1"/>
  <c r="BA129" i="1"/>
  <c r="AK62" i="1"/>
  <c r="BU101" i="1"/>
  <c r="V101" i="1" s="1"/>
  <c r="BI104" i="1"/>
  <c r="AG108" i="1"/>
  <c r="BU95" i="1"/>
  <c r="BI68" i="1"/>
  <c r="BE111" i="1"/>
  <c r="AO106" i="1"/>
  <c r="BQ93" i="1"/>
  <c r="AW108" i="1"/>
  <c r="AC93" i="1"/>
  <c r="BQ111" i="1"/>
  <c r="AG106" i="1"/>
  <c r="BI90" i="1"/>
  <c r="BE127" i="1"/>
  <c r="BI127" i="1"/>
  <c r="AW149" i="1"/>
  <c r="BA15" i="1"/>
  <c r="AS29" i="1"/>
  <c r="BU41" i="1"/>
  <c r="AG66" i="1"/>
  <c r="AK106" i="1"/>
  <c r="AK142" i="1"/>
  <c r="BM37" i="1"/>
  <c r="AC81" i="1"/>
  <c r="AW15" i="1"/>
  <c r="AK45" i="1"/>
  <c r="BM55" i="1"/>
  <c r="BM88" i="1"/>
  <c r="AO142" i="1"/>
  <c r="AG32" i="1"/>
  <c r="BM46" i="1"/>
  <c r="BU28" i="1"/>
  <c r="AW171" i="1"/>
  <c r="BM167" i="1"/>
  <c r="AC47" i="1"/>
  <c r="AS43" i="1"/>
  <c r="AK82" i="1"/>
  <c r="BI110" i="1"/>
  <c r="BU96" i="1"/>
  <c r="AW106" i="1"/>
  <c r="BQ91" i="1"/>
  <c r="BI106" i="1"/>
  <c r="BU94" i="1"/>
  <c r="AS110" i="1"/>
  <c r="BA59" i="1"/>
  <c r="BA106" i="1"/>
  <c r="BU91" i="1"/>
  <c r="BE56" i="1"/>
  <c r="BI32" i="1"/>
  <c r="AO18" i="1"/>
  <c r="AS128" i="1"/>
  <c r="AK171" i="1"/>
  <c r="BE13" i="1"/>
  <c r="AS69" i="1"/>
  <c r="AW59" i="1"/>
  <c r="BI31" i="1"/>
  <c r="AK105" i="1"/>
  <c r="AC111" i="1"/>
  <c r="AW28" i="1"/>
  <c r="AO45" i="1"/>
  <c r="AO170" i="1"/>
  <c r="AO143" i="1"/>
  <c r="BU146" i="1"/>
  <c r="BE103" i="1"/>
  <c r="AC141" i="1"/>
  <c r="BM31" i="1"/>
  <c r="BA34" i="1"/>
  <c r="AS35" i="1"/>
  <c r="BE124" i="1"/>
  <c r="BM90" i="1"/>
  <c r="BE97" i="1"/>
  <c r="AO56" i="1"/>
  <c r="AO61" i="1"/>
  <c r="BE39" i="1"/>
  <c r="BQ127" i="1"/>
  <c r="AG19" i="1"/>
  <c r="BI144" i="1"/>
  <c r="AC53" i="1"/>
  <c r="BU88" i="1"/>
  <c r="AW16" i="1"/>
  <c r="AS92" i="1"/>
  <c r="BM67" i="1"/>
  <c r="AO37" i="1"/>
  <c r="AC149" i="1"/>
  <c r="AK50" i="1"/>
  <c r="AW71" i="1"/>
  <c r="BE175" i="1"/>
  <c r="AK30" i="1"/>
  <c r="AO30" i="1"/>
  <c r="BE93" i="1"/>
  <c r="BM110" i="1"/>
  <c r="AS172" i="1"/>
  <c r="BU36" i="1"/>
  <c r="AC107" i="1"/>
  <c r="BU107" i="1"/>
  <c r="BU172" i="1"/>
  <c r="BE26" i="1"/>
  <c r="AG39" i="1"/>
  <c r="AK173" i="1"/>
  <c r="BM145" i="1"/>
  <c r="BI13" i="1"/>
  <c r="AK31" i="1"/>
  <c r="BE110" i="1"/>
  <c r="AO104" i="1"/>
  <c r="BM105" i="1"/>
  <c r="AK109" i="1"/>
  <c r="BM73" i="1"/>
  <c r="BA93" i="1"/>
  <c r="AC109" i="1"/>
  <c r="BM102" i="1"/>
  <c r="BU64" i="1"/>
  <c r="BQ102" i="1"/>
  <c r="BA87" i="1"/>
  <c r="BE60" i="1"/>
  <c r="BE120" i="1"/>
  <c r="BA170" i="1"/>
  <c r="BM38" i="1"/>
  <c r="AO173" i="1"/>
  <c r="BA27" i="1"/>
  <c r="BQ37" i="1"/>
  <c r="BE82" i="1"/>
  <c r="AK141" i="1"/>
  <c r="AG20" i="1"/>
  <c r="BQ82" i="1"/>
  <c r="AC21" i="1"/>
  <c r="BU10" i="1"/>
  <c r="BE33" i="1"/>
  <c r="AC41" i="1"/>
  <c r="AC39" i="1"/>
  <c r="BQ104" i="1"/>
  <c r="BA111" i="1"/>
  <c r="BA33" i="1"/>
  <c r="BI128" i="1"/>
  <c r="AO81" i="1"/>
  <c r="AS16" i="1"/>
  <c r="AK81" i="1"/>
  <c r="BE126" i="1"/>
  <c r="BM144" i="1"/>
  <c r="AO172" i="1"/>
  <c r="AC76" i="1"/>
  <c r="BU108" i="1"/>
  <c r="BE169" i="1"/>
  <c r="AS149" i="1"/>
  <c r="AK74" i="1"/>
  <c r="BM173" i="1"/>
  <c r="AW34" i="1"/>
  <c r="BU89" i="1"/>
  <c r="AG107" i="1"/>
  <c r="BU164" i="1"/>
  <c r="BQ36" i="1"/>
  <c r="BA57" i="1"/>
  <c r="BQ173" i="1"/>
  <c r="AK46" i="1"/>
  <c r="AK66" i="1"/>
  <c r="AK130" i="1"/>
  <c r="BA89" i="1"/>
  <c r="BQ95" i="1"/>
  <c r="AK92" i="1"/>
  <c r="BM109" i="1"/>
  <c r="AO108" i="1"/>
  <c r="BE87" i="1"/>
  <c r="BQ109" i="1"/>
  <c r="BQ103" i="1"/>
  <c r="BE89" i="1"/>
  <c r="BU103" i="1"/>
  <c r="AG54" i="1"/>
  <c r="AW128" i="1"/>
  <c r="BE125" i="1"/>
  <c r="BU165" i="1"/>
  <c r="BI123" i="1"/>
  <c r="BQ144" i="1"/>
  <c r="BQ119" i="1"/>
  <c r="BA142" i="1"/>
  <c r="BE41" i="1"/>
  <c r="BE122" i="1"/>
  <c r="AC26" i="1"/>
  <c r="AO82" i="1"/>
  <c r="BI39" i="1"/>
  <c r="AS17" i="1"/>
  <c r="BM125" i="1"/>
  <c r="AW170" i="1"/>
  <c r="BU122" i="1"/>
  <c r="BQ81" i="1"/>
  <c r="AK18" i="1"/>
  <c r="AC82" i="1"/>
  <c r="AG38" i="1"/>
  <c r="BM108" i="1"/>
  <c r="AW58" i="1"/>
  <c r="AS129" i="1"/>
  <c r="AO73" i="1"/>
  <c r="AS94" i="1"/>
  <c r="BI122" i="1"/>
  <c r="AC33" i="1"/>
  <c r="AW43" i="1"/>
  <c r="BI94" i="1"/>
  <c r="BM94" i="1"/>
  <c r="BU145" i="1"/>
  <c r="BA82" i="1"/>
  <c r="AS107" i="1"/>
  <c r="BI120" i="1"/>
  <c r="BQ53" i="1"/>
  <c r="AO110" i="1"/>
  <c r="BU98" i="1"/>
  <c r="AW110" i="1"/>
  <c r="AC105" i="1"/>
  <c r="BA91" i="1"/>
  <c r="BE104" i="1"/>
  <c r="AK61" i="1"/>
  <c r="BI55" i="1"/>
  <c r="AS142" i="1"/>
  <c r="BI143" i="1"/>
  <c r="AG141" i="1"/>
  <c r="AK174" i="1"/>
  <c r="BM174" i="1"/>
  <c r="BI125" i="1"/>
  <c r="AG82" i="1"/>
  <c r="BI82" i="1"/>
  <c r="BE123" i="1"/>
  <c r="BU118" i="1"/>
  <c r="BU82" i="1"/>
  <c r="BE69" i="1"/>
  <c r="AG63" i="1"/>
  <c r="BI105" i="1"/>
  <c r="BI96" i="1"/>
  <c r="BA95" i="1"/>
  <c r="AK90" i="1"/>
  <c r="BE168" i="1"/>
  <c r="AC175" i="1"/>
  <c r="BI167" i="1"/>
  <c r="BQ124" i="1"/>
  <c r="BQ29" i="1"/>
  <c r="AS44" i="1"/>
  <c r="AC148" i="1"/>
  <c r="AK19" i="1"/>
  <c r="BA41" i="1"/>
  <c r="AS90" i="1"/>
  <c r="AC48" i="1"/>
  <c r="BI168" i="1"/>
  <c r="BU76" i="1"/>
  <c r="AC130" i="1"/>
  <c r="BE109" i="1"/>
  <c r="BM54" i="1"/>
  <c r="BA149" i="1"/>
  <c r="AK38" i="1"/>
  <c r="BE14" i="1"/>
  <c r="BQ30" i="1"/>
  <c r="BI56" i="1"/>
  <c r="BU99" i="1"/>
  <c r="AK55" i="1"/>
  <c r="AG105" i="1"/>
  <c r="AW107" i="1"/>
  <c r="AC89" i="1"/>
  <c r="AK111" i="1"/>
  <c r="BQ105" i="1"/>
  <c r="BM92" i="1"/>
  <c r="AW105" i="1"/>
  <c r="AW111" i="1"/>
  <c r="AS57" i="1"/>
  <c r="BQ166" i="1"/>
  <c r="BI175" i="1"/>
  <c r="AW142" i="1"/>
  <c r="BA42" i="1"/>
  <c r="AO128" i="1"/>
  <c r="AK148" i="1"/>
  <c r="BA128" i="1"/>
  <c r="AK129" i="1"/>
  <c r="AC129" i="1"/>
  <c r="BM82" i="1"/>
  <c r="BM119" i="1"/>
  <c r="AW82" i="1"/>
  <c r="BQ11" i="1"/>
  <c r="AW35" i="1"/>
  <c r="AS68" i="1"/>
  <c r="BA169" i="1"/>
  <c r="BE144" i="1"/>
  <c r="AW27" i="1"/>
  <c r="AO36" i="1"/>
  <c r="BM30" i="1"/>
  <c r="BU35" i="1"/>
  <c r="BI38" i="1"/>
  <c r="AC9" i="4" l="1"/>
  <c r="AC23" i="4"/>
  <c r="AC136" i="4"/>
  <c r="AC164" i="4"/>
  <c r="AC99" i="4"/>
  <c r="AC113" i="4"/>
  <c r="AC163" i="4"/>
  <c r="AC67" i="4"/>
  <c r="AC14" i="4"/>
  <c r="AC105" i="4"/>
  <c r="AC124" i="4"/>
  <c r="AC71" i="4"/>
  <c r="AC102" i="4"/>
  <c r="AC18" i="4"/>
  <c r="AC22" i="4"/>
  <c r="AC103" i="4"/>
  <c r="AC5" i="4"/>
  <c r="AC172" i="4"/>
  <c r="AC130" i="4"/>
  <c r="V134" i="1"/>
  <c r="AC167" i="4"/>
  <c r="AC128" i="4"/>
  <c r="AC81" i="4"/>
  <c r="AC120" i="4"/>
  <c r="AC54" i="4"/>
  <c r="AC145" i="4"/>
  <c r="AC93" i="4"/>
  <c r="AC148" i="4"/>
  <c r="AC44" i="4"/>
  <c r="AC70" i="4"/>
  <c r="AC72" i="4"/>
  <c r="AC147" i="4"/>
  <c r="AC83" i="4"/>
  <c r="AC16" i="4"/>
  <c r="AC165" i="4"/>
  <c r="AC48" i="4"/>
  <c r="AC46" i="4"/>
  <c r="AC87" i="4"/>
  <c r="AC35" i="4"/>
  <c r="AC143" i="4"/>
  <c r="AC118" i="4"/>
  <c r="AC116" i="4"/>
  <c r="AC139" i="4"/>
  <c r="AC122" i="4"/>
  <c r="AC127" i="4"/>
  <c r="AC171" i="4"/>
  <c r="AC123" i="4"/>
  <c r="AC20" i="4"/>
  <c r="AC36" i="4"/>
  <c r="AC13" i="4"/>
  <c r="AC43" i="4"/>
  <c r="AC73" i="4"/>
  <c r="AC26" i="4"/>
  <c r="AC89" i="4"/>
  <c r="AC115" i="4"/>
  <c r="AC15" i="4"/>
  <c r="AC32" i="4"/>
  <c r="AC28" i="4"/>
  <c r="AC42" i="4"/>
  <c r="AC129" i="4"/>
  <c r="AC141" i="4"/>
  <c r="AC12" i="4"/>
  <c r="AC62" i="4"/>
  <c r="AC92" i="4"/>
  <c r="AC64" i="4"/>
  <c r="AC142" i="4"/>
  <c r="AC126" i="4"/>
  <c r="AC47" i="4"/>
  <c r="AC104" i="4"/>
  <c r="AC98" i="4"/>
  <c r="AC168" i="4"/>
  <c r="AC95" i="4"/>
  <c r="AC119" i="4"/>
  <c r="AC106" i="4"/>
  <c r="AC174" i="4"/>
  <c r="AC66" i="4"/>
  <c r="AC170" i="4"/>
  <c r="AC31" i="4"/>
  <c r="AC37" i="4"/>
  <c r="AC68" i="4"/>
  <c r="AC82" i="4"/>
  <c r="AC84" i="4"/>
  <c r="AC39" i="4"/>
  <c r="AC75" i="4"/>
  <c r="AC11" i="4"/>
  <c r="AC8" i="4"/>
  <c r="AC41" i="4"/>
  <c r="AC33" i="4"/>
  <c r="AC169" i="4"/>
  <c r="AC175" i="4"/>
  <c r="AC52" i="4"/>
  <c r="AC94" i="4"/>
  <c r="AC51" i="4"/>
  <c r="AC76" i="4"/>
  <c r="AC90" i="4"/>
  <c r="AC121" i="4"/>
  <c r="AC173" i="4"/>
  <c r="AC111" i="4"/>
  <c r="AC50" i="4"/>
  <c r="AC140" i="4"/>
  <c r="AC74" i="4"/>
  <c r="AC79" i="4"/>
  <c r="AC49" i="4"/>
  <c r="AC57" i="4"/>
  <c r="AC149" i="4"/>
  <c r="AC107" i="4"/>
  <c r="AC59" i="4"/>
  <c r="AC110" i="4"/>
  <c r="AC34" i="4"/>
  <c r="AC10" i="4"/>
  <c r="AC108" i="4"/>
  <c r="AC56" i="4"/>
  <c r="AC117" i="4"/>
  <c r="AC96" i="4"/>
  <c r="AC17" i="4"/>
  <c r="AC21" i="4"/>
  <c r="AC114" i="4"/>
  <c r="AC19" i="4"/>
  <c r="AC60" i="4"/>
  <c r="AC85" i="4"/>
  <c r="AC55" i="4"/>
  <c r="AC97" i="4"/>
  <c r="AC88" i="4"/>
  <c r="AC27" i="4"/>
  <c r="AC38" i="4"/>
  <c r="AC80" i="4"/>
  <c r="AC138" i="4"/>
  <c r="AC29" i="4"/>
  <c r="AC53" i="4"/>
  <c r="AC144" i="4"/>
  <c r="AC58" i="4"/>
  <c r="AC146" i="4"/>
  <c r="AC45" i="4"/>
  <c r="AC65" i="4"/>
  <c r="AC91" i="4"/>
  <c r="AC109" i="4"/>
  <c r="AC61" i="4"/>
  <c r="AC131" i="4"/>
  <c r="AC63" i="4"/>
  <c r="AC125" i="4"/>
  <c r="AC69" i="4"/>
  <c r="AC166" i="4"/>
  <c r="AC30" i="4"/>
  <c r="AJ8" i="4"/>
  <c r="V135" i="1"/>
  <c r="V113" i="1"/>
  <c r="V99" i="1"/>
  <c r="V23" i="1"/>
  <c r="V114" i="1"/>
  <c r="V8" i="1"/>
  <c r="V11" i="1"/>
  <c r="V51" i="1"/>
  <c r="V140" i="1"/>
  <c r="V117" i="1"/>
  <c r="V147" i="1"/>
  <c r="V68" i="1"/>
  <c r="V163" i="1"/>
  <c r="V84" i="1"/>
  <c r="V19" i="1"/>
  <c r="V60" i="1"/>
  <c r="V9" i="1"/>
  <c r="V118" i="1"/>
  <c r="V98" i="1"/>
  <c r="V22" i="1"/>
  <c r="V71" i="1"/>
  <c r="V88" i="1"/>
  <c r="V97" i="1"/>
  <c r="V80" i="1"/>
  <c r="V72" i="1"/>
  <c r="V65" i="1"/>
  <c r="V115" i="1"/>
  <c r="V116" i="1"/>
  <c r="V148" i="1"/>
  <c r="V130" i="1"/>
  <c r="V44" i="1"/>
  <c r="V61" i="1"/>
  <c r="V67" i="1"/>
  <c r="V93" i="1"/>
  <c r="V121" i="1"/>
  <c r="V165" i="1"/>
  <c r="V126" i="1"/>
  <c r="V70" i="1"/>
  <c r="V5" i="1"/>
  <c r="V139" i="1"/>
  <c r="V174" i="1"/>
  <c r="V54" i="1"/>
  <c r="V43" i="1"/>
  <c r="V79" i="1"/>
  <c r="V136" i="1"/>
  <c r="V138" i="1"/>
  <c r="V10" i="1"/>
  <c r="V83" i="1"/>
  <c r="V20" i="1"/>
  <c r="V75" i="1"/>
  <c r="V85" i="1"/>
  <c r="V173" i="1"/>
  <c r="V58" i="1"/>
  <c r="V14" i="1"/>
  <c r="V164" i="1"/>
  <c r="V45" i="1"/>
  <c r="V52" i="1"/>
  <c r="V12" i="1"/>
  <c r="V49" i="1"/>
  <c r="V32" i="1"/>
  <c r="V123" i="1"/>
  <c r="V166" i="1"/>
  <c r="V63" i="1"/>
  <c r="V64" i="1"/>
  <c r="V59" i="1"/>
  <c r="V47" i="1"/>
  <c r="V50" i="1"/>
  <c r="V34" i="1"/>
  <c r="V74" i="1"/>
  <c r="V37" i="1"/>
  <c r="V102" i="1"/>
  <c r="V131" i="1"/>
  <c r="V17" i="1"/>
  <c r="V175" i="1"/>
  <c r="V90" i="1"/>
  <c r="V21" i="1"/>
  <c r="V13" i="1"/>
  <c r="V91" i="1"/>
  <c r="V127" i="1"/>
  <c r="V62" i="1"/>
  <c r="V48" i="1"/>
  <c r="V69" i="1"/>
  <c r="V145" i="1"/>
  <c r="V170" i="1"/>
  <c r="V142" i="1"/>
  <c r="V103" i="1"/>
  <c r="V95" i="1"/>
  <c r="V146" i="1"/>
  <c r="V31" i="1"/>
  <c r="V28" i="1"/>
  <c r="V26" i="1"/>
  <c r="V66" i="1"/>
  <c r="V16" i="1"/>
  <c r="V171" i="1"/>
  <c r="V15" i="1"/>
  <c r="V143" i="1"/>
  <c r="V35" i="1"/>
  <c r="V76" i="1"/>
  <c r="V29" i="1"/>
  <c r="V57" i="1"/>
  <c r="V172" i="1"/>
  <c r="V18" i="1"/>
  <c r="V106" i="1"/>
  <c r="V167" i="1"/>
  <c r="V94" i="1"/>
  <c r="V149" i="1"/>
  <c r="V141" i="1"/>
  <c r="V124" i="1"/>
  <c r="V111" i="1"/>
  <c r="V42" i="1"/>
  <c r="V46" i="1"/>
  <c r="V104" i="1"/>
  <c r="V92" i="1"/>
  <c r="V56" i="1"/>
  <c r="V96" i="1"/>
  <c r="V120" i="1"/>
  <c r="V38" i="1"/>
  <c r="V169" i="1"/>
  <c r="V168" i="1"/>
  <c r="V73" i="1"/>
  <c r="V55" i="1"/>
  <c r="V53" i="1"/>
  <c r="V33" i="1"/>
  <c r="V144" i="1"/>
  <c r="V41" i="1"/>
  <c r="V129" i="1"/>
  <c r="V39" i="1"/>
  <c r="V125" i="1"/>
  <c r="V119" i="1"/>
  <c r="V108" i="1"/>
  <c r="V27" i="1"/>
  <c r="V110" i="1"/>
  <c r="V82" i="1"/>
  <c r="V81" i="1"/>
  <c r="V87" i="1"/>
  <c r="V128" i="1"/>
  <c r="V36" i="1"/>
  <c r="V122" i="1"/>
  <c r="V109" i="1"/>
  <c r="V105" i="1"/>
  <c r="V30" i="1"/>
  <c r="V89" i="1"/>
  <c r="V107" i="1"/>
  <c r="AJ9" i="4" l="1"/>
  <c r="AJ10" i="4" l="1"/>
  <c r="AJ11" i="4" l="1"/>
  <c r="AJ12" i="4" l="1"/>
  <c r="AJ14" i="4" l="1"/>
  <c r="AJ13" i="4"/>
  <c r="AJ15" i="4" l="1"/>
  <c r="AJ16" i="4" l="1"/>
  <c r="AJ17" i="4" l="1"/>
  <c r="AJ18" i="4" l="1"/>
  <c r="AJ19" i="4" l="1"/>
  <c r="AJ20" i="4" l="1"/>
  <c r="AJ21" i="4" l="1"/>
  <c r="AJ22" i="4"/>
  <c r="AJ23" i="4" l="1"/>
  <c r="AJ24" i="4" l="1"/>
  <c r="AJ25" i="4" l="1"/>
  <c r="AJ26" i="4" l="1"/>
  <c r="AJ27" i="4" l="1"/>
  <c r="AJ28" i="4" l="1"/>
  <c r="AJ29" i="4" l="1"/>
  <c r="AJ30" i="4" l="1"/>
  <c r="AJ31" i="4" l="1"/>
  <c r="AJ32" i="4" l="1"/>
  <c r="AJ33" i="4" l="1"/>
  <c r="AJ34" i="4" l="1"/>
  <c r="AJ35" i="4" l="1"/>
  <c r="AJ36" i="4" l="1"/>
  <c r="AJ37" i="4"/>
  <c r="AJ38" i="4" l="1"/>
  <c r="AJ39" i="4" l="1"/>
  <c r="AJ40" i="4" l="1"/>
  <c r="AJ41" i="4" l="1"/>
  <c r="AJ42" i="4" l="1"/>
  <c r="AJ43" i="4"/>
  <c r="AJ44" i="4" l="1"/>
  <c r="AJ45" i="4" l="1"/>
  <c r="AJ46" i="4" l="1"/>
  <c r="AJ47" i="4" l="1"/>
  <c r="AJ48" i="4"/>
  <c r="AJ49" i="4" l="1"/>
  <c r="AJ50" i="4" l="1"/>
  <c r="AJ51" i="4"/>
  <c r="AJ52" i="4" l="1"/>
  <c r="AJ53" i="4" l="1"/>
  <c r="AJ54" i="4" l="1"/>
  <c r="AJ55" i="4" l="1"/>
  <c r="AJ56" i="4"/>
  <c r="AJ57" i="4" l="1"/>
  <c r="AJ58" i="4" l="1"/>
  <c r="AJ59" i="4"/>
  <c r="AJ60" i="4" l="1"/>
  <c r="AJ61" i="4" l="1"/>
  <c r="AJ62" i="4" l="1"/>
  <c r="AJ63" i="4" l="1"/>
  <c r="AJ64" i="4"/>
  <c r="AJ65" i="4" l="1"/>
  <c r="AJ66" i="4" l="1"/>
  <c r="AJ67" i="4"/>
  <c r="AJ68" i="4" l="1"/>
  <c r="AJ69" i="4" l="1"/>
  <c r="AJ70" i="4" l="1"/>
  <c r="AJ71" i="4" l="1"/>
  <c r="AJ72" i="4" l="1"/>
  <c r="AJ73" i="4" l="1"/>
  <c r="AJ74" i="4" l="1"/>
  <c r="AJ75" i="4"/>
  <c r="AJ76" i="4" l="1"/>
  <c r="AJ77" i="4" l="1"/>
  <c r="AJ78" i="4" l="1"/>
  <c r="AJ79" i="4" l="1"/>
  <c r="AJ80" i="4" l="1"/>
  <c r="AJ81" i="4" l="1"/>
  <c r="AJ82" i="4" l="1"/>
  <c r="AJ83" i="4"/>
  <c r="AJ84" i="4" l="1"/>
  <c r="AJ85" i="4" l="1"/>
  <c r="AJ86" i="4" l="1"/>
  <c r="AJ87" i="4" l="1"/>
  <c r="AJ88" i="4" l="1"/>
  <c r="AJ89" i="4" l="1"/>
  <c r="AJ90" i="4" l="1"/>
  <c r="AJ91" i="4"/>
  <c r="AJ92" i="4" l="1"/>
  <c r="AJ93" i="4" l="1"/>
  <c r="AJ94" i="4" l="1"/>
  <c r="AJ95" i="4" l="1"/>
  <c r="AJ96" i="4" l="1"/>
  <c r="AJ97" i="4" l="1"/>
  <c r="AJ98" i="4" l="1"/>
  <c r="AJ99" i="4"/>
  <c r="AJ100" i="4" l="1"/>
  <c r="AJ101" i="4" l="1"/>
  <c r="AJ102" i="4" l="1"/>
  <c r="AJ103" i="4" l="1"/>
  <c r="AJ104" i="4" l="1"/>
  <c r="AJ105" i="4" l="1"/>
  <c r="AJ106" i="4" l="1"/>
  <c r="AJ107" i="4"/>
  <c r="AJ108" i="4" l="1"/>
  <c r="AJ109" i="4" l="1"/>
  <c r="AJ110" i="4" l="1"/>
  <c r="AJ111" i="4" l="1"/>
  <c r="AJ112" i="4" l="1"/>
  <c r="AJ113" i="4" l="1"/>
  <c r="AJ114" i="4" l="1"/>
  <c r="AJ115" i="4"/>
  <c r="AJ116" i="4" l="1"/>
  <c r="AJ117" i="4" l="1"/>
  <c r="AJ118" i="4" l="1"/>
  <c r="AJ119" i="4" l="1"/>
  <c r="AJ120" i="4" l="1"/>
  <c r="AJ121" i="4" l="1"/>
  <c r="AJ122" i="4" l="1"/>
  <c r="AJ123" i="4"/>
  <c r="AJ124" i="4" l="1"/>
  <c r="AJ125" i="4" l="1"/>
  <c r="AJ126" i="4" l="1"/>
  <c r="AJ127" i="4" l="1"/>
  <c r="AJ128" i="4" l="1"/>
  <c r="AJ129" i="4" l="1"/>
  <c r="AJ130" i="4" l="1"/>
  <c r="AJ131" i="4"/>
  <c r="AJ132" i="4" l="1"/>
  <c r="AJ133" i="4" l="1"/>
  <c r="AJ134" i="4" l="1"/>
  <c r="AJ135" i="4" l="1"/>
  <c r="AJ136" i="4"/>
  <c r="AJ137" i="4" l="1"/>
  <c r="AJ138" i="4" l="1"/>
  <c r="AJ139" i="4"/>
  <c r="AJ140" i="4" l="1"/>
  <c r="AJ141" i="4" l="1"/>
  <c r="AJ142" i="4" l="1"/>
  <c r="AJ143" i="4" l="1"/>
  <c r="AJ144" i="4" l="1"/>
  <c r="AJ145" i="4" l="1"/>
  <c r="AJ146" i="4" l="1"/>
  <c r="AJ147" i="4"/>
  <c r="AJ148" i="4" l="1"/>
  <c r="AJ149" i="4" l="1"/>
  <c r="AJ150" i="4" l="1"/>
  <c r="AJ151" i="4" l="1"/>
  <c r="AJ152" i="4" l="1"/>
  <c r="AJ153" i="4" l="1"/>
  <c r="AJ154" i="4" l="1"/>
  <c r="AJ155" i="4"/>
  <c r="AJ156" i="4" l="1"/>
  <c r="AJ157" i="4" l="1"/>
  <c r="AJ158" i="4" l="1"/>
  <c r="AJ159" i="4" l="1"/>
  <c r="AJ160" i="4" l="1"/>
  <c r="AJ161" i="4" l="1"/>
  <c r="AJ162" i="4" l="1"/>
  <c r="AJ163" i="4"/>
  <c r="AJ164" i="4" l="1"/>
  <c r="AJ165" i="4" l="1"/>
  <c r="AJ166" i="4" l="1"/>
  <c r="AJ167" i="4" l="1"/>
  <c r="AJ168" i="4" l="1"/>
  <c r="AJ169" i="4" l="1"/>
  <c r="AJ170" i="4" l="1"/>
  <c r="AJ171" i="4"/>
  <c r="AJ172" i="4" l="1"/>
  <c r="AJ173" i="4" l="1"/>
  <c r="AJ174" i="4" l="1"/>
  <c r="AJ175" i="4" l="1"/>
  <c r="AJ176" i="4" l="1"/>
  <c r="AJ177" i="4" l="1"/>
  <c r="AJ178" i="4" l="1"/>
  <c r="AJ179" i="4"/>
  <c r="AJ180" i="4" l="1"/>
  <c r="AJ181" i="4" l="1"/>
  <c r="AJ182" i="4" l="1"/>
  <c r="AJ183" i="4" l="1"/>
  <c r="AJ184" i="4"/>
  <c r="AJ185" i="4" l="1"/>
  <c r="AJ186" i="4" l="1"/>
  <c r="AJ187" i="4"/>
  <c r="AJ188" i="4" l="1"/>
  <c r="AJ189" i="4" l="1"/>
  <c r="AJ190" i="4" l="1"/>
  <c r="AJ191" i="4" l="1"/>
  <c r="AJ192" i="4"/>
  <c r="AJ193" i="4" l="1"/>
  <c r="AJ194" i="4" l="1"/>
  <c r="AJ195" i="4"/>
  <c r="AJ196" i="4" l="1"/>
  <c r="AJ197" i="4" l="1"/>
  <c r="AJ198" i="4" l="1"/>
  <c r="AJ199" i="4" l="1"/>
  <c r="AJ200" i="4" l="1"/>
  <c r="AJ201" i="4" l="1"/>
  <c r="AJ202" i="4" l="1"/>
  <c r="AJ203" i="4"/>
  <c r="AJ204" i="4" l="1"/>
  <c r="AJ205" i="4" l="1"/>
  <c r="AJ206" i="4" l="1"/>
  <c r="AJ207" i="4" l="1"/>
  <c r="AJ208" i="4" l="1"/>
  <c r="AJ209" i="4" l="1"/>
  <c r="AJ210" i="4" l="1"/>
  <c r="AJ211" i="4"/>
  <c r="AJ212" i="4" l="1"/>
  <c r="AJ213" i="4" l="1"/>
  <c r="AJ214" i="4" l="1"/>
  <c r="AJ215" i="4" l="1"/>
  <c r="AJ216" i="4" l="1"/>
  <c r="AJ217" i="4" l="1"/>
  <c r="AJ218" i="4" l="1"/>
  <c r="AJ219" i="4"/>
</calcChain>
</file>

<file path=xl/sharedStrings.xml><?xml version="1.0" encoding="utf-8"?>
<sst xmlns="http://schemas.openxmlformats.org/spreadsheetml/2006/main" count="5649" uniqueCount="133">
  <si>
    <t>R</t>
  </si>
  <si>
    <t>G</t>
  </si>
  <si>
    <t>B</t>
  </si>
  <si>
    <t>Fall</t>
  </si>
  <si>
    <t>Wait</t>
  </si>
  <si>
    <t>Raise</t>
  </si>
  <si>
    <t>L1</t>
  </si>
  <si>
    <t>L2</t>
  </si>
  <si>
    <t>L3</t>
  </si>
  <si>
    <t xml:space="preserve">,  </t>
  </si>
  <si>
    <t>0x80</t>
  </si>
  <si>
    <t>L4</t>
  </si>
  <si>
    <t>BOL</t>
  </si>
  <si>
    <t>EOL</t>
  </si>
  <si>
    <t xml:space="preserve">.DB   </t>
  </si>
  <si>
    <t>Repeat</t>
  </si>
  <si>
    <t>L5</t>
  </si>
  <si>
    <t>L6</t>
  </si>
  <si>
    <t>L7</t>
  </si>
  <si>
    <t>L8</t>
  </si>
  <si>
    <t>L9</t>
  </si>
  <si>
    <t>L10</t>
  </si>
  <si>
    <t>L12</t>
  </si>
  <si>
    <t>L11</t>
  </si>
  <si>
    <t>|</t>
  </si>
  <si>
    <t>Color</t>
  </si>
  <si>
    <t>R%</t>
  </si>
  <si>
    <t>G%</t>
  </si>
  <si>
    <t>B%</t>
  </si>
  <si>
    <t>Y</t>
  </si>
  <si>
    <t>Bright</t>
  </si>
  <si>
    <t>К</t>
  </si>
  <si>
    <t>О</t>
  </si>
  <si>
    <t>Ж</t>
  </si>
  <si>
    <t>ТЖ</t>
  </si>
  <si>
    <t>З</t>
  </si>
  <si>
    <t>СЗ</t>
  </si>
  <si>
    <t>Г</t>
  </si>
  <si>
    <t>СГ</t>
  </si>
  <si>
    <t>С</t>
  </si>
  <si>
    <t>Ф</t>
  </si>
  <si>
    <t>Р</t>
  </si>
  <si>
    <t>СР</t>
  </si>
  <si>
    <t>Б</t>
  </si>
  <si>
    <t>Direct colors</t>
  </si>
  <si>
    <t>R%%</t>
  </si>
  <si>
    <t>G%%</t>
  </si>
  <si>
    <t>B%%</t>
  </si>
  <si>
    <t>Rational colors</t>
  </si>
  <si>
    <t>X</t>
  </si>
  <si>
    <t>R%G</t>
  </si>
  <si>
    <t>G%G</t>
  </si>
  <si>
    <t>B%G</t>
  </si>
  <si>
    <t>Direct+ AntiGamma</t>
  </si>
  <si>
    <t>y3 (ln 100)</t>
  </si>
  <si>
    <t>y1 (ln 255)</t>
  </si>
  <si>
    <t>y2 (255^4)</t>
  </si>
  <si>
    <t>y4 (100^3)</t>
  </si>
  <si>
    <t>HEX</t>
  </si>
  <si>
    <t>Столбец1</t>
  </si>
  <si>
    <t>Столбец2</t>
  </si>
  <si>
    <t>Столбец3</t>
  </si>
  <si>
    <t>Столбец4</t>
  </si>
  <si>
    <t>L13</t>
  </si>
  <si>
    <t>L14</t>
  </si>
  <si>
    <t>L15</t>
  </si>
  <si>
    <t>L16</t>
  </si>
  <si>
    <t>L17</t>
  </si>
  <si>
    <t>L18</t>
  </si>
  <si>
    <t>L19</t>
  </si>
  <si>
    <t>L20</t>
  </si>
  <si>
    <t>Code</t>
  </si>
  <si>
    <t>.DB</t>
  </si>
  <si>
    <t>0,0,0,</t>
  </si>
  <si>
    <t>// 0 black</t>
  </si>
  <si>
    <t>.DB 0,0x83,0,</t>
  </si>
  <si>
    <t>// 1 red</t>
  </si>
  <si>
    <t>.DB 0x26,0xa7,0,</t>
  </si>
  <si>
    <t>// 2 orange</t>
  </si>
  <si>
    <t>.DB 0xb6,0xdc,0,</t>
  </si>
  <si>
    <t>// 3 yellow</t>
  </si>
  <si>
    <t>.DB 0xff,0,0,</t>
  </si>
  <si>
    <t>// 4 green</t>
  </si>
  <si>
    <t>.DB 0xa7,0x19,0xa9,</t>
  </si>
  <si>
    <t>// 5 light blue</t>
  </si>
  <si>
    <t>.DB 0,0,0xff,</t>
  </si>
  <si>
    <t>// 6 blue</t>
  </si>
  <si>
    <t>.DB 0,0x3e,0xb1,</t>
  </si>
  <si>
    <t>// 7 violett</t>
  </si>
  <si>
    <t>.DB 170,85,0,</t>
  </si>
  <si>
    <t>// 8 brown</t>
  </si>
  <si>
    <t>.DB 0,127,127,</t>
  </si>
  <si>
    <t>// 9 rose</t>
  </si>
  <si>
    <t>.DB 51,102,102, 0</t>
  </si>
  <si>
    <t>// a light rose</t>
  </si>
  <si>
    <t>.DB 170,0,85,</t>
  </si>
  <si>
    <t>// b cyan</t>
  </si>
  <si>
    <t>.DB 2,2,2,</t>
  </si>
  <si>
    <t>// c dark gray</t>
  </si>
  <si>
    <t>.DB 20,20,20,</t>
  </si>
  <si>
    <t>// d gray</t>
  </si>
  <si>
    <t>.DB 255,255,255,0</t>
  </si>
  <si>
    <t>// e ultra white</t>
  </si>
  <si>
    <t>.DB 85,85,85,</t>
  </si>
  <si>
    <t>// f white</t>
  </si>
  <si>
    <t>Ч</t>
  </si>
  <si>
    <t>a</t>
  </si>
  <si>
    <t>b</t>
  </si>
  <si>
    <t>Pref</t>
  </si>
  <si>
    <t>Line</t>
  </si>
  <si>
    <t>Sep1</t>
  </si>
  <si>
    <t>Sep2</t>
  </si>
  <si>
    <t>20</t>
  </si>
  <si>
    <t>19</t>
  </si>
  <si>
    <t>18</t>
  </si>
  <si>
    <t>17</t>
  </si>
  <si>
    <t>16</t>
  </si>
  <si>
    <t>15</t>
  </si>
  <si>
    <t>14</t>
  </si>
  <si>
    <t>13</t>
  </si>
  <si>
    <t>12</t>
  </si>
  <si>
    <t>11</t>
  </si>
  <si>
    <t>10</t>
  </si>
  <si>
    <t>9</t>
  </si>
  <si>
    <t>8</t>
  </si>
  <si>
    <t>7</t>
  </si>
  <si>
    <t>6</t>
  </si>
  <si>
    <t>5</t>
  </si>
  <si>
    <t>4</t>
  </si>
  <si>
    <t>3</t>
  </si>
  <si>
    <t>2</t>
  </si>
  <si>
    <t>1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</si>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</sst>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NumberForma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0" borderId="2" xfId="0" applyNumberFormat="1" applyBorder="1" applyAlignment="1">
      <alignment horizontal="center"/>
    </xf>
    <xf numFmtId="0" fontId="0" fillId="0" borderId="4" xfId="0" applyNumberFormat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0" fillId="0" borderId="6" xfId="0" applyNumberFormat="1" applyBorder="1" applyAlignment="1">
      <alignment horizontal="center"/>
    </xf>
    <xf numFmtId="0" fontId="0" fillId="0" borderId="7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49" fontId="0" fillId="3" borderId="0" xfId="0" applyNumberFormat="1" applyFill="1" applyAlignment="1">
      <alignment horizontal="center"/>
    </xf>
    <xf numFmtId="0" fontId="0" fillId="4" borderId="0" xfId="0" applyFill="1" applyAlignment="1">
      <alignment horizontal="center"/>
    </xf>
    <xf numFmtId="49" fontId="0" fillId="4" borderId="0" xfId="0" applyNumberFormat="1" applyFill="1" applyAlignment="1">
      <alignment horizontal="center"/>
    </xf>
    <xf numFmtId="0" fontId="0" fillId="5" borderId="0" xfId="0" applyFill="1" applyAlignment="1">
      <alignment horizontal="center"/>
    </xf>
    <xf numFmtId="49" fontId="0" fillId="5" borderId="0" xfId="0" applyNumberFormat="1" applyFill="1" applyAlignment="1">
      <alignment horizontal="center"/>
    </xf>
    <xf numFmtId="49" fontId="0" fillId="6" borderId="0" xfId="0" applyNumberFormat="1" applyFill="1" applyAlignment="1">
      <alignment horizontal="center"/>
    </xf>
    <xf numFmtId="0" fontId="0" fillId="6" borderId="0" xfId="0" applyFill="1" applyAlignment="1">
      <alignment horizontal="center"/>
    </xf>
    <xf numFmtId="49" fontId="0" fillId="7" borderId="0" xfId="0" applyNumberFormat="1" applyFill="1" applyAlignment="1">
      <alignment horizontal="center"/>
    </xf>
    <xf numFmtId="0" fontId="0" fillId="7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8" borderId="0" xfId="0" applyFill="1" applyAlignment="1"/>
    <xf numFmtId="0" fontId="0" fillId="8" borderId="0" xfId="0" applyFill="1" applyAlignment="1">
      <alignment horizontal="center"/>
    </xf>
    <xf numFmtId="0" fontId="0" fillId="0" borderId="0" xfId="0" applyFill="1" applyAlignment="1"/>
    <xf numFmtId="0" fontId="0" fillId="0" borderId="0" xfId="0" applyFill="1" applyAlignment="1">
      <alignment horizontal="center"/>
    </xf>
    <xf numFmtId="0" fontId="0" fillId="0" borderId="0" xfId="0" applyFill="1"/>
    <xf numFmtId="49" fontId="0" fillId="0" borderId="0" xfId="0" applyNumberFormat="1" applyFill="1" applyAlignment="1">
      <alignment horizontal="center"/>
    </xf>
    <xf numFmtId="0" fontId="0" fillId="0" borderId="0" xfId="0" applyNumberFormat="1"/>
  </cellXfs>
  <cellStyles count="1">
    <cellStyle name="Normal" xfId="0" builtinId="0"/>
  </cellStyles>
  <dxfs count="85">
    <dxf>
      <font>
        <color theme="5" tint="-0.24994659260841701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rgb="FFFFC000"/>
        </patternFill>
      </fill>
    </dxf>
    <dxf>
      <font>
        <color rgb="FFFFC000"/>
      </font>
      <fill>
        <patternFill>
          <bgColor rgb="FFFFFF00"/>
        </patternFill>
      </fill>
    </dxf>
    <dxf>
      <font>
        <color theme="6" tint="-0.499984740745262"/>
      </font>
      <fill>
        <patternFill>
          <bgColor rgb="FF00B050"/>
        </patternFill>
      </fill>
    </dxf>
    <dxf>
      <font>
        <color theme="4" tint="-0.24994659260841701"/>
      </font>
      <fill>
        <patternFill>
          <bgColor rgb="FF00B0F0"/>
        </patternFill>
      </fill>
    </dxf>
    <dxf>
      <font>
        <color theme="3" tint="-0.24994659260841701"/>
      </font>
      <fill>
        <patternFill>
          <bgColor rgb="FF0070C0"/>
        </patternFill>
      </fill>
    </dxf>
    <dxf>
      <font>
        <color theme="7" tint="-0.499984740745262"/>
      </font>
      <fill>
        <patternFill>
          <bgColor rgb="FF7030A0"/>
        </patternFill>
      </fill>
    </dxf>
    <dxf>
      <font>
        <color theme="0" tint="-0.24994659260841701"/>
      </font>
      <fill>
        <patternFill>
          <bgColor theme="1" tint="0.14996795556505021"/>
        </patternFill>
      </fill>
    </dxf>
    <dxf>
      <font>
        <color theme="0" tint="-0.14996795556505021"/>
      </font>
      <fill>
        <patternFill>
          <bgColor theme="0"/>
        </patternFill>
      </fill>
    </dxf>
    <dxf>
      <font>
        <color theme="5" tint="-0.24994659260841701"/>
      </font>
      <fill>
        <patternFill>
          <bgColor rgb="FFE985D1"/>
        </patternFill>
      </fill>
    </dxf>
    <dxf>
      <font>
        <color theme="5" tint="-0.24994659260841701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rgb="FFFFC000"/>
        </patternFill>
      </fill>
    </dxf>
    <dxf>
      <font>
        <color rgb="FFFFC000"/>
      </font>
      <fill>
        <patternFill>
          <bgColor rgb="FFFFFF00"/>
        </patternFill>
      </fill>
    </dxf>
    <dxf>
      <font>
        <color theme="6" tint="-0.499984740745262"/>
      </font>
      <fill>
        <patternFill>
          <bgColor rgb="FF00B050"/>
        </patternFill>
      </fill>
    </dxf>
    <dxf>
      <font>
        <color theme="4" tint="-0.24994659260841701"/>
      </font>
      <fill>
        <patternFill>
          <bgColor rgb="FF00B0F0"/>
        </patternFill>
      </fill>
    </dxf>
    <dxf>
      <font>
        <color theme="3" tint="-0.24994659260841701"/>
      </font>
      <fill>
        <patternFill>
          <bgColor rgb="FF0070C0"/>
        </patternFill>
      </fill>
    </dxf>
    <dxf>
      <font>
        <color theme="7" tint="-0.499984740745262"/>
      </font>
      <fill>
        <patternFill>
          <bgColor rgb="FF7030A0"/>
        </patternFill>
      </fill>
    </dxf>
    <dxf>
      <font>
        <color theme="0" tint="-0.24994659260841701"/>
      </font>
      <fill>
        <patternFill>
          <bgColor theme="1" tint="0.14996795556505021"/>
        </patternFill>
      </fill>
    </dxf>
    <dxf>
      <font>
        <color theme="0" tint="-0.14996795556505021"/>
      </font>
      <fill>
        <patternFill>
          <bgColor theme="0"/>
        </patternFill>
      </fill>
    </dxf>
    <dxf>
      <font>
        <color theme="5" tint="-0.24994659260841701"/>
      </font>
      <fill>
        <patternFill>
          <bgColor rgb="FFE985D1"/>
        </patternFill>
      </fill>
    </dxf>
    <dxf>
      <font>
        <color theme="5" tint="-0.24994659260841701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rgb="FFFFC000"/>
        </patternFill>
      </fill>
    </dxf>
    <dxf>
      <font>
        <color rgb="FFFFC000"/>
      </font>
      <fill>
        <patternFill>
          <bgColor rgb="FFFFFF00"/>
        </patternFill>
      </fill>
    </dxf>
    <dxf>
      <font>
        <color theme="6" tint="-0.499984740745262"/>
      </font>
      <fill>
        <patternFill>
          <bgColor rgb="FF00B050"/>
        </patternFill>
      </fill>
    </dxf>
    <dxf>
      <font>
        <color theme="4" tint="-0.24994659260841701"/>
      </font>
      <fill>
        <patternFill>
          <bgColor rgb="FF00B0F0"/>
        </patternFill>
      </fill>
    </dxf>
    <dxf>
      <font>
        <color theme="3" tint="-0.24994659260841701"/>
      </font>
      <fill>
        <patternFill>
          <bgColor rgb="FF0070C0"/>
        </patternFill>
      </fill>
    </dxf>
    <dxf>
      <font>
        <color theme="7" tint="-0.499984740745262"/>
      </font>
      <fill>
        <patternFill>
          <bgColor rgb="FF7030A0"/>
        </patternFill>
      </fill>
    </dxf>
    <dxf>
      <font>
        <color theme="0" tint="-0.24994659260841701"/>
      </font>
      <fill>
        <patternFill>
          <bgColor theme="1" tint="0.14996795556505021"/>
        </patternFill>
      </fill>
    </dxf>
    <dxf>
      <font>
        <color theme="0" tint="-0.14996795556505021"/>
      </font>
      <fill>
        <patternFill>
          <bgColor theme="0"/>
        </patternFill>
      </fill>
    </dxf>
    <dxf>
      <font>
        <color theme="5" tint="-0.24994659260841701"/>
      </font>
      <fill>
        <patternFill>
          <bgColor rgb="FFE985D1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</border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relativeIndent="0" justifyLastLine="0" shrinkToFit="0" readingOrder="0"/>
      <border diagonalUp="0" diagonalDown="0">
        <left/>
        <right style="medium">
          <color indexed="64"/>
        </right>
        <top/>
        <bottom/>
      </border>
    </dxf>
    <dxf>
      <numFmt numFmtId="0" formatCode="General"/>
      <alignment horizontal="center" vertical="bottom" textRotation="0" wrapText="0" relativeIndent="0" justifyLastLine="0" shrinkToFit="0" readingOrder="0"/>
    </dxf>
    <dxf>
      <numFmt numFmtId="0" formatCode="General"/>
      <alignment horizontal="center" vertical="bottom" textRotation="0" wrapText="0" relativeIndent="0" justifyLastLine="0" shrinkToFit="0" readingOrder="0"/>
      <border diagonalUp="0" diagonalDown="0">
        <left style="medium">
          <color indexed="64"/>
        </left>
        <right/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colors>
    <mruColors>
      <color rgb="FFE985D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Лист2!$C$25</c:f>
              <c:strCache>
                <c:ptCount val="1"/>
                <c:pt idx="0">
                  <c:v>y1 (ln 255)</c:v>
                </c:pt>
              </c:strCache>
            </c:strRef>
          </c:tx>
          <c:marker>
            <c:symbol val="none"/>
          </c:marker>
          <c:xVal>
            <c:numRef>
              <c:f>Лист2!$B$26:$B$281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xVal>
          <c:yVal>
            <c:numRef>
              <c:f>Лист2!$C$26:$C$281</c:f>
              <c:numCache>
                <c:formatCode>General</c:formatCode>
                <c:ptCount val="256"/>
                <c:pt idx="0">
                  <c:v>0</c:v>
                </c:pt>
                <c:pt idx="1">
                  <c:v>0.17998420012391134</c:v>
                </c:pt>
                <c:pt idx="2">
                  <c:v>0.36067560913720442</c:v>
                </c:pt>
                <c:pt idx="3">
                  <c:v>0.54207980661885113</c:v>
                </c:pt>
                <c:pt idx="4">
                  <c:v>0.7242024384401512</c:v>
                </c:pt>
                <c:pt idx="5">
                  <c:v>0.90704921781915293</c:v>
                </c:pt>
                <c:pt idx="6">
                  <c:v>1.0906259263959859</c:v>
                </c:pt>
                <c:pt idx="7">
                  <c:v>1.2749384153299224</c:v>
                </c:pt>
                <c:pt idx="8">
                  <c:v>1.4599926064183308</c:v>
                </c:pt>
                <c:pt idx="9">
                  <c:v>1.6457944932383799</c:v>
                </c:pt>
                <c:pt idx="10">
                  <c:v>1.8323501423117363</c:v>
                </c:pt>
                <c:pt idx="11">
                  <c:v>2.0196656942930353</c:v>
                </c:pt>
                <c:pt idx="12">
                  <c:v>2.2077473651829784</c:v>
                </c:pt>
                <c:pt idx="13">
                  <c:v>2.3966014475657351</c:v>
                </c:pt>
                <c:pt idx="14">
                  <c:v>2.5862343118722761</c:v>
                </c:pt>
                <c:pt idx="15">
                  <c:v>2.776652407669975</c:v>
                </c:pt>
                <c:pt idx="16">
                  <c:v>2.9678622649784678</c:v>
                </c:pt>
                <c:pt idx="17">
                  <c:v>3.1598704956136152</c:v>
                </c:pt>
                <c:pt idx="18">
                  <c:v>3.3526837945592769</c:v>
                </c:pt>
                <c:pt idx="19">
                  <c:v>3.5463089413679683</c:v>
                </c:pt>
                <c:pt idx="20">
                  <c:v>3.7407528015912819</c:v>
                </c:pt>
                <c:pt idx="21">
                  <c:v>3.9360223282406266</c:v>
                </c:pt>
                <c:pt idx="22">
                  <c:v>4.1321245632789596</c:v>
                </c:pt>
                <c:pt idx="23">
                  <c:v>4.3290666391448278</c:v>
                </c:pt>
                <c:pt idx="24">
                  <c:v>4.5268557803086331</c:v>
                </c:pt>
                <c:pt idx="25">
                  <c:v>4.7254993048631713</c:v>
                </c:pt>
                <c:pt idx="26">
                  <c:v>4.9250046261480218</c:v>
                </c:pt>
                <c:pt idx="27">
                  <c:v>5.1253792544098893</c:v>
                </c:pt>
                <c:pt idx="28">
                  <c:v>5.3266307984988375</c:v>
                </c:pt>
                <c:pt idx="29">
                  <c:v>5.5287669676020652</c:v>
                </c:pt>
                <c:pt idx="30">
                  <c:v>5.7317955730158685</c:v>
                </c:pt>
                <c:pt idx="31">
                  <c:v>5.9357245299569357</c:v>
                </c:pt>
                <c:pt idx="32">
                  <c:v>6.1405618594138751</c:v>
                </c:pt>
                <c:pt idx="33">
                  <c:v>6.3463156900402744</c:v>
                </c:pt>
                <c:pt idx="34">
                  <c:v>6.5529942600903706</c:v>
                </c:pt>
                <c:pt idx="35">
                  <c:v>6.7606059193981274</c:v>
                </c:pt>
                <c:pt idx="36">
                  <c:v>6.9691591314014474</c:v>
                </c:pt>
                <c:pt idx="37">
                  <c:v>7.1786624752125823</c:v>
                </c:pt>
                <c:pt idx="38">
                  <c:v>7.3891246477354722</c:v>
                </c:pt>
                <c:pt idx="39">
                  <c:v>7.6005544658322046</c:v>
                </c:pt>
                <c:pt idx="40">
                  <c:v>7.8129608685394167</c:v>
                </c:pt>
                <c:pt idx="41">
                  <c:v>8.0263529193359613</c:v>
                </c:pt>
                <c:pt idx="42">
                  <c:v>8.2407398084634469</c:v>
                </c:pt>
                <c:pt idx="43">
                  <c:v>8.4561308553013816</c:v>
                </c:pt>
                <c:pt idx="44">
                  <c:v>8.6725355107980242</c:v>
                </c:pt>
                <c:pt idx="45">
                  <c:v>8.8899633599584593</c:v>
                </c:pt>
                <c:pt idx="46">
                  <c:v>9.1084241243923412</c:v>
                </c:pt>
                <c:pt idx="47">
                  <c:v>9.3279276649218588</c:v>
                </c:pt>
                <c:pt idx="48">
                  <c:v>9.5484839842526839</c:v>
                </c:pt>
                <c:pt idx="49">
                  <c:v>9.7701032297090133</c:v>
                </c:pt>
                <c:pt idx="50">
                  <c:v>9.9927956960348965</c:v>
                </c:pt>
                <c:pt idx="51">
                  <c:v>10.216571828263888</c:v>
                </c:pt>
                <c:pt idx="52">
                  <c:v>10.441442224658585</c:v>
                </c:pt>
                <c:pt idx="53">
                  <c:v>10.667417639722508</c:v>
                </c:pt>
                <c:pt idx="54">
                  <c:v>10.894508987286519</c:v>
                </c:pt>
                <c:pt idx="55">
                  <c:v>11.122727343671643</c:v>
                </c:pt>
                <c:pt idx="56">
                  <c:v>11.352083950930659</c:v>
                </c:pt>
                <c:pt idx="57">
                  <c:v>11.582590220171189</c:v>
                </c:pt>
                <c:pt idx="58">
                  <c:v>11.814257734962439</c:v>
                </c:pt>
                <c:pt idx="59">
                  <c:v>12.047098254827999</c:v>
                </c:pt>
                <c:pt idx="60">
                  <c:v>12.28112371882775</c:v>
                </c:pt>
                <c:pt idx="61">
                  <c:v>12.516346249231152</c:v>
                </c:pt>
                <c:pt idx="62">
                  <c:v>12.752778155285291</c:v>
                </c:pt>
                <c:pt idx="63">
                  <c:v>12.990431937079926</c:v>
                </c:pt>
                <c:pt idx="64">
                  <c:v>13.22932028951314</c:v>
                </c:pt>
                <c:pt idx="65">
                  <c:v>13.469456106360502</c:v>
                </c:pt>
                <c:pt idx="66">
                  <c:v>13.710852484451028</c:v>
                </c:pt>
                <c:pt idx="67">
                  <c:v>13.953522727953292</c:v>
                </c:pt>
                <c:pt idx="68">
                  <c:v>14.197480352775299</c:v>
                </c:pt>
                <c:pt idx="69">
                  <c:v>14.442739091081563</c:v>
                </c:pt>
                <c:pt idx="70">
                  <c:v>14.689312895931472</c:v>
                </c:pt>
                <c:pt idx="71">
                  <c:v>14.937215946042562</c:v>
                </c:pt>
                <c:pt idx="72">
                  <c:v>15.186462650682694</c:v>
                </c:pt>
                <c:pt idx="73">
                  <c:v>15.437067654696119</c:v>
                </c:pt>
                <c:pt idx="74">
                  <c:v>15.689045843666559</c:v>
                </c:pt>
                <c:pt idx="75">
                  <c:v>15.942412349222806</c:v>
                </c:pt>
                <c:pt idx="76">
                  <c:v>16.197182554491608</c:v>
                </c:pt>
                <c:pt idx="77">
                  <c:v>16.453372099701824</c:v>
                </c:pt>
                <c:pt idx="78">
                  <c:v>16.710996887946067</c:v>
                </c:pt>
                <c:pt idx="79">
                  <c:v>16.970073091104464</c:v>
                </c:pt>
                <c:pt idx="80">
                  <c:v>17.230617155936162</c:v>
                </c:pt>
                <c:pt idx="81">
                  <c:v>17.492645810344492</c:v>
                </c:pt>
                <c:pt idx="82">
                  <c:v>17.756176069821773</c:v>
                </c:pt>
                <c:pt idx="83">
                  <c:v>18.021225244079378</c:v>
                </c:pt>
                <c:pt idx="84">
                  <c:v>18.287810943870635</c:v>
                </c:pt>
                <c:pt idx="85">
                  <c:v>18.55595108801198</c:v>
                </c:pt>
                <c:pt idx="86">
                  <c:v>18.825663910610736</c:v>
                </c:pt>
                <c:pt idx="87">
                  <c:v>19.096967968505368</c:v>
                </c:pt>
                <c:pt idx="88">
                  <c:v>19.369882148927015</c:v>
                </c:pt>
                <c:pt idx="89">
                  <c:v>19.644425677389563</c:v>
                </c:pt>
                <c:pt idx="90">
                  <c:v>19.920618125816745</c:v>
                </c:pt>
                <c:pt idx="91">
                  <c:v>20.198479420914627</c:v>
                </c:pt>
                <c:pt idx="92">
                  <c:v>20.47802985279856</c:v>
                </c:pt>
                <c:pt idx="93">
                  <c:v>20.759290083884395</c:v>
                </c:pt>
                <c:pt idx="94">
                  <c:v>21.042281158052599</c:v>
                </c:pt>
                <c:pt idx="95">
                  <c:v>21.327024510096571</c:v>
                </c:pt>
                <c:pt idx="96">
                  <c:v>21.613541975465331</c:v>
                </c:pt>
                <c:pt idx="97">
                  <c:v>21.901855800311168</c:v>
                </c:pt>
                <c:pt idx="98">
                  <c:v>22.191988651854832</c:v>
                </c:pt>
                <c:pt idx="99">
                  <c:v>22.483963629079398</c:v>
                </c:pt>
                <c:pt idx="100">
                  <c:v>22.777804273765824</c:v>
                </c:pt>
                <c:pt idx="101">
                  <c:v>23.073534581883663</c:v>
                </c:pt>
                <c:pt idx="102">
                  <c:v>23.371179015349991</c:v>
                </c:pt>
                <c:pt idx="103">
                  <c:v>23.670762514171727</c:v>
                </c:pt>
                <c:pt idx="104">
                  <c:v>23.9723105089857</c:v>
                </c:pt>
                <c:pt idx="105">
                  <c:v>24.275848934013105</c:v>
                </c:pt>
                <c:pt idx="106">
                  <c:v>24.581404240443799</c:v>
                </c:pt>
                <c:pt idx="107">
                  <c:v>24.88900341026859</c:v>
                </c:pt>
                <c:pt idx="108">
                  <c:v>25.198673970577232</c:v>
                </c:pt>
                <c:pt idx="109">
                  <c:v>25.51044400834089</c:v>
                </c:pt>
                <c:pt idx="110">
                  <c:v>25.82434218569945</c:v>
                </c:pt>
                <c:pt idx="111">
                  <c:v>26.140397755773964</c:v>
                </c:pt>
                <c:pt idx="112">
                  <c:v>26.45864057902628</c:v>
                </c:pt>
                <c:pt idx="113">
                  <c:v>26.779101140188846</c:v>
                </c:pt>
                <c:pt idx="114">
                  <c:v>27.101810565788249</c:v>
                </c:pt>
                <c:pt idx="115">
                  <c:v>27.426800642288438</c:v>
                </c:pt>
                <c:pt idx="116">
                  <c:v>27.754103834879203</c:v>
                </c:pt>
                <c:pt idx="117">
                  <c:v>28.083753306938206</c:v>
                </c:pt>
                <c:pt idx="118">
                  <c:v>28.415782940195836</c:v>
                </c:pt>
                <c:pt idx="119">
                  <c:v>28.750227355633193</c:v>
                </c:pt>
                <c:pt idx="120">
                  <c:v>29.087121935145408</c:v>
                </c:pt>
                <c:pt idx="121">
                  <c:v>29.426502844004748</c:v>
                </c:pt>
                <c:pt idx="122">
                  <c:v>29.768407054158509</c:v>
                </c:pt>
                <c:pt idx="123">
                  <c:v>30.112872368399575</c:v>
                </c:pt>
                <c:pt idx="124">
                  <c:v>30.459937445449302</c:v>
                </c:pt>
                <c:pt idx="125">
                  <c:v>30.809641825993783</c:v>
                </c:pt>
                <c:pt idx="126">
                  <c:v>31.162025959718015</c:v>
                </c:pt>
                <c:pt idx="127">
                  <c:v>31.517131233383775</c:v>
                </c:pt>
                <c:pt idx="128">
                  <c:v>31.875000000000004</c:v>
                </c:pt>
                <c:pt idx="129">
                  <c:v>32.235675609137211</c:v>
                </c:pt>
                <c:pt idx="130">
                  <c:v>32.599202438440152</c:v>
                </c:pt>
                <c:pt idx="131">
                  <c:v>32.965625926395951</c:v>
                </c:pt>
                <c:pt idx="132">
                  <c:v>33.334992606418339</c:v>
                </c:pt>
                <c:pt idx="133">
                  <c:v>33.707350142311739</c:v>
                </c:pt>
                <c:pt idx="134">
                  <c:v>34.082747365182982</c:v>
                </c:pt>
                <c:pt idx="135">
                  <c:v>34.461234311872282</c:v>
                </c:pt>
                <c:pt idx="136">
                  <c:v>34.842862264978471</c:v>
                </c:pt>
                <c:pt idx="137">
                  <c:v>35.227683794559283</c:v>
                </c:pt>
                <c:pt idx="138">
                  <c:v>35.615752801591285</c:v>
                </c:pt>
                <c:pt idx="139">
                  <c:v>36.007124563278964</c:v>
                </c:pt>
                <c:pt idx="140">
                  <c:v>36.401855780308637</c:v>
                </c:pt>
                <c:pt idx="141">
                  <c:v>36.800004626148031</c:v>
                </c:pt>
                <c:pt idx="142">
                  <c:v>37.20163079849884</c:v>
                </c:pt>
                <c:pt idx="143">
                  <c:v>37.606795573015873</c:v>
                </c:pt>
                <c:pt idx="144">
                  <c:v>38.015561859413879</c:v>
                </c:pt>
                <c:pt idx="145">
                  <c:v>38.427994260090379</c:v>
                </c:pt>
                <c:pt idx="146">
                  <c:v>38.844159131401454</c:v>
                </c:pt>
                <c:pt idx="147">
                  <c:v>39.264124647735478</c:v>
                </c:pt>
                <c:pt idx="148">
                  <c:v>39.687960868539427</c:v>
                </c:pt>
                <c:pt idx="149">
                  <c:v>40.115739808463452</c:v>
                </c:pt>
                <c:pt idx="150">
                  <c:v>40.547535510798028</c:v>
                </c:pt>
                <c:pt idx="151">
                  <c:v>40.98342412439235</c:v>
                </c:pt>
                <c:pt idx="152">
                  <c:v>41.423483984252691</c:v>
                </c:pt>
                <c:pt idx="153">
                  <c:v>41.867795696034904</c:v>
                </c:pt>
                <c:pt idx="154">
                  <c:v>42.316442224658587</c:v>
                </c:pt>
                <c:pt idx="155">
                  <c:v>42.769508987286528</c:v>
                </c:pt>
                <c:pt idx="156">
                  <c:v>43.22708395093062</c:v>
                </c:pt>
                <c:pt idx="157">
                  <c:v>43.689257734962446</c:v>
                </c:pt>
                <c:pt idx="158">
                  <c:v>44.156123718827715</c:v>
                </c:pt>
                <c:pt idx="159">
                  <c:v>44.627778155285299</c:v>
                </c:pt>
                <c:pt idx="160">
                  <c:v>45.104320289513147</c:v>
                </c:pt>
                <c:pt idx="161">
                  <c:v>45.585852484451038</c:v>
                </c:pt>
                <c:pt idx="162">
                  <c:v>46.072480352775301</c:v>
                </c:pt>
                <c:pt idx="163">
                  <c:v>46.564312895931479</c:v>
                </c:pt>
                <c:pt idx="164">
                  <c:v>47.061462650682699</c:v>
                </c:pt>
                <c:pt idx="165">
                  <c:v>47.564045843666563</c:v>
                </c:pt>
                <c:pt idx="166">
                  <c:v>48.072182554491619</c:v>
                </c:pt>
                <c:pt idx="167">
                  <c:v>48.585996887946074</c:v>
                </c:pt>
                <c:pt idx="168">
                  <c:v>49.10561715593613</c:v>
                </c:pt>
                <c:pt idx="169">
                  <c:v>49.631176069821784</c:v>
                </c:pt>
                <c:pt idx="170">
                  <c:v>50.162810943870639</c:v>
                </c:pt>
                <c:pt idx="171">
                  <c:v>50.700663910610736</c:v>
                </c:pt>
                <c:pt idx="172">
                  <c:v>51.244882148927026</c:v>
                </c:pt>
                <c:pt idx="173">
                  <c:v>51.795618125816745</c:v>
                </c:pt>
                <c:pt idx="174">
                  <c:v>52.353029852798564</c:v>
                </c:pt>
                <c:pt idx="175">
                  <c:v>52.91728115805256</c:v>
                </c:pt>
                <c:pt idx="176">
                  <c:v>53.488541975465331</c:v>
                </c:pt>
                <c:pt idx="177">
                  <c:v>54.066988651854835</c:v>
                </c:pt>
                <c:pt idx="178">
                  <c:v>54.652804273765831</c:v>
                </c:pt>
                <c:pt idx="179">
                  <c:v>55.246179015349995</c:v>
                </c:pt>
                <c:pt idx="180">
                  <c:v>55.847310508985714</c:v>
                </c:pt>
                <c:pt idx="181">
                  <c:v>56.45640424044381</c:v>
                </c:pt>
                <c:pt idx="182">
                  <c:v>57.073673970577204</c:v>
                </c:pt>
                <c:pt idx="183">
                  <c:v>57.699342185699457</c:v>
                </c:pt>
                <c:pt idx="184">
                  <c:v>58.333640579026287</c:v>
                </c:pt>
                <c:pt idx="185">
                  <c:v>58.976810565788249</c:v>
                </c:pt>
                <c:pt idx="186">
                  <c:v>59.629103834879174</c:v>
                </c:pt>
                <c:pt idx="187">
                  <c:v>60.29078294019584</c:v>
                </c:pt>
                <c:pt idx="188">
                  <c:v>60.962121935145412</c:v>
                </c:pt>
                <c:pt idx="189">
                  <c:v>61.643407054158516</c:v>
                </c:pt>
                <c:pt idx="190">
                  <c:v>62.334937445449306</c:v>
                </c:pt>
                <c:pt idx="191">
                  <c:v>63.037025959718022</c:v>
                </c:pt>
                <c:pt idx="192">
                  <c:v>63.750000000000007</c:v>
                </c:pt>
                <c:pt idx="193">
                  <c:v>64.474202438440159</c:v>
                </c:pt>
                <c:pt idx="194">
                  <c:v>65.209992606418339</c:v>
                </c:pt>
                <c:pt idx="195">
                  <c:v>65.957747365182982</c:v>
                </c:pt>
                <c:pt idx="196">
                  <c:v>66.717862264978478</c:v>
                </c:pt>
                <c:pt idx="197">
                  <c:v>67.490752801591285</c:v>
                </c:pt>
                <c:pt idx="198">
                  <c:v>68.276855780308637</c:v>
                </c:pt>
                <c:pt idx="199">
                  <c:v>69.076630798498854</c:v>
                </c:pt>
                <c:pt idx="200">
                  <c:v>69.89056185941385</c:v>
                </c:pt>
                <c:pt idx="201">
                  <c:v>70.719159131401454</c:v>
                </c:pt>
                <c:pt idx="202">
                  <c:v>71.56296086853942</c:v>
                </c:pt>
                <c:pt idx="203">
                  <c:v>72.422535510798014</c:v>
                </c:pt>
                <c:pt idx="204">
                  <c:v>73.29848398425267</c:v>
                </c:pt>
                <c:pt idx="205">
                  <c:v>74.191442224658573</c:v>
                </c:pt>
                <c:pt idx="206">
                  <c:v>75.102083950930648</c:v>
                </c:pt>
                <c:pt idx="207">
                  <c:v>76.031123718827743</c:v>
                </c:pt>
                <c:pt idx="208">
                  <c:v>76.979320289513126</c:v>
                </c:pt>
                <c:pt idx="209">
                  <c:v>77.947480352775315</c:v>
                </c:pt>
                <c:pt idx="210">
                  <c:v>78.936462650682699</c:v>
                </c:pt>
                <c:pt idx="211">
                  <c:v>79.947182554491619</c:v>
                </c:pt>
                <c:pt idx="212">
                  <c:v>80.980617155936159</c:v>
                </c:pt>
                <c:pt idx="213">
                  <c:v>82.037810943870625</c:v>
                </c:pt>
                <c:pt idx="214">
                  <c:v>83.119882148927005</c:v>
                </c:pt>
                <c:pt idx="215">
                  <c:v>84.228029852798571</c:v>
                </c:pt>
                <c:pt idx="216">
                  <c:v>85.363541975465324</c:v>
                </c:pt>
                <c:pt idx="217">
                  <c:v>86.527804273765838</c:v>
                </c:pt>
                <c:pt idx="218">
                  <c:v>87.722310508985714</c:v>
                </c:pt>
                <c:pt idx="219">
                  <c:v>88.948673970577232</c:v>
                </c:pt>
                <c:pt idx="220">
                  <c:v>90.208640579026294</c:v>
                </c:pt>
                <c:pt idx="221">
                  <c:v>91.504103834879203</c:v>
                </c:pt>
                <c:pt idx="222">
                  <c:v>92.837121935145419</c:v>
                </c:pt>
                <c:pt idx="223">
                  <c:v>94.209937445449299</c:v>
                </c:pt>
                <c:pt idx="224">
                  <c:v>95.625</c:v>
                </c:pt>
                <c:pt idx="225">
                  <c:v>97.084992606418339</c:v>
                </c:pt>
                <c:pt idx="226">
                  <c:v>98.592862264978464</c:v>
                </c:pt>
                <c:pt idx="227">
                  <c:v>100.15185578030862</c:v>
                </c:pt>
                <c:pt idx="228">
                  <c:v>101.76556185941386</c:v>
                </c:pt>
                <c:pt idx="229">
                  <c:v>103.43796086853943</c:v>
                </c:pt>
                <c:pt idx="230">
                  <c:v>105.17348398425268</c:v>
                </c:pt>
                <c:pt idx="231">
                  <c:v>106.97708395093065</c:v>
                </c:pt>
                <c:pt idx="232">
                  <c:v>108.85432028951314</c:v>
                </c:pt>
                <c:pt idx="233">
                  <c:v>110.81146265068271</c:v>
                </c:pt>
                <c:pt idx="234">
                  <c:v>112.85561715593613</c:v>
                </c:pt>
                <c:pt idx="235">
                  <c:v>114.99488214892702</c:v>
                </c:pt>
                <c:pt idx="236">
                  <c:v>117.23854197546534</c:v>
                </c:pt>
                <c:pt idx="237">
                  <c:v>119.59731050898571</c:v>
                </c:pt>
                <c:pt idx="238">
                  <c:v>122.08364057902631</c:v>
                </c:pt>
                <c:pt idx="239">
                  <c:v>124.71212193514543</c:v>
                </c:pt>
                <c:pt idx="240">
                  <c:v>127.5</c:v>
                </c:pt>
                <c:pt idx="241">
                  <c:v>130.46786226497846</c:v>
                </c:pt>
                <c:pt idx="242">
                  <c:v>133.64056185941388</c:v>
                </c:pt>
                <c:pt idx="243">
                  <c:v>137.04848398425267</c:v>
                </c:pt>
                <c:pt idx="244">
                  <c:v>140.72932028951314</c:v>
                </c:pt>
                <c:pt idx="245">
                  <c:v>144.73061715593613</c:v>
                </c:pt>
                <c:pt idx="246">
                  <c:v>149.1135419754653</c:v>
                </c:pt>
                <c:pt idx="247">
                  <c:v>153.95864057902628</c:v>
                </c:pt>
                <c:pt idx="248">
                  <c:v>159.375</c:v>
                </c:pt>
                <c:pt idx="249">
                  <c:v>165.51556185941385</c:v>
                </c:pt>
                <c:pt idx="250">
                  <c:v>172.60432028951314</c:v>
                </c:pt>
                <c:pt idx="251">
                  <c:v>180.98854197546532</c:v>
                </c:pt>
                <c:pt idx="252">
                  <c:v>191.25</c:v>
                </c:pt>
                <c:pt idx="253">
                  <c:v>204.47932028951314</c:v>
                </c:pt>
                <c:pt idx="254">
                  <c:v>223.12499999999997</c:v>
                </c:pt>
                <c:pt idx="255">
                  <c:v>255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803-4C73-8A87-1B940291FBF4}"/>
            </c:ext>
          </c:extLst>
        </c:ser>
        <c:ser>
          <c:idx val="1"/>
          <c:order val="1"/>
          <c:tx>
            <c:strRef>
              <c:f>Лист2!$D$25</c:f>
              <c:strCache>
                <c:ptCount val="1"/>
                <c:pt idx="0">
                  <c:v>y2 (255^4)</c:v>
                </c:pt>
              </c:strCache>
            </c:strRef>
          </c:tx>
          <c:marker>
            <c:symbol val="none"/>
          </c:marker>
          <c:xVal>
            <c:numRef>
              <c:f>Лист2!$B$26:$B$281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xVal>
          <c:yVal>
            <c:numRef>
              <c:f>Лист2!$D$26:$D$281</c:f>
              <c:numCache>
                <c:formatCode>General</c:formatCode>
                <c:ptCount val="256"/>
                <c:pt idx="0">
                  <c:v>0</c:v>
                </c:pt>
                <c:pt idx="1">
                  <c:v>6.0308629411010845E-8</c:v>
                </c:pt>
                <c:pt idx="2">
                  <c:v>9.6493807057617351E-7</c:v>
                </c:pt>
                <c:pt idx="3">
                  <c:v>4.8849989822918788E-6</c:v>
                </c:pt>
                <c:pt idx="4">
                  <c:v>1.5439009129218776E-5</c:v>
                </c:pt>
                <c:pt idx="5">
                  <c:v>3.7692893381881782E-5</c:v>
                </c:pt>
                <c:pt idx="6">
                  <c:v>7.8159983716670061E-5</c:v>
                </c:pt>
                <c:pt idx="7">
                  <c:v>1.4480101921583705E-4</c:v>
                </c:pt>
                <c:pt idx="8">
                  <c:v>2.4702414606750042E-4</c:v>
                </c:pt>
                <c:pt idx="9">
                  <c:v>3.9568491756564216E-4</c:v>
                </c:pt>
                <c:pt idx="10">
                  <c:v>6.0308629411010852E-4</c:v>
                </c:pt>
                <c:pt idx="11">
                  <c:v>8.829786432066098E-4</c:v>
                </c:pt>
                <c:pt idx="12">
                  <c:v>1.250559739466721E-3</c:v>
                </c:pt>
                <c:pt idx="13">
                  <c:v>1.7224747646078808E-3</c:v>
                </c:pt>
                <c:pt idx="14">
                  <c:v>2.3168163074533928E-3</c:v>
                </c:pt>
                <c:pt idx="15">
                  <c:v>3.0531243639324241E-3</c:v>
                </c:pt>
                <c:pt idx="16">
                  <c:v>3.9523863370800067E-3</c:v>
                </c:pt>
                <c:pt idx="17">
                  <c:v>5.0370370370370369E-3</c:v>
                </c:pt>
                <c:pt idx="18">
                  <c:v>6.3309586810502746E-3</c:v>
                </c:pt>
                <c:pt idx="19">
                  <c:v>7.859480893472345E-3</c:v>
                </c:pt>
                <c:pt idx="20">
                  <c:v>9.6493807057617363E-3</c:v>
                </c:pt>
                <c:pt idx="21">
                  <c:v>1.17288825564828E-2</c:v>
                </c:pt>
                <c:pt idx="22">
                  <c:v>1.4127658291305757E-2</c:v>
                </c:pt>
                <c:pt idx="23">
                  <c:v>1.6876827163006685E-2</c:v>
                </c:pt>
                <c:pt idx="24">
                  <c:v>2.0008955831467536E-2</c:v>
                </c:pt>
                <c:pt idx="25">
                  <c:v>2.3558058363676113E-2</c:v>
                </c:pt>
                <c:pt idx="26">
                  <c:v>2.7559596233726093E-2</c:v>
                </c:pt>
                <c:pt idx="27">
                  <c:v>3.2050478322817016E-2</c:v>
                </c:pt>
                <c:pt idx="28">
                  <c:v>3.7069060919254285E-2</c:v>
                </c:pt>
                <c:pt idx="29">
                  <c:v>4.2655147718449166E-2</c:v>
                </c:pt>
                <c:pt idx="30">
                  <c:v>4.8849989822918785E-2</c:v>
                </c:pt>
                <c:pt idx="31">
                  <c:v>5.5696285742286147E-2</c:v>
                </c:pt>
                <c:pt idx="32">
                  <c:v>6.3238181393280107E-2</c:v>
                </c:pt>
                <c:pt idx="33">
                  <c:v>7.1521270099735398E-2</c:v>
                </c:pt>
                <c:pt idx="34">
                  <c:v>8.0592592592592591E-2</c:v>
                </c:pt>
                <c:pt idx="35">
                  <c:v>9.0500637009898161E-2</c:v>
                </c:pt>
                <c:pt idx="36">
                  <c:v>0.10129533889680439</c:v>
                </c:pt>
                <c:pt idx="37">
                  <c:v>0.11302808120556951</c:v>
                </c:pt>
                <c:pt idx="38">
                  <c:v>0.12575169429555752</c:v>
                </c:pt>
                <c:pt idx="39">
                  <c:v>0.13952045593323834</c:v>
                </c:pt>
                <c:pt idx="40">
                  <c:v>0.15439009129218778</c:v>
                </c:pt>
                <c:pt idx="41">
                  <c:v>0.17041777295308744</c:v>
                </c:pt>
                <c:pt idx="42">
                  <c:v>0.18766212090372481</c:v>
                </c:pt>
                <c:pt idx="43">
                  <c:v>0.2061832025389933</c:v>
                </c:pt>
                <c:pt idx="44">
                  <c:v>0.22604253266089211</c:v>
                </c:pt>
                <c:pt idx="45">
                  <c:v>0.24730307347852637</c:v>
                </c:pt>
                <c:pt idx="46">
                  <c:v>0.27002923460810696</c:v>
                </c:pt>
                <c:pt idx="47">
                  <c:v>0.29428687307295082</c:v>
                </c:pt>
                <c:pt idx="48">
                  <c:v>0.32014329330348057</c:v>
                </c:pt>
                <c:pt idx="49">
                  <c:v>0.34766724713722474</c:v>
                </c:pt>
                <c:pt idx="50">
                  <c:v>0.37692893381881781</c:v>
                </c:pt>
                <c:pt idx="51">
                  <c:v>0.40799999999999997</c:v>
                </c:pt>
                <c:pt idx="52">
                  <c:v>0.44095353973961748</c:v>
                </c:pt>
                <c:pt idx="53">
                  <c:v>0.47586409450362227</c:v>
                </c:pt>
                <c:pt idx="54">
                  <c:v>0.51280765316507226</c:v>
                </c:pt>
                <c:pt idx="55">
                  <c:v>0.55186165200413118</c:v>
                </c:pt>
                <c:pt idx="56">
                  <c:v>0.59310497470806856</c:v>
                </c:pt>
                <c:pt idx="57">
                  <c:v>0.63661795237125995</c:v>
                </c:pt>
                <c:pt idx="58">
                  <c:v>0.68248236349518665</c:v>
                </c:pt>
                <c:pt idx="59">
                  <c:v>0.73078143398843587</c:v>
                </c:pt>
                <c:pt idx="60">
                  <c:v>0.78159983716670056</c:v>
                </c:pt>
                <c:pt idx="61">
                  <c:v>0.83502369375277985</c:v>
                </c:pt>
                <c:pt idx="62">
                  <c:v>0.89114057187657836</c:v>
                </c:pt>
                <c:pt idx="63">
                  <c:v>0.95003948707510688</c:v>
                </c:pt>
                <c:pt idx="64">
                  <c:v>1.0118109022924817</c:v>
                </c:pt>
                <c:pt idx="65">
                  <c:v>1.0765467278799254</c:v>
                </c:pt>
                <c:pt idx="66">
                  <c:v>1.1443403215957664</c:v>
                </c:pt>
                <c:pt idx="67">
                  <c:v>1.2152864886054384</c:v>
                </c:pt>
                <c:pt idx="68">
                  <c:v>1.2894814814814815</c:v>
                </c:pt>
                <c:pt idx="69">
                  <c:v>1.3670230002035417</c:v>
                </c:pt>
                <c:pt idx="70">
                  <c:v>1.4480101921583706</c:v>
                </c:pt>
                <c:pt idx="71">
                  <c:v>1.5325436521398255</c:v>
                </c:pt>
                <c:pt idx="72">
                  <c:v>1.6207254223488703</c:v>
                </c:pt>
                <c:pt idx="73">
                  <c:v>1.7126589923935742</c:v>
                </c:pt>
                <c:pt idx="74">
                  <c:v>1.8084492992891121</c:v>
                </c:pt>
                <c:pt idx="75">
                  <c:v>1.9082027274577651</c:v>
                </c:pt>
                <c:pt idx="76">
                  <c:v>2.0120271087289203</c:v>
                </c:pt>
                <c:pt idx="77">
                  <c:v>2.1200317223390703</c:v>
                </c:pt>
                <c:pt idx="78">
                  <c:v>2.2323272949318134</c:v>
                </c:pt>
                <c:pt idx="79">
                  <c:v>2.3490260005578549</c:v>
                </c:pt>
                <c:pt idx="80">
                  <c:v>2.4702414606750045</c:v>
                </c:pt>
                <c:pt idx="81">
                  <c:v>2.5960887441481781</c:v>
                </c:pt>
                <c:pt idx="82">
                  <c:v>2.726684367249399</c:v>
                </c:pt>
                <c:pt idx="83">
                  <c:v>2.8621462936577937</c:v>
                </c:pt>
                <c:pt idx="84">
                  <c:v>3.0025939344595969</c:v>
                </c:pt>
                <c:pt idx="85">
                  <c:v>3.1481481481481484</c:v>
                </c:pt>
                <c:pt idx="86">
                  <c:v>3.2989312406238929</c:v>
                </c:pt>
                <c:pt idx="87">
                  <c:v>3.4550669651943822</c:v>
                </c:pt>
                <c:pt idx="88">
                  <c:v>3.6166805225742737</c:v>
                </c:pt>
                <c:pt idx="89">
                  <c:v>3.7838985608853308</c:v>
                </c:pt>
                <c:pt idx="90">
                  <c:v>3.9568491756564219</c:v>
                </c:pt>
                <c:pt idx="91">
                  <c:v>4.1356619098235221</c:v>
                </c:pt>
                <c:pt idx="92">
                  <c:v>4.3204677537297114</c:v>
                </c:pt>
                <c:pt idx="93">
                  <c:v>4.5113991451251785</c:v>
                </c:pt>
                <c:pt idx="94">
                  <c:v>4.7085899691672131</c:v>
                </c:pt>
                <c:pt idx="95">
                  <c:v>4.9121755584202154</c:v>
                </c:pt>
                <c:pt idx="96">
                  <c:v>5.1222926928556891</c:v>
                </c:pt>
                <c:pt idx="97">
                  <c:v>5.3390795998522442</c:v>
                </c:pt>
                <c:pt idx="98">
                  <c:v>5.5626759541955959</c:v>
                </c:pt>
                <c:pt idx="99">
                  <c:v>5.7932228780785673</c:v>
                </c:pt>
                <c:pt idx="100">
                  <c:v>6.030862941101085</c:v>
                </c:pt>
                <c:pt idx="101">
                  <c:v>6.2757401602701828</c:v>
                </c:pt>
                <c:pt idx="102">
                  <c:v>6.5279999999999996</c:v>
                </c:pt>
                <c:pt idx="103">
                  <c:v>6.7877893721117823</c:v>
                </c:pt>
                <c:pt idx="104">
                  <c:v>7.0552566358338797</c:v>
                </c:pt>
                <c:pt idx="105">
                  <c:v>7.3305515978017501</c:v>
                </c:pt>
                <c:pt idx="106">
                  <c:v>7.6138255120579563</c:v>
                </c:pt>
                <c:pt idx="107">
                  <c:v>7.9052310800521672</c:v>
                </c:pt>
                <c:pt idx="108">
                  <c:v>8.2049224506411562</c:v>
                </c:pt>
                <c:pt idx="109">
                  <c:v>8.5130552200888037</c:v>
                </c:pt>
                <c:pt idx="110">
                  <c:v>8.8297864320660988</c:v>
                </c:pt>
                <c:pt idx="111">
                  <c:v>9.1552745776511291</c:v>
                </c:pt>
                <c:pt idx="112">
                  <c:v>9.4896795953290969</c:v>
                </c:pt>
                <c:pt idx="113">
                  <c:v>9.8331628709923038</c:v>
                </c:pt>
                <c:pt idx="114">
                  <c:v>10.185887237940159</c:v>
                </c:pt>
                <c:pt idx="115">
                  <c:v>10.548016976879179</c:v>
                </c:pt>
                <c:pt idx="116">
                  <c:v>10.919717815922986</c:v>
                </c:pt>
                <c:pt idx="117">
                  <c:v>11.301156930592306</c:v>
                </c:pt>
                <c:pt idx="118">
                  <c:v>11.692502943814974</c:v>
                </c:pt>
                <c:pt idx="119">
                  <c:v>12.093925925925927</c:v>
                </c:pt>
                <c:pt idx="120">
                  <c:v>12.505597394667209</c:v>
                </c:pt>
                <c:pt idx="121">
                  <c:v>12.927690315187974</c:v>
                </c:pt>
                <c:pt idx="122">
                  <c:v>13.360379100044478</c:v>
                </c:pt>
                <c:pt idx="123">
                  <c:v>13.803839609200081</c:v>
                </c:pt>
                <c:pt idx="124">
                  <c:v>14.258249150025254</c:v>
                </c:pt>
                <c:pt idx="125">
                  <c:v>14.723786477297571</c:v>
                </c:pt>
                <c:pt idx="126">
                  <c:v>15.20063179320171</c:v>
                </c:pt>
                <c:pt idx="127">
                  <c:v>15.688966747329458</c:v>
                </c:pt>
                <c:pt idx="128">
                  <c:v>16.188974436679707</c:v>
                </c:pt>
                <c:pt idx="129">
                  <c:v>16.700839405658456</c:v>
                </c:pt>
                <c:pt idx="130">
                  <c:v>17.224747646078807</c:v>
                </c:pt>
                <c:pt idx="131">
                  <c:v>17.760886597160972</c:v>
                </c:pt>
                <c:pt idx="132">
                  <c:v>18.309445145532262</c:v>
                </c:pt>
                <c:pt idx="133">
                  <c:v>18.870613625227101</c:v>
                </c:pt>
                <c:pt idx="134">
                  <c:v>19.444583817687015</c:v>
                </c:pt>
                <c:pt idx="135">
                  <c:v>20.031548951760634</c:v>
                </c:pt>
                <c:pt idx="136">
                  <c:v>20.631703703703703</c:v>
                </c:pt>
                <c:pt idx="137">
                  <c:v>21.245244197179066</c:v>
                </c:pt>
                <c:pt idx="138">
                  <c:v>21.872368003256668</c:v>
                </c:pt>
                <c:pt idx="139">
                  <c:v>22.513274140413568</c:v>
                </c:pt>
                <c:pt idx="140">
                  <c:v>23.168163074533929</c:v>
                </c:pt>
                <c:pt idx="141">
                  <c:v>23.837236718909018</c:v>
                </c:pt>
                <c:pt idx="142">
                  <c:v>24.520698434237207</c:v>
                </c:pt>
                <c:pt idx="143">
                  <c:v>25.218753028623983</c:v>
                </c:pt>
                <c:pt idx="144">
                  <c:v>25.931606757581925</c:v>
                </c:pt>
                <c:pt idx="145">
                  <c:v>26.659467324030729</c:v>
                </c:pt>
                <c:pt idx="146">
                  <c:v>27.402543878297188</c:v>
                </c:pt>
                <c:pt idx="147">
                  <c:v>28.161047018115205</c:v>
                </c:pt>
                <c:pt idx="148">
                  <c:v>28.935188788625794</c:v>
                </c:pt>
                <c:pt idx="149">
                  <c:v>29.725182682377064</c:v>
                </c:pt>
                <c:pt idx="150">
                  <c:v>30.531243639324241</c:v>
                </c:pt>
                <c:pt idx="151">
                  <c:v>31.35358804682965</c:v>
                </c:pt>
                <c:pt idx="152">
                  <c:v>32.192433739662725</c:v>
                </c:pt>
                <c:pt idx="153">
                  <c:v>33.048000000000002</c:v>
                </c:pt>
                <c:pt idx="154">
                  <c:v>33.920507557425125</c:v>
                </c:pt>
                <c:pt idx="155">
                  <c:v>34.810178588928842</c:v>
                </c:pt>
                <c:pt idx="156">
                  <c:v>35.717236718909014</c:v>
                </c:pt>
                <c:pt idx="157">
                  <c:v>36.641907019170603</c:v>
                </c:pt>
                <c:pt idx="158">
                  <c:v>37.584416008925679</c:v>
                </c:pt>
                <c:pt idx="159">
                  <c:v>38.544991654793407</c:v>
                </c:pt>
                <c:pt idx="160">
                  <c:v>39.523863370800072</c:v>
                </c:pt>
                <c:pt idx="161">
                  <c:v>40.521262018379055</c:v>
                </c:pt>
                <c:pt idx="162">
                  <c:v>41.53741990637085</c:v>
                </c:pt>
                <c:pt idx="163">
                  <c:v>42.572570791023061</c:v>
                </c:pt>
                <c:pt idx="164">
                  <c:v>43.626949875990384</c:v>
                </c:pt>
                <c:pt idx="165">
                  <c:v>44.700793812334624</c:v>
                </c:pt>
                <c:pt idx="166">
                  <c:v>45.794340698524699</c:v>
                </c:pt>
                <c:pt idx="167">
                  <c:v>46.907830080436632</c:v>
                </c:pt>
                <c:pt idx="168">
                  <c:v>48.04150295135355</c:v>
                </c:pt>
                <c:pt idx="169">
                  <c:v>49.195601751965683</c:v>
                </c:pt>
                <c:pt idx="170">
                  <c:v>50.370370370370374</c:v>
                </c:pt>
                <c:pt idx="171">
                  <c:v>51.566054142072055</c:v>
                </c:pt>
                <c:pt idx="172">
                  <c:v>52.782899849982286</c:v>
                </c:pt>
                <c:pt idx="173">
                  <c:v>54.021155724419721</c:v>
                </c:pt>
                <c:pt idx="174">
                  <c:v>55.281071443110115</c:v>
                </c:pt>
                <c:pt idx="175">
                  <c:v>56.562898131186344</c:v>
                </c:pt>
                <c:pt idx="176">
                  <c:v>57.86688836118838</c:v>
                </c:pt>
                <c:pt idx="177">
                  <c:v>59.193296153063301</c:v>
                </c:pt>
                <c:pt idx="178">
                  <c:v>60.542376974165293</c:v>
                </c:pt>
                <c:pt idx="179">
                  <c:v>61.914387739255638</c:v>
                </c:pt>
                <c:pt idx="180">
                  <c:v>63.309586810502751</c:v>
                </c:pt>
                <c:pt idx="181">
                  <c:v>64.728233997482121</c:v>
                </c:pt>
                <c:pt idx="182">
                  <c:v>66.170590557176354</c:v>
                </c:pt>
                <c:pt idx="183">
                  <c:v>67.636919193975174</c:v>
                </c:pt>
                <c:pt idx="184">
                  <c:v>69.127484059675382</c:v>
                </c:pt>
                <c:pt idx="185">
                  <c:v>70.642550753480933</c:v>
                </c:pt>
                <c:pt idx="186">
                  <c:v>72.182386322002856</c:v>
                </c:pt>
                <c:pt idx="187">
                  <c:v>73.747259259259266</c:v>
                </c:pt>
                <c:pt idx="188">
                  <c:v>75.337439506675409</c:v>
                </c:pt>
                <c:pt idx="189">
                  <c:v>76.953198453083658</c:v>
                </c:pt>
                <c:pt idx="190">
                  <c:v>78.594808934723446</c:v>
                </c:pt>
                <c:pt idx="191">
                  <c:v>80.262545235241348</c:v>
                </c:pt>
                <c:pt idx="192">
                  <c:v>81.956683085691026</c:v>
                </c:pt>
                <c:pt idx="193">
                  <c:v>83.677499664533244</c:v>
                </c:pt>
                <c:pt idx="194">
                  <c:v>85.425273597635908</c:v>
                </c:pt>
                <c:pt idx="195">
                  <c:v>87.200284958273969</c:v>
                </c:pt>
                <c:pt idx="196">
                  <c:v>89.002815267129535</c:v>
                </c:pt>
                <c:pt idx="197">
                  <c:v>90.833147492291801</c:v>
                </c:pt>
                <c:pt idx="198">
                  <c:v>92.691566049257077</c:v>
                </c:pt>
                <c:pt idx="199">
                  <c:v>94.578356800928759</c:v>
                </c:pt>
                <c:pt idx="200">
                  <c:v>96.49380705761736</c:v>
                </c:pt>
                <c:pt idx="201">
                  <c:v>98.438205577040506</c:v>
                </c:pt>
                <c:pt idx="202">
                  <c:v>100.41184256432292</c:v>
                </c:pt>
                <c:pt idx="203">
                  <c:v>102.41500967199644</c:v>
                </c:pt>
                <c:pt idx="204">
                  <c:v>104.44799999999999</c:v>
                </c:pt>
                <c:pt idx="205">
                  <c:v>106.51110809567965</c:v>
                </c:pt>
                <c:pt idx="206">
                  <c:v>108.60462995378852</c:v>
                </c:pt>
                <c:pt idx="207">
                  <c:v>110.72886301648687</c:v>
                </c:pt>
                <c:pt idx="208">
                  <c:v>112.88410617334208</c:v>
                </c:pt>
                <c:pt idx="209">
                  <c:v>115.0706597613286</c:v>
                </c:pt>
                <c:pt idx="210">
                  <c:v>117.288825564828</c:v>
                </c:pt>
                <c:pt idx="211">
                  <c:v>119.53890681562898</c:v>
                </c:pt>
                <c:pt idx="212">
                  <c:v>121.8212081929273</c:v>
                </c:pt>
                <c:pt idx="213">
                  <c:v>124.13603582332587</c:v>
                </c:pt>
                <c:pt idx="214">
                  <c:v>126.48369728083468</c:v>
                </c:pt>
                <c:pt idx="215">
                  <c:v>128.8645015868708</c:v>
                </c:pt>
                <c:pt idx="216">
                  <c:v>131.2787592102585</c:v>
                </c:pt>
                <c:pt idx="217">
                  <c:v>133.72678206722904</c:v>
                </c:pt>
                <c:pt idx="218">
                  <c:v>136.20888352142086</c:v>
                </c:pt>
                <c:pt idx="219">
                  <c:v>138.7253783838795</c:v>
                </c:pt>
                <c:pt idx="220">
                  <c:v>141.27658291305758</c:v>
                </c:pt>
                <c:pt idx="221">
                  <c:v>143.86281481481481</c:v>
                </c:pt>
                <c:pt idx="222">
                  <c:v>146.48439324241807</c:v>
                </c:pt>
                <c:pt idx="223">
                  <c:v>149.14163879654129</c:v>
                </c:pt>
                <c:pt idx="224">
                  <c:v>151.83487352526555</c:v>
                </c:pt>
                <c:pt idx="225">
                  <c:v>154.56442092407897</c:v>
                </c:pt>
                <c:pt idx="226">
                  <c:v>157.33060593587686</c:v>
                </c:pt>
                <c:pt idx="227">
                  <c:v>160.13375495096156</c:v>
                </c:pt>
                <c:pt idx="228">
                  <c:v>162.97419580704255</c:v>
                </c:pt>
                <c:pt idx="229">
                  <c:v>165.8522577892364</c:v>
                </c:pt>
                <c:pt idx="230">
                  <c:v>168.76827163006686</c:v>
                </c:pt>
                <c:pt idx="231">
                  <c:v>171.72256950946468</c:v>
                </c:pt>
                <c:pt idx="232">
                  <c:v>174.71548505476778</c:v>
                </c:pt>
                <c:pt idx="233">
                  <c:v>177.74735334072113</c:v>
                </c:pt>
                <c:pt idx="234">
                  <c:v>180.8185108894769</c:v>
                </c:pt>
                <c:pt idx="235">
                  <c:v>183.92929567059426</c:v>
                </c:pt>
                <c:pt idx="236">
                  <c:v>187.08004710103958</c:v>
                </c:pt>
                <c:pt idx="237">
                  <c:v>190.27110604518623</c:v>
                </c:pt>
                <c:pt idx="238">
                  <c:v>193.50281481481483</c:v>
                </c:pt>
                <c:pt idx="239">
                  <c:v>196.77551716911293</c:v>
                </c:pt>
                <c:pt idx="240">
                  <c:v>200.08955831467534</c:v>
                </c:pt>
                <c:pt idx="241">
                  <c:v>203.44528490550391</c:v>
                </c:pt>
                <c:pt idx="242">
                  <c:v>206.84304504300758</c:v>
                </c:pt>
                <c:pt idx="243">
                  <c:v>210.28318827600245</c:v>
                </c:pt>
                <c:pt idx="244">
                  <c:v>213.76606560071164</c:v>
                </c:pt>
                <c:pt idx="245">
                  <c:v>217.29202946076546</c:v>
                </c:pt>
                <c:pt idx="246">
                  <c:v>220.86143374720129</c:v>
                </c:pt>
                <c:pt idx="247">
                  <c:v>224.47463379846363</c:v>
                </c:pt>
                <c:pt idx="248">
                  <c:v>228.13198640040406</c:v>
                </c:pt>
                <c:pt idx="249">
                  <c:v>231.83384978628129</c:v>
                </c:pt>
                <c:pt idx="250">
                  <c:v>235.58058363676113</c:v>
                </c:pt>
                <c:pt idx="251">
                  <c:v>239.37254907991647</c:v>
                </c:pt>
                <c:pt idx="252">
                  <c:v>243.21010869122736</c:v>
                </c:pt>
                <c:pt idx="253">
                  <c:v>247.0936264935809</c:v>
                </c:pt>
                <c:pt idx="254">
                  <c:v>251.02346795727132</c:v>
                </c:pt>
                <c:pt idx="255">
                  <c:v>255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803-4C73-8A87-1B940291FBF4}"/>
            </c:ext>
          </c:extLst>
        </c:ser>
        <c:ser>
          <c:idx val="2"/>
          <c:order val="2"/>
          <c:tx>
            <c:strRef>
              <c:f>Лист2!$E$25</c:f>
              <c:strCache>
                <c:ptCount val="1"/>
                <c:pt idx="0">
                  <c:v>y3 (ln 100)</c:v>
                </c:pt>
              </c:strCache>
            </c:strRef>
          </c:tx>
          <c:marker>
            <c:symbol val="none"/>
          </c:marker>
          <c:xVal>
            <c:numRef>
              <c:f>Лист2!$B$26:$B$281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xVal>
          <c:yVal>
            <c:numRef>
              <c:f>Лист2!$E$26:$E$281</c:f>
              <c:numCache>
                <c:formatCode>General</c:formatCode>
                <c:ptCount val="256"/>
                <c:pt idx="0">
                  <c:v>0</c:v>
                </c:pt>
                <c:pt idx="1">
                  <c:v>0.21344681051532818</c:v>
                </c:pt>
                <c:pt idx="2">
                  <c:v>0.4290388510407831</c:v>
                </c:pt>
                <c:pt idx="3">
                  <c:v>0.64681968065726381</c:v>
                </c:pt>
                <c:pt idx="4">
                  <c:v>0.86683419877145773</c:v>
                </c:pt>
                <c:pt idx="5">
                  <c:v>1.0891287006756671</c:v>
                </c:pt>
                <c:pt idx="6">
                  <c:v>1.3137509360169364</c:v>
                </c:pt>
                <c:pt idx="7">
                  <c:v>1.5407501703598325</c:v>
                </c:pt>
                <c:pt idx="8">
                  <c:v>1.7701772500415369</c:v>
                </c:pt>
                <c:pt idx="9">
                  <c:v>2.0020846705328874</c:v>
                </c:pt>
                <c:pt idx="10">
                  <c:v>2.2365266485351047</c:v>
                </c:pt>
                <c:pt idx="11">
                  <c:v>2.4735591980600766</c:v>
                </c:pt>
                <c:pt idx="12">
                  <c:v>2.7132402107612359</c:v>
                </c:pt>
                <c:pt idx="13">
                  <c:v>2.955629540803042</c:v>
                </c:pt>
                <c:pt idx="14">
                  <c:v>3.2007890945806508</c:v>
                </c:pt>
                <c:pt idx="15">
                  <c:v>3.4487829256258058</c:v>
                </c:pt>
                <c:pt idx="16">
                  <c:v>3.6996773350633272</c:v>
                </c:pt>
                <c:pt idx="17">
                  <c:v>3.9535409780121831</c:v>
                </c:pt>
                <c:pt idx="18">
                  <c:v>4.2104449763581</c:v>
                </c:pt>
                <c:pt idx="19">
                  <c:v>4.4704630383617063</c:v>
                </c:pt>
                <c:pt idx="20">
                  <c:v>4.7336715856048048</c:v>
                </c:pt>
                <c:pt idx="21">
                  <c:v>5.0001498878223538</c:v>
                </c:pt>
                <c:pt idx="22">
                  <c:v>5.2699802062148695</c:v>
                </c:pt>
                <c:pt idx="23">
                  <c:v>5.5432479458900046</c:v>
                </c:pt>
                <c:pt idx="24">
                  <c:v>5.8200418181395577</c:v>
                </c:pt>
                <c:pt idx="25">
                  <c:v>6.1004540133239429</c:v>
                </c:pt>
                <c:pt idx="26">
                  <c:v>6.3845803852067631</c:v>
                </c:pt>
                <c:pt idx="27">
                  <c:v>6.6725206476620071</c:v>
                </c:pt>
                <c:pt idx="28">
                  <c:v>6.9643785847639501</c:v>
                </c:pt>
                <c:pt idx="29">
                  <c:v>7.2602622753670838</c:v>
                </c:pt>
                <c:pt idx="30">
                  <c:v>7.5602843333927607</c:v>
                </c:pt>
                <c:pt idx="31">
                  <c:v>7.8645621651588504</c:v>
                </c:pt>
                <c:pt idx="32">
                  <c:v>8.1732182452243034</c:v>
                </c:pt>
                <c:pt idx="33">
                  <c:v>8.4863804123703339</c:v>
                </c:pt>
                <c:pt idx="34">
                  <c:v>8.8041821875085571</c:v>
                </c:pt>
                <c:pt idx="35">
                  <c:v>9.1267631154944766</c:v>
                </c:pt>
                <c:pt idx="36">
                  <c:v>9.454269133036691</c:v>
                </c:pt>
                <c:pt idx="37">
                  <c:v>9.786852965129361</c:v>
                </c:pt>
                <c:pt idx="38">
                  <c:v>10.124674552703599</c:v>
                </c:pt>
                <c:pt idx="39">
                  <c:v>10.46790151449523</c:v>
                </c:pt>
                <c:pt idx="40">
                  <c:v>10.816709646467491</c:v>
                </c:pt>
                <c:pt idx="41">
                  <c:v>11.17128346251377</c:v>
                </c:pt>
                <c:pt idx="42">
                  <c:v>11.5318167806037</c:v>
                </c:pt>
                <c:pt idx="43">
                  <c:v>11.898513359034345</c:v>
                </c:pt>
                <c:pt idx="44">
                  <c:v>12.271587588015359</c:v>
                </c:pt>
                <c:pt idx="45">
                  <c:v>12.651265242465858</c:v>
                </c:pt>
                <c:pt idx="46">
                  <c:v>13.037784302641144</c:v>
                </c:pt>
                <c:pt idx="47">
                  <c:v>13.431395850058498</c:v>
                </c:pt>
                <c:pt idx="48">
                  <c:v>13.832365047168363</c:v>
                </c:pt>
                <c:pt idx="49">
                  <c:v>14.240972210343688</c:v>
                </c:pt>
                <c:pt idx="50">
                  <c:v>14.657513987061758</c:v>
                </c:pt>
                <c:pt idx="51">
                  <c:v>15.082304649660449</c:v>
                </c:pt>
                <c:pt idx="52">
                  <c:v>15.515677519802383</c:v>
                </c:pt>
                <c:pt idx="53">
                  <c:v>15.957986539820766</c:v>
                </c:pt>
                <c:pt idx="54">
                  <c:v>16.409608009504943</c:v>
                </c:pt>
                <c:pt idx="55">
                  <c:v>16.870942509677995</c:v>
                </c:pt>
                <c:pt idx="56">
                  <c:v>17.342417037205188</c:v>
                </c:pt>
                <c:pt idx="57">
                  <c:v>17.82448737994816</c:v>
                </c:pt>
                <c:pt idx="58">
                  <c:v>18.317640764770907</c:v>
                </c:pt>
                <c:pt idx="59">
                  <c:v>18.822398817157282</c:v>
                </c:pt>
                <c:pt idx="60">
                  <c:v>19.339320877506818</c:v>
                </c:pt>
                <c:pt idx="61">
                  <c:v>19.869007726967453</c:v>
                </c:pt>
                <c:pt idx="62">
                  <c:v>20.412105785035113</c:v>
                </c:pt>
                <c:pt idx="63">
                  <c:v>20.969311852469051</c:v>
                </c:pt>
                <c:pt idx="64">
                  <c:v>21.541378486807126</c:v>
                </c:pt>
                <c:pt idx="65">
                  <c:v>22.129120114512194</c:v>
                </c:pt>
                <c:pt idx="66">
                  <c:v>22.733420004303969</c:v>
                </c:pt>
                <c:pt idx="67">
                  <c:v>23.355238251515445</c:v>
                </c:pt>
                <c:pt idx="68">
                  <c:v>23.995620954639577</c:v>
                </c:pt>
                <c:pt idx="69">
                  <c:v>24.655710804274459</c:v>
                </c:pt>
                <c:pt idx="70">
                  <c:v>25.336759353640343</c:v>
                </c:pt>
                <c:pt idx="71">
                  <c:v>26.040141301658871</c:v>
                </c:pt>
                <c:pt idx="72">
                  <c:v>26.767371198179443</c:v>
                </c:pt>
                <c:pt idx="73">
                  <c:v>27.520123081610976</c:v>
                </c:pt>
                <c:pt idx="74">
                  <c:v>28.300253689203611</c:v>
                </c:pt>
                <c:pt idx="75">
                  <c:v>29.109830049488796</c:v>
                </c:pt>
                <c:pt idx="76">
                  <c:v>29.951162488805558</c:v>
                </c:pt>
                <c:pt idx="77">
                  <c:v>30.826844378965873</c:v>
                </c:pt>
                <c:pt idx="78">
                  <c:v>31.739800348823106</c:v>
                </c:pt>
                <c:pt idx="79">
                  <c:v>32.69334521909326</c:v>
                </c:pt>
                <c:pt idx="80">
                  <c:v>33.691256656302393</c:v>
                </c:pt>
                <c:pt idx="81">
                  <c:v>34.737865566112561</c:v>
                </c:pt>
                <c:pt idx="82">
                  <c:v>35.838169691614162</c:v>
                </c:pt>
                <c:pt idx="83">
                  <c:v>36.997977953657298</c:v>
                </c:pt>
                <c:pt idx="84">
                  <c:v>38.224096090660552</c:v>
                </c:pt>
                <c:pt idx="85">
                  <c:v>39.52456864341957</c:v>
                </c:pt>
                <c:pt idx="86">
                  <c:v>40.908999140803985</c:v>
                </c:pt>
                <c:pt idx="87">
                  <c:v>42.388980920756083</c:v>
                </c:pt>
                <c:pt idx="88">
                  <c:v>43.978687888633907</c:v>
                </c:pt>
                <c:pt idx="89">
                  <c:v>45.695702218110988</c:v>
                </c:pt>
                <c:pt idx="90">
                  <c:v>47.562203058238367</c:v>
                </c:pt>
                <c:pt idx="91">
                  <c:v>49.606723405257668</c:v>
                </c:pt>
                <c:pt idx="92">
                  <c:v>51.866835792802405</c:v>
                </c:pt>
                <c:pt idx="93">
                  <c:v>54.393426482564685</c:v>
                </c:pt>
                <c:pt idx="94">
                  <c:v>57.25783875990119</c:v>
                </c:pt>
                <c:pt idx="95">
                  <c:v>60.564560057256095</c:v>
                </c:pt>
                <c:pt idx="96">
                  <c:v>64.475581244402775</c:v>
                </c:pt>
                <c:pt idx="97">
                  <c:v>69.262284321709785</c:v>
                </c:pt>
                <c:pt idx="98">
                  <c:v>75.433417896401195</c:v>
                </c:pt>
                <c:pt idx="99">
                  <c:v>84.131142160854893</c:v>
                </c:pt>
                <c:pt idx="100">
                  <c:v>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803-4C73-8A87-1B940291FB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721856"/>
        <c:axId val="67735936"/>
      </c:scatterChart>
      <c:valAx>
        <c:axId val="67721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7735936"/>
        <c:crosses val="autoZero"/>
        <c:crossBetween val="midCat"/>
      </c:valAx>
      <c:valAx>
        <c:axId val="67735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77218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114299</xdr:colOff>
      <xdr:row>28</xdr:row>
      <xdr:rowOff>171449</xdr:rowOff>
    </xdr:from>
    <xdr:to>
      <xdr:col>21</xdr:col>
      <xdr:colOff>314324</xdr:colOff>
      <xdr:row>52</xdr:row>
      <xdr:rowOff>66674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FA11839-E553-4591-BDF1-DA50099D4675}" name="Table3" displayName="Table3" ref="B4:AX241" totalsRowShown="0">
  <autoFilter ref="B4:AX241" xr:uid="{7AEFEA3C-399F-4D70-88FD-9601E8331CB6}"/>
  <tableColumns count="49">
    <tableColumn id="1" xr3:uid="{5D66B69E-D039-4C45-9FB4-C3285EE3A613}" name="Raise" dataDxfId="60"/>
    <tableColumn id="2" xr3:uid="{32A34366-B73A-43F8-91A8-E50A818EE5B5}" name="Wait" dataDxfId="59"/>
    <tableColumn id="3" xr3:uid="{606EE04D-0E42-4E82-B3E2-DCE448BCD6A5}" name="Fall" dataDxfId="58"/>
    <tableColumn id="4" xr3:uid="{6C18F115-60E7-4E71-968F-3A0AB69F130C}" name="Repeat" dataDxfId="57"/>
    <tableColumn id="5" xr3:uid="{0A0A2500-1B50-4484-BBF9-32657615B483}" name="Pref" dataDxfId="31">
      <calculatedColumnFormula>CONCATENATE(B5,",",C5,",",D5,",",E5, " ")</calculatedColumnFormula>
    </tableColumn>
    <tableColumn id="6" xr3:uid="{F3C86887-55DA-44C2-B0B0-F7C8F30EFE90}" name="Sep1"/>
    <tableColumn id="7" xr3:uid="{8DA4A436-1279-4BE9-8F21-F59A6231CBBE}" name="L20" dataDxfId="55"/>
    <tableColumn id="8" xr3:uid="{59E8E1DE-4018-4364-818E-0D8A113ACB5B}" name="L19" dataDxfId="54"/>
    <tableColumn id="9" xr3:uid="{265C36A3-7856-418D-AEC5-9DE834447161}" name="L18" dataDxfId="53"/>
    <tableColumn id="10" xr3:uid="{C1A0BF41-9A82-4BF2-85A2-E5DBCEE46361}" name="L17" dataDxfId="52"/>
    <tableColumn id="11" xr3:uid="{CAECF054-0CDC-4D30-9CA0-8AF162AA3F16}" name="L16" dataDxfId="51"/>
    <tableColumn id="12" xr3:uid="{04F5BDEC-BFEB-4D2A-87A5-36D13EEC21CE}" name="L15" dataDxfId="50"/>
    <tableColumn id="13" xr3:uid="{2B3C1ACD-1624-4E90-ACBC-410E59D66837}" name="L14" dataDxfId="49"/>
    <tableColumn id="14" xr3:uid="{DFFFDE5C-5FD0-4AE3-84AB-4DD7E8A64984}" name="L13" dataDxfId="48"/>
    <tableColumn id="15" xr3:uid="{1C8EE438-8A78-4F64-814D-2C6AA4887A85}" name="L12" dataDxfId="47"/>
    <tableColumn id="16" xr3:uid="{8C7DCABF-60B8-4B5D-8378-CE55861CC3A6}" name="L11" dataDxfId="46"/>
    <tableColumn id="17" xr3:uid="{AC755E3F-39D7-4B32-B383-2756D1157472}" name="L10" dataDxfId="45"/>
    <tableColumn id="18" xr3:uid="{EFF1D03D-5EA3-4073-9195-4229665FB5F5}" name="L9" dataDxfId="44"/>
    <tableColumn id="19" xr3:uid="{0DE4E513-2B47-4A93-A6BC-3EF08638FD5D}" name="L8" dataDxfId="43"/>
    <tableColumn id="20" xr3:uid="{33502298-3513-4B8B-A6C0-59AEE14138D7}" name="L7" dataDxfId="42"/>
    <tableColumn id="21" xr3:uid="{F526BEB4-DD18-4497-B874-21226E7B3A0D}" name="L6" dataDxfId="41"/>
    <tableColumn id="22" xr3:uid="{D1573CB2-1524-44AA-95D1-867668442E32}" name="L5" dataDxfId="40"/>
    <tableColumn id="23" xr3:uid="{39D4EFBB-6586-431B-9E1C-328BCAFFC5F9}" name="L4" dataDxfId="39"/>
    <tableColumn id="24" xr3:uid="{F0F838BE-4A39-4664-B6B5-753F9BFDA0F1}" name="L3" dataDxfId="38"/>
    <tableColumn id="25" xr3:uid="{35A590EF-3D79-4943-AA9E-CBCA3C50B102}" name="L2" dataDxfId="37"/>
    <tableColumn id="26" xr3:uid="{0618B937-77A0-4465-A258-EA5B30760861}" name="L1" dataDxfId="36"/>
    <tableColumn id="27" xr3:uid="{472567D2-5A5E-4775-B57D-23F189D4B4F8}" name="Sep2"/>
    <tableColumn id="28" xr3:uid="{192B8083-04A6-493C-897E-0477ECE349CC}" name="Line">
      <calculatedColumnFormula>CONCATENATE($X$2,F5,Table3[[#This Row],[20]],Table3[[#This Row],[19]],Table3[[#This Row],[18]],Table3[[#This Row],[17]],Table3[[#This Row],[16]],Table3[[#This Row],[15]],Table3[[#This Row],[14]],Table3[[#This Row],[13]],Table3[[#This Row],[12]],Table3[[#This Row],[11]],Table3[[#This Row],[10]],Table3[[#This Row],[9]],Table3[[#This Row],[8]],Table3[[#This Row],[7]],Table3[[#This Row],[6]],Table3[[#This Row],[5]],Table3[[#This Row],[4]],Table3[[#This Row],[3]],Table3[[#This Row],[2]],Table3[[#This Row],[1]])</calculatedColumnFormula>
    </tableColumn>
    <tableColumn id="29" xr3:uid="{4467FCCB-8021-4911-9C00-F4BA2A0145B9}" name="|" dataDxfId="56"/>
    <tableColumn id="30" xr3:uid="{6DC6B332-D2C8-4ED8-B04D-AF0310963D62}" name="20" dataDxfId="30">
      <calculatedColumnFormula>_xlfn.CONCAT(IF(MOD(Table3[[#Headers],[20]],2),"", ", 0x"), IFERROR(VLOOKUP(H5,Таблица1[],5,0),0))</calculatedColumnFormula>
    </tableColumn>
    <tableColumn id="31" xr3:uid="{3B8122ED-3504-475F-BF6B-6C6A4C3AEF41}" name="19" dataDxfId="35">
      <calculatedColumnFormula>_xlfn.CONCAT(IF(MOD(Table3[[#Headers],[19]],2),"", ", 0x"), IFERROR(VLOOKUP(I5,Таблица1[],5,0),0))</calculatedColumnFormula>
    </tableColumn>
    <tableColumn id="32" xr3:uid="{1CF71F24-AF10-4404-9FF0-DC8B232C5E8A}" name="18" dataDxfId="34">
      <calculatedColumnFormula>_xlfn.CONCAT(IF(MOD(Table3[[#Headers],[18]],2),"", ", 0x"), IFERROR(VLOOKUP(J5,Таблица1[],5,0),0))</calculatedColumnFormula>
    </tableColumn>
    <tableColumn id="33" xr3:uid="{1C19D933-769B-460E-85A1-F4BFC180A15D}" name="17" dataDxfId="33">
      <calculatedColumnFormula>_xlfn.CONCAT(IF(MOD(Table3[[#Headers],[17]],2),"", ", 0x"), IFERROR(VLOOKUP(K5,Таблица1[],5,0),0))</calculatedColumnFormula>
    </tableColumn>
    <tableColumn id="34" xr3:uid="{79394E30-BD82-4E1D-A0BD-0DFD90B72E6B}" name="16" dataDxfId="32">
      <calculatedColumnFormula>_xlfn.CONCAT(IF(MOD(Table3[[#Headers],[16]],2),"", ", 0x"), IFERROR(VLOOKUP(L5,Таблица1[],5,0),0))</calculatedColumnFormula>
    </tableColumn>
    <tableColumn id="35" xr3:uid="{C25D555B-44A6-4B4E-AA2F-F5722D4A5E5F}" name="15">
      <calculatedColumnFormula>_xlfn.CONCAT(IF(MOD(Table3[[#Headers],[15]],2),"", ", 0x"), IFERROR(VLOOKUP(M5,Таблица1[],5,0),0))</calculatedColumnFormula>
    </tableColumn>
    <tableColumn id="36" xr3:uid="{B5648544-29EC-4A28-9166-3659DCEE1A99}" name="14">
      <calculatedColumnFormula>_xlfn.CONCAT(IF(MOD(Table3[[#Headers],[14]],2),"", ", 0x"), IFERROR(VLOOKUP(N5,Таблица1[],5,0),0))</calculatedColumnFormula>
    </tableColumn>
    <tableColumn id="37" xr3:uid="{59394BDB-1E2D-4790-8E59-4E85566CA318}" name="13">
      <calculatedColumnFormula>_xlfn.CONCAT(IF(MOD(Table3[[#Headers],[13]],2),"", ", 0x"), IFERROR(VLOOKUP(O5,Таблица1[],5,0),0))</calculatedColumnFormula>
    </tableColumn>
    <tableColumn id="38" xr3:uid="{B2E73EBB-9106-422D-990A-7897D5E60F59}" name="12">
      <calculatedColumnFormula>_xlfn.CONCAT(IF(MOD(Table3[[#Headers],[12]],2),"", ", 0x"), IFERROR(VLOOKUP(P5,Таблица1[],5,0),0))</calculatedColumnFormula>
    </tableColumn>
    <tableColumn id="39" xr3:uid="{D1555495-CBCE-499A-A594-9DA88DCED546}" name="11">
      <calculatedColumnFormula>_xlfn.CONCAT(IF(MOD(Table3[[#Headers],[11]],2),"", ", 0x"), IFERROR(VLOOKUP(Q5,Таблица1[],5,0),0))</calculatedColumnFormula>
    </tableColumn>
    <tableColumn id="40" xr3:uid="{1F5E609B-DE3A-4BC0-AECD-584006450A90}" name="10">
      <calculatedColumnFormula>_xlfn.CONCAT(IF(MOD(Table3[[#Headers],[10]],2),"", ", 0x"), IFERROR(VLOOKUP(R5,Таблица1[],5,0),0))</calculatedColumnFormula>
    </tableColumn>
    <tableColumn id="41" xr3:uid="{5C3D7169-A1E0-4290-BAC1-60BCF5D5AB27}" name="9">
      <calculatedColumnFormula>_xlfn.CONCAT(IF(MOD(Table3[[#Headers],[9]],2),"", ", 0x"), IFERROR(VLOOKUP(S5,Таблица1[],5,0),0))</calculatedColumnFormula>
    </tableColumn>
    <tableColumn id="42" xr3:uid="{DAAC9506-835B-4369-85F8-51FC67BFFD12}" name="8">
      <calculatedColumnFormula>_xlfn.CONCAT(IF(MOD(Table3[[#Headers],[8]],2),"", ", 0x"), IFERROR(VLOOKUP(T5,Таблица1[],5,0),0))</calculatedColumnFormula>
    </tableColumn>
    <tableColumn id="43" xr3:uid="{5E17D9BB-6884-4877-BDE6-5FD7B49A37A9}" name="7">
      <calculatedColumnFormula>_xlfn.CONCAT(IF(MOD(Table3[[#Headers],[7]],2),"", ", 0x"), IFERROR(VLOOKUP(U5,Таблица1[],5,0),0))</calculatedColumnFormula>
    </tableColumn>
    <tableColumn id="44" xr3:uid="{282C59A6-81A5-433E-A04E-569CC5368C2E}" name="6">
      <calculatedColumnFormula>_xlfn.CONCAT(IF(MOD(Table3[[#Headers],[6]],2),"", ", 0x"), IFERROR(VLOOKUP(V5,Таблица1[],5,0),0))</calculatedColumnFormula>
    </tableColumn>
    <tableColumn id="45" xr3:uid="{97AC7894-0C7F-4449-A258-1BFEBBE63B8D}" name="5">
      <calculatedColumnFormula>_xlfn.CONCAT(IF(MOD(Table3[[#Headers],[5]],2),"", ", 0x"), IFERROR(VLOOKUP(W5,Таблица1[],5,0),0))</calculatedColumnFormula>
    </tableColumn>
    <tableColumn id="46" xr3:uid="{93F9C86C-D97B-4B8A-8C19-841B9D4F9CAE}" name="4">
      <calculatedColumnFormula>_xlfn.CONCAT(IF(MOD(Table3[[#Headers],[4]],2),"", ", 0x"), IFERROR(VLOOKUP(X5,Таблица1[],5,0),0))</calculatedColumnFormula>
    </tableColumn>
    <tableColumn id="47" xr3:uid="{F7B8CCFE-C4E5-494F-BEA7-E987DCC58DC0}" name="3">
      <calculatedColumnFormula>_xlfn.CONCAT(IF(MOD(Table3[[#Headers],[3]],2),"", ", 0x"), IFERROR(VLOOKUP(Y5,Таблица1[],5,0),0))</calculatedColumnFormula>
    </tableColumn>
    <tableColumn id="48" xr3:uid="{24E01EE0-B827-47D7-9F0D-D48090A716A7}" name="2">
      <calculatedColumnFormula>_xlfn.CONCAT(IF(MOD(Table3[[#Headers],[2]],2),"", ", 0x"), IFERROR(VLOOKUP(Z5,Таблица1[],5,0),0))</calculatedColumnFormula>
    </tableColumn>
    <tableColumn id="49" xr3:uid="{801DF18C-28D0-4240-ADB4-51C303496854}" name="1">
      <calculatedColumnFormula>_xlfn.CONCAT(IF(MOD(Table3[[#Headers],[1]],2),"", ", 0x"), IFERROR(VLOOKUP(AA5,Таблица1[],5,0),0))</calculatedColumnFormula>
    </tableColumn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Таблица1" displayName="Таблица1" ref="B4:F23" totalsRowShown="0" headerRowDxfId="84" dataDxfId="83">
  <autoFilter ref="B4:F23" xr:uid="{00000000-0009-0000-0100-000001000000}"/>
  <tableColumns count="5">
    <tableColumn id="1" xr3:uid="{00000000-0010-0000-0000-000001000000}" name="Color" dataDxfId="82"/>
    <tableColumn id="2" xr3:uid="{00000000-0010-0000-0000-000002000000}" name="R%" dataDxfId="81">
      <calculatedColumnFormula>Таблица13[[#This Row],[R%]]*100/Таблица13[[#This Row],[Y]]</calculatedColumnFormula>
    </tableColumn>
    <tableColumn id="3" xr3:uid="{00000000-0010-0000-0000-000003000000}" name="G%" dataDxfId="80">
      <calculatedColumnFormula>Таблица13[[#This Row],[G%]]*100/Таблица13[[#This Row],[Y]]</calculatedColumnFormula>
    </tableColumn>
    <tableColumn id="4" xr3:uid="{00000000-0010-0000-0000-000004000000}" name="B%" dataDxfId="79">
      <calculatedColumnFormula>Таблица13[[#This Row],[B%]]*100/Таблица13[[#This Row],[Y]]</calculatedColumnFormula>
    </tableColumn>
    <tableColumn id="5" xr3:uid="{DA1842F5-DDE5-43B7-B460-D713322F8182}" name="Code" dataDxfId="61"/>
  </tableColumns>
  <tableStyleInfo name="TableStyleLight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Таблица13" displayName="Таблица13" ref="H4:V23" totalsRowShown="0" headerRowDxfId="78" dataDxfId="77">
  <autoFilter ref="H4:V23" xr:uid="{00000000-0009-0000-0100-000002000000}"/>
  <tableColumns count="15">
    <tableColumn id="1" xr3:uid="{00000000-0010-0000-0100-000001000000}" name="Color" dataDxfId="76"/>
    <tableColumn id="2" xr3:uid="{00000000-0010-0000-0100-000002000000}" name="R%" dataDxfId="75"/>
    <tableColumn id="3" xr3:uid="{00000000-0010-0000-0100-000003000000}" name="G%" dataDxfId="74"/>
    <tableColumn id="4" xr3:uid="{00000000-0010-0000-0100-000004000000}" name="B%" dataDxfId="73"/>
    <tableColumn id="5" xr3:uid="{00000000-0010-0000-0100-000005000000}" name="Y" dataDxfId="72">
      <calculatedColumnFormula>SUM(Таблица13[[#This Row],[R%]:[B%]])</calculatedColumnFormula>
    </tableColumn>
    <tableColumn id="6" xr3:uid="{00000000-0010-0000-0100-000006000000}" name="R%%" dataDxfId="71">
      <calculatedColumnFormula>Таблица13[[#This Row],[R%]]*100/Таблица13[[#This Row],[Y]]</calculatedColumnFormula>
    </tableColumn>
    <tableColumn id="7" xr3:uid="{00000000-0010-0000-0100-000007000000}" name="G%%" dataDxfId="70">
      <calculatedColumnFormula>Таблица13[[#This Row],[G%]]*100/Таблица13[[#This Row],[Y]]</calculatedColumnFormula>
    </tableColumn>
    <tableColumn id="8" xr3:uid="{00000000-0010-0000-0100-000008000000}" name="B%%" dataDxfId="69">
      <calculatedColumnFormula>Таблица13[[#This Row],[B%]]*100/Таблица13[[#This Row],[Y]]</calculatedColumnFormula>
    </tableColumn>
    <tableColumn id="9" xr3:uid="{00000000-0010-0000-0100-000009000000}" name="R%G" dataDxfId="68">
      <calculatedColumnFormula>VLOOKUP(ROUND(Таблица13[[#This Row],[R%]],0),$B$26:$F$281,5,0)</calculatedColumnFormula>
    </tableColumn>
    <tableColumn id="10" xr3:uid="{00000000-0010-0000-0100-00000A000000}" name="G%G" dataDxfId="67">
      <calculatedColumnFormula>VLOOKUP(ROUND(Таблица13[[#This Row],[G%]],0),$B$26:$F$281,5,0)</calculatedColumnFormula>
    </tableColumn>
    <tableColumn id="11" xr3:uid="{00000000-0010-0000-0100-00000B000000}" name="B%G" dataDxfId="66">
      <calculatedColumnFormula>VLOOKUP(ROUND(Таблица13[[#This Row],[B%]],0),$B$26:$F$281,5,0)</calculatedColumnFormula>
    </tableColumn>
    <tableColumn id="12" xr3:uid="{00000000-0010-0000-0100-00000C000000}" name="Столбец1" dataDxfId="65">
      <calculatedColumnFormula>DEC2HEX(Таблица13[[#This Row],[G%]]*255/100,2)</calculatedColumnFormula>
    </tableColumn>
    <tableColumn id="13" xr3:uid="{00000000-0010-0000-0100-00000D000000}" name="Столбец2" dataDxfId="64">
      <calculatedColumnFormula>DEC2HEX(Таблица13[[#This Row],[R%]]*255/100,2)</calculatedColumnFormula>
    </tableColumn>
    <tableColumn id="14" xr3:uid="{00000000-0010-0000-0100-00000E000000}" name="Столбец3" dataDxfId="63">
      <calculatedColumnFormula>DEC2HEX(Таблица13[[#This Row],[B%]]*255/100,2)</calculatedColumnFormula>
    </tableColumn>
    <tableColumn id="15" xr3:uid="{00000000-0010-0000-0100-00000F000000}" name="Столбец4" dataDxfId="62">
      <calculatedColumnFormula>CONCATENATE(S5,T5,U5)</calculatedColumnFormula>
    </tableColumn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X219"/>
  <sheetViews>
    <sheetView workbookViewId="0">
      <selection activeCell="V17" sqref="V17"/>
    </sheetView>
  </sheetViews>
  <sheetFormatPr defaultRowHeight="14.25" x14ac:dyDescent="0.45"/>
  <cols>
    <col min="1" max="1" width="2.265625" customWidth="1"/>
    <col min="2" max="5" width="7" customWidth="1"/>
    <col min="6" max="6" width="10.86328125" customWidth="1"/>
    <col min="7" max="7" width="3.59765625" customWidth="1"/>
    <col min="8" max="8" width="3.3984375" customWidth="1"/>
    <col min="9" max="11" width="4.265625" style="40" customWidth="1"/>
    <col min="12" max="15" width="4.265625" style="38" customWidth="1"/>
    <col min="16" max="17" width="4.265625" style="35" customWidth="1"/>
    <col min="18" max="19" width="4.265625" style="31" customWidth="1"/>
    <col min="20" max="20" width="4.265625" style="33" customWidth="1"/>
    <col min="21" max="21" width="4.86328125" customWidth="1"/>
    <col min="22" max="22" width="111.3984375" customWidth="1"/>
    <col min="23" max="23" width="2" style="6" bestFit="1" customWidth="1"/>
    <col min="24" max="24" width="2" style="6" customWidth="1"/>
    <col min="25" max="25" width="2.3984375" style="6" customWidth="1"/>
    <col min="26" max="28" width="3" style="6" customWidth="1"/>
    <col min="29" max="41" width="2.3984375" style="6" customWidth="1"/>
    <col min="42" max="52" width="2.86328125" customWidth="1"/>
    <col min="53" max="57" width="3.265625" customWidth="1"/>
    <col min="58" max="60" width="3.265625" style="1" customWidth="1"/>
    <col min="61" max="61" width="3.265625" style="4" customWidth="1"/>
    <col min="62" max="64" width="3.265625" customWidth="1"/>
    <col min="65" max="65" width="3.265625" style="5" customWidth="1"/>
    <col min="66" max="68" width="3.265625" customWidth="1"/>
    <col min="69" max="69" width="3.265625" style="5" customWidth="1"/>
    <col min="70" max="71" width="3.265625" customWidth="1"/>
    <col min="72" max="72" width="3.1328125" customWidth="1"/>
    <col min="73" max="73" width="3.265625" style="5" customWidth="1"/>
  </cols>
  <sheetData>
    <row r="1" spans="2:76" x14ac:dyDescent="0.45">
      <c r="B1" s="1" t="s">
        <v>2</v>
      </c>
      <c r="C1" s="1" t="s">
        <v>0</v>
      </c>
      <c r="D1" s="1" t="s">
        <v>1</v>
      </c>
      <c r="E1" s="3" t="s">
        <v>30</v>
      </c>
      <c r="Q1" s="35" t="s">
        <v>12</v>
      </c>
      <c r="R1" s="31" t="s">
        <v>13</v>
      </c>
    </row>
    <row r="2" spans="2:76" x14ac:dyDescent="0.45">
      <c r="B2" s="1" t="s">
        <v>10</v>
      </c>
      <c r="C2" s="1" t="s">
        <v>10</v>
      </c>
      <c r="D2" s="1" t="s">
        <v>10</v>
      </c>
      <c r="E2" s="1">
        <v>255</v>
      </c>
      <c r="Q2" s="35" t="s">
        <v>14</v>
      </c>
      <c r="V2" t="s">
        <v>9</v>
      </c>
    </row>
    <row r="3" spans="2:76" x14ac:dyDescent="0.45">
      <c r="V3" s="29">
        <v>5</v>
      </c>
      <c r="Z3" s="41" t="s">
        <v>1</v>
      </c>
      <c r="AA3" s="2" t="s">
        <v>0</v>
      </c>
      <c r="AB3" s="41" t="s">
        <v>2</v>
      </c>
      <c r="AC3" s="4"/>
      <c r="AD3" s="2" t="s">
        <v>2</v>
      </c>
      <c r="AE3" s="2" t="s">
        <v>0</v>
      </c>
      <c r="AF3" s="2" t="s">
        <v>1</v>
      </c>
      <c r="AG3" s="4"/>
      <c r="AH3" s="2" t="s">
        <v>2</v>
      </c>
      <c r="AI3" s="2" t="s">
        <v>0</v>
      </c>
      <c r="AJ3" s="2" t="s">
        <v>1</v>
      </c>
      <c r="AK3" s="4"/>
      <c r="AL3" s="2" t="s">
        <v>2</v>
      </c>
      <c r="AM3" s="2" t="s">
        <v>0</v>
      </c>
      <c r="AN3" s="2" t="s">
        <v>1</v>
      </c>
      <c r="AO3" s="4"/>
      <c r="AP3" s="2" t="s">
        <v>2</v>
      </c>
      <c r="AQ3" s="2" t="s">
        <v>0</v>
      </c>
      <c r="AR3" s="2" t="s">
        <v>1</v>
      </c>
      <c r="AS3" s="4"/>
      <c r="AT3" s="2" t="s">
        <v>2</v>
      </c>
      <c r="AU3" s="2" t="s">
        <v>0</v>
      </c>
      <c r="AV3" s="2" t="s">
        <v>1</v>
      </c>
      <c r="AW3" s="4"/>
      <c r="AX3" s="2" t="s">
        <v>2</v>
      </c>
      <c r="AY3" s="2" t="s">
        <v>0</v>
      </c>
      <c r="AZ3" s="2" t="s">
        <v>1</v>
      </c>
      <c r="BA3" s="4"/>
      <c r="BB3" s="2" t="s">
        <v>2</v>
      </c>
      <c r="BC3" s="2" t="s">
        <v>0</v>
      </c>
      <c r="BD3" s="2" t="s">
        <v>1</v>
      </c>
      <c r="BE3" s="4"/>
      <c r="BF3" s="2" t="s">
        <v>2</v>
      </c>
      <c r="BG3" s="2" t="s">
        <v>0</v>
      </c>
      <c r="BH3" s="2" t="s">
        <v>1</v>
      </c>
      <c r="BJ3" s="2" t="s">
        <v>2</v>
      </c>
      <c r="BK3" s="2" t="s">
        <v>0</v>
      </c>
      <c r="BL3" s="2" t="s">
        <v>1</v>
      </c>
      <c r="BN3" s="2" t="s">
        <v>2</v>
      </c>
      <c r="BO3" s="2" t="s">
        <v>0</v>
      </c>
      <c r="BP3" s="2" t="s">
        <v>1</v>
      </c>
      <c r="BR3" s="41" t="s">
        <v>1</v>
      </c>
      <c r="BS3" s="2" t="s">
        <v>0</v>
      </c>
      <c r="BT3" s="41" t="s">
        <v>2</v>
      </c>
    </row>
    <row r="4" spans="2:76" x14ac:dyDescent="0.45">
      <c r="B4" s="1" t="s">
        <v>5</v>
      </c>
      <c r="C4" s="1" t="s">
        <v>4</v>
      </c>
      <c r="D4" s="1" t="s">
        <v>3</v>
      </c>
      <c r="E4" s="1" t="s">
        <v>15</v>
      </c>
      <c r="I4" s="40" t="s">
        <v>22</v>
      </c>
      <c r="J4" s="40" t="s">
        <v>23</v>
      </c>
      <c r="K4" s="40" t="s">
        <v>21</v>
      </c>
      <c r="L4" s="38" t="s">
        <v>20</v>
      </c>
      <c r="M4" s="38" t="s">
        <v>19</v>
      </c>
      <c r="N4" s="38" t="s">
        <v>18</v>
      </c>
      <c r="O4" s="38" t="s">
        <v>17</v>
      </c>
      <c r="P4" s="35" t="s">
        <v>16</v>
      </c>
      <c r="Q4" s="35" t="s">
        <v>11</v>
      </c>
      <c r="R4" s="31" t="s">
        <v>8</v>
      </c>
      <c r="S4" s="31" t="s">
        <v>7</v>
      </c>
      <c r="T4" s="33" t="s">
        <v>6</v>
      </c>
      <c r="W4" s="2" t="s">
        <v>24</v>
      </c>
      <c r="X4" s="27"/>
      <c r="Y4" s="2"/>
      <c r="Z4" s="45" t="s">
        <v>22</v>
      </c>
      <c r="AA4" s="45"/>
      <c r="AB4" s="45"/>
      <c r="AC4" s="4"/>
      <c r="AD4" s="45" t="s">
        <v>23</v>
      </c>
      <c r="AE4" s="45"/>
      <c r="AF4" s="45"/>
      <c r="AG4" s="4"/>
      <c r="AH4" s="45" t="s">
        <v>21</v>
      </c>
      <c r="AI4" s="45"/>
      <c r="AJ4" s="45"/>
      <c r="AK4" s="4"/>
      <c r="AL4" s="45" t="s">
        <v>20</v>
      </c>
      <c r="AM4" s="45"/>
      <c r="AN4" s="45"/>
      <c r="AO4" s="4"/>
      <c r="AP4" s="45" t="s">
        <v>19</v>
      </c>
      <c r="AQ4" s="45"/>
      <c r="AR4" s="45"/>
      <c r="AS4" s="4"/>
      <c r="AT4" s="45" t="s">
        <v>18</v>
      </c>
      <c r="AU4" s="45"/>
      <c r="AV4" s="45"/>
      <c r="AW4" s="4"/>
      <c r="AX4" s="45" t="s">
        <v>17</v>
      </c>
      <c r="AY4" s="45"/>
      <c r="AZ4" s="45"/>
      <c r="BA4" s="4"/>
      <c r="BB4" s="45" t="s">
        <v>16</v>
      </c>
      <c r="BC4" s="45"/>
      <c r="BD4" s="45"/>
      <c r="BE4" s="4"/>
      <c r="BF4" s="45" t="s">
        <v>11</v>
      </c>
      <c r="BG4" s="45"/>
      <c r="BH4" s="45"/>
      <c r="BJ4" s="45" t="s">
        <v>8</v>
      </c>
      <c r="BK4" s="45"/>
      <c r="BL4" s="45"/>
      <c r="BM4" s="4"/>
      <c r="BN4" s="45" t="s">
        <v>7</v>
      </c>
      <c r="BO4" s="45"/>
      <c r="BP4" s="45"/>
      <c r="BR4" s="45" t="s">
        <v>6</v>
      </c>
      <c r="BS4" s="45"/>
      <c r="BT4" s="45"/>
      <c r="BX4">
        <f>ROUND(BX3,0)</f>
        <v>0</v>
      </c>
    </row>
    <row r="5" spans="2:76" x14ac:dyDescent="0.45">
      <c r="B5" s="7">
        <v>16</v>
      </c>
      <c r="C5" s="7">
        <v>16</v>
      </c>
      <c r="D5" s="7">
        <v>16</v>
      </c>
      <c r="E5" s="1">
        <v>1</v>
      </c>
      <c r="F5" t="str">
        <f>CONCATENATE(B5,",",C5,",",D5,",",E5)</f>
        <v>16,16,16,1</v>
      </c>
      <c r="I5" s="39" t="s">
        <v>40</v>
      </c>
      <c r="J5" s="39" t="s">
        <v>40</v>
      </c>
      <c r="K5" s="39" t="s">
        <v>40</v>
      </c>
      <c r="L5" s="37" t="s">
        <v>40</v>
      </c>
      <c r="M5" s="37" t="s">
        <v>40</v>
      </c>
      <c r="N5" s="37" t="s">
        <v>40</v>
      </c>
      <c r="O5" s="37" t="s">
        <v>40</v>
      </c>
      <c r="P5" s="36" t="s">
        <v>40</v>
      </c>
      <c r="Q5" s="36" t="s">
        <v>40</v>
      </c>
      <c r="R5" s="32" t="s">
        <v>40</v>
      </c>
      <c r="S5" s="32" t="s">
        <v>40</v>
      </c>
      <c r="T5" s="34" t="s">
        <v>40</v>
      </c>
      <c r="V5" t="str">
        <f t="shared" ref="V5:V69" si="0">CONCATENATE($Q$2,F5,BU5,BQ5,BM5,BI5,BE5,BA5,AW5,AS5,AO5,AK5,AG5,AC5)</f>
        <v>.DB   16,16,16,1,  0,85,170,  0,85,170,  0,85,170,  0,85,170,  0,85,170,  0,85,170,  0,85,170,  0,85,170,  0,85,170,  0,85,170,  0,85,170,  0,85,170</v>
      </c>
      <c r="W5" s="2" t="s">
        <v>24</v>
      </c>
      <c r="X5" s="27"/>
      <c r="Y5" s="2"/>
      <c r="Z5" s="2">
        <f>IFERROR(VLOOKUP(I5,Таблица1[],3,0),0)*$E$2/100</f>
        <v>0</v>
      </c>
      <c r="AA5" s="2">
        <f>IFERROR(VLOOKUP(I5,Таблица1[],2,0),0)*$E$2/100</f>
        <v>85</v>
      </c>
      <c r="AB5" s="2">
        <f>IFERROR(VLOOKUP(I5,Таблица1[],4,0),0)*$E$2/100</f>
        <v>170</v>
      </c>
      <c r="AC5" s="5" t="str">
        <f>CONCATENATE($V$2,ROUND(Z5,0),",",ROUND(AA5,0),",",ROUND(AB5,0))</f>
        <v>,  0,85,170</v>
      </c>
      <c r="AD5" s="7">
        <f>IFERROR(VLOOKUP(J5,Таблица1[],3,0),0)*$E$2/100</f>
        <v>0</v>
      </c>
      <c r="AE5" s="7">
        <f>IFERROR(VLOOKUP(J5,Таблица1[],2,0),0)*$E$2/100</f>
        <v>85</v>
      </c>
      <c r="AF5" s="7">
        <f>IFERROR(VLOOKUP(J5,Таблица1[],4,0),0)*$E$2/100</f>
        <v>170</v>
      </c>
      <c r="AG5" s="5" t="str">
        <f>CONCATENATE($V$2,ROUND(AD5,0),",",ROUND(AE5,0),",",ROUND(AF5,0))</f>
        <v>,  0,85,170</v>
      </c>
      <c r="AH5" s="7">
        <f>IFERROR(VLOOKUP(K5,Таблица1[],3,0),0)*$E$2/100</f>
        <v>0</v>
      </c>
      <c r="AI5" s="7">
        <f>IFERROR(VLOOKUP(K5,Таблица1[],2,0),0)*$E$2/100</f>
        <v>85</v>
      </c>
      <c r="AJ5" s="7">
        <f>IFERROR(VLOOKUP(K5,Таблица1[],4,0),0)*$E$2/100</f>
        <v>170</v>
      </c>
      <c r="AK5" s="5" t="str">
        <f>CONCATENATE($V$2,ROUND(AH5,0),",",ROUND(AI5,0),",",ROUND(AJ5,0))</f>
        <v>,  0,85,170</v>
      </c>
      <c r="AL5" s="7">
        <f>IFERROR(VLOOKUP(L5,Таблица1[],3,0),0)*$E$2/100</f>
        <v>0</v>
      </c>
      <c r="AM5" s="7">
        <f>IFERROR(VLOOKUP(L5,Таблица1[],2,0),0)*$E$2/100</f>
        <v>85</v>
      </c>
      <c r="AN5" s="7">
        <f>IFERROR(VLOOKUP(L5,Таблица1[],4,0),0)*$E$2/100</f>
        <v>170</v>
      </c>
      <c r="AO5" s="5" t="str">
        <f>CONCATENATE($V$2,ROUND(AL5,0),",",ROUND(AM5,0),",",ROUND(AN5,0))</f>
        <v>,  0,85,170</v>
      </c>
      <c r="AP5" s="7">
        <f>IFERROR(VLOOKUP(M5,Таблица1[],3,0),0)*$E$2/100</f>
        <v>0</v>
      </c>
      <c r="AQ5" s="7">
        <f>IFERROR(VLOOKUP(M5,Таблица1[],2,0),0)*$E$2/100</f>
        <v>85</v>
      </c>
      <c r="AR5" s="7">
        <f>IFERROR(VLOOKUP(M5,Таблица1[],4,0),0)*$E$2/100</f>
        <v>170</v>
      </c>
      <c r="AS5" s="5" t="str">
        <f>CONCATENATE($V$2,ROUND(AP5,0),",",ROUND(AQ5,0),",",ROUND(AR5,0))</f>
        <v>,  0,85,170</v>
      </c>
      <c r="AT5" s="7">
        <f>IFERROR(VLOOKUP(N5,Таблица1[],3,0),0)*$E$2/100</f>
        <v>0</v>
      </c>
      <c r="AU5" s="7">
        <f>IFERROR(VLOOKUP(N5,Таблица1[],2,0),0)*$E$2/100</f>
        <v>85</v>
      </c>
      <c r="AV5" s="7">
        <f>IFERROR(VLOOKUP(N5,Таблица1[],4,0),0)*$E$2/100</f>
        <v>170</v>
      </c>
      <c r="AW5" s="5" t="str">
        <f>CONCATENATE($V$2,ROUND(AT5,0),",",ROUND(AU5,0),",",ROUND(AV5,0))</f>
        <v>,  0,85,170</v>
      </c>
      <c r="AX5" s="7">
        <f>IFERROR(VLOOKUP(O5,Таблица1[],3,0),0)*$E$2/100</f>
        <v>0</v>
      </c>
      <c r="AY5" s="7">
        <f>IFERROR(VLOOKUP(O5,Таблица1[],2,0),0)*$E$2/100</f>
        <v>85</v>
      </c>
      <c r="AZ5" s="7">
        <f>IFERROR(VLOOKUP(O5,Таблица1[],4,0),0)*$E$2/100</f>
        <v>170</v>
      </c>
      <c r="BA5" s="5" t="str">
        <f>CONCATENATE($V$2,ROUND(AX5,0),",",ROUND(AY5,0),",",ROUND(AZ5,0))</f>
        <v>,  0,85,170</v>
      </c>
      <c r="BB5" s="7">
        <f>IFERROR(VLOOKUP(P5,Таблица1[],3,0),0)*$E$2/100</f>
        <v>0</v>
      </c>
      <c r="BC5" s="7">
        <f>IFERROR(VLOOKUP(P5,Таблица1[],2,0),0)*$E$2/100</f>
        <v>85</v>
      </c>
      <c r="BD5" s="7">
        <f>IFERROR(VLOOKUP(P5,Таблица1[],4,0),0)*$E$2/100</f>
        <v>170</v>
      </c>
      <c r="BE5" s="5" t="str">
        <f>CONCATENATE($V$2,ROUND(BB5,0),",",ROUND(BC5,0),",",ROUND(BD5,0))</f>
        <v>,  0,85,170</v>
      </c>
      <c r="BF5" s="7">
        <f>IFERROR(VLOOKUP(Q5,Таблица1[],3,0),0)*$E$2/100</f>
        <v>0</v>
      </c>
      <c r="BG5" s="7">
        <f>IFERROR(VLOOKUP(Q5,Таблица1[],2,0),0)*$E$2/100</f>
        <v>85</v>
      </c>
      <c r="BH5" s="7">
        <f>IFERROR(VLOOKUP(Q5,Таблица1[],4,0),0)*$E$2/100</f>
        <v>170</v>
      </c>
      <c r="BI5" s="5" t="str">
        <f>CONCATENATE($V$2,ROUND(BF5,0),",",ROUND(BG5,0),",",ROUND(BH5,0))</f>
        <v>,  0,85,170</v>
      </c>
      <c r="BJ5" s="7">
        <f>IFERROR(VLOOKUP(R5,Таблица1[],3,0),0)*$E$2/100</f>
        <v>0</v>
      </c>
      <c r="BK5" s="7">
        <f>IFERROR(VLOOKUP(R5,Таблица1[],2,0),0)*$E$2/100</f>
        <v>85</v>
      </c>
      <c r="BL5" s="7">
        <f>IFERROR(VLOOKUP(R5,Таблица1[],4,0),0)*$E$2/100</f>
        <v>170</v>
      </c>
      <c r="BM5" s="5" t="str">
        <f>CONCATENATE($V$2,ROUND(BJ5,0),",",ROUND(BK5,0),",",ROUND(BL5,0))</f>
        <v>,  0,85,170</v>
      </c>
      <c r="BN5" s="7">
        <f>IFERROR(VLOOKUP(S5,Таблица1[],3,0),0)*$E$2/100</f>
        <v>0</v>
      </c>
      <c r="BO5" s="7">
        <f>IFERROR(VLOOKUP(S5,Таблица1[],2,0),0)*$E$2/100</f>
        <v>85</v>
      </c>
      <c r="BP5" s="7">
        <f>IFERROR(VLOOKUP(S5,Таблица1[],4,0),0)*$E$2/100</f>
        <v>170</v>
      </c>
      <c r="BQ5" s="5" t="str">
        <f>CONCATENATE($V$2,ROUND(BN5,0),",",ROUND(BO5,0),",",ROUND(BP5,0))</f>
        <v>,  0,85,170</v>
      </c>
      <c r="BR5" s="7">
        <f>IFERROR(VLOOKUP(T5,Таблица1[],3,0),0)*$E$2/100</f>
        <v>0</v>
      </c>
      <c r="BS5" s="7">
        <f>IFERROR(VLOOKUP(T5,Таблица1[],2,0),0)*$E$2/100</f>
        <v>85</v>
      </c>
      <c r="BT5" s="7">
        <f>IFERROR(VLOOKUP(T5,Таблица1[],4,0),0)*$E$2/100</f>
        <v>170</v>
      </c>
      <c r="BU5" s="5" t="str">
        <f>CONCATENATE($V$2,ROUND(BR5,0),",",ROUND(BS5,0),",",ROUND(BT5,0))</f>
        <v>,  0,85,170</v>
      </c>
    </row>
    <row r="6" spans="2:76" x14ac:dyDescent="0.45">
      <c r="B6" s="28">
        <v>16</v>
      </c>
      <c r="C6" s="28">
        <v>16</v>
      </c>
      <c r="D6" s="28">
        <v>16</v>
      </c>
      <c r="E6" s="28">
        <v>1</v>
      </c>
      <c r="F6" t="str">
        <f>CONCATENATE(B6,",",C6,",",D6,",",E6)</f>
        <v>16,16,16,1</v>
      </c>
      <c r="I6" s="39"/>
      <c r="J6" s="39"/>
      <c r="K6" s="39"/>
      <c r="L6" s="37"/>
      <c r="M6" s="37"/>
      <c r="N6" s="37"/>
      <c r="O6" s="37"/>
      <c r="P6" s="36"/>
      <c r="Q6" s="36"/>
      <c r="R6" s="32"/>
      <c r="S6" s="32"/>
      <c r="T6" s="34"/>
      <c r="V6" t="str">
        <f t="shared" ref="V6" si="1">CONCATENATE($Q$2,F6,BU6,BQ6,BM6,BI6,BE6,BA6,AW6,AS6,AO6,AK6,AG6,AC6)</f>
        <v>.DB   16,16,16,1,  0,0,0,  0,0,0,  0,0,0,  0,0,0,  0,0,0,  0,0,0,  0,0,0,  0,0,0,  0,0,0,  0,0,0,  0,0,0,  0,0,0</v>
      </c>
      <c r="W6" s="28" t="s">
        <v>24</v>
      </c>
      <c r="X6" s="28"/>
      <c r="Y6" s="28"/>
      <c r="Z6" s="41">
        <f>IFERROR(VLOOKUP(I6,Таблица1[],3,0),0)*$E$2/100</f>
        <v>0</v>
      </c>
      <c r="AA6" s="41">
        <f>IFERROR(VLOOKUP(I6,Таблица1[],2,0),0)*$E$2/100</f>
        <v>0</v>
      </c>
      <c r="AB6" s="41">
        <f>IFERROR(VLOOKUP(I6,Таблица1[],4,0),0)*$E$2/100</f>
        <v>0</v>
      </c>
      <c r="AC6" s="5" t="str">
        <f t="shared" ref="AC6:AC69" si="2">CONCATENATE($V$2,ROUND(Z6,0),",",ROUND(AA6,0),",",ROUND(AB6,0))</f>
        <v>,  0,0,0</v>
      </c>
      <c r="AD6" s="41">
        <f>IFERROR(VLOOKUP(J6,Таблица1[],3,0),0)*$E$2/100</f>
        <v>0</v>
      </c>
      <c r="AE6" s="41">
        <f>IFERROR(VLOOKUP(J6,Таблица1[],2,0),0)*$E$2/100</f>
        <v>0</v>
      </c>
      <c r="AF6" s="41">
        <f>IFERROR(VLOOKUP(J6,Таблица1[],4,0),0)*$E$2/100</f>
        <v>0</v>
      </c>
      <c r="AG6" s="5" t="str">
        <f t="shared" ref="AG6:AG69" si="3">CONCATENATE($V$2,ROUND(AD6,0),",",ROUND(AE6,0),",",ROUND(AF6,0))</f>
        <v>,  0,0,0</v>
      </c>
      <c r="AH6" s="41">
        <f>IFERROR(VLOOKUP(K6,Таблица1[],3,0),0)*$E$2/100</f>
        <v>0</v>
      </c>
      <c r="AI6" s="41">
        <f>IFERROR(VLOOKUP(K6,Таблица1[],2,0),0)*$E$2/100</f>
        <v>0</v>
      </c>
      <c r="AJ6" s="41">
        <f>IFERROR(VLOOKUP(K6,Таблица1[],4,0),0)*$E$2/100</f>
        <v>0</v>
      </c>
      <c r="AK6" s="5" t="str">
        <f t="shared" ref="AK6:AK69" si="4">CONCATENATE($V$2,ROUND(AH6,0),",",ROUND(AI6,0),",",ROUND(AJ6,0))</f>
        <v>,  0,0,0</v>
      </c>
      <c r="AL6" s="41">
        <f>IFERROR(VLOOKUP(L6,Таблица1[],3,0),0)*$E$2/100</f>
        <v>0</v>
      </c>
      <c r="AM6" s="41">
        <f>IFERROR(VLOOKUP(L6,Таблица1[],2,0),0)*$E$2/100</f>
        <v>0</v>
      </c>
      <c r="AN6" s="41">
        <f>IFERROR(VLOOKUP(L6,Таблица1[],4,0),0)*$E$2/100</f>
        <v>0</v>
      </c>
      <c r="AO6" s="5" t="str">
        <f t="shared" ref="AO6:AO69" si="5">CONCATENATE($V$2,ROUND(AL6,0),",",ROUND(AM6,0),",",ROUND(AN6,0))</f>
        <v>,  0,0,0</v>
      </c>
      <c r="AP6" s="41">
        <f>IFERROR(VLOOKUP(M6,Таблица1[],3,0),0)*$E$2/100</f>
        <v>0</v>
      </c>
      <c r="AQ6" s="41">
        <f>IFERROR(VLOOKUP(M6,Таблица1[],2,0),0)*$E$2/100</f>
        <v>0</v>
      </c>
      <c r="AR6" s="41">
        <f>IFERROR(VLOOKUP(M6,Таблица1[],4,0),0)*$E$2/100</f>
        <v>0</v>
      </c>
      <c r="AS6" s="5" t="str">
        <f t="shared" ref="AS6:AS69" si="6">CONCATENATE($V$2,ROUND(AP6,0),",",ROUND(AQ6,0),",",ROUND(AR6,0))</f>
        <v>,  0,0,0</v>
      </c>
      <c r="AT6" s="41">
        <f>IFERROR(VLOOKUP(N6,Таблица1[],3,0),0)*$E$2/100</f>
        <v>0</v>
      </c>
      <c r="AU6" s="41">
        <f>IFERROR(VLOOKUP(N6,Таблица1[],2,0),0)*$E$2/100</f>
        <v>0</v>
      </c>
      <c r="AV6" s="41">
        <f>IFERROR(VLOOKUP(N6,Таблица1[],4,0),0)*$E$2/100</f>
        <v>0</v>
      </c>
      <c r="AW6" s="5" t="str">
        <f t="shared" ref="AW6:AW69" si="7">CONCATENATE($V$2,ROUND(AT6,0),",",ROUND(AU6,0),",",ROUND(AV6,0))</f>
        <v>,  0,0,0</v>
      </c>
      <c r="AX6" s="41">
        <f>IFERROR(VLOOKUP(O6,Таблица1[],3,0),0)*$E$2/100</f>
        <v>0</v>
      </c>
      <c r="AY6" s="41">
        <f>IFERROR(VLOOKUP(O6,Таблица1[],2,0),0)*$E$2/100</f>
        <v>0</v>
      </c>
      <c r="AZ6" s="41">
        <f>IFERROR(VLOOKUP(O6,Таблица1[],4,0),0)*$E$2/100</f>
        <v>0</v>
      </c>
      <c r="BA6" s="5" t="str">
        <f t="shared" ref="BA6:BA69" si="8">CONCATENATE($V$2,ROUND(AX6,0),",",ROUND(AY6,0),",",ROUND(AZ6,0))</f>
        <v>,  0,0,0</v>
      </c>
      <c r="BB6" s="41">
        <f>IFERROR(VLOOKUP(P6,Таблица1[],3,0),0)*$E$2/100</f>
        <v>0</v>
      </c>
      <c r="BC6" s="41">
        <f>IFERROR(VLOOKUP(P6,Таблица1[],2,0),0)*$E$2/100</f>
        <v>0</v>
      </c>
      <c r="BD6" s="41">
        <f>IFERROR(VLOOKUP(P6,Таблица1[],4,0),0)*$E$2/100</f>
        <v>0</v>
      </c>
      <c r="BE6" s="5" t="str">
        <f t="shared" ref="BE6:BE69" si="9">CONCATENATE($V$2,ROUND(BB6,0),",",ROUND(BC6,0),",",ROUND(BD6,0))</f>
        <v>,  0,0,0</v>
      </c>
      <c r="BF6" s="41">
        <f>IFERROR(VLOOKUP(Q6,Таблица1[],3,0),0)*$E$2/100</f>
        <v>0</v>
      </c>
      <c r="BG6" s="41">
        <f>IFERROR(VLOOKUP(Q6,Таблица1[],2,0),0)*$E$2/100</f>
        <v>0</v>
      </c>
      <c r="BH6" s="41">
        <f>IFERROR(VLOOKUP(Q6,Таблица1[],4,0),0)*$E$2/100</f>
        <v>0</v>
      </c>
      <c r="BI6" s="5" t="str">
        <f t="shared" ref="BI6:BI69" si="10">CONCATENATE($V$2,ROUND(BF6,0),",",ROUND(BG6,0),",",ROUND(BH6,0))</f>
        <v>,  0,0,0</v>
      </c>
      <c r="BJ6" s="41">
        <f>IFERROR(VLOOKUP(R6,Таблица1[],3,0),0)*$E$2/100</f>
        <v>0</v>
      </c>
      <c r="BK6" s="41">
        <f>IFERROR(VLOOKUP(R6,Таблица1[],2,0),0)*$E$2/100</f>
        <v>0</v>
      </c>
      <c r="BL6" s="41">
        <f>IFERROR(VLOOKUP(R6,Таблица1[],4,0),0)*$E$2/100</f>
        <v>0</v>
      </c>
      <c r="BM6" s="5" t="str">
        <f t="shared" ref="BM6:BM69" si="11">CONCATENATE($V$2,ROUND(BJ6,0),",",ROUND(BK6,0),",",ROUND(BL6,0))</f>
        <v>,  0,0,0</v>
      </c>
      <c r="BN6" s="41">
        <f>IFERROR(VLOOKUP(S6,Таблица1[],3,0),0)*$E$2/100</f>
        <v>0</v>
      </c>
      <c r="BO6" s="41">
        <f>IFERROR(VLOOKUP(S6,Таблица1[],2,0),0)*$E$2/100</f>
        <v>0</v>
      </c>
      <c r="BP6" s="41">
        <f>IFERROR(VLOOKUP(S6,Таблица1[],4,0),0)*$E$2/100</f>
        <v>0</v>
      </c>
      <c r="BQ6" s="5" t="str">
        <f t="shared" ref="BQ6:BQ69" si="12">CONCATENATE($V$2,ROUND(BN6,0),",",ROUND(BO6,0),",",ROUND(BP6,0))</f>
        <v>,  0,0,0</v>
      </c>
      <c r="BR6" s="41">
        <f>IFERROR(VLOOKUP(T6,Таблица1[],3,0),0)*$E$2/100</f>
        <v>0</v>
      </c>
      <c r="BS6" s="41">
        <f>IFERROR(VLOOKUP(T6,Таблица1[],2,0),0)*$E$2/100</f>
        <v>0</v>
      </c>
      <c r="BT6" s="41">
        <f>IFERROR(VLOOKUP(T6,Таблица1[],4,0),0)*$E$2/100</f>
        <v>0</v>
      </c>
      <c r="BU6" s="5" t="str">
        <f t="shared" ref="BU6:BU69" si="13">CONCATENATE($V$2,ROUND(BR6,0),",",ROUND(BS6,0),",",ROUND(BT6,0))</f>
        <v>,  0,0,0</v>
      </c>
    </row>
    <row r="7" spans="2:76" x14ac:dyDescent="0.45">
      <c r="B7" s="24">
        <v>16</v>
      </c>
      <c r="C7" s="24">
        <v>10</v>
      </c>
      <c r="D7" s="24">
        <v>16</v>
      </c>
      <c r="E7" s="1">
        <v>1</v>
      </c>
      <c r="F7" t="str">
        <f t="shared" ref="F7:F48" si="14">CONCATENATE(B7,",",C7,",",D7,",",E7)</f>
        <v>16,10,16,1</v>
      </c>
      <c r="I7" s="39"/>
      <c r="J7" s="39"/>
      <c r="K7" s="39"/>
      <c r="L7" s="37"/>
      <c r="M7" s="37"/>
      <c r="N7" s="37"/>
      <c r="O7" s="37"/>
      <c r="P7" s="36"/>
      <c r="Q7" s="36"/>
      <c r="R7" s="32"/>
      <c r="S7" s="32"/>
      <c r="T7" s="34" t="s">
        <v>31</v>
      </c>
      <c r="V7" t="str">
        <f t="shared" si="0"/>
        <v>.DB   16,10,16,1,  0,255,0,  0,0,0,  0,0,0,  0,0,0,  0,0,0,  0,0,0,  0,0,0,  0,0,0,  0,0,0,  0,0,0,  0,0,0,  0,0,0</v>
      </c>
      <c r="W7" s="2" t="s">
        <v>24</v>
      </c>
      <c r="X7" s="27"/>
      <c r="Y7" s="2"/>
      <c r="Z7" s="41">
        <f>IFERROR(VLOOKUP(I7,Таблица1[],3,0),0)*$E$2/100</f>
        <v>0</v>
      </c>
      <c r="AA7" s="41">
        <f>IFERROR(VLOOKUP(I7,Таблица1[],2,0),0)*$E$2/100</f>
        <v>0</v>
      </c>
      <c r="AB7" s="41">
        <f>IFERROR(VLOOKUP(I7,Таблица1[],4,0),0)*$E$2/100</f>
        <v>0</v>
      </c>
      <c r="AC7" s="5" t="str">
        <f t="shared" si="2"/>
        <v>,  0,0,0</v>
      </c>
      <c r="AD7" s="41">
        <f>IFERROR(VLOOKUP(J7,Таблица1[],3,0),0)*$E$2/100</f>
        <v>0</v>
      </c>
      <c r="AE7" s="41">
        <f>IFERROR(VLOOKUP(J7,Таблица1[],2,0),0)*$E$2/100</f>
        <v>0</v>
      </c>
      <c r="AF7" s="41">
        <f>IFERROR(VLOOKUP(J7,Таблица1[],4,0),0)*$E$2/100</f>
        <v>0</v>
      </c>
      <c r="AG7" s="5" t="str">
        <f t="shared" si="3"/>
        <v>,  0,0,0</v>
      </c>
      <c r="AH7" s="41">
        <f>IFERROR(VLOOKUP(K7,Таблица1[],3,0),0)*$E$2/100</f>
        <v>0</v>
      </c>
      <c r="AI7" s="41">
        <f>IFERROR(VLOOKUP(K7,Таблица1[],2,0),0)*$E$2/100</f>
        <v>0</v>
      </c>
      <c r="AJ7" s="41">
        <f>IFERROR(VLOOKUP(K7,Таблица1[],4,0),0)*$E$2/100</f>
        <v>0</v>
      </c>
      <c r="AK7" s="5" t="str">
        <f t="shared" si="4"/>
        <v>,  0,0,0</v>
      </c>
      <c r="AL7" s="41">
        <f>IFERROR(VLOOKUP(L7,Таблица1[],3,0),0)*$E$2/100</f>
        <v>0</v>
      </c>
      <c r="AM7" s="41">
        <f>IFERROR(VLOOKUP(L7,Таблица1[],2,0),0)*$E$2/100</f>
        <v>0</v>
      </c>
      <c r="AN7" s="41">
        <f>IFERROR(VLOOKUP(L7,Таблица1[],4,0),0)*$E$2/100</f>
        <v>0</v>
      </c>
      <c r="AO7" s="5" t="str">
        <f t="shared" si="5"/>
        <v>,  0,0,0</v>
      </c>
      <c r="AP7" s="41">
        <f>IFERROR(VLOOKUP(M7,Таблица1[],3,0),0)*$E$2/100</f>
        <v>0</v>
      </c>
      <c r="AQ7" s="41">
        <f>IFERROR(VLOOKUP(M7,Таблица1[],2,0),0)*$E$2/100</f>
        <v>0</v>
      </c>
      <c r="AR7" s="41">
        <f>IFERROR(VLOOKUP(M7,Таблица1[],4,0),0)*$E$2/100</f>
        <v>0</v>
      </c>
      <c r="AS7" s="5" t="str">
        <f t="shared" si="6"/>
        <v>,  0,0,0</v>
      </c>
      <c r="AT7" s="41">
        <f>IFERROR(VLOOKUP(N7,Таблица1[],3,0),0)*$E$2/100</f>
        <v>0</v>
      </c>
      <c r="AU7" s="41">
        <f>IFERROR(VLOOKUP(N7,Таблица1[],2,0),0)*$E$2/100</f>
        <v>0</v>
      </c>
      <c r="AV7" s="41">
        <f>IFERROR(VLOOKUP(N7,Таблица1[],4,0),0)*$E$2/100</f>
        <v>0</v>
      </c>
      <c r="AW7" s="5" t="str">
        <f t="shared" si="7"/>
        <v>,  0,0,0</v>
      </c>
      <c r="AX7" s="41">
        <f>IFERROR(VLOOKUP(O7,Таблица1[],3,0),0)*$E$2/100</f>
        <v>0</v>
      </c>
      <c r="AY7" s="41">
        <f>IFERROR(VLOOKUP(O7,Таблица1[],2,0),0)*$E$2/100</f>
        <v>0</v>
      </c>
      <c r="AZ7" s="41">
        <f>IFERROR(VLOOKUP(O7,Таблица1[],4,0),0)*$E$2/100</f>
        <v>0</v>
      </c>
      <c r="BA7" s="5" t="str">
        <f t="shared" si="8"/>
        <v>,  0,0,0</v>
      </c>
      <c r="BB7" s="41">
        <f>IFERROR(VLOOKUP(P7,Таблица1[],3,0),0)*$E$2/100</f>
        <v>0</v>
      </c>
      <c r="BC7" s="41">
        <f>IFERROR(VLOOKUP(P7,Таблица1[],2,0),0)*$E$2/100</f>
        <v>0</v>
      </c>
      <c r="BD7" s="41">
        <f>IFERROR(VLOOKUP(P7,Таблица1[],4,0),0)*$E$2/100</f>
        <v>0</v>
      </c>
      <c r="BE7" s="5" t="str">
        <f t="shared" si="9"/>
        <v>,  0,0,0</v>
      </c>
      <c r="BF7" s="41">
        <f>IFERROR(VLOOKUP(Q7,Таблица1[],3,0),0)*$E$2/100</f>
        <v>0</v>
      </c>
      <c r="BG7" s="41">
        <f>IFERROR(VLOOKUP(Q7,Таблица1[],2,0),0)*$E$2/100</f>
        <v>0</v>
      </c>
      <c r="BH7" s="41">
        <f>IFERROR(VLOOKUP(Q7,Таблица1[],4,0),0)*$E$2/100</f>
        <v>0</v>
      </c>
      <c r="BI7" s="5" t="str">
        <f t="shared" si="10"/>
        <v>,  0,0,0</v>
      </c>
      <c r="BJ7" s="41">
        <f>IFERROR(VLOOKUP(R7,Таблица1[],3,0),0)*$E$2/100</f>
        <v>0</v>
      </c>
      <c r="BK7" s="41">
        <f>IFERROR(VLOOKUP(R7,Таблица1[],2,0),0)*$E$2/100</f>
        <v>0</v>
      </c>
      <c r="BL7" s="41">
        <f>IFERROR(VLOOKUP(R7,Таблица1[],4,0),0)*$E$2/100</f>
        <v>0</v>
      </c>
      <c r="BM7" s="5" t="str">
        <f t="shared" si="11"/>
        <v>,  0,0,0</v>
      </c>
      <c r="BN7" s="41">
        <f>IFERROR(VLOOKUP(S7,Таблица1[],3,0),0)*$E$2/100</f>
        <v>0</v>
      </c>
      <c r="BO7" s="41">
        <f>IFERROR(VLOOKUP(S7,Таблица1[],2,0),0)*$E$2/100</f>
        <v>0</v>
      </c>
      <c r="BP7" s="41">
        <f>IFERROR(VLOOKUP(S7,Таблица1[],4,0),0)*$E$2/100</f>
        <v>0</v>
      </c>
      <c r="BQ7" s="5" t="str">
        <f t="shared" si="12"/>
        <v>,  0,0,0</v>
      </c>
      <c r="BR7" s="41">
        <f>IFERROR(VLOOKUP(T7,Таблица1[],3,0),0)*$E$2/100</f>
        <v>0</v>
      </c>
      <c r="BS7" s="41">
        <f>IFERROR(VLOOKUP(T7,Таблица1[],2,0),0)*$E$2/100</f>
        <v>255</v>
      </c>
      <c r="BT7" s="41">
        <f>IFERROR(VLOOKUP(T7,Таблица1[],4,0),0)*$E$2/100</f>
        <v>0</v>
      </c>
      <c r="BU7" s="5" t="str">
        <f t="shared" si="13"/>
        <v>,  0,255,0</v>
      </c>
    </row>
    <row r="8" spans="2:76" x14ac:dyDescent="0.45">
      <c r="B8" s="28">
        <v>16</v>
      </c>
      <c r="C8" s="28">
        <v>10</v>
      </c>
      <c r="D8" s="28">
        <v>16</v>
      </c>
      <c r="E8" s="1">
        <v>1</v>
      </c>
      <c r="F8" t="str">
        <f t="shared" si="14"/>
        <v>16,10,16,1</v>
      </c>
      <c r="I8" s="39"/>
      <c r="J8" s="39"/>
      <c r="K8" s="39"/>
      <c r="L8" s="37"/>
      <c r="M8" s="37"/>
      <c r="N8" s="37"/>
      <c r="O8" s="37"/>
      <c r="P8" s="36"/>
      <c r="Q8" s="36"/>
      <c r="R8" s="32"/>
      <c r="S8" s="32" t="s">
        <v>31</v>
      </c>
      <c r="T8" s="34" t="s">
        <v>32</v>
      </c>
      <c r="V8" t="str">
        <f t="shared" si="0"/>
        <v>.DB   16,10,16,1,  85,170,0,  0,255,0,  0,0,0,  0,0,0,  0,0,0,  0,0,0,  0,0,0,  0,0,0,  0,0,0,  0,0,0,  0,0,0,  0,0,0</v>
      </c>
      <c r="W8" s="2" t="s">
        <v>24</v>
      </c>
      <c r="X8" s="27"/>
      <c r="Y8" s="2"/>
      <c r="Z8" s="41">
        <f>IFERROR(VLOOKUP(I8,Таблица1[],3,0),0)*$E$2/100</f>
        <v>0</v>
      </c>
      <c r="AA8" s="41">
        <f>IFERROR(VLOOKUP(I8,Таблица1[],2,0),0)*$E$2/100</f>
        <v>0</v>
      </c>
      <c r="AB8" s="41">
        <f>IFERROR(VLOOKUP(I8,Таблица1[],4,0),0)*$E$2/100</f>
        <v>0</v>
      </c>
      <c r="AC8" s="5" t="str">
        <f t="shared" si="2"/>
        <v>,  0,0,0</v>
      </c>
      <c r="AD8" s="41">
        <f>IFERROR(VLOOKUP(J8,Таблица1[],3,0),0)*$E$2/100</f>
        <v>0</v>
      </c>
      <c r="AE8" s="41">
        <f>IFERROR(VLOOKUP(J8,Таблица1[],2,0),0)*$E$2/100</f>
        <v>0</v>
      </c>
      <c r="AF8" s="41">
        <f>IFERROR(VLOOKUP(J8,Таблица1[],4,0),0)*$E$2/100</f>
        <v>0</v>
      </c>
      <c r="AG8" s="5" t="str">
        <f t="shared" si="3"/>
        <v>,  0,0,0</v>
      </c>
      <c r="AH8" s="41">
        <f>IFERROR(VLOOKUP(K8,Таблица1[],3,0),0)*$E$2/100</f>
        <v>0</v>
      </c>
      <c r="AI8" s="41">
        <f>IFERROR(VLOOKUP(K8,Таблица1[],2,0),0)*$E$2/100</f>
        <v>0</v>
      </c>
      <c r="AJ8" s="41">
        <f>IFERROR(VLOOKUP(K8,Таблица1[],4,0),0)*$E$2/100</f>
        <v>0</v>
      </c>
      <c r="AK8" s="5" t="str">
        <f t="shared" si="4"/>
        <v>,  0,0,0</v>
      </c>
      <c r="AL8" s="41">
        <f>IFERROR(VLOOKUP(L8,Таблица1[],3,0),0)*$E$2/100</f>
        <v>0</v>
      </c>
      <c r="AM8" s="41">
        <f>IFERROR(VLOOKUP(L8,Таблица1[],2,0),0)*$E$2/100</f>
        <v>0</v>
      </c>
      <c r="AN8" s="41">
        <f>IFERROR(VLOOKUP(L8,Таблица1[],4,0),0)*$E$2/100</f>
        <v>0</v>
      </c>
      <c r="AO8" s="5" t="str">
        <f t="shared" si="5"/>
        <v>,  0,0,0</v>
      </c>
      <c r="AP8" s="41">
        <f>IFERROR(VLOOKUP(M8,Таблица1[],3,0),0)*$E$2/100</f>
        <v>0</v>
      </c>
      <c r="AQ8" s="41">
        <f>IFERROR(VLOOKUP(M8,Таблица1[],2,0),0)*$E$2/100</f>
        <v>0</v>
      </c>
      <c r="AR8" s="41">
        <f>IFERROR(VLOOKUP(M8,Таблица1[],4,0),0)*$E$2/100</f>
        <v>0</v>
      </c>
      <c r="AS8" s="5" t="str">
        <f t="shared" si="6"/>
        <v>,  0,0,0</v>
      </c>
      <c r="AT8" s="41">
        <f>IFERROR(VLOOKUP(N8,Таблица1[],3,0),0)*$E$2/100</f>
        <v>0</v>
      </c>
      <c r="AU8" s="41">
        <f>IFERROR(VLOOKUP(N8,Таблица1[],2,0),0)*$E$2/100</f>
        <v>0</v>
      </c>
      <c r="AV8" s="41">
        <f>IFERROR(VLOOKUP(N8,Таблица1[],4,0),0)*$E$2/100</f>
        <v>0</v>
      </c>
      <c r="AW8" s="5" t="str">
        <f t="shared" si="7"/>
        <v>,  0,0,0</v>
      </c>
      <c r="AX8" s="41">
        <f>IFERROR(VLOOKUP(O8,Таблица1[],3,0),0)*$E$2/100</f>
        <v>0</v>
      </c>
      <c r="AY8" s="41">
        <f>IFERROR(VLOOKUP(O8,Таблица1[],2,0),0)*$E$2/100</f>
        <v>0</v>
      </c>
      <c r="AZ8" s="41">
        <f>IFERROR(VLOOKUP(O8,Таблица1[],4,0),0)*$E$2/100</f>
        <v>0</v>
      </c>
      <c r="BA8" s="5" t="str">
        <f t="shared" si="8"/>
        <v>,  0,0,0</v>
      </c>
      <c r="BB8" s="41">
        <f>IFERROR(VLOOKUP(P8,Таблица1[],3,0),0)*$E$2/100</f>
        <v>0</v>
      </c>
      <c r="BC8" s="41">
        <f>IFERROR(VLOOKUP(P8,Таблица1[],2,0),0)*$E$2/100</f>
        <v>0</v>
      </c>
      <c r="BD8" s="41">
        <f>IFERROR(VLOOKUP(P8,Таблица1[],4,0),0)*$E$2/100</f>
        <v>0</v>
      </c>
      <c r="BE8" s="5" t="str">
        <f t="shared" si="9"/>
        <v>,  0,0,0</v>
      </c>
      <c r="BF8" s="41">
        <f>IFERROR(VLOOKUP(Q8,Таблица1[],3,0),0)*$E$2/100</f>
        <v>0</v>
      </c>
      <c r="BG8" s="41">
        <f>IFERROR(VLOOKUP(Q8,Таблица1[],2,0),0)*$E$2/100</f>
        <v>0</v>
      </c>
      <c r="BH8" s="41">
        <f>IFERROR(VLOOKUP(Q8,Таблица1[],4,0),0)*$E$2/100</f>
        <v>0</v>
      </c>
      <c r="BI8" s="5" t="str">
        <f t="shared" si="10"/>
        <v>,  0,0,0</v>
      </c>
      <c r="BJ8" s="41">
        <f>IFERROR(VLOOKUP(R8,Таблица1[],3,0),0)*$E$2/100</f>
        <v>0</v>
      </c>
      <c r="BK8" s="41">
        <f>IFERROR(VLOOKUP(R8,Таблица1[],2,0),0)*$E$2/100</f>
        <v>0</v>
      </c>
      <c r="BL8" s="41">
        <f>IFERROR(VLOOKUP(R8,Таблица1[],4,0),0)*$E$2/100</f>
        <v>0</v>
      </c>
      <c r="BM8" s="5" t="str">
        <f t="shared" si="11"/>
        <v>,  0,0,0</v>
      </c>
      <c r="BN8" s="41">
        <f>IFERROR(VLOOKUP(S8,Таблица1[],3,0),0)*$E$2/100</f>
        <v>0</v>
      </c>
      <c r="BO8" s="41">
        <f>IFERROR(VLOOKUP(S8,Таблица1[],2,0),0)*$E$2/100</f>
        <v>255</v>
      </c>
      <c r="BP8" s="41">
        <f>IFERROR(VLOOKUP(S8,Таблица1[],4,0),0)*$E$2/100</f>
        <v>0</v>
      </c>
      <c r="BQ8" s="5" t="str">
        <f t="shared" si="12"/>
        <v>,  0,255,0</v>
      </c>
      <c r="BR8" s="41">
        <f>IFERROR(VLOOKUP(T8,Таблица1[],3,0),0)*$E$2/100</f>
        <v>85</v>
      </c>
      <c r="BS8" s="41">
        <f>IFERROR(VLOOKUP(T8,Таблица1[],2,0),0)*$E$2/100</f>
        <v>170</v>
      </c>
      <c r="BT8" s="41">
        <f>IFERROR(VLOOKUP(T8,Таблица1[],4,0),0)*$E$2/100</f>
        <v>0</v>
      </c>
      <c r="BU8" s="5" t="str">
        <f t="shared" si="13"/>
        <v>,  85,170,0</v>
      </c>
    </row>
    <row r="9" spans="2:76" x14ac:dyDescent="0.45">
      <c r="B9" s="28">
        <v>16</v>
      </c>
      <c r="C9" s="28">
        <v>10</v>
      </c>
      <c r="D9" s="28">
        <v>16</v>
      </c>
      <c r="E9" s="1">
        <v>1</v>
      </c>
      <c r="F9" t="str">
        <f t="shared" si="14"/>
        <v>16,10,16,1</v>
      </c>
      <c r="I9" s="39"/>
      <c r="J9" s="39"/>
      <c r="K9" s="39"/>
      <c r="L9" s="37"/>
      <c r="M9" s="37"/>
      <c r="N9" s="37"/>
      <c r="O9" s="37"/>
      <c r="P9" s="36"/>
      <c r="Q9" s="36"/>
      <c r="R9" s="32" t="s">
        <v>31</v>
      </c>
      <c r="S9" s="32" t="s">
        <v>32</v>
      </c>
      <c r="T9" s="34" t="s">
        <v>33</v>
      </c>
      <c r="V9" t="str">
        <f t="shared" si="0"/>
        <v>.DB   16,10,16,1,  128,128,0,  85,170,0,  0,255,0,  0,0,0,  0,0,0,  0,0,0,  0,0,0,  0,0,0,  0,0,0,  0,0,0,  0,0,0,  0,0,0</v>
      </c>
      <c r="W9" s="2" t="s">
        <v>24</v>
      </c>
      <c r="X9" s="27"/>
      <c r="Y9" s="2"/>
      <c r="Z9" s="41">
        <f>IFERROR(VLOOKUP(I9,Таблица1[],3,0),0)*$E$2/100</f>
        <v>0</v>
      </c>
      <c r="AA9" s="41">
        <f>IFERROR(VLOOKUP(I9,Таблица1[],2,0),0)*$E$2/100</f>
        <v>0</v>
      </c>
      <c r="AB9" s="41">
        <f>IFERROR(VLOOKUP(I9,Таблица1[],4,0),0)*$E$2/100</f>
        <v>0</v>
      </c>
      <c r="AC9" s="5" t="str">
        <f t="shared" si="2"/>
        <v>,  0,0,0</v>
      </c>
      <c r="AD9" s="41">
        <f>IFERROR(VLOOKUP(J9,Таблица1[],3,0),0)*$E$2/100</f>
        <v>0</v>
      </c>
      <c r="AE9" s="41">
        <f>IFERROR(VLOOKUP(J9,Таблица1[],2,0),0)*$E$2/100</f>
        <v>0</v>
      </c>
      <c r="AF9" s="41">
        <f>IFERROR(VLOOKUP(J9,Таблица1[],4,0),0)*$E$2/100</f>
        <v>0</v>
      </c>
      <c r="AG9" s="5" t="str">
        <f t="shared" si="3"/>
        <v>,  0,0,0</v>
      </c>
      <c r="AH9" s="41">
        <f>IFERROR(VLOOKUP(K9,Таблица1[],3,0),0)*$E$2/100</f>
        <v>0</v>
      </c>
      <c r="AI9" s="41">
        <f>IFERROR(VLOOKUP(K9,Таблица1[],2,0),0)*$E$2/100</f>
        <v>0</v>
      </c>
      <c r="AJ9" s="41">
        <f>IFERROR(VLOOKUP(K9,Таблица1[],4,0),0)*$E$2/100</f>
        <v>0</v>
      </c>
      <c r="AK9" s="5" t="str">
        <f t="shared" si="4"/>
        <v>,  0,0,0</v>
      </c>
      <c r="AL9" s="41">
        <f>IFERROR(VLOOKUP(L9,Таблица1[],3,0),0)*$E$2/100</f>
        <v>0</v>
      </c>
      <c r="AM9" s="41">
        <f>IFERROR(VLOOKUP(L9,Таблица1[],2,0),0)*$E$2/100</f>
        <v>0</v>
      </c>
      <c r="AN9" s="41">
        <f>IFERROR(VLOOKUP(L9,Таблица1[],4,0),0)*$E$2/100</f>
        <v>0</v>
      </c>
      <c r="AO9" s="5" t="str">
        <f t="shared" si="5"/>
        <v>,  0,0,0</v>
      </c>
      <c r="AP9" s="41">
        <f>IFERROR(VLOOKUP(M9,Таблица1[],3,0),0)*$E$2/100</f>
        <v>0</v>
      </c>
      <c r="AQ9" s="41">
        <f>IFERROR(VLOOKUP(M9,Таблица1[],2,0),0)*$E$2/100</f>
        <v>0</v>
      </c>
      <c r="AR9" s="41">
        <f>IFERROR(VLOOKUP(M9,Таблица1[],4,0),0)*$E$2/100</f>
        <v>0</v>
      </c>
      <c r="AS9" s="5" t="str">
        <f t="shared" si="6"/>
        <v>,  0,0,0</v>
      </c>
      <c r="AT9" s="41">
        <f>IFERROR(VLOOKUP(N9,Таблица1[],3,0),0)*$E$2/100</f>
        <v>0</v>
      </c>
      <c r="AU9" s="41">
        <f>IFERROR(VLOOKUP(N9,Таблица1[],2,0),0)*$E$2/100</f>
        <v>0</v>
      </c>
      <c r="AV9" s="41">
        <f>IFERROR(VLOOKUP(N9,Таблица1[],4,0),0)*$E$2/100</f>
        <v>0</v>
      </c>
      <c r="AW9" s="5" t="str">
        <f t="shared" si="7"/>
        <v>,  0,0,0</v>
      </c>
      <c r="AX9" s="41">
        <f>IFERROR(VLOOKUP(O9,Таблица1[],3,0),0)*$E$2/100</f>
        <v>0</v>
      </c>
      <c r="AY9" s="41">
        <f>IFERROR(VLOOKUP(O9,Таблица1[],2,0),0)*$E$2/100</f>
        <v>0</v>
      </c>
      <c r="AZ9" s="41">
        <f>IFERROR(VLOOKUP(O9,Таблица1[],4,0),0)*$E$2/100</f>
        <v>0</v>
      </c>
      <c r="BA9" s="5" t="str">
        <f t="shared" si="8"/>
        <v>,  0,0,0</v>
      </c>
      <c r="BB9" s="41">
        <f>IFERROR(VLOOKUP(P9,Таблица1[],3,0),0)*$E$2/100</f>
        <v>0</v>
      </c>
      <c r="BC9" s="41">
        <f>IFERROR(VLOOKUP(P9,Таблица1[],2,0),0)*$E$2/100</f>
        <v>0</v>
      </c>
      <c r="BD9" s="41">
        <f>IFERROR(VLOOKUP(P9,Таблица1[],4,0),0)*$E$2/100</f>
        <v>0</v>
      </c>
      <c r="BE9" s="5" t="str">
        <f t="shared" si="9"/>
        <v>,  0,0,0</v>
      </c>
      <c r="BF9" s="41">
        <f>IFERROR(VLOOKUP(Q9,Таблица1[],3,0),0)*$E$2/100</f>
        <v>0</v>
      </c>
      <c r="BG9" s="41">
        <f>IFERROR(VLOOKUP(Q9,Таблица1[],2,0),0)*$E$2/100</f>
        <v>0</v>
      </c>
      <c r="BH9" s="41">
        <f>IFERROR(VLOOKUP(Q9,Таблица1[],4,0),0)*$E$2/100</f>
        <v>0</v>
      </c>
      <c r="BI9" s="5" t="str">
        <f t="shared" si="10"/>
        <v>,  0,0,0</v>
      </c>
      <c r="BJ9" s="41">
        <f>IFERROR(VLOOKUP(R9,Таблица1[],3,0),0)*$E$2/100</f>
        <v>0</v>
      </c>
      <c r="BK9" s="41">
        <f>IFERROR(VLOOKUP(R9,Таблица1[],2,0),0)*$E$2/100</f>
        <v>255</v>
      </c>
      <c r="BL9" s="41">
        <f>IFERROR(VLOOKUP(R9,Таблица1[],4,0),0)*$E$2/100</f>
        <v>0</v>
      </c>
      <c r="BM9" s="5" t="str">
        <f t="shared" si="11"/>
        <v>,  0,255,0</v>
      </c>
      <c r="BN9" s="41">
        <f>IFERROR(VLOOKUP(S9,Таблица1[],3,0),0)*$E$2/100</f>
        <v>85</v>
      </c>
      <c r="BO9" s="41">
        <f>IFERROR(VLOOKUP(S9,Таблица1[],2,0),0)*$E$2/100</f>
        <v>170</v>
      </c>
      <c r="BP9" s="41">
        <f>IFERROR(VLOOKUP(S9,Таблица1[],4,0),0)*$E$2/100</f>
        <v>0</v>
      </c>
      <c r="BQ9" s="5" t="str">
        <f t="shared" si="12"/>
        <v>,  85,170,0</v>
      </c>
      <c r="BR9" s="41">
        <f>IFERROR(VLOOKUP(T9,Таблица1[],3,0),0)*$E$2/100</f>
        <v>127.5</v>
      </c>
      <c r="BS9" s="41">
        <f>IFERROR(VLOOKUP(T9,Таблица1[],2,0),0)*$E$2/100</f>
        <v>127.5</v>
      </c>
      <c r="BT9" s="41">
        <f>IFERROR(VLOOKUP(T9,Таблица1[],4,0),0)*$E$2/100</f>
        <v>0</v>
      </c>
      <c r="BU9" s="5" t="str">
        <f t="shared" si="13"/>
        <v>,  128,128,0</v>
      </c>
    </row>
    <row r="10" spans="2:76" x14ac:dyDescent="0.45">
      <c r="B10" s="28">
        <v>16</v>
      </c>
      <c r="C10" s="28">
        <v>10</v>
      </c>
      <c r="D10" s="28">
        <v>16</v>
      </c>
      <c r="E10" s="1">
        <v>1</v>
      </c>
      <c r="F10" t="str">
        <f t="shared" si="14"/>
        <v>16,10,16,1</v>
      </c>
      <c r="I10" s="39"/>
      <c r="J10" s="39"/>
      <c r="K10" s="39"/>
      <c r="L10" s="37"/>
      <c r="M10" s="37"/>
      <c r="N10" s="37"/>
      <c r="O10" s="37"/>
      <c r="P10" s="36"/>
      <c r="Q10" s="36" t="s">
        <v>31</v>
      </c>
      <c r="R10" s="32" t="s">
        <v>32</v>
      </c>
      <c r="S10" s="32" t="s">
        <v>33</v>
      </c>
      <c r="T10" s="34" t="s">
        <v>35</v>
      </c>
      <c r="V10" t="str">
        <f t="shared" si="0"/>
        <v>.DB   16,10,16,1,  255,0,0,  128,128,0,  85,170,0,  0,255,0,  0,0,0,  0,0,0,  0,0,0,  0,0,0,  0,0,0,  0,0,0,  0,0,0,  0,0,0</v>
      </c>
      <c r="W10" s="2" t="s">
        <v>24</v>
      </c>
      <c r="X10" s="27"/>
      <c r="Y10" s="2"/>
      <c r="Z10" s="41">
        <f>IFERROR(VLOOKUP(I10,Таблица1[],3,0),0)*$E$2/100</f>
        <v>0</v>
      </c>
      <c r="AA10" s="41">
        <f>IFERROR(VLOOKUP(I10,Таблица1[],2,0),0)*$E$2/100</f>
        <v>0</v>
      </c>
      <c r="AB10" s="41">
        <f>IFERROR(VLOOKUP(I10,Таблица1[],4,0),0)*$E$2/100</f>
        <v>0</v>
      </c>
      <c r="AC10" s="5" t="str">
        <f t="shared" si="2"/>
        <v>,  0,0,0</v>
      </c>
      <c r="AD10" s="41">
        <f>IFERROR(VLOOKUP(J10,Таблица1[],3,0),0)*$E$2/100</f>
        <v>0</v>
      </c>
      <c r="AE10" s="41">
        <f>IFERROR(VLOOKUP(J10,Таблица1[],2,0),0)*$E$2/100</f>
        <v>0</v>
      </c>
      <c r="AF10" s="41">
        <f>IFERROR(VLOOKUP(J10,Таблица1[],4,0),0)*$E$2/100</f>
        <v>0</v>
      </c>
      <c r="AG10" s="5" t="str">
        <f t="shared" si="3"/>
        <v>,  0,0,0</v>
      </c>
      <c r="AH10" s="41">
        <f>IFERROR(VLOOKUP(K10,Таблица1[],3,0),0)*$E$2/100</f>
        <v>0</v>
      </c>
      <c r="AI10" s="41">
        <f>IFERROR(VLOOKUP(K10,Таблица1[],2,0),0)*$E$2/100</f>
        <v>0</v>
      </c>
      <c r="AJ10" s="41">
        <f>IFERROR(VLOOKUP(K10,Таблица1[],4,0),0)*$E$2/100</f>
        <v>0</v>
      </c>
      <c r="AK10" s="5" t="str">
        <f t="shared" si="4"/>
        <v>,  0,0,0</v>
      </c>
      <c r="AL10" s="41">
        <f>IFERROR(VLOOKUP(L10,Таблица1[],3,0),0)*$E$2/100</f>
        <v>0</v>
      </c>
      <c r="AM10" s="41">
        <f>IFERROR(VLOOKUP(L10,Таблица1[],2,0),0)*$E$2/100</f>
        <v>0</v>
      </c>
      <c r="AN10" s="41">
        <f>IFERROR(VLOOKUP(L10,Таблица1[],4,0),0)*$E$2/100</f>
        <v>0</v>
      </c>
      <c r="AO10" s="5" t="str">
        <f t="shared" si="5"/>
        <v>,  0,0,0</v>
      </c>
      <c r="AP10" s="41">
        <f>IFERROR(VLOOKUP(M10,Таблица1[],3,0),0)*$E$2/100</f>
        <v>0</v>
      </c>
      <c r="AQ10" s="41">
        <f>IFERROR(VLOOKUP(M10,Таблица1[],2,0),0)*$E$2/100</f>
        <v>0</v>
      </c>
      <c r="AR10" s="41">
        <f>IFERROR(VLOOKUP(M10,Таблица1[],4,0),0)*$E$2/100</f>
        <v>0</v>
      </c>
      <c r="AS10" s="5" t="str">
        <f t="shared" si="6"/>
        <v>,  0,0,0</v>
      </c>
      <c r="AT10" s="41">
        <f>IFERROR(VLOOKUP(N10,Таблица1[],3,0),0)*$E$2/100</f>
        <v>0</v>
      </c>
      <c r="AU10" s="41">
        <f>IFERROR(VLOOKUP(N10,Таблица1[],2,0),0)*$E$2/100</f>
        <v>0</v>
      </c>
      <c r="AV10" s="41">
        <f>IFERROR(VLOOKUP(N10,Таблица1[],4,0),0)*$E$2/100</f>
        <v>0</v>
      </c>
      <c r="AW10" s="5" t="str">
        <f t="shared" si="7"/>
        <v>,  0,0,0</v>
      </c>
      <c r="AX10" s="41">
        <f>IFERROR(VLOOKUP(O10,Таблица1[],3,0),0)*$E$2/100</f>
        <v>0</v>
      </c>
      <c r="AY10" s="41">
        <f>IFERROR(VLOOKUP(O10,Таблица1[],2,0),0)*$E$2/100</f>
        <v>0</v>
      </c>
      <c r="AZ10" s="41">
        <f>IFERROR(VLOOKUP(O10,Таблица1[],4,0),0)*$E$2/100</f>
        <v>0</v>
      </c>
      <c r="BA10" s="5" t="str">
        <f t="shared" si="8"/>
        <v>,  0,0,0</v>
      </c>
      <c r="BB10" s="41">
        <f>IFERROR(VLOOKUP(P10,Таблица1[],3,0),0)*$E$2/100</f>
        <v>0</v>
      </c>
      <c r="BC10" s="41">
        <f>IFERROR(VLOOKUP(P10,Таблица1[],2,0),0)*$E$2/100</f>
        <v>0</v>
      </c>
      <c r="BD10" s="41">
        <f>IFERROR(VLOOKUP(P10,Таблица1[],4,0),0)*$E$2/100</f>
        <v>0</v>
      </c>
      <c r="BE10" s="5" t="str">
        <f t="shared" si="9"/>
        <v>,  0,0,0</v>
      </c>
      <c r="BF10" s="41">
        <f>IFERROR(VLOOKUP(Q10,Таблица1[],3,0),0)*$E$2/100</f>
        <v>0</v>
      </c>
      <c r="BG10" s="41">
        <f>IFERROR(VLOOKUP(Q10,Таблица1[],2,0),0)*$E$2/100</f>
        <v>255</v>
      </c>
      <c r="BH10" s="41">
        <f>IFERROR(VLOOKUP(Q10,Таблица1[],4,0),0)*$E$2/100</f>
        <v>0</v>
      </c>
      <c r="BI10" s="5" t="str">
        <f t="shared" si="10"/>
        <v>,  0,255,0</v>
      </c>
      <c r="BJ10" s="41">
        <f>IFERROR(VLOOKUP(R10,Таблица1[],3,0),0)*$E$2/100</f>
        <v>85</v>
      </c>
      <c r="BK10" s="41">
        <f>IFERROR(VLOOKUP(R10,Таблица1[],2,0),0)*$E$2/100</f>
        <v>170</v>
      </c>
      <c r="BL10" s="41">
        <f>IFERROR(VLOOKUP(R10,Таблица1[],4,0),0)*$E$2/100</f>
        <v>0</v>
      </c>
      <c r="BM10" s="5" t="str">
        <f t="shared" si="11"/>
        <v>,  85,170,0</v>
      </c>
      <c r="BN10" s="41">
        <f>IFERROR(VLOOKUP(S10,Таблица1[],3,0),0)*$E$2/100</f>
        <v>127.5</v>
      </c>
      <c r="BO10" s="41">
        <f>IFERROR(VLOOKUP(S10,Таблица1[],2,0),0)*$E$2/100</f>
        <v>127.5</v>
      </c>
      <c r="BP10" s="41">
        <f>IFERROR(VLOOKUP(S10,Таблица1[],4,0),0)*$E$2/100</f>
        <v>0</v>
      </c>
      <c r="BQ10" s="5" t="str">
        <f t="shared" si="12"/>
        <v>,  128,128,0</v>
      </c>
      <c r="BR10" s="41">
        <f>IFERROR(VLOOKUP(T10,Таблица1[],3,0),0)*$E$2/100</f>
        <v>255</v>
      </c>
      <c r="BS10" s="41">
        <f>IFERROR(VLOOKUP(T10,Таблица1[],2,0),0)*$E$2/100</f>
        <v>0</v>
      </c>
      <c r="BT10" s="41">
        <f>IFERROR(VLOOKUP(T10,Таблица1[],4,0),0)*$E$2/100</f>
        <v>0</v>
      </c>
      <c r="BU10" s="5" t="str">
        <f t="shared" si="13"/>
        <v>,  255,0,0</v>
      </c>
    </row>
    <row r="11" spans="2:76" x14ac:dyDescent="0.45">
      <c r="B11" s="28">
        <v>16</v>
      </c>
      <c r="C11" s="28">
        <v>10</v>
      </c>
      <c r="D11" s="28">
        <v>16</v>
      </c>
      <c r="E11" s="1">
        <v>1</v>
      </c>
      <c r="F11" t="str">
        <f t="shared" si="14"/>
        <v>16,10,16,1</v>
      </c>
      <c r="I11" s="39"/>
      <c r="J11" s="39"/>
      <c r="K11" s="39"/>
      <c r="L11" s="37"/>
      <c r="M11" s="37"/>
      <c r="N11" s="37"/>
      <c r="O11" s="37"/>
      <c r="P11" s="36" t="s">
        <v>31</v>
      </c>
      <c r="Q11" s="36" t="s">
        <v>32</v>
      </c>
      <c r="R11" s="32" t="s">
        <v>33</v>
      </c>
      <c r="S11" s="32" t="s">
        <v>35</v>
      </c>
      <c r="T11" s="34" t="s">
        <v>37</v>
      </c>
      <c r="V11" t="str">
        <f t="shared" si="0"/>
        <v>.DB   16,10,16,1,  128,0,128,  255,0,0,  128,128,0,  85,170,0,  0,255,0,  0,0,0,  0,0,0,  0,0,0,  0,0,0,  0,0,0,  0,0,0,  0,0,0</v>
      </c>
      <c r="W11" s="2" t="s">
        <v>24</v>
      </c>
      <c r="X11" s="27"/>
      <c r="Y11" s="2"/>
      <c r="Z11" s="41">
        <f>IFERROR(VLOOKUP(I11,Таблица1[],3,0),0)*$E$2/100</f>
        <v>0</v>
      </c>
      <c r="AA11" s="41">
        <f>IFERROR(VLOOKUP(I11,Таблица1[],2,0),0)*$E$2/100</f>
        <v>0</v>
      </c>
      <c r="AB11" s="41">
        <f>IFERROR(VLOOKUP(I11,Таблица1[],4,0),0)*$E$2/100</f>
        <v>0</v>
      </c>
      <c r="AC11" s="5" t="str">
        <f t="shared" si="2"/>
        <v>,  0,0,0</v>
      </c>
      <c r="AD11" s="41">
        <f>IFERROR(VLOOKUP(J11,Таблица1[],3,0),0)*$E$2/100</f>
        <v>0</v>
      </c>
      <c r="AE11" s="41">
        <f>IFERROR(VLOOKUP(J11,Таблица1[],2,0),0)*$E$2/100</f>
        <v>0</v>
      </c>
      <c r="AF11" s="41">
        <f>IFERROR(VLOOKUP(J11,Таблица1[],4,0),0)*$E$2/100</f>
        <v>0</v>
      </c>
      <c r="AG11" s="5" t="str">
        <f t="shared" si="3"/>
        <v>,  0,0,0</v>
      </c>
      <c r="AH11" s="41">
        <f>IFERROR(VLOOKUP(K11,Таблица1[],3,0),0)*$E$2/100</f>
        <v>0</v>
      </c>
      <c r="AI11" s="41">
        <f>IFERROR(VLOOKUP(K11,Таблица1[],2,0),0)*$E$2/100</f>
        <v>0</v>
      </c>
      <c r="AJ11" s="41">
        <f>IFERROR(VLOOKUP(K11,Таблица1[],4,0),0)*$E$2/100</f>
        <v>0</v>
      </c>
      <c r="AK11" s="5" t="str">
        <f t="shared" si="4"/>
        <v>,  0,0,0</v>
      </c>
      <c r="AL11" s="41">
        <f>IFERROR(VLOOKUP(L11,Таблица1[],3,0),0)*$E$2/100</f>
        <v>0</v>
      </c>
      <c r="AM11" s="41">
        <f>IFERROR(VLOOKUP(L11,Таблица1[],2,0),0)*$E$2/100</f>
        <v>0</v>
      </c>
      <c r="AN11" s="41">
        <f>IFERROR(VLOOKUP(L11,Таблица1[],4,0),0)*$E$2/100</f>
        <v>0</v>
      </c>
      <c r="AO11" s="5" t="str">
        <f t="shared" si="5"/>
        <v>,  0,0,0</v>
      </c>
      <c r="AP11" s="41">
        <f>IFERROR(VLOOKUP(M11,Таблица1[],3,0),0)*$E$2/100</f>
        <v>0</v>
      </c>
      <c r="AQ11" s="41">
        <f>IFERROR(VLOOKUP(M11,Таблица1[],2,0),0)*$E$2/100</f>
        <v>0</v>
      </c>
      <c r="AR11" s="41">
        <f>IFERROR(VLOOKUP(M11,Таблица1[],4,0),0)*$E$2/100</f>
        <v>0</v>
      </c>
      <c r="AS11" s="5" t="str">
        <f t="shared" si="6"/>
        <v>,  0,0,0</v>
      </c>
      <c r="AT11" s="41">
        <f>IFERROR(VLOOKUP(N11,Таблица1[],3,0),0)*$E$2/100</f>
        <v>0</v>
      </c>
      <c r="AU11" s="41">
        <f>IFERROR(VLOOKUP(N11,Таблица1[],2,0),0)*$E$2/100</f>
        <v>0</v>
      </c>
      <c r="AV11" s="41">
        <f>IFERROR(VLOOKUP(N11,Таблица1[],4,0),0)*$E$2/100</f>
        <v>0</v>
      </c>
      <c r="AW11" s="5" t="str">
        <f t="shared" si="7"/>
        <v>,  0,0,0</v>
      </c>
      <c r="AX11" s="41">
        <f>IFERROR(VLOOKUP(O11,Таблица1[],3,0),0)*$E$2/100</f>
        <v>0</v>
      </c>
      <c r="AY11" s="41">
        <f>IFERROR(VLOOKUP(O11,Таблица1[],2,0),0)*$E$2/100</f>
        <v>0</v>
      </c>
      <c r="AZ11" s="41">
        <f>IFERROR(VLOOKUP(O11,Таблица1[],4,0),0)*$E$2/100</f>
        <v>0</v>
      </c>
      <c r="BA11" s="5" t="str">
        <f t="shared" si="8"/>
        <v>,  0,0,0</v>
      </c>
      <c r="BB11" s="41">
        <f>IFERROR(VLOOKUP(P11,Таблица1[],3,0),0)*$E$2/100</f>
        <v>0</v>
      </c>
      <c r="BC11" s="41">
        <f>IFERROR(VLOOKUP(P11,Таблица1[],2,0),0)*$E$2/100</f>
        <v>255</v>
      </c>
      <c r="BD11" s="41">
        <f>IFERROR(VLOOKUP(P11,Таблица1[],4,0),0)*$E$2/100</f>
        <v>0</v>
      </c>
      <c r="BE11" s="5" t="str">
        <f t="shared" si="9"/>
        <v>,  0,255,0</v>
      </c>
      <c r="BF11" s="41">
        <f>IFERROR(VLOOKUP(Q11,Таблица1[],3,0),0)*$E$2/100</f>
        <v>85</v>
      </c>
      <c r="BG11" s="41">
        <f>IFERROR(VLOOKUP(Q11,Таблица1[],2,0),0)*$E$2/100</f>
        <v>170</v>
      </c>
      <c r="BH11" s="41">
        <f>IFERROR(VLOOKUP(Q11,Таблица1[],4,0),0)*$E$2/100</f>
        <v>0</v>
      </c>
      <c r="BI11" s="5" t="str">
        <f t="shared" si="10"/>
        <v>,  85,170,0</v>
      </c>
      <c r="BJ11" s="41">
        <f>IFERROR(VLOOKUP(R11,Таблица1[],3,0),0)*$E$2/100</f>
        <v>127.5</v>
      </c>
      <c r="BK11" s="41">
        <f>IFERROR(VLOOKUP(R11,Таблица1[],2,0),0)*$E$2/100</f>
        <v>127.5</v>
      </c>
      <c r="BL11" s="41">
        <f>IFERROR(VLOOKUP(R11,Таблица1[],4,0),0)*$E$2/100</f>
        <v>0</v>
      </c>
      <c r="BM11" s="5" t="str">
        <f t="shared" si="11"/>
        <v>,  128,128,0</v>
      </c>
      <c r="BN11" s="41">
        <f>IFERROR(VLOOKUP(S11,Таблица1[],3,0),0)*$E$2/100</f>
        <v>255</v>
      </c>
      <c r="BO11" s="41">
        <f>IFERROR(VLOOKUP(S11,Таблица1[],2,0),0)*$E$2/100</f>
        <v>0</v>
      </c>
      <c r="BP11" s="41">
        <f>IFERROR(VLOOKUP(S11,Таблица1[],4,0),0)*$E$2/100</f>
        <v>0</v>
      </c>
      <c r="BQ11" s="5" t="str">
        <f t="shared" si="12"/>
        <v>,  255,0,0</v>
      </c>
      <c r="BR11" s="41">
        <f>IFERROR(VLOOKUP(T11,Таблица1[],3,0),0)*$E$2/100</f>
        <v>127.5</v>
      </c>
      <c r="BS11" s="41">
        <f>IFERROR(VLOOKUP(T11,Таблица1[],2,0),0)*$E$2/100</f>
        <v>0</v>
      </c>
      <c r="BT11" s="41">
        <f>IFERROR(VLOOKUP(T11,Таблица1[],4,0),0)*$E$2/100</f>
        <v>127.5</v>
      </c>
      <c r="BU11" s="5" t="str">
        <f t="shared" si="13"/>
        <v>,  128,0,128</v>
      </c>
    </row>
    <row r="12" spans="2:76" x14ac:dyDescent="0.45">
      <c r="B12" s="28">
        <v>16</v>
      </c>
      <c r="C12" s="28">
        <v>10</v>
      </c>
      <c r="D12" s="28">
        <v>16</v>
      </c>
      <c r="E12" s="1">
        <v>1</v>
      </c>
      <c r="F12" t="str">
        <f t="shared" si="14"/>
        <v>16,10,16,1</v>
      </c>
      <c r="I12" s="39"/>
      <c r="J12" s="39"/>
      <c r="K12" s="39"/>
      <c r="L12" s="37"/>
      <c r="M12" s="37"/>
      <c r="N12" s="37"/>
      <c r="O12" s="37" t="s">
        <v>31</v>
      </c>
      <c r="P12" s="36" t="s">
        <v>32</v>
      </c>
      <c r="Q12" s="36" t="s">
        <v>33</v>
      </c>
      <c r="R12" s="32" t="s">
        <v>35</v>
      </c>
      <c r="S12" s="32" t="s">
        <v>37</v>
      </c>
      <c r="T12" s="34" t="s">
        <v>39</v>
      </c>
      <c r="V12" t="str">
        <f t="shared" si="0"/>
        <v>.DB   16,10,16,1,  0,0,255,  128,0,128,  255,0,0,  128,128,0,  85,170,0,  0,255,0,  0,0,0,  0,0,0,  0,0,0,  0,0,0,  0,0,0,  0,0,0</v>
      </c>
      <c r="W12" s="2" t="s">
        <v>24</v>
      </c>
      <c r="X12" s="27"/>
      <c r="Y12" s="2"/>
      <c r="Z12" s="41">
        <f>IFERROR(VLOOKUP(I12,Таблица1[],3,0),0)*$E$2/100</f>
        <v>0</v>
      </c>
      <c r="AA12" s="41">
        <f>IFERROR(VLOOKUP(I12,Таблица1[],2,0),0)*$E$2/100</f>
        <v>0</v>
      </c>
      <c r="AB12" s="41">
        <f>IFERROR(VLOOKUP(I12,Таблица1[],4,0),0)*$E$2/100</f>
        <v>0</v>
      </c>
      <c r="AC12" s="5" t="str">
        <f t="shared" si="2"/>
        <v>,  0,0,0</v>
      </c>
      <c r="AD12" s="41">
        <f>IFERROR(VLOOKUP(J12,Таблица1[],3,0),0)*$E$2/100</f>
        <v>0</v>
      </c>
      <c r="AE12" s="41">
        <f>IFERROR(VLOOKUP(J12,Таблица1[],2,0),0)*$E$2/100</f>
        <v>0</v>
      </c>
      <c r="AF12" s="41">
        <f>IFERROR(VLOOKUP(J12,Таблица1[],4,0),0)*$E$2/100</f>
        <v>0</v>
      </c>
      <c r="AG12" s="5" t="str">
        <f t="shared" si="3"/>
        <v>,  0,0,0</v>
      </c>
      <c r="AH12" s="41">
        <f>IFERROR(VLOOKUP(K12,Таблица1[],3,0),0)*$E$2/100</f>
        <v>0</v>
      </c>
      <c r="AI12" s="41">
        <f>IFERROR(VLOOKUP(K12,Таблица1[],2,0),0)*$E$2/100</f>
        <v>0</v>
      </c>
      <c r="AJ12" s="41">
        <f>IFERROR(VLOOKUP(K12,Таблица1[],4,0),0)*$E$2/100</f>
        <v>0</v>
      </c>
      <c r="AK12" s="5" t="str">
        <f t="shared" si="4"/>
        <v>,  0,0,0</v>
      </c>
      <c r="AL12" s="41">
        <f>IFERROR(VLOOKUP(L12,Таблица1[],3,0),0)*$E$2/100</f>
        <v>0</v>
      </c>
      <c r="AM12" s="41">
        <f>IFERROR(VLOOKUP(L12,Таблица1[],2,0),0)*$E$2/100</f>
        <v>0</v>
      </c>
      <c r="AN12" s="41">
        <f>IFERROR(VLOOKUP(L12,Таблица1[],4,0),0)*$E$2/100</f>
        <v>0</v>
      </c>
      <c r="AO12" s="5" t="str">
        <f t="shared" si="5"/>
        <v>,  0,0,0</v>
      </c>
      <c r="AP12" s="41">
        <f>IFERROR(VLOOKUP(M12,Таблица1[],3,0),0)*$E$2/100</f>
        <v>0</v>
      </c>
      <c r="AQ12" s="41">
        <f>IFERROR(VLOOKUP(M12,Таблица1[],2,0),0)*$E$2/100</f>
        <v>0</v>
      </c>
      <c r="AR12" s="41">
        <f>IFERROR(VLOOKUP(M12,Таблица1[],4,0),0)*$E$2/100</f>
        <v>0</v>
      </c>
      <c r="AS12" s="5" t="str">
        <f t="shared" si="6"/>
        <v>,  0,0,0</v>
      </c>
      <c r="AT12" s="41">
        <f>IFERROR(VLOOKUP(N12,Таблица1[],3,0),0)*$E$2/100</f>
        <v>0</v>
      </c>
      <c r="AU12" s="41">
        <f>IFERROR(VLOOKUP(N12,Таблица1[],2,0),0)*$E$2/100</f>
        <v>0</v>
      </c>
      <c r="AV12" s="41">
        <f>IFERROR(VLOOKUP(N12,Таблица1[],4,0),0)*$E$2/100</f>
        <v>0</v>
      </c>
      <c r="AW12" s="5" t="str">
        <f t="shared" si="7"/>
        <v>,  0,0,0</v>
      </c>
      <c r="AX12" s="41">
        <f>IFERROR(VLOOKUP(O12,Таблица1[],3,0),0)*$E$2/100</f>
        <v>0</v>
      </c>
      <c r="AY12" s="41">
        <f>IFERROR(VLOOKUP(O12,Таблица1[],2,0),0)*$E$2/100</f>
        <v>255</v>
      </c>
      <c r="AZ12" s="41">
        <f>IFERROR(VLOOKUP(O12,Таблица1[],4,0),0)*$E$2/100</f>
        <v>0</v>
      </c>
      <c r="BA12" s="5" t="str">
        <f t="shared" si="8"/>
        <v>,  0,255,0</v>
      </c>
      <c r="BB12" s="41">
        <f>IFERROR(VLOOKUP(P12,Таблица1[],3,0),0)*$E$2/100</f>
        <v>85</v>
      </c>
      <c r="BC12" s="41">
        <f>IFERROR(VLOOKUP(P12,Таблица1[],2,0),0)*$E$2/100</f>
        <v>170</v>
      </c>
      <c r="BD12" s="41">
        <f>IFERROR(VLOOKUP(P12,Таблица1[],4,0),0)*$E$2/100</f>
        <v>0</v>
      </c>
      <c r="BE12" s="5" t="str">
        <f t="shared" si="9"/>
        <v>,  85,170,0</v>
      </c>
      <c r="BF12" s="41">
        <f>IFERROR(VLOOKUP(Q12,Таблица1[],3,0),0)*$E$2/100</f>
        <v>127.5</v>
      </c>
      <c r="BG12" s="41">
        <f>IFERROR(VLOOKUP(Q12,Таблица1[],2,0),0)*$E$2/100</f>
        <v>127.5</v>
      </c>
      <c r="BH12" s="41">
        <f>IFERROR(VLOOKUP(Q12,Таблица1[],4,0),0)*$E$2/100</f>
        <v>0</v>
      </c>
      <c r="BI12" s="5" t="str">
        <f t="shared" si="10"/>
        <v>,  128,128,0</v>
      </c>
      <c r="BJ12" s="41">
        <f>IFERROR(VLOOKUP(R12,Таблица1[],3,0),0)*$E$2/100</f>
        <v>255</v>
      </c>
      <c r="BK12" s="41">
        <f>IFERROR(VLOOKUP(R12,Таблица1[],2,0),0)*$E$2/100</f>
        <v>0</v>
      </c>
      <c r="BL12" s="41">
        <f>IFERROR(VLOOKUP(R12,Таблица1[],4,0),0)*$E$2/100</f>
        <v>0</v>
      </c>
      <c r="BM12" s="5" t="str">
        <f t="shared" si="11"/>
        <v>,  255,0,0</v>
      </c>
      <c r="BN12" s="41">
        <f>IFERROR(VLOOKUP(S12,Таблица1[],3,0),0)*$E$2/100</f>
        <v>127.5</v>
      </c>
      <c r="BO12" s="41">
        <f>IFERROR(VLOOKUP(S12,Таблица1[],2,0),0)*$E$2/100</f>
        <v>0</v>
      </c>
      <c r="BP12" s="41">
        <f>IFERROR(VLOOKUP(S12,Таблица1[],4,0),0)*$E$2/100</f>
        <v>127.5</v>
      </c>
      <c r="BQ12" s="5" t="str">
        <f t="shared" si="12"/>
        <v>,  128,0,128</v>
      </c>
      <c r="BR12" s="41">
        <f>IFERROR(VLOOKUP(T12,Таблица1[],3,0),0)*$E$2/100</f>
        <v>0</v>
      </c>
      <c r="BS12" s="41">
        <f>IFERROR(VLOOKUP(T12,Таблица1[],2,0),0)*$E$2/100</f>
        <v>0</v>
      </c>
      <c r="BT12" s="41">
        <f>IFERROR(VLOOKUP(T12,Таблица1[],4,0),0)*$E$2/100</f>
        <v>255</v>
      </c>
      <c r="BU12" s="5" t="str">
        <f t="shared" si="13"/>
        <v>,  0,0,255</v>
      </c>
    </row>
    <row r="13" spans="2:76" x14ac:dyDescent="0.45">
      <c r="B13" s="28">
        <v>16</v>
      </c>
      <c r="C13" s="28">
        <v>10</v>
      </c>
      <c r="D13" s="28">
        <v>16</v>
      </c>
      <c r="E13" s="1">
        <v>1</v>
      </c>
      <c r="F13" t="str">
        <f t="shared" si="14"/>
        <v>16,10,16,1</v>
      </c>
      <c r="I13" s="39"/>
      <c r="J13" s="39"/>
      <c r="K13" s="39"/>
      <c r="L13" s="37"/>
      <c r="M13" s="37"/>
      <c r="N13" s="37" t="s">
        <v>31</v>
      </c>
      <c r="O13" s="37" t="s">
        <v>32</v>
      </c>
      <c r="P13" s="36" t="s">
        <v>33</v>
      </c>
      <c r="Q13" s="36" t="s">
        <v>35</v>
      </c>
      <c r="R13" s="32" t="s">
        <v>37</v>
      </c>
      <c r="S13" s="32" t="s">
        <v>39</v>
      </c>
      <c r="T13" s="34" t="s">
        <v>40</v>
      </c>
      <c r="V13" t="str">
        <f t="shared" si="0"/>
        <v>.DB   16,10,16,1,  0,85,170,  0,0,255,  128,0,128,  255,0,0,  128,128,0,  85,170,0,  0,255,0,  0,0,0,  0,0,0,  0,0,0,  0,0,0,  0,0,0</v>
      </c>
      <c r="W13" s="2" t="s">
        <v>24</v>
      </c>
      <c r="X13" s="27"/>
      <c r="Y13" s="2"/>
      <c r="Z13" s="41">
        <f>IFERROR(VLOOKUP(I13,Таблица1[],3,0),0)*$E$2/100</f>
        <v>0</v>
      </c>
      <c r="AA13" s="41">
        <f>IFERROR(VLOOKUP(I13,Таблица1[],2,0),0)*$E$2/100</f>
        <v>0</v>
      </c>
      <c r="AB13" s="41">
        <f>IFERROR(VLOOKUP(I13,Таблица1[],4,0),0)*$E$2/100</f>
        <v>0</v>
      </c>
      <c r="AC13" s="5" t="str">
        <f t="shared" si="2"/>
        <v>,  0,0,0</v>
      </c>
      <c r="AD13" s="41">
        <f>IFERROR(VLOOKUP(J13,Таблица1[],3,0),0)*$E$2/100</f>
        <v>0</v>
      </c>
      <c r="AE13" s="41">
        <f>IFERROR(VLOOKUP(J13,Таблица1[],2,0),0)*$E$2/100</f>
        <v>0</v>
      </c>
      <c r="AF13" s="41">
        <f>IFERROR(VLOOKUP(J13,Таблица1[],4,0),0)*$E$2/100</f>
        <v>0</v>
      </c>
      <c r="AG13" s="5" t="str">
        <f t="shared" si="3"/>
        <v>,  0,0,0</v>
      </c>
      <c r="AH13" s="41">
        <f>IFERROR(VLOOKUP(K13,Таблица1[],3,0),0)*$E$2/100</f>
        <v>0</v>
      </c>
      <c r="AI13" s="41">
        <f>IFERROR(VLOOKUP(K13,Таблица1[],2,0),0)*$E$2/100</f>
        <v>0</v>
      </c>
      <c r="AJ13" s="41">
        <f>IFERROR(VLOOKUP(K13,Таблица1[],4,0),0)*$E$2/100</f>
        <v>0</v>
      </c>
      <c r="AK13" s="5" t="str">
        <f t="shared" si="4"/>
        <v>,  0,0,0</v>
      </c>
      <c r="AL13" s="41">
        <f>IFERROR(VLOOKUP(L13,Таблица1[],3,0),0)*$E$2/100</f>
        <v>0</v>
      </c>
      <c r="AM13" s="41">
        <f>IFERROR(VLOOKUP(L13,Таблица1[],2,0),0)*$E$2/100</f>
        <v>0</v>
      </c>
      <c r="AN13" s="41">
        <f>IFERROR(VLOOKUP(L13,Таблица1[],4,0),0)*$E$2/100</f>
        <v>0</v>
      </c>
      <c r="AO13" s="5" t="str">
        <f t="shared" si="5"/>
        <v>,  0,0,0</v>
      </c>
      <c r="AP13" s="41">
        <f>IFERROR(VLOOKUP(M13,Таблица1[],3,0),0)*$E$2/100</f>
        <v>0</v>
      </c>
      <c r="AQ13" s="41">
        <f>IFERROR(VLOOKUP(M13,Таблица1[],2,0),0)*$E$2/100</f>
        <v>0</v>
      </c>
      <c r="AR13" s="41">
        <f>IFERROR(VLOOKUP(M13,Таблица1[],4,0),0)*$E$2/100</f>
        <v>0</v>
      </c>
      <c r="AS13" s="5" t="str">
        <f t="shared" si="6"/>
        <v>,  0,0,0</v>
      </c>
      <c r="AT13" s="41">
        <f>IFERROR(VLOOKUP(N13,Таблица1[],3,0),0)*$E$2/100</f>
        <v>0</v>
      </c>
      <c r="AU13" s="41">
        <f>IFERROR(VLOOKUP(N13,Таблица1[],2,0),0)*$E$2/100</f>
        <v>255</v>
      </c>
      <c r="AV13" s="41">
        <f>IFERROR(VLOOKUP(N13,Таблица1[],4,0),0)*$E$2/100</f>
        <v>0</v>
      </c>
      <c r="AW13" s="5" t="str">
        <f t="shared" si="7"/>
        <v>,  0,255,0</v>
      </c>
      <c r="AX13" s="41">
        <f>IFERROR(VLOOKUP(O13,Таблица1[],3,0),0)*$E$2/100</f>
        <v>85</v>
      </c>
      <c r="AY13" s="41">
        <f>IFERROR(VLOOKUP(O13,Таблица1[],2,0),0)*$E$2/100</f>
        <v>170</v>
      </c>
      <c r="AZ13" s="41">
        <f>IFERROR(VLOOKUP(O13,Таблица1[],4,0),0)*$E$2/100</f>
        <v>0</v>
      </c>
      <c r="BA13" s="5" t="str">
        <f t="shared" si="8"/>
        <v>,  85,170,0</v>
      </c>
      <c r="BB13" s="41">
        <f>IFERROR(VLOOKUP(P13,Таблица1[],3,0),0)*$E$2/100</f>
        <v>127.5</v>
      </c>
      <c r="BC13" s="41">
        <f>IFERROR(VLOOKUP(P13,Таблица1[],2,0),0)*$E$2/100</f>
        <v>127.5</v>
      </c>
      <c r="BD13" s="41">
        <f>IFERROR(VLOOKUP(P13,Таблица1[],4,0),0)*$E$2/100</f>
        <v>0</v>
      </c>
      <c r="BE13" s="5" t="str">
        <f t="shared" si="9"/>
        <v>,  128,128,0</v>
      </c>
      <c r="BF13" s="41">
        <f>IFERROR(VLOOKUP(Q13,Таблица1[],3,0),0)*$E$2/100</f>
        <v>255</v>
      </c>
      <c r="BG13" s="41">
        <f>IFERROR(VLOOKUP(Q13,Таблица1[],2,0),0)*$E$2/100</f>
        <v>0</v>
      </c>
      <c r="BH13" s="41">
        <f>IFERROR(VLOOKUP(Q13,Таблица1[],4,0),0)*$E$2/100</f>
        <v>0</v>
      </c>
      <c r="BI13" s="5" t="str">
        <f t="shared" si="10"/>
        <v>,  255,0,0</v>
      </c>
      <c r="BJ13" s="41">
        <f>IFERROR(VLOOKUP(R13,Таблица1[],3,0),0)*$E$2/100</f>
        <v>127.5</v>
      </c>
      <c r="BK13" s="41">
        <f>IFERROR(VLOOKUP(R13,Таблица1[],2,0),0)*$E$2/100</f>
        <v>0</v>
      </c>
      <c r="BL13" s="41">
        <f>IFERROR(VLOOKUP(R13,Таблица1[],4,0),0)*$E$2/100</f>
        <v>127.5</v>
      </c>
      <c r="BM13" s="5" t="str">
        <f t="shared" si="11"/>
        <v>,  128,0,128</v>
      </c>
      <c r="BN13" s="41">
        <f>IFERROR(VLOOKUP(S13,Таблица1[],3,0),0)*$E$2/100</f>
        <v>0</v>
      </c>
      <c r="BO13" s="41">
        <f>IFERROR(VLOOKUP(S13,Таблица1[],2,0),0)*$E$2/100</f>
        <v>0</v>
      </c>
      <c r="BP13" s="41">
        <f>IFERROR(VLOOKUP(S13,Таблица1[],4,0),0)*$E$2/100</f>
        <v>255</v>
      </c>
      <c r="BQ13" s="5" t="str">
        <f t="shared" si="12"/>
        <v>,  0,0,255</v>
      </c>
      <c r="BR13" s="41">
        <f>IFERROR(VLOOKUP(T13,Таблица1[],3,0),0)*$E$2/100</f>
        <v>0</v>
      </c>
      <c r="BS13" s="41">
        <f>IFERROR(VLOOKUP(T13,Таблица1[],2,0),0)*$E$2/100</f>
        <v>85</v>
      </c>
      <c r="BT13" s="41">
        <f>IFERROR(VLOOKUP(T13,Таблица1[],4,0),0)*$E$2/100</f>
        <v>170</v>
      </c>
      <c r="BU13" s="5" t="str">
        <f t="shared" si="13"/>
        <v>,  0,85,170</v>
      </c>
    </row>
    <row r="14" spans="2:76" x14ac:dyDescent="0.45">
      <c r="B14" s="28">
        <v>16</v>
      </c>
      <c r="C14" s="28">
        <v>10</v>
      </c>
      <c r="D14" s="28">
        <v>16</v>
      </c>
      <c r="E14" s="1">
        <v>1</v>
      </c>
      <c r="F14" t="str">
        <f t="shared" si="14"/>
        <v>16,10,16,1</v>
      </c>
      <c r="I14" s="39"/>
      <c r="J14" s="39"/>
      <c r="K14" s="39"/>
      <c r="L14" s="37"/>
      <c r="M14" s="37" t="s">
        <v>31</v>
      </c>
      <c r="N14" s="37" t="s">
        <v>32</v>
      </c>
      <c r="O14" s="37" t="s">
        <v>33</v>
      </c>
      <c r="P14" s="36" t="s">
        <v>35</v>
      </c>
      <c r="Q14" s="36" t="s">
        <v>37</v>
      </c>
      <c r="R14" s="32" t="s">
        <v>39</v>
      </c>
      <c r="S14" s="32" t="s">
        <v>40</v>
      </c>
      <c r="T14" s="34"/>
      <c r="V14" t="str">
        <f t="shared" si="0"/>
        <v>.DB   16,10,16,1,  0,0,0,  0,85,170,  0,0,255,  128,0,128,  255,0,0,  128,128,0,  85,170,0,  0,255,0,  0,0,0,  0,0,0,  0,0,0,  0,0,0</v>
      </c>
      <c r="W14" s="2" t="s">
        <v>24</v>
      </c>
      <c r="X14" s="27"/>
      <c r="Y14" s="2"/>
      <c r="Z14" s="41">
        <f>IFERROR(VLOOKUP(I14,Таблица1[],3,0),0)*$E$2/100</f>
        <v>0</v>
      </c>
      <c r="AA14" s="41">
        <f>IFERROR(VLOOKUP(I14,Таблица1[],2,0),0)*$E$2/100</f>
        <v>0</v>
      </c>
      <c r="AB14" s="41">
        <f>IFERROR(VLOOKUP(I14,Таблица1[],4,0),0)*$E$2/100</f>
        <v>0</v>
      </c>
      <c r="AC14" s="5" t="str">
        <f t="shared" si="2"/>
        <v>,  0,0,0</v>
      </c>
      <c r="AD14" s="41">
        <f>IFERROR(VLOOKUP(J14,Таблица1[],3,0),0)*$E$2/100</f>
        <v>0</v>
      </c>
      <c r="AE14" s="41">
        <f>IFERROR(VLOOKUP(J14,Таблица1[],2,0),0)*$E$2/100</f>
        <v>0</v>
      </c>
      <c r="AF14" s="41">
        <f>IFERROR(VLOOKUP(J14,Таблица1[],4,0),0)*$E$2/100</f>
        <v>0</v>
      </c>
      <c r="AG14" s="5" t="str">
        <f t="shared" si="3"/>
        <v>,  0,0,0</v>
      </c>
      <c r="AH14" s="41">
        <f>IFERROR(VLOOKUP(K14,Таблица1[],3,0),0)*$E$2/100</f>
        <v>0</v>
      </c>
      <c r="AI14" s="41">
        <f>IFERROR(VLOOKUP(K14,Таблица1[],2,0),0)*$E$2/100</f>
        <v>0</v>
      </c>
      <c r="AJ14" s="41">
        <f>IFERROR(VLOOKUP(K14,Таблица1[],4,0),0)*$E$2/100</f>
        <v>0</v>
      </c>
      <c r="AK14" s="5" t="str">
        <f t="shared" si="4"/>
        <v>,  0,0,0</v>
      </c>
      <c r="AL14" s="41">
        <f>IFERROR(VLOOKUP(L14,Таблица1[],3,0),0)*$E$2/100</f>
        <v>0</v>
      </c>
      <c r="AM14" s="41">
        <f>IFERROR(VLOOKUP(L14,Таблица1[],2,0),0)*$E$2/100</f>
        <v>0</v>
      </c>
      <c r="AN14" s="41">
        <f>IFERROR(VLOOKUP(L14,Таблица1[],4,0),0)*$E$2/100</f>
        <v>0</v>
      </c>
      <c r="AO14" s="5" t="str">
        <f t="shared" si="5"/>
        <v>,  0,0,0</v>
      </c>
      <c r="AP14" s="41">
        <f>IFERROR(VLOOKUP(M14,Таблица1[],3,0),0)*$E$2/100</f>
        <v>0</v>
      </c>
      <c r="AQ14" s="41">
        <f>IFERROR(VLOOKUP(M14,Таблица1[],2,0),0)*$E$2/100</f>
        <v>255</v>
      </c>
      <c r="AR14" s="41">
        <f>IFERROR(VLOOKUP(M14,Таблица1[],4,0),0)*$E$2/100</f>
        <v>0</v>
      </c>
      <c r="AS14" s="5" t="str">
        <f t="shared" si="6"/>
        <v>,  0,255,0</v>
      </c>
      <c r="AT14" s="41">
        <f>IFERROR(VLOOKUP(N14,Таблица1[],3,0),0)*$E$2/100</f>
        <v>85</v>
      </c>
      <c r="AU14" s="41">
        <f>IFERROR(VLOOKUP(N14,Таблица1[],2,0),0)*$E$2/100</f>
        <v>170</v>
      </c>
      <c r="AV14" s="41">
        <f>IFERROR(VLOOKUP(N14,Таблица1[],4,0),0)*$E$2/100</f>
        <v>0</v>
      </c>
      <c r="AW14" s="5" t="str">
        <f t="shared" si="7"/>
        <v>,  85,170,0</v>
      </c>
      <c r="AX14" s="41">
        <f>IFERROR(VLOOKUP(O14,Таблица1[],3,0),0)*$E$2/100</f>
        <v>127.5</v>
      </c>
      <c r="AY14" s="41">
        <f>IFERROR(VLOOKUP(O14,Таблица1[],2,0),0)*$E$2/100</f>
        <v>127.5</v>
      </c>
      <c r="AZ14" s="41">
        <f>IFERROR(VLOOKUP(O14,Таблица1[],4,0),0)*$E$2/100</f>
        <v>0</v>
      </c>
      <c r="BA14" s="5" t="str">
        <f t="shared" si="8"/>
        <v>,  128,128,0</v>
      </c>
      <c r="BB14" s="41">
        <f>IFERROR(VLOOKUP(P14,Таблица1[],3,0),0)*$E$2/100</f>
        <v>255</v>
      </c>
      <c r="BC14" s="41">
        <f>IFERROR(VLOOKUP(P14,Таблица1[],2,0),0)*$E$2/100</f>
        <v>0</v>
      </c>
      <c r="BD14" s="41">
        <f>IFERROR(VLOOKUP(P14,Таблица1[],4,0),0)*$E$2/100</f>
        <v>0</v>
      </c>
      <c r="BE14" s="5" t="str">
        <f t="shared" si="9"/>
        <v>,  255,0,0</v>
      </c>
      <c r="BF14" s="41">
        <f>IFERROR(VLOOKUP(Q14,Таблица1[],3,0),0)*$E$2/100</f>
        <v>127.5</v>
      </c>
      <c r="BG14" s="41">
        <f>IFERROR(VLOOKUP(Q14,Таблица1[],2,0),0)*$E$2/100</f>
        <v>0</v>
      </c>
      <c r="BH14" s="41">
        <f>IFERROR(VLOOKUP(Q14,Таблица1[],4,0),0)*$E$2/100</f>
        <v>127.5</v>
      </c>
      <c r="BI14" s="5" t="str">
        <f t="shared" si="10"/>
        <v>,  128,0,128</v>
      </c>
      <c r="BJ14" s="41">
        <f>IFERROR(VLOOKUP(R14,Таблица1[],3,0),0)*$E$2/100</f>
        <v>0</v>
      </c>
      <c r="BK14" s="41">
        <f>IFERROR(VLOOKUP(R14,Таблица1[],2,0),0)*$E$2/100</f>
        <v>0</v>
      </c>
      <c r="BL14" s="41">
        <f>IFERROR(VLOOKUP(R14,Таблица1[],4,0),0)*$E$2/100</f>
        <v>255</v>
      </c>
      <c r="BM14" s="5" t="str">
        <f t="shared" si="11"/>
        <v>,  0,0,255</v>
      </c>
      <c r="BN14" s="41">
        <f>IFERROR(VLOOKUP(S14,Таблица1[],3,0),0)*$E$2/100</f>
        <v>0</v>
      </c>
      <c r="BO14" s="41">
        <f>IFERROR(VLOOKUP(S14,Таблица1[],2,0),0)*$E$2/100</f>
        <v>85</v>
      </c>
      <c r="BP14" s="41">
        <f>IFERROR(VLOOKUP(S14,Таблица1[],4,0),0)*$E$2/100</f>
        <v>170</v>
      </c>
      <c r="BQ14" s="5" t="str">
        <f t="shared" si="12"/>
        <v>,  0,85,170</v>
      </c>
      <c r="BR14" s="41">
        <f>IFERROR(VLOOKUP(T14,Таблица1[],3,0),0)*$E$2/100</f>
        <v>0</v>
      </c>
      <c r="BS14" s="41">
        <f>IFERROR(VLOOKUP(T14,Таблица1[],2,0),0)*$E$2/100</f>
        <v>0</v>
      </c>
      <c r="BT14" s="41">
        <f>IFERROR(VLOOKUP(T14,Таблица1[],4,0),0)*$E$2/100</f>
        <v>0</v>
      </c>
      <c r="BU14" s="5" t="str">
        <f t="shared" si="13"/>
        <v>,  0,0,0</v>
      </c>
    </row>
    <row r="15" spans="2:76" x14ac:dyDescent="0.45">
      <c r="B15" s="28">
        <v>16</v>
      </c>
      <c r="C15" s="28">
        <v>10</v>
      </c>
      <c r="D15" s="28">
        <v>16</v>
      </c>
      <c r="E15" s="1">
        <v>1</v>
      </c>
      <c r="F15" t="str">
        <f t="shared" si="14"/>
        <v>16,10,16,1</v>
      </c>
      <c r="I15" s="39"/>
      <c r="J15" s="39"/>
      <c r="K15" s="39"/>
      <c r="L15" s="37" t="s">
        <v>31</v>
      </c>
      <c r="M15" s="37" t="s">
        <v>32</v>
      </c>
      <c r="N15" s="37" t="s">
        <v>33</v>
      </c>
      <c r="O15" s="37" t="s">
        <v>35</v>
      </c>
      <c r="P15" s="36" t="s">
        <v>37</v>
      </c>
      <c r="Q15" s="36" t="s">
        <v>39</v>
      </c>
      <c r="R15" s="32" t="s">
        <v>40</v>
      </c>
      <c r="S15" s="32"/>
      <c r="V15" t="str">
        <f t="shared" si="0"/>
        <v>.DB   16,10,16,1,  0,0,0,  0,0,0,  0,85,170,  0,0,255,  128,0,128,  255,0,0,  128,128,0,  85,170,0,  0,255,0,  0,0,0,  0,0,0,  0,0,0</v>
      </c>
      <c r="W15" s="2" t="s">
        <v>24</v>
      </c>
      <c r="X15" s="27"/>
      <c r="Y15" s="2"/>
      <c r="Z15" s="41">
        <f>IFERROR(VLOOKUP(I15,Таблица1[],3,0),0)*$E$2/100</f>
        <v>0</v>
      </c>
      <c r="AA15" s="41">
        <f>IFERROR(VLOOKUP(I15,Таблица1[],2,0),0)*$E$2/100</f>
        <v>0</v>
      </c>
      <c r="AB15" s="41">
        <f>IFERROR(VLOOKUP(I15,Таблица1[],4,0),0)*$E$2/100</f>
        <v>0</v>
      </c>
      <c r="AC15" s="5" t="str">
        <f t="shared" si="2"/>
        <v>,  0,0,0</v>
      </c>
      <c r="AD15" s="41">
        <f>IFERROR(VLOOKUP(J15,Таблица1[],3,0),0)*$E$2/100</f>
        <v>0</v>
      </c>
      <c r="AE15" s="41">
        <f>IFERROR(VLOOKUP(J15,Таблица1[],2,0),0)*$E$2/100</f>
        <v>0</v>
      </c>
      <c r="AF15" s="41">
        <f>IFERROR(VLOOKUP(J15,Таблица1[],4,0),0)*$E$2/100</f>
        <v>0</v>
      </c>
      <c r="AG15" s="5" t="str">
        <f t="shared" si="3"/>
        <v>,  0,0,0</v>
      </c>
      <c r="AH15" s="41">
        <f>IFERROR(VLOOKUP(K15,Таблица1[],3,0),0)*$E$2/100</f>
        <v>0</v>
      </c>
      <c r="AI15" s="41">
        <f>IFERROR(VLOOKUP(K15,Таблица1[],2,0),0)*$E$2/100</f>
        <v>0</v>
      </c>
      <c r="AJ15" s="41">
        <f>IFERROR(VLOOKUP(K15,Таблица1[],4,0),0)*$E$2/100</f>
        <v>0</v>
      </c>
      <c r="AK15" s="5" t="str">
        <f t="shared" si="4"/>
        <v>,  0,0,0</v>
      </c>
      <c r="AL15" s="41">
        <f>IFERROR(VLOOKUP(L15,Таблица1[],3,0),0)*$E$2/100</f>
        <v>0</v>
      </c>
      <c r="AM15" s="41">
        <f>IFERROR(VLOOKUP(L15,Таблица1[],2,0),0)*$E$2/100</f>
        <v>255</v>
      </c>
      <c r="AN15" s="41">
        <f>IFERROR(VLOOKUP(L15,Таблица1[],4,0),0)*$E$2/100</f>
        <v>0</v>
      </c>
      <c r="AO15" s="5" t="str">
        <f t="shared" si="5"/>
        <v>,  0,255,0</v>
      </c>
      <c r="AP15" s="41">
        <f>IFERROR(VLOOKUP(M15,Таблица1[],3,0),0)*$E$2/100</f>
        <v>85</v>
      </c>
      <c r="AQ15" s="41">
        <f>IFERROR(VLOOKUP(M15,Таблица1[],2,0),0)*$E$2/100</f>
        <v>170</v>
      </c>
      <c r="AR15" s="41">
        <f>IFERROR(VLOOKUP(M15,Таблица1[],4,0),0)*$E$2/100</f>
        <v>0</v>
      </c>
      <c r="AS15" s="5" t="str">
        <f t="shared" si="6"/>
        <v>,  85,170,0</v>
      </c>
      <c r="AT15" s="41">
        <f>IFERROR(VLOOKUP(N15,Таблица1[],3,0),0)*$E$2/100</f>
        <v>127.5</v>
      </c>
      <c r="AU15" s="41">
        <f>IFERROR(VLOOKUP(N15,Таблица1[],2,0),0)*$E$2/100</f>
        <v>127.5</v>
      </c>
      <c r="AV15" s="41">
        <f>IFERROR(VLOOKUP(N15,Таблица1[],4,0),0)*$E$2/100</f>
        <v>0</v>
      </c>
      <c r="AW15" s="5" t="str">
        <f t="shared" si="7"/>
        <v>,  128,128,0</v>
      </c>
      <c r="AX15" s="41">
        <f>IFERROR(VLOOKUP(O15,Таблица1[],3,0),0)*$E$2/100</f>
        <v>255</v>
      </c>
      <c r="AY15" s="41">
        <f>IFERROR(VLOOKUP(O15,Таблица1[],2,0),0)*$E$2/100</f>
        <v>0</v>
      </c>
      <c r="AZ15" s="41">
        <f>IFERROR(VLOOKUP(O15,Таблица1[],4,0),0)*$E$2/100</f>
        <v>0</v>
      </c>
      <c r="BA15" s="5" t="str">
        <f t="shared" si="8"/>
        <v>,  255,0,0</v>
      </c>
      <c r="BB15" s="41">
        <f>IFERROR(VLOOKUP(P15,Таблица1[],3,0),0)*$E$2/100</f>
        <v>127.5</v>
      </c>
      <c r="BC15" s="41">
        <f>IFERROR(VLOOKUP(P15,Таблица1[],2,0),0)*$E$2/100</f>
        <v>0</v>
      </c>
      <c r="BD15" s="41">
        <f>IFERROR(VLOOKUP(P15,Таблица1[],4,0),0)*$E$2/100</f>
        <v>127.5</v>
      </c>
      <c r="BE15" s="5" t="str">
        <f t="shared" si="9"/>
        <v>,  128,0,128</v>
      </c>
      <c r="BF15" s="41">
        <f>IFERROR(VLOOKUP(Q15,Таблица1[],3,0),0)*$E$2/100</f>
        <v>0</v>
      </c>
      <c r="BG15" s="41">
        <f>IFERROR(VLOOKUP(Q15,Таблица1[],2,0),0)*$E$2/100</f>
        <v>0</v>
      </c>
      <c r="BH15" s="41">
        <f>IFERROR(VLOOKUP(Q15,Таблица1[],4,0),0)*$E$2/100</f>
        <v>255</v>
      </c>
      <c r="BI15" s="5" t="str">
        <f t="shared" si="10"/>
        <v>,  0,0,255</v>
      </c>
      <c r="BJ15" s="41">
        <f>IFERROR(VLOOKUP(R15,Таблица1[],3,0),0)*$E$2/100</f>
        <v>0</v>
      </c>
      <c r="BK15" s="41">
        <f>IFERROR(VLOOKUP(R15,Таблица1[],2,0),0)*$E$2/100</f>
        <v>85</v>
      </c>
      <c r="BL15" s="41">
        <f>IFERROR(VLOOKUP(R15,Таблица1[],4,0),0)*$E$2/100</f>
        <v>170</v>
      </c>
      <c r="BM15" s="5" t="str">
        <f t="shared" si="11"/>
        <v>,  0,85,170</v>
      </c>
      <c r="BN15" s="41">
        <f>IFERROR(VLOOKUP(S15,Таблица1[],3,0),0)*$E$2/100</f>
        <v>0</v>
      </c>
      <c r="BO15" s="41">
        <f>IFERROR(VLOOKUP(S15,Таблица1[],2,0),0)*$E$2/100</f>
        <v>0</v>
      </c>
      <c r="BP15" s="41">
        <f>IFERROR(VLOOKUP(S15,Таблица1[],4,0),0)*$E$2/100</f>
        <v>0</v>
      </c>
      <c r="BQ15" s="5" t="str">
        <f t="shared" si="12"/>
        <v>,  0,0,0</v>
      </c>
      <c r="BR15" s="41">
        <f>IFERROR(VLOOKUP(T15,Таблица1[],3,0),0)*$E$2/100</f>
        <v>0</v>
      </c>
      <c r="BS15" s="41">
        <f>IFERROR(VLOOKUP(T15,Таблица1[],2,0),0)*$E$2/100</f>
        <v>0</v>
      </c>
      <c r="BT15" s="41">
        <f>IFERROR(VLOOKUP(T15,Таблица1[],4,0),0)*$E$2/100</f>
        <v>0</v>
      </c>
      <c r="BU15" s="5" t="str">
        <f t="shared" si="13"/>
        <v>,  0,0,0</v>
      </c>
    </row>
    <row r="16" spans="2:76" x14ac:dyDescent="0.45">
      <c r="B16" s="28">
        <v>16</v>
      </c>
      <c r="C16" s="28">
        <v>10</v>
      </c>
      <c r="D16" s="28">
        <v>16</v>
      </c>
      <c r="E16" s="1">
        <v>1</v>
      </c>
      <c r="F16" t="str">
        <f t="shared" si="14"/>
        <v>16,10,16,1</v>
      </c>
      <c r="K16" s="40" t="s">
        <v>31</v>
      </c>
      <c r="L16" s="38" t="s">
        <v>32</v>
      </c>
      <c r="M16" s="38" t="s">
        <v>33</v>
      </c>
      <c r="N16" s="38" t="s">
        <v>35</v>
      </c>
      <c r="O16" s="38" t="s">
        <v>37</v>
      </c>
      <c r="P16" s="35" t="s">
        <v>39</v>
      </c>
      <c r="Q16" s="35" t="s">
        <v>40</v>
      </c>
      <c r="V16" t="str">
        <f t="shared" si="0"/>
        <v>.DB   16,10,16,1,  0,0,0,  0,0,0,  0,0,0,  0,85,170,  0,0,255,  128,0,128,  255,0,0,  128,128,0,  85,170,0,  0,255,0,  0,0,0,  0,0,0</v>
      </c>
      <c r="W16" s="2" t="s">
        <v>24</v>
      </c>
      <c r="X16" s="27"/>
      <c r="Y16" s="2"/>
      <c r="Z16" s="41">
        <f>IFERROR(VLOOKUP(I16,Таблица1[],3,0),0)*$E$2/100</f>
        <v>0</v>
      </c>
      <c r="AA16" s="41">
        <f>IFERROR(VLOOKUP(I16,Таблица1[],2,0),0)*$E$2/100</f>
        <v>0</v>
      </c>
      <c r="AB16" s="41">
        <f>IFERROR(VLOOKUP(I16,Таблица1[],4,0),0)*$E$2/100</f>
        <v>0</v>
      </c>
      <c r="AC16" s="5" t="str">
        <f t="shared" si="2"/>
        <v>,  0,0,0</v>
      </c>
      <c r="AD16" s="41">
        <f>IFERROR(VLOOKUP(J16,Таблица1[],3,0),0)*$E$2/100</f>
        <v>0</v>
      </c>
      <c r="AE16" s="41">
        <f>IFERROR(VLOOKUP(J16,Таблица1[],2,0),0)*$E$2/100</f>
        <v>0</v>
      </c>
      <c r="AF16" s="41">
        <f>IFERROR(VLOOKUP(J16,Таблица1[],4,0),0)*$E$2/100</f>
        <v>0</v>
      </c>
      <c r="AG16" s="5" t="str">
        <f t="shared" si="3"/>
        <v>,  0,0,0</v>
      </c>
      <c r="AH16" s="41">
        <f>IFERROR(VLOOKUP(K16,Таблица1[],3,0),0)*$E$2/100</f>
        <v>0</v>
      </c>
      <c r="AI16" s="41">
        <f>IFERROR(VLOOKUP(K16,Таблица1[],2,0),0)*$E$2/100</f>
        <v>255</v>
      </c>
      <c r="AJ16" s="41">
        <f>IFERROR(VLOOKUP(K16,Таблица1[],4,0),0)*$E$2/100</f>
        <v>0</v>
      </c>
      <c r="AK16" s="5" t="str">
        <f t="shared" si="4"/>
        <v>,  0,255,0</v>
      </c>
      <c r="AL16" s="41">
        <f>IFERROR(VLOOKUP(L16,Таблица1[],3,0),0)*$E$2/100</f>
        <v>85</v>
      </c>
      <c r="AM16" s="41">
        <f>IFERROR(VLOOKUP(L16,Таблица1[],2,0),0)*$E$2/100</f>
        <v>170</v>
      </c>
      <c r="AN16" s="41">
        <f>IFERROR(VLOOKUP(L16,Таблица1[],4,0),0)*$E$2/100</f>
        <v>0</v>
      </c>
      <c r="AO16" s="5" t="str">
        <f t="shared" si="5"/>
        <v>,  85,170,0</v>
      </c>
      <c r="AP16" s="41">
        <f>IFERROR(VLOOKUP(M16,Таблица1[],3,0),0)*$E$2/100</f>
        <v>127.5</v>
      </c>
      <c r="AQ16" s="41">
        <f>IFERROR(VLOOKUP(M16,Таблица1[],2,0),0)*$E$2/100</f>
        <v>127.5</v>
      </c>
      <c r="AR16" s="41">
        <f>IFERROR(VLOOKUP(M16,Таблица1[],4,0),0)*$E$2/100</f>
        <v>0</v>
      </c>
      <c r="AS16" s="5" t="str">
        <f t="shared" si="6"/>
        <v>,  128,128,0</v>
      </c>
      <c r="AT16" s="41">
        <f>IFERROR(VLOOKUP(N16,Таблица1[],3,0),0)*$E$2/100</f>
        <v>255</v>
      </c>
      <c r="AU16" s="41">
        <f>IFERROR(VLOOKUP(N16,Таблица1[],2,0),0)*$E$2/100</f>
        <v>0</v>
      </c>
      <c r="AV16" s="41">
        <f>IFERROR(VLOOKUP(N16,Таблица1[],4,0),0)*$E$2/100</f>
        <v>0</v>
      </c>
      <c r="AW16" s="5" t="str">
        <f t="shared" si="7"/>
        <v>,  255,0,0</v>
      </c>
      <c r="AX16" s="41">
        <f>IFERROR(VLOOKUP(O16,Таблица1[],3,0),0)*$E$2/100</f>
        <v>127.5</v>
      </c>
      <c r="AY16" s="41">
        <f>IFERROR(VLOOKUP(O16,Таблица1[],2,0),0)*$E$2/100</f>
        <v>0</v>
      </c>
      <c r="AZ16" s="41">
        <f>IFERROR(VLOOKUP(O16,Таблица1[],4,0),0)*$E$2/100</f>
        <v>127.5</v>
      </c>
      <c r="BA16" s="5" t="str">
        <f t="shared" si="8"/>
        <v>,  128,0,128</v>
      </c>
      <c r="BB16" s="41">
        <f>IFERROR(VLOOKUP(P16,Таблица1[],3,0),0)*$E$2/100</f>
        <v>0</v>
      </c>
      <c r="BC16" s="41">
        <f>IFERROR(VLOOKUP(P16,Таблица1[],2,0),0)*$E$2/100</f>
        <v>0</v>
      </c>
      <c r="BD16" s="41">
        <f>IFERROR(VLOOKUP(P16,Таблица1[],4,0),0)*$E$2/100</f>
        <v>255</v>
      </c>
      <c r="BE16" s="5" t="str">
        <f t="shared" si="9"/>
        <v>,  0,0,255</v>
      </c>
      <c r="BF16" s="41">
        <f>IFERROR(VLOOKUP(Q16,Таблица1[],3,0),0)*$E$2/100</f>
        <v>0</v>
      </c>
      <c r="BG16" s="41">
        <f>IFERROR(VLOOKUP(Q16,Таблица1[],2,0),0)*$E$2/100</f>
        <v>85</v>
      </c>
      <c r="BH16" s="41">
        <f>IFERROR(VLOOKUP(Q16,Таблица1[],4,0),0)*$E$2/100</f>
        <v>170</v>
      </c>
      <c r="BI16" s="5" t="str">
        <f t="shared" si="10"/>
        <v>,  0,85,170</v>
      </c>
      <c r="BJ16" s="41">
        <f>IFERROR(VLOOKUP(R16,Таблица1[],3,0),0)*$E$2/100</f>
        <v>0</v>
      </c>
      <c r="BK16" s="41">
        <f>IFERROR(VLOOKUP(R16,Таблица1[],2,0),0)*$E$2/100</f>
        <v>0</v>
      </c>
      <c r="BL16" s="41">
        <f>IFERROR(VLOOKUP(R16,Таблица1[],4,0),0)*$E$2/100</f>
        <v>0</v>
      </c>
      <c r="BM16" s="5" t="str">
        <f t="shared" si="11"/>
        <v>,  0,0,0</v>
      </c>
      <c r="BN16" s="41">
        <f>IFERROR(VLOOKUP(S16,Таблица1[],3,0),0)*$E$2/100</f>
        <v>0</v>
      </c>
      <c r="BO16" s="41">
        <f>IFERROR(VLOOKUP(S16,Таблица1[],2,0),0)*$E$2/100</f>
        <v>0</v>
      </c>
      <c r="BP16" s="41">
        <f>IFERROR(VLOOKUP(S16,Таблица1[],4,0),0)*$E$2/100</f>
        <v>0</v>
      </c>
      <c r="BQ16" s="5" t="str">
        <f t="shared" si="12"/>
        <v>,  0,0,0</v>
      </c>
      <c r="BR16" s="41">
        <f>IFERROR(VLOOKUP(T16,Таблица1[],3,0),0)*$E$2/100</f>
        <v>0</v>
      </c>
      <c r="BS16" s="41">
        <f>IFERROR(VLOOKUP(T16,Таблица1[],2,0),0)*$E$2/100</f>
        <v>0</v>
      </c>
      <c r="BT16" s="41">
        <f>IFERROR(VLOOKUP(T16,Таблица1[],4,0),0)*$E$2/100</f>
        <v>0</v>
      </c>
      <c r="BU16" s="5" t="str">
        <f t="shared" si="13"/>
        <v>,  0,0,0</v>
      </c>
    </row>
    <row r="17" spans="2:73" x14ac:dyDescent="0.45">
      <c r="B17" s="28">
        <v>16</v>
      </c>
      <c r="C17" s="28">
        <v>10</v>
      </c>
      <c r="D17" s="28">
        <v>16</v>
      </c>
      <c r="E17" s="1">
        <v>1</v>
      </c>
      <c r="F17" t="str">
        <f t="shared" si="14"/>
        <v>16,10,16,1</v>
      </c>
      <c r="J17" s="40" t="s">
        <v>31</v>
      </c>
      <c r="K17" s="40" t="s">
        <v>32</v>
      </c>
      <c r="L17" s="38" t="s">
        <v>33</v>
      </c>
      <c r="M17" s="38" t="s">
        <v>35</v>
      </c>
      <c r="N17" s="38" t="s">
        <v>37</v>
      </c>
      <c r="O17" s="38" t="s">
        <v>39</v>
      </c>
      <c r="P17" s="35" t="s">
        <v>40</v>
      </c>
      <c r="V17" t="str">
        <f t="shared" si="0"/>
        <v>.DB   16,10,16,1,  0,0,0,  0,0,0,  0,0,0,  0,0,0,  0,85,170,  0,0,255,  128,0,128,  255,0,0,  128,128,0,  85,170,0,  0,255,0,  0,0,0</v>
      </c>
      <c r="W17" s="2" t="s">
        <v>24</v>
      </c>
      <c r="X17" s="27"/>
      <c r="Y17" s="2"/>
      <c r="Z17" s="41">
        <f>IFERROR(VLOOKUP(I17,Таблица1[],3,0),0)*$E$2/100</f>
        <v>0</v>
      </c>
      <c r="AA17" s="41">
        <f>IFERROR(VLOOKUP(I17,Таблица1[],2,0),0)*$E$2/100</f>
        <v>0</v>
      </c>
      <c r="AB17" s="41">
        <f>IFERROR(VLOOKUP(I17,Таблица1[],4,0),0)*$E$2/100</f>
        <v>0</v>
      </c>
      <c r="AC17" s="5" t="str">
        <f t="shared" si="2"/>
        <v>,  0,0,0</v>
      </c>
      <c r="AD17" s="41">
        <f>IFERROR(VLOOKUP(J17,Таблица1[],3,0),0)*$E$2/100</f>
        <v>0</v>
      </c>
      <c r="AE17" s="41">
        <f>IFERROR(VLOOKUP(J17,Таблица1[],2,0),0)*$E$2/100</f>
        <v>255</v>
      </c>
      <c r="AF17" s="41">
        <f>IFERROR(VLOOKUP(J17,Таблица1[],4,0),0)*$E$2/100</f>
        <v>0</v>
      </c>
      <c r="AG17" s="5" t="str">
        <f t="shared" si="3"/>
        <v>,  0,255,0</v>
      </c>
      <c r="AH17" s="41">
        <f>IFERROR(VLOOKUP(K17,Таблица1[],3,0),0)*$E$2/100</f>
        <v>85</v>
      </c>
      <c r="AI17" s="41">
        <f>IFERROR(VLOOKUP(K17,Таблица1[],2,0),0)*$E$2/100</f>
        <v>170</v>
      </c>
      <c r="AJ17" s="41">
        <f>IFERROR(VLOOKUP(K17,Таблица1[],4,0),0)*$E$2/100</f>
        <v>0</v>
      </c>
      <c r="AK17" s="5" t="str">
        <f t="shared" si="4"/>
        <v>,  85,170,0</v>
      </c>
      <c r="AL17" s="41">
        <f>IFERROR(VLOOKUP(L17,Таблица1[],3,0),0)*$E$2/100</f>
        <v>127.5</v>
      </c>
      <c r="AM17" s="41">
        <f>IFERROR(VLOOKUP(L17,Таблица1[],2,0),0)*$E$2/100</f>
        <v>127.5</v>
      </c>
      <c r="AN17" s="41">
        <f>IFERROR(VLOOKUP(L17,Таблица1[],4,0),0)*$E$2/100</f>
        <v>0</v>
      </c>
      <c r="AO17" s="5" t="str">
        <f t="shared" si="5"/>
        <v>,  128,128,0</v>
      </c>
      <c r="AP17" s="41">
        <f>IFERROR(VLOOKUP(M17,Таблица1[],3,0),0)*$E$2/100</f>
        <v>255</v>
      </c>
      <c r="AQ17" s="41">
        <f>IFERROR(VLOOKUP(M17,Таблица1[],2,0),0)*$E$2/100</f>
        <v>0</v>
      </c>
      <c r="AR17" s="41">
        <f>IFERROR(VLOOKUP(M17,Таблица1[],4,0),0)*$E$2/100</f>
        <v>0</v>
      </c>
      <c r="AS17" s="5" t="str">
        <f t="shared" si="6"/>
        <v>,  255,0,0</v>
      </c>
      <c r="AT17" s="41">
        <f>IFERROR(VLOOKUP(N17,Таблица1[],3,0),0)*$E$2/100</f>
        <v>127.5</v>
      </c>
      <c r="AU17" s="41">
        <f>IFERROR(VLOOKUP(N17,Таблица1[],2,0),0)*$E$2/100</f>
        <v>0</v>
      </c>
      <c r="AV17" s="41">
        <f>IFERROR(VLOOKUP(N17,Таблица1[],4,0),0)*$E$2/100</f>
        <v>127.5</v>
      </c>
      <c r="AW17" s="5" t="str">
        <f t="shared" si="7"/>
        <v>,  128,0,128</v>
      </c>
      <c r="AX17" s="41">
        <f>IFERROR(VLOOKUP(O17,Таблица1[],3,0),0)*$E$2/100</f>
        <v>0</v>
      </c>
      <c r="AY17" s="41">
        <f>IFERROR(VLOOKUP(O17,Таблица1[],2,0),0)*$E$2/100</f>
        <v>0</v>
      </c>
      <c r="AZ17" s="41">
        <f>IFERROR(VLOOKUP(O17,Таблица1[],4,0),0)*$E$2/100</f>
        <v>255</v>
      </c>
      <c r="BA17" s="5" t="str">
        <f t="shared" si="8"/>
        <v>,  0,0,255</v>
      </c>
      <c r="BB17" s="41">
        <f>IFERROR(VLOOKUP(P17,Таблица1[],3,0),0)*$E$2/100</f>
        <v>0</v>
      </c>
      <c r="BC17" s="41">
        <f>IFERROR(VLOOKUP(P17,Таблица1[],2,0),0)*$E$2/100</f>
        <v>85</v>
      </c>
      <c r="BD17" s="41">
        <f>IFERROR(VLOOKUP(P17,Таблица1[],4,0),0)*$E$2/100</f>
        <v>170</v>
      </c>
      <c r="BE17" s="5" t="str">
        <f t="shared" si="9"/>
        <v>,  0,85,170</v>
      </c>
      <c r="BF17" s="41">
        <f>IFERROR(VLOOKUP(Q17,Таблица1[],3,0),0)*$E$2/100</f>
        <v>0</v>
      </c>
      <c r="BG17" s="41">
        <f>IFERROR(VLOOKUP(Q17,Таблица1[],2,0),0)*$E$2/100</f>
        <v>0</v>
      </c>
      <c r="BH17" s="41">
        <f>IFERROR(VLOOKUP(Q17,Таблица1[],4,0),0)*$E$2/100</f>
        <v>0</v>
      </c>
      <c r="BI17" s="5" t="str">
        <f t="shared" si="10"/>
        <v>,  0,0,0</v>
      </c>
      <c r="BJ17" s="41">
        <f>IFERROR(VLOOKUP(R17,Таблица1[],3,0),0)*$E$2/100</f>
        <v>0</v>
      </c>
      <c r="BK17" s="41">
        <f>IFERROR(VLOOKUP(R17,Таблица1[],2,0),0)*$E$2/100</f>
        <v>0</v>
      </c>
      <c r="BL17" s="41">
        <f>IFERROR(VLOOKUP(R17,Таблица1[],4,0),0)*$E$2/100</f>
        <v>0</v>
      </c>
      <c r="BM17" s="5" t="str">
        <f t="shared" si="11"/>
        <v>,  0,0,0</v>
      </c>
      <c r="BN17" s="41">
        <f>IFERROR(VLOOKUP(S17,Таблица1[],3,0),0)*$E$2/100</f>
        <v>0</v>
      </c>
      <c r="BO17" s="41">
        <f>IFERROR(VLOOKUP(S17,Таблица1[],2,0),0)*$E$2/100</f>
        <v>0</v>
      </c>
      <c r="BP17" s="41">
        <f>IFERROR(VLOOKUP(S17,Таблица1[],4,0),0)*$E$2/100</f>
        <v>0</v>
      </c>
      <c r="BQ17" s="5" t="str">
        <f t="shared" si="12"/>
        <v>,  0,0,0</v>
      </c>
      <c r="BR17" s="41">
        <f>IFERROR(VLOOKUP(T17,Таблица1[],3,0),0)*$E$2/100</f>
        <v>0</v>
      </c>
      <c r="BS17" s="41">
        <f>IFERROR(VLOOKUP(T17,Таблица1[],2,0),0)*$E$2/100</f>
        <v>0</v>
      </c>
      <c r="BT17" s="41">
        <f>IFERROR(VLOOKUP(T17,Таблица1[],4,0),0)*$E$2/100</f>
        <v>0</v>
      </c>
      <c r="BU17" s="5" t="str">
        <f t="shared" si="13"/>
        <v>,  0,0,0</v>
      </c>
    </row>
    <row r="18" spans="2:73" x14ac:dyDescent="0.45">
      <c r="B18" s="28">
        <v>16</v>
      </c>
      <c r="C18" s="28">
        <v>10</v>
      </c>
      <c r="D18" s="28">
        <v>16</v>
      </c>
      <c r="E18" s="1">
        <v>1</v>
      </c>
      <c r="F18" t="str">
        <f t="shared" si="14"/>
        <v>16,10,16,1</v>
      </c>
      <c r="I18" s="40" t="s">
        <v>31</v>
      </c>
      <c r="J18" s="40" t="s">
        <v>32</v>
      </c>
      <c r="K18" s="40" t="s">
        <v>33</v>
      </c>
      <c r="L18" s="38" t="s">
        <v>35</v>
      </c>
      <c r="M18" s="38" t="s">
        <v>37</v>
      </c>
      <c r="N18" s="38" t="s">
        <v>39</v>
      </c>
      <c r="O18" s="38" t="s">
        <v>40</v>
      </c>
      <c r="V18" t="str">
        <f t="shared" si="0"/>
        <v>.DB   16,10,16,1,  0,0,0,  0,0,0,  0,0,0,  0,0,0,  0,0,0,  0,85,170,  0,0,255,  128,0,128,  255,0,0,  128,128,0,  85,170,0,  0,255,0</v>
      </c>
      <c r="W18" s="2" t="s">
        <v>24</v>
      </c>
      <c r="X18" s="27"/>
      <c r="Y18" s="2"/>
      <c r="Z18" s="41">
        <f>IFERROR(VLOOKUP(I18,Таблица1[],3,0),0)*$E$2/100</f>
        <v>0</v>
      </c>
      <c r="AA18" s="41">
        <f>IFERROR(VLOOKUP(I18,Таблица1[],2,0),0)*$E$2/100</f>
        <v>255</v>
      </c>
      <c r="AB18" s="41">
        <f>IFERROR(VLOOKUP(I18,Таблица1[],4,0),0)*$E$2/100</f>
        <v>0</v>
      </c>
      <c r="AC18" s="5" t="str">
        <f t="shared" si="2"/>
        <v>,  0,255,0</v>
      </c>
      <c r="AD18" s="41">
        <f>IFERROR(VLOOKUP(J18,Таблица1[],3,0),0)*$E$2/100</f>
        <v>85</v>
      </c>
      <c r="AE18" s="41">
        <f>IFERROR(VLOOKUP(J18,Таблица1[],2,0),0)*$E$2/100</f>
        <v>170</v>
      </c>
      <c r="AF18" s="41">
        <f>IFERROR(VLOOKUP(J18,Таблица1[],4,0),0)*$E$2/100</f>
        <v>0</v>
      </c>
      <c r="AG18" s="5" t="str">
        <f t="shared" si="3"/>
        <v>,  85,170,0</v>
      </c>
      <c r="AH18" s="41">
        <f>IFERROR(VLOOKUP(K18,Таблица1[],3,0),0)*$E$2/100</f>
        <v>127.5</v>
      </c>
      <c r="AI18" s="41">
        <f>IFERROR(VLOOKUP(K18,Таблица1[],2,0),0)*$E$2/100</f>
        <v>127.5</v>
      </c>
      <c r="AJ18" s="41">
        <f>IFERROR(VLOOKUP(K18,Таблица1[],4,0),0)*$E$2/100</f>
        <v>0</v>
      </c>
      <c r="AK18" s="5" t="str">
        <f t="shared" si="4"/>
        <v>,  128,128,0</v>
      </c>
      <c r="AL18" s="41">
        <f>IFERROR(VLOOKUP(L18,Таблица1[],3,0),0)*$E$2/100</f>
        <v>255</v>
      </c>
      <c r="AM18" s="41">
        <f>IFERROR(VLOOKUP(L18,Таблица1[],2,0),0)*$E$2/100</f>
        <v>0</v>
      </c>
      <c r="AN18" s="41">
        <f>IFERROR(VLOOKUP(L18,Таблица1[],4,0),0)*$E$2/100</f>
        <v>0</v>
      </c>
      <c r="AO18" s="5" t="str">
        <f t="shared" si="5"/>
        <v>,  255,0,0</v>
      </c>
      <c r="AP18" s="41">
        <f>IFERROR(VLOOKUP(M18,Таблица1[],3,0),0)*$E$2/100</f>
        <v>127.5</v>
      </c>
      <c r="AQ18" s="41">
        <f>IFERROR(VLOOKUP(M18,Таблица1[],2,0),0)*$E$2/100</f>
        <v>0</v>
      </c>
      <c r="AR18" s="41">
        <f>IFERROR(VLOOKUP(M18,Таблица1[],4,0),0)*$E$2/100</f>
        <v>127.5</v>
      </c>
      <c r="AS18" s="5" t="str">
        <f t="shared" si="6"/>
        <v>,  128,0,128</v>
      </c>
      <c r="AT18" s="41">
        <f>IFERROR(VLOOKUP(N18,Таблица1[],3,0),0)*$E$2/100</f>
        <v>0</v>
      </c>
      <c r="AU18" s="41">
        <f>IFERROR(VLOOKUP(N18,Таблица1[],2,0),0)*$E$2/100</f>
        <v>0</v>
      </c>
      <c r="AV18" s="41">
        <f>IFERROR(VLOOKUP(N18,Таблица1[],4,0),0)*$E$2/100</f>
        <v>255</v>
      </c>
      <c r="AW18" s="5" t="str">
        <f t="shared" si="7"/>
        <v>,  0,0,255</v>
      </c>
      <c r="AX18" s="41">
        <f>IFERROR(VLOOKUP(O18,Таблица1[],3,0),0)*$E$2/100</f>
        <v>0</v>
      </c>
      <c r="AY18" s="41">
        <f>IFERROR(VLOOKUP(O18,Таблица1[],2,0),0)*$E$2/100</f>
        <v>85</v>
      </c>
      <c r="AZ18" s="41">
        <f>IFERROR(VLOOKUP(O18,Таблица1[],4,0),0)*$E$2/100</f>
        <v>170</v>
      </c>
      <c r="BA18" s="5" t="str">
        <f t="shared" si="8"/>
        <v>,  0,85,170</v>
      </c>
      <c r="BB18" s="41">
        <f>IFERROR(VLOOKUP(P18,Таблица1[],3,0),0)*$E$2/100</f>
        <v>0</v>
      </c>
      <c r="BC18" s="41">
        <f>IFERROR(VLOOKUP(P18,Таблица1[],2,0),0)*$E$2/100</f>
        <v>0</v>
      </c>
      <c r="BD18" s="41">
        <f>IFERROR(VLOOKUP(P18,Таблица1[],4,0),0)*$E$2/100</f>
        <v>0</v>
      </c>
      <c r="BE18" s="5" t="str">
        <f t="shared" si="9"/>
        <v>,  0,0,0</v>
      </c>
      <c r="BF18" s="41">
        <f>IFERROR(VLOOKUP(Q18,Таблица1[],3,0),0)*$E$2/100</f>
        <v>0</v>
      </c>
      <c r="BG18" s="41">
        <f>IFERROR(VLOOKUP(Q18,Таблица1[],2,0),0)*$E$2/100</f>
        <v>0</v>
      </c>
      <c r="BH18" s="41">
        <f>IFERROR(VLOOKUP(Q18,Таблица1[],4,0),0)*$E$2/100</f>
        <v>0</v>
      </c>
      <c r="BI18" s="5" t="str">
        <f t="shared" si="10"/>
        <v>,  0,0,0</v>
      </c>
      <c r="BJ18" s="41">
        <f>IFERROR(VLOOKUP(R18,Таблица1[],3,0),0)*$E$2/100</f>
        <v>0</v>
      </c>
      <c r="BK18" s="41">
        <f>IFERROR(VLOOKUP(R18,Таблица1[],2,0),0)*$E$2/100</f>
        <v>0</v>
      </c>
      <c r="BL18" s="41">
        <f>IFERROR(VLOOKUP(R18,Таблица1[],4,0),0)*$E$2/100</f>
        <v>0</v>
      </c>
      <c r="BM18" s="5" t="str">
        <f t="shared" si="11"/>
        <v>,  0,0,0</v>
      </c>
      <c r="BN18" s="41">
        <f>IFERROR(VLOOKUP(S18,Таблица1[],3,0),0)*$E$2/100</f>
        <v>0</v>
      </c>
      <c r="BO18" s="41">
        <f>IFERROR(VLOOKUP(S18,Таблица1[],2,0),0)*$E$2/100</f>
        <v>0</v>
      </c>
      <c r="BP18" s="41">
        <f>IFERROR(VLOOKUP(S18,Таблица1[],4,0),0)*$E$2/100</f>
        <v>0</v>
      </c>
      <c r="BQ18" s="5" t="str">
        <f t="shared" si="12"/>
        <v>,  0,0,0</v>
      </c>
      <c r="BR18" s="41">
        <f>IFERROR(VLOOKUP(T18,Таблица1[],3,0),0)*$E$2/100</f>
        <v>0</v>
      </c>
      <c r="BS18" s="41">
        <f>IFERROR(VLOOKUP(T18,Таблица1[],2,0),0)*$E$2/100</f>
        <v>0</v>
      </c>
      <c r="BT18" s="41">
        <f>IFERROR(VLOOKUP(T18,Таблица1[],4,0),0)*$E$2/100</f>
        <v>0</v>
      </c>
      <c r="BU18" s="5" t="str">
        <f t="shared" si="13"/>
        <v>,  0,0,0</v>
      </c>
    </row>
    <row r="19" spans="2:73" x14ac:dyDescent="0.45">
      <c r="B19" s="28">
        <v>16</v>
      </c>
      <c r="C19" s="28">
        <v>10</v>
      </c>
      <c r="D19" s="28">
        <v>16</v>
      </c>
      <c r="E19" s="1">
        <v>1</v>
      </c>
      <c r="F19" t="str">
        <f t="shared" si="14"/>
        <v>16,10,16,1</v>
      </c>
      <c r="I19" s="40" t="s">
        <v>32</v>
      </c>
      <c r="J19" s="40" t="s">
        <v>33</v>
      </c>
      <c r="K19" s="40" t="s">
        <v>35</v>
      </c>
      <c r="L19" s="38" t="s">
        <v>37</v>
      </c>
      <c r="M19" s="38" t="s">
        <v>39</v>
      </c>
      <c r="N19" s="38" t="s">
        <v>40</v>
      </c>
      <c r="V19" t="str">
        <f t="shared" si="0"/>
        <v>.DB   16,10,16,1,  0,0,0,  0,0,0,  0,0,0,  0,0,0,  0,0,0,  0,0,0,  0,85,170,  0,0,255,  128,0,128,  255,0,0,  128,128,0,  85,170,0</v>
      </c>
      <c r="W19" s="2" t="s">
        <v>24</v>
      </c>
      <c r="X19" s="27"/>
      <c r="Y19" s="2"/>
      <c r="Z19" s="41">
        <f>IFERROR(VLOOKUP(I19,Таблица1[],3,0),0)*$E$2/100</f>
        <v>85</v>
      </c>
      <c r="AA19" s="41">
        <f>IFERROR(VLOOKUP(I19,Таблица1[],2,0),0)*$E$2/100</f>
        <v>170</v>
      </c>
      <c r="AB19" s="41">
        <f>IFERROR(VLOOKUP(I19,Таблица1[],4,0),0)*$E$2/100</f>
        <v>0</v>
      </c>
      <c r="AC19" s="5" t="str">
        <f t="shared" si="2"/>
        <v>,  85,170,0</v>
      </c>
      <c r="AD19" s="41">
        <f>IFERROR(VLOOKUP(J19,Таблица1[],3,0),0)*$E$2/100</f>
        <v>127.5</v>
      </c>
      <c r="AE19" s="41">
        <f>IFERROR(VLOOKUP(J19,Таблица1[],2,0),0)*$E$2/100</f>
        <v>127.5</v>
      </c>
      <c r="AF19" s="41">
        <f>IFERROR(VLOOKUP(J19,Таблица1[],4,0),0)*$E$2/100</f>
        <v>0</v>
      </c>
      <c r="AG19" s="5" t="str">
        <f t="shared" si="3"/>
        <v>,  128,128,0</v>
      </c>
      <c r="AH19" s="41">
        <f>IFERROR(VLOOKUP(K19,Таблица1[],3,0),0)*$E$2/100</f>
        <v>255</v>
      </c>
      <c r="AI19" s="41">
        <f>IFERROR(VLOOKUP(K19,Таблица1[],2,0),0)*$E$2/100</f>
        <v>0</v>
      </c>
      <c r="AJ19" s="41">
        <f>IFERROR(VLOOKUP(K19,Таблица1[],4,0),0)*$E$2/100</f>
        <v>0</v>
      </c>
      <c r="AK19" s="5" t="str">
        <f t="shared" si="4"/>
        <v>,  255,0,0</v>
      </c>
      <c r="AL19" s="41">
        <f>IFERROR(VLOOKUP(L19,Таблица1[],3,0),0)*$E$2/100</f>
        <v>127.5</v>
      </c>
      <c r="AM19" s="41">
        <f>IFERROR(VLOOKUP(L19,Таблица1[],2,0),0)*$E$2/100</f>
        <v>0</v>
      </c>
      <c r="AN19" s="41">
        <f>IFERROR(VLOOKUP(L19,Таблица1[],4,0),0)*$E$2/100</f>
        <v>127.5</v>
      </c>
      <c r="AO19" s="5" t="str">
        <f t="shared" si="5"/>
        <v>,  128,0,128</v>
      </c>
      <c r="AP19" s="41">
        <f>IFERROR(VLOOKUP(M19,Таблица1[],3,0),0)*$E$2/100</f>
        <v>0</v>
      </c>
      <c r="AQ19" s="41">
        <f>IFERROR(VLOOKUP(M19,Таблица1[],2,0),0)*$E$2/100</f>
        <v>0</v>
      </c>
      <c r="AR19" s="41">
        <f>IFERROR(VLOOKUP(M19,Таблица1[],4,0),0)*$E$2/100</f>
        <v>255</v>
      </c>
      <c r="AS19" s="5" t="str">
        <f t="shared" si="6"/>
        <v>,  0,0,255</v>
      </c>
      <c r="AT19" s="41">
        <f>IFERROR(VLOOKUP(N19,Таблица1[],3,0),0)*$E$2/100</f>
        <v>0</v>
      </c>
      <c r="AU19" s="41">
        <f>IFERROR(VLOOKUP(N19,Таблица1[],2,0),0)*$E$2/100</f>
        <v>85</v>
      </c>
      <c r="AV19" s="41">
        <f>IFERROR(VLOOKUP(N19,Таблица1[],4,0),0)*$E$2/100</f>
        <v>170</v>
      </c>
      <c r="AW19" s="5" t="str">
        <f t="shared" si="7"/>
        <v>,  0,85,170</v>
      </c>
      <c r="AX19" s="41">
        <f>IFERROR(VLOOKUP(O19,Таблица1[],3,0),0)*$E$2/100</f>
        <v>0</v>
      </c>
      <c r="AY19" s="41">
        <f>IFERROR(VLOOKUP(O19,Таблица1[],2,0),0)*$E$2/100</f>
        <v>0</v>
      </c>
      <c r="AZ19" s="41">
        <f>IFERROR(VLOOKUP(O19,Таблица1[],4,0),0)*$E$2/100</f>
        <v>0</v>
      </c>
      <c r="BA19" s="5" t="str">
        <f t="shared" si="8"/>
        <v>,  0,0,0</v>
      </c>
      <c r="BB19" s="41">
        <f>IFERROR(VLOOKUP(P19,Таблица1[],3,0),0)*$E$2/100</f>
        <v>0</v>
      </c>
      <c r="BC19" s="41">
        <f>IFERROR(VLOOKUP(P19,Таблица1[],2,0),0)*$E$2/100</f>
        <v>0</v>
      </c>
      <c r="BD19" s="41">
        <f>IFERROR(VLOOKUP(P19,Таблица1[],4,0),0)*$E$2/100</f>
        <v>0</v>
      </c>
      <c r="BE19" s="5" t="str">
        <f t="shared" si="9"/>
        <v>,  0,0,0</v>
      </c>
      <c r="BF19" s="41">
        <f>IFERROR(VLOOKUP(Q19,Таблица1[],3,0),0)*$E$2/100</f>
        <v>0</v>
      </c>
      <c r="BG19" s="41">
        <f>IFERROR(VLOOKUP(Q19,Таблица1[],2,0),0)*$E$2/100</f>
        <v>0</v>
      </c>
      <c r="BH19" s="41">
        <f>IFERROR(VLOOKUP(Q19,Таблица1[],4,0),0)*$E$2/100</f>
        <v>0</v>
      </c>
      <c r="BI19" s="5" t="str">
        <f t="shared" si="10"/>
        <v>,  0,0,0</v>
      </c>
      <c r="BJ19" s="41">
        <f>IFERROR(VLOOKUP(R19,Таблица1[],3,0),0)*$E$2/100</f>
        <v>0</v>
      </c>
      <c r="BK19" s="41">
        <f>IFERROR(VLOOKUP(R19,Таблица1[],2,0),0)*$E$2/100</f>
        <v>0</v>
      </c>
      <c r="BL19" s="41">
        <f>IFERROR(VLOOKUP(R19,Таблица1[],4,0),0)*$E$2/100</f>
        <v>0</v>
      </c>
      <c r="BM19" s="5" t="str">
        <f t="shared" si="11"/>
        <v>,  0,0,0</v>
      </c>
      <c r="BN19" s="41">
        <f>IFERROR(VLOOKUP(S19,Таблица1[],3,0),0)*$E$2/100</f>
        <v>0</v>
      </c>
      <c r="BO19" s="41">
        <f>IFERROR(VLOOKUP(S19,Таблица1[],2,0),0)*$E$2/100</f>
        <v>0</v>
      </c>
      <c r="BP19" s="41">
        <f>IFERROR(VLOOKUP(S19,Таблица1[],4,0),0)*$E$2/100</f>
        <v>0</v>
      </c>
      <c r="BQ19" s="5" t="str">
        <f t="shared" si="12"/>
        <v>,  0,0,0</v>
      </c>
      <c r="BR19" s="41">
        <f>IFERROR(VLOOKUP(T19,Таблица1[],3,0),0)*$E$2/100</f>
        <v>0</v>
      </c>
      <c r="BS19" s="41">
        <f>IFERROR(VLOOKUP(T19,Таблица1[],2,0),0)*$E$2/100</f>
        <v>0</v>
      </c>
      <c r="BT19" s="41">
        <f>IFERROR(VLOOKUP(T19,Таблица1[],4,0),0)*$E$2/100</f>
        <v>0</v>
      </c>
      <c r="BU19" s="5" t="str">
        <f t="shared" si="13"/>
        <v>,  0,0,0</v>
      </c>
    </row>
    <row r="20" spans="2:73" x14ac:dyDescent="0.45">
      <c r="B20" s="28">
        <v>16</v>
      </c>
      <c r="C20" s="28">
        <v>10</v>
      </c>
      <c r="D20" s="28">
        <v>16</v>
      </c>
      <c r="E20" s="1">
        <v>1</v>
      </c>
      <c r="F20" t="str">
        <f t="shared" ref="F20" si="15">CONCATENATE(B20,",",C20,",",D20,",",E20)</f>
        <v>16,10,16,1</v>
      </c>
      <c r="I20" s="40" t="s">
        <v>33</v>
      </c>
      <c r="J20" s="40" t="s">
        <v>35</v>
      </c>
      <c r="K20" s="40" t="s">
        <v>37</v>
      </c>
      <c r="L20" s="38" t="s">
        <v>39</v>
      </c>
      <c r="M20" s="38" t="s">
        <v>40</v>
      </c>
      <c r="V20" t="str">
        <f t="shared" si="0"/>
        <v>.DB   16,10,16,1,  0,0,0,  0,0,0,  0,0,0,  0,0,0,  0,0,0,  0,0,0,  0,0,0,  0,85,170,  0,0,255,  128,0,128,  255,0,0,  128,128,0</v>
      </c>
      <c r="W20" s="2" t="s">
        <v>24</v>
      </c>
      <c r="X20" s="27"/>
      <c r="Y20" s="2"/>
      <c r="Z20" s="41">
        <f>IFERROR(VLOOKUP(I20,Таблица1[],3,0),0)*$E$2/100</f>
        <v>127.5</v>
      </c>
      <c r="AA20" s="41">
        <f>IFERROR(VLOOKUP(I20,Таблица1[],2,0),0)*$E$2/100</f>
        <v>127.5</v>
      </c>
      <c r="AB20" s="41">
        <f>IFERROR(VLOOKUP(I20,Таблица1[],4,0),0)*$E$2/100</f>
        <v>0</v>
      </c>
      <c r="AC20" s="5" t="str">
        <f t="shared" si="2"/>
        <v>,  128,128,0</v>
      </c>
      <c r="AD20" s="41">
        <f>IFERROR(VLOOKUP(J20,Таблица1[],3,0),0)*$E$2/100</f>
        <v>255</v>
      </c>
      <c r="AE20" s="41">
        <f>IFERROR(VLOOKUP(J20,Таблица1[],2,0),0)*$E$2/100</f>
        <v>0</v>
      </c>
      <c r="AF20" s="41">
        <f>IFERROR(VLOOKUP(J20,Таблица1[],4,0),0)*$E$2/100</f>
        <v>0</v>
      </c>
      <c r="AG20" s="5" t="str">
        <f t="shared" si="3"/>
        <v>,  255,0,0</v>
      </c>
      <c r="AH20" s="41">
        <f>IFERROR(VLOOKUP(K20,Таблица1[],3,0),0)*$E$2/100</f>
        <v>127.5</v>
      </c>
      <c r="AI20" s="41">
        <f>IFERROR(VLOOKUP(K20,Таблица1[],2,0),0)*$E$2/100</f>
        <v>0</v>
      </c>
      <c r="AJ20" s="41">
        <f>IFERROR(VLOOKUP(K20,Таблица1[],4,0),0)*$E$2/100</f>
        <v>127.5</v>
      </c>
      <c r="AK20" s="5" t="str">
        <f t="shared" si="4"/>
        <v>,  128,0,128</v>
      </c>
      <c r="AL20" s="41">
        <f>IFERROR(VLOOKUP(L20,Таблица1[],3,0),0)*$E$2/100</f>
        <v>0</v>
      </c>
      <c r="AM20" s="41">
        <f>IFERROR(VLOOKUP(L20,Таблица1[],2,0),0)*$E$2/100</f>
        <v>0</v>
      </c>
      <c r="AN20" s="41">
        <f>IFERROR(VLOOKUP(L20,Таблица1[],4,0),0)*$E$2/100</f>
        <v>255</v>
      </c>
      <c r="AO20" s="5" t="str">
        <f t="shared" si="5"/>
        <v>,  0,0,255</v>
      </c>
      <c r="AP20" s="41">
        <f>IFERROR(VLOOKUP(M20,Таблица1[],3,0),0)*$E$2/100</f>
        <v>0</v>
      </c>
      <c r="AQ20" s="41">
        <f>IFERROR(VLOOKUP(M20,Таблица1[],2,0),0)*$E$2/100</f>
        <v>85</v>
      </c>
      <c r="AR20" s="41">
        <f>IFERROR(VLOOKUP(M20,Таблица1[],4,0),0)*$E$2/100</f>
        <v>170</v>
      </c>
      <c r="AS20" s="5" t="str">
        <f t="shared" si="6"/>
        <v>,  0,85,170</v>
      </c>
      <c r="AT20" s="41">
        <f>IFERROR(VLOOKUP(N20,Таблица1[],3,0),0)*$E$2/100</f>
        <v>0</v>
      </c>
      <c r="AU20" s="41">
        <f>IFERROR(VLOOKUP(N20,Таблица1[],2,0),0)*$E$2/100</f>
        <v>0</v>
      </c>
      <c r="AV20" s="41">
        <f>IFERROR(VLOOKUP(N20,Таблица1[],4,0),0)*$E$2/100</f>
        <v>0</v>
      </c>
      <c r="AW20" s="5" t="str">
        <f t="shared" si="7"/>
        <v>,  0,0,0</v>
      </c>
      <c r="AX20" s="41">
        <f>IFERROR(VLOOKUP(O20,Таблица1[],3,0),0)*$E$2/100</f>
        <v>0</v>
      </c>
      <c r="AY20" s="41">
        <f>IFERROR(VLOOKUP(O20,Таблица1[],2,0),0)*$E$2/100</f>
        <v>0</v>
      </c>
      <c r="AZ20" s="41">
        <f>IFERROR(VLOOKUP(O20,Таблица1[],4,0),0)*$E$2/100</f>
        <v>0</v>
      </c>
      <c r="BA20" s="5" t="str">
        <f t="shared" si="8"/>
        <v>,  0,0,0</v>
      </c>
      <c r="BB20" s="41">
        <f>IFERROR(VLOOKUP(P20,Таблица1[],3,0),0)*$E$2/100</f>
        <v>0</v>
      </c>
      <c r="BC20" s="41">
        <f>IFERROR(VLOOKUP(P20,Таблица1[],2,0),0)*$E$2/100</f>
        <v>0</v>
      </c>
      <c r="BD20" s="41">
        <f>IFERROR(VLOOKUP(P20,Таблица1[],4,0),0)*$E$2/100</f>
        <v>0</v>
      </c>
      <c r="BE20" s="5" t="str">
        <f t="shared" si="9"/>
        <v>,  0,0,0</v>
      </c>
      <c r="BF20" s="41">
        <f>IFERROR(VLOOKUP(Q20,Таблица1[],3,0),0)*$E$2/100</f>
        <v>0</v>
      </c>
      <c r="BG20" s="41">
        <f>IFERROR(VLOOKUP(Q20,Таблица1[],2,0),0)*$E$2/100</f>
        <v>0</v>
      </c>
      <c r="BH20" s="41">
        <f>IFERROR(VLOOKUP(Q20,Таблица1[],4,0),0)*$E$2/100</f>
        <v>0</v>
      </c>
      <c r="BI20" s="5" t="str">
        <f t="shared" si="10"/>
        <v>,  0,0,0</v>
      </c>
      <c r="BJ20" s="41">
        <f>IFERROR(VLOOKUP(R20,Таблица1[],3,0),0)*$E$2/100</f>
        <v>0</v>
      </c>
      <c r="BK20" s="41">
        <f>IFERROR(VLOOKUP(R20,Таблица1[],2,0),0)*$E$2/100</f>
        <v>0</v>
      </c>
      <c r="BL20" s="41">
        <f>IFERROR(VLOOKUP(R20,Таблица1[],4,0),0)*$E$2/100</f>
        <v>0</v>
      </c>
      <c r="BM20" s="5" t="str">
        <f t="shared" si="11"/>
        <v>,  0,0,0</v>
      </c>
      <c r="BN20" s="41">
        <f>IFERROR(VLOOKUP(S20,Таблица1[],3,0),0)*$E$2/100</f>
        <v>0</v>
      </c>
      <c r="BO20" s="41">
        <f>IFERROR(VLOOKUP(S20,Таблица1[],2,0),0)*$E$2/100</f>
        <v>0</v>
      </c>
      <c r="BP20" s="41">
        <f>IFERROR(VLOOKUP(S20,Таблица1[],4,0),0)*$E$2/100</f>
        <v>0</v>
      </c>
      <c r="BQ20" s="5" t="str">
        <f t="shared" si="12"/>
        <v>,  0,0,0</v>
      </c>
      <c r="BR20" s="41">
        <f>IFERROR(VLOOKUP(T20,Таблица1[],3,0),0)*$E$2/100</f>
        <v>0</v>
      </c>
      <c r="BS20" s="41">
        <f>IFERROR(VLOOKUP(T20,Таблица1[],2,0),0)*$E$2/100</f>
        <v>0</v>
      </c>
      <c r="BT20" s="41">
        <f>IFERROR(VLOOKUP(T20,Таблица1[],4,0),0)*$E$2/100</f>
        <v>0</v>
      </c>
      <c r="BU20" s="5" t="str">
        <f t="shared" si="13"/>
        <v>,  0,0,0</v>
      </c>
    </row>
    <row r="21" spans="2:73" x14ac:dyDescent="0.45">
      <c r="B21" s="28">
        <v>16</v>
      </c>
      <c r="C21" s="28">
        <v>10</v>
      </c>
      <c r="D21" s="28">
        <v>16</v>
      </c>
      <c r="E21" s="1">
        <v>1</v>
      </c>
      <c r="F21" t="str">
        <f t="shared" si="14"/>
        <v>16,10,16,1</v>
      </c>
      <c r="I21" s="40" t="s">
        <v>35</v>
      </c>
      <c r="J21" s="40" t="s">
        <v>37</v>
      </c>
      <c r="K21" s="40" t="s">
        <v>39</v>
      </c>
      <c r="L21" s="38" t="s">
        <v>40</v>
      </c>
      <c r="V21" t="str">
        <f t="shared" si="0"/>
        <v>.DB   16,10,16,1,  0,0,0,  0,0,0,  0,0,0,  0,0,0,  0,0,0,  0,0,0,  0,0,0,  0,0,0,  0,85,170,  0,0,255,  128,0,128,  255,0,0</v>
      </c>
      <c r="W21" s="2" t="s">
        <v>24</v>
      </c>
      <c r="X21" s="27"/>
      <c r="Y21" s="2"/>
      <c r="Z21" s="41">
        <f>IFERROR(VLOOKUP(I21,Таблица1[],3,0),0)*$E$2/100</f>
        <v>255</v>
      </c>
      <c r="AA21" s="41">
        <f>IFERROR(VLOOKUP(I21,Таблица1[],2,0),0)*$E$2/100</f>
        <v>0</v>
      </c>
      <c r="AB21" s="41">
        <f>IFERROR(VLOOKUP(I21,Таблица1[],4,0),0)*$E$2/100</f>
        <v>0</v>
      </c>
      <c r="AC21" s="5" t="str">
        <f t="shared" si="2"/>
        <v>,  255,0,0</v>
      </c>
      <c r="AD21" s="41">
        <f>IFERROR(VLOOKUP(J21,Таблица1[],3,0),0)*$E$2/100</f>
        <v>127.5</v>
      </c>
      <c r="AE21" s="41">
        <f>IFERROR(VLOOKUP(J21,Таблица1[],2,0),0)*$E$2/100</f>
        <v>0</v>
      </c>
      <c r="AF21" s="41">
        <f>IFERROR(VLOOKUP(J21,Таблица1[],4,0),0)*$E$2/100</f>
        <v>127.5</v>
      </c>
      <c r="AG21" s="5" t="str">
        <f t="shared" si="3"/>
        <v>,  128,0,128</v>
      </c>
      <c r="AH21" s="41">
        <f>IFERROR(VLOOKUP(K21,Таблица1[],3,0),0)*$E$2/100</f>
        <v>0</v>
      </c>
      <c r="AI21" s="41">
        <f>IFERROR(VLOOKUP(K21,Таблица1[],2,0),0)*$E$2/100</f>
        <v>0</v>
      </c>
      <c r="AJ21" s="41">
        <f>IFERROR(VLOOKUP(K21,Таблица1[],4,0),0)*$E$2/100</f>
        <v>255</v>
      </c>
      <c r="AK21" s="5" t="str">
        <f t="shared" si="4"/>
        <v>,  0,0,255</v>
      </c>
      <c r="AL21" s="41">
        <f>IFERROR(VLOOKUP(L21,Таблица1[],3,0),0)*$E$2/100</f>
        <v>0</v>
      </c>
      <c r="AM21" s="41">
        <f>IFERROR(VLOOKUP(L21,Таблица1[],2,0),0)*$E$2/100</f>
        <v>85</v>
      </c>
      <c r="AN21" s="41">
        <f>IFERROR(VLOOKUP(L21,Таблица1[],4,0),0)*$E$2/100</f>
        <v>170</v>
      </c>
      <c r="AO21" s="5" t="str">
        <f t="shared" si="5"/>
        <v>,  0,85,170</v>
      </c>
      <c r="AP21" s="41">
        <f>IFERROR(VLOOKUP(M21,Таблица1[],3,0),0)*$E$2/100</f>
        <v>0</v>
      </c>
      <c r="AQ21" s="41">
        <f>IFERROR(VLOOKUP(M21,Таблица1[],2,0),0)*$E$2/100</f>
        <v>0</v>
      </c>
      <c r="AR21" s="41">
        <f>IFERROR(VLOOKUP(M21,Таблица1[],4,0),0)*$E$2/100</f>
        <v>0</v>
      </c>
      <c r="AS21" s="5" t="str">
        <f t="shared" si="6"/>
        <v>,  0,0,0</v>
      </c>
      <c r="AT21" s="41">
        <f>IFERROR(VLOOKUP(N21,Таблица1[],3,0),0)*$E$2/100</f>
        <v>0</v>
      </c>
      <c r="AU21" s="41">
        <f>IFERROR(VLOOKUP(N21,Таблица1[],2,0),0)*$E$2/100</f>
        <v>0</v>
      </c>
      <c r="AV21" s="41">
        <f>IFERROR(VLOOKUP(N21,Таблица1[],4,0),0)*$E$2/100</f>
        <v>0</v>
      </c>
      <c r="AW21" s="5" t="str">
        <f t="shared" si="7"/>
        <v>,  0,0,0</v>
      </c>
      <c r="AX21" s="41">
        <f>IFERROR(VLOOKUP(O21,Таблица1[],3,0),0)*$E$2/100</f>
        <v>0</v>
      </c>
      <c r="AY21" s="41">
        <f>IFERROR(VLOOKUP(O21,Таблица1[],2,0),0)*$E$2/100</f>
        <v>0</v>
      </c>
      <c r="AZ21" s="41">
        <f>IFERROR(VLOOKUP(O21,Таблица1[],4,0),0)*$E$2/100</f>
        <v>0</v>
      </c>
      <c r="BA21" s="5" t="str">
        <f t="shared" si="8"/>
        <v>,  0,0,0</v>
      </c>
      <c r="BB21" s="41">
        <f>IFERROR(VLOOKUP(P21,Таблица1[],3,0),0)*$E$2/100</f>
        <v>0</v>
      </c>
      <c r="BC21" s="41">
        <f>IFERROR(VLOOKUP(P21,Таблица1[],2,0),0)*$E$2/100</f>
        <v>0</v>
      </c>
      <c r="BD21" s="41">
        <f>IFERROR(VLOOKUP(P21,Таблица1[],4,0),0)*$E$2/100</f>
        <v>0</v>
      </c>
      <c r="BE21" s="5" t="str">
        <f t="shared" si="9"/>
        <v>,  0,0,0</v>
      </c>
      <c r="BF21" s="41">
        <f>IFERROR(VLOOKUP(Q21,Таблица1[],3,0),0)*$E$2/100</f>
        <v>0</v>
      </c>
      <c r="BG21" s="41">
        <f>IFERROR(VLOOKUP(Q21,Таблица1[],2,0),0)*$E$2/100</f>
        <v>0</v>
      </c>
      <c r="BH21" s="41">
        <f>IFERROR(VLOOKUP(Q21,Таблица1[],4,0),0)*$E$2/100</f>
        <v>0</v>
      </c>
      <c r="BI21" s="5" t="str">
        <f t="shared" si="10"/>
        <v>,  0,0,0</v>
      </c>
      <c r="BJ21" s="41">
        <f>IFERROR(VLOOKUP(R21,Таблица1[],3,0),0)*$E$2/100</f>
        <v>0</v>
      </c>
      <c r="BK21" s="41">
        <f>IFERROR(VLOOKUP(R21,Таблица1[],2,0),0)*$E$2/100</f>
        <v>0</v>
      </c>
      <c r="BL21" s="41">
        <f>IFERROR(VLOOKUP(R21,Таблица1[],4,0),0)*$E$2/100</f>
        <v>0</v>
      </c>
      <c r="BM21" s="5" t="str">
        <f t="shared" si="11"/>
        <v>,  0,0,0</v>
      </c>
      <c r="BN21" s="41">
        <f>IFERROR(VLOOKUP(S21,Таблица1[],3,0),0)*$E$2/100</f>
        <v>0</v>
      </c>
      <c r="BO21" s="41">
        <f>IFERROR(VLOOKUP(S21,Таблица1[],2,0),0)*$E$2/100</f>
        <v>0</v>
      </c>
      <c r="BP21" s="41">
        <f>IFERROR(VLOOKUP(S21,Таблица1[],4,0),0)*$E$2/100</f>
        <v>0</v>
      </c>
      <c r="BQ21" s="5" t="str">
        <f t="shared" si="12"/>
        <v>,  0,0,0</v>
      </c>
      <c r="BR21" s="41">
        <f>IFERROR(VLOOKUP(T21,Таблица1[],3,0),0)*$E$2/100</f>
        <v>0</v>
      </c>
      <c r="BS21" s="41">
        <f>IFERROR(VLOOKUP(T21,Таблица1[],2,0),0)*$E$2/100</f>
        <v>0</v>
      </c>
      <c r="BT21" s="41">
        <f>IFERROR(VLOOKUP(T21,Таблица1[],4,0),0)*$E$2/100</f>
        <v>0</v>
      </c>
      <c r="BU21" s="5" t="str">
        <f t="shared" si="13"/>
        <v>,  0,0,0</v>
      </c>
    </row>
    <row r="22" spans="2:73" x14ac:dyDescent="0.45">
      <c r="B22" s="28">
        <v>16</v>
      </c>
      <c r="C22" s="28">
        <v>10</v>
      </c>
      <c r="D22" s="28">
        <v>16</v>
      </c>
      <c r="E22" s="1">
        <v>1</v>
      </c>
      <c r="F22" t="str">
        <f t="shared" si="14"/>
        <v>16,10,16,1</v>
      </c>
      <c r="I22" s="40" t="s">
        <v>37</v>
      </c>
      <c r="J22" s="40" t="s">
        <v>39</v>
      </c>
      <c r="K22" s="40" t="s">
        <v>40</v>
      </c>
      <c r="V22" t="str">
        <f t="shared" si="0"/>
        <v>.DB   16,10,16,1,  0,0,0,  0,0,0,  0,0,0,  0,0,0,  0,0,0,  0,0,0,  0,0,0,  0,0,0,  0,0,0,  0,85,170,  0,0,255,  128,0,128</v>
      </c>
      <c r="W22" s="2" t="s">
        <v>24</v>
      </c>
      <c r="X22" s="27"/>
      <c r="Y22" s="2"/>
      <c r="Z22" s="41">
        <f>IFERROR(VLOOKUP(I22,Таблица1[],3,0),0)*$E$2/100</f>
        <v>127.5</v>
      </c>
      <c r="AA22" s="41">
        <f>IFERROR(VLOOKUP(I22,Таблица1[],2,0),0)*$E$2/100</f>
        <v>0</v>
      </c>
      <c r="AB22" s="41">
        <f>IFERROR(VLOOKUP(I22,Таблица1[],4,0),0)*$E$2/100</f>
        <v>127.5</v>
      </c>
      <c r="AC22" s="5" t="str">
        <f t="shared" si="2"/>
        <v>,  128,0,128</v>
      </c>
      <c r="AD22" s="41">
        <f>IFERROR(VLOOKUP(J22,Таблица1[],3,0),0)*$E$2/100</f>
        <v>0</v>
      </c>
      <c r="AE22" s="41">
        <f>IFERROR(VLOOKUP(J22,Таблица1[],2,0),0)*$E$2/100</f>
        <v>0</v>
      </c>
      <c r="AF22" s="41">
        <f>IFERROR(VLOOKUP(J22,Таблица1[],4,0),0)*$E$2/100</f>
        <v>255</v>
      </c>
      <c r="AG22" s="5" t="str">
        <f t="shared" si="3"/>
        <v>,  0,0,255</v>
      </c>
      <c r="AH22" s="41">
        <f>IFERROR(VLOOKUP(K22,Таблица1[],3,0),0)*$E$2/100</f>
        <v>0</v>
      </c>
      <c r="AI22" s="41">
        <f>IFERROR(VLOOKUP(K22,Таблица1[],2,0),0)*$E$2/100</f>
        <v>85</v>
      </c>
      <c r="AJ22" s="41">
        <f>IFERROR(VLOOKUP(K22,Таблица1[],4,0),0)*$E$2/100</f>
        <v>170</v>
      </c>
      <c r="AK22" s="5" t="str">
        <f t="shared" si="4"/>
        <v>,  0,85,170</v>
      </c>
      <c r="AL22" s="41">
        <f>IFERROR(VLOOKUP(L22,Таблица1[],3,0),0)*$E$2/100</f>
        <v>0</v>
      </c>
      <c r="AM22" s="41">
        <f>IFERROR(VLOOKUP(L22,Таблица1[],2,0),0)*$E$2/100</f>
        <v>0</v>
      </c>
      <c r="AN22" s="41">
        <f>IFERROR(VLOOKUP(L22,Таблица1[],4,0),0)*$E$2/100</f>
        <v>0</v>
      </c>
      <c r="AO22" s="5" t="str">
        <f t="shared" si="5"/>
        <v>,  0,0,0</v>
      </c>
      <c r="AP22" s="41">
        <f>IFERROR(VLOOKUP(M22,Таблица1[],3,0),0)*$E$2/100</f>
        <v>0</v>
      </c>
      <c r="AQ22" s="41">
        <f>IFERROR(VLOOKUP(M22,Таблица1[],2,0),0)*$E$2/100</f>
        <v>0</v>
      </c>
      <c r="AR22" s="41">
        <f>IFERROR(VLOOKUP(M22,Таблица1[],4,0),0)*$E$2/100</f>
        <v>0</v>
      </c>
      <c r="AS22" s="5" t="str">
        <f t="shared" si="6"/>
        <v>,  0,0,0</v>
      </c>
      <c r="AT22" s="41">
        <f>IFERROR(VLOOKUP(N22,Таблица1[],3,0),0)*$E$2/100</f>
        <v>0</v>
      </c>
      <c r="AU22" s="41">
        <f>IFERROR(VLOOKUP(N22,Таблица1[],2,0),0)*$E$2/100</f>
        <v>0</v>
      </c>
      <c r="AV22" s="41">
        <f>IFERROR(VLOOKUP(N22,Таблица1[],4,0),0)*$E$2/100</f>
        <v>0</v>
      </c>
      <c r="AW22" s="5" t="str">
        <f t="shared" si="7"/>
        <v>,  0,0,0</v>
      </c>
      <c r="AX22" s="41">
        <f>IFERROR(VLOOKUP(O22,Таблица1[],3,0),0)*$E$2/100</f>
        <v>0</v>
      </c>
      <c r="AY22" s="41">
        <f>IFERROR(VLOOKUP(O22,Таблица1[],2,0),0)*$E$2/100</f>
        <v>0</v>
      </c>
      <c r="AZ22" s="41">
        <f>IFERROR(VLOOKUP(O22,Таблица1[],4,0),0)*$E$2/100</f>
        <v>0</v>
      </c>
      <c r="BA22" s="5" t="str">
        <f t="shared" si="8"/>
        <v>,  0,0,0</v>
      </c>
      <c r="BB22" s="41">
        <f>IFERROR(VLOOKUP(P22,Таблица1[],3,0),0)*$E$2/100</f>
        <v>0</v>
      </c>
      <c r="BC22" s="41">
        <f>IFERROR(VLOOKUP(P22,Таблица1[],2,0),0)*$E$2/100</f>
        <v>0</v>
      </c>
      <c r="BD22" s="41">
        <f>IFERROR(VLOOKUP(P22,Таблица1[],4,0),0)*$E$2/100</f>
        <v>0</v>
      </c>
      <c r="BE22" s="5" t="str">
        <f t="shared" si="9"/>
        <v>,  0,0,0</v>
      </c>
      <c r="BF22" s="41">
        <f>IFERROR(VLOOKUP(Q22,Таблица1[],3,0),0)*$E$2/100</f>
        <v>0</v>
      </c>
      <c r="BG22" s="41">
        <f>IFERROR(VLOOKUP(Q22,Таблица1[],2,0),0)*$E$2/100</f>
        <v>0</v>
      </c>
      <c r="BH22" s="41">
        <f>IFERROR(VLOOKUP(Q22,Таблица1[],4,0),0)*$E$2/100</f>
        <v>0</v>
      </c>
      <c r="BI22" s="5" t="str">
        <f t="shared" si="10"/>
        <v>,  0,0,0</v>
      </c>
      <c r="BJ22" s="41">
        <f>IFERROR(VLOOKUP(R22,Таблица1[],3,0),0)*$E$2/100</f>
        <v>0</v>
      </c>
      <c r="BK22" s="41">
        <f>IFERROR(VLOOKUP(R22,Таблица1[],2,0),0)*$E$2/100</f>
        <v>0</v>
      </c>
      <c r="BL22" s="41">
        <f>IFERROR(VLOOKUP(R22,Таблица1[],4,0),0)*$E$2/100</f>
        <v>0</v>
      </c>
      <c r="BM22" s="5" t="str">
        <f t="shared" si="11"/>
        <v>,  0,0,0</v>
      </c>
      <c r="BN22" s="41">
        <f>IFERROR(VLOOKUP(S22,Таблица1[],3,0),0)*$E$2/100</f>
        <v>0</v>
      </c>
      <c r="BO22" s="41">
        <f>IFERROR(VLOOKUP(S22,Таблица1[],2,0),0)*$E$2/100</f>
        <v>0</v>
      </c>
      <c r="BP22" s="41">
        <f>IFERROR(VLOOKUP(S22,Таблица1[],4,0),0)*$E$2/100</f>
        <v>0</v>
      </c>
      <c r="BQ22" s="5" t="str">
        <f t="shared" si="12"/>
        <v>,  0,0,0</v>
      </c>
      <c r="BR22" s="41">
        <f>IFERROR(VLOOKUP(T22,Таблица1[],3,0),0)*$E$2/100</f>
        <v>0</v>
      </c>
      <c r="BS22" s="41">
        <f>IFERROR(VLOOKUP(T22,Таблица1[],2,0),0)*$E$2/100</f>
        <v>0</v>
      </c>
      <c r="BT22" s="41">
        <f>IFERROR(VLOOKUP(T22,Таблица1[],4,0),0)*$E$2/100</f>
        <v>0</v>
      </c>
      <c r="BU22" s="5" t="str">
        <f t="shared" si="13"/>
        <v>,  0,0,0</v>
      </c>
    </row>
    <row r="23" spans="2:73" x14ac:dyDescent="0.45">
      <c r="B23" s="28">
        <v>16</v>
      </c>
      <c r="C23" s="28">
        <v>10</v>
      </c>
      <c r="D23" s="28">
        <v>16</v>
      </c>
      <c r="E23" s="1">
        <v>1</v>
      </c>
      <c r="F23" t="str">
        <f t="shared" si="14"/>
        <v>16,10,16,1</v>
      </c>
      <c r="I23" s="40" t="s">
        <v>39</v>
      </c>
      <c r="J23" s="40" t="s">
        <v>40</v>
      </c>
      <c r="V23" t="str">
        <f t="shared" si="0"/>
        <v>.DB   16,10,16,1,  0,0,0,  0,0,0,  0,0,0,  0,0,0,  0,0,0,  0,0,0,  0,0,0,  0,0,0,  0,0,0,  0,0,0,  0,85,170,  0,0,255</v>
      </c>
      <c r="W23" s="2" t="s">
        <v>24</v>
      </c>
      <c r="X23" s="27"/>
      <c r="Y23" s="2"/>
      <c r="Z23" s="41">
        <f>IFERROR(VLOOKUP(I23,Таблица1[],3,0),0)*$E$2/100</f>
        <v>0</v>
      </c>
      <c r="AA23" s="41">
        <f>IFERROR(VLOOKUP(I23,Таблица1[],2,0),0)*$E$2/100</f>
        <v>0</v>
      </c>
      <c r="AB23" s="41">
        <f>IFERROR(VLOOKUP(I23,Таблица1[],4,0),0)*$E$2/100</f>
        <v>255</v>
      </c>
      <c r="AC23" s="5" t="str">
        <f t="shared" si="2"/>
        <v>,  0,0,255</v>
      </c>
      <c r="AD23" s="41">
        <f>IFERROR(VLOOKUP(J23,Таблица1[],3,0),0)*$E$2/100</f>
        <v>0</v>
      </c>
      <c r="AE23" s="41">
        <f>IFERROR(VLOOKUP(J23,Таблица1[],2,0),0)*$E$2/100</f>
        <v>85</v>
      </c>
      <c r="AF23" s="41">
        <f>IFERROR(VLOOKUP(J23,Таблица1[],4,0),0)*$E$2/100</f>
        <v>170</v>
      </c>
      <c r="AG23" s="5" t="str">
        <f t="shared" si="3"/>
        <v>,  0,85,170</v>
      </c>
      <c r="AH23" s="41">
        <f>IFERROR(VLOOKUP(K23,Таблица1[],3,0),0)*$E$2/100</f>
        <v>0</v>
      </c>
      <c r="AI23" s="41">
        <f>IFERROR(VLOOKUP(K23,Таблица1[],2,0),0)*$E$2/100</f>
        <v>0</v>
      </c>
      <c r="AJ23" s="41">
        <f>IFERROR(VLOOKUP(K23,Таблица1[],4,0),0)*$E$2/100</f>
        <v>0</v>
      </c>
      <c r="AK23" s="5" t="str">
        <f t="shared" si="4"/>
        <v>,  0,0,0</v>
      </c>
      <c r="AL23" s="41">
        <f>IFERROR(VLOOKUP(L23,Таблица1[],3,0),0)*$E$2/100</f>
        <v>0</v>
      </c>
      <c r="AM23" s="41">
        <f>IFERROR(VLOOKUP(L23,Таблица1[],2,0),0)*$E$2/100</f>
        <v>0</v>
      </c>
      <c r="AN23" s="41">
        <f>IFERROR(VLOOKUP(L23,Таблица1[],4,0),0)*$E$2/100</f>
        <v>0</v>
      </c>
      <c r="AO23" s="5" t="str">
        <f t="shared" si="5"/>
        <v>,  0,0,0</v>
      </c>
      <c r="AP23" s="41">
        <f>IFERROR(VLOOKUP(M23,Таблица1[],3,0),0)*$E$2/100</f>
        <v>0</v>
      </c>
      <c r="AQ23" s="41">
        <f>IFERROR(VLOOKUP(M23,Таблица1[],2,0),0)*$E$2/100</f>
        <v>0</v>
      </c>
      <c r="AR23" s="41">
        <f>IFERROR(VLOOKUP(M23,Таблица1[],4,0),0)*$E$2/100</f>
        <v>0</v>
      </c>
      <c r="AS23" s="5" t="str">
        <f t="shared" si="6"/>
        <v>,  0,0,0</v>
      </c>
      <c r="AT23" s="41">
        <f>IFERROR(VLOOKUP(N23,Таблица1[],3,0),0)*$E$2/100</f>
        <v>0</v>
      </c>
      <c r="AU23" s="41">
        <f>IFERROR(VLOOKUP(N23,Таблица1[],2,0),0)*$E$2/100</f>
        <v>0</v>
      </c>
      <c r="AV23" s="41">
        <f>IFERROR(VLOOKUP(N23,Таблица1[],4,0),0)*$E$2/100</f>
        <v>0</v>
      </c>
      <c r="AW23" s="5" t="str">
        <f t="shared" si="7"/>
        <v>,  0,0,0</v>
      </c>
      <c r="AX23" s="41">
        <f>IFERROR(VLOOKUP(O23,Таблица1[],3,0),0)*$E$2/100</f>
        <v>0</v>
      </c>
      <c r="AY23" s="41">
        <f>IFERROR(VLOOKUP(O23,Таблица1[],2,0),0)*$E$2/100</f>
        <v>0</v>
      </c>
      <c r="AZ23" s="41">
        <f>IFERROR(VLOOKUP(O23,Таблица1[],4,0),0)*$E$2/100</f>
        <v>0</v>
      </c>
      <c r="BA23" s="5" t="str">
        <f t="shared" si="8"/>
        <v>,  0,0,0</v>
      </c>
      <c r="BB23" s="41">
        <f>IFERROR(VLOOKUP(P23,Таблица1[],3,0),0)*$E$2/100</f>
        <v>0</v>
      </c>
      <c r="BC23" s="41">
        <f>IFERROR(VLOOKUP(P23,Таблица1[],2,0),0)*$E$2/100</f>
        <v>0</v>
      </c>
      <c r="BD23" s="41">
        <f>IFERROR(VLOOKUP(P23,Таблица1[],4,0),0)*$E$2/100</f>
        <v>0</v>
      </c>
      <c r="BE23" s="5" t="str">
        <f t="shared" si="9"/>
        <v>,  0,0,0</v>
      </c>
      <c r="BF23" s="41">
        <f>IFERROR(VLOOKUP(Q23,Таблица1[],3,0),0)*$E$2/100</f>
        <v>0</v>
      </c>
      <c r="BG23" s="41">
        <f>IFERROR(VLOOKUP(Q23,Таблица1[],2,0),0)*$E$2/100</f>
        <v>0</v>
      </c>
      <c r="BH23" s="41">
        <f>IFERROR(VLOOKUP(Q23,Таблица1[],4,0),0)*$E$2/100</f>
        <v>0</v>
      </c>
      <c r="BI23" s="5" t="str">
        <f t="shared" si="10"/>
        <v>,  0,0,0</v>
      </c>
      <c r="BJ23" s="41">
        <f>IFERROR(VLOOKUP(R23,Таблица1[],3,0),0)*$E$2/100</f>
        <v>0</v>
      </c>
      <c r="BK23" s="41">
        <f>IFERROR(VLOOKUP(R23,Таблица1[],2,0),0)*$E$2/100</f>
        <v>0</v>
      </c>
      <c r="BL23" s="41">
        <f>IFERROR(VLOOKUP(R23,Таблица1[],4,0),0)*$E$2/100</f>
        <v>0</v>
      </c>
      <c r="BM23" s="5" t="str">
        <f t="shared" si="11"/>
        <v>,  0,0,0</v>
      </c>
      <c r="BN23" s="41">
        <f>IFERROR(VLOOKUP(S23,Таблица1[],3,0),0)*$E$2/100</f>
        <v>0</v>
      </c>
      <c r="BO23" s="41">
        <f>IFERROR(VLOOKUP(S23,Таблица1[],2,0),0)*$E$2/100</f>
        <v>0</v>
      </c>
      <c r="BP23" s="41">
        <f>IFERROR(VLOOKUP(S23,Таблица1[],4,0),0)*$E$2/100</f>
        <v>0</v>
      </c>
      <c r="BQ23" s="5" t="str">
        <f t="shared" si="12"/>
        <v>,  0,0,0</v>
      </c>
      <c r="BR23" s="41">
        <f>IFERROR(VLOOKUP(T23,Таблица1[],3,0),0)*$E$2/100</f>
        <v>0</v>
      </c>
      <c r="BS23" s="41">
        <f>IFERROR(VLOOKUP(T23,Таблица1[],2,0),0)*$E$2/100</f>
        <v>0</v>
      </c>
      <c r="BT23" s="41">
        <f>IFERROR(VLOOKUP(T23,Таблица1[],4,0),0)*$E$2/100</f>
        <v>0</v>
      </c>
      <c r="BU23" s="5" t="str">
        <f t="shared" si="13"/>
        <v>,  0,0,0</v>
      </c>
    </row>
    <row r="24" spans="2:73" x14ac:dyDescent="0.45">
      <c r="B24" s="28">
        <v>16</v>
      </c>
      <c r="C24" s="28">
        <v>10</v>
      </c>
      <c r="D24" s="28">
        <v>16</v>
      </c>
      <c r="E24" s="1">
        <v>1</v>
      </c>
      <c r="F24" t="str">
        <f t="shared" si="14"/>
        <v>16,10,16,1</v>
      </c>
      <c r="I24" s="40" t="s">
        <v>40</v>
      </c>
      <c r="V24" t="str">
        <f t="shared" si="0"/>
        <v>.DB   16,10,16,1,  0,0,0,  0,0,0,  0,0,0,  0,0,0,  0,0,0,  0,0,0,  0,0,0,  0,0,0,  0,0,0,  0,0,0,  0,0,0,  0,85,170</v>
      </c>
      <c r="W24" s="2" t="s">
        <v>24</v>
      </c>
      <c r="X24" s="27"/>
      <c r="Y24" s="2"/>
      <c r="Z24" s="41">
        <f>IFERROR(VLOOKUP(I24,Таблица1[],3,0),0)*$E$2/100</f>
        <v>0</v>
      </c>
      <c r="AA24" s="41">
        <f>IFERROR(VLOOKUP(I24,Таблица1[],2,0),0)*$E$2/100</f>
        <v>85</v>
      </c>
      <c r="AB24" s="41">
        <f>IFERROR(VLOOKUP(I24,Таблица1[],4,0),0)*$E$2/100</f>
        <v>170</v>
      </c>
      <c r="AC24" s="5" t="str">
        <f t="shared" si="2"/>
        <v>,  0,85,170</v>
      </c>
      <c r="AD24" s="41">
        <f>IFERROR(VLOOKUP(J24,Таблица1[],3,0),0)*$E$2/100</f>
        <v>0</v>
      </c>
      <c r="AE24" s="41">
        <f>IFERROR(VLOOKUP(J24,Таблица1[],2,0),0)*$E$2/100</f>
        <v>0</v>
      </c>
      <c r="AF24" s="41">
        <f>IFERROR(VLOOKUP(J24,Таблица1[],4,0),0)*$E$2/100</f>
        <v>0</v>
      </c>
      <c r="AG24" s="5" t="str">
        <f t="shared" si="3"/>
        <v>,  0,0,0</v>
      </c>
      <c r="AH24" s="41">
        <f>IFERROR(VLOOKUP(K24,Таблица1[],3,0),0)*$E$2/100</f>
        <v>0</v>
      </c>
      <c r="AI24" s="41">
        <f>IFERROR(VLOOKUP(K24,Таблица1[],2,0),0)*$E$2/100</f>
        <v>0</v>
      </c>
      <c r="AJ24" s="41">
        <f>IFERROR(VLOOKUP(K24,Таблица1[],4,0),0)*$E$2/100</f>
        <v>0</v>
      </c>
      <c r="AK24" s="5" t="str">
        <f t="shared" si="4"/>
        <v>,  0,0,0</v>
      </c>
      <c r="AL24" s="41">
        <f>IFERROR(VLOOKUP(L24,Таблица1[],3,0),0)*$E$2/100</f>
        <v>0</v>
      </c>
      <c r="AM24" s="41">
        <f>IFERROR(VLOOKUP(L24,Таблица1[],2,0),0)*$E$2/100</f>
        <v>0</v>
      </c>
      <c r="AN24" s="41">
        <f>IFERROR(VLOOKUP(L24,Таблица1[],4,0),0)*$E$2/100</f>
        <v>0</v>
      </c>
      <c r="AO24" s="5" t="str">
        <f t="shared" si="5"/>
        <v>,  0,0,0</v>
      </c>
      <c r="AP24" s="41">
        <f>IFERROR(VLOOKUP(M24,Таблица1[],3,0),0)*$E$2/100</f>
        <v>0</v>
      </c>
      <c r="AQ24" s="41">
        <f>IFERROR(VLOOKUP(M24,Таблица1[],2,0),0)*$E$2/100</f>
        <v>0</v>
      </c>
      <c r="AR24" s="41">
        <f>IFERROR(VLOOKUP(M24,Таблица1[],4,0),0)*$E$2/100</f>
        <v>0</v>
      </c>
      <c r="AS24" s="5" t="str">
        <f t="shared" si="6"/>
        <v>,  0,0,0</v>
      </c>
      <c r="AT24" s="41">
        <f>IFERROR(VLOOKUP(N24,Таблица1[],3,0),0)*$E$2/100</f>
        <v>0</v>
      </c>
      <c r="AU24" s="41">
        <f>IFERROR(VLOOKUP(N24,Таблица1[],2,0),0)*$E$2/100</f>
        <v>0</v>
      </c>
      <c r="AV24" s="41">
        <f>IFERROR(VLOOKUP(N24,Таблица1[],4,0),0)*$E$2/100</f>
        <v>0</v>
      </c>
      <c r="AW24" s="5" t="str">
        <f t="shared" si="7"/>
        <v>,  0,0,0</v>
      </c>
      <c r="AX24" s="41">
        <f>IFERROR(VLOOKUP(O24,Таблица1[],3,0),0)*$E$2/100</f>
        <v>0</v>
      </c>
      <c r="AY24" s="41">
        <f>IFERROR(VLOOKUP(O24,Таблица1[],2,0),0)*$E$2/100</f>
        <v>0</v>
      </c>
      <c r="AZ24" s="41">
        <f>IFERROR(VLOOKUP(O24,Таблица1[],4,0),0)*$E$2/100</f>
        <v>0</v>
      </c>
      <c r="BA24" s="5" t="str">
        <f t="shared" si="8"/>
        <v>,  0,0,0</v>
      </c>
      <c r="BB24" s="41">
        <f>IFERROR(VLOOKUP(P24,Таблица1[],3,0),0)*$E$2/100</f>
        <v>0</v>
      </c>
      <c r="BC24" s="41">
        <f>IFERROR(VLOOKUP(P24,Таблица1[],2,0),0)*$E$2/100</f>
        <v>0</v>
      </c>
      <c r="BD24" s="41">
        <f>IFERROR(VLOOKUP(P24,Таблица1[],4,0),0)*$E$2/100</f>
        <v>0</v>
      </c>
      <c r="BE24" s="5" t="str">
        <f t="shared" si="9"/>
        <v>,  0,0,0</v>
      </c>
      <c r="BF24" s="41">
        <f>IFERROR(VLOOKUP(Q24,Таблица1[],3,0),0)*$E$2/100</f>
        <v>0</v>
      </c>
      <c r="BG24" s="41">
        <f>IFERROR(VLOOKUP(Q24,Таблица1[],2,0),0)*$E$2/100</f>
        <v>0</v>
      </c>
      <c r="BH24" s="41">
        <f>IFERROR(VLOOKUP(Q24,Таблица1[],4,0),0)*$E$2/100</f>
        <v>0</v>
      </c>
      <c r="BI24" s="5" t="str">
        <f t="shared" si="10"/>
        <v>,  0,0,0</v>
      </c>
      <c r="BJ24" s="41">
        <f>IFERROR(VLOOKUP(R24,Таблица1[],3,0),0)*$E$2/100</f>
        <v>0</v>
      </c>
      <c r="BK24" s="41">
        <f>IFERROR(VLOOKUP(R24,Таблица1[],2,0),0)*$E$2/100</f>
        <v>0</v>
      </c>
      <c r="BL24" s="41">
        <f>IFERROR(VLOOKUP(R24,Таблица1[],4,0),0)*$E$2/100</f>
        <v>0</v>
      </c>
      <c r="BM24" s="5" t="str">
        <f t="shared" si="11"/>
        <v>,  0,0,0</v>
      </c>
      <c r="BN24" s="41">
        <f>IFERROR(VLOOKUP(S24,Таблица1[],3,0),0)*$E$2/100</f>
        <v>0</v>
      </c>
      <c r="BO24" s="41">
        <f>IFERROR(VLOOKUP(S24,Таблица1[],2,0),0)*$E$2/100</f>
        <v>0</v>
      </c>
      <c r="BP24" s="41">
        <f>IFERROR(VLOOKUP(S24,Таблица1[],4,0),0)*$E$2/100</f>
        <v>0</v>
      </c>
      <c r="BQ24" s="5" t="str">
        <f t="shared" si="12"/>
        <v>,  0,0,0</v>
      </c>
      <c r="BR24" s="41">
        <f>IFERROR(VLOOKUP(T24,Таблица1[],3,0),0)*$E$2/100</f>
        <v>0</v>
      </c>
      <c r="BS24" s="41">
        <f>IFERROR(VLOOKUP(T24,Таблица1[],2,0),0)*$E$2/100</f>
        <v>0</v>
      </c>
      <c r="BT24" s="41">
        <f>IFERROR(VLOOKUP(T24,Таблица1[],4,0),0)*$E$2/100</f>
        <v>0</v>
      </c>
      <c r="BU24" s="5" t="str">
        <f t="shared" si="13"/>
        <v>,  0,0,0</v>
      </c>
    </row>
    <row r="25" spans="2:73" x14ac:dyDescent="0.45">
      <c r="B25" s="26">
        <v>32</v>
      </c>
      <c r="C25" s="24">
        <v>0</v>
      </c>
      <c r="D25" s="24">
        <v>20</v>
      </c>
      <c r="E25" s="1">
        <v>1</v>
      </c>
      <c r="F25" t="str">
        <f t="shared" si="14"/>
        <v>32,0,20,1</v>
      </c>
      <c r="V25" t="str">
        <f t="shared" si="0"/>
        <v>.DB   32,0,20,1,  0,0,0,  0,0,0,  0,0,0,  0,0,0,  0,0,0,  0,0,0,  0,0,0,  0,0,0,  0,0,0,  0,0,0,  0,0,0,  0,0,0</v>
      </c>
      <c r="W25" s="2" t="s">
        <v>24</v>
      </c>
      <c r="X25" s="27"/>
      <c r="Y25" s="2"/>
      <c r="Z25" s="41">
        <f>IFERROR(VLOOKUP(I25,Таблица1[],3,0),0)*$E$2/100</f>
        <v>0</v>
      </c>
      <c r="AA25" s="41">
        <f>IFERROR(VLOOKUP(I25,Таблица1[],2,0),0)*$E$2/100</f>
        <v>0</v>
      </c>
      <c r="AB25" s="41">
        <f>IFERROR(VLOOKUP(I25,Таблица1[],4,0),0)*$E$2/100</f>
        <v>0</v>
      </c>
      <c r="AC25" s="5" t="str">
        <f t="shared" si="2"/>
        <v>,  0,0,0</v>
      </c>
      <c r="AD25" s="41">
        <f>IFERROR(VLOOKUP(J25,Таблица1[],3,0),0)*$E$2/100</f>
        <v>0</v>
      </c>
      <c r="AE25" s="41">
        <f>IFERROR(VLOOKUP(J25,Таблица1[],2,0),0)*$E$2/100</f>
        <v>0</v>
      </c>
      <c r="AF25" s="41">
        <f>IFERROR(VLOOKUP(J25,Таблица1[],4,0),0)*$E$2/100</f>
        <v>0</v>
      </c>
      <c r="AG25" s="5" t="str">
        <f t="shared" si="3"/>
        <v>,  0,0,0</v>
      </c>
      <c r="AH25" s="41">
        <f>IFERROR(VLOOKUP(K25,Таблица1[],3,0),0)*$E$2/100</f>
        <v>0</v>
      </c>
      <c r="AI25" s="41">
        <f>IFERROR(VLOOKUP(K25,Таблица1[],2,0),0)*$E$2/100</f>
        <v>0</v>
      </c>
      <c r="AJ25" s="41">
        <f>IFERROR(VLOOKUP(K25,Таблица1[],4,0),0)*$E$2/100</f>
        <v>0</v>
      </c>
      <c r="AK25" s="5" t="str">
        <f t="shared" si="4"/>
        <v>,  0,0,0</v>
      </c>
      <c r="AL25" s="41">
        <f>IFERROR(VLOOKUP(L25,Таблица1[],3,0),0)*$E$2/100</f>
        <v>0</v>
      </c>
      <c r="AM25" s="41">
        <f>IFERROR(VLOOKUP(L25,Таблица1[],2,0),0)*$E$2/100</f>
        <v>0</v>
      </c>
      <c r="AN25" s="41">
        <f>IFERROR(VLOOKUP(L25,Таблица1[],4,0),0)*$E$2/100</f>
        <v>0</v>
      </c>
      <c r="AO25" s="5" t="str">
        <f t="shared" si="5"/>
        <v>,  0,0,0</v>
      </c>
      <c r="AP25" s="41">
        <f>IFERROR(VLOOKUP(M25,Таблица1[],3,0),0)*$E$2/100</f>
        <v>0</v>
      </c>
      <c r="AQ25" s="41">
        <f>IFERROR(VLOOKUP(M25,Таблица1[],2,0),0)*$E$2/100</f>
        <v>0</v>
      </c>
      <c r="AR25" s="41">
        <f>IFERROR(VLOOKUP(M25,Таблица1[],4,0),0)*$E$2/100</f>
        <v>0</v>
      </c>
      <c r="AS25" s="5" t="str">
        <f t="shared" si="6"/>
        <v>,  0,0,0</v>
      </c>
      <c r="AT25" s="41">
        <f>IFERROR(VLOOKUP(N25,Таблица1[],3,0),0)*$E$2/100</f>
        <v>0</v>
      </c>
      <c r="AU25" s="41">
        <f>IFERROR(VLOOKUP(N25,Таблица1[],2,0),0)*$E$2/100</f>
        <v>0</v>
      </c>
      <c r="AV25" s="41">
        <f>IFERROR(VLOOKUP(N25,Таблица1[],4,0),0)*$E$2/100</f>
        <v>0</v>
      </c>
      <c r="AW25" s="5" t="str">
        <f t="shared" si="7"/>
        <v>,  0,0,0</v>
      </c>
      <c r="AX25" s="41">
        <f>IFERROR(VLOOKUP(O25,Таблица1[],3,0),0)*$E$2/100</f>
        <v>0</v>
      </c>
      <c r="AY25" s="41">
        <f>IFERROR(VLOOKUP(O25,Таблица1[],2,0),0)*$E$2/100</f>
        <v>0</v>
      </c>
      <c r="AZ25" s="41">
        <f>IFERROR(VLOOKUP(O25,Таблица1[],4,0),0)*$E$2/100</f>
        <v>0</v>
      </c>
      <c r="BA25" s="5" t="str">
        <f t="shared" si="8"/>
        <v>,  0,0,0</v>
      </c>
      <c r="BB25" s="41">
        <f>IFERROR(VLOOKUP(P25,Таблица1[],3,0),0)*$E$2/100</f>
        <v>0</v>
      </c>
      <c r="BC25" s="41">
        <f>IFERROR(VLOOKUP(P25,Таблица1[],2,0),0)*$E$2/100</f>
        <v>0</v>
      </c>
      <c r="BD25" s="41">
        <f>IFERROR(VLOOKUP(P25,Таблица1[],4,0),0)*$E$2/100</f>
        <v>0</v>
      </c>
      <c r="BE25" s="5" t="str">
        <f t="shared" si="9"/>
        <v>,  0,0,0</v>
      </c>
      <c r="BF25" s="41">
        <f>IFERROR(VLOOKUP(Q25,Таблица1[],3,0),0)*$E$2/100</f>
        <v>0</v>
      </c>
      <c r="BG25" s="41">
        <f>IFERROR(VLOOKUP(Q25,Таблица1[],2,0),0)*$E$2/100</f>
        <v>0</v>
      </c>
      <c r="BH25" s="41">
        <f>IFERROR(VLOOKUP(Q25,Таблица1[],4,0),0)*$E$2/100</f>
        <v>0</v>
      </c>
      <c r="BI25" s="5" t="str">
        <f t="shared" si="10"/>
        <v>,  0,0,0</v>
      </c>
      <c r="BJ25" s="41">
        <f>IFERROR(VLOOKUP(R25,Таблица1[],3,0),0)*$E$2/100</f>
        <v>0</v>
      </c>
      <c r="BK25" s="41">
        <f>IFERROR(VLOOKUP(R25,Таблица1[],2,0),0)*$E$2/100</f>
        <v>0</v>
      </c>
      <c r="BL25" s="41">
        <f>IFERROR(VLOOKUP(R25,Таблица1[],4,0),0)*$E$2/100</f>
        <v>0</v>
      </c>
      <c r="BM25" s="5" t="str">
        <f t="shared" si="11"/>
        <v>,  0,0,0</v>
      </c>
      <c r="BN25" s="41">
        <f>IFERROR(VLOOKUP(S25,Таблица1[],3,0),0)*$E$2/100</f>
        <v>0</v>
      </c>
      <c r="BO25" s="41">
        <f>IFERROR(VLOOKUP(S25,Таблица1[],2,0),0)*$E$2/100</f>
        <v>0</v>
      </c>
      <c r="BP25" s="41">
        <f>IFERROR(VLOOKUP(S25,Таблица1[],4,0),0)*$E$2/100</f>
        <v>0</v>
      </c>
      <c r="BQ25" s="5" t="str">
        <f t="shared" si="12"/>
        <v>,  0,0,0</v>
      </c>
      <c r="BR25" s="41">
        <f>IFERROR(VLOOKUP(T25,Таблица1[],3,0),0)*$E$2/100</f>
        <v>0</v>
      </c>
      <c r="BS25" s="41">
        <f>IFERROR(VLOOKUP(T25,Таблица1[],2,0),0)*$E$2/100</f>
        <v>0</v>
      </c>
      <c r="BT25" s="41">
        <f>IFERROR(VLOOKUP(T25,Таблица1[],4,0),0)*$E$2/100</f>
        <v>0</v>
      </c>
      <c r="BU25" s="5" t="str">
        <f t="shared" si="13"/>
        <v>,  0,0,0</v>
      </c>
    </row>
    <row r="26" spans="2:73" x14ac:dyDescent="0.45">
      <c r="B26" s="24">
        <v>32</v>
      </c>
      <c r="C26" s="24">
        <v>0</v>
      </c>
      <c r="D26" s="24">
        <v>20</v>
      </c>
      <c r="E26" s="1">
        <v>1</v>
      </c>
      <c r="F26" t="str">
        <f t="shared" si="14"/>
        <v>32,0,20,1</v>
      </c>
      <c r="I26" s="40" t="s">
        <v>35</v>
      </c>
      <c r="J26" s="40" t="s">
        <v>37</v>
      </c>
      <c r="K26" s="40" t="s">
        <v>39</v>
      </c>
      <c r="L26" s="38" t="s">
        <v>40</v>
      </c>
      <c r="M26" s="38" t="s">
        <v>31</v>
      </c>
      <c r="N26" s="38" t="s">
        <v>32</v>
      </c>
      <c r="O26" s="38" t="s">
        <v>33</v>
      </c>
      <c r="P26" s="35" t="s">
        <v>35</v>
      </c>
      <c r="Q26" s="35" t="s">
        <v>37</v>
      </c>
      <c r="R26" s="31" t="s">
        <v>39</v>
      </c>
      <c r="S26" s="31" t="s">
        <v>40</v>
      </c>
      <c r="T26" s="33" t="s">
        <v>31</v>
      </c>
      <c r="V26" t="str">
        <f t="shared" si="0"/>
        <v>.DB   32,0,20,1,  0,255,0,  0,85,170,  0,0,255,  128,0,128,  255,0,0,  128,128,0,  85,170,0,  0,255,0,  0,85,170,  0,0,255,  128,0,128,  255,0,0</v>
      </c>
      <c r="W26" s="2" t="s">
        <v>24</v>
      </c>
      <c r="X26" s="27"/>
      <c r="Y26" s="2"/>
      <c r="Z26" s="41">
        <f>IFERROR(VLOOKUP(I26,Таблица1[],3,0),0)*$E$2/100</f>
        <v>255</v>
      </c>
      <c r="AA26" s="41">
        <f>IFERROR(VLOOKUP(I26,Таблица1[],2,0),0)*$E$2/100</f>
        <v>0</v>
      </c>
      <c r="AB26" s="41">
        <f>IFERROR(VLOOKUP(I26,Таблица1[],4,0),0)*$E$2/100</f>
        <v>0</v>
      </c>
      <c r="AC26" s="5" t="str">
        <f t="shared" si="2"/>
        <v>,  255,0,0</v>
      </c>
      <c r="AD26" s="41">
        <f>IFERROR(VLOOKUP(J26,Таблица1[],3,0),0)*$E$2/100</f>
        <v>127.5</v>
      </c>
      <c r="AE26" s="41">
        <f>IFERROR(VLOOKUP(J26,Таблица1[],2,0),0)*$E$2/100</f>
        <v>0</v>
      </c>
      <c r="AF26" s="41">
        <f>IFERROR(VLOOKUP(J26,Таблица1[],4,0),0)*$E$2/100</f>
        <v>127.5</v>
      </c>
      <c r="AG26" s="5" t="str">
        <f t="shared" si="3"/>
        <v>,  128,0,128</v>
      </c>
      <c r="AH26" s="41">
        <f>IFERROR(VLOOKUP(K26,Таблица1[],3,0),0)*$E$2/100</f>
        <v>0</v>
      </c>
      <c r="AI26" s="41">
        <f>IFERROR(VLOOKUP(K26,Таблица1[],2,0),0)*$E$2/100</f>
        <v>0</v>
      </c>
      <c r="AJ26" s="41">
        <f>IFERROR(VLOOKUP(K26,Таблица1[],4,0),0)*$E$2/100</f>
        <v>255</v>
      </c>
      <c r="AK26" s="5" t="str">
        <f t="shared" si="4"/>
        <v>,  0,0,255</v>
      </c>
      <c r="AL26" s="41">
        <f>IFERROR(VLOOKUP(L26,Таблица1[],3,0),0)*$E$2/100</f>
        <v>0</v>
      </c>
      <c r="AM26" s="41">
        <f>IFERROR(VLOOKUP(L26,Таблица1[],2,0),0)*$E$2/100</f>
        <v>85</v>
      </c>
      <c r="AN26" s="41">
        <f>IFERROR(VLOOKUP(L26,Таблица1[],4,0),0)*$E$2/100</f>
        <v>170</v>
      </c>
      <c r="AO26" s="5" t="str">
        <f t="shared" si="5"/>
        <v>,  0,85,170</v>
      </c>
      <c r="AP26" s="41">
        <f>IFERROR(VLOOKUP(M26,Таблица1[],3,0),0)*$E$2/100</f>
        <v>0</v>
      </c>
      <c r="AQ26" s="41">
        <f>IFERROR(VLOOKUP(M26,Таблица1[],2,0),0)*$E$2/100</f>
        <v>255</v>
      </c>
      <c r="AR26" s="41">
        <f>IFERROR(VLOOKUP(M26,Таблица1[],4,0),0)*$E$2/100</f>
        <v>0</v>
      </c>
      <c r="AS26" s="5" t="str">
        <f t="shared" si="6"/>
        <v>,  0,255,0</v>
      </c>
      <c r="AT26" s="41">
        <f>IFERROR(VLOOKUP(N26,Таблица1[],3,0),0)*$E$2/100</f>
        <v>85</v>
      </c>
      <c r="AU26" s="41">
        <f>IFERROR(VLOOKUP(N26,Таблица1[],2,0),0)*$E$2/100</f>
        <v>170</v>
      </c>
      <c r="AV26" s="41">
        <f>IFERROR(VLOOKUP(N26,Таблица1[],4,0),0)*$E$2/100</f>
        <v>0</v>
      </c>
      <c r="AW26" s="5" t="str">
        <f t="shared" si="7"/>
        <v>,  85,170,0</v>
      </c>
      <c r="AX26" s="41">
        <f>IFERROR(VLOOKUP(O26,Таблица1[],3,0),0)*$E$2/100</f>
        <v>127.5</v>
      </c>
      <c r="AY26" s="41">
        <f>IFERROR(VLOOKUP(O26,Таблица1[],2,0),0)*$E$2/100</f>
        <v>127.5</v>
      </c>
      <c r="AZ26" s="41">
        <f>IFERROR(VLOOKUP(O26,Таблица1[],4,0),0)*$E$2/100</f>
        <v>0</v>
      </c>
      <c r="BA26" s="5" t="str">
        <f t="shared" si="8"/>
        <v>,  128,128,0</v>
      </c>
      <c r="BB26" s="41">
        <f>IFERROR(VLOOKUP(P26,Таблица1[],3,0),0)*$E$2/100</f>
        <v>255</v>
      </c>
      <c r="BC26" s="41">
        <f>IFERROR(VLOOKUP(P26,Таблица1[],2,0),0)*$E$2/100</f>
        <v>0</v>
      </c>
      <c r="BD26" s="41">
        <f>IFERROR(VLOOKUP(P26,Таблица1[],4,0),0)*$E$2/100</f>
        <v>0</v>
      </c>
      <c r="BE26" s="5" t="str">
        <f t="shared" si="9"/>
        <v>,  255,0,0</v>
      </c>
      <c r="BF26" s="41">
        <f>IFERROR(VLOOKUP(Q26,Таблица1[],3,0),0)*$E$2/100</f>
        <v>127.5</v>
      </c>
      <c r="BG26" s="41">
        <f>IFERROR(VLOOKUP(Q26,Таблица1[],2,0),0)*$E$2/100</f>
        <v>0</v>
      </c>
      <c r="BH26" s="41">
        <f>IFERROR(VLOOKUP(Q26,Таблица1[],4,0),0)*$E$2/100</f>
        <v>127.5</v>
      </c>
      <c r="BI26" s="5" t="str">
        <f t="shared" si="10"/>
        <v>,  128,0,128</v>
      </c>
      <c r="BJ26" s="41">
        <f>IFERROR(VLOOKUP(R26,Таблица1[],3,0),0)*$E$2/100</f>
        <v>0</v>
      </c>
      <c r="BK26" s="41">
        <f>IFERROR(VLOOKUP(R26,Таблица1[],2,0),0)*$E$2/100</f>
        <v>0</v>
      </c>
      <c r="BL26" s="41">
        <f>IFERROR(VLOOKUP(R26,Таблица1[],4,0),0)*$E$2/100</f>
        <v>255</v>
      </c>
      <c r="BM26" s="5" t="str">
        <f t="shared" si="11"/>
        <v>,  0,0,255</v>
      </c>
      <c r="BN26" s="41">
        <f>IFERROR(VLOOKUP(S26,Таблица1[],3,0),0)*$E$2/100</f>
        <v>0</v>
      </c>
      <c r="BO26" s="41">
        <f>IFERROR(VLOOKUP(S26,Таблица1[],2,0),0)*$E$2/100</f>
        <v>85</v>
      </c>
      <c r="BP26" s="41">
        <f>IFERROR(VLOOKUP(S26,Таблица1[],4,0),0)*$E$2/100</f>
        <v>170</v>
      </c>
      <c r="BQ26" s="5" t="str">
        <f t="shared" si="12"/>
        <v>,  0,85,170</v>
      </c>
      <c r="BR26" s="41">
        <f>IFERROR(VLOOKUP(T26,Таблица1[],3,0),0)*$E$2/100</f>
        <v>0</v>
      </c>
      <c r="BS26" s="41">
        <f>IFERROR(VLOOKUP(T26,Таблица1[],2,0),0)*$E$2/100</f>
        <v>255</v>
      </c>
      <c r="BT26" s="41">
        <f>IFERROR(VLOOKUP(T26,Таблица1[],4,0),0)*$E$2/100</f>
        <v>0</v>
      </c>
      <c r="BU26" s="5" t="str">
        <f t="shared" si="13"/>
        <v>,  0,255,0</v>
      </c>
    </row>
    <row r="27" spans="2:73" x14ac:dyDescent="0.45">
      <c r="B27" s="24">
        <v>32</v>
      </c>
      <c r="C27" s="24">
        <v>0</v>
      </c>
      <c r="D27" s="24">
        <v>20</v>
      </c>
      <c r="E27" s="1">
        <v>1</v>
      </c>
      <c r="F27" t="str">
        <f t="shared" ref="F27" si="16">CONCATENATE(B27,",",C27,",",D27,",",E27)</f>
        <v>32,0,20,1</v>
      </c>
      <c r="I27" s="40" t="s">
        <v>37</v>
      </c>
      <c r="J27" s="40" t="s">
        <v>39</v>
      </c>
      <c r="K27" s="40" t="s">
        <v>40</v>
      </c>
      <c r="L27" s="38" t="s">
        <v>31</v>
      </c>
      <c r="M27" s="38" t="s">
        <v>32</v>
      </c>
      <c r="N27" s="38" t="s">
        <v>33</v>
      </c>
      <c r="O27" s="38" t="s">
        <v>35</v>
      </c>
      <c r="P27" s="35" t="s">
        <v>37</v>
      </c>
      <c r="Q27" s="35" t="s">
        <v>39</v>
      </c>
      <c r="R27" s="31" t="s">
        <v>40</v>
      </c>
      <c r="S27" s="31" t="s">
        <v>31</v>
      </c>
      <c r="T27" s="33" t="s">
        <v>32</v>
      </c>
      <c r="V27" t="str">
        <f t="shared" si="0"/>
        <v>.DB   32,0,20,1,  85,170,0,  0,255,0,  0,85,170,  0,0,255,  128,0,128,  255,0,0,  128,128,0,  85,170,0,  0,255,0,  0,85,170,  0,0,255,  128,0,128</v>
      </c>
      <c r="W27" s="2" t="s">
        <v>24</v>
      </c>
      <c r="X27" s="27"/>
      <c r="Y27" s="2"/>
      <c r="Z27" s="41">
        <f>IFERROR(VLOOKUP(I27,Таблица1[],3,0),0)*$E$2/100</f>
        <v>127.5</v>
      </c>
      <c r="AA27" s="41">
        <f>IFERROR(VLOOKUP(I27,Таблица1[],2,0),0)*$E$2/100</f>
        <v>0</v>
      </c>
      <c r="AB27" s="41">
        <f>IFERROR(VLOOKUP(I27,Таблица1[],4,0),0)*$E$2/100</f>
        <v>127.5</v>
      </c>
      <c r="AC27" s="5" t="str">
        <f t="shared" si="2"/>
        <v>,  128,0,128</v>
      </c>
      <c r="AD27" s="41">
        <f>IFERROR(VLOOKUP(J27,Таблица1[],3,0),0)*$E$2/100</f>
        <v>0</v>
      </c>
      <c r="AE27" s="41">
        <f>IFERROR(VLOOKUP(J27,Таблица1[],2,0),0)*$E$2/100</f>
        <v>0</v>
      </c>
      <c r="AF27" s="41">
        <f>IFERROR(VLOOKUP(J27,Таблица1[],4,0),0)*$E$2/100</f>
        <v>255</v>
      </c>
      <c r="AG27" s="5" t="str">
        <f t="shared" si="3"/>
        <v>,  0,0,255</v>
      </c>
      <c r="AH27" s="41">
        <f>IFERROR(VLOOKUP(K27,Таблица1[],3,0),0)*$E$2/100</f>
        <v>0</v>
      </c>
      <c r="AI27" s="41">
        <f>IFERROR(VLOOKUP(K27,Таблица1[],2,0),0)*$E$2/100</f>
        <v>85</v>
      </c>
      <c r="AJ27" s="41">
        <f>IFERROR(VLOOKUP(K27,Таблица1[],4,0),0)*$E$2/100</f>
        <v>170</v>
      </c>
      <c r="AK27" s="5" t="str">
        <f t="shared" si="4"/>
        <v>,  0,85,170</v>
      </c>
      <c r="AL27" s="41">
        <f>IFERROR(VLOOKUP(L27,Таблица1[],3,0),0)*$E$2/100</f>
        <v>0</v>
      </c>
      <c r="AM27" s="41">
        <f>IFERROR(VLOOKUP(L27,Таблица1[],2,0),0)*$E$2/100</f>
        <v>255</v>
      </c>
      <c r="AN27" s="41">
        <f>IFERROR(VLOOKUP(L27,Таблица1[],4,0),0)*$E$2/100</f>
        <v>0</v>
      </c>
      <c r="AO27" s="5" t="str">
        <f t="shared" si="5"/>
        <v>,  0,255,0</v>
      </c>
      <c r="AP27" s="41">
        <f>IFERROR(VLOOKUP(M27,Таблица1[],3,0),0)*$E$2/100</f>
        <v>85</v>
      </c>
      <c r="AQ27" s="41">
        <f>IFERROR(VLOOKUP(M27,Таблица1[],2,0),0)*$E$2/100</f>
        <v>170</v>
      </c>
      <c r="AR27" s="41">
        <f>IFERROR(VLOOKUP(M27,Таблица1[],4,0),0)*$E$2/100</f>
        <v>0</v>
      </c>
      <c r="AS27" s="5" t="str">
        <f t="shared" si="6"/>
        <v>,  85,170,0</v>
      </c>
      <c r="AT27" s="41">
        <f>IFERROR(VLOOKUP(N27,Таблица1[],3,0),0)*$E$2/100</f>
        <v>127.5</v>
      </c>
      <c r="AU27" s="41">
        <f>IFERROR(VLOOKUP(N27,Таблица1[],2,0),0)*$E$2/100</f>
        <v>127.5</v>
      </c>
      <c r="AV27" s="41">
        <f>IFERROR(VLOOKUP(N27,Таблица1[],4,0),0)*$E$2/100</f>
        <v>0</v>
      </c>
      <c r="AW27" s="5" t="str">
        <f t="shared" si="7"/>
        <v>,  128,128,0</v>
      </c>
      <c r="AX27" s="41">
        <f>IFERROR(VLOOKUP(O27,Таблица1[],3,0),0)*$E$2/100</f>
        <v>255</v>
      </c>
      <c r="AY27" s="41">
        <f>IFERROR(VLOOKUP(O27,Таблица1[],2,0),0)*$E$2/100</f>
        <v>0</v>
      </c>
      <c r="AZ27" s="41">
        <f>IFERROR(VLOOKUP(O27,Таблица1[],4,0),0)*$E$2/100</f>
        <v>0</v>
      </c>
      <c r="BA27" s="5" t="str">
        <f t="shared" si="8"/>
        <v>,  255,0,0</v>
      </c>
      <c r="BB27" s="41">
        <f>IFERROR(VLOOKUP(P27,Таблица1[],3,0),0)*$E$2/100</f>
        <v>127.5</v>
      </c>
      <c r="BC27" s="41">
        <f>IFERROR(VLOOKUP(P27,Таблица1[],2,0),0)*$E$2/100</f>
        <v>0</v>
      </c>
      <c r="BD27" s="41">
        <f>IFERROR(VLOOKUP(P27,Таблица1[],4,0),0)*$E$2/100</f>
        <v>127.5</v>
      </c>
      <c r="BE27" s="5" t="str">
        <f t="shared" si="9"/>
        <v>,  128,0,128</v>
      </c>
      <c r="BF27" s="41">
        <f>IFERROR(VLOOKUP(Q27,Таблица1[],3,0),0)*$E$2/100</f>
        <v>0</v>
      </c>
      <c r="BG27" s="41">
        <f>IFERROR(VLOOKUP(Q27,Таблица1[],2,0),0)*$E$2/100</f>
        <v>0</v>
      </c>
      <c r="BH27" s="41">
        <f>IFERROR(VLOOKUP(Q27,Таблица1[],4,0),0)*$E$2/100</f>
        <v>255</v>
      </c>
      <c r="BI27" s="5" t="str">
        <f t="shared" si="10"/>
        <v>,  0,0,255</v>
      </c>
      <c r="BJ27" s="41">
        <f>IFERROR(VLOOKUP(R27,Таблица1[],3,0),0)*$E$2/100</f>
        <v>0</v>
      </c>
      <c r="BK27" s="41">
        <f>IFERROR(VLOOKUP(R27,Таблица1[],2,0),0)*$E$2/100</f>
        <v>85</v>
      </c>
      <c r="BL27" s="41">
        <f>IFERROR(VLOOKUP(R27,Таблица1[],4,0),0)*$E$2/100</f>
        <v>170</v>
      </c>
      <c r="BM27" s="5" t="str">
        <f t="shared" si="11"/>
        <v>,  0,85,170</v>
      </c>
      <c r="BN27" s="41">
        <f>IFERROR(VLOOKUP(S27,Таблица1[],3,0),0)*$E$2/100</f>
        <v>0</v>
      </c>
      <c r="BO27" s="41">
        <f>IFERROR(VLOOKUP(S27,Таблица1[],2,0),0)*$E$2/100</f>
        <v>255</v>
      </c>
      <c r="BP27" s="41">
        <f>IFERROR(VLOOKUP(S27,Таблица1[],4,0),0)*$E$2/100</f>
        <v>0</v>
      </c>
      <c r="BQ27" s="5" t="str">
        <f t="shared" si="12"/>
        <v>,  0,255,0</v>
      </c>
      <c r="BR27" s="41">
        <f>IFERROR(VLOOKUP(T27,Таблица1[],3,0),0)*$E$2/100</f>
        <v>85</v>
      </c>
      <c r="BS27" s="41">
        <f>IFERROR(VLOOKUP(T27,Таблица1[],2,0),0)*$E$2/100</f>
        <v>170</v>
      </c>
      <c r="BT27" s="41">
        <f>IFERROR(VLOOKUP(T27,Таблица1[],4,0),0)*$E$2/100</f>
        <v>0</v>
      </c>
      <c r="BU27" s="5" t="str">
        <f t="shared" si="13"/>
        <v>,  85,170,0</v>
      </c>
    </row>
    <row r="28" spans="2:73" x14ac:dyDescent="0.45">
      <c r="B28" s="24">
        <v>32</v>
      </c>
      <c r="C28" s="24">
        <v>0</v>
      </c>
      <c r="D28" s="24">
        <v>20</v>
      </c>
      <c r="E28" s="1">
        <v>1</v>
      </c>
      <c r="F28" t="str">
        <f t="shared" si="14"/>
        <v>32,0,20,1</v>
      </c>
      <c r="I28" s="40" t="s">
        <v>39</v>
      </c>
      <c r="J28" s="40" t="s">
        <v>40</v>
      </c>
      <c r="K28" s="40" t="s">
        <v>31</v>
      </c>
      <c r="L28" s="38" t="s">
        <v>32</v>
      </c>
      <c r="M28" s="38" t="s">
        <v>33</v>
      </c>
      <c r="N28" s="38" t="s">
        <v>35</v>
      </c>
      <c r="O28" s="38" t="s">
        <v>37</v>
      </c>
      <c r="P28" s="35" t="s">
        <v>39</v>
      </c>
      <c r="Q28" s="35" t="s">
        <v>40</v>
      </c>
      <c r="R28" s="31" t="s">
        <v>31</v>
      </c>
      <c r="S28" s="31" t="s">
        <v>32</v>
      </c>
      <c r="T28" s="33" t="s">
        <v>33</v>
      </c>
      <c r="V28" t="str">
        <f t="shared" si="0"/>
        <v>.DB   32,0,20,1,  128,128,0,  85,170,0,  0,255,0,  0,85,170,  0,0,255,  128,0,128,  255,0,0,  128,128,0,  85,170,0,  0,255,0,  0,85,170,  0,0,255</v>
      </c>
      <c r="W28" s="2" t="s">
        <v>24</v>
      </c>
      <c r="X28" s="27"/>
      <c r="Y28" s="2"/>
      <c r="Z28" s="41">
        <f>IFERROR(VLOOKUP(I28,Таблица1[],3,0),0)*$E$2/100</f>
        <v>0</v>
      </c>
      <c r="AA28" s="41">
        <f>IFERROR(VLOOKUP(I28,Таблица1[],2,0),0)*$E$2/100</f>
        <v>0</v>
      </c>
      <c r="AB28" s="41">
        <f>IFERROR(VLOOKUP(I28,Таблица1[],4,0),0)*$E$2/100</f>
        <v>255</v>
      </c>
      <c r="AC28" s="5" t="str">
        <f t="shared" si="2"/>
        <v>,  0,0,255</v>
      </c>
      <c r="AD28" s="41">
        <f>IFERROR(VLOOKUP(J28,Таблица1[],3,0),0)*$E$2/100</f>
        <v>0</v>
      </c>
      <c r="AE28" s="41">
        <f>IFERROR(VLOOKUP(J28,Таблица1[],2,0),0)*$E$2/100</f>
        <v>85</v>
      </c>
      <c r="AF28" s="41">
        <f>IFERROR(VLOOKUP(J28,Таблица1[],4,0),0)*$E$2/100</f>
        <v>170</v>
      </c>
      <c r="AG28" s="5" t="str">
        <f t="shared" si="3"/>
        <v>,  0,85,170</v>
      </c>
      <c r="AH28" s="41">
        <f>IFERROR(VLOOKUP(K28,Таблица1[],3,0),0)*$E$2/100</f>
        <v>0</v>
      </c>
      <c r="AI28" s="41">
        <f>IFERROR(VLOOKUP(K28,Таблица1[],2,0),0)*$E$2/100</f>
        <v>255</v>
      </c>
      <c r="AJ28" s="41">
        <f>IFERROR(VLOOKUP(K28,Таблица1[],4,0),0)*$E$2/100</f>
        <v>0</v>
      </c>
      <c r="AK28" s="5" t="str">
        <f t="shared" si="4"/>
        <v>,  0,255,0</v>
      </c>
      <c r="AL28" s="41">
        <f>IFERROR(VLOOKUP(L28,Таблица1[],3,0),0)*$E$2/100</f>
        <v>85</v>
      </c>
      <c r="AM28" s="41">
        <f>IFERROR(VLOOKUP(L28,Таблица1[],2,0),0)*$E$2/100</f>
        <v>170</v>
      </c>
      <c r="AN28" s="41">
        <f>IFERROR(VLOOKUP(L28,Таблица1[],4,0),0)*$E$2/100</f>
        <v>0</v>
      </c>
      <c r="AO28" s="5" t="str">
        <f t="shared" si="5"/>
        <v>,  85,170,0</v>
      </c>
      <c r="AP28" s="41">
        <f>IFERROR(VLOOKUP(M28,Таблица1[],3,0),0)*$E$2/100</f>
        <v>127.5</v>
      </c>
      <c r="AQ28" s="41">
        <f>IFERROR(VLOOKUP(M28,Таблица1[],2,0),0)*$E$2/100</f>
        <v>127.5</v>
      </c>
      <c r="AR28" s="41">
        <f>IFERROR(VLOOKUP(M28,Таблица1[],4,0),0)*$E$2/100</f>
        <v>0</v>
      </c>
      <c r="AS28" s="5" t="str">
        <f t="shared" si="6"/>
        <v>,  128,128,0</v>
      </c>
      <c r="AT28" s="41">
        <f>IFERROR(VLOOKUP(N28,Таблица1[],3,0),0)*$E$2/100</f>
        <v>255</v>
      </c>
      <c r="AU28" s="41">
        <f>IFERROR(VLOOKUP(N28,Таблица1[],2,0),0)*$E$2/100</f>
        <v>0</v>
      </c>
      <c r="AV28" s="41">
        <f>IFERROR(VLOOKUP(N28,Таблица1[],4,0),0)*$E$2/100</f>
        <v>0</v>
      </c>
      <c r="AW28" s="5" t="str">
        <f t="shared" si="7"/>
        <v>,  255,0,0</v>
      </c>
      <c r="AX28" s="41">
        <f>IFERROR(VLOOKUP(O28,Таблица1[],3,0),0)*$E$2/100</f>
        <v>127.5</v>
      </c>
      <c r="AY28" s="41">
        <f>IFERROR(VLOOKUP(O28,Таблица1[],2,0),0)*$E$2/100</f>
        <v>0</v>
      </c>
      <c r="AZ28" s="41">
        <f>IFERROR(VLOOKUP(O28,Таблица1[],4,0),0)*$E$2/100</f>
        <v>127.5</v>
      </c>
      <c r="BA28" s="5" t="str">
        <f t="shared" si="8"/>
        <v>,  128,0,128</v>
      </c>
      <c r="BB28" s="41">
        <f>IFERROR(VLOOKUP(P28,Таблица1[],3,0),0)*$E$2/100</f>
        <v>0</v>
      </c>
      <c r="BC28" s="41">
        <f>IFERROR(VLOOKUP(P28,Таблица1[],2,0),0)*$E$2/100</f>
        <v>0</v>
      </c>
      <c r="BD28" s="41">
        <f>IFERROR(VLOOKUP(P28,Таблица1[],4,0),0)*$E$2/100</f>
        <v>255</v>
      </c>
      <c r="BE28" s="5" t="str">
        <f t="shared" si="9"/>
        <v>,  0,0,255</v>
      </c>
      <c r="BF28" s="41">
        <f>IFERROR(VLOOKUP(Q28,Таблица1[],3,0),0)*$E$2/100</f>
        <v>0</v>
      </c>
      <c r="BG28" s="41">
        <f>IFERROR(VLOOKUP(Q28,Таблица1[],2,0),0)*$E$2/100</f>
        <v>85</v>
      </c>
      <c r="BH28" s="41">
        <f>IFERROR(VLOOKUP(Q28,Таблица1[],4,0),0)*$E$2/100</f>
        <v>170</v>
      </c>
      <c r="BI28" s="5" t="str">
        <f t="shared" si="10"/>
        <v>,  0,85,170</v>
      </c>
      <c r="BJ28" s="41">
        <f>IFERROR(VLOOKUP(R28,Таблица1[],3,0),0)*$E$2/100</f>
        <v>0</v>
      </c>
      <c r="BK28" s="41">
        <f>IFERROR(VLOOKUP(R28,Таблица1[],2,0),0)*$E$2/100</f>
        <v>255</v>
      </c>
      <c r="BL28" s="41">
        <f>IFERROR(VLOOKUP(R28,Таблица1[],4,0),0)*$E$2/100</f>
        <v>0</v>
      </c>
      <c r="BM28" s="5" t="str">
        <f t="shared" si="11"/>
        <v>,  0,255,0</v>
      </c>
      <c r="BN28" s="41">
        <f>IFERROR(VLOOKUP(S28,Таблица1[],3,0),0)*$E$2/100</f>
        <v>85</v>
      </c>
      <c r="BO28" s="41">
        <f>IFERROR(VLOOKUP(S28,Таблица1[],2,0),0)*$E$2/100</f>
        <v>170</v>
      </c>
      <c r="BP28" s="41">
        <f>IFERROR(VLOOKUP(S28,Таблица1[],4,0),0)*$E$2/100</f>
        <v>0</v>
      </c>
      <c r="BQ28" s="5" t="str">
        <f t="shared" si="12"/>
        <v>,  85,170,0</v>
      </c>
      <c r="BR28" s="41">
        <f>IFERROR(VLOOKUP(T28,Таблица1[],3,0),0)*$E$2/100</f>
        <v>127.5</v>
      </c>
      <c r="BS28" s="41">
        <f>IFERROR(VLOOKUP(T28,Таблица1[],2,0),0)*$E$2/100</f>
        <v>127.5</v>
      </c>
      <c r="BT28" s="41">
        <f>IFERROR(VLOOKUP(T28,Таблица1[],4,0),0)*$E$2/100</f>
        <v>0</v>
      </c>
      <c r="BU28" s="5" t="str">
        <f t="shared" si="13"/>
        <v>,  128,128,0</v>
      </c>
    </row>
    <row r="29" spans="2:73" x14ac:dyDescent="0.45">
      <c r="B29" s="24">
        <v>32</v>
      </c>
      <c r="C29" s="24">
        <v>0</v>
      </c>
      <c r="D29" s="24">
        <v>20</v>
      </c>
      <c r="E29" s="1">
        <v>1</v>
      </c>
      <c r="F29" t="str">
        <f t="shared" si="14"/>
        <v>32,0,20,1</v>
      </c>
      <c r="I29" s="40" t="s">
        <v>40</v>
      </c>
      <c r="J29" s="40" t="s">
        <v>31</v>
      </c>
      <c r="K29" s="40" t="s">
        <v>32</v>
      </c>
      <c r="L29" s="38" t="s">
        <v>33</v>
      </c>
      <c r="M29" s="38" t="s">
        <v>35</v>
      </c>
      <c r="N29" s="38" t="s">
        <v>37</v>
      </c>
      <c r="O29" s="38" t="s">
        <v>39</v>
      </c>
      <c r="P29" s="35" t="s">
        <v>40</v>
      </c>
      <c r="Q29" s="35" t="s">
        <v>31</v>
      </c>
      <c r="R29" s="31" t="s">
        <v>32</v>
      </c>
      <c r="S29" s="31" t="s">
        <v>33</v>
      </c>
      <c r="T29" s="33" t="s">
        <v>35</v>
      </c>
      <c r="V29" t="str">
        <f t="shared" si="0"/>
        <v>.DB   32,0,20,1,  255,0,0,  128,128,0,  85,170,0,  0,255,0,  0,85,170,  0,0,255,  128,0,128,  255,0,0,  128,128,0,  85,170,0,  0,255,0,  0,85,170</v>
      </c>
      <c r="W29" s="2" t="s">
        <v>24</v>
      </c>
      <c r="X29" s="27"/>
      <c r="Y29" s="2"/>
      <c r="Z29" s="41">
        <f>IFERROR(VLOOKUP(I29,Таблица1[],3,0),0)*$E$2/100</f>
        <v>0</v>
      </c>
      <c r="AA29" s="41">
        <f>IFERROR(VLOOKUP(I29,Таблица1[],2,0),0)*$E$2/100</f>
        <v>85</v>
      </c>
      <c r="AB29" s="41">
        <f>IFERROR(VLOOKUP(I29,Таблица1[],4,0),0)*$E$2/100</f>
        <v>170</v>
      </c>
      <c r="AC29" s="5" t="str">
        <f t="shared" si="2"/>
        <v>,  0,85,170</v>
      </c>
      <c r="AD29" s="41">
        <f>IFERROR(VLOOKUP(J29,Таблица1[],3,0),0)*$E$2/100</f>
        <v>0</v>
      </c>
      <c r="AE29" s="41">
        <f>IFERROR(VLOOKUP(J29,Таблица1[],2,0),0)*$E$2/100</f>
        <v>255</v>
      </c>
      <c r="AF29" s="41">
        <f>IFERROR(VLOOKUP(J29,Таблица1[],4,0),0)*$E$2/100</f>
        <v>0</v>
      </c>
      <c r="AG29" s="5" t="str">
        <f t="shared" si="3"/>
        <v>,  0,255,0</v>
      </c>
      <c r="AH29" s="41">
        <f>IFERROR(VLOOKUP(K29,Таблица1[],3,0),0)*$E$2/100</f>
        <v>85</v>
      </c>
      <c r="AI29" s="41">
        <f>IFERROR(VLOOKUP(K29,Таблица1[],2,0),0)*$E$2/100</f>
        <v>170</v>
      </c>
      <c r="AJ29" s="41">
        <f>IFERROR(VLOOKUP(K29,Таблица1[],4,0),0)*$E$2/100</f>
        <v>0</v>
      </c>
      <c r="AK29" s="5" t="str">
        <f t="shared" si="4"/>
        <v>,  85,170,0</v>
      </c>
      <c r="AL29" s="41">
        <f>IFERROR(VLOOKUP(L29,Таблица1[],3,0),0)*$E$2/100</f>
        <v>127.5</v>
      </c>
      <c r="AM29" s="41">
        <f>IFERROR(VLOOKUP(L29,Таблица1[],2,0),0)*$E$2/100</f>
        <v>127.5</v>
      </c>
      <c r="AN29" s="41">
        <f>IFERROR(VLOOKUP(L29,Таблица1[],4,0),0)*$E$2/100</f>
        <v>0</v>
      </c>
      <c r="AO29" s="5" t="str">
        <f t="shared" si="5"/>
        <v>,  128,128,0</v>
      </c>
      <c r="AP29" s="41">
        <f>IFERROR(VLOOKUP(M29,Таблица1[],3,0),0)*$E$2/100</f>
        <v>255</v>
      </c>
      <c r="AQ29" s="41">
        <f>IFERROR(VLOOKUP(M29,Таблица1[],2,0),0)*$E$2/100</f>
        <v>0</v>
      </c>
      <c r="AR29" s="41">
        <f>IFERROR(VLOOKUP(M29,Таблица1[],4,0),0)*$E$2/100</f>
        <v>0</v>
      </c>
      <c r="AS29" s="5" t="str">
        <f t="shared" si="6"/>
        <v>,  255,0,0</v>
      </c>
      <c r="AT29" s="41">
        <f>IFERROR(VLOOKUP(N29,Таблица1[],3,0),0)*$E$2/100</f>
        <v>127.5</v>
      </c>
      <c r="AU29" s="41">
        <f>IFERROR(VLOOKUP(N29,Таблица1[],2,0),0)*$E$2/100</f>
        <v>0</v>
      </c>
      <c r="AV29" s="41">
        <f>IFERROR(VLOOKUP(N29,Таблица1[],4,0),0)*$E$2/100</f>
        <v>127.5</v>
      </c>
      <c r="AW29" s="5" t="str">
        <f t="shared" si="7"/>
        <v>,  128,0,128</v>
      </c>
      <c r="AX29" s="41">
        <f>IFERROR(VLOOKUP(O29,Таблица1[],3,0),0)*$E$2/100</f>
        <v>0</v>
      </c>
      <c r="AY29" s="41">
        <f>IFERROR(VLOOKUP(O29,Таблица1[],2,0),0)*$E$2/100</f>
        <v>0</v>
      </c>
      <c r="AZ29" s="41">
        <f>IFERROR(VLOOKUP(O29,Таблица1[],4,0),0)*$E$2/100</f>
        <v>255</v>
      </c>
      <c r="BA29" s="5" t="str">
        <f t="shared" si="8"/>
        <v>,  0,0,255</v>
      </c>
      <c r="BB29" s="41">
        <f>IFERROR(VLOOKUP(P29,Таблица1[],3,0),0)*$E$2/100</f>
        <v>0</v>
      </c>
      <c r="BC29" s="41">
        <f>IFERROR(VLOOKUP(P29,Таблица1[],2,0),0)*$E$2/100</f>
        <v>85</v>
      </c>
      <c r="BD29" s="41">
        <f>IFERROR(VLOOKUP(P29,Таблица1[],4,0),0)*$E$2/100</f>
        <v>170</v>
      </c>
      <c r="BE29" s="5" t="str">
        <f t="shared" si="9"/>
        <v>,  0,85,170</v>
      </c>
      <c r="BF29" s="41">
        <f>IFERROR(VLOOKUP(Q29,Таблица1[],3,0),0)*$E$2/100</f>
        <v>0</v>
      </c>
      <c r="BG29" s="41">
        <f>IFERROR(VLOOKUP(Q29,Таблица1[],2,0),0)*$E$2/100</f>
        <v>255</v>
      </c>
      <c r="BH29" s="41">
        <f>IFERROR(VLOOKUP(Q29,Таблица1[],4,0),0)*$E$2/100</f>
        <v>0</v>
      </c>
      <c r="BI29" s="5" t="str">
        <f t="shared" si="10"/>
        <v>,  0,255,0</v>
      </c>
      <c r="BJ29" s="41">
        <f>IFERROR(VLOOKUP(R29,Таблица1[],3,0),0)*$E$2/100</f>
        <v>85</v>
      </c>
      <c r="BK29" s="41">
        <f>IFERROR(VLOOKUP(R29,Таблица1[],2,0),0)*$E$2/100</f>
        <v>170</v>
      </c>
      <c r="BL29" s="41">
        <f>IFERROR(VLOOKUP(R29,Таблица1[],4,0),0)*$E$2/100</f>
        <v>0</v>
      </c>
      <c r="BM29" s="5" t="str">
        <f t="shared" si="11"/>
        <v>,  85,170,0</v>
      </c>
      <c r="BN29" s="41">
        <f>IFERROR(VLOOKUP(S29,Таблица1[],3,0),0)*$E$2/100</f>
        <v>127.5</v>
      </c>
      <c r="BO29" s="41">
        <f>IFERROR(VLOOKUP(S29,Таблица1[],2,0),0)*$E$2/100</f>
        <v>127.5</v>
      </c>
      <c r="BP29" s="41">
        <f>IFERROR(VLOOKUP(S29,Таблица1[],4,0),0)*$E$2/100</f>
        <v>0</v>
      </c>
      <c r="BQ29" s="5" t="str">
        <f t="shared" si="12"/>
        <v>,  128,128,0</v>
      </c>
      <c r="BR29" s="41">
        <f>IFERROR(VLOOKUP(T29,Таблица1[],3,0),0)*$E$2/100</f>
        <v>255</v>
      </c>
      <c r="BS29" s="41">
        <f>IFERROR(VLOOKUP(T29,Таблица1[],2,0),0)*$E$2/100</f>
        <v>0</v>
      </c>
      <c r="BT29" s="41">
        <f>IFERROR(VLOOKUP(T29,Таблица1[],4,0),0)*$E$2/100</f>
        <v>0</v>
      </c>
      <c r="BU29" s="5" t="str">
        <f t="shared" si="13"/>
        <v>,  255,0,0</v>
      </c>
    </row>
    <row r="30" spans="2:73" x14ac:dyDescent="0.45">
      <c r="B30" s="24">
        <v>32</v>
      </c>
      <c r="C30" s="24">
        <v>0</v>
      </c>
      <c r="D30" s="24">
        <v>20</v>
      </c>
      <c r="E30" s="1">
        <v>1</v>
      </c>
      <c r="F30" t="str">
        <f t="shared" si="14"/>
        <v>32,0,20,1</v>
      </c>
      <c r="I30" s="40" t="s">
        <v>31</v>
      </c>
      <c r="J30" s="40" t="s">
        <v>32</v>
      </c>
      <c r="K30" s="40" t="s">
        <v>33</v>
      </c>
      <c r="L30" s="38" t="s">
        <v>35</v>
      </c>
      <c r="M30" s="38" t="s">
        <v>37</v>
      </c>
      <c r="N30" s="38" t="s">
        <v>39</v>
      </c>
      <c r="O30" s="38" t="s">
        <v>40</v>
      </c>
      <c r="P30" s="35" t="s">
        <v>31</v>
      </c>
      <c r="Q30" s="35" t="s">
        <v>32</v>
      </c>
      <c r="R30" s="31" t="s">
        <v>33</v>
      </c>
      <c r="S30" s="31" t="s">
        <v>35</v>
      </c>
      <c r="T30" s="33" t="s">
        <v>37</v>
      </c>
      <c r="V30" t="str">
        <f t="shared" si="0"/>
        <v>.DB   32,0,20,1,  128,0,128,  255,0,0,  128,128,0,  85,170,0,  0,255,0,  0,85,170,  0,0,255,  128,0,128,  255,0,0,  128,128,0,  85,170,0,  0,255,0</v>
      </c>
      <c r="W30" s="2" t="s">
        <v>24</v>
      </c>
      <c r="X30" s="27"/>
      <c r="Y30" s="2"/>
      <c r="Z30" s="41">
        <f>IFERROR(VLOOKUP(I30,Таблица1[],3,0),0)*$E$2/100</f>
        <v>0</v>
      </c>
      <c r="AA30" s="41">
        <f>IFERROR(VLOOKUP(I30,Таблица1[],2,0),0)*$E$2/100</f>
        <v>255</v>
      </c>
      <c r="AB30" s="41">
        <f>IFERROR(VLOOKUP(I30,Таблица1[],4,0),0)*$E$2/100</f>
        <v>0</v>
      </c>
      <c r="AC30" s="5" t="str">
        <f t="shared" si="2"/>
        <v>,  0,255,0</v>
      </c>
      <c r="AD30" s="41">
        <f>IFERROR(VLOOKUP(J30,Таблица1[],3,0),0)*$E$2/100</f>
        <v>85</v>
      </c>
      <c r="AE30" s="41">
        <f>IFERROR(VLOOKUP(J30,Таблица1[],2,0),0)*$E$2/100</f>
        <v>170</v>
      </c>
      <c r="AF30" s="41">
        <f>IFERROR(VLOOKUP(J30,Таблица1[],4,0),0)*$E$2/100</f>
        <v>0</v>
      </c>
      <c r="AG30" s="5" t="str">
        <f t="shared" si="3"/>
        <v>,  85,170,0</v>
      </c>
      <c r="AH30" s="41">
        <f>IFERROR(VLOOKUP(K30,Таблица1[],3,0),0)*$E$2/100</f>
        <v>127.5</v>
      </c>
      <c r="AI30" s="41">
        <f>IFERROR(VLOOKUP(K30,Таблица1[],2,0),0)*$E$2/100</f>
        <v>127.5</v>
      </c>
      <c r="AJ30" s="41">
        <f>IFERROR(VLOOKUP(K30,Таблица1[],4,0),0)*$E$2/100</f>
        <v>0</v>
      </c>
      <c r="AK30" s="5" t="str">
        <f t="shared" si="4"/>
        <v>,  128,128,0</v>
      </c>
      <c r="AL30" s="41">
        <f>IFERROR(VLOOKUP(L30,Таблица1[],3,0),0)*$E$2/100</f>
        <v>255</v>
      </c>
      <c r="AM30" s="41">
        <f>IFERROR(VLOOKUP(L30,Таблица1[],2,0),0)*$E$2/100</f>
        <v>0</v>
      </c>
      <c r="AN30" s="41">
        <f>IFERROR(VLOOKUP(L30,Таблица1[],4,0),0)*$E$2/100</f>
        <v>0</v>
      </c>
      <c r="AO30" s="5" t="str">
        <f t="shared" si="5"/>
        <v>,  255,0,0</v>
      </c>
      <c r="AP30" s="41">
        <f>IFERROR(VLOOKUP(M30,Таблица1[],3,0),0)*$E$2/100</f>
        <v>127.5</v>
      </c>
      <c r="AQ30" s="41">
        <f>IFERROR(VLOOKUP(M30,Таблица1[],2,0),0)*$E$2/100</f>
        <v>0</v>
      </c>
      <c r="AR30" s="41">
        <f>IFERROR(VLOOKUP(M30,Таблица1[],4,0),0)*$E$2/100</f>
        <v>127.5</v>
      </c>
      <c r="AS30" s="5" t="str">
        <f t="shared" si="6"/>
        <v>,  128,0,128</v>
      </c>
      <c r="AT30" s="41">
        <f>IFERROR(VLOOKUP(N30,Таблица1[],3,0),0)*$E$2/100</f>
        <v>0</v>
      </c>
      <c r="AU30" s="41">
        <f>IFERROR(VLOOKUP(N30,Таблица1[],2,0),0)*$E$2/100</f>
        <v>0</v>
      </c>
      <c r="AV30" s="41">
        <f>IFERROR(VLOOKUP(N30,Таблица1[],4,0),0)*$E$2/100</f>
        <v>255</v>
      </c>
      <c r="AW30" s="5" t="str">
        <f t="shared" si="7"/>
        <v>,  0,0,255</v>
      </c>
      <c r="AX30" s="41">
        <f>IFERROR(VLOOKUP(O30,Таблица1[],3,0),0)*$E$2/100</f>
        <v>0</v>
      </c>
      <c r="AY30" s="41">
        <f>IFERROR(VLOOKUP(O30,Таблица1[],2,0),0)*$E$2/100</f>
        <v>85</v>
      </c>
      <c r="AZ30" s="41">
        <f>IFERROR(VLOOKUP(O30,Таблица1[],4,0),0)*$E$2/100</f>
        <v>170</v>
      </c>
      <c r="BA30" s="5" t="str">
        <f t="shared" si="8"/>
        <v>,  0,85,170</v>
      </c>
      <c r="BB30" s="41">
        <f>IFERROR(VLOOKUP(P30,Таблица1[],3,0),0)*$E$2/100</f>
        <v>0</v>
      </c>
      <c r="BC30" s="41">
        <f>IFERROR(VLOOKUP(P30,Таблица1[],2,0),0)*$E$2/100</f>
        <v>255</v>
      </c>
      <c r="BD30" s="41">
        <f>IFERROR(VLOOKUP(P30,Таблица1[],4,0),0)*$E$2/100</f>
        <v>0</v>
      </c>
      <c r="BE30" s="5" t="str">
        <f t="shared" si="9"/>
        <v>,  0,255,0</v>
      </c>
      <c r="BF30" s="41">
        <f>IFERROR(VLOOKUP(Q30,Таблица1[],3,0),0)*$E$2/100</f>
        <v>85</v>
      </c>
      <c r="BG30" s="41">
        <f>IFERROR(VLOOKUP(Q30,Таблица1[],2,0),0)*$E$2/100</f>
        <v>170</v>
      </c>
      <c r="BH30" s="41">
        <f>IFERROR(VLOOKUP(Q30,Таблица1[],4,0),0)*$E$2/100</f>
        <v>0</v>
      </c>
      <c r="BI30" s="5" t="str">
        <f t="shared" si="10"/>
        <v>,  85,170,0</v>
      </c>
      <c r="BJ30" s="41">
        <f>IFERROR(VLOOKUP(R30,Таблица1[],3,0),0)*$E$2/100</f>
        <v>127.5</v>
      </c>
      <c r="BK30" s="41">
        <f>IFERROR(VLOOKUP(R30,Таблица1[],2,0),0)*$E$2/100</f>
        <v>127.5</v>
      </c>
      <c r="BL30" s="41">
        <f>IFERROR(VLOOKUP(R30,Таблица1[],4,0),0)*$E$2/100</f>
        <v>0</v>
      </c>
      <c r="BM30" s="5" t="str">
        <f t="shared" si="11"/>
        <v>,  128,128,0</v>
      </c>
      <c r="BN30" s="41">
        <f>IFERROR(VLOOKUP(S30,Таблица1[],3,0),0)*$E$2/100</f>
        <v>255</v>
      </c>
      <c r="BO30" s="41">
        <f>IFERROR(VLOOKUP(S30,Таблица1[],2,0),0)*$E$2/100</f>
        <v>0</v>
      </c>
      <c r="BP30" s="41">
        <f>IFERROR(VLOOKUP(S30,Таблица1[],4,0),0)*$E$2/100</f>
        <v>0</v>
      </c>
      <c r="BQ30" s="5" t="str">
        <f t="shared" si="12"/>
        <v>,  255,0,0</v>
      </c>
      <c r="BR30" s="41">
        <f>IFERROR(VLOOKUP(T30,Таблица1[],3,0),0)*$E$2/100</f>
        <v>127.5</v>
      </c>
      <c r="BS30" s="41">
        <f>IFERROR(VLOOKUP(T30,Таблица1[],2,0),0)*$E$2/100</f>
        <v>0</v>
      </c>
      <c r="BT30" s="41">
        <f>IFERROR(VLOOKUP(T30,Таблица1[],4,0),0)*$E$2/100</f>
        <v>127.5</v>
      </c>
      <c r="BU30" s="5" t="str">
        <f t="shared" si="13"/>
        <v>,  128,0,128</v>
      </c>
    </row>
    <row r="31" spans="2:73" x14ac:dyDescent="0.45">
      <c r="B31" s="24">
        <v>32</v>
      </c>
      <c r="C31" s="24">
        <v>0</v>
      </c>
      <c r="D31" s="24">
        <v>20</v>
      </c>
      <c r="E31" s="1">
        <v>1</v>
      </c>
      <c r="F31" t="str">
        <f t="shared" si="14"/>
        <v>32,0,20,1</v>
      </c>
      <c r="I31" s="40" t="s">
        <v>32</v>
      </c>
      <c r="J31" s="40" t="s">
        <v>33</v>
      </c>
      <c r="K31" s="40" t="s">
        <v>35</v>
      </c>
      <c r="L31" s="38" t="s">
        <v>37</v>
      </c>
      <c r="M31" s="38" t="s">
        <v>39</v>
      </c>
      <c r="N31" s="38" t="s">
        <v>40</v>
      </c>
      <c r="O31" s="38" t="s">
        <v>31</v>
      </c>
      <c r="P31" s="35" t="s">
        <v>32</v>
      </c>
      <c r="Q31" s="35" t="s">
        <v>33</v>
      </c>
      <c r="R31" s="31" t="s">
        <v>35</v>
      </c>
      <c r="S31" s="31" t="s">
        <v>37</v>
      </c>
      <c r="T31" s="33" t="s">
        <v>39</v>
      </c>
      <c r="V31" t="str">
        <f t="shared" si="0"/>
        <v>.DB   32,0,20,1,  0,0,255,  128,0,128,  255,0,0,  128,128,0,  85,170,0,  0,255,0,  0,85,170,  0,0,255,  128,0,128,  255,0,0,  128,128,0,  85,170,0</v>
      </c>
      <c r="W31" s="2" t="s">
        <v>24</v>
      </c>
      <c r="X31" s="27"/>
      <c r="Y31" s="2"/>
      <c r="Z31" s="41">
        <f>IFERROR(VLOOKUP(I31,Таблица1[],3,0),0)*$E$2/100</f>
        <v>85</v>
      </c>
      <c r="AA31" s="41">
        <f>IFERROR(VLOOKUP(I31,Таблица1[],2,0),0)*$E$2/100</f>
        <v>170</v>
      </c>
      <c r="AB31" s="41">
        <f>IFERROR(VLOOKUP(I31,Таблица1[],4,0),0)*$E$2/100</f>
        <v>0</v>
      </c>
      <c r="AC31" s="5" t="str">
        <f t="shared" si="2"/>
        <v>,  85,170,0</v>
      </c>
      <c r="AD31" s="41">
        <f>IFERROR(VLOOKUP(J31,Таблица1[],3,0),0)*$E$2/100</f>
        <v>127.5</v>
      </c>
      <c r="AE31" s="41">
        <f>IFERROR(VLOOKUP(J31,Таблица1[],2,0),0)*$E$2/100</f>
        <v>127.5</v>
      </c>
      <c r="AF31" s="41">
        <f>IFERROR(VLOOKUP(J31,Таблица1[],4,0),0)*$E$2/100</f>
        <v>0</v>
      </c>
      <c r="AG31" s="5" t="str">
        <f t="shared" si="3"/>
        <v>,  128,128,0</v>
      </c>
      <c r="AH31" s="41">
        <f>IFERROR(VLOOKUP(K31,Таблица1[],3,0),0)*$E$2/100</f>
        <v>255</v>
      </c>
      <c r="AI31" s="41">
        <f>IFERROR(VLOOKUP(K31,Таблица1[],2,0),0)*$E$2/100</f>
        <v>0</v>
      </c>
      <c r="AJ31" s="41">
        <f>IFERROR(VLOOKUP(K31,Таблица1[],4,0),0)*$E$2/100</f>
        <v>0</v>
      </c>
      <c r="AK31" s="5" t="str">
        <f t="shared" si="4"/>
        <v>,  255,0,0</v>
      </c>
      <c r="AL31" s="41">
        <f>IFERROR(VLOOKUP(L31,Таблица1[],3,0),0)*$E$2/100</f>
        <v>127.5</v>
      </c>
      <c r="AM31" s="41">
        <f>IFERROR(VLOOKUP(L31,Таблица1[],2,0),0)*$E$2/100</f>
        <v>0</v>
      </c>
      <c r="AN31" s="41">
        <f>IFERROR(VLOOKUP(L31,Таблица1[],4,0),0)*$E$2/100</f>
        <v>127.5</v>
      </c>
      <c r="AO31" s="5" t="str">
        <f t="shared" si="5"/>
        <v>,  128,0,128</v>
      </c>
      <c r="AP31" s="41">
        <f>IFERROR(VLOOKUP(M31,Таблица1[],3,0),0)*$E$2/100</f>
        <v>0</v>
      </c>
      <c r="AQ31" s="41">
        <f>IFERROR(VLOOKUP(M31,Таблица1[],2,0),0)*$E$2/100</f>
        <v>0</v>
      </c>
      <c r="AR31" s="41">
        <f>IFERROR(VLOOKUP(M31,Таблица1[],4,0),0)*$E$2/100</f>
        <v>255</v>
      </c>
      <c r="AS31" s="5" t="str">
        <f t="shared" si="6"/>
        <v>,  0,0,255</v>
      </c>
      <c r="AT31" s="41">
        <f>IFERROR(VLOOKUP(N31,Таблица1[],3,0),0)*$E$2/100</f>
        <v>0</v>
      </c>
      <c r="AU31" s="41">
        <f>IFERROR(VLOOKUP(N31,Таблица1[],2,0),0)*$E$2/100</f>
        <v>85</v>
      </c>
      <c r="AV31" s="41">
        <f>IFERROR(VLOOKUP(N31,Таблица1[],4,0),0)*$E$2/100</f>
        <v>170</v>
      </c>
      <c r="AW31" s="5" t="str">
        <f t="shared" si="7"/>
        <v>,  0,85,170</v>
      </c>
      <c r="AX31" s="41">
        <f>IFERROR(VLOOKUP(O31,Таблица1[],3,0),0)*$E$2/100</f>
        <v>0</v>
      </c>
      <c r="AY31" s="41">
        <f>IFERROR(VLOOKUP(O31,Таблица1[],2,0),0)*$E$2/100</f>
        <v>255</v>
      </c>
      <c r="AZ31" s="41">
        <f>IFERROR(VLOOKUP(O31,Таблица1[],4,0),0)*$E$2/100</f>
        <v>0</v>
      </c>
      <c r="BA31" s="5" t="str">
        <f t="shared" si="8"/>
        <v>,  0,255,0</v>
      </c>
      <c r="BB31" s="41">
        <f>IFERROR(VLOOKUP(P31,Таблица1[],3,0),0)*$E$2/100</f>
        <v>85</v>
      </c>
      <c r="BC31" s="41">
        <f>IFERROR(VLOOKUP(P31,Таблица1[],2,0),0)*$E$2/100</f>
        <v>170</v>
      </c>
      <c r="BD31" s="41">
        <f>IFERROR(VLOOKUP(P31,Таблица1[],4,0),0)*$E$2/100</f>
        <v>0</v>
      </c>
      <c r="BE31" s="5" t="str">
        <f t="shared" si="9"/>
        <v>,  85,170,0</v>
      </c>
      <c r="BF31" s="41">
        <f>IFERROR(VLOOKUP(Q31,Таблица1[],3,0),0)*$E$2/100</f>
        <v>127.5</v>
      </c>
      <c r="BG31" s="41">
        <f>IFERROR(VLOOKUP(Q31,Таблица1[],2,0),0)*$E$2/100</f>
        <v>127.5</v>
      </c>
      <c r="BH31" s="41">
        <f>IFERROR(VLOOKUP(Q31,Таблица1[],4,0),0)*$E$2/100</f>
        <v>0</v>
      </c>
      <c r="BI31" s="5" t="str">
        <f t="shared" si="10"/>
        <v>,  128,128,0</v>
      </c>
      <c r="BJ31" s="41">
        <f>IFERROR(VLOOKUP(R31,Таблица1[],3,0),0)*$E$2/100</f>
        <v>255</v>
      </c>
      <c r="BK31" s="41">
        <f>IFERROR(VLOOKUP(R31,Таблица1[],2,0),0)*$E$2/100</f>
        <v>0</v>
      </c>
      <c r="BL31" s="41">
        <f>IFERROR(VLOOKUP(R31,Таблица1[],4,0),0)*$E$2/100</f>
        <v>0</v>
      </c>
      <c r="BM31" s="5" t="str">
        <f t="shared" si="11"/>
        <v>,  255,0,0</v>
      </c>
      <c r="BN31" s="41">
        <f>IFERROR(VLOOKUP(S31,Таблица1[],3,0),0)*$E$2/100</f>
        <v>127.5</v>
      </c>
      <c r="BO31" s="41">
        <f>IFERROR(VLOOKUP(S31,Таблица1[],2,0),0)*$E$2/100</f>
        <v>0</v>
      </c>
      <c r="BP31" s="41">
        <f>IFERROR(VLOOKUP(S31,Таблица1[],4,0),0)*$E$2/100</f>
        <v>127.5</v>
      </c>
      <c r="BQ31" s="5" t="str">
        <f t="shared" si="12"/>
        <v>,  128,0,128</v>
      </c>
      <c r="BR31" s="41">
        <f>IFERROR(VLOOKUP(T31,Таблица1[],3,0),0)*$E$2/100</f>
        <v>0</v>
      </c>
      <c r="BS31" s="41">
        <f>IFERROR(VLOOKUP(T31,Таблица1[],2,0),0)*$E$2/100</f>
        <v>0</v>
      </c>
      <c r="BT31" s="41">
        <f>IFERROR(VLOOKUP(T31,Таблица1[],4,0),0)*$E$2/100</f>
        <v>255</v>
      </c>
      <c r="BU31" s="5" t="str">
        <f t="shared" si="13"/>
        <v>,  0,0,255</v>
      </c>
    </row>
    <row r="32" spans="2:73" x14ac:dyDescent="0.45">
      <c r="B32" s="24">
        <v>32</v>
      </c>
      <c r="C32" s="24">
        <v>0</v>
      </c>
      <c r="D32" s="24">
        <v>20</v>
      </c>
      <c r="E32" s="1">
        <v>1</v>
      </c>
      <c r="F32" t="str">
        <f t="shared" si="14"/>
        <v>32,0,20,1</v>
      </c>
      <c r="I32" s="40" t="s">
        <v>33</v>
      </c>
      <c r="J32" s="40" t="s">
        <v>35</v>
      </c>
      <c r="K32" s="40" t="s">
        <v>37</v>
      </c>
      <c r="L32" s="38" t="s">
        <v>39</v>
      </c>
      <c r="M32" s="38" t="s">
        <v>40</v>
      </c>
      <c r="N32" s="38" t="s">
        <v>31</v>
      </c>
      <c r="O32" s="38" t="s">
        <v>32</v>
      </c>
      <c r="P32" s="35" t="s">
        <v>33</v>
      </c>
      <c r="Q32" s="35" t="s">
        <v>35</v>
      </c>
      <c r="R32" s="31" t="s">
        <v>37</v>
      </c>
      <c r="S32" s="31" t="s">
        <v>39</v>
      </c>
      <c r="T32" s="33" t="s">
        <v>40</v>
      </c>
      <c r="V32" t="str">
        <f t="shared" si="0"/>
        <v>.DB   32,0,20,1,  0,85,170,  0,0,255,  128,0,128,  255,0,0,  128,128,0,  85,170,0,  0,255,0,  0,85,170,  0,0,255,  128,0,128,  255,0,0,  128,128,0</v>
      </c>
      <c r="W32" s="2" t="s">
        <v>24</v>
      </c>
      <c r="X32" s="27"/>
      <c r="Y32" s="2"/>
      <c r="Z32" s="41">
        <f>IFERROR(VLOOKUP(I32,Таблица1[],3,0),0)*$E$2/100</f>
        <v>127.5</v>
      </c>
      <c r="AA32" s="41">
        <f>IFERROR(VLOOKUP(I32,Таблица1[],2,0),0)*$E$2/100</f>
        <v>127.5</v>
      </c>
      <c r="AB32" s="41">
        <f>IFERROR(VLOOKUP(I32,Таблица1[],4,0),0)*$E$2/100</f>
        <v>0</v>
      </c>
      <c r="AC32" s="5" t="str">
        <f t="shared" si="2"/>
        <v>,  128,128,0</v>
      </c>
      <c r="AD32" s="41">
        <f>IFERROR(VLOOKUP(J32,Таблица1[],3,0),0)*$E$2/100</f>
        <v>255</v>
      </c>
      <c r="AE32" s="41">
        <f>IFERROR(VLOOKUP(J32,Таблица1[],2,0),0)*$E$2/100</f>
        <v>0</v>
      </c>
      <c r="AF32" s="41">
        <f>IFERROR(VLOOKUP(J32,Таблица1[],4,0),0)*$E$2/100</f>
        <v>0</v>
      </c>
      <c r="AG32" s="5" t="str">
        <f t="shared" si="3"/>
        <v>,  255,0,0</v>
      </c>
      <c r="AH32" s="41">
        <f>IFERROR(VLOOKUP(K32,Таблица1[],3,0),0)*$E$2/100</f>
        <v>127.5</v>
      </c>
      <c r="AI32" s="41">
        <f>IFERROR(VLOOKUP(K32,Таблица1[],2,0),0)*$E$2/100</f>
        <v>0</v>
      </c>
      <c r="AJ32" s="41">
        <f>IFERROR(VLOOKUP(K32,Таблица1[],4,0),0)*$E$2/100</f>
        <v>127.5</v>
      </c>
      <c r="AK32" s="5" t="str">
        <f t="shared" si="4"/>
        <v>,  128,0,128</v>
      </c>
      <c r="AL32" s="41">
        <f>IFERROR(VLOOKUP(L32,Таблица1[],3,0),0)*$E$2/100</f>
        <v>0</v>
      </c>
      <c r="AM32" s="41">
        <f>IFERROR(VLOOKUP(L32,Таблица1[],2,0),0)*$E$2/100</f>
        <v>0</v>
      </c>
      <c r="AN32" s="41">
        <f>IFERROR(VLOOKUP(L32,Таблица1[],4,0),0)*$E$2/100</f>
        <v>255</v>
      </c>
      <c r="AO32" s="5" t="str">
        <f t="shared" si="5"/>
        <v>,  0,0,255</v>
      </c>
      <c r="AP32" s="41">
        <f>IFERROR(VLOOKUP(M32,Таблица1[],3,0),0)*$E$2/100</f>
        <v>0</v>
      </c>
      <c r="AQ32" s="41">
        <f>IFERROR(VLOOKUP(M32,Таблица1[],2,0),0)*$E$2/100</f>
        <v>85</v>
      </c>
      <c r="AR32" s="41">
        <f>IFERROR(VLOOKUP(M32,Таблица1[],4,0),0)*$E$2/100</f>
        <v>170</v>
      </c>
      <c r="AS32" s="5" t="str">
        <f t="shared" si="6"/>
        <v>,  0,85,170</v>
      </c>
      <c r="AT32" s="41">
        <f>IFERROR(VLOOKUP(N32,Таблица1[],3,0),0)*$E$2/100</f>
        <v>0</v>
      </c>
      <c r="AU32" s="41">
        <f>IFERROR(VLOOKUP(N32,Таблица1[],2,0),0)*$E$2/100</f>
        <v>255</v>
      </c>
      <c r="AV32" s="41">
        <f>IFERROR(VLOOKUP(N32,Таблица1[],4,0),0)*$E$2/100</f>
        <v>0</v>
      </c>
      <c r="AW32" s="5" t="str">
        <f t="shared" si="7"/>
        <v>,  0,255,0</v>
      </c>
      <c r="AX32" s="41">
        <f>IFERROR(VLOOKUP(O32,Таблица1[],3,0),0)*$E$2/100</f>
        <v>85</v>
      </c>
      <c r="AY32" s="41">
        <f>IFERROR(VLOOKUP(O32,Таблица1[],2,0),0)*$E$2/100</f>
        <v>170</v>
      </c>
      <c r="AZ32" s="41">
        <f>IFERROR(VLOOKUP(O32,Таблица1[],4,0),0)*$E$2/100</f>
        <v>0</v>
      </c>
      <c r="BA32" s="5" t="str">
        <f t="shared" si="8"/>
        <v>,  85,170,0</v>
      </c>
      <c r="BB32" s="41">
        <f>IFERROR(VLOOKUP(P32,Таблица1[],3,0),0)*$E$2/100</f>
        <v>127.5</v>
      </c>
      <c r="BC32" s="41">
        <f>IFERROR(VLOOKUP(P32,Таблица1[],2,0),0)*$E$2/100</f>
        <v>127.5</v>
      </c>
      <c r="BD32" s="41">
        <f>IFERROR(VLOOKUP(P32,Таблица1[],4,0),0)*$E$2/100</f>
        <v>0</v>
      </c>
      <c r="BE32" s="5" t="str">
        <f t="shared" si="9"/>
        <v>,  128,128,0</v>
      </c>
      <c r="BF32" s="41">
        <f>IFERROR(VLOOKUP(Q32,Таблица1[],3,0),0)*$E$2/100</f>
        <v>255</v>
      </c>
      <c r="BG32" s="41">
        <f>IFERROR(VLOOKUP(Q32,Таблица1[],2,0),0)*$E$2/100</f>
        <v>0</v>
      </c>
      <c r="BH32" s="41">
        <f>IFERROR(VLOOKUP(Q32,Таблица1[],4,0),0)*$E$2/100</f>
        <v>0</v>
      </c>
      <c r="BI32" s="5" t="str">
        <f t="shared" si="10"/>
        <v>,  255,0,0</v>
      </c>
      <c r="BJ32" s="41">
        <f>IFERROR(VLOOKUP(R32,Таблица1[],3,0),0)*$E$2/100</f>
        <v>127.5</v>
      </c>
      <c r="BK32" s="41">
        <f>IFERROR(VLOOKUP(R32,Таблица1[],2,0),0)*$E$2/100</f>
        <v>0</v>
      </c>
      <c r="BL32" s="41">
        <f>IFERROR(VLOOKUP(R32,Таблица1[],4,0),0)*$E$2/100</f>
        <v>127.5</v>
      </c>
      <c r="BM32" s="5" t="str">
        <f t="shared" si="11"/>
        <v>,  128,0,128</v>
      </c>
      <c r="BN32" s="41">
        <f>IFERROR(VLOOKUP(S32,Таблица1[],3,0),0)*$E$2/100</f>
        <v>0</v>
      </c>
      <c r="BO32" s="41">
        <f>IFERROR(VLOOKUP(S32,Таблица1[],2,0),0)*$E$2/100</f>
        <v>0</v>
      </c>
      <c r="BP32" s="41">
        <f>IFERROR(VLOOKUP(S32,Таблица1[],4,0),0)*$E$2/100</f>
        <v>255</v>
      </c>
      <c r="BQ32" s="5" t="str">
        <f t="shared" si="12"/>
        <v>,  0,0,255</v>
      </c>
      <c r="BR32" s="41">
        <f>IFERROR(VLOOKUP(T32,Таблица1[],3,0),0)*$E$2/100</f>
        <v>0</v>
      </c>
      <c r="BS32" s="41">
        <f>IFERROR(VLOOKUP(T32,Таблица1[],2,0),0)*$E$2/100</f>
        <v>85</v>
      </c>
      <c r="BT32" s="41">
        <f>IFERROR(VLOOKUP(T32,Таблица1[],4,0),0)*$E$2/100</f>
        <v>170</v>
      </c>
      <c r="BU32" s="5" t="str">
        <f t="shared" si="13"/>
        <v>,  0,85,170</v>
      </c>
    </row>
    <row r="33" spans="2:73" x14ac:dyDescent="0.45">
      <c r="B33" s="24">
        <v>32</v>
      </c>
      <c r="C33" s="24">
        <v>0</v>
      </c>
      <c r="D33" s="24">
        <v>20</v>
      </c>
      <c r="E33" s="1">
        <v>1</v>
      </c>
      <c r="F33" t="str">
        <f t="shared" si="14"/>
        <v>32,0,20,1</v>
      </c>
      <c r="H33" s="24"/>
      <c r="I33" s="40" t="s">
        <v>35</v>
      </c>
      <c r="J33" s="40" t="s">
        <v>37</v>
      </c>
      <c r="K33" s="40" t="s">
        <v>39</v>
      </c>
      <c r="L33" s="38" t="s">
        <v>40</v>
      </c>
      <c r="M33" s="38" t="s">
        <v>31</v>
      </c>
      <c r="N33" s="38" t="s">
        <v>32</v>
      </c>
      <c r="O33" s="38" t="s">
        <v>33</v>
      </c>
      <c r="P33" s="35" t="s">
        <v>35</v>
      </c>
      <c r="Q33" s="35" t="s">
        <v>37</v>
      </c>
      <c r="R33" s="31" t="s">
        <v>39</v>
      </c>
      <c r="S33" s="31" t="s">
        <v>40</v>
      </c>
      <c r="T33" s="33" t="s">
        <v>31</v>
      </c>
      <c r="V33" t="str">
        <f t="shared" si="0"/>
        <v>.DB   32,0,20,1,  0,255,0,  0,85,170,  0,0,255,  128,0,128,  255,0,0,  128,128,0,  85,170,0,  0,255,0,  0,85,170,  0,0,255,  128,0,128,  255,0,0</v>
      </c>
      <c r="W33" s="2" t="s">
        <v>24</v>
      </c>
      <c r="X33" s="27"/>
      <c r="Y33" s="2"/>
      <c r="Z33" s="41">
        <f>IFERROR(VLOOKUP(I33,Таблица1[],3,0),0)*$E$2/100</f>
        <v>255</v>
      </c>
      <c r="AA33" s="41">
        <f>IFERROR(VLOOKUP(I33,Таблица1[],2,0),0)*$E$2/100</f>
        <v>0</v>
      </c>
      <c r="AB33" s="41">
        <f>IFERROR(VLOOKUP(I33,Таблица1[],4,0),0)*$E$2/100</f>
        <v>0</v>
      </c>
      <c r="AC33" s="5" t="str">
        <f t="shared" si="2"/>
        <v>,  255,0,0</v>
      </c>
      <c r="AD33" s="41">
        <f>IFERROR(VLOOKUP(J33,Таблица1[],3,0),0)*$E$2/100</f>
        <v>127.5</v>
      </c>
      <c r="AE33" s="41">
        <f>IFERROR(VLOOKUP(J33,Таблица1[],2,0),0)*$E$2/100</f>
        <v>0</v>
      </c>
      <c r="AF33" s="41">
        <f>IFERROR(VLOOKUP(J33,Таблица1[],4,0),0)*$E$2/100</f>
        <v>127.5</v>
      </c>
      <c r="AG33" s="5" t="str">
        <f t="shared" si="3"/>
        <v>,  128,0,128</v>
      </c>
      <c r="AH33" s="41">
        <f>IFERROR(VLOOKUP(K33,Таблица1[],3,0),0)*$E$2/100</f>
        <v>0</v>
      </c>
      <c r="AI33" s="41">
        <f>IFERROR(VLOOKUP(K33,Таблица1[],2,0),0)*$E$2/100</f>
        <v>0</v>
      </c>
      <c r="AJ33" s="41">
        <f>IFERROR(VLOOKUP(K33,Таблица1[],4,0),0)*$E$2/100</f>
        <v>255</v>
      </c>
      <c r="AK33" s="5" t="str">
        <f t="shared" si="4"/>
        <v>,  0,0,255</v>
      </c>
      <c r="AL33" s="41">
        <f>IFERROR(VLOOKUP(L33,Таблица1[],3,0),0)*$E$2/100</f>
        <v>0</v>
      </c>
      <c r="AM33" s="41">
        <f>IFERROR(VLOOKUP(L33,Таблица1[],2,0),0)*$E$2/100</f>
        <v>85</v>
      </c>
      <c r="AN33" s="41">
        <f>IFERROR(VLOOKUP(L33,Таблица1[],4,0),0)*$E$2/100</f>
        <v>170</v>
      </c>
      <c r="AO33" s="5" t="str">
        <f t="shared" si="5"/>
        <v>,  0,85,170</v>
      </c>
      <c r="AP33" s="41">
        <f>IFERROR(VLOOKUP(M33,Таблица1[],3,0),0)*$E$2/100</f>
        <v>0</v>
      </c>
      <c r="AQ33" s="41">
        <f>IFERROR(VLOOKUP(M33,Таблица1[],2,0),0)*$E$2/100</f>
        <v>255</v>
      </c>
      <c r="AR33" s="41">
        <f>IFERROR(VLOOKUP(M33,Таблица1[],4,0),0)*$E$2/100</f>
        <v>0</v>
      </c>
      <c r="AS33" s="5" t="str">
        <f t="shared" si="6"/>
        <v>,  0,255,0</v>
      </c>
      <c r="AT33" s="41">
        <f>IFERROR(VLOOKUP(N33,Таблица1[],3,0),0)*$E$2/100</f>
        <v>85</v>
      </c>
      <c r="AU33" s="41">
        <f>IFERROR(VLOOKUP(N33,Таблица1[],2,0),0)*$E$2/100</f>
        <v>170</v>
      </c>
      <c r="AV33" s="41">
        <f>IFERROR(VLOOKUP(N33,Таблица1[],4,0),0)*$E$2/100</f>
        <v>0</v>
      </c>
      <c r="AW33" s="5" t="str">
        <f t="shared" si="7"/>
        <v>,  85,170,0</v>
      </c>
      <c r="AX33" s="41">
        <f>IFERROR(VLOOKUP(O33,Таблица1[],3,0),0)*$E$2/100</f>
        <v>127.5</v>
      </c>
      <c r="AY33" s="41">
        <f>IFERROR(VLOOKUP(O33,Таблица1[],2,0),0)*$E$2/100</f>
        <v>127.5</v>
      </c>
      <c r="AZ33" s="41">
        <f>IFERROR(VLOOKUP(O33,Таблица1[],4,0),0)*$E$2/100</f>
        <v>0</v>
      </c>
      <c r="BA33" s="5" t="str">
        <f t="shared" si="8"/>
        <v>,  128,128,0</v>
      </c>
      <c r="BB33" s="41">
        <f>IFERROR(VLOOKUP(P33,Таблица1[],3,0),0)*$E$2/100</f>
        <v>255</v>
      </c>
      <c r="BC33" s="41">
        <f>IFERROR(VLOOKUP(P33,Таблица1[],2,0),0)*$E$2/100</f>
        <v>0</v>
      </c>
      <c r="BD33" s="41">
        <f>IFERROR(VLOOKUP(P33,Таблица1[],4,0),0)*$E$2/100</f>
        <v>0</v>
      </c>
      <c r="BE33" s="5" t="str">
        <f t="shared" si="9"/>
        <v>,  255,0,0</v>
      </c>
      <c r="BF33" s="41">
        <f>IFERROR(VLOOKUP(Q33,Таблица1[],3,0),0)*$E$2/100</f>
        <v>127.5</v>
      </c>
      <c r="BG33" s="41">
        <f>IFERROR(VLOOKUP(Q33,Таблица1[],2,0),0)*$E$2/100</f>
        <v>0</v>
      </c>
      <c r="BH33" s="41">
        <f>IFERROR(VLOOKUP(Q33,Таблица1[],4,0),0)*$E$2/100</f>
        <v>127.5</v>
      </c>
      <c r="BI33" s="5" t="str">
        <f t="shared" si="10"/>
        <v>,  128,0,128</v>
      </c>
      <c r="BJ33" s="41">
        <f>IFERROR(VLOOKUP(R33,Таблица1[],3,0),0)*$E$2/100</f>
        <v>0</v>
      </c>
      <c r="BK33" s="41">
        <f>IFERROR(VLOOKUP(R33,Таблица1[],2,0),0)*$E$2/100</f>
        <v>0</v>
      </c>
      <c r="BL33" s="41">
        <f>IFERROR(VLOOKUP(R33,Таблица1[],4,0),0)*$E$2/100</f>
        <v>255</v>
      </c>
      <c r="BM33" s="5" t="str">
        <f t="shared" si="11"/>
        <v>,  0,0,255</v>
      </c>
      <c r="BN33" s="41">
        <f>IFERROR(VLOOKUP(S33,Таблица1[],3,0),0)*$E$2/100</f>
        <v>0</v>
      </c>
      <c r="BO33" s="41">
        <f>IFERROR(VLOOKUP(S33,Таблица1[],2,0),0)*$E$2/100</f>
        <v>85</v>
      </c>
      <c r="BP33" s="41">
        <f>IFERROR(VLOOKUP(S33,Таблица1[],4,0),0)*$E$2/100</f>
        <v>170</v>
      </c>
      <c r="BQ33" s="5" t="str">
        <f t="shared" si="12"/>
        <v>,  0,85,170</v>
      </c>
      <c r="BR33" s="41">
        <f>IFERROR(VLOOKUP(T33,Таблица1[],3,0),0)*$E$2/100</f>
        <v>0</v>
      </c>
      <c r="BS33" s="41">
        <f>IFERROR(VLOOKUP(T33,Таблица1[],2,0),0)*$E$2/100</f>
        <v>255</v>
      </c>
      <c r="BT33" s="41">
        <f>IFERROR(VLOOKUP(T33,Таблица1[],4,0),0)*$E$2/100</f>
        <v>0</v>
      </c>
      <c r="BU33" s="5" t="str">
        <f t="shared" si="13"/>
        <v>,  0,255,0</v>
      </c>
    </row>
    <row r="34" spans="2:73" x14ac:dyDescent="0.45">
      <c r="B34" s="24">
        <v>32</v>
      </c>
      <c r="C34" s="24">
        <v>0</v>
      </c>
      <c r="D34" s="24">
        <v>20</v>
      </c>
      <c r="E34" s="1">
        <v>1</v>
      </c>
      <c r="F34" t="str">
        <f t="shared" si="14"/>
        <v>32,0,20,1</v>
      </c>
      <c r="G34" s="24"/>
      <c r="H34" s="24"/>
      <c r="I34" s="40" t="s">
        <v>37</v>
      </c>
      <c r="J34" s="40" t="s">
        <v>39</v>
      </c>
      <c r="K34" s="40" t="s">
        <v>40</v>
      </c>
      <c r="L34" s="38" t="s">
        <v>31</v>
      </c>
      <c r="M34" s="38" t="s">
        <v>32</v>
      </c>
      <c r="N34" s="38" t="s">
        <v>33</v>
      </c>
      <c r="O34" s="38" t="s">
        <v>35</v>
      </c>
      <c r="P34" s="35" t="s">
        <v>37</v>
      </c>
      <c r="Q34" s="35" t="s">
        <v>39</v>
      </c>
      <c r="R34" s="31" t="s">
        <v>40</v>
      </c>
      <c r="S34" s="31" t="s">
        <v>31</v>
      </c>
      <c r="T34" s="33" t="s">
        <v>32</v>
      </c>
      <c r="V34" t="str">
        <f t="shared" si="0"/>
        <v>.DB   32,0,20,1,  85,170,0,  0,255,0,  0,85,170,  0,0,255,  128,0,128,  255,0,0,  128,128,0,  85,170,0,  0,255,0,  0,85,170,  0,0,255,  128,0,128</v>
      </c>
      <c r="W34" s="2" t="s">
        <v>24</v>
      </c>
      <c r="X34" s="27"/>
      <c r="Y34" s="2"/>
      <c r="Z34" s="41">
        <f>IFERROR(VLOOKUP(I34,Таблица1[],3,0),0)*$E$2/100</f>
        <v>127.5</v>
      </c>
      <c r="AA34" s="41">
        <f>IFERROR(VLOOKUP(I34,Таблица1[],2,0),0)*$E$2/100</f>
        <v>0</v>
      </c>
      <c r="AB34" s="41">
        <f>IFERROR(VLOOKUP(I34,Таблица1[],4,0),0)*$E$2/100</f>
        <v>127.5</v>
      </c>
      <c r="AC34" s="5" t="str">
        <f t="shared" si="2"/>
        <v>,  128,0,128</v>
      </c>
      <c r="AD34" s="41">
        <f>IFERROR(VLOOKUP(J34,Таблица1[],3,0),0)*$E$2/100</f>
        <v>0</v>
      </c>
      <c r="AE34" s="41">
        <f>IFERROR(VLOOKUP(J34,Таблица1[],2,0),0)*$E$2/100</f>
        <v>0</v>
      </c>
      <c r="AF34" s="41">
        <f>IFERROR(VLOOKUP(J34,Таблица1[],4,0),0)*$E$2/100</f>
        <v>255</v>
      </c>
      <c r="AG34" s="5" t="str">
        <f t="shared" si="3"/>
        <v>,  0,0,255</v>
      </c>
      <c r="AH34" s="41">
        <f>IFERROR(VLOOKUP(K34,Таблица1[],3,0),0)*$E$2/100</f>
        <v>0</v>
      </c>
      <c r="AI34" s="41">
        <f>IFERROR(VLOOKUP(K34,Таблица1[],2,0),0)*$E$2/100</f>
        <v>85</v>
      </c>
      <c r="AJ34" s="41">
        <f>IFERROR(VLOOKUP(K34,Таблица1[],4,0),0)*$E$2/100</f>
        <v>170</v>
      </c>
      <c r="AK34" s="5" t="str">
        <f t="shared" si="4"/>
        <v>,  0,85,170</v>
      </c>
      <c r="AL34" s="41">
        <f>IFERROR(VLOOKUP(L34,Таблица1[],3,0),0)*$E$2/100</f>
        <v>0</v>
      </c>
      <c r="AM34" s="41">
        <f>IFERROR(VLOOKUP(L34,Таблица1[],2,0),0)*$E$2/100</f>
        <v>255</v>
      </c>
      <c r="AN34" s="41">
        <f>IFERROR(VLOOKUP(L34,Таблица1[],4,0),0)*$E$2/100</f>
        <v>0</v>
      </c>
      <c r="AO34" s="5" t="str">
        <f t="shared" si="5"/>
        <v>,  0,255,0</v>
      </c>
      <c r="AP34" s="41">
        <f>IFERROR(VLOOKUP(M34,Таблица1[],3,0),0)*$E$2/100</f>
        <v>85</v>
      </c>
      <c r="AQ34" s="41">
        <f>IFERROR(VLOOKUP(M34,Таблица1[],2,0),0)*$E$2/100</f>
        <v>170</v>
      </c>
      <c r="AR34" s="41">
        <f>IFERROR(VLOOKUP(M34,Таблица1[],4,0),0)*$E$2/100</f>
        <v>0</v>
      </c>
      <c r="AS34" s="5" t="str">
        <f t="shared" si="6"/>
        <v>,  85,170,0</v>
      </c>
      <c r="AT34" s="41">
        <f>IFERROR(VLOOKUP(N34,Таблица1[],3,0),0)*$E$2/100</f>
        <v>127.5</v>
      </c>
      <c r="AU34" s="41">
        <f>IFERROR(VLOOKUP(N34,Таблица1[],2,0),0)*$E$2/100</f>
        <v>127.5</v>
      </c>
      <c r="AV34" s="41">
        <f>IFERROR(VLOOKUP(N34,Таблица1[],4,0),0)*$E$2/100</f>
        <v>0</v>
      </c>
      <c r="AW34" s="5" t="str">
        <f t="shared" si="7"/>
        <v>,  128,128,0</v>
      </c>
      <c r="AX34" s="41">
        <f>IFERROR(VLOOKUP(O34,Таблица1[],3,0),0)*$E$2/100</f>
        <v>255</v>
      </c>
      <c r="AY34" s="41">
        <f>IFERROR(VLOOKUP(O34,Таблица1[],2,0),0)*$E$2/100</f>
        <v>0</v>
      </c>
      <c r="AZ34" s="41">
        <f>IFERROR(VLOOKUP(O34,Таблица1[],4,0),0)*$E$2/100</f>
        <v>0</v>
      </c>
      <c r="BA34" s="5" t="str">
        <f t="shared" si="8"/>
        <v>,  255,0,0</v>
      </c>
      <c r="BB34" s="41">
        <f>IFERROR(VLOOKUP(P34,Таблица1[],3,0),0)*$E$2/100</f>
        <v>127.5</v>
      </c>
      <c r="BC34" s="41">
        <f>IFERROR(VLOOKUP(P34,Таблица1[],2,0),0)*$E$2/100</f>
        <v>0</v>
      </c>
      <c r="BD34" s="41">
        <f>IFERROR(VLOOKUP(P34,Таблица1[],4,0),0)*$E$2/100</f>
        <v>127.5</v>
      </c>
      <c r="BE34" s="5" t="str">
        <f t="shared" si="9"/>
        <v>,  128,0,128</v>
      </c>
      <c r="BF34" s="41">
        <f>IFERROR(VLOOKUP(Q34,Таблица1[],3,0),0)*$E$2/100</f>
        <v>0</v>
      </c>
      <c r="BG34" s="41">
        <f>IFERROR(VLOOKUP(Q34,Таблица1[],2,0),0)*$E$2/100</f>
        <v>0</v>
      </c>
      <c r="BH34" s="41">
        <f>IFERROR(VLOOKUP(Q34,Таблица1[],4,0),0)*$E$2/100</f>
        <v>255</v>
      </c>
      <c r="BI34" s="5" t="str">
        <f t="shared" si="10"/>
        <v>,  0,0,255</v>
      </c>
      <c r="BJ34" s="41">
        <f>IFERROR(VLOOKUP(R34,Таблица1[],3,0),0)*$E$2/100</f>
        <v>0</v>
      </c>
      <c r="BK34" s="41">
        <f>IFERROR(VLOOKUP(R34,Таблица1[],2,0),0)*$E$2/100</f>
        <v>85</v>
      </c>
      <c r="BL34" s="41">
        <f>IFERROR(VLOOKUP(R34,Таблица1[],4,0),0)*$E$2/100</f>
        <v>170</v>
      </c>
      <c r="BM34" s="5" t="str">
        <f t="shared" si="11"/>
        <v>,  0,85,170</v>
      </c>
      <c r="BN34" s="41">
        <f>IFERROR(VLOOKUP(S34,Таблица1[],3,0),0)*$E$2/100</f>
        <v>0</v>
      </c>
      <c r="BO34" s="41">
        <f>IFERROR(VLOOKUP(S34,Таблица1[],2,0),0)*$E$2/100</f>
        <v>255</v>
      </c>
      <c r="BP34" s="41">
        <f>IFERROR(VLOOKUP(S34,Таблица1[],4,0),0)*$E$2/100</f>
        <v>0</v>
      </c>
      <c r="BQ34" s="5" t="str">
        <f t="shared" si="12"/>
        <v>,  0,255,0</v>
      </c>
      <c r="BR34" s="41">
        <f>IFERROR(VLOOKUP(T34,Таблица1[],3,0),0)*$E$2/100</f>
        <v>85</v>
      </c>
      <c r="BS34" s="41">
        <f>IFERROR(VLOOKUP(T34,Таблица1[],2,0),0)*$E$2/100</f>
        <v>170</v>
      </c>
      <c r="BT34" s="41">
        <f>IFERROR(VLOOKUP(T34,Таблица1[],4,0),0)*$E$2/100</f>
        <v>0</v>
      </c>
      <c r="BU34" s="5" t="str">
        <f t="shared" si="13"/>
        <v>,  85,170,0</v>
      </c>
    </row>
    <row r="35" spans="2:73" x14ac:dyDescent="0.45">
      <c r="B35" s="24">
        <v>32</v>
      </c>
      <c r="C35" s="24">
        <v>0</v>
      </c>
      <c r="D35" s="24">
        <v>20</v>
      </c>
      <c r="E35" s="1">
        <v>1</v>
      </c>
      <c r="F35" t="str">
        <f t="shared" si="14"/>
        <v>32,0,20,1</v>
      </c>
      <c r="I35" s="40" t="s">
        <v>39</v>
      </c>
      <c r="J35" s="40" t="s">
        <v>40</v>
      </c>
      <c r="K35" s="40" t="s">
        <v>31</v>
      </c>
      <c r="L35" s="38" t="s">
        <v>32</v>
      </c>
      <c r="M35" s="38" t="s">
        <v>33</v>
      </c>
      <c r="N35" s="38" t="s">
        <v>35</v>
      </c>
      <c r="O35" s="38" t="s">
        <v>37</v>
      </c>
      <c r="P35" s="35" t="s">
        <v>39</v>
      </c>
      <c r="Q35" s="35" t="s">
        <v>40</v>
      </c>
      <c r="R35" s="31" t="s">
        <v>31</v>
      </c>
      <c r="S35" s="31" t="s">
        <v>32</v>
      </c>
      <c r="T35" s="33" t="s">
        <v>33</v>
      </c>
      <c r="V35" t="str">
        <f t="shared" si="0"/>
        <v>.DB   32,0,20,1,  128,128,0,  85,170,0,  0,255,0,  0,85,170,  0,0,255,  128,0,128,  255,0,0,  128,128,0,  85,170,0,  0,255,0,  0,85,170,  0,0,255</v>
      </c>
      <c r="W35" s="2" t="s">
        <v>24</v>
      </c>
      <c r="X35" s="27"/>
      <c r="Y35" s="2"/>
      <c r="Z35" s="41">
        <f>IFERROR(VLOOKUP(I35,Таблица1[],3,0),0)*$E$2/100</f>
        <v>0</v>
      </c>
      <c r="AA35" s="41">
        <f>IFERROR(VLOOKUP(I35,Таблица1[],2,0),0)*$E$2/100</f>
        <v>0</v>
      </c>
      <c r="AB35" s="41">
        <f>IFERROR(VLOOKUP(I35,Таблица1[],4,0),0)*$E$2/100</f>
        <v>255</v>
      </c>
      <c r="AC35" s="5" t="str">
        <f t="shared" si="2"/>
        <v>,  0,0,255</v>
      </c>
      <c r="AD35" s="41">
        <f>IFERROR(VLOOKUP(J35,Таблица1[],3,0),0)*$E$2/100</f>
        <v>0</v>
      </c>
      <c r="AE35" s="41">
        <f>IFERROR(VLOOKUP(J35,Таблица1[],2,0),0)*$E$2/100</f>
        <v>85</v>
      </c>
      <c r="AF35" s="41">
        <f>IFERROR(VLOOKUP(J35,Таблица1[],4,0),0)*$E$2/100</f>
        <v>170</v>
      </c>
      <c r="AG35" s="5" t="str">
        <f t="shared" si="3"/>
        <v>,  0,85,170</v>
      </c>
      <c r="AH35" s="41">
        <f>IFERROR(VLOOKUP(K35,Таблица1[],3,0),0)*$E$2/100</f>
        <v>0</v>
      </c>
      <c r="AI35" s="41">
        <f>IFERROR(VLOOKUP(K35,Таблица1[],2,0),0)*$E$2/100</f>
        <v>255</v>
      </c>
      <c r="AJ35" s="41">
        <f>IFERROR(VLOOKUP(K35,Таблица1[],4,0),0)*$E$2/100</f>
        <v>0</v>
      </c>
      <c r="AK35" s="5" t="str">
        <f t="shared" si="4"/>
        <v>,  0,255,0</v>
      </c>
      <c r="AL35" s="41">
        <f>IFERROR(VLOOKUP(L35,Таблица1[],3,0),0)*$E$2/100</f>
        <v>85</v>
      </c>
      <c r="AM35" s="41">
        <f>IFERROR(VLOOKUP(L35,Таблица1[],2,0),0)*$E$2/100</f>
        <v>170</v>
      </c>
      <c r="AN35" s="41">
        <f>IFERROR(VLOOKUP(L35,Таблица1[],4,0),0)*$E$2/100</f>
        <v>0</v>
      </c>
      <c r="AO35" s="5" t="str">
        <f t="shared" si="5"/>
        <v>,  85,170,0</v>
      </c>
      <c r="AP35" s="41">
        <f>IFERROR(VLOOKUP(M35,Таблица1[],3,0),0)*$E$2/100</f>
        <v>127.5</v>
      </c>
      <c r="AQ35" s="41">
        <f>IFERROR(VLOOKUP(M35,Таблица1[],2,0),0)*$E$2/100</f>
        <v>127.5</v>
      </c>
      <c r="AR35" s="41">
        <f>IFERROR(VLOOKUP(M35,Таблица1[],4,0),0)*$E$2/100</f>
        <v>0</v>
      </c>
      <c r="AS35" s="5" t="str">
        <f t="shared" si="6"/>
        <v>,  128,128,0</v>
      </c>
      <c r="AT35" s="41">
        <f>IFERROR(VLOOKUP(N35,Таблица1[],3,0),0)*$E$2/100</f>
        <v>255</v>
      </c>
      <c r="AU35" s="41">
        <f>IFERROR(VLOOKUP(N35,Таблица1[],2,0),0)*$E$2/100</f>
        <v>0</v>
      </c>
      <c r="AV35" s="41">
        <f>IFERROR(VLOOKUP(N35,Таблица1[],4,0),0)*$E$2/100</f>
        <v>0</v>
      </c>
      <c r="AW35" s="5" t="str">
        <f t="shared" si="7"/>
        <v>,  255,0,0</v>
      </c>
      <c r="AX35" s="41">
        <f>IFERROR(VLOOKUP(O35,Таблица1[],3,0),0)*$E$2/100</f>
        <v>127.5</v>
      </c>
      <c r="AY35" s="41">
        <f>IFERROR(VLOOKUP(O35,Таблица1[],2,0),0)*$E$2/100</f>
        <v>0</v>
      </c>
      <c r="AZ35" s="41">
        <f>IFERROR(VLOOKUP(O35,Таблица1[],4,0),0)*$E$2/100</f>
        <v>127.5</v>
      </c>
      <c r="BA35" s="5" t="str">
        <f t="shared" si="8"/>
        <v>,  128,0,128</v>
      </c>
      <c r="BB35" s="41">
        <f>IFERROR(VLOOKUP(P35,Таблица1[],3,0),0)*$E$2/100</f>
        <v>0</v>
      </c>
      <c r="BC35" s="41">
        <f>IFERROR(VLOOKUP(P35,Таблица1[],2,0),0)*$E$2/100</f>
        <v>0</v>
      </c>
      <c r="BD35" s="41">
        <f>IFERROR(VLOOKUP(P35,Таблица1[],4,0),0)*$E$2/100</f>
        <v>255</v>
      </c>
      <c r="BE35" s="5" t="str">
        <f t="shared" si="9"/>
        <v>,  0,0,255</v>
      </c>
      <c r="BF35" s="41">
        <f>IFERROR(VLOOKUP(Q35,Таблица1[],3,0),0)*$E$2/100</f>
        <v>0</v>
      </c>
      <c r="BG35" s="41">
        <f>IFERROR(VLOOKUP(Q35,Таблица1[],2,0),0)*$E$2/100</f>
        <v>85</v>
      </c>
      <c r="BH35" s="41">
        <f>IFERROR(VLOOKUP(Q35,Таблица1[],4,0),0)*$E$2/100</f>
        <v>170</v>
      </c>
      <c r="BI35" s="5" t="str">
        <f t="shared" si="10"/>
        <v>,  0,85,170</v>
      </c>
      <c r="BJ35" s="41">
        <f>IFERROR(VLOOKUP(R35,Таблица1[],3,0),0)*$E$2/100</f>
        <v>0</v>
      </c>
      <c r="BK35" s="41">
        <f>IFERROR(VLOOKUP(R35,Таблица1[],2,0),0)*$E$2/100</f>
        <v>255</v>
      </c>
      <c r="BL35" s="41">
        <f>IFERROR(VLOOKUP(R35,Таблица1[],4,0),0)*$E$2/100</f>
        <v>0</v>
      </c>
      <c r="BM35" s="5" t="str">
        <f t="shared" si="11"/>
        <v>,  0,255,0</v>
      </c>
      <c r="BN35" s="41">
        <f>IFERROR(VLOOKUP(S35,Таблица1[],3,0),0)*$E$2/100</f>
        <v>85</v>
      </c>
      <c r="BO35" s="41">
        <f>IFERROR(VLOOKUP(S35,Таблица1[],2,0),0)*$E$2/100</f>
        <v>170</v>
      </c>
      <c r="BP35" s="41">
        <f>IFERROR(VLOOKUP(S35,Таблица1[],4,0),0)*$E$2/100</f>
        <v>0</v>
      </c>
      <c r="BQ35" s="5" t="str">
        <f t="shared" si="12"/>
        <v>,  85,170,0</v>
      </c>
      <c r="BR35" s="41">
        <f>IFERROR(VLOOKUP(T35,Таблица1[],3,0),0)*$E$2/100</f>
        <v>127.5</v>
      </c>
      <c r="BS35" s="41">
        <f>IFERROR(VLOOKUP(T35,Таблица1[],2,0),0)*$E$2/100</f>
        <v>127.5</v>
      </c>
      <c r="BT35" s="41">
        <f>IFERROR(VLOOKUP(T35,Таблица1[],4,0),0)*$E$2/100</f>
        <v>0</v>
      </c>
      <c r="BU35" s="5" t="str">
        <f t="shared" si="13"/>
        <v>,  128,128,0</v>
      </c>
    </row>
    <row r="36" spans="2:73" x14ac:dyDescent="0.45">
      <c r="B36" s="24">
        <v>32</v>
      </c>
      <c r="C36" s="24">
        <v>0</v>
      </c>
      <c r="D36" s="24">
        <v>20</v>
      </c>
      <c r="E36" s="1">
        <v>1</v>
      </c>
      <c r="F36" t="str">
        <f t="shared" si="14"/>
        <v>32,0,20,1</v>
      </c>
      <c r="H36" s="24"/>
      <c r="I36" s="40" t="s">
        <v>40</v>
      </c>
      <c r="J36" s="40" t="s">
        <v>31</v>
      </c>
      <c r="K36" s="40" t="s">
        <v>32</v>
      </c>
      <c r="L36" s="38" t="s">
        <v>33</v>
      </c>
      <c r="M36" s="38" t="s">
        <v>35</v>
      </c>
      <c r="N36" s="38" t="s">
        <v>37</v>
      </c>
      <c r="O36" s="38" t="s">
        <v>39</v>
      </c>
      <c r="P36" s="35" t="s">
        <v>40</v>
      </c>
      <c r="Q36" s="35" t="s">
        <v>31</v>
      </c>
      <c r="R36" s="31" t="s">
        <v>32</v>
      </c>
      <c r="S36" s="31" t="s">
        <v>33</v>
      </c>
      <c r="T36" s="33" t="s">
        <v>35</v>
      </c>
      <c r="V36" t="str">
        <f t="shared" si="0"/>
        <v>.DB   32,0,20,1,  255,0,0,  128,128,0,  85,170,0,  0,255,0,  0,85,170,  0,0,255,  128,0,128,  255,0,0,  128,128,0,  85,170,0,  0,255,0,  0,85,170</v>
      </c>
      <c r="W36" s="2" t="s">
        <v>24</v>
      </c>
      <c r="X36" s="27"/>
      <c r="Y36" s="2"/>
      <c r="Z36" s="41">
        <f>IFERROR(VLOOKUP(I36,Таблица1[],3,0),0)*$E$2/100</f>
        <v>0</v>
      </c>
      <c r="AA36" s="41">
        <f>IFERROR(VLOOKUP(I36,Таблица1[],2,0),0)*$E$2/100</f>
        <v>85</v>
      </c>
      <c r="AB36" s="41">
        <f>IFERROR(VLOOKUP(I36,Таблица1[],4,0),0)*$E$2/100</f>
        <v>170</v>
      </c>
      <c r="AC36" s="5" t="str">
        <f t="shared" si="2"/>
        <v>,  0,85,170</v>
      </c>
      <c r="AD36" s="41">
        <f>IFERROR(VLOOKUP(J36,Таблица1[],3,0),0)*$E$2/100</f>
        <v>0</v>
      </c>
      <c r="AE36" s="41">
        <f>IFERROR(VLOOKUP(J36,Таблица1[],2,0),0)*$E$2/100</f>
        <v>255</v>
      </c>
      <c r="AF36" s="41">
        <f>IFERROR(VLOOKUP(J36,Таблица1[],4,0),0)*$E$2/100</f>
        <v>0</v>
      </c>
      <c r="AG36" s="5" t="str">
        <f t="shared" si="3"/>
        <v>,  0,255,0</v>
      </c>
      <c r="AH36" s="41">
        <f>IFERROR(VLOOKUP(K36,Таблица1[],3,0),0)*$E$2/100</f>
        <v>85</v>
      </c>
      <c r="AI36" s="41">
        <f>IFERROR(VLOOKUP(K36,Таблица1[],2,0),0)*$E$2/100</f>
        <v>170</v>
      </c>
      <c r="AJ36" s="41">
        <f>IFERROR(VLOOKUP(K36,Таблица1[],4,0),0)*$E$2/100</f>
        <v>0</v>
      </c>
      <c r="AK36" s="5" t="str">
        <f t="shared" si="4"/>
        <v>,  85,170,0</v>
      </c>
      <c r="AL36" s="41">
        <f>IFERROR(VLOOKUP(L36,Таблица1[],3,0),0)*$E$2/100</f>
        <v>127.5</v>
      </c>
      <c r="AM36" s="41">
        <f>IFERROR(VLOOKUP(L36,Таблица1[],2,0),0)*$E$2/100</f>
        <v>127.5</v>
      </c>
      <c r="AN36" s="41">
        <f>IFERROR(VLOOKUP(L36,Таблица1[],4,0),0)*$E$2/100</f>
        <v>0</v>
      </c>
      <c r="AO36" s="5" t="str">
        <f t="shared" si="5"/>
        <v>,  128,128,0</v>
      </c>
      <c r="AP36" s="41">
        <f>IFERROR(VLOOKUP(M36,Таблица1[],3,0),0)*$E$2/100</f>
        <v>255</v>
      </c>
      <c r="AQ36" s="41">
        <f>IFERROR(VLOOKUP(M36,Таблица1[],2,0),0)*$E$2/100</f>
        <v>0</v>
      </c>
      <c r="AR36" s="41">
        <f>IFERROR(VLOOKUP(M36,Таблица1[],4,0),0)*$E$2/100</f>
        <v>0</v>
      </c>
      <c r="AS36" s="5" t="str">
        <f t="shared" si="6"/>
        <v>,  255,0,0</v>
      </c>
      <c r="AT36" s="41">
        <f>IFERROR(VLOOKUP(N36,Таблица1[],3,0),0)*$E$2/100</f>
        <v>127.5</v>
      </c>
      <c r="AU36" s="41">
        <f>IFERROR(VLOOKUP(N36,Таблица1[],2,0),0)*$E$2/100</f>
        <v>0</v>
      </c>
      <c r="AV36" s="41">
        <f>IFERROR(VLOOKUP(N36,Таблица1[],4,0),0)*$E$2/100</f>
        <v>127.5</v>
      </c>
      <c r="AW36" s="5" t="str">
        <f t="shared" si="7"/>
        <v>,  128,0,128</v>
      </c>
      <c r="AX36" s="41">
        <f>IFERROR(VLOOKUP(O36,Таблица1[],3,0),0)*$E$2/100</f>
        <v>0</v>
      </c>
      <c r="AY36" s="41">
        <f>IFERROR(VLOOKUP(O36,Таблица1[],2,0),0)*$E$2/100</f>
        <v>0</v>
      </c>
      <c r="AZ36" s="41">
        <f>IFERROR(VLOOKUP(O36,Таблица1[],4,0),0)*$E$2/100</f>
        <v>255</v>
      </c>
      <c r="BA36" s="5" t="str">
        <f t="shared" si="8"/>
        <v>,  0,0,255</v>
      </c>
      <c r="BB36" s="41">
        <f>IFERROR(VLOOKUP(P36,Таблица1[],3,0),0)*$E$2/100</f>
        <v>0</v>
      </c>
      <c r="BC36" s="41">
        <f>IFERROR(VLOOKUP(P36,Таблица1[],2,0),0)*$E$2/100</f>
        <v>85</v>
      </c>
      <c r="BD36" s="41">
        <f>IFERROR(VLOOKUP(P36,Таблица1[],4,0),0)*$E$2/100</f>
        <v>170</v>
      </c>
      <c r="BE36" s="5" t="str">
        <f t="shared" si="9"/>
        <v>,  0,85,170</v>
      </c>
      <c r="BF36" s="41">
        <f>IFERROR(VLOOKUP(Q36,Таблица1[],3,0),0)*$E$2/100</f>
        <v>0</v>
      </c>
      <c r="BG36" s="41">
        <f>IFERROR(VLOOKUP(Q36,Таблица1[],2,0),0)*$E$2/100</f>
        <v>255</v>
      </c>
      <c r="BH36" s="41">
        <f>IFERROR(VLOOKUP(Q36,Таблица1[],4,0),0)*$E$2/100</f>
        <v>0</v>
      </c>
      <c r="BI36" s="5" t="str">
        <f t="shared" si="10"/>
        <v>,  0,255,0</v>
      </c>
      <c r="BJ36" s="41">
        <f>IFERROR(VLOOKUP(R36,Таблица1[],3,0),0)*$E$2/100</f>
        <v>85</v>
      </c>
      <c r="BK36" s="41">
        <f>IFERROR(VLOOKUP(R36,Таблица1[],2,0),0)*$E$2/100</f>
        <v>170</v>
      </c>
      <c r="BL36" s="41">
        <f>IFERROR(VLOOKUP(R36,Таблица1[],4,0),0)*$E$2/100</f>
        <v>0</v>
      </c>
      <c r="BM36" s="5" t="str">
        <f t="shared" si="11"/>
        <v>,  85,170,0</v>
      </c>
      <c r="BN36" s="41">
        <f>IFERROR(VLOOKUP(S36,Таблица1[],3,0),0)*$E$2/100</f>
        <v>127.5</v>
      </c>
      <c r="BO36" s="41">
        <f>IFERROR(VLOOKUP(S36,Таблица1[],2,0),0)*$E$2/100</f>
        <v>127.5</v>
      </c>
      <c r="BP36" s="41">
        <f>IFERROR(VLOOKUP(S36,Таблица1[],4,0),0)*$E$2/100</f>
        <v>0</v>
      </c>
      <c r="BQ36" s="5" t="str">
        <f t="shared" si="12"/>
        <v>,  128,128,0</v>
      </c>
      <c r="BR36" s="41">
        <f>IFERROR(VLOOKUP(T36,Таблица1[],3,0),0)*$E$2/100</f>
        <v>255</v>
      </c>
      <c r="BS36" s="41">
        <f>IFERROR(VLOOKUP(T36,Таблица1[],2,0),0)*$E$2/100</f>
        <v>0</v>
      </c>
      <c r="BT36" s="41">
        <f>IFERROR(VLOOKUP(T36,Таблица1[],4,0),0)*$E$2/100</f>
        <v>0</v>
      </c>
      <c r="BU36" s="5" t="str">
        <f t="shared" si="13"/>
        <v>,  255,0,0</v>
      </c>
    </row>
    <row r="37" spans="2:73" x14ac:dyDescent="0.45">
      <c r="B37" s="24">
        <v>32</v>
      </c>
      <c r="C37" s="24">
        <v>0</v>
      </c>
      <c r="D37" s="24">
        <v>20</v>
      </c>
      <c r="E37" s="1">
        <v>1</v>
      </c>
      <c r="F37" t="str">
        <f t="shared" si="14"/>
        <v>32,0,20,1</v>
      </c>
      <c r="I37" s="40" t="s">
        <v>31</v>
      </c>
      <c r="J37" s="40" t="s">
        <v>32</v>
      </c>
      <c r="K37" s="40" t="s">
        <v>33</v>
      </c>
      <c r="L37" s="38" t="s">
        <v>35</v>
      </c>
      <c r="M37" s="38" t="s">
        <v>37</v>
      </c>
      <c r="N37" s="38" t="s">
        <v>39</v>
      </c>
      <c r="O37" s="38" t="s">
        <v>40</v>
      </c>
      <c r="P37" s="35" t="s">
        <v>31</v>
      </c>
      <c r="Q37" s="35" t="s">
        <v>32</v>
      </c>
      <c r="R37" s="31" t="s">
        <v>33</v>
      </c>
      <c r="S37" s="31" t="s">
        <v>35</v>
      </c>
      <c r="T37" s="33" t="s">
        <v>37</v>
      </c>
      <c r="V37" t="str">
        <f t="shared" si="0"/>
        <v>.DB   32,0,20,1,  128,0,128,  255,0,0,  128,128,0,  85,170,0,  0,255,0,  0,85,170,  0,0,255,  128,0,128,  255,0,0,  128,128,0,  85,170,0,  0,255,0</v>
      </c>
      <c r="W37" s="2" t="s">
        <v>24</v>
      </c>
      <c r="X37" s="27"/>
      <c r="Y37" s="2"/>
      <c r="Z37" s="41">
        <f>IFERROR(VLOOKUP(I37,Таблица1[],3,0),0)*$E$2/100</f>
        <v>0</v>
      </c>
      <c r="AA37" s="41">
        <f>IFERROR(VLOOKUP(I37,Таблица1[],2,0),0)*$E$2/100</f>
        <v>255</v>
      </c>
      <c r="AB37" s="41">
        <f>IFERROR(VLOOKUP(I37,Таблица1[],4,0),0)*$E$2/100</f>
        <v>0</v>
      </c>
      <c r="AC37" s="5" t="str">
        <f t="shared" si="2"/>
        <v>,  0,255,0</v>
      </c>
      <c r="AD37" s="41">
        <f>IFERROR(VLOOKUP(J37,Таблица1[],3,0),0)*$E$2/100</f>
        <v>85</v>
      </c>
      <c r="AE37" s="41">
        <f>IFERROR(VLOOKUP(J37,Таблица1[],2,0),0)*$E$2/100</f>
        <v>170</v>
      </c>
      <c r="AF37" s="41">
        <f>IFERROR(VLOOKUP(J37,Таблица1[],4,0),0)*$E$2/100</f>
        <v>0</v>
      </c>
      <c r="AG37" s="5" t="str">
        <f t="shared" si="3"/>
        <v>,  85,170,0</v>
      </c>
      <c r="AH37" s="41">
        <f>IFERROR(VLOOKUP(K37,Таблица1[],3,0),0)*$E$2/100</f>
        <v>127.5</v>
      </c>
      <c r="AI37" s="41">
        <f>IFERROR(VLOOKUP(K37,Таблица1[],2,0),0)*$E$2/100</f>
        <v>127.5</v>
      </c>
      <c r="AJ37" s="41">
        <f>IFERROR(VLOOKUP(K37,Таблица1[],4,0),0)*$E$2/100</f>
        <v>0</v>
      </c>
      <c r="AK37" s="5" t="str">
        <f t="shared" si="4"/>
        <v>,  128,128,0</v>
      </c>
      <c r="AL37" s="41">
        <f>IFERROR(VLOOKUP(L37,Таблица1[],3,0),0)*$E$2/100</f>
        <v>255</v>
      </c>
      <c r="AM37" s="41">
        <f>IFERROR(VLOOKUP(L37,Таблица1[],2,0),0)*$E$2/100</f>
        <v>0</v>
      </c>
      <c r="AN37" s="41">
        <f>IFERROR(VLOOKUP(L37,Таблица1[],4,0),0)*$E$2/100</f>
        <v>0</v>
      </c>
      <c r="AO37" s="5" t="str">
        <f t="shared" si="5"/>
        <v>,  255,0,0</v>
      </c>
      <c r="AP37" s="41">
        <f>IFERROR(VLOOKUP(M37,Таблица1[],3,0),0)*$E$2/100</f>
        <v>127.5</v>
      </c>
      <c r="AQ37" s="41">
        <f>IFERROR(VLOOKUP(M37,Таблица1[],2,0),0)*$E$2/100</f>
        <v>0</v>
      </c>
      <c r="AR37" s="41">
        <f>IFERROR(VLOOKUP(M37,Таблица1[],4,0),0)*$E$2/100</f>
        <v>127.5</v>
      </c>
      <c r="AS37" s="5" t="str">
        <f t="shared" si="6"/>
        <v>,  128,0,128</v>
      </c>
      <c r="AT37" s="41">
        <f>IFERROR(VLOOKUP(N37,Таблица1[],3,0),0)*$E$2/100</f>
        <v>0</v>
      </c>
      <c r="AU37" s="41">
        <f>IFERROR(VLOOKUP(N37,Таблица1[],2,0),0)*$E$2/100</f>
        <v>0</v>
      </c>
      <c r="AV37" s="41">
        <f>IFERROR(VLOOKUP(N37,Таблица1[],4,0),0)*$E$2/100</f>
        <v>255</v>
      </c>
      <c r="AW37" s="5" t="str">
        <f t="shared" si="7"/>
        <v>,  0,0,255</v>
      </c>
      <c r="AX37" s="41">
        <f>IFERROR(VLOOKUP(O37,Таблица1[],3,0),0)*$E$2/100</f>
        <v>0</v>
      </c>
      <c r="AY37" s="41">
        <f>IFERROR(VLOOKUP(O37,Таблица1[],2,0),0)*$E$2/100</f>
        <v>85</v>
      </c>
      <c r="AZ37" s="41">
        <f>IFERROR(VLOOKUP(O37,Таблица1[],4,0),0)*$E$2/100</f>
        <v>170</v>
      </c>
      <c r="BA37" s="5" t="str">
        <f t="shared" si="8"/>
        <v>,  0,85,170</v>
      </c>
      <c r="BB37" s="41">
        <f>IFERROR(VLOOKUP(P37,Таблица1[],3,0),0)*$E$2/100</f>
        <v>0</v>
      </c>
      <c r="BC37" s="41">
        <f>IFERROR(VLOOKUP(P37,Таблица1[],2,0),0)*$E$2/100</f>
        <v>255</v>
      </c>
      <c r="BD37" s="41">
        <f>IFERROR(VLOOKUP(P37,Таблица1[],4,0),0)*$E$2/100</f>
        <v>0</v>
      </c>
      <c r="BE37" s="5" t="str">
        <f t="shared" si="9"/>
        <v>,  0,255,0</v>
      </c>
      <c r="BF37" s="41">
        <f>IFERROR(VLOOKUP(Q37,Таблица1[],3,0),0)*$E$2/100</f>
        <v>85</v>
      </c>
      <c r="BG37" s="41">
        <f>IFERROR(VLOOKUP(Q37,Таблица1[],2,0),0)*$E$2/100</f>
        <v>170</v>
      </c>
      <c r="BH37" s="41">
        <f>IFERROR(VLOOKUP(Q37,Таблица1[],4,0),0)*$E$2/100</f>
        <v>0</v>
      </c>
      <c r="BI37" s="5" t="str">
        <f t="shared" si="10"/>
        <v>,  85,170,0</v>
      </c>
      <c r="BJ37" s="41">
        <f>IFERROR(VLOOKUP(R37,Таблица1[],3,0),0)*$E$2/100</f>
        <v>127.5</v>
      </c>
      <c r="BK37" s="41">
        <f>IFERROR(VLOOKUP(R37,Таблица1[],2,0),0)*$E$2/100</f>
        <v>127.5</v>
      </c>
      <c r="BL37" s="41">
        <f>IFERROR(VLOOKUP(R37,Таблица1[],4,0),0)*$E$2/100</f>
        <v>0</v>
      </c>
      <c r="BM37" s="5" t="str">
        <f t="shared" si="11"/>
        <v>,  128,128,0</v>
      </c>
      <c r="BN37" s="41">
        <f>IFERROR(VLOOKUP(S37,Таблица1[],3,0),0)*$E$2/100</f>
        <v>255</v>
      </c>
      <c r="BO37" s="41">
        <f>IFERROR(VLOOKUP(S37,Таблица1[],2,0),0)*$E$2/100</f>
        <v>0</v>
      </c>
      <c r="BP37" s="41">
        <f>IFERROR(VLOOKUP(S37,Таблица1[],4,0),0)*$E$2/100</f>
        <v>0</v>
      </c>
      <c r="BQ37" s="5" t="str">
        <f t="shared" si="12"/>
        <v>,  255,0,0</v>
      </c>
      <c r="BR37" s="41">
        <f>IFERROR(VLOOKUP(T37,Таблица1[],3,0),0)*$E$2/100</f>
        <v>127.5</v>
      </c>
      <c r="BS37" s="41">
        <f>IFERROR(VLOOKUP(T37,Таблица1[],2,0),0)*$E$2/100</f>
        <v>0</v>
      </c>
      <c r="BT37" s="41">
        <f>IFERROR(VLOOKUP(T37,Таблица1[],4,0),0)*$E$2/100</f>
        <v>127.5</v>
      </c>
      <c r="BU37" s="5" t="str">
        <f t="shared" si="13"/>
        <v>,  128,0,128</v>
      </c>
    </row>
    <row r="38" spans="2:73" x14ac:dyDescent="0.45">
      <c r="B38" s="24">
        <v>32</v>
      </c>
      <c r="C38" s="24">
        <v>0</v>
      </c>
      <c r="D38" s="24">
        <v>20</v>
      </c>
      <c r="E38" s="1">
        <v>1</v>
      </c>
      <c r="F38" t="str">
        <f t="shared" si="14"/>
        <v>32,0,20,1</v>
      </c>
      <c r="I38" s="40" t="s">
        <v>32</v>
      </c>
      <c r="J38" s="40" t="s">
        <v>33</v>
      </c>
      <c r="K38" s="40" t="s">
        <v>35</v>
      </c>
      <c r="L38" s="38" t="s">
        <v>37</v>
      </c>
      <c r="M38" s="38" t="s">
        <v>39</v>
      </c>
      <c r="N38" s="38" t="s">
        <v>40</v>
      </c>
      <c r="O38" s="38" t="s">
        <v>31</v>
      </c>
      <c r="P38" s="35" t="s">
        <v>32</v>
      </c>
      <c r="Q38" s="35" t="s">
        <v>33</v>
      </c>
      <c r="R38" s="31" t="s">
        <v>35</v>
      </c>
      <c r="S38" s="31" t="s">
        <v>37</v>
      </c>
      <c r="T38" s="33" t="s">
        <v>39</v>
      </c>
      <c r="V38" t="str">
        <f t="shared" si="0"/>
        <v>.DB   32,0,20,1,  0,0,255,  128,0,128,  255,0,0,  128,128,0,  85,170,0,  0,255,0,  0,85,170,  0,0,255,  128,0,128,  255,0,0,  128,128,0,  85,170,0</v>
      </c>
      <c r="W38" s="2" t="s">
        <v>24</v>
      </c>
      <c r="X38" s="27"/>
      <c r="Y38" s="2"/>
      <c r="Z38" s="41">
        <f>IFERROR(VLOOKUP(I38,Таблица1[],3,0),0)*$E$2/100</f>
        <v>85</v>
      </c>
      <c r="AA38" s="41">
        <f>IFERROR(VLOOKUP(I38,Таблица1[],2,0),0)*$E$2/100</f>
        <v>170</v>
      </c>
      <c r="AB38" s="41">
        <f>IFERROR(VLOOKUP(I38,Таблица1[],4,0),0)*$E$2/100</f>
        <v>0</v>
      </c>
      <c r="AC38" s="5" t="str">
        <f t="shared" si="2"/>
        <v>,  85,170,0</v>
      </c>
      <c r="AD38" s="41">
        <f>IFERROR(VLOOKUP(J38,Таблица1[],3,0),0)*$E$2/100</f>
        <v>127.5</v>
      </c>
      <c r="AE38" s="41">
        <f>IFERROR(VLOOKUP(J38,Таблица1[],2,0),0)*$E$2/100</f>
        <v>127.5</v>
      </c>
      <c r="AF38" s="41">
        <f>IFERROR(VLOOKUP(J38,Таблица1[],4,0),0)*$E$2/100</f>
        <v>0</v>
      </c>
      <c r="AG38" s="5" t="str">
        <f t="shared" si="3"/>
        <v>,  128,128,0</v>
      </c>
      <c r="AH38" s="41">
        <f>IFERROR(VLOOKUP(K38,Таблица1[],3,0),0)*$E$2/100</f>
        <v>255</v>
      </c>
      <c r="AI38" s="41">
        <f>IFERROR(VLOOKUP(K38,Таблица1[],2,0),0)*$E$2/100</f>
        <v>0</v>
      </c>
      <c r="AJ38" s="41">
        <f>IFERROR(VLOOKUP(K38,Таблица1[],4,0),0)*$E$2/100</f>
        <v>0</v>
      </c>
      <c r="AK38" s="5" t="str">
        <f t="shared" si="4"/>
        <v>,  255,0,0</v>
      </c>
      <c r="AL38" s="41">
        <f>IFERROR(VLOOKUP(L38,Таблица1[],3,0),0)*$E$2/100</f>
        <v>127.5</v>
      </c>
      <c r="AM38" s="41">
        <f>IFERROR(VLOOKUP(L38,Таблица1[],2,0),0)*$E$2/100</f>
        <v>0</v>
      </c>
      <c r="AN38" s="41">
        <f>IFERROR(VLOOKUP(L38,Таблица1[],4,0),0)*$E$2/100</f>
        <v>127.5</v>
      </c>
      <c r="AO38" s="5" t="str">
        <f t="shared" si="5"/>
        <v>,  128,0,128</v>
      </c>
      <c r="AP38" s="41">
        <f>IFERROR(VLOOKUP(M38,Таблица1[],3,0),0)*$E$2/100</f>
        <v>0</v>
      </c>
      <c r="AQ38" s="41">
        <f>IFERROR(VLOOKUP(M38,Таблица1[],2,0),0)*$E$2/100</f>
        <v>0</v>
      </c>
      <c r="AR38" s="41">
        <f>IFERROR(VLOOKUP(M38,Таблица1[],4,0),0)*$E$2/100</f>
        <v>255</v>
      </c>
      <c r="AS38" s="5" t="str">
        <f t="shared" si="6"/>
        <v>,  0,0,255</v>
      </c>
      <c r="AT38" s="41">
        <f>IFERROR(VLOOKUP(N38,Таблица1[],3,0),0)*$E$2/100</f>
        <v>0</v>
      </c>
      <c r="AU38" s="41">
        <f>IFERROR(VLOOKUP(N38,Таблица1[],2,0),0)*$E$2/100</f>
        <v>85</v>
      </c>
      <c r="AV38" s="41">
        <f>IFERROR(VLOOKUP(N38,Таблица1[],4,0),0)*$E$2/100</f>
        <v>170</v>
      </c>
      <c r="AW38" s="5" t="str">
        <f t="shared" si="7"/>
        <v>,  0,85,170</v>
      </c>
      <c r="AX38" s="41">
        <f>IFERROR(VLOOKUP(O38,Таблица1[],3,0),0)*$E$2/100</f>
        <v>0</v>
      </c>
      <c r="AY38" s="41">
        <f>IFERROR(VLOOKUP(O38,Таблица1[],2,0),0)*$E$2/100</f>
        <v>255</v>
      </c>
      <c r="AZ38" s="41">
        <f>IFERROR(VLOOKUP(O38,Таблица1[],4,0),0)*$E$2/100</f>
        <v>0</v>
      </c>
      <c r="BA38" s="5" t="str">
        <f t="shared" si="8"/>
        <v>,  0,255,0</v>
      </c>
      <c r="BB38" s="41">
        <f>IFERROR(VLOOKUP(P38,Таблица1[],3,0),0)*$E$2/100</f>
        <v>85</v>
      </c>
      <c r="BC38" s="41">
        <f>IFERROR(VLOOKUP(P38,Таблица1[],2,0),0)*$E$2/100</f>
        <v>170</v>
      </c>
      <c r="BD38" s="41">
        <f>IFERROR(VLOOKUP(P38,Таблица1[],4,0),0)*$E$2/100</f>
        <v>0</v>
      </c>
      <c r="BE38" s="5" t="str">
        <f t="shared" si="9"/>
        <v>,  85,170,0</v>
      </c>
      <c r="BF38" s="41">
        <f>IFERROR(VLOOKUP(Q38,Таблица1[],3,0),0)*$E$2/100</f>
        <v>127.5</v>
      </c>
      <c r="BG38" s="41">
        <f>IFERROR(VLOOKUP(Q38,Таблица1[],2,0),0)*$E$2/100</f>
        <v>127.5</v>
      </c>
      <c r="BH38" s="41">
        <f>IFERROR(VLOOKUP(Q38,Таблица1[],4,0),0)*$E$2/100</f>
        <v>0</v>
      </c>
      <c r="BI38" s="5" t="str">
        <f t="shared" si="10"/>
        <v>,  128,128,0</v>
      </c>
      <c r="BJ38" s="41">
        <f>IFERROR(VLOOKUP(R38,Таблица1[],3,0),0)*$E$2/100</f>
        <v>255</v>
      </c>
      <c r="BK38" s="41">
        <f>IFERROR(VLOOKUP(R38,Таблица1[],2,0),0)*$E$2/100</f>
        <v>0</v>
      </c>
      <c r="BL38" s="41">
        <f>IFERROR(VLOOKUP(R38,Таблица1[],4,0),0)*$E$2/100</f>
        <v>0</v>
      </c>
      <c r="BM38" s="5" t="str">
        <f t="shared" si="11"/>
        <v>,  255,0,0</v>
      </c>
      <c r="BN38" s="41">
        <f>IFERROR(VLOOKUP(S38,Таблица1[],3,0),0)*$E$2/100</f>
        <v>127.5</v>
      </c>
      <c r="BO38" s="41">
        <f>IFERROR(VLOOKUP(S38,Таблица1[],2,0),0)*$E$2/100</f>
        <v>0</v>
      </c>
      <c r="BP38" s="41">
        <f>IFERROR(VLOOKUP(S38,Таблица1[],4,0),0)*$E$2/100</f>
        <v>127.5</v>
      </c>
      <c r="BQ38" s="5" t="str">
        <f t="shared" si="12"/>
        <v>,  128,0,128</v>
      </c>
      <c r="BR38" s="41">
        <f>IFERROR(VLOOKUP(T38,Таблица1[],3,0),0)*$E$2/100</f>
        <v>0</v>
      </c>
      <c r="BS38" s="41">
        <f>IFERROR(VLOOKUP(T38,Таблица1[],2,0),0)*$E$2/100</f>
        <v>0</v>
      </c>
      <c r="BT38" s="41">
        <f>IFERROR(VLOOKUP(T38,Таблица1[],4,0),0)*$E$2/100</f>
        <v>255</v>
      </c>
      <c r="BU38" s="5" t="str">
        <f t="shared" si="13"/>
        <v>,  0,0,255</v>
      </c>
    </row>
    <row r="39" spans="2:73" x14ac:dyDescent="0.45">
      <c r="B39" s="24">
        <v>32</v>
      </c>
      <c r="C39" s="24">
        <v>0</v>
      </c>
      <c r="D39" s="24">
        <v>20</v>
      </c>
      <c r="E39" s="1">
        <v>1</v>
      </c>
      <c r="F39" t="str">
        <f t="shared" si="14"/>
        <v>32,0,20,1</v>
      </c>
      <c r="I39" s="40" t="s">
        <v>33</v>
      </c>
      <c r="J39" s="40" t="s">
        <v>35</v>
      </c>
      <c r="K39" s="40" t="s">
        <v>37</v>
      </c>
      <c r="L39" s="38" t="s">
        <v>39</v>
      </c>
      <c r="M39" s="38" t="s">
        <v>40</v>
      </c>
      <c r="N39" s="38" t="s">
        <v>31</v>
      </c>
      <c r="O39" s="38" t="s">
        <v>32</v>
      </c>
      <c r="P39" s="35" t="s">
        <v>33</v>
      </c>
      <c r="Q39" s="35" t="s">
        <v>35</v>
      </c>
      <c r="R39" s="31" t="s">
        <v>37</v>
      </c>
      <c r="S39" s="31" t="s">
        <v>39</v>
      </c>
      <c r="T39" s="33" t="s">
        <v>40</v>
      </c>
      <c r="V39" t="str">
        <f t="shared" si="0"/>
        <v>.DB   32,0,20,1,  0,85,170,  0,0,255,  128,0,128,  255,0,0,  128,128,0,  85,170,0,  0,255,0,  0,85,170,  0,0,255,  128,0,128,  255,0,0,  128,128,0</v>
      </c>
      <c r="W39" s="2" t="s">
        <v>24</v>
      </c>
      <c r="X39" s="27"/>
      <c r="Y39" s="2"/>
      <c r="Z39" s="41">
        <f>IFERROR(VLOOKUP(I39,Таблица1[],3,0),0)*$E$2/100</f>
        <v>127.5</v>
      </c>
      <c r="AA39" s="41">
        <f>IFERROR(VLOOKUP(I39,Таблица1[],2,0),0)*$E$2/100</f>
        <v>127.5</v>
      </c>
      <c r="AB39" s="41">
        <f>IFERROR(VLOOKUP(I39,Таблица1[],4,0),0)*$E$2/100</f>
        <v>0</v>
      </c>
      <c r="AC39" s="5" t="str">
        <f t="shared" si="2"/>
        <v>,  128,128,0</v>
      </c>
      <c r="AD39" s="41">
        <f>IFERROR(VLOOKUP(J39,Таблица1[],3,0),0)*$E$2/100</f>
        <v>255</v>
      </c>
      <c r="AE39" s="41">
        <f>IFERROR(VLOOKUP(J39,Таблица1[],2,0),0)*$E$2/100</f>
        <v>0</v>
      </c>
      <c r="AF39" s="41">
        <f>IFERROR(VLOOKUP(J39,Таблица1[],4,0),0)*$E$2/100</f>
        <v>0</v>
      </c>
      <c r="AG39" s="5" t="str">
        <f t="shared" si="3"/>
        <v>,  255,0,0</v>
      </c>
      <c r="AH39" s="41">
        <f>IFERROR(VLOOKUP(K39,Таблица1[],3,0),0)*$E$2/100</f>
        <v>127.5</v>
      </c>
      <c r="AI39" s="41">
        <f>IFERROR(VLOOKUP(K39,Таблица1[],2,0),0)*$E$2/100</f>
        <v>0</v>
      </c>
      <c r="AJ39" s="41">
        <f>IFERROR(VLOOKUP(K39,Таблица1[],4,0),0)*$E$2/100</f>
        <v>127.5</v>
      </c>
      <c r="AK39" s="5" t="str">
        <f t="shared" si="4"/>
        <v>,  128,0,128</v>
      </c>
      <c r="AL39" s="41">
        <f>IFERROR(VLOOKUP(L39,Таблица1[],3,0),0)*$E$2/100</f>
        <v>0</v>
      </c>
      <c r="AM39" s="41">
        <f>IFERROR(VLOOKUP(L39,Таблица1[],2,0),0)*$E$2/100</f>
        <v>0</v>
      </c>
      <c r="AN39" s="41">
        <f>IFERROR(VLOOKUP(L39,Таблица1[],4,0),0)*$E$2/100</f>
        <v>255</v>
      </c>
      <c r="AO39" s="5" t="str">
        <f t="shared" si="5"/>
        <v>,  0,0,255</v>
      </c>
      <c r="AP39" s="41">
        <f>IFERROR(VLOOKUP(M39,Таблица1[],3,0),0)*$E$2/100</f>
        <v>0</v>
      </c>
      <c r="AQ39" s="41">
        <f>IFERROR(VLOOKUP(M39,Таблица1[],2,0),0)*$E$2/100</f>
        <v>85</v>
      </c>
      <c r="AR39" s="41">
        <f>IFERROR(VLOOKUP(M39,Таблица1[],4,0),0)*$E$2/100</f>
        <v>170</v>
      </c>
      <c r="AS39" s="5" t="str">
        <f t="shared" si="6"/>
        <v>,  0,85,170</v>
      </c>
      <c r="AT39" s="41">
        <f>IFERROR(VLOOKUP(N39,Таблица1[],3,0),0)*$E$2/100</f>
        <v>0</v>
      </c>
      <c r="AU39" s="41">
        <f>IFERROR(VLOOKUP(N39,Таблица1[],2,0),0)*$E$2/100</f>
        <v>255</v>
      </c>
      <c r="AV39" s="41">
        <f>IFERROR(VLOOKUP(N39,Таблица1[],4,0),0)*$E$2/100</f>
        <v>0</v>
      </c>
      <c r="AW39" s="5" t="str">
        <f t="shared" si="7"/>
        <v>,  0,255,0</v>
      </c>
      <c r="AX39" s="41">
        <f>IFERROR(VLOOKUP(O39,Таблица1[],3,0),0)*$E$2/100</f>
        <v>85</v>
      </c>
      <c r="AY39" s="41">
        <f>IFERROR(VLOOKUP(O39,Таблица1[],2,0),0)*$E$2/100</f>
        <v>170</v>
      </c>
      <c r="AZ39" s="41">
        <f>IFERROR(VLOOKUP(O39,Таблица1[],4,0),0)*$E$2/100</f>
        <v>0</v>
      </c>
      <c r="BA39" s="5" t="str">
        <f t="shared" si="8"/>
        <v>,  85,170,0</v>
      </c>
      <c r="BB39" s="41">
        <f>IFERROR(VLOOKUP(P39,Таблица1[],3,0),0)*$E$2/100</f>
        <v>127.5</v>
      </c>
      <c r="BC39" s="41">
        <f>IFERROR(VLOOKUP(P39,Таблица1[],2,0),0)*$E$2/100</f>
        <v>127.5</v>
      </c>
      <c r="BD39" s="41">
        <f>IFERROR(VLOOKUP(P39,Таблица1[],4,0),0)*$E$2/100</f>
        <v>0</v>
      </c>
      <c r="BE39" s="5" t="str">
        <f t="shared" si="9"/>
        <v>,  128,128,0</v>
      </c>
      <c r="BF39" s="41">
        <f>IFERROR(VLOOKUP(Q39,Таблица1[],3,0),0)*$E$2/100</f>
        <v>255</v>
      </c>
      <c r="BG39" s="41">
        <f>IFERROR(VLOOKUP(Q39,Таблица1[],2,0),0)*$E$2/100</f>
        <v>0</v>
      </c>
      <c r="BH39" s="41">
        <f>IFERROR(VLOOKUP(Q39,Таблица1[],4,0),0)*$E$2/100</f>
        <v>0</v>
      </c>
      <c r="BI39" s="5" t="str">
        <f t="shared" si="10"/>
        <v>,  255,0,0</v>
      </c>
      <c r="BJ39" s="41">
        <f>IFERROR(VLOOKUP(R39,Таблица1[],3,0),0)*$E$2/100</f>
        <v>127.5</v>
      </c>
      <c r="BK39" s="41">
        <f>IFERROR(VLOOKUP(R39,Таблица1[],2,0),0)*$E$2/100</f>
        <v>0</v>
      </c>
      <c r="BL39" s="41">
        <f>IFERROR(VLOOKUP(R39,Таблица1[],4,0),0)*$E$2/100</f>
        <v>127.5</v>
      </c>
      <c r="BM39" s="5" t="str">
        <f t="shared" si="11"/>
        <v>,  128,0,128</v>
      </c>
      <c r="BN39" s="41">
        <f>IFERROR(VLOOKUP(S39,Таблица1[],3,0),0)*$E$2/100</f>
        <v>0</v>
      </c>
      <c r="BO39" s="41">
        <f>IFERROR(VLOOKUP(S39,Таблица1[],2,0),0)*$E$2/100</f>
        <v>0</v>
      </c>
      <c r="BP39" s="41">
        <f>IFERROR(VLOOKUP(S39,Таблица1[],4,0),0)*$E$2/100</f>
        <v>255</v>
      </c>
      <c r="BQ39" s="5" t="str">
        <f t="shared" si="12"/>
        <v>,  0,0,255</v>
      </c>
      <c r="BR39" s="41">
        <f>IFERROR(VLOOKUP(T39,Таблица1[],3,0),0)*$E$2/100</f>
        <v>0</v>
      </c>
      <c r="BS39" s="41">
        <f>IFERROR(VLOOKUP(T39,Таблица1[],2,0),0)*$E$2/100</f>
        <v>85</v>
      </c>
      <c r="BT39" s="41">
        <f>IFERROR(VLOOKUP(T39,Таблица1[],4,0),0)*$E$2/100</f>
        <v>170</v>
      </c>
      <c r="BU39" s="5" t="str">
        <f t="shared" si="13"/>
        <v>,  0,85,170</v>
      </c>
    </row>
    <row r="40" spans="2:73" x14ac:dyDescent="0.45">
      <c r="B40" s="28">
        <v>32</v>
      </c>
      <c r="C40" s="28">
        <v>0</v>
      </c>
      <c r="D40" s="28">
        <v>20</v>
      </c>
      <c r="E40" s="1">
        <v>1</v>
      </c>
      <c r="F40" t="str">
        <f t="shared" si="14"/>
        <v>32,0,20,1</v>
      </c>
      <c r="V40" t="str">
        <f t="shared" si="0"/>
        <v>.DB   32,0,20,1,  0,0,0,  0,0,0,  0,0,0,  0,0,0,  0,0,0,  0,0,0,  0,0,0,  0,0,0,  0,0,0,  0,0,0,  0,0,0,  0,0,0</v>
      </c>
      <c r="W40" s="2" t="s">
        <v>24</v>
      </c>
      <c r="X40" s="27"/>
      <c r="Y40" s="2"/>
      <c r="Z40" s="41">
        <f>IFERROR(VLOOKUP(I40,Таблица1[],3,0),0)*$E$2/100</f>
        <v>0</v>
      </c>
      <c r="AA40" s="41">
        <f>IFERROR(VLOOKUP(I40,Таблица1[],2,0),0)*$E$2/100</f>
        <v>0</v>
      </c>
      <c r="AB40" s="41">
        <f>IFERROR(VLOOKUP(I40,Таблица1[],4,0),0)*$E$2/100</f>
        <v>0</v>
      </c>
      <c r="AC40" s="5" t="str">
        <f t="shared" si="2"/>
        <v>,  0,0,0</v>
      </c>
      <c r="AD40" s="41">
        <f>IFERROR(VLOOKUP(J40,Таблица1[],3,0),0)*$E$2/100</f>
        <v>0</v>
      </c>
      <c r="AE40" s="41">
        <f>IFERROR(VLOOKUP(J40,Таблица1[],2,0),0)*$E$2/100</f>
        <v>0</v>
      </c>
      <c r="AF40" s="41">
        <f>IFERROR(VLOOKUP(J40,Таблица1[],4,0),0)*$E$2/100</f>
        <v>0</v>
      </c>
      <c r="AG40" s="5" t="str">
        <f t="shared" si="3"/>
        <v>,  0,0,0</v>
      </c>
      <c r="AH40" s="41">
        <f>IFERROR(VLOOKUP(K40,Таблица1[],3,0),0)*$E$2/100</f>
        <v>0</v>
      </c>
      <c r="AI40" s="41">
        <f>IFERROR(VLOOKUP(K40,Таблица1[],2,0),0)*$E$2/100</f>
        <v>0</v>
      </c>
      <c r="AJ40" s="41">
        <f>IFERROR(VLOOKUP(K40,Таблица1[],4,0),0)*$E$2/100</f>
        <v>0</v>
      </c>
      <c r="AK40" s="5" t="str">
        <f t="shared" si="4"/>
        <v>,  0,0,0</v>
      </c>
      <c r="AL40" s="41">
        <f>IFERROR(VLOOKUP(L40,Таблица1[],3,0),0)*$E$2/100</f>
        <v>0</v>
      </c>
      <c r="AM40" s="41">
        <f>IFERROR(VLOOKUP(L40,Таблица1[],2,0),0)*$E$2/100</f>
        <v>0</v>
      </c>
      <c r="AN40" s="41">
        <f>IFERROR(VLOOKUP(L40,Таблица1[],4,0),0)*$E$2/100</f>
        <v>0</v>
      </c>
      <c r="AO40" s="5" t="str">
        <f t="shared" si="5"/>
        <v>,  0,0,0</v>
      </c>
      <c r="AP40" s="41">
        <f>IFERROR(VLOOKUP(M40,Таблица1[],3,0),0)*$E$2/100</f>
        <v>0</v>
      </c>
      <c r="AQ40" s="41">
        <f>IFERROR(VLOOKUP(M40,Таблица1[],2,0),0)*$E$2/100</f>
        <v>0</v>
      </c>
      <c r="AR40" s="41">
        <f>IFERROR(VLOOKUP(M40,Таблица1[],4,0),0)*$E$2/100</f>
        <v>0</v>
      </c>
      <c r="AS40" s="5" t="str">
        <f t="shared" si="6"/>
        <v>,  0,0,0</v>
      </c>
      <c r="AT40" s="41">
        <f>IFERROR(VLOOKUP(N40,Таблица1[],3,0),0)*$E$2/100</f>
        <v>0</v>
      </c>
      <c r="AU40" s="41">
        <f>IFERROR(VLOOKUP(N40,Таблица1[],2,0),0)*$E$2/100</f>
        <v>0</v>
      </c>
      <c r="AV40" s="41">
        <f>IFERROR(VLOOKUP(N40,Таблица1[],4,0),0)*$E$2/100</f>
        <v>0</v>
      </c>
      <c r="AW40" s="5" t="str">
        <f t="shared" si="7"/>
        <v>,  0,0,0</v>
      </c>
      <c r="AX40" s="41">
        <f>IFERROR(VLOOKUP(O40,Таблица1[],3,0),0)*$E$2/100</f>
        <v>0</v>
      </c>
      <c r="AY40" s="41">
        <f>IFERROR(VLOOKUP(O40,Таблица1[],2,0),0)*$E$2/100</f>
        <v>0</v>
      </c>
      <c r="AZ40" s="41">
        <f>IFERROR(VLOOKUP(O40,Таблица1[],4,0),0)*$E$2/100</f>
        <v>0</v>
      </c>
      <c r="BA40" s="5" t="str">
        <f t="shared" si="8"/>
        <v>,  0,0,0</v>
      </c>
      <c r="BB40" s="41">
        <f>IFERROR(VLOOKUP(P40,Таблица1[],3,0),0)*$E$2/100</f>
        <v>0</v>
      </c>
      <c r="BC40" s="41">
        <f>IFERROR(VLOOKUP(P40,Таблица1[],2,0),0)*$E$2/100</f>
        <v>0</v>
      </c>
      <c r="BD40" s="41">
        <f>IFERROR(VLOOKUP(P40,Таблица1[],4,0),0)*$E$2/100</f>
        <v>0</v>
      </c>
      <c r="BE40" s="5" t="str">
        <f t="shared" si="9"/>
        <v>,  0,0,0</v>
      </c>
      <c r="BF40" s="41">
        <f>IFERROR(VLOOKUP(Q40,Таблица1[],3,0),0)*$E$2/100</f>
        <v>0</v>
      </c>
      <c r="BG40" s="41">
        <f>IFERROR(VLOOKUP(Q40,Таблица1[],2,0),0)*$E$2/100</f>
        <v>0</v>
      </c>
      <c r="BH40" s="41">
        <f>IFERROR(VLOOKUP(Q40,Таблица1[],4,0),0)*$E$2/100</f>
        <v>0</v>
      </c>
      <c r="BI40" s="5" t="str">
        <f t="shared" si="10"/>
        <v>,  0,0,0</v>
      </c>
      <c r="BJ40" s="41">
        <f>IFERROR(VLOOKUP(R40,Таблица1[],3,0),0)*$E$2/100</f>
        <v>0</v>
      </c>
      <c r="BK40" s="41">
        <f>IFERROR(VLOOKUP(R40,Таблица1[],2,0),0)*$E$2/100</f>
        <v>0</v>
      </c>
      <c r="BL40" s="41">
        <f>IFERROR(VLOOKUP(R40,Таблица1[],4,0),0)*$E$2/100</f>
        <v>0</v>
      </c>
      <c r="BM40" s="5" t="str">
        <f t="shared" si="11"/>
        <v>,  0,0,0</v>
      </c>
      <c r="BN40" s="41">
        <f>IFERROR(VLOOKUP(S40,Таблица1[],3,0),0)*$E$2/100</f>
        <v>0</v>
      </c>
      <c r="BO40" s="41">
        <f>IFERROR(VLOOKUP(S40,Таблица1[],2,0),0)*$E$2/100</f>
        <v>0</v>
      </c>
      <c r="BP40" s="41">
        <f>IFERROR(VLOOKUP(S40,Таблица1[],4,0),0)*$E$2/100</f>
        <v>0</v>
      </c>
      <c r="BQ40" s="5" t="str">
        <f t="shared" si="12"/>
        <v>,  0,0,0</v>
      </c>
      <c r="BR40" s="41">
        <f>IFERROR(VLOOKUP(T40,Таблица1[],3,0),0)*$E$2/100</f>
        <v>0</v>
      </c>
      <c r="BS40" s="41">
        <f>IFERROR(VLOOKUP(T40,Таблица1[],2,0),0)*$E$2/100</f>
        <v>0</v>
      </c>
      <c r="BT40" s="41">
        <f>IFERROR(VLOOKUP(T40,Таблица1[],4,0),0)*$E$2/100</f>
        <v>0</v>
      </c>
      <c r="BU40" s="5" t="str">
        <f t="shared" si="13"/>
        <v>,  0,0,0</v>
      </c>
    </row>
    <row r="41" spans="2:73" x14ac:dyDescent="0.45">
      <c r="B41" s="28">
        <v>32</v>
      </c>
      <c r="C41" s="28">
        <v>0</v>
      </c>
      <c r="D41" s="28">
        <v>20</v>
      </c>
      <c r="E41" s="1">
        <v>1</v>
      </c>
      <c r="F41" t="str">
        <f t="shared" si="14"/>
        <v>32,0,20,1</v>
      </c>
      <c r="I41" s="40" t="s">
        <v>35</v>
      </c>
      <c r="J41" s="40" t="s">
        <v>37</v>
      </c>
      <c r="K41" s="40" t="s">
        <v>39</v>
      </c>
      <c r="L41" s="38" t="s">
        <v>40</v>
      </c>
      <c r="M41" s="38" t="s">
        <v>31</v>
      </c>
      <c r="N41" s="38" t="s">
        <v>32</v>
      </c>
      <c r="O41" s="38" t="s">
        <v>33</v>
      </c>
      <c r="P41" s="35" t="s">
        <v>35</v>
      </c>
      <c r="Q41" s="35" t="s">
        <v>37</v>
      </c>
      <c r="R41" s="31" t="s">
        <v>39</v>
      </c>
      <c r="S41" s="31" t="s">
        <v>40</v>
      </c>
      <c r="T41" s="33" t="s">
        <v>31</v>
      </c>
      <c r="V41" t="str">
        <f t="shared" si="0"/>
        <v>.DB   32,0,20,1,  0,255,0,  0,85,170,  0,0,255,  128,0,128,  255,0,0,  128,128,0,  85,170,0,  0,255,0,  0,85,170,  0,0,255,  128,0,128,  255,0,0</v>
      </c>
      <c r="W41" s="2" t="s">
        <v>24</v>
      </c>
      <c r="X41" s="27"/>
      <c r="Y41" s="2"/>
      <c r="Z41" s="41">
        <f>IFERROR(VLOOKUP(I41,Таблица1[],3,0),0)*$E$2/100</f>
        <v>255</v>
      </c>
      <c r="AA41" s="41">
        <f>IFERROR(VLOOKUP(I41,Таблица1[],2,0),0)*$E$2/100</f>
        <v>0</v>
      </c>
      <c r="AB41" s="41">
        <f>IFERROR(VLOOKUP(I41,Таблица1[],4,0),0)*$E$2/100</f>
        <v>0</v>
      </c>
      <c r="AC41" s="5" t="str">
        <f t="shared" si="2"/>
        <v>,  255,0,0</v>
      </c>
      <c r="AD41" s="41">
        <f>IFERROR(VLOOKUP(J41,Таблица1[],3,0),0)*$E$2/100</f>
        <v>127.5</v>
      </c>
      <c r="AE41" s="41">
        <f>IFERROR(VLOOKUP(J41,Таблица1[],2,0),0)*$E$2/100</f>
        <v>0</v>
      </c>
      <c r="AF41" s="41">
        <f>IFERROR(VLOOKUP(J41,Таблица1[],4,0),0)*$E$2/100</f>
        <v>127.5</v>
      </c>
      <c r="AG41" s="5" t="str">
        <f t="shared" si="3"/>
        <v>,  128,0,128</v>
      </c>
      <c r="AH41" s="41">
        <f>IFERROR(VLOOKUP(K41,Таблица1[],3,0),0)*$E$2/100</f>
        <v>0</v>
      </c>
      <c r="AI41" s="41">
        <f>IFERROR(VLOOKUP(K41,Таблица1[],2,0),0)*$E$2/100</f>
        <v>0</v>
      </c>
      <c r="AJ41" s="41">
        <f>IFERROR(VLOOKUP(K41,Таблица1[],4,0),0)*$E$2/100</f>
        <v>255</v>
      </c>
      <c r="AK41" s="5" t="str">
        <f t="shared" si="4"/>
        <v>,  0,0,255</v>
      </c>
      <c r="AL41" s="41">
        <f>IFERROR(VLOOKUP(L41,Таблица1[],3,0),0)*$E$2/100</f>
        <v>0</v>
      </c>
      <c r="AM41" s="41">
        <f>IFERROR(VLOOKUP(L41,Таблица1[],2,0),0)*$E$2/100</f>
        <v>85</v>
      </c>
      <c r="AN41" s="41">
        <f>IFERROR(VLOOKUP(L41,Таблица1[],4,0),0)*$E$2/100</f>
        <v>170</v>
      </c>
      <c r="AO41" s="5" t="str">
        <f t="shared" si="5"/>
        <v>,  0,85,170</v>
      </c>
      <c r="AP41" s="41">
        <f>IFERROR(VLOOKUP(M41,Таблица1[],3,0),0)*$E$2/100</f>
        <v>0</v>
      </c>
      <c r="AQ41" s="41">
        <f>IFERROR(VLOOKUP(M41,Таблица1[],2,0),0)*$E$2/100</f>
        <v>255</v>
      </c>
      <c r="AR41" s="41">
        <f>IFERROR(VLOOKUP(M41,Таблица1[],4,0),0)*$E$2/100</f>
        <v>0</v>
      </c>
      <c r="AS41" s="5" t="str">
        <f t="shared" si="6"/>
        <v>,  0,255,0</v>
      </c>
      <c r="AT41" s="41">
        <f>IFERROR(VLOOKUP(N41,Таблица1[],3,0),0)*$E$2/100</f>
        <v>85</v>
      </c>
      <c r="AU41" s="41">
        <f>IFERROR(VLOOKUP(N41,Таблица1[],2,0),0)*$E$2/100</f>
        <v>170</v>
      </c>
      <c r="AV41" s="41">
        <f>IFERROR(VLOOKUP(N41,Таблица1[],4,0),0)*$E$2/100</f>
        <v>0</v>
      </c>
      <c r="AW41" s="5" t="str">
        <f t="shared" si="7"/>
        <v>,  85,170,0</v>
      </c>
      <c r="AX41" s="41">
        <f>IFERROR(VLOOKUP(O41,Таблица1[],3,0),0)*$E$2/100</f>
        <v>127.5</v>
      </c>
      <c r="AY41" s="41">
        <f>IFERROR(VLOOKUP(O41,Таблица1[],2,0),0)*$E$2/100</f>
        <v>127.5</v>
      </c>
      <c r="AZ41" s="41">
        <f>IFERROR(VLOOKUP(O41,Таблица1[],4,0),0)*$E$2/100</f>
        <v>0</v>
      </c>
      <c r="BA41" s="5" t="str">
        <f t="shared" si="8"/>
        <v>,  128,128,0</v>
      </c>
      <c r="BB41" s="41">
        <f>IFERROR(VLOOKUP(P41,Таблица1[],3,0),0)*$E$2/100</f>
        <v>255</v>
      </c>
      <c r="BC41" s="41">
        <f>IFERROR(VLOOKUP(P41,Таблица1[],2,0),0)*$E$2/100</f>
        <v>0</v>
      </c>
      <c r="BD41" s="41">
        <f>IFERROR(VLOOKUP(P41,Таблица1[],4,0),0)*$E$2/100</f>
        <v>0</v>
      </c>
      <c r="BE41" s="5" t="str">
        <f t="shared" si="9"/>
        <v>,  255,0,0</v>
      </c>
      <c r="BF41" s="41">
        <f>IFERROR(VLOOKUP(Q41,Таблица1[],3,0),0)*$E$2/100</f>
        <v>127.5</v>
      </c>
      <c r="BG41" s="41">
        <f>IFERROR(VLOOKUP(Q41,Таблица1[],2,0),0)*$E$2/100</f>
        <v>0</v>
      </c>
      <c r="BH41" s="41">
        <f>IFERROR(VLOOKUP(Q41,Таблица1[],4,0),0)*$E$2/100</f>
        <v>127.5</v>
      </c>
      <c r="BI41" s="5" t="str">
        <f t="shared" si="10"/>
        <v>,  128,0,128</v>
      </c>
      <c r="BJ41" s="41">
        <f>IFERROR(VLOOKUP(R41,Таблица1[],3,0),0)*$E$2/100</f>
        <v>0</v>
      </c>
      <c r="BK41" s="41">
        <f>IFERROR(VLOOKUP(R41,Таблица1[],2,0),0)*$E$2/100</f>
        <v>0</v>
      </c>
      <c r="BL41" s="41">
        <f>IFERROR(VLOOKUP(R41,Таблица1[],4,0),0)*$E$2/100</f>
        <v>255</v>
      </c>
      <c r="BM41" s="5" t="str">
        <f t="shared" si="11"/>
        <v>,  0,0,255</v>
      </c>
      <c r="BN41" s="41">
        <f>IFERROR(VLOOKUP(S41,Таблица1[],3,0),0)*$E$2/100</f>
        <v>0</v>
      </c>
      <c r="BO41" s="41">
        <f>IFERROR(VLOOKUP(S41,Таблица1[],2,0),0)*$E$2/100</f>
        <v>85</v>
      </c>
      <c r="BP41" s="41">
        <f>IFERROR(VLOOKUP(S41,Таблица1[],4,0),0)*$E$2/100</f>
        <v>170</v>
      </c>
      <c r="BQ41" s="5" t="str">
        <f t="shared" si="12"/>
        <v>,  0,85,170</v>
      </c>
      <c r="BR41" s="41">
        <f>IFERROR(VLOOKUP(T41,Таблица1[],3,0),0)*$E$2/100</f>
        <v>0</v>
      </c>
      <c r="BS41" s="41">
        <f>IFERROR(VLOOKUP(T41,Таблица1[],2,0),0)*$E$2/100</f>
        <v>255</v>
      </c>
      <c r="BT41" s="41">
        <f>IFERROR(VLOOKUP(T41,Таблица1[],4,0),0)*$E$2/100</f>
        <v>0</v>
      </c>
      <c r="BU41" s="5" t="str">
        <f t="shared" si="13"/>
        <v>,  0,255,0</v>
      </c>
    </row>
    <row r="42" spans="2:73" x14ac:dyDescent="0.45">
      <c r="B42" s="28">
        <v>32</v>
      </c>
      <c r="C42" s="28">
        <v>0</v>
      </c>
      <c r="D42" s="28">
        <v>20</v>
      </c>
      <c r="E42" s="1">
        <v>1</v>
      </c>
      <c r="F42" t="str">
        <f t="shared" si="14"/>
        <v>32,0,20,1</v>
      </c>
      <c r="I42" s="40" t="s">
        <v>37</v>
      </c>
      <c r="J42" s="40" t="s">
        <v>39</v>
      </c>
      <c r="K42" s="40" t="s">
        <v>40</v>
      </c>
      <c r="L42" s="38" t="s">
        <v>31</v>
      </c>
      <c r="M42" s="38" t="s">
        <v>32</v>
      </c>
      <c r="N42" s="38" t="s">
        <v>33</v>
      </c>
      <c r="O42" s="38" t="s">
        <v>35</v>
      </c>
      <c r="P42" s="35" t="s">
        <v>37</v>
      </c>
      <c r="Q42" s="35" t="s">
        <v>39</v>
      </c>
      <c r="R42" s="31" t="s">
        <v>40</v>
      </c>
      <c r="S42" s="31" t="s">
        <v>31</v>
      </c>
      <c r="T42" s="33" t="s">
        <v>31</v>
      </c>
      <c r="V42" t="str">
        <f t="shared" si="0"/>
        <v>.DB   32,0,20,1,  0,255,0,  0,255,0,  0,85,170,  0,0,255,  128,0,128,  255,0,0,  128,128,0,  85,170,0,  0,255,0,  0,85,170,  0,0,255,  128,0,128</v>
      </c>
      <c r="W42" s="2" t="s">
        <v>24</v>
      </c>
      <c r="X42" s="27"/>
      <c r="Y42" s="2"/>
      <c r="Z42" s="41">
        <f>IFERROR(VLOOKUP(I42,Таблица1[],3,0),0)*$E$2/100</f>
        <v>127.5</v>
      </c>
      <c r="AA42" s="41">
        <f>IFERROR(VLOOKUP(I42,Таблица1[],2,0),0)*$E$2/100</f>
        <v>0</v>
      </c>
      <c r="AB42" s="41">
        <f>IFERROR(VLOOKUP(I42,Таблица1[],4,0),0)*$E$2/100</f>
        <v>127.5</v>
      </c>
      <c r="AC42" s="5" t="str">
        <f t="shared" si="2"/>
        <v>,  128,0,128</v>
      </c>
      <c r="AD42" s="41">
        <f>IFERROR(VLOOKUP(J42,Таблица1[],3,0),0)*$E$2/100</f>
        <v>0</v>
      </c>
      <c r="AE42" s="41">
        <f>IFERROR(VLOOKUP(J42,Таблица1[],2,0),0)*$E$2/100</f>
        <v>0</v>
      </c>
      <c r="AF42" s="41">
        <f>IFERROR(VLOOKUP(J42,Таблица1[],4,0),0)*$E$2/100</f>
        <v>255</v>
      </c>
      <c r="AG42" s="5" t="str">
        <f t="shared" si="3"/>
        <v>,  0,0,255</v>
      </c>
      <c r="AH42" s="41">
        <f>IFERROR(VLOOKUP(K42,Таблица1[],3,0),0)*$E$2/100</f>
        <v>0</v>
      </c>
      <c r="AI42" s="41">
        <f>IFERROR(VLOOKUP(K42,Таблица1[],2,0),0)*$E$2/100</f>
        <v>85</v>
      </c>
      <c r="AJ42" s="41">
        <f>IFERROR(VLOOKUP(K42,Таблица1[],4,0),0)*$E$2/100</f>
        <v>170</v>
      </c>
      <c r="AK42" s="5" t="str">
        <f t="shared" si="4"/>
        <v>,  0,85,170</v>
      </c>
      <c r="AL42" s="41">
        <f>IFERROR(VLOOKUP(L42,Таблица1[],3,0),0)*$E$2/100</f>
        <v>0</v>
      </c>
      <c r="AM42" s="41">
        <f>IFERROR(VLOOKUP(L42,Таблица1[],2,0),0)*$E$2/100</f>
        <v>255</v>
      </c>
      <c r="AN42" s="41">
        <f>IFERROR(VLOOKUP(L42,Таблица1[],4,0),0)*$E$2/100</f>
        <v>0</v>
      </c>
      <c r="AO42" s="5" t="str">
        <f t="shared" si="5"/>
        <v>,  0,255,0</v>
      </c>
      <c r="AP42" s="41">
        <f>IFERROR(VLOOKUP(M42,Таблица1[],3,0),0)*$E$2/100</f>
        <v>85</v>
      </c>
      <c r="AQ42" s="41">
        <f>IFERROR(VLOOKUP(M42,Таблица1[],2,0),0)*$E$2/100</f>
        <v>170</v>
      </c>
      <c r="AR42" s="41">
        <f>IFERROR(VLOOKUP(M42,Таблица1[],4,0),0)*$E$2/100</f>
        <v>0</v>
      </c>
      <c r="AS42" s="5" t="str">
        <f t="shared" si="6"/>
        <v>,  85,170,0</v>
      </c>
      <c r="AT42" s="41">
        <f>IFERROR(VLOOKUP(N42,Таблица1[],3,0),0)*$E$2/100</f>
        <v>127.5</v>
      </c>
      <c r="AU42" s="41">
        <f>IFERROR(VLOOKUP(N42,Таблица1[],2,0),0)*$E$2/100</f>
        <v>127.5</v>
      </c>
      <c r="AV42" s="41">
        <f>IFERROR(VLOOKUP(N42,Таблица1[],4,0),0)*$E$2/100</f>
        <v>0</v>
      </c>
      <c r="AW42" s="5" t="str">
        <f t="shared" si="7"/>
        <v>,  128,128,0</v>
      </c>
      <c r="AX42" s="41">
        <f>IFERROR(VLOOKUP(O42,Таблица1[],3,0),0)*$E$2/100</f>
        <v>255</v>
      </c>
      <c r="AY42" s="41">
        <f>IFERROR(VLOOKUP(O42,Таблица1[],2,0),0)*$E$2/100</f>
        <v>0</v>
      </c>
      <c r="AZ42" s="41">
        <f>IFERROR(VLOOKUP(O42,Таблица1[],4,0),0)*$E$2/100</f>
        <v>0</v>
      </c>
      <c r="BA42" s="5" t="str">
        <f t="shared" si="8"/>
        <v>,  255,0,0</v>
      </c>
      <c r="BB42" s="41">
        <f>IFERROR(VLOOKUP(P42,Таблица1[],3,0),0)*$E$2/100</f>
        <v>127.5</v>
      </c>
      <c r="BC42" s="41">
        <f>IFERROR(VLOOKUP(P42,Таблица1[],2,0),0)*$E$2/100</f>
        <v>0</v>
      </c>
      <c r="BD42" s="41">
        <f>IFERROR(VLOOKUP(P42,Таблица1[],4,0),0)*$E$2/100</f>
        <v>127.5</v>
      </c>
      <c r="BE42" s="5" t="str">
        <f t="shared" si="9"/>
        <v>,  128,0,128</v>
      </c>
      <c r="BF42" s="41">
        <f>IFERROR(VLOOKUP(Q42,Таблица1[],3,0),0)*$E$2/100</f>
        <v>0</v>
      </c>
      <c r="BG42" s="41">
        <f>IFERROR(VLOOKUP(Q42,Таблица1[],2,0),0)*$E$2/100</f>
        <v>0</v>
      </c>
      <c r="BH42" s="41">
        <f>IFERROR(VLOOKUP(Q42,Таблица1[],4,0),0)*$E$2/100</f>
        <v>255</v>
      </c>
      <c r="BI42" s="5" t="str">
        <f t="shared" si="10"/>
        <v>,  0,0,255</v>
      </c>
      <c r="BJ42" s="41">
        <f>IFERROR(VLOOKUP(R42,Таблица1[],3,0),0)*$E$2/100</f>
        <v>0</v>
      </c>
      <c r="BK42" s="41">
        <f>IFERROR(VLOOKUP(R42,Таблица1[],2,0),0)*$E$2/100</f>
        <v>85</v>
      </c>
      <c r="BL42" s="41">
        <f>IFERROR(VLOOKUP(R42,Таблица1[],4,0),0)*$E$2/100</f>
        <v>170</v>
      </c>
      <c r="BM42" s="5" t="str">
        <f t="shared" si="11"/>
        <v>,  0,85,170</v>
      </c>
      <c r="BN42" s="41">
        <f>IFERROR(VLOOKUP(S42,Таблица1[],3,0),0)*$E$2/100</f>
        <v>0</v>
      </c>
      <c r="BO42" s="41">
        <f>IFERROR(VLOOKUP(S42,Таблица1[],2,0),0)*$E$2/100</f>
        <v>255</v>
      </c>
      <c r="BP42" s="41">
        <f>IFERROR(VLOOKUP(S42,Таблица1[],4,0),0)*$E$2/100</f>
        <v>0</v>
      </c>
      <c r="BQ42" s="5" t="str">
        <f t="shared" si="12"/>
        <v>,  0,255,0</v>
      </c>
      <c r="BR42" s="41">
        <f>IFERROR(VLOOKUP(T42,Таблица1[],3,0),0)*$E$2/100</f>
        <v>0</v>
      </c>
      <c r="BS42" s="41">
        <f>IFERROR(VLOOKUP(T42,Таблица1[],2,0),0)*$E$2/100</f>
        <v>255</v>
      </c>
      <c r="BT42" s="41">
        <f>IFERROR(VLOOKUP(T42,Таблица1[],4,0),0)*$E$2/100</f>
        <v>0</v>
      </c>
      <c r="BU42" s="5" t="str">
        <f t="shared" si="13"/>
        <v>,  0,255,0</v>
      </c>
    </row>
    <row r="43" spans="2:73" x14ac:dyDescent="0.45">
      <c r="B43" s="28">
        <v>32</v>
      </c>
      <c r="C43" s="28">
        <v>0</v>
      </c>
      <c r="D43" s="28">
        <v>20</v>
      </c>
      <c r="E43" s="1">
        <v>1</v>
      </c>
      <c r="F43" t="str">
        <f t="shared" si="14"/>
        <v>32,0,20,1</v>
      </c>
      <c r="I43" s="40" t="s">
        <v>39</v>
      </c>
      <c r="J43" s="40" t="s">
        <v>40</v>
      </c>
      <c r="K43" s="40" t="s">
        <v>31</v>
      </c>
      <c r="L43" s="38" t="s">
        <v>32</v>
      </c>
      <c r="M43" s="38" t="s">
        <v>33</v>
      </c>
      <c r="N43" s="38" t="s">
        <v>35</v>
      </c>
      <c r="O43" s="38" t="s">
        <v>37</v>
      </c>
      <c r="P43" s="35" t="s">
        <v>39</v>
      </c>
      <c r="Q43" s="35" t="s">
        <v>40</v>
      </c>
      <c r="R43" s="31" t="s">
        <v>31</v>
      </c>
      <c r="S43" s="31" t="s">
        <v>31</v>
      </c>
      <c r="T43" s="33" t="s">
        <v>31</v>
      </c>
      <c r="V43" t="str">
        <f t="shared" si="0"/>
        <v>.DB   32,0,20,1,  0,255,0,  0,255,0,  0,255,0,  0,85,170,  0,0,255,  128,0,128,  255,0,0,  128,128,0,  85,170,0,  0,255,0,  0,85,170,  0,0,255</v>
      </c>
      <c r="W43" s="2" t="s">
        <v>24</v>
      </c>
      <c r="X43" s="27"/>
      <c r="Y43" s="2"/>
      <c r="Z43" s="41">
        <f>IFERROR(VLOOKUP(I43,Таблица1[],3,0),0)*$E$2/100</f>
        <v>0</v>
      </c>
      <c r="AA43" s="41">
        <f>IFERROR(VLOOKUP(I43,Таблица1[],2,0),0)*$E$2/100</f>
        <v>0</v>
      </c>
      <c r="AB43" s="41">
        <f>IFERROR(VLOOKUP(I43,Таблица1[],4,0),0)*$E$2/100</f>
        <v>255</v>
      </c>
      <c r="AC43" s="5" t="str">
        <f t="shared" si="2"/>
        <v>,  0,0,255</v>
      </c>
      <c r="AD43" s="41">
        <f>IFERROR(VLOOKUP(J43,Таблица1[],3,0),0)*$E$2/100</f>
        <v>0</v>
      </c>
      <c r="AE43" s="41">
        <f>IFERROR(VLOOKUP(J43,Таблица1[],2,0),0)*$E$2/100</f>
        <v>85</v>
      </c>
      <c r="AF43" s="41">
        <f>IFERROR(VLOOKUP(J43,Таблица1[],4,0),0)*$E$2/100</f>
        <v>170</v>
      </c>
      <c r="AG43" s="5" t="str">
        <f t="shared" si="3"/>
        <v>,  0,85,170</v>
      </c>
      <c r="AH43" s="41">
        <f>IFERROR(VLOOKUP(K43,Таблица1[],3,0),0)*$E$2/100</f>
        <v>0</v>
      </c>
      <c r="AI43" s="41">
        <f>IFERROR(VLOOKUP(K43,Таблица1[],2,0),0)*$E$2/100</f>
        <v>255</v>
      </c>
      <c r="AJ43" s="41">
        <f>IFERROR(VLOOKUP(K43,Таблица1[],4,0),0)*$E$2/100</f>
        <v>0</v>
      </c>
      <c r="AK43" s="5" t="str">
        <f t="shared" si="4"/>
        <v>,  0,255,0</v>
      </c>
      <c r="AL43" s="41">
        <f>IFERROR(VLOOKUP(L43,Таблица1[],3,0),0)*$E$2/100</f>
        <v>85</v>
      </c>
      <c r="AM43" s="41">
        <f>IFERROR(VLOOKUP(L43,Таблица1[],2,0),0)*$E$2/100</f>
        <v>170</v>
      </c>
      <c r="AN43" s="41">
        <f>IFERROR(VLOOKUP(L43,Таблица1[],4,0),0)*$E$2/100</f>
        <v>0</v>
      </c>
      <c r="AO43" s="5" t="str">
        <f t="shared" si="5"/>
        <v>,  85,170,0</v>
      </c>
      <c r="AP43" s="41">
        <f>IFERROR(VLOOKUP(M43,Таблица1[],3,0),0)*$E$2/100</f>
        <v>127.5</v>
      </c>
      <c r="AQ43" s="41">
        <f>IFERROR(VLOOKUP(M43,Таблица1[],2,0),0)*$E$2/100</f>
        <v>127.5</v>
      </c>
      <c r="AR43" s="41">
        <f>IFERROR(VLOOKUP(M43,Таблица1[],4,0),0)*$E$2/100</f>
        <v>0</v>
      </c>
      <c r="AS43" s="5" t="str">
        <f t="shared" si="6"/>
        <v>,  128,128,0</v>
      </c>
      <c r="AT43" s="41">
        <f>IFERROR(VLOOKUP(N43,Таблица1[],3,0),0)*$E$2/100</f>
        <v>255</v>
      </c>
      <c r="AU43" s="41">
        <f>IFERROR(VLOOKUP(N43,Таблица1[],2,0),0)*$E$2/100</f>
        <v>0</v>
      </c>
      <c r="AV43" s="41">
        <f>IFERROR(VLOOKUP(N43,Таблица1[],4,0),0)*$E$2/100</f>
        <v>0</v>
      </c>
      <c r="AW43" s="5" t="str">
        <f t="shared" si="7"/>
        <v>,  255,0,0</v>
      </c>
      <c r="AX43" s="41">
        <f>IFERROR(VLOOKUP(O43,Таблица1[],3,0),0)*$E$2/100</f>
        <v>127.5</v>
      </c>
      <c r="AY43" s="41">
        <f>IFERROR(VLOOKUP(O43,Таблица1[],2,0),0)*$E$2/100</f>
        <v>0</v>
      </c>
      <c r="AZ43" s="41">
        <f>IFERROR(VLOOKUP(O43,Таблица1[],4,0),0)*$E$2/100</f>
        <v>127.5</v>
      </c>
      <c r="BA43" s="5" t="str">
        <f t="shared" si="8"/>
        <v>,  128,0,128</v>
      </c>
      <c r="BB43" s="41">
        <f>IFERROR(VLOOKUP(P43,Таблица1[],3,0),0)*$E$2/100</f>
        <v>0</v>
      </c>
      <c r="BC43" s="41">
        <f>IFERROR(VLOOKUP(P43,Таблица1[],2,0),0)*$E$2/100</f>
        <v>0</v>
      </c>
      <c r="BD43" s="41">
        <f>IFERROR(VLOOKUP(P43,Таблица1[],4,0),0)*$E$2/100</f>
        <v>255</v>
      </c>
      <c r="BE43" s="5" t="str">
        <f t="shared" si="9"/>
        <v>,  0,0,255</v>
      </c>
      <c r="BF43" s="41">
        <f>IFERROR(VLOOKUP(Q43,Таблица1[],3,0),0)*$E$2/100</f>
        <v>0</v>
      </c>
      <c r="BG43" s="41">
        <f>IFERROR(VLOOKUP(Q43,Таблица1[],2,0),0)*$E$2/100</f>
        <v>85</v>
      </c>
      <c r="BH43" s="41">
        <f>IFERROR(VLOOKUP(Q43,Таблица1[],4,0),0)*$E$2/100</f>
        <v>170</v>
      </c>
      <c r="BI43" s="5" t="str">
        <f t="shared" si="10"/>
        <v>,  0,85,170</v>
      </c>
      <c r="BJ43" s="41">
        <f>IFERROR(VLOOKUP(R43,Таблица1[],3,0),0)*$E$2/100</f>
        <v>0</v>
      </c>
      <c r="BK43" s="41">
        <f>IFERROR(VLOOKUP(R43,Таблица1[],2,0),0)*$E$2/100</f>
        <v>255</v>
      </c>
      <c r="BL43" s="41">
        <f>IFERROR(VLOOKUP(R43,Таблица1[],4,0),0)*$E$2/100</f>
        <v>0</v>
      </c>
      <c r="BM43" s="5" t="str">
        <f t="shared" si="11"/>
        <v>,  0,255,0</v>
      </c>
      <c r="BN43" s="41">
        <f>IFERROR(VLOOKUP(S43,Таблица1[],3,0),0)*$E$2/100</f>
        <v>0</v>
      </c>
      <c r="BO43" s="41">
        <f>IFERROR(VLOOKUP(S43,Таблица1[],2,0),0)*$E$2/100</f>
        <v>255</v>
      </c>
      <c r="BP43" s="41">
        <f>IFERROR(VLOOKUP(S43,Таблица1[],4,0),0)*$E$2/100</f>
        <v>0</v>
      </c>
      <c r="BQ43" s="5" t="str">
        <f t="shared" si="12"/>
        <v>,  0,255,0</v>
      </c>
      <c r="BR43" s="41">
        <f>IFERROR(VLOOKUP(T43,Таблица1[],3,0),0)*$E$2/100</f>
        <v>0</v>
      </c>
      <c r="BS43" s="41">
        <f>IFERROR(VLOOKUP(T43,Таблица1[],2,0),0)*$E$2/100</f>
        <v>255</v>
      </c>
      <c r="BT43" s="41">
        <f>IFERROR(VLOOKUP(T43,Таблица1[],4,0),0)*$E$2/100</f>
        <v>0</v>
      </c>
      <c r="BU43" s="5" t="str">
        <f t="shared" si="13"/>
        <v>,  0,255,0</v>
      </c>
    </row>
    <row r="44" spans="2:73" x14ac:dyDescent="0.45">
      <c r="B44" s="28">
        <v>32</v>
      </c>
      <c r="C44" s="28">
        <v>0</v>
      </c>
      <c r="D44" s="28">
        <v>20</v>
      </c>
      <c r="E44" s="1">
        <v>1</v>
      </c>
      <c r="F44" t="str">
        <f t="shared" si="14"/>
        <v>32,0,20,1</v>
      </c>
      <c r="I44" s="40" t="s">
        <v>40</v>
      </c>
      <c r="J44" s="40" t="s">
        <v>31</v>
      </c>
      <c r="K44" s="40" t="s">
        <v>32</v>
      </c>
      <c r="L44" s="38" t="s">
        <v>33</v>
      </c>
      <c r="M44" s="38" t="s">
        <v>35</v>
      </c>
      <c r="N44" s="38" t="s">
        <v>37</v>
      </c>
      <c r="O44" s="38" t="s">
        <v>39</v>
      </c>
      <c r="P44" s="35" t="s">
        <v>40</v>
      </c>
      <c r="Q44" s="35" t="s">
        <v>31</v>
      </c>
      <c r="R44" s="31" t="s">
        <v>31</v>
      </c>
      <c r="S44" s="31" t="s">
        <v>31</v>
      </c>
      <c r="T44" s="33" t="s">
        <v>31</v>
      </c>
      <c r="V44" t="str">
        <f t="shared" si="0"/>
        <v>.DB   32,0,20,1,  0,255,0,  0,255,0,  0,255,0,  0,255,0,  0,85,170,  0,0,255,  128,0,128,  255,0,0,  128,128,0,  85,170,0,  0,255,0,  0,85,170</v>
      </c>
      <c r="W44" s="2" t="s">
        <v>24</v>
      </c>
      <c r="X44" s="27"/>
      <c r="Y44" s="2"/>
      <c r="Z44" s="41">
        <f>IFERROR(VLOOKUP(I44,Таблица1[],3,0),0)*$E$2/100</f>
        <v>0</v>
      </c>
      <c r="AA44" s="41">
        <f>IFERROR(VLOOKUP(I44,Таблица1[],2,0),0)*$E$2/100</f>
        <v>85</v>
      </c>
      <c r="AB44" s="41">
        <f>IFERROR(VLOOKUP(I44,Таблица1[],4,0),0)*$E$2/100</f>
        <v>170</v>
      </c>
      <c r="AC44" s="5" t="str">
        <f t="shared" si="2"/>
        <v>,  0,85,170</v>
      </c>
      <c r="AD44" s="41">
        <f>IFERROR(VLOOKUP(J44,Таблица1[],3,0),0)*$E$2/100</f>
        <v>0</v>
      </c>
      <c r="AE44" s="41">
        <f>IFERROR(VLOOKUP(J44,Таблица1[],2,0),0)*$E$2/100</f>
        <v>255</v>
      </c>
      <c r="AF44" s="41">
        <f>IFERROR(VLOOKUP(J44,Таблица1[],4,0),0)*$E$2/100</f>
        <v>0</v>
      </c>
      <c r="AG44" s="5" t="str">
        <f t="shared" si="3"/>
        <v>,  0,255,0</v>
      </c>
      <c r="AH44" s="41">
        <f>IFERROR(VLOOKUP(K44,Таблица1[],3,0),0)*$E$2/100</f>
        <v>85</v>
      </c>
      <c r="AI44" s="41">
        <f>IFERROR(VLOOKUP(K44,Таблица1[],2,0),0)*$E$2/100</f>
        <v>170</v>
      </c>
      <c r="AJ44" s="41">
        <f>IFERROR(VLOOKUP(K44,Таблица1[],4,0),0)*$E$2/100</f>
        <v>0</v>
      </c>
      <c r="AK44" s="5" t="str">
        <f t="shared" si="4"/>
        <v>,  85,170,0</v>
      </c>
      <c r="AL44" s="41">
        <f>IFERROR(VLOOKUP(L44,Таблица1[],3,0),0)*$E$2/100</f>
        <v>127.5</v>
      </c>
      <c r="AM44" s="41">
        <f>IFERROR(VLOOKUP(L44,Таблица1[],2,0),0)*$E$2/100</f>
        <v>127.5</v>
      </c>
      <c r="AN44" s="41">
        <f>IFERROR(VLOOKUP(L44,Таблица1[],4,0),0)*$E$2/100</f>
        <v>0</v>
      </c>
      <c r="AO44" s="5" t="str">
        <f t="shared" si="5"/>
        <v>,  128,128,0</v>
      </c>
      <c r="AP44" s="41">
        <f>IFERROR(VLOOKUP(M44,Таблица1[],3,0),0)*$E$2/100</f>
        <v>255</v>
      </c>
      <c r="AQ44" s="41">
        <f>IFERROR(VLOOKUP(M44,Таблица1[],2,0),0)*$E$2/100</f>
        <v>0</v>
      </c>
      <c r="AR44" s="41">
        <f>IFERROR(VLOOKUP(M44,Таблица1[],4,0),0)*$E$2/100</f>
        <v>0</v>
      </c>
      <c r="AS44" s="5" t="str">
        <f t="shared" si="6"/>
        <v>,  255,0,0</v>
      </c>
      <c r="AT44" s="41">
        <f>IFERROR(VLOOKUP(N44,Таблица1[],3,0),0)*$E$2/100</f>
        <v>127.5</v>
      </c>
      <c r="AU44" s="41">
        <f>IFERROR(VLOOKUP(N44,Таблица1[],2,0),0)*$E$2/100</f>
        <v>0</v>
      </c>
      <c r="AV44" s="41">
        <f>IFERROR(VLOOKUP(N44,Таблица1[],4,0),0)*$E$2/100</f>
        <v>127.5</v>
      </c>
      <c r="AW44" s="5" t="str">
        <f t="shared" si="7"/>
        <v>,  128,0,128</v>
      </c>
      <c r="AX44" s="41">
        <f>IFERROR(VLOOKUP(O44,Таблица1[],3,0),0)*$E$2/100</f>
        <v>0</v>
      </c>
      <c r="AY44" s="41">
        <f>IFERROR(VLOOKUP(O44,Таблица1[],2,0),0)*$E$2/100</f>
        <v>0</v>
      </c>
      <c r="AZ44" s="41">
        <f>IFERROR(VLOOKUP(O44,Таблица1[],4,0),0)*$E$2/100</f>
        <v>255</v>
      </c>
      <c r="BA44" s="5" t="str">
        <f t="shared" si="8"/>
        <v>,  0,0,255</v>
      </c>
      <c r="BB44" s="41">
        <f>IFERROR(VLOOKUP(P44,Таблица1[],3,0),0)*$E$2/100</f>
        <v>0</v>
      </c>
      <c r="BC44" s="41">
        <f>IFERROR(VLOOKUP(P44,Таблица1[],2,0),0)*$E$2/100</f>
        <v>85</v>
      </c>
      <c r="BD44" s="41">
        <f>IFERROR(VLOOKUP(P44,Таблица1[],4,0),0)*$E$2/100</f>
        <v>170</v>
      </c>
      <c r="BE44" s="5" t="str">
        <f t="shared" si="9"/>
        <v>,  0,85,170</v>
      </c>
      <c r="BF44" s="41">
        <f>IFERROR(VLOOKUP(Q44,Таблица1[],3,0),0)*$E$2/100</f>
        <v>0</v>
      </c>
      <c r="BG44" s="41">
        <f>IFERROR(VLOOKUP(Q44,Таблица1[],2,0),0)*$E$2/100</f>
        <v>255</v>
      </c>
      <c r="BH44" s="41">
        <f>IFERROR(VLOOKUP(Q44,Таблица1[],4,0),0)*$E$2/100</f>
        <v>0</v>
      </c>
      <c r="BI44" s="5" t="str">
        <f t="shared" si="10"/>
        <v>,  0,255,0</v>
      </c>
      <c r="BJ44" s="41">
        <f>IFERROR(VLOOKUP(R44,Таблица1[],3,0),0)*$E$2/100</f>
        <v>0</v>
      </c>
      <c r="BK44" s="41">
        <f>IFERROR(VLOOKUP(R44,Таблица1[],2,0),0)*$E$2/100</f>
        <v>255</v>
      </c>
      <c r="BL44" s="41">
        <f>IFERROR(VLOOKUP(R44,Таблица1[],4,0),0)*$E$2/100</f>
        <v>0</v>
      </c>
      <c r="BM44" s="5" t="str">
        <f t="shared" si="11"/>
        <v>,  0,255,0</v>
      </c>
      <c r="BN44" s="41">
        <f>IFERROR(VLOOKUP(S44,Таблица1[],3,0),0)*$E$2/100</f>
        <v>0</v>
      </c>
      <c r="BO44" s="41">
        <f>IFERROR(VLOOKUP(S44,Таблица1[],2,0),0)*$E$2/100</f>
        <v>255</v>
      </c>
      <c r="BP44" s="41">
        <f>IFERROR(VLOOKUP(S44,Таблица1[],4,0),0)*$E$2/100</f>
        <v>0</v>
      </c>
      <c r="BQ44" s="5" t="str">
        <f t="shared" si="12"/>
        <v>,  0,255,0</v>
      </c>
      <c r="BR44" s="41">
        <f>IFERROR(VLOOKUP(T44,Таблица1[],3,0),0)*$E$2/100</f>
        <v>0</v>
      </c>
      <c r="BS44" s="41">
        <f>IFERROR(VLOOKUP(T44,Таблица1[],2,0),0)*$E$2/100</f>
        <v>255</v>
      </c>
      <c r="BT44" s="41">
        <f>IFERROR(VLOOKUP(T44,Таблица1[],4,0),0)*$E$2/100</f>
        <v>0</v>
      </c>
      <c r="BU44" s="5" t="str">
        <f t="shared" si="13"/>
        <v>,  0,255,0</v>
      </c>
    </row>
    <row r="45" spans="2:73" x14ac:dyDescent="0.45">
      <c r="B45" s="28">
        <v>32</v>
      </c>
      <c r="C45" s="28">
        <v>0</v>
      </c>
      <c r="D45" s="28">
        <v>20</v>
      </c>
      <c r="E45" s="1">
        <v>1</v>
      </c>
      <c r="F45" t="str">
        <f t="shared" si="14"/>
        <v>32,0,20,1</v>
      </c>
      <c r="I45" s="40" t="s">
        <v>31</v>
      </c>
      <c r="J45" s="40" t="s">
        <v>32</v>
      </c>
      <c r="K45" s="40" t="s">
        <v>33</v>
      </c>
      <c r="L45" s="38" t="s">
        <v>35</v>
      </c>
      <c r="M45" s="38" t="s">
        <v>37</v>
      </c>
      <c r="N45" s="38" t="s">
        <v>39</v>
      </c>
      <c r="O45" s="38" t="s">
        <v>40</v>
      </c>
      <c r="P45" s="35" t="s">
        <v>31</v>
      </c>
      <c r="Q45" s="35" t="s">
        <v>31</v>
      </c>
      <c r="R45" s="31" t="s">
        <v>31</v>
      </c>
      <c r="S45" s="31" t="s">
        <v>31</v>
      </c>
      <c r="T45" s="33" t="s">
        <v>31</v>
      </c>
      <c r="V45" t="str">
        <f t="shared" si="0"/>
        <v>.DB   32,0,20,1,  0,255,0,  0,255,0,  0,255,0,  0,255,0,  0,255,0,  0,85,170,  0,0,255,  128,0,128,  255,0,0,  128,128,0,  85,170,0,  0,255,0</v>
      </c>
      <c r="W45" s="2" t="s">
        <v>24</v>
      </c>
      <c r="X45" s="27"/>
      <c r="Y45" s="2"/>
      <c r="Z45" s="41">
        <f>IFERROR(VLOOKUP(I45,Таблица1[],3,0),0)*$E$2/100</f>
        <v>0</v>
      </c>
      <c r="AA45" s="41">
        <f>IFERROR(VLOOKUP(I45,Таблица1[],2,0),0)*$E$2/100</f>
        <v>255</v>
      </c>
      <c r="AB45" s="41">
        <f>IFERROR(VLOOKUP(I45,Таблица1[],4,0),0)*$E$2/100</f>
        <v>0</v>
      </c>
      <c r="AC45" s="5" t="str">
        <f t="shared" si="2"/>
        <v>,  0,255,0</v>
      </c>
      <c r="AD45" s="41">
        <f>IFERROR(VLOOKUP(J45,Таблица1[],3,0),0)*$E$2/100</f>
        <v>85</v>
      </c>
      <c r="AE45" s="41">
        <f>IFERROR(VLOOKUP(J45,Таблица1[],2,0),0)*$E$2/100</f>
        <v>170</v>
      </c>
      <c r="AF45" s="41">
        <f>IFERROR(VLOOKUP(J45,Таблица1[],4,0),0)*$E$2/100</f>
        <v>0</v>
      </c>
      <c r="AG45" s="5" t="str">
        <f t="shared" si="3"/>
        <v>,  85,170,0</v>
      </c>
      <c r="AH45" s="41">
        <f>IFERROR(VLOOKUP(K45,Таблица1[],3,0),0)*$E$2/100</f>
        <v>127.5</v>
      </c>
      <c r="AI45" s="41">
        <f>IFERROR(VLOOKUP(K45,Таблица1[],2,0),0)*$E$2/100</f>
        <v>127.5</v>
      </c>
      <c r="AJ45" s="41">
        <f>IFERROR(VLOOKUP(K45,Таблица1[],4,0),0)*$E$2/100</f>
        <v>0</v>
      </c>
      <c r="AK45" s="5" t="str">
        <f t="shared" si="4"/>
        <v>,  128,128,0</v>
      </c>
      <c r="AL45" s="41">
        <f>IFERROR(VLOOKUP(L45,Таблица1[],3,0),0)*$E$2/100</f>
        <v>255</v>
      </c>
      <c r="AM45" s="41">
        <f>IFERROR(VLOOKUP(L45,Таблица1[],2,0),0)*$E$2/100</f>
        <v>0</v>
      </c>
      <c r="AN45" s="41">
        <f>IFERROR(VLOOKUP(L45,Таблица1[],4,0),0)*$E$2/100</f>
        <v>0</v>
      </c>
      <c r="AO45" s="5" t="str">
        <f t="shared" si="5"/>
        <v>,  255,0,0</v>
      </c>
      <c r="AP45" s="41">
        <f>IFERROR(VLOOKUP(M45,Таблица1[],3,0),0)*$E$2/100</f>
        <v>127.5</v>
      </c>
      <c r="AQ45" s="41">
        <f>IFERROR(VLOOKUP(M45,Таблица1[],2,0),0)*$E$2/100</f>
        <v>0</v>
      </c>
      <c r="AR45" s="41">
        <f>IFERROR(VLOOKUP(M45,Таблица1[],4,0),0)*$E$2/100</f>
        <v>127.5</v>
      </c>
      <c r="AS45" s="5" t="str">
        <f t="shared" si="6"/>
        <v>,  128,0,128</v>
      </c>
      <c r="AT45" s="41">
        <f>IFERROR(VLOOKUP(N45,Таблица1[],3,0),0)*$E$2/100</f>
        <v>0</v>
      </c>
      <c r="AU45" s="41">
        <f>IFERROR(VLOOKUP(N45,Таблица1[],2,0),0)*$E$2/100</f>
        <v>0</v>
      </c>
      <c r="AV45" s="41">
        <f>IFERROR(VLOOKUP(N45,Таблица1[],4,0),0)*$E$2/100</f>
        <v>255</v>
      </c>
      <c r="AW45" s="5" t="str">
        <f t="shared" si="7"/>
        <v>,  0,0,255</v>
      </c>
      <c r="AX45" s="41">
        <f>IFERROR(VLOOKUP(O45,Таблица1[],3,0),0)*$E$2/100</f>
        <v>0</v>
      </c>
      <c r="AY45" s="41">
        <f>IFERROR(VLOOKUP(O45,Таблица1[],2,0),0)*$E$2/100</f>
        <v>85</v>
      </c>
      <c r="AZ45" s="41">
        <f>IFERROR(VLOOKUP(O45,Таблица1[],4,0),0)*$E$2/100</f>
        <v>170</v>
      </c>
      <c r="BA45" s="5" t="str">
        <f t="shared" si="8"/>
        <v>,  0,85,170</v>
      </c>
      <c r="BB45" s="41">
        <f>IFERROR(VLOOKUP(P45,Таблица1[],3,0),0)*$E$2/100</f>
        <v>0</v>
      </c>
      <c r="BC45" s="41">
        <f>IFERROR(VLOOKUP(P45,Таблица1[],2,0),0)*$E$2/100</f>
        <v>255</v>
      </c>
      <c r="BD45" s="41">
        <f>IFERROR(VLOOKUP(P45,Таблица1[],4,0),0)*$E$2/100</f>
        <v>0</v>
      </c>
      <c r="BE45" s="5" t="str">
        <f t="shared" si="9"/>
        <v>,  0,255,0</v>
      </c>
      <c r="BF45" s="41">
        <f>IFERROR(VLOOKUP(Q45,Таблица1[],3,0),0)*$E$2/100</f>
        <v>0</v>
      </c>
      <c r="BG45" s="41">
        <f>IFERROR(VLOOKUP(Q45,Таблица1[],2,0),0)*$E$2/100</f>
        <v>255</v>
      </c>
      <c r="BH45" s="41">
        <f>IFERROR(VLOOKUP(Q45,Таблица1[],4,0),0)*$E$2/100</f>
        <v>0</v>
      </c>
      <c r="BI45" s="5" t="str">
        <f t="shared" si="10"/>
        <v>,  0,255,0</v>
      </c>
      <c r="BJ45" s="41">
        <f>IFERROR(VLOOKUP(R45,Таблица1[],3,0),0)*$E$2/100</f>
        <v>0</v>
      </c>
      <c r="BK45" s="41">
        <f>IFERROR(VLOOKUP(R45,Таблица1[],2,0),0)*$E$2/100</f>
        <v>255</v>
      </c>
      <c r="BL45" s="41">
        <f>IFERROR(VLOOKUP(R45,Таблица1[],4,0),0)*$E$2/100</f>
        <v>0</v>
      </c>
      <c r="BM45" s="5" t="str">
        <f t="shared" si="11"/>
        <v>,  0,255,0</v>
      </c>
      <c r="BN45" s="41">
        <f>IFERROR(VLOOKUP(S45,Таблица1[],3,0),0)*$E$2/100</f>
        <v>0</v>
      </c>
      <c r="BO45" s="41">
        <f>IFERROR(VLOOKUP(S45,Таблица1[],2,0),0)*$E$2/100</f>
        <v>255</v>
      </c>
      <c r="BP45" s="41">
        <f>IFERROR(VLOOKUP(S45,Таблица1[],4,0),0)*$E$2/100</f>
        <v>0</v>
      </c>
      <c r="BQ45" s="5" t="str">
        <f t="shared" si="12"/>
        <v>,  0,255,0</v>
      </c>
      <c r="BR45" s="41">
        <f>IFERROR(VLOOKUP(T45,Таблица1[],3,0),0)*$E$2/100</f>
        <v>0</v>
      </c>
      <c r="BS45" s="41">
        <f>IFERROR(VLOOKUP(T45,Таблица1[],2,0),0)*$E$2/100</f>
        <v>255</v>
      </c>
      <c r="BT45" s="41">
        <f>IFERROR(VLOOKUP(T45,Таблица1[],4,0),0)*$E$2/100</f>
        <v>0</v>
      </c>
      <c r="BU45" s="5" t="str">
        <f t="shared" si="13"/>
        <v>,  0,255,0</v>
      </c>
    </row>
    <row r="46" spans="2:73" x14ac:dyDescent="0.45">
      <c r="B46" s="28">
        <v>32</v>
      </c>
      <c r="C46" s="28">
        <v>0</v>
      </c>
      <c r="D46" s="28">
        <v>20</v>
      </c>
      <c r="E46" s="1">
        <v>1</v>
      </c>
      <c r="F46" t="str">
        <f t="shared" si="14"/>
        <v>32,0,20,1</v>
      </c>
      <c r="I46" s="40" t="s">
        <v>32</v>
      </c>
      <c r="J46" s="40" t="s">
        <v>33</v>
      </c>
      <c r="K46" s="40" t="s">
        <v>35</v>
      </c>
      <c r="L46" s="38" t="s">
        <v>37</v>
      </c>
      <c r="M46" s="38" t="s">
        <v>39</v>
      </c>
      <c r="N46" s="38" t="s">
        <v>40</v>
      </c>
      <c r="O46" s="38" t="s">
        <v>31</v>
      </c>
      <c r="P46" s="35" t="s">
        <v>31</v>
      </c>
      <c r="Q46" s="35" t="s">
        <v>31</v>
      </c>
      <c r="R46" s="31" t="s">
        <v>31</v>
      </c>
      <c r="S46" s="31" t="s">
        <v>31</v>
      </c>
      <c r="T46" s="33" t="s">
        <v>31</v>
      </c>
      <c r="V46" t="str">
        <f t="shared" si="0"/>
        <v>.DB   32,0,20,1,  0,255,0,  0,255,0,  0,255,0,  0,255,0,  0,255,0,  0,255,0,  0,85,170,  0,0,255,  128,0,128,  255,0,0,  128,128,0,  85,170,0</v>
      </c>
      <c r="W46" s="2" t="s">
        <v>24</v>
      </c>
      <c r="X46" s="27"/>
      <c r="Y46" s="2"/>
      <c r="Z46" s="41">
        <f>IFERROR(VLOOKUP(I46,Таблица1[],3,0),0)*$E$2/100</f>
        <v>85</v>
      </c>
      <c r="AA46" s="41">
        <f>IFERROR(VLOOKUP(I46,Таблица1[],2,0),0)*$E$2/100</f>
        <v>170</v>
      </c>
      <c r="AB46" s="41">
        <f>IFERROR(VLOOKUP(I46,Таблица1[],4,0),0)*$E$2/100</f>
        <v>0</v>
      </c>
      <c r="AC46" s="5" t="str">
        <f t="shared" si="2"/>
        <v>,  85,170,0</v>
      </c>
      <c r="AD46" s="41">
        <f>IFERROR(VLOOKUP(J46,Таблица1[],3,0),0)*$E$2/100</f>
        <v>127.5</v>
      </c>
      <c r="AE46" s="41">
        <f>IFERROR(VLOOKUP(J46,Таблица1[],2,0),0)*$E$2/100</f>
        <v>127.5</v>
      </c>
      <c r="AF46" s="41">
        <f>IFERROR(VLOOKUP(J46,Таблица1[],4,0),0)*$E$2/100</f>
        <v>0</v>
      </c>
      <c r="AG46" s="5" t="str">
        <f t="shared" si="3"/>
        <v>,  128,128,0</v>
      </c>
      <c r="AH46" s="41">
        <f>IFERROR(VLOOKUP(K46,Таблица1[],3,0),0)*$E$2/100</f>
        <v>255</v>
      </c>
      <c r="AI46" s="41">
        <f>IFERROR(VLOOKUP(K46,Таблица1[],2,0),0)*$E$2/100</f>
        <v>0</v>
      </c>
      <c r="AJ46" s="41">
        <f>IFERROR(VLOOKUP(K46,Таблица1[],4,0),0)*$E$2/100</f>
        <v>0</v>
      </c>
      <c r="AK46" s="5" t="str">
        <f t="shared" si="4"/>
        <v>,  255,0,0</v>
      </c>
      <c r="AL46" s="41">
        <f>IFERROR(VLOOKUP(L46,Таблица1[],3,0),0)*$E$2/100</f>
        <v>127.5</v>
      </c>
      <c r="AM46" s="41">
        <f>IFERROR(VLOOKUP(L46,Таблица1[],2,0),0)*$E$2/100</f>
        <v>0</v>
      </c>
      <c r="AN46" s="41">
        <f>IFERROR(VLOOKUP(L46,Таблица1[],4,0),0)*$E$2/100</f>
        <v>127.5</v>
      </c>
      <c r="AO46" s="5" t="str">
        <f t="shared" si="5"/>
        <v>,  128,0,128</v>
      </c>
      <c r="AP46" s="41">
        <f>IFERROR(VLOOKUP(M46,Таблица1[],3,0),0)*$E$2/100</f>
        <v>0</v>
      </c>
      <c r="AQ46" s="41">
        <f>IFERROR(VLOOKUP(M46,Таблица1[],2,0),0)*$E$2/100</f>
        <v>0</v>
      </c>
      <c r="AR46" s="41">
        <f>IFERROR(VLOOKUP(M46,Таблица1[],4,0),0)*$E$2/100</f>
        <v>255</v>
      </c>
      <c r="AS46" s="5" t="str">
        <f t="shared" si="6"/>
        <v>,  0,0,255</v>
      </c>
      <c r="AT46" s="41">
        <f>IFERROR(VLOOKUP(N46,Таблица1[],3,0),0)*$E$2/100</f>
        <v>0</v>
      </c>
      <c r="AU46" s="41">
        <f>IFERROR(VLOOKUP(N46,Таблица1[],2,0),0)*$E$2/100</f>
        <v>85</v>
      </c>
      <c r="AV46" s="41">
        <f>IFERROR(VLOOKUP(N46,Таблица1[],4,0),0)*$E$2/100</f>
        <v>170</v>
      </c>
      <c r="AW46" s="5" t="str">
        <f t="shared" si="7"/>
        <v>,  0,85,170</v>
      </c>
      <c r="AX46" s="41">
        <f>IFERROR(VLOOKUP(O46,Таблица1[],3,0),0)*$E$2/100</f>
        <v>0</v>
      </c>
      <c r="AY46" s="41">
        <f>IFERROR(VLOOKUP(O46,Таблица1[],2,0),0)*$E$2/100</f>
        <v>255</v>
      </c>
      <c r="AZ46" s="41">
        <f>IFERROR(VLOOKUP(O46,Таблица1[],4,0),0)*$E$2/100</f>
        <v>0</v>
      </c>
      <c r="BA46" s="5" t="str">
        <f t="shared" si="8"/>
        <v>,  0,255,0</v>
      </c>
      <c r="BB46" s="41">
        <f>IFERROR(VLOOKUP(P46,Таблица1[],3,0),0)*$E$2/100</f>
        <v>0</v>
      </c>
      <c r="BC46" s="41">
        <f>IFERROR(VLOOKUP(P46,Таблица1[],2,0),0)*$E$2/100</f>
        <v>255</v>
      </c>
      <c r="BD46" s="41">
        <f>IFERROR(VLOOKUP(P46,Таблица1[],4,0),0)*$E$2/100</f>
        <v>0</v>
      </c>
      <c r="BE46" s="5" t="str">
        <f t="shared" si="9"/>
        <v>,  0,255,0</v>
      </c>
      <c r="BF46" s="41">
        <f>IFERROR(VLOOKUP(Q46,Таблица1[],3,0),0)*$E$2/100</f>
        <v>0</v>
      </c>
      <c r="BG46" s="41">
        <f>IFERROR(VLOOKUP(Q46,Таблица1[],2,0),0)*$E$2/100</f>
        <v>255</v>
      </c>
      <c r="BH46" s="41">
        <f>IFERROR(VLOOKUP(Q46,Таблица1[],4,0),0)*$E$2/100</f>
        <v>0</v>
      </c>
      <c r="BI46" s="5" t="str">
        <f t="shared" si="10"/>
        <v>,  0,255,0</v>
      </c>
      <c r="BJ46" s="41">
        <f>IFERROR(VLOOKUP(R46,Таблица1[],3,0),0)*$E$2/100</f>
        <v>0</v>
      </c>
      <c r="BK46" s="41">
        <f>IFERROR(VLOOKUP(R46,Таблица1[],2,0),0)*$E$2/100</f>
        <v>255</v>
      </c>
      <c r="BL46" s="41">
        <f>IFERROR(VLOOKUP(R46,Таблица1[],4,0),0)*$E$2/100</f>
        <v>0</v>
      </c>
      <c r="BM46" s="5" t="str">
        <f t="shared" si="11"/>
        <v>,  0,255,0</v>
      </c>
      <c r="BN46" s="41">
        <f>IFERROR(VLOOKUP(S46,Таблица1[],3,0),0)*$E$2/100</f>
        <v>0</v>
      </c>
      <c r="BO46" s="41">
        <f>IFERROR(VLOOKUP(S46,Таблица1[],2,0),0)*$E$2/100</f>
        <v>255</v>
      </c>
      <c r="BP46" s="41">
        <f>IFERROR(VLOOKUP(S46,Таблица1[],4,0),0)*$E$2/100</f>
        <v>0</v>
      </c>
      <c r="BQ46" s="5" t="str">
        <f t="shared" si="12"/>
        <v>,  0,255,0</v>
      </c>
      <c r="BR46" s="41">
        <f>IFERROR(VLOOKUP(T46,Таблица1[],3,0),0)*$E$2/100</f>
        <v>0</v>
      </c>
      <c r="BS46" s="41">
        <f>IFERROR(VLOOKUP(T46,Таблица1[],2,0),0)*$E$2/100</f>
        <v>255</v>
      </c>
      <c r="BT46" s="41">
        <f>IFERROR(VLOOKUP(T46,Таблица1[],4,0),0)*$E$2/100</f>
        <v>0</v>
      </c>
      <c r="BU46" s="5" t="str">
        <f t="shared" si="13"/>
        <v>,  0,255,0</v>
      </c>
    </row>
    <row r="47" spans="2:73" x14ac:dyDescent="0.45">
      <c r="B47" s="28">
        <v>32</v>
      </c>
      <c r="C47" s="28">
        <v>0</v>
      </c>
      <c r="D47" s="28">
        <v>20</v>
      </c>
      <c r="E47" s="1">
        <v>1</v>
      </c>
      <c r="F47" t="str">
        <f t="shared" si="14"/>
        <v>32,0,20,1</v>
      </c>
      <c r="I47" s="40" t="s">
        <v>33</v>
      </c>
      <c r="J47" s="40" t="s">
        <v>35</v>
      </c>
      <c r="K47" s="40" t="s">
        <v>37</v>
      </c>
      <c r="L47" s="38" t="s">
        <v>39</v>
      </c>
      <c r="M47" s="38" t="s">
        <v>40</v>
      </c>
      <c r="N47" s="38" t="s">
        <v>31</v>
      </c>
      <c r="O47" s="38" t="s">
        <v>31</v>
      </c>
      <c r="P47" s="35" t="s">
        <v>31</v>
      </c>
      <c r="Q47" s="35" t="s">
        <v>31</v>
      </c>
      <c r="R47" s="31" t="s">
        <v>31</v>
      </c>
      <c r="S47" s="31" t="s">
        <v>31</v>
      </c>
      <c r="T47" s="33" t="s">
        <v>31</v>
      </c>
      <c r="V47" t="str">
        <f t="shared" si="0"/>
        <v>.DB   32,0,20,1,  0,255,0,  0,255,0,  0,255,0,  0,255,0,  0,255,0,  0,255,0,  0,255,0,  0,85,170,  0,0,255,  128,0,128,  255,0,0,  128,128,0</v>
      </c>
      <c r="W47" s="2" t="s">
        <v>24</v>
      </c>
      <c r="X47" s="27"/>
      <c r="Y47" s="2"/>
      <c r="Z47" s="41">
        <f>IFERROR(VLOOKUP(I47,Таблица1[],3,0),0)*$E$2/100</f>
        <v>127.5</v>
      </c>
      <c r="AA47" s="41">
        <f>IFERROR(VLOOKUP(I47,Таблица1[],2,0),0)*$E$2/100</f>
        <v>127.5</v>
      </c>
      <c r="AB47" s="41">
        <f>IFERROR(VLOOKUP(I47,Таблица1[],4,0),0)*$E$2/100</f>
        <v>0</v>
      </c>
      <c r="AC47" s="5" t="str">
        <f t="shared" si="2"/>
        <v>,  128,128,0</v>
      </c>
      <c r="AD47" s="41">
        <f>IFERROR(VLOOKUP(J47,Таблица1[],3,0),0)*$E$2/100</f>
        <v>255</v>
      </c>
      <c r="AE47" s="41">
        <f>IFERROR(VLOOKUP(J47,Таблица1[],2,0),0)*$E$2/100</f>
        <v>0</v>
      </c>
      <c r="AF47" s="41">
        <f>IFERROR(VLOOKUP(J47,Таблица1[],4,0),0)*$E$2/100</f>
        <v>0</v>
      </c>
      <c r="AG47" s="5" t="str">
        <f t="shared" si="3"/>
        <v>,  255,0,0</v>
      </c>
      <c r="AH47" s="41">
        <f>IFERROR(VLOOKUP(K47,Таблица1[],3,0),0)*$E$2/100</f>
        <v>127.5</v>
      </c>
      <c r="AI47" s="41">
        <f>IFERROR(VLOOKUP(K47,Таблица1[],2,0),0)*$E$2/100</f>
        <v>0</v>
      </c>
      <c r="AJ47" s="41">
        <f>IFERROR(VLOOKUP(K47,Таблица1[],4,0),0)*$E$2/100</f>
        <v>127.5</v>
      </c>
      <c r="AK47" s="5" t="str">
        <f t="shared" si="4"/>
        <v>,  128,0,128</v>
      </c>
      <c r="AL47" s="41">
        <f>IFERROR(VLOOKUP(L47,Таблица1[],3,0),0)*$E$2/100</f>
        <v>0</v>
      </c>
      <c r="AM47" s="41">
        <f>IFERROR(VLOOKUP(L47,Таблица1[],2,0),0)*$E$2/100</f>
        <v>0</v>
      </c>
      <c r="AN47" s="41">
        <f>IFERROR(VLOOKUP(L47,Таблица1[],4,0),0)*$E$2/100</f>
        <v>255</v>
      </c>
      <c r="AO47" s="5" t="str">
        <f t="shared" si="5"/>
        <v>,  0,0,255</v>
      </c>
      <c r="AP47" s="41">
        <f>IFERROR(VLOOKUP(M47,Таблица1[],3,0),0)*$E$2/100</f>
        <v>0</v>
      </c>
      <c r="AQ47" s="41">
        <f>IFERROR(VLOOKUP(M47,Таблица1[],2,0),0)*$E$2/100</f>
        <v>85</v>
      </c>
      <c r="AR47" s="41">
        <f>IFERROR(VLOOKUP(M47,Таблица1[],4,0),0)*$E$2/100</f>
        <v>170</v>
      </c>
      <c r="AS47" s="5" t="str">
        <f t="shared" si="6"/>
        <v>,  0,85,170</v>
      </c>
      <c r="AT47" s="41">
        <f>IFERROR(VLOOKUP(N47,Таблица1[],3,0),0)*$E$2/100</f>
        <v>0</v>
      </c>
      <c r="AU47" s="41">
        <f>IFERROR(VLOOKUP(N47,Таблица1[],2,0),0)*$E$2/100</f>
        <v>255</v>
      </c>
      <c r="AV47" s="41">
        <f>IFERROR(VLOOKUP(N47,Таблица1[],4,0),0)*$E$2/100</f>
        <v>0</v>
      </c>
      <c r="AW47" s="5" t="str">
        <f t="shared" si="7"/>
        <v>,  0,255,0</v>
      </c>
      <c r="AX47" s="41">
        <f>IFERROR(VLOOKUP(O47,Таблица1[],3,0),0)*$E$2/100</f>
        <v>0</v>
      </c>
      <c r="AY47" s="41">
        <f>IFERROR(VLOOKUP(O47,Таблица1[],2,0),0)*$E$2/100</f>
        <v>255</v>
      </c>
      <c r="AZ47" s="41">
        <f>IFERROR(VLOOKUP(O47,Таблица1[],4,0),0)*$E$2/100</f>
        <v>0</v>
      </c>
      <c r="BA47" s="5" t="str">
        <f t="shared" si="8"/>
        <v>,  0,255,0</v>
      </c>
      <c r="BB47" s="41">
        <f>IFERROR(VLOOKUP(P47,Таблица1[],3,0),0)*$E$2/100</f>
        <v>0</v>
      </c>
      <c r="BC47" s="41">
        <f>IFERROR(VLOOKUP(P47,Таблица1[],2,0),0)*$E$2/100</f>
        <v>255</v>
      </c>
      <c r="BD47" s="41">
        <f>IFERROR(VLOOKUP(P47,Таблица1[],4,0),0)*$E$2/100</f>
        <v>0</v>
      </c>
      <c r="BE47" s="5" t="str">
        <f t="shared" si="9"/>
        <v>,  0,255,0</v>
      </c>
      <c r="BF47" s="41">
        <f>IFERROR(VLOOKUP(Q47,Таблица1[],3,0),0)*$E$2/100</f>
        <v>0</v>
      </c>
      <c r="BG47" s="41">
        <f>IFERROR(VLOOKUP(Q47,Таблица1[],2,0),0)*$E$2/100</f>
        <v>255</v>
      </c>
      <c r="BH47" s="41">
        <f>IFERROR(VLOOKUP(Q47,Таблица1[],4,0),0)*$E$2/100</f>
        <v>0</v>
      </c>
      <c r="BI47" s="5" t="str">
        <f t="shared" si="10"/>
        <v>,  0,255,0</v>
      </c>
      <c r="BJ47" s="41">
        <f>IFERROR(VLOOKUP(R47,Таблица1[],3,0),0)*$E$2/100</f>
        <v>0</v>
      </c>
      <c r="BK47" s="41">
        <f>IFERROR(VLOOKUP(R47,Таблица1[],2,0),0)*$E$2/100</f>
        <v>255</v>
      </c>
      <c r="BL47" s="41">
        <f>IFERROR(VLOOKUP(R47,Таблица1[],4,0),0)*$E$2/100</f>
        <v>0</v>
      </c>
      <c r="BM47" s="5" t="str">
        <f t="shared" si="11"/>
        <v>,  0,255,0</v>
      </c>
      <c r="BN47" s="41">
        <f>IFERROR(VLOOKUP(S47,Таблица1[],3,0),0)*$E$2/100</f>
        <v>0</v>
      </c>
      <c r="BO47" s="41">
        <f>IFERROR(VLOOKUP(S47,Таблица1[],2,0),0)*$E$2/100</f>
        <v>255</v>
      </c>
      <c r="BP47" s="41">
        <f>IFERROR(VLOOKUP(S47,Таблица1[],4,0),0)*$E$2/100</f>
        <v>0</v>
      </c>
      <c r="BQ47" s="5" t="str">
        <f t="shared" si="12"/>
        <v>,  0,255,0</v>
      </c>
      <c r="BR47" s="41">
        <f>IFERROR(VLOOKUP(T47,Таблица1[],3,0),0)*$E$2/100</f>
        <v>0</v>
      </c>
      <c r="BS47" s="41">
        <f>IFERROR(VLOOKUP(T47,Таблица1[],2,0),0)*$E$2/100</f>
        <v>255</v>
      </c>
      <c r="BT47" s="41">
        <f>IFERROR(VLOOKUP(T47,Таблица1[],4,0),0)*$E$2/100</f>
        <v>0</v>
      </c>
      <c r="BU47" s="5" t="str">
        <f t="shared" si="13"/>
        <v>,  0,255,0</v>
      </c>
    </row>
    <row r="48" spans="2:73" x14ac:dyDescent="0.45">
      <c r="B48" s="28">
        <v>32</v>
      </c>
      <c r="C48" s="28">
        <v>0</v>
      </c>
      <c r="D48" s="28">
        <v>20</v>
      </c>
      <c r="E48" s="1">
        <v>1</v>
      </c>
      <c r="F48" t="str">
        <f t="shared" si="14"/>
        <v>32,0,20,1</v>
      </c>
      <c r="I48" s="40" t="s">
        <v>35</v>
      </c>
      <c r="J48" s="40" t="s">
        <v>37</v>
      </c>
      <c r="K48" s="40" t="s">
        <v>39</v>
      </c>
      <c r="L48" s="38" t="s">
        <v>40</v>
      </c>
      <c r="M48" s="38" t="s">
        <v>31</v>
      </c>
      <c r="N48" s="38" t="s">
        <v>31</v>
      </c>
      <c r="O48" s="38" t="s">
        <v>31</v>
      </c>
      <c r="P48" s="35" t="s">
        <v>31</v>
      </c>
      <c r="Q48" s="35" t="s">
        <v>31</v>
      </c>
      <c r="R48" s="31" t="s">
        <v>31</v>
      </c>
      <c r="S48" s="31" t="s">
        <v>31</v>
      </c>
      <c r="T48" s="33" t="s">
        <v>31</v>
      </c>
      <c r="V48" t="str">
        <f t="shared" si="0"/>
        <v>.DB   32,0,20,1,  0,255,0,  0,255,0,  0,255,0,  0,255,0,  0,255,0,  0,255,0,  0,255,0,  0,255,0,  0,85,170,  0,0,255,  128,0,128,  255,0,0</v>
      </c>
      <c r="W48" s="2" t="s">
        <v>24</v>
      </c>
      <c r="X48" s="27"/>
      <c r="Y48" s="2"/>
      <c r="Z48" s="41">
        <f>IFERROR(VLOOKUP(I48,Таблица1[],3,0),0)*$E$2/100</f>
        <v>255</v>
      </c>
      <c r="AA48" s="41">
        <f>IFERROR(VLOOKUP(I48,Таблица1[],2,0),0)*$E$2/100</f>
        <v>0</v>
      </c>
      <c r="AB48" s="41">
        <f>IFERROR(VLOOKUP(I48,Таблица1[],4,0),0)*$E$2/100</f>
        <v>0</v>
      </c>
      <c r="AC48" s="5" t="str">
        <f t="shared" si="2"/>
        <v>,  255,0,0</v>
      </c>
      <c r="AD48" s="41">
        <f>IFERROR(VLOOKUP(J48,Таблица1[],3,0),0)*$E$2/100</f>
        <v>127.5</v>
      </c>
      <c r="AE48" s="41">
        <f>IFERROR(VLOOKUP(J48,Таблица1[],2,0),0)*$E$2/100</f>
        <v>0</v>
      </c>
      <c r="AF48" s="41">
        <f>IFERROR(VLOOKUP(J48,Таблица1[],4,0),0)*$E$2/100</f>
        <v>127.5</v>
      </c>
      <c r="AG48" s="5" t="str">
        <f t="shared" si="3"/>
        <v>,  128,0,128</v>
      </c>
      <c r="AH48" s="41">
        <f>IFERROR(VLOOKUP(K48,Таблица1[],3,0),0)*$E$2/100</f>
        <v>0</v>
      </c>
      <c r="AI48" s="41">
        <f>IFERROR(VLOOKUP(K48,Таблица1[],2,0),0)*$E$2/100</f>
        <v>0</v>
      </c>
      <c r="AJ48" s="41">
        <f>IFERROR(VLOOKUP(K48,Таблица1[],4,0),0)*$E$2/100</f>
        <v>255</v>
      </c>
      <c r="AK48" s="5" t="str">
        <f t="shared" si="4"/>
        <v>,  0,0,255</v>
      </c>
      <c r="AL48" s="41">
        <f>IFERROR(VLOOKUP(L48,Таблица1[],3,0),0)*$E$2/100</f>
        <v>0</v>
      </c>
      <c r="AM48" s="41">
        <f>IFERROR(VLOOKUP(L48,Таблица1[],2,0),0)*$E$2/100</f>
        <v>85</v>
      </c>
      <c r="AN48" s="41">
        <f>IFERROR(VLOOKUP(L48,Таблица1[],4,0),0)*$E$2/100</f>
        <v>170</v>
      </c>
      <c r="AO48" s="5" t="str">
        <f t="shared" si="5"/>
        <v>,  0,85,170</v>
      </c>
      <c r="AP48" s="41">
        <f>IFERROR(VLOOKUP(M48,Таблица1[],3,0),0)*$E$2/100</f>
        <v>0</v>
      </c>
      <c r="AQ48" s="41">
        <f>IFERROR(VLOOKUP(M48,Таблица1[],2,0),0)*$E$2/100</f>
        <v>255</v>
      </c>
      <c r="AR48" s="41">
        <f>IFERROR(VLOOKUP(M48,Таблица1[],4,0),0)*$E$2/100</f>
        <v>0</v>
      </c>
      <c r="AS48" s="5" t="str">
        <f t="shared" si="6"/>
        <v>,  0,255,0</v>
      </c>
      <c r="AT48" s="41">
        <f>IFERROR(VLOOKUP(N48,Таблица1[],3,0),0)*$E$2/100</f>
        <v>0</v>
      </c>
      <c r="AU48" s="41">
        <f>IFERROR(VLOOKUP(N48,Таблица1[],2,0),0)*$E$2/100</f>
        <v>255</v>
      </c>
      <c r="AV48" s="41">
        <f>IFERROR(VLOOKUP(N48,Таблица1[],4,0),0)*$E$2/100</f>
        <v>0</v>
      </c>
      <c r="AW48" s="5" t="str">
        <f t="shared" si="7"/>
        <v>,  0,255,0</v>
      </c>
      <c r="AX48" s="41">
        <f>IFERROR(VLOOKUP(O48,Таблица1[],3,0),0)*$E$2/100</f>
        <v>0</v>
      </c>
      <c r="AY48" s="41">
        <f>IFERROR(VLOOKUP(O48,Таблица1[],2,0),0)*$E$2/100</f>
        <v>255</v>
      </c>
      <c r="AZ48" s="41">
        <f>IFERROR(VLOOKUP(O48,Таблица1[],4,0),0)*$E$2/100</f>
        <v>0</v>
      </c>
      <c r="BA48" s="5" t="str">
        <f t="shared" si="8"/>
        <v>,  0,255,0</v>
      </c>
      <c r="BB48" s="41">
        <f>IFERROR(VLOOKUP(P48,Таблица1[],3,0),0)*$E$2/100</f>
        <v>0</v>
      </c>
      <c r="BC48" s="41">
        <f>IFERROR(VLOOKUP(P48,Таблица1[],2,0),0)*$E$2/100</f>
        <v>255</v>
      </c>
      <c r="BD48" s="41">
        <f>IFERROR(VLOOKUP(P48,Таблица1[],4,0),0)*$E$2/100</f>
        <v>0</v>
      </c>
      <c r="BE48" s="5" t="str">
        <f t="shared" si="9"/>
        <v>,  0,255,0</v>
      </c>
      <c r="BF48" s="41">
        <f>IFERROR(VLOOKUP(Q48,Таблица1[],3,0),0)*$E$2/100</f>
        <v>0</v>
      </c>
      <c r="BG48" s="41">
        <f>IFERROR(VLOOKUP(Q48,Таблица1[],2,0),0)*$E$2/100</f>
        <v>255</v>
      </c>
      <c r="BH48" s="41">
        <f>IFERROR(VLOOKUP(Q48,Таблица1[],4,0),0)*$E$2/100</f>
        <v>0</v>
      </c>
      <c r="BI48" s="5" t="str">
        <f t="shared" si="10"/>
        <v>,  0,255,0</v>
      </c>
      <c r="BJ48" s="41">
        <f>IFERROR(VLOOKUP(R48,Таблица1[],3,0),0)*$E$2/100</f>
        <v>0</v>
      </c>
      <c r="BK48" s="41">
        <f>IFERROR(VLOOKUP(R48,Таблица1[],2,0),0)*$E$2/100</f>
        <v>255</v>
      </c>
      <c r="BL48" s="41">
        <f>IFERROR(VLOOKUP(R48,Таблица1[],4,0),0)*$E$2/100</f>
        <v>0</v>
      </c>
      <c r="BM48" s="5" t="str">
        <f t="shared" si="11"/>
        <v>,  0,255,0</v>
      </c>
      <c r="BN48" s="41">
        <f>IFERROR(VLOOKUP(S48,Таблица1[],3,0),0)*$E$2/100</f>
        <v>0</v>
      </c>
      <c r="BO48" s="41">
        <f>IFERROR(VLOOKUP(S48,Таблица1[],2,0),0)*$E$2/100</f>
        <v>255</v>
      </c>
      <c r="BP48" s="41">
        <f>IFERROR(VLOOKUP(S48,Таблица1[],4,0),0)*$E$2/100</f>
        <v>0</v>
      </c>
      <c r="BQ48" s="5" t="str">
        <f t="shared" si="12"/>
        <v>,  0,255,0</v>
      </c>
      <c r="BR48" s="41">
        <f>IFERROR(VLOOKUP(T48,Таблица1[],3,0),0)*$E$2/100</f>
        <v>0</v>
      </c>
      <c r="BS48" s="41">
        <f>IFERROR(VLOOKUP(T48,Таблица1[],2,0),0)*$E$2/100</f>
        <v>255</v>
      </c>
      <c r="BT48" s="41">
        <f>IFERROR(VLOOKUP(T48,Таблица1[],4,0),0)*$E$2/100</f>
        <v>0</v>
      </c>
      <c r="BU48" s="5" t="str">
        <f t="shared" si="13"/>
        <v>,  0,255,0</v>
      </c>
    </row>
    <row r="49" spans="2:73" x14ac:dyDescent="0.45">
      <c r="B49" s="28">
        <v>32</v>
      </c>
      <c r="C49" s="28">
        <v>0</v>
      </c>
      <c r="D49" s="28">
        <v>20</v>
      </c>
      <c r="E49" s="24">
        <v>1</v>
      </c>
      <c r="F49" t="str">
        <f t="shared" ref="F49:F80" si="17">CONCATENATE(B49,",",C49,",",D49,",",E49)</f>
        <v>32,0,20,1</v>
      </c>
      <c r="I49" s="40" t="s">
        <v>37</v>
      </c>
      <c r="J49" s="40" t="s">
        <v>39</v>
      </c>
      <c r="K49" s="40" t="s">
        <v>40</v>
      </c>
      <c r="L49" s="38" t="s">
        <v>31</v>
      </c>
      <c r="M49" s="38" t="s">
        <v>31</v>
      </c>
      <c r="N49" s="38" t="s">
        <v>31</v>
      </c>
      <c r="O49" s="38" t="s">
        <v>31</v>
      </c>
      <c r="P49" s="35" t="s">
        <v>31</v>
      </c>
      <c r="Q49" s="35" t="s">
        <v>31</v>
      </c>
      <c r="R49" s="31" t="s">
        <v>31</v>
      </c>
      <c r="S49" s="31" t="s">
        <v>31</v>
      </c>
      <c r="T49" s="33" t="s">
        <v>31</v>
      </c>
      <c r="V49" t="str">
        <f t="shared" si="0"/>
        <v>.DB   32,0,20,1,  0,255,0,  0,255,0,  0,255,0,  0,255,0,  0,255,0,  0,255,0,  0,255,0,  0,255,0,  0,255,0,  0,85,170,  0,0,255,  128,0,128</v>
      </c>
      <c r="W49" s="24" t="s">
        <v>24</v>
      </c>
      <c r="X49" s="27"/>
      <c r="Y49" s="24"/>
      <c r="Z49" s="41">
        <f>IFERROR(VLOOKUP(I49,Таблица1[],3,0),0)*$E$2/100</f>
        <v>127.5</v>
      </c>
      <c r="AA49" s="41">
        <f>IFERROR(VLOOKUP(I49,Таблица1[],2,0),0)*$E$2/100</f>
        <v>0</v>
      </c>
      <c r="AB49" s="41">
        <f>IFERROR(VLOOKUP(I49,Таблица1[],4,0),0)*$E$2/100</f>
        <v>127.5</v>
      </c>
      <c r="AC49" s="5" t="str">
        <f t="shared" si="2"/>
        <v>,  128,0,128</v>
      </c>
      <c r="AD49" s="41">
        <f>IFERROR(VLOOKUP(J49,Таблица1[],3,0),0)*$E$2/100</f>
        <v>0</v>
      </c>
      <c r="AE49" s="41">
        <f>IFERROR(VLOOKUP(J49,Таблица1[],2,0),0)*$E$2/100</f>
        <v>0</v>
      </c>
      <c r="AF49" s="41">
        <f>IFERROR(VLOOKUP(J49,Таблица1[],4,0),0)*$E$2/100</f>
        <v>255</v>
      </c>
      <c r="AG49" s="5" t="str">
        <f t="shared" si="3"/>
        <v>,  0,0,255</v>
      </c>
      <c r="AH49" s="41">
        <f>IFERROR(VLOOKUP(K49,Таблица1[],3,0),0)*$E$2/100</f>
        <v>0</v>
      </c>
      <c r="AI49" s="41">
        <f>IFERROR(VLOOKUP(K49,Таблица1[],2,0),0)*$E$2/100</f>
        <v>85</v>
      </c>
      <c r="AJ49" s="41">
        <f>IFERROR(VLOOKUP(K49,Таблица1[],4,0),0)*$E$2/100</f>
        <v>170</v>
      </c>
      <c r="AK49" s="5" t="str">
        <f t="shared" si="4"/>
        <v>,  0,85,170</v>
      </c>
      <c r="AL49" s="41">
        <f>IFERROR(VLOOKUP(L49,Таблица1[],3,0),0)*$E$2/100</f>
        <v>0</v>
      </c>
      <c r="AM49" s="41">
        <f>IFERROR(VLOOKUP(L49,Таблица1[],2,0),0)*$E$2/100</f>
        <v>255</v>
      </c>
      <c r="AN49" s="41">
        <f>IFERROR(VLOOKUP(L49,Таблица1[],4,0),0)*$E$2/100</f>
        <v>0</v>
      </c>
      <c r="AO49" s="5" t="str">
        <f t="shared" si="5"/>
        <v>,  0,255,0</v>
      </c>
      <c r="AP49" s="41">
        <f>IFERROR(VLOOKUP(M49,Таблица1[],3,0),0)*$E$2/100</f>
        <v>0</v>
      </c>
      <c r="AQ49" s="41">
        <f>IFERROR(VLOOKUP(M49,Таблица1[],2,0),0)*$E$2/100</f>
        <v>255</v>
      </c>
      <c r="AR49" s="41">
        <f>IFERROR(VLOOKUP(M49,Таблица1[],4,0),0)*$E$2/100</f>
        <v>0</v>
      </c>
      <c r="AS49" s="5" t="str">
        <f t="shared" si="6"/>
        <v>,  0,255,0</v>
      </c>
      <c r="AT49" s="41">
        <f>IFERROR(VLOOKUP(N49,Таблица1[],3,0),0)*$E$2/100</f>
        <v>0</v>
      </c>
      <c r="AU49" s="41">
        <f>IFERROR(VLOOKUP(N49,Таблица1[],2,0),0)*$E$2/100</f>
        <v>255</v>
      </c>
      <c r="AV49" s="41">
        <f>IFERROR(VLOOKUP(N49,Таблица1[],4,0),0)*$E$2/100</f>
        <v>0</v>
      </c>
      <c r="AW49" s="5" t="str">
        <f t="shared" si="7"/>
        <v>,  0,255,0</v>
      </c>
      <c r="AX49" s="41">
        <f>IFERROR(VLOOKUP(O49,Таблица1[],3,0),0)*$E$2/100</f>
        <v>0</v>
      </c>
      <c r="AY49" s="41">
        <f>IFERROR(VLOOKUP(O49,Таблица1[],2,0),0)*$E$2/100</f>
        <v>255</v>
      </c>
      <c r="AZ49" s="41">
        <f>IFERROR(VLOOKUP(O49,Таблица1[],4,0),0)*$E$2/100</f>
        <v>0</v>
      </c>
      <c r="BA49" s="5" t="str">
        <f t="shared" si="8"/>
        <v>,  0,255,0</v>
      </c>
      <c r="BB49" s="41">
        <f>IFERROR(VLOOKUP(P49,Таблица1[],3,0),0)*$E$2/100</f>
        <v>0</v>
      </c>
      <c r="BC49" s="41">
        <f>IFERROR(VLOOKUP(P49,Таблица1[],2,0),0)*$E$2/100</f>
        <v>255</v>
      </c>
      <c r="BD49" s="41">
        <f>IFERROR(VLOOKUP(P49,Таблица1[],4,0),0)*$E$2/100</f>
        <v>0</v>
      </c>
      <c r="BE49" s="5" t="str">
        <f t="shared" si="9"/>
        <v>,  0,255,0</v>
      </c>
      <c r="BF49" s="41">
        <f>IFERROR(VLOOKUP(Q49,Таблица1[],3,0),0)*$E$2/100</f>
        <v>0</v>
      </c>
      <c r="BG49" s="41">
        <f>IFERROR(VLOOKUP(Q49,Таблица1[],2,0),0)*$E$2/100</f>
        <v>255</v>
      </c>
      <c r="BH49" s="41">
        <f>IFERROR(VLOOKUP(Q49,Таблица1[],4,0),0)*$E$2/100</f>
        <v>0</v>
      </c>
      <c r="BI49" s="5" t="str">
        <f t="shared" si="10"/>
        <v>,  0,255,0</v>
      </c>
      <c r="BJ49" s="41">
        <f>IFERROR(VLOOKUP(R49,Таблица1[],3,0),0)*$E$2/100</f>
        <v>0</v>
      </c>
      <c r="BK49" s="41">
        <f>IFERROR(VLOOKUP(R49,Таблица1[],2,0),0)*$E$2/100</f>
        <v>255</v>
      </c>
      <c r="BL49" s="41">
        <f>IFERROR(VLOOKUP(R49,Таблица1[],4,0),0)*$E$2/100</f>
        <v>0</v>
      </c>
      <c r="BM49" s="5" t="str">
        <f t="shared" si="11"/>
        <v>,  0,255,0</v>
      </c>
      <c r="BN49" s="41">
        <f>IFERROR(VLOOKUP(S49,Таблица1[],3,0),0)*$E$2/100</f>
        <v>0</v>
      </c>
      <c r="BO49" s="41">
        <f>IFERROR(VLOOKUP(S49,Таблица1[],2,0),0)*$E$2/100</f>
        <v>255</v>
      </c>
      <c r="BP49" s="41">
        <f>IFERROR(VLOOKUP(S49,Таблица1[],4,0),0)*$E$2/100</f>
        <v>0</v>
      </c>
      <c r="BQ49" s="5" t="str">
        <f t="shared" si="12"/>
        <v>,  0,255,0</v>
      </c>
      <c r="BR49" s="41">
        <f>IFERROR(VLOOKUP(T49,Таблица1[],3,0),0)*$E$2/100</f>
        <v>0</v>
      </c>
      <c r="BS49" s="41">
        <f>IFERROR(VLOOKUP(T49,Таблица1[],2,0),0)*$E$2/100</f>
        <v>255</v>
      </c>
      <c r="BT49" s="41">
        <f>IFERROR(VLOOKUP(T49,Таблица1[],4,0),0)*$E$2/100</f>
        <v>0</v>
      </c>
      <c r="BU49" s="5" t="str">
        <f t="shared" si="13"/>
        <v>,  0,255,0</v>
      </c>
    </row>
    <row r="50" spans="2:73" x14ac:dyDescent="0.45">
      <c r="B50" s="28">
        <v>32</v>
      </c>
      <c r="C50" s="28">
        <v>0</v>
      </c>
      <c r="D50" s="28">
        <v>20</v>
      </c>
      <c r="E50" s="24">
        <v>1</v>
      </c>
      <c r="F50" t="str">
        <f t="shared" si="17"/>
        <v>32,0,20,1</v>
      </c>
      <c r="I50" s="40" t="s">
        <v>39</v>
      </c>
      <c r="J50" s="40" t="s">
        <v>40</v>
      </c>
      <c r="K50" s="40" t="s">
        <v>31</v>
      </c>
      <c r="L50" s="38" t="s">
        <v>31</v>
      </c>
      <c r="M50" s="38" t="s">
        <v>31</v>
      </c>
      <c r="N50" s="38" t="s">
        <v>31</v>
      </c>
      <c r="O50" s="38" t="s">
        <v>31</v>
      </c>
      <c r="P50" s="35" t="s">
        <v>31</v>
      </c>
      <c r="Q50" s="35" t="s">
        <v>31</v>
      </c>
      <c r="R50" s="31" t="s">
        <v>31</v>
      </c>
      <c r="S50" s="31" t="s">
        <v>31</v>
      </c>
      <c r="T50" s="33" t="s">
        <v>31</v>
      </c>
      <c r="V50" t="str">
        <f t="shared" si="0"/>
        <v>.DB   32,0,20,1,  0,255,0,  0,255,0,  0,255,0,  0,255,0,  0,255,0,  0,255,0,  0,255,0,  0,255,0,  0,255,0,  0,255,0,  0,85,170,  0,0,255</v>
      </c>
      <c r="W50" s="24" t="s">
        <v>24</v>
      </c>
      <c r="X50" s="27"/>
      <c r="Y50" s="24"/>
      <c r="Z50" s="41">
        <f>IFERROR(VLOOKUP(I50,Таблица1[],3,0),0)*$E$2/100</f>
        <v>0</v>
      </c>
      <c r="AA50" s="41">
        <f>IFERROR(VLOOKUP(I50,Таблица1[],2,0),0)*$E$2/100</f>
        <v>0</v>
      </c>
      <c r="AB50" s="41">
        <f>IFERROR(VLOOKUP(I50,Таблица1[],4,0),0)*$E$2/100</f>
        <v>255</v>
      </c>
      <c r="AC50" s="5" t="str">
        <f t="shared" si="2"/>
        <v>,  0,0,255</v>
      </c>
      <c r="AD50" s="41">
        <f>IFERROR(VLOOKUP(J50,Таблица1[],3,0),0)*$E$2/100</f>
        <v>0</v>
      </c>
      <c r="AE50" s="41">
        <f>IFERROR(VLOOKUP(J50,Таблица1[],2,0),0)*$E$2/100</f>
        <v>85</v>
      </c>
      <c r="AF50" s="41">
        <f>IFERROR(VLOOKUP(J50,Таблица1[],4,0),0)*$E$2/100</f>
        <v>170</v>
      </c>
      <c r="AG50" s="5" t="str">
        <f t="shared" si="3"/>
        <v>,  0,85,170</v>
      </c>
      <c r="AH50" s="41">
        <f>IFERROR(VLOOKUP(K50,Таблица1[],3,0),0)*$E$2/100</f>
        <v>0</v>
      </c>
      <c r="AI50" s="41">
        <f>IFERROR(VLOOKUP(K50,Таблица1[],2,0),0)*$E$2/100</f>
        <v>255</v>
      </c>
      <c r="AJ50" s="41">
        <f>IFERROR(VLOOKUP(K50,Таблица1[],4,0),0)*$E$2/100</f>
        <v>0</v>
      </c>
      <c r="AK50" s="5" t="str">
        <f t="shared" si="4"/>
        <v>,  0,255,0</v>
      </c>
      <c r="AL50" s="41">
        <f>IFERROR(VLOOKUP(L50,Таблица1[],3,0),0)*$E$2/100</f>
        <v>0</v>
      </c>
      <c r="AM50" s="41">
        <f>IFERROR(VLOOKUP(L50,Таблица1[],2,0),0)*$E$2/100</f>
        <v>255</v>
      </c>
      <c r="AN50" s="41">
        <f>IFERROR(VLOOKUP(L50,Таблица1[],4,0),0)*$E$2/100</f>
        <v>0</v>
      </c>
      <c r="AO50" s="5" t="str">
        <f t="shared" si="5"/>
        <v>,  0,255,0</v>
      </c>
      <c r="AP50" s="41">
        <f>IFERROR(VLOOKUP(M50,Таблица1[],3,0),0)*$E$2/100</f>
        <v>0</v>
      </c>
      <c r="AQ50" s="41">
        <f>IFERROR(VLOOKUP(M50,Таблица1[],2,0),0)*$E$2/100</f>
        <v>255</v>
      </c>
      <c r="AR50" s="41">
        <f>IFERROR(VLOOKUP(M50,Таблица1[],4,0),0)*$E$2/100</f>
        <v>0</v>
      </c>
      <c r="AS50" s="5" t="str">
        <f t="shared" si="6"/>
        <v>,  0,255,0</v>
      </c>
      <c r="AT50" s="41">
        <f>IFERROR(VLOOKUP(N50,Таблица1[],3,0),0)*$E$2/100</f>
        <v>0</v>
      </c>
      <c r="AU50" s="41">
        <f>IFERROR(VLOOKUP(N50,Таблица1[],2,0),0)*$E$2/100</f>
        <v>255</v>
      </c>
      <c r="AV50" s="41">
        <f>IFERROR(VLOOKUP(N50,Таблица1[],4,0),0)*$E$2/100</f>
        <v>0</v>
      </c>
      <c r="AW50" s="5" t="str">
        <f t="shared" si="7"/>
        <v>,  0,255,0</v>
      </c>
      <c r="AX50" s="41">
        <f>IFERROR(VLOOKUP(O50,Таблица1[],3,0),0)*$E$2/100</f>
        <v>0</v>
      </c>
      <c r="AY50" s="41">
        <f>IFERROR(VLOOKUP(O50,Таблица1[],2,0),0)*$E$2/100</f>
        <v>255</v>
      </c>
      <c r="AZ50" s="41">
        <f>IFERROR(VLOOKUP(O50,Таблица1[],4,0),0)*$E$2/100</f>
        <v>0</v>
      </c>
      <c r="BA50" s="5" t="str">
        <f t="shared" si="8"/>
        <v>,  0,255,0</v>
      </c>
      <c r="BB50" s="41">
        <f>IFERROR(VLOOKUP(P50,Таблица1[],3,0),0)*$E$2/100</f>
        <v>0</v>
      </c>
      <c r="BC50" s="41">
        <f>IFERROR(VLOOKUP(P50,Таблица1[],2,0),0)*$E$2/100</f>
        <v>255</v>
      </c>
      <c r="BD50" s="41">
        <f>IFERROR(VLOOKUP(P50,Таблица1[],4,0),0)*$E$2/100</f>
        <v>0</v>
      </c>
      <c r="BE50" s="5" t="str">
        <f t="shared" si="9"/>
        <v>,  0,255,0</v>
      </c>
      <c r="BF50" s="41">
        <f>IFERROR(VLOOKUP(Q50,Таблица1[],3,0),0)*$E$2/100</f>
        <v>0</v>
      </c>
      <c r="BG50" s="41">
        <f>IFERROR(VLOOKUP(Q50,Таблица1[],2,0),0)*$E$2/100</f>
        <v>255</v>
      </c>
      <c r="BH50" s="41">
        <f>IFERROR(VLOOKUP(Q50,Таблица1[],4,0),0)*$E$2/100</f>
        <v>0</v>
      </c>
      <c r="BI50" s="5" t="str">
        <f t="shared" si="10"/>
        <v>,  0,255,0</v>
      </c>
      <c r="BJ50" s="41">
        <f>IFERROR(VLOOKUP(R50,Таблица1[],3,0),0)*$E$2/100</f>
        <v>0</v>
      </c>
      <c r="BK50" s="41">
        <f>IFERROR(VLOOKUP(R50,Таблица1[],2,0),0)*$E$2/100</f>
        <v>255</v>
      </c>
      <c r="BL50" s="41">
        <f>IFERROR(VLOOKUP(R50,Таблица1[],4,0),0)*$E$2/100</f>
        <v>0</v>
      </c>
      <c r="BM50" s="5" t="str">
        <f t="shared" si="11"/>
        <v>,  0,255,0</v>
      </c>
      <c r="BN50" s="41">
        <f>IFERROR(VLOOKUP(S50,Таблица1[],3,0),0)*$E$2/100</f>
        <v>0</v>
      </c>
      <c r="BO50" s="41">
        <f>IFERROR(VLOOKUP(S50,Таблица1[],2,0),0)*$E$2/100</f>
        <v>255</v>
      </c>
      <c r="BP50" s="41">
        <f>IFERROR(VLOOKUP(S50,Таблица1[],4,0),0)*$E$2/100</f>
        <v>0</v>
      </c>
      <c r="BQ50" s="5" t="str">
        <f t="shared" si="12"/>
        <v>,  0,255,0</v>
      </c>
      <c r="BR50" s="41">
        <f>IFERROR(VLOOKUP(T50,Таблица1[],3,0),0)*$E$2/100</f>
        <v>0</v>
      </c>
      <c r="BS50" s="41">
        <f>IFERROR(VLOOKUP(T50,Таблица1[],2,0),0)*$E$2/100</f>
        <v>255</v>
      </c>
      <c r="BT50" s="41">
        <f>IFERROR(VLOOKUP(T50,Таблица1[],4,0),0)*$E$2/100</f>
        <v>0</v>
      </c>
      <c r="BU50" s="5" t="str">
        <f t="shared" si="13"/>
        <v>,  0,255,0</v>
      </c>
    </row>
    <row r="51" spans="2:73" x14ac:dyDescent="0.45">
      <c r="B51" s="28">
        <v>32</v>
      </c>
      <c r="C51" s="28">
        <v>0</v>
      </c>
      <c r="D51" s="28">
        <v>20</v>
      </c>
      <c r="E51" s="24">
        <v>1</v>
      </c>
      <c r="F51" t="str">
        <f t="shared" si="17"/>
        <v>32,0,20,1</v>
      </c>
      <c r="I51" s="40" t="s">
        <v>40</v>
      </c>
      <c r="J51" s="40" t="s">
        <v>31</v>
      </c>
      <c r="K51" s="40" t="s">
        <v>31</v>
      </c>
      <c r="L51" s="38" t="s">
        <v>31</v>
      </c>
      <c r="M51" s="38" t="s">
        <v>31</v>
      </c>
      <c r="N51" s="38" t="s">
        <v>31</v>
      </c>
      <c r="O51" s="38" t="s">
        <v>31</v>
      </c>
      <c r="P51" s="35" t="s">
        <v>31</v>
      </c>
      <c r="Q51" s="35" t="s">
        <v>31</v>
      </c>
      <c r="R51" s="31" t="s">
        <v>31</v>
      </c>
      <c r="S51" s="31" t="s">
        <v>31</v>
      </c>
      <c r="T51" s="33" t="s">
        <v>31</v>
      </c>
      <c r="V51" t="str">
        <f t="shared" si="0"/>
        <v>.DB   32,0,20,1,  0,255,0,  0,255,0,  0,255,0,  0,255,0,  0,255,0,  0,255,0,  0,255,0,  0,255,0,  0,255,0,  0,255,0,  0,255,0,  0,85,170</v>
      </c>
      <c r="W51" s="24" t="s">
        <v>24</v>
      </c>
      <c r="X51" s="27"/>
      <c r="Y51" s="24"/>
      <c r="Z51" s="41">
        <f>IFERROR(VLOOKUP(I51,Таблица1[],3,0),0)*$E$2/100</f>
        <v>0</v>
      </c>
      <c r="AA51" s="41">
        <f>IFERROR(VLOOKUP(I51,Таблица1[],2,0),0)*$E$2/100</f>
        <v>85</v>
      </c>
      <c r="AB51" s="41">
        <f>IFERROR(VLOOKUP(I51,Таблица1[],4,0),0)*$E$2/100</f>
        <v>170</v>
      </c>
      <c r="AC51" s="5" t="str">
        <f t="shared" si="2"/>
        <v>,  0,85,170</v>
      </c>
      <c r="AD51" s="41">
        <f>IFERROR(VLOOKUP(J51,Таблица1[],3,0),0)*$E$2/100</f>
        <v>0</v>
      </c>
      <c r="AE51" s="41">
        <f>IFERROR(VLOOKUP(J51,Таблица1[],2,0),0)*$E$2/100</f>
        <v>255</v>
      </c>
      <c r="AF51" s="41">
        <f>IFERROR(VLOOKUP(J51,Таблица1[],4,0),0)*$E$2/100</f>
        <v>0</v>
      </c>
      <c r="AG51" s="5" t="str">
        <f t="shared" si="3"/>
        <v>,  0,255,0</v>
      </c>
      <c r="AH51" s="41">
        <f>IFERROR(VLOOKUP(K51,Таблица1[],3,0),0)*$E$2/100</f>
        <v>0</v>
      </c>
      <c r="AI51" s="41">
        <f>IFERROR(VLOOKUP(K51,Таблица1[],2,0),0)*$E$2/100</f>
        <v>255</v>
      </c>
      <c r="AJ51" s="41">
        <f>IFERROR(VLOOKUP(K51,Таблица1[],4,0),0)*$E$2/100</f>
        <v>0</v>
      </c>
      <c r="AK51" s="5" t="str">
        <f t="shared" si="4"/>
        <v>,  0,255,0</v>
      </c>
      <c r="AL51" s="41">
        <f>IFERROR(VLOOKUP(L51,Таблица1[],3,0),0)*$E$2/100</f>
        <v>0</v>
      </c>
      <c r="AM51" s="41">
        <f>IFERROR(VLOOKUP(L51,Таблица1[],2,0),0)*$E$2/100</f>
        <v>255</v>
      </c>
      <c r="AN51" s="41">
        <f>IFERROR(VLOOKUP(L51,Таблица1[],4,0),0)*$E$2/100</f>
        <v>0</v>
      </c>
      <c r="AO51" s="5" t="str">
        <f t="shared" si="5"/>
        <v>,  0,255,0</v>
      </c>
      <c r="AP51" s="41">
        <f>IFERROR(VLOOKUP(M51,Таблица1[],3,0),0)*$E$2/100</f>
        <v>0</v>
      </c>
      <c r="AQ51" s="41">
        <f>IFERROR(VLOOKUP(M51,Таблица1[],2,0),0)*$E$2/100</f>
        <v>255</v>
      </c>
      <c r="AR51" s="41">
        <f>IFERROR(VLOOKUP(M51,Таблица1[],4,0),0)*$E$2/100</f>
        <v>0</v>
      </c>
      <c r="AS51" s="5" t="str">
        <f t="shared" si="6"/>
        <v>,  0,255,0</v>
      </c>
      <c r="AT51" s="41">
        <f>IFERROR(VLOOKUP(N51,Таблица1[],3,0),0)*$E$2/100</f>
        <v>0</v>
      </c>
      <c r="AU51" s="41">
        <f>IFERROR(VLOOKUP(N51,Таблица1[],2,0),0)*$E$2/100</f>
        <v>255</v>
      </c>
      <c r="AV51" s="41">
        <f>IFERROR(VLOOKUP(N51,Таблица1[],4,0),0)*$E$2/100</f>
        <v>0</v>
      </c>
      <c r="AW51" s="5" t="str">
        <f t="shared" si="7"/>
        <v>,  0,255,0</v>
      </c>
      <c r="AX51" s="41">
        <f>IFERROR(VLOOKUP(O51,Таблица1[],3,0),0)*$E$2/100</f>
        <v>0</v>
      </c>
      <c r="AY51" s="41">
        <f>IFERROR(VLOOKUP(O51,Таблица1[],2,0),0)*$E$2/100</f>
        <v>255</v>
      </c>
      <c r="AZ51" s="41">
        <f>IFERROR(VLOOKUP(O51,Таблица1[],4,0),0)*$E$2/100</f>
        <v>0</v>
      </c>
      <c r="BA51" s="5" t="str">
        <f t="shared" si="8"/>
        <v>,  0,255,0</v>
      </c>
      <c r="BB51" s="41">
        <f>IFERROR(VLOOKUP(P51,Таблица1[],3,0),0)*$E$2/100</f>
        <v>0</v>
      </c>
      <c r="BC51" s="41">
        <f>IFERROR(VLOOKUP(P51,Таблица1[],2,0),0)*$E$2/100</f>
        <v>255</v>
      </c>
      <c r="BD51" s="41">
        <f>IFERROR(VLOOKUP(P51,Таблица1[],4,0),0)*$E$2/100</f>
        <v>0</v>
      </c>
      <c r="BE51" s="5" t="str">
        <f t="shared" si="9"/>
        <v>,  0,255,0</v>
      </c>
      <c r="BF51" s="41">
        <f>IFERROR(VLOOKUP(Q51,Таблица1[],3,0),0)*$E$2/100</f>
        <v>0</v>
      </c>
      <c r="BG51" s="41">
        <f>IFERROR(VLOOKUP(Q51,Таблица1[],2,0),0)*$E$2/100</f>
        <v>255</v>
      </c>
      <c r="BH51" s="41">
        <f>IFERROR(VLOOKUP(Q51,Таблица1[],4,0),0)*$E$2/100</f>
        <v>0</v>
      </c>
      <c r="BI51" s="5" t="str">
        <f t="shared" si="10"/>
        <v>,  0,255,0</v>
      </c>
      <c r="BJ51" s="41">
        <f>IFERROR(VLOOKUP(R51,Таблица1[],3,0),0)*$E$2/100</f>
        <v>0</v>
      </c>
      <c r="BK51" s="41">
        <f>IFERROR(VLOOKUP(R51,Таблица1[],2,0),0)*$E$2/100</f>
        <v>255</v>
      </c>
      <c r="BL51" s="41">
        <f>IFERROR(VLOOKUP(R51,Таблица1[],4,0),0)*$E$2/100</f>
        <v>0</v>
      </c>
      <c r="BM51" s="5" t="str">
        <f t="shared" si="11"/>
        <v>,  0,255,0</v>
      </c>
      <c r="BN51" s="41">
        <f>IFERROR(VLOOKUP(S51,Таблица1[],3,0),0)*$E$2/100</f>
        <v>0</v>
      </c>
      <c r="BO51" s="41">
        <f>IFERROR(VLOOKUP(S51,Таблица1[],2,0),0)*$E$2/100</f>
        <v>255</v>
      </c>
      <c r="BP51" s="41">
        <f>IFERROR(VLOOKUP(S51,Таблица1[],4,0),0)*$E$2/100</f>
        <v>0</v>
      </c>
      <c r="BQ51" s="5" t="str">
        <f t="shared" si="12"/>
        <v>,  0,255,0</v>
      </c>
      <c r="BR51" s="41">
        <f>IFERROR(VLOOKUP(T51,Таблица1[],3,0),0)*$E$2/100</f>
        <v>0</v>
      </c>
      <c r="BS51" s="41">
        <f>IFERROR(VLOOKUP(T51,Таблица1[],2,0),0)*$E$2/100</f>
        <v>255</v>
      </c>
      <c r="BT51" s="41">
        <f>IFERROR(VLOOKUP(T51,Таблица1[],4,0),0)*$E$2/100</f>
        <v>0</v>
      </c>
      <c r="BU51" s="5" t="str">
        <f t="shared" si="13"/>
        <v>,  0,255,0</v>
      </c>
    </row>
    <row r="52" spans="2:73" x14ac:dyDescent="0.45">
      <c r="B52" s="28">
        <v>32</v>
      </c>
      <c r="C52" s="28">
        <v>0</v>
      </c>
      <c r="D52" s="28">
        <v>20</v>
      </c>
      <c r="E52" s="24">
        <v>1</v>
      </c>
      <c r="F52" t="str">
        <f t="shared" si="17"/>
        <v>32,0,20,1</v>
      </c>
      <c r="I52" s="40" t="s">
        <v>31</v>
      </c>
      <c r="J52" s="40" t="s">
        <v>31</v>
      </c>
      <c r="K52" s="40" t="s">
        <v>31</v>
      </c>
      <c r="L52" s="38" t="s">
        <v>31</v>
      </c>
      <c r="M52" s="38" t="s">
        <v>31</v>
      </c>
      <c r="N52" s="38" t="s">
        <v>31</v>
      </c>
      <c r="O52" s="38" t="s">
        <v>31</v>
      </c>
      <c r="P52" s="35" t="s">
        <v>31</v>
      </c>
      <c r="Q52" s="35" t="s">
        <v>31</v>
      </c>
      <c r="R52" s="31" t="s">
        <v>31</v>
      </c>
      <c r="S52" s="31" t="s">
        <v>31</v>
      </c>
      <c r="T52" s="33" t="s">
        <v>31</v>
      </c>
      <c r="V52" t="str">
        <f t="shared" si="0"/>
        <v>.DB   32,0,20,1,  0,255,0,  0,255,0,  0,255,0,  0,255,0,  0,255,0,  0,255,0,  0,255,0,  0,255,0,  0,255,0,  0,255,0,  0,255,0,  0,255,0</v>
      </c>
      <c r="W52" s="24" t="s">
        <v>24</v>
      </c>
      <c r="X52" s="27"/>
      <c r="Y52" s="24"/>
      <c r="Z52" s="41">
        <f>IFERROR(VLOOKUP(I52,Таблица1[],3,0),0)*$E$2/100</f>
        <v>0</v>
      </c>
      <c r="AA52" s="41">
        <f>IFERROR(VLOOKUP(I52,Таблица1[],2,0),0)*$E$2/100</f>
        <v>255</v>
      </c>
      <c r="AB52" s="41">
        <f>IFERROR(VLOOKUP(I52,Таблица1[],4,0),0)*$E$2/100</f>
        <v>0</v>
      </c>
      <c r="AC52" s="5" t="str">
        <f t="shared" si="2"/>
        <v>,  0,255,0</v>
      </c>
      <c r="AD52" s="41">
        <f>IFERROR(VLOOKUP(J52,Таблица1[],3,0),0)*$E$2/100</f>
        <v>0</v>
      </c>
      <c r="AE52" s="41">
        <f>IFERROR(VLOOKUP(J52,Таблица1[],2,0),0)*$E$2/100</f>
        <v>255</v>
      </c>
      <c r="AF52" s="41">
        <f>IFERROR(VLOOKUP(J52,Таблица1[],4,0),0)*$E$2/100</f>
        <v>0</v>
      </c>
      <c r="AG52" s="5" t="str">
        <f t="shared" si="3"/>
        <v>,  0,255,0</v>
      </c>
      <c r="AH52" s="41">
        <f>IFERROR(VLOOKUP(K52,Таблица1[],3,0),0)*$E$2/100</f>
        <v>0</v>
      </c>
      <c r="AI52" s="41">
        <f>IFERROR(VLOOKUP(K52,Таблица1[],2,0),0)*$E$2/100</f>
        <v>255</v>
      </c>
      <c r="AJ52" s="41">
        <f>IFERROR(VLOOKUP(K52,Таблица1[],4,0),0)*$E$2/100</f>
        <v>0</v>
      </c>
      <c r="AK52" s="5" t="str">
        <f t="shared" si="4"/>
        <v>,  0,255,0</v>
      </c>
      <c r="AL52" s="41">
        <f>IFERROR(VLOOKUP(L52,Таблица1[],3,0),0)*$E$2/100</f>
        <v>0</v>
      </c>
      <c r="AM52" s="41">
        <f>IFERROR(VLOOKUP(L52,Таблица1[],2,0),0)*$E$2/100</f>
        <v>255</v>
      </c>
      <c r="AN52" s="41">
        <f>IFERROR(VLOOKUP(L52,Таблица1[],4,0),0)*$E$2/100</f>
        <v>0</v>
      </c>
      <c r="AO52" s="5" t="str">
        <f t="shared" si="5"/>
        <v>,  0,255,0</v>
      </c>
      <c r="AP52" s="41">
        <f>IFERROR(VLOOKUP(M52,Таблица1[],3,0),0)*$E$2/100</f>
        <v>0</v>
      </c>
      <c r="AQ52" s="41">
        <f>IFERROR(VLOOKUP(M52,Таблица1[],2,0),0)*$E$2/100</f>
        <v>255</v>
      </c>
      <c r="AR52" s="41">
        <f>IFERROR(VLOOKUP(M52,Таблица1[],4,0),0)*$E$2/100</f>
        <v>0</v>
      </c>
      <c r="AS52" s="5" t="str">
        <f t="shared" si="6"/>
        <v>,  0,255,0</v>
      </c>
      <c r="AT52" s="41">
        <f>IFERROR(VLOOKUP(N52,Таблица1[],3,0),0)*$E$2/100</f>
        <v>0</v>
      </c>
      <c r="AU52" s="41">
        <f>IFERROR(VLOOKUP(N52,Таблица1[],2,0),0)*$E$2/100</f>
        <v>255</v>
      </c>
      <c r="AV52" s="41">
        <f>IFERROR(VLOOKUP(N52,Таблица1[],4,0),0)*$E$2/100</f>
        <v>0</v>
      </c>
      <c r="AW52" s="5" t="str">
        <f t="shared" si="7"/>
        <v>,  0,255,0</v>
      </c>
      <c r="AX52" s="41">
        <f>IFERROR(VLOOKUP(O52,Таблица1[],3,0),0)*$E$2/100</f>
        <v>0</v>
      </c>
      <c r="AY52" s="41">
        <f>IFERROR(VLOOKUP(O52,Таблица1[],2,0),0)*$E$2/100</f>
        <v>255</v>
      </c>
      <c r="AZ52" s="41">
        <f>IFERROR(VLOOKUP(O52,Таблица1[],4,0),0)*$E$2/100</f>
        <v>0</v>
      </c>
      <c r="BA52" s="5" t="str">
        <f t="shared" si="8"/>
        <v>,  0,255,0</v>
      </c>
      <c r="BB52" s="41">
        <f>IFERROR(VLOOKUP(P52,Таблица1[],3,0),0)*$E$2/100</f>
        <v>0</v>
      </c>
      <c r="BC52" s="41">
        <f>IFERROR(VLOOKUP(P52,Таблица1[],2,0),0)*$E$2/100</f>
        <v>255</v>
      </c>
      <c r="BD52" s="41">
        <f>IFERROR(VLOOKUP(P52,Таблица1[],4,0),0)*$E$2/100</f>
        <v>0</v>
      </c>
      <c r="BE52" s="5" t="str">
        <f t="shared" si="9"/>
        <v>,  0,255,0</v>
      </c>
      <c r="BF52" s="41">
        <f>IFERROR(VLOOKUP(Q52,Таблица1[],3,0),0)*$E$2/100</f>
        <v>0</v>
      </c>
      <c r="BG52" s="41">
        <f>IFERROR(VLOOKUP(Q52,Таблица1[],2,0),0)*$E$2/100</f>
        <v>255</v>
      </c>
      <c r="BH52" s="41">
        <f>IFERROR(VLOOKUP(Q52,Таблица1[],4,0),0)*$E$2/100</f>
        <v>0</v>
      </c>
      <c r="BI52" s="5" t="str">
        <f t="shared" si="10"/>
        <v>,  0,255,0</v>
      </c>
      <c r="BJ52" s="41">
        <f>IFERROR(VLOOKUP(R52,Таблица1[],3,0),0)*$E$2/100</f>
        <v>0</v>
      </c>
      <c r="BK52" s="41">
        <f>IFERROR(VLOOKUP(R52,Таблица1[],2,0),0)*$E$2/100</f>
        <v>255</v>
      </c>
      <c r="BL52" s="41">
        <f>IFERROR(VLOOKUP(R52,Таблица1[],4,0),0)*$E$2/100</f>
        <v>0</v>
      </c>
      <c r="BM52" s="5" t="str">
        <f t="shared" si="11"/>
        <v>,  0,255,0</v>
      </c>
      <c r="BN52" s="41">
        <f>IFERROR(VLOOKUP(S52,Таблица1[],3,0),0)*$E$2/100</f>
        <v>0</v>
      </c>
      <c r="BO52" s="41">
        <f>IFERROR(VLOOKUP(S52,Таблица1[],2,0),0)*$E$2/100</f>
        <v>255</v>
      </c>
      <c r="BP52" s="41">
        <f>IFERROR(VLOOKUP(S52,Таблица1[],4,0),0)*$E$2/100</f>
        <v>0</v>
      </c>
      <c r="BQ52" s="5" t="str">
        <f t="shared" si="12"/>
        <v>,  0,255,0</v>
      </c>
      <c r="BR52" s="41">
        <f>IFERROR(VLOOKUP(T52,Таблица1[],3,0),0)*$E$2/100</f>
        <v>0</v>
      </c>
      <c r="BS52" s="41">
        <f>IFERROR(VLOOKUP(T52,Таблица1[],2,0),0)*$E$2/100</f>
        <v>255</v>
      </c>
      <c r="BT52" s="41">
        <f>IFERROR(VLOOKUP(T52,Таблица1[],4,0),0)*$E$2/100</f>
        <v>0</v>
      </c>
      <c r="BU52" s="5" t="str">
        <f t="shared" si="13"/>
        <v>,  0,255,0</v>
      </c>
    </row>
    <row r="53" spans="2:73" x14ac:dyDescent="0.45">
      <c r="B53" s="28">
        <v>32</v>
      </c>
      <c r="C53" s="28">
        <v>0</v>
      </c>
      <c r="D53" s="28">
        <v>20</v>
      </c>
      <c r="E53" s="24">
        <v>1</v>
      </c>
      <c r="F53" t="str">
        <f t="shared" si="17"/>
        <v>32,0,20,1</v>
      </c>
      <c r="I53" s="40" t="s">
        <v>43</v>
      </c>
      <c r="S53" s="31" t="s">
        <v>43</v>
      </c>
      <c r="T53" s="33" t="s">
        <v>41</v>
      </c>
      <c r="V53" t="str">
        <f t="shared" si="0"/>
        <v>.DB   32,0,20,1,  0,128,128,  85,85,85,  0,0,0,  0,0,0,  0,0,0,  0,0,0,  0,0,0,  0,0,0,  0,0,0,  0,0,0,  0,0,0,  85,85,85</v>
      </c>
      <c r="W53" s="24" t="s">
        <v>24</v>
      </c>
      <c r="X53" s="27"/>
      <c r="Y53" s="24"/>
      <c r="Z53" s="41">
        <f>IFERROR(VLOOKUP(I53,Таблица1[],3,0),0)*$E$2/100</f>
        <v>85</v>
      </c>
      <c r="AA53" s="41">
        <f>IFERROR(VLOOKUP(I53,Таблица1[],2,0),0)*$E$2/100</f>
        <v>85</v>
      </c>
      <c r="AB53" s="41">
        <f>IFERROR(VLOOKUP(I53,Таблица1[],4,0),0)*$E$2/100</f>
        <v>85</v>
      </c>
      <c r="AC53" s="5" t="str">
        <f t="shared" si="2"/>
        <v>,  85,85,85</v>
      </c>
      <c r="AD53" s="41">
        <f>IFERROR(VLOOKUP(J53,Таблица1[],3,0),0)*$E$2/100</f>
        <v>0</v>
      </c>
      <c r="AE53" s="41">
        <f>IFERROR(VLOOKUP(J53,Таблица1[],2,0),0)*$E$2/100</f>
        <v>0</v>
      </c>
      <c r="AF53" s="41">
        <f>IFERROR(VLOOKUP(J53,Таблица1[],4,0),0)*$E$2/100</f>
        <v>0</v>
      </c>
      <c r="AG53" s="5" t="str">
        <f t="shared" si="3"/>
        <v>,  0,0,0</v>
      </c>
      <c r="AH53" s="41">
        <f>IFERROR(VLOOKUP(K53,Таблица1[],3,0),0)*$E$2/100</f>
        <v>0</v>
      </c>
      <c r="AI53" s="41">
        <f>IFERROR(VLOOKUP(K53,Таблица1[],2,0),0)*$E$2/100</f>
        <v>0</v>
      </c>
      <c r="AJ53" s="41">
        <f>IFERROR(VLOOKUP(K53,Таблица1[],4,0),0)*$E$2/100</f>
        <v>0</v>
      </c>
      <c r="AK53" s="5" t="str">
        <f t="shared" si="4"/>
        <v>,  0,0,0</v>
      </c>
      <c r="AL53" s="41">
        <f>IFERROR(VLOOKUP(L53,Таблица1[],3,0),0)*$E$2/100</f>
        <v>0</v>
      </c>
      <c r="AM53" s="41">
        <f>IFERROR(VLOOKUP(L53,Таблица1[],2,0),0)*$E$2/100</f>
        <v>0</v>
      </c>
      <c r="AN53" s="41">
        <f>IFERROR(VLOOKUP(L53,Таблица1[],4,0),0)*$E$2/100</f>
        <v>0</v>
      </c>
      <c r="AO53" s="5" t="str">
        <f t="shared" si="5"/>
        <v>,  0,0,0</v>
      </c>
      <c r="AP53" s="41">
        <f>IFERROR(VLOOKUP(M53,Таблица1[],3,0),0)*$E$2/100</f>
        <v>0</v>
      </c>
      <c r="AQ53" s="41">
        <f>IFERROR(VLOOKUP(M53,Таблица1[],2,0),0)*$E$2/100</f>
        <v>0</v>
      </c>
      <c r="AR53" s="41">
        <f>IFERROR(VLOOKUP(M53,Таблица1[],4,0),0)*$E$2/100</f>
        <v>0</v>
      </c>
      <c r="AS53" s="5" t="str">
        <f t="shared" si="6"/>
        <v>,  0,0,0</v>
      </c>
      <c r="AT53" s="41">
        <f>IFERROR(VLOOKUP(N53,Таблица1[],3,0),0)*$E$2/100</f>
        <v>0</v>
      </c>
      <c r="AU53" s="41">
        <f>IFERROR(VLOOKUP(N53,Таблица1[],2,0),0)*$E$2/100</f>
        <v>0</v>
      </c>
      <c r="AV53" s="41">
        <f>IFERROR(VLOOKUP(N53,Таблица1[],4,0),0)*$E$2/100</f>
        <v>0</v>
      </c>
      <c r="AW53" s="5" t="str">
        <f t="shared" si="7"/>
        <v>,  0,0,0</v>
      </c>
      <c r="AX53" s="41">
        <f>IFERROR(VLOOKUP(O53,Таблица1[],3,0),0)*$E$2/100</f>
        <v>0</v>
      </c>
      <c r="AY53" s="41">
        <f>IFERROR(VLOOKUP(O53,Таблица1[],2,0),0)*$E$2/100</f>
        <v>0</v>
      </c>
      <c r="AZ53" s="41">
        <f>IFERROR(VLOOKUP(O53,Таблица1[],4,0),0)*$E$2/100</f>
        <v>0</v>
      </c>
      <c r="BA53" s="5" t="str">
        <f t="shared" si="8"/>
        <v>,  0,0,0</v>
      </c>
      <c r="BB53" s="41">
        <f>IFERROR(VLOOKUP(P53,Таблица1[],3,0),0)*$E$2/100</f>
        <v>0</v>
      </c>
      <c r="BC53" s="41">
        <f>IFERROR(VLOOKUP(P53,Таблица1[],2,0),0)*$E$2/100</f>
        <v>0</v>
      </c>
      <c r="BD53" s="41">
        <f>IFERROR(VLOOKUP(P53,Таблица1[],4,0),0)*$E$2/100</f>
        <v>0</v>
      </c>
      <c r="BE53" s="5" t="str">
        <f t="shared" si="9"/>
        <v>,  0,0,0</v>
      </c>
      <c r="BF53" s="41">
        <f>IFERROR(VLOOKUP(Q53,Таблица1[],3,0),0)*$E$2/100</f>
        <v>0</v>
      </c>
      <c r="BG53" s="41">
        <f>IFERROR(VLOOKUP(Q53,Таблица1[],2,0),0)*$E$2/100</f>
        <v>0</v>
      </c>
      <c r="BH53" s="41">
        <f>IFERROR(VLOOKUP(Q53,Таблица1[],4,0),0)*$E$2/100</f>
        <v>0</v>
      </c>
      <c r="BI53" s="5" t="str">
        <f t="shared" si="10"/>
        <v>,  0,0,0</v>
      </c>
      <c r="BJ53" s="41">
        <f>IFERROR(VLOOKUP(R53,Таблица1[],3,0),0)*$E$2/100</f>
        <v>0</v>
      </c>
      <c r="BK53" s="41">
        <f>IFERROR(VLOOKUP(R53,Таблица1[],2,0),0)*$E$2/100</f>
        <v>0</v>
      </c>
      <c r="BL53" s="41">
        <f>IFERROR(VLOOKUP(R53,Таблица1[],4,0),0)*$E$2/100</f>
        <v>0</v>
      </c>
      <c r="BM53" s="5" t="str">
        <f t="shared" si="11"/>
        <v>,  0,0,0</v>
      </c>
      <c r="BN53" s="41">
        <f>IFERROR(VLOOKUP(S53,Таблица1[],3,0),0)*$E$2/100</f>
        <v>85</v>
      </c>
      <c r="BO53" s="41">
        <f>IFERROR(VLOOKUP(S53,Таблица1[],2,0),0)*$E$2/100</f>
        <v>85</v>
      </c>
      <c r="BP53" s="41">
        <f>IFERROR(VLOOKUP(S53,Таблица1[],4,0),0)*$E$2/100</f>
        <v>85</v>
      </c>
      <c r="BQ53" s="5" t="str">
        <f t="shared" si="12"/>
        <v>,  85,85,85</v>
      </c>
      <c r="BR53" s="41">
        <f>IFERROR(VLOOKUP(T53,Таблица1[],3,0),0)*$E$2/100</f>
        <v>0</v>
      </c>
      <c r="BS53" s="41">
        <f>IFERROR(VLOOKUP(T53,Таблица1[],2,0),0)*$E$2/100</f>
        <v>127.5</v>
      </c>
      <c r="BT53" s="41">
        <f>IFERROR(VLOOKUP(T53,Таблица1[],4,0),0)*$E$2/100</f>
        <v>127.5</v>
      </c>
      <c r="BU53" s="5" t="str">
        <f t="shared" si="13"/>
        <v>,  0,128,128</v>
      </c>
    </row>
    <row r="54" spans="2:73" x14ac:dyDescent="0.45">
      <c r="B54" s="24">
        <v>64</v>
      </c>
      <c r="C54" s="24">
        <v>0</v>
      </c>
      <c r="D54" s="24">
        <v>20</v>
      </c>
      <c r="E54" s="24">
        <v>1</v>
      </c>
      <c r="F54" t="str">
        <f t="shared" si="17"/>
        <v>64,0,20,1</v>
      </c>
      <c r="I54" s="40" t="s">
        <v>37</v>
      </c>
      <c r="J54" s="40" t="s">
        <v>43</v>
      </c>
      <c r="R54" s="31" t="s">
        <v>43</v>
      </c>
      <c r="S54" s="31" t="s">
        <v>41</v>
      </c>
      <c r="V54" t="str">
        <f t="shared" si="0"/>
        <v>.DB   64,0,20,1,  0,0,0,  0,128,128,  85,85,85,  0,0,0,  0,0,0,  0,0,0,  0,0,0,  0,0,0,  0,0,0,  0,0,0,  85,85,85,  128,0,128</v>
      </c>
      <c r="W54" s="24" t="s">
        <v>24</v>
      </c>
      <c r="X54" s="27"/>
      <c r="Y54" s="24"/>
      <c r="Z54" s="41">
        <f>IFERROR(VLOOKUP(I54,Таблица1[],3,0),0)*$E$2/100</f>
        <v>127.5</v>
      </c>
      <c r="AA54" s="41">
        <f>IFERROR(VLOOKUP(I54,Таблица1[],2,0),0)*$E$2/100</f>
        <v>0</v>
      </c>
      <c r="AB54" s="41">
        <f>IFERROR(VLOOKUP(I54,Таблица1[],4,0),0)*$E$2/100</f>
        <v>127.5</v>
      </c>
      <c r="AC54" s="5" t="str">
        <f t="shared" si="2"/>
        <v>,  128,0,128</v>
      </c>
      <c r="AD54" s="41">
        <f>IFERROR(VLOOKUP(J54,Таблица1[],3,0),0)*$E$2/100</f>
        <v>85</v>
      </c>
      <c r="AE54" s="41">
        <f>IFERROR(VLOOKUP(J54,Таблица1[],2,0),0)*$E$2/100</f>
        <v>85</v>
      </c>
      <c r="AF54" s="41">
        <f>IFERROR(VLOOKUP(J54,Таблица1[],4,0),0)*$E$2/100</f>
        <v>85</v>
      </c>
      <c r="AG54" s="5" t="str">
        <f t="shared" si="3"/>
        <v>,  85,85,85</v>
      </c>
      <c r="AH54" s="41">
        <f>IFERROR(VLOOKUP(K54,Таблица1[],3,0),0)*$E$2/100</f>
        <v>0</v>
      </c>
      <c r="AI54" s="41">
        <f>IFERROR(VLOOKUP(K54,Таблица1[],2,0),0)*$E$2/100</f>
        <v>0</v>
      </c>
      <c r="AJ54" s="41">
        <f>IFERROR(VLOOKUP(K54,Таблица1[],4,0),0)*$E$2/100</f>
        <v>0</v>
      </c>
      <c r="AK54" s="5" t="str">
        <f t="shared" si="4"/>
        <v>,  0,0,0</v>
      </c>
      <c r="AL54" s="41">
        <f>IFERROR(VLOOKUP(L54,Таблица1[],3,0),0)*$E$2/100</f>
        <v>0</v>
      </c>
      <c r="AM54" s="41">
        <f>IFERROR(VLOOKUP(L54,Таблица1[],2,0),0)*$E$2/100</f>
        <v>0</v>
      </c>
      <c r="AN54" s="41">
        <f>IFERROR(VLOOKUP(L54,Таблица1[],4,0),0)*$E$2/100</f>
        <v>0</v>
      </c>
      <c r="AO54" s="5" t="str">
        <f t="shared" si="5"/>
        <v>,  0,0,0</v>
      </c>
      <c r="AP54" s="41">
        <f>IFERROR(VLOOKUP(M54,Таблица1[],3,0),0)*$E$2/100</f>
        <v>0</v>
      </c>
      <c r="AQ54" s="41">
        <f>IFERROR(VLOOKUP(M54,Таблица1[],2,0),0)*$E$2/100</f>
        <v>0</v>
      </c>
      <c r="AR54" s="41">
        <f>IFERROR(VLOOKUP(M54,Таблица1[],4,0),0)*$E$2/100</f>
        <v>0</v>
      </c>
      <c r="AS54" s="5" t="str">
        <f t="shared" si="6"/>
        <v>,  0,0,0</v>
      </c>
      <c r="AT54" s="41">
        <f>IFERROR(VLOOKUP(N54,Таблица1[],3,0),0)*$E$2/100</f>
        <v>0</v>
      </c>
      <c r="AU54" s="41">
        <f>IFERROR(VLOOKUP(N54,Таблица1[],2,0),0)*$E$2/100</f>
        <v>0</v>
      </c>
      <c r="AV54" s="41">
        <f>IFERROR(VLOOKUP(N54,Таблица1[],4,0),0)*$E$2/100</f>
        <v>0</v>
      </c>
      <c r="AW54" s="5" t="str">
        <f t="shared" si="7"/>
        <v>,  0,0,0</v>
      </c>
      <c r="AX54" s="41">
        <f>IFERROR(VLOOKUP(O54,Таблица1[],3,0),0)*$E$2/100</f>
        <v>0</v>
      </c>
      <c r="AY54" s="41">
        <f>IFERROR(VLOOKUP(O54,Таблица1[],2,0),0)*$E$2/100</f>
        <v>0</v>
      </c>
      <c r="AZ54" s="41">
        <f>IFERROR(VLOOKUP(O54,Таблица1[],4,0),0)*$E$2/100</f>
        <v>0</v>
      </c>
      <c r="BA54" s="5" t="str">
        <f t="shared" si="8"/>
        <v>,  0,0,0</v>
      </c>
      <c r="BB54" s="41">
        <f>IFERROR(VLOOKUP(P54,Таблица1[],3,0),0)*$E$2/100</f>
        <v>0</v>
      </c>
      <c r="BC54" s="41">
        <f>IFERROR(VLOOKUP(P54,Таблица1[],2,0),0)*$E$2/100</f>
        <v>0</v>
      </c>
      <c r="BD54" s="41">
        <f>IFERROR(VLOOKUP(P54,Таблица1[],4,0),0)*$E$2/100</f>
        <v>0</v>
      </c>
      <c r="BE54" s="5" t="str">
        <f t="shared" si="9"/>
        <v>,  0,0,0</v>
      </c>
      <c r="BF54" s="41">
        <f>IFERROR(VLOOKUP(Q54,Таблица1[],3,0),0)*$E$2/100</f>
        <v>0</v>
      </c>
      <c r="BG54" s="41">
        <f>IFERROR(VLOOKUP(Q54,Таблица1[],2,0),0)*$E$2/100</f>
        <v>0</v>
      </c>
      <c r="BH54" s="41">
        <f>IFERROR(VLOOKUP(Q54,Таблица1[],4,0),0)*$E$2/100</f>
        <v>0</v>
      </c>
      <c r="BI54" s="5" t="str">
        <f t="shared" si="10"/>
        <v>,  0,0,0</v>
      </c>
      <c r="BJ54" s="41">
        <f>IFERROR(VLOOKUP(R54,Таблица1[],3,0),0)*$E$2/100</f>
        <v>85</v>
      </c>
      <c r="BK54" s="41">
        <f>IFERROR(VLOOKUP(R54,Таблица1[],2,0),0)*$E$2/100</f>
        <v>85</v>
      </c>
      <c r="BL54" s="41">
        <f>IFERROR(VLOOKUP(R54,Таблица1[],4,0),0)*$E$2/100</f>
        <v>85</v>
      </c>
      <c r="BM54" s="5" t="str">
        <f t="shared" si="11"/>
        <v>,  85,85,85</v>
      </c>
      <c r="BN54" s="41">
        <f>IFERROR(VLOOKUP(S54,Таблица1[],3,0),0)*$E$2/100</f>
        <v>0</v>
      </c>
      <c r="BO54" s="41">
        <f>IFERROR(VLOOKUP(S54,Таблица1[],2,0),0)*$E$2/100</f>
        <v>127.5</v>
      </c>
      <c r="BP54" s="41">
        <f>IFERROR(VLOOKUP(S54,Таблица1[],4,0),0)*$E$2/100</f>
        <v>127.5</v>
      </c>
      <c r="BQ54" s="5" t="str">
        <f t="shared" si="12"/>
        <v>,  0,128,128</v>
      </c>
      <c r="BR54" s="41">
        <f>IFERROR(VLOOKUP(T54,Таблица1[],3,0),0)*$E$2/100</f>
        <v>0</v>
      </c>
      <c r="BS54" s="41">
        <f>IFERROR(VLOOKUP(T54,Таблица1[],2,0),0)*$E$2/100</f>
        <v>0</v>
      </c>
      <c r="BT54" s="41">
        <f>IFERROR(VLOOKUP(T54,Таблица1[],4,0),0)*$E$2/100</f>
        <v>0</v>
      </c>
      <c r="BU54" s="5" t="str">
        <f t="shared" si="13"/>
        <v>,  0,0,0</v>
      </c>
    </row>
    <row r="55" spans="2:73" x14ac:dyDescent="0.45">
      <c r="B55" s="24">
        <v>64</v>
      </c>
      <c r="C55" s="24">
        <v>0</v>
      </c>
      <c r="D55" s="24">
        <v>20</v>
      </c>
      <c r="E55" s="24">
        <v>1</v>
      </c>
      <c r="F55" t="str">
        <f t="shared" si="17"/>
        <v>64,0,20,1</v>
      </c>
      <c r="J55" s="40" t="s">
        <v>37</v>
      </c>
      <c r="K55" s="40" t="s">
        <v>43</v>
      </c>
      <c r="Q55" s="35" t="s">
        <v>43</v>
      </c>
      <c r="R55" s="31" t="s">
        <v>41</v>
      </c>
      <c r="V55" t="str">
        <f t="shared" si="0"/>
        <v>.DB   64,0,20,1,  0,0,0,  0,0,0,  0,128,128,  85,85,85,  0,0,0,  0,0,0,  0,0,0,  0,0,0,  0,0,0,  85,85,85,  128,0,128,  0,0,0</v>
      </c>
      <c r="W55" s="24" t="s">
        <v>24</v>
      </c>
      <c r="X55" s="27"/>
      <c r="Y55" s="24"/>
      <c r="Z55" s="41">
        <f>IFERROR(VLOOKUP(I55,Таблица1[],3,0),0)*$E$2/100</f>
        <v>0</v>
      </c>
      <c r="AA55" s="41">
        <f>IFERROR(VLOOKUP(I55,Таблица1[],2,0),0)*$E$2/100</f>
        <v>0</v>
      </c>
      <c r="AB55" s="41">
        <f>IFERROR(VLOOKUP(I55,Таблица1[],4,0),0)*$E$2/100</f>
        <v>0</v>
      </c>
      <c r="AC55" s="5" t="str">
        <f t="shared" si="2"/>
        <v>,  0,0,0</v>
      </c>
      <c r="AD55" s="41">
        <f>IFERROR(VLOOKUP(J55,Таблица1[],3,0),0)*$E$2/100</f>
        <v>127.5</v>
      </c>
      <c r="AE55" s="41">
        <f>IFERROR(VLOOKUP(J55,Таблица1[],2,0),0)*$E$2/100</f>
        <v>0</v>
      </c>
      <c r="AF55" s="41">
        <f>IFERROR(VLOOKUP(J55,Таблица1[],4,0),0)*$E$2/100</f>
        <v>127.5</v>
      </c>
      <c r="AG55" s="5" t="str">
        <f t="shared" si="3"/>
        <v>,  128,0,128</v>
      </c>
      <c r="AH55" s="41">
        <f>IFERROR(VLOOKUP(K55,Таблица1[],3,0),0)*$E$2/100</f>
        <v>85</v>
      </c>
      <c r="AI55" s="41">
        <f>IFERROR(VLOOKUP(K55,Таблица1[],2,0),0)*$E$2/100</f>
        <v>85</v>
      </c>
      <c r="AJ55" s="41">
        <f>IFERROR(VLOOKUP(K55,Таблица1[],4,0),0)*$E$2/100</f>
        <v>85</v>
      </c>
      <c r="AK55" s="5" t="str">
        <f t="shared" si="4"/>
        <v>,  85,85,85</v>
      </c>
      <c r="AL55" s="41">
        <f>IFERROR(VLOOKUP(L55,Таблица1[],3,0),0)*$E$2/100</f>
        <v>0</v>
      </c>
      <c r="AM55" s="41">
        <f>IFERROR(VLOOKUP(L55,Таблица1[],2,0),0)*$E$2/100</f>
        <v>0</v>
      </c>
      <c r="AN55" s="41">
        <f>IFERROR(VLOOKUP(L55,Таблица1[],4,0),0)*$E$2/100</f>
        <v>0</v>
      </c>
      <c r="AO55" s="5" t="str">
        <f t="shared" si="5"/>
        <v>,  0,0,0</v>
      </c>
      <c r="AP55" s="41">
        <f>IFERROR(VLOOKUP(M55,Таблица1[],3,0),0)*$E$2/100</f>
        <v>0</v>
      </c>
      <c r="AQ55" s="41">
        <f>IFERROR(VLOOKUP(M55,Таблица1[],2,0),0)*$E$2/100</f>
        <v>0</v>
      </c>
      <c r="AR55" s="41">
        <f>IFERROR(VLOOKUP(M55,Таблица1[],4,0),0)*$E$2/100</f>
        <v>0</v>
      </c>
      <c r="AS55" s="5" t="str">
        <f t="shared" si="6"/>
        <v>,  0,0,0</v>
      </c>
      <c r="AT55" s="41">
        <f>IFERROR(VLOOKUP(N55,Таблица1[],3,0),0)*$E$2/100</f>
        <v>0</v>
      </c>
      <c r="AU55" s="41">
        <f>IFERROR(VLOOKUP(N55,Таблица1[],2,0),0)*$E$2/100</f>
        <v>0</v>
      </c>
      <c r="AV55" s="41">
        <f>IFERROR(VLOOKUP(N55,Таблица1[],4,0),0)*$E$2/100</f>
        <v>0</v>
      </c>
      <c r="AW55" s="5" t="str">
        <f t="shared" si="7"/>
        <v>,  0,0,0</v>
      </c>
      <c r="AX55" s="41">
        <f>IFERROR(VLOOKUP(O55,Таблица1[],3,0),0)*$E$2/100</f>
        <v>0</v>
      </c>
      <c r="AY55" s="41">
        <f>IFERROR(VLOOKUP(O55,Таблица1[],2,0),0)*$E$2/100</f>
        <v>0</v>
      </c>
      <c r="AZ55" s="41">
        <f>IFERROR(VLOOKUP(O55,Таблица1[],4,0),0)*$E$2/100</f>
        <v>0</v>
      </c>
      <c r="BA55" s="5" t="str">
        <f t="shared" si="8"/>
        <v>,  0,0,0</v>
      </c>
      <c r="BB55" s="41">
        <f>IFERROR(VLOOKUP(P55,Таблица1[],3,0),0)*$E$2/100</f>
        <v>0</v>
      </c>
      <c r="BC55" s="41">
        <f>IFERROR(VLOOKUP(P55,Таблица1[],2,0),0)*$E$2/100</f>
        <v>0</v>
      </c>
      <c r="BD55" s="41">
        <f>IFERROR(VLOOKUP(P55,Таблица1[],4,0),0)*$E$2/100</f>
        <v>0</v>
      </c>
      <c r="BE55" s="5" t="str">
        <f t="shared" si="9"/>
        <v>,  0,0,0</v>
      </c>
      <c r="BF55" s="41">
        <f>IFERROR(VLOOKUP(Q55,Таблица1[],3,0),0)*$E$2/100</f>
        <v>85</v>
      </c>
      <c r="BG55" s="41">
        <f>IFERROR(VLOOKUP(Q55,Таблица1[],2,0),0)*$E$2/100</f>
        <v>85</v>
      </c>
      <c r="BH55" s="41">
        <f>IFERROR(VLOOKUP(Q55,Таблица1[],4,0),0)*$E$2/100</f>
        <v>85</v>
      </c>
      <c r="BI55" s="5" t="str">
        <f t="shared" si="10"/>
        <v>,  85,85,85</v>
      </c>
      <c r="BJ55" s="41">
        <f>IFERROR(VLOOKUP(R55,Таблица1[],3,0),0)*$E$2/100</f>
        <v>0</v>
      </c>
      <c r="BK55" s="41">
        <f>IFERROR(VLOOKUP(R55,Таблица1[],2,0),0)*$E$2/100</f>
        <v>127.5</v>
      </c>
      <c r="BL55" s="41">
        <f>IFERROR(VLOOKUP(R55,Таблица1[],4,0),0)*$E$2/100</f>
        <v>127.5</v>
      </c>
      <c r="BM55" s="5" t="str">
        <f t="shared" si="11"/>
        <v>,  0,128,128</v>
      </c>
      <c r="BN55" s="41">
        <f>IFERROR(VLOOKUP(S55,Таблица1[],3,0),0)*$E$2/100</f>
        <v>0</v>
      </c>
      <c r="BO55" s="41">
        <f>IFERROR(VLOOKUP(S55,Таблица1[],2,0),0)*$E$2/100</f>
        <v>0</v>
      </c>
      <c r="BP55" s="41">
        <f>IFERROR(VLOOKUP(S55,Таблица1[],4,0),0)*$E$2/100</f>
        <v>0</v>
      </c>
      <c r="BQ55" s="5" t="str">
        <f t="shared" si="12"/>
        <v>,  0,0,0</v>
      </c>
      <c r="BR55" s="41">
        <f>IFERROR(VLOOKUP(T55,Таблица1[],3,0),0)*$E$2/100</f>
        <v>0</v>
      </c>
      <c r="BS55" s="41">
        <f>IFERROR(VLOOKUP(T55,Таблица1[],2,0),0)*$E$2/100</f>
        <v>0</v>
      </c>
      <c r="BT55" s="41">
        <f>IFERROR(VLOOKUP(T55,Таблица1[],4,0),0)*$E$2/100</f>
        <v>0</v>
      </c>
      <c r="BU55" s="5" t="str">
        <f t="shared" si="13"/>
        <v>,  0,0,0</v>
      </c>
    </row>
    <row r="56" spans="2:73" x14ac:dyDescent="0.45">
      <c r="B56" s="24">
        <v>64</v>
      </c>
      <c r="C56" s="24">
        <v>0</v>
      </c>
      <c r="D56" s="24">
        <v>20</v>
      </c>
      <c r="E56" s="24">
        <v>1</v>
      </c>
      <c r="F56" t="str">
        <f t="shared" si="17"/>
        <v>64,0,20,1</v>
      </c>
      <c r="K56" s="40" t="s">
        <v>37</v>
      </c>
      <c r="L56" s="38" t="s">
        <v>43</v>
      </c>
      <c r="P56" s="35" t="s">
        <v>43</v>
      </c>
      <c r="Q56" s="35" t="s">
        <v>41</v>
      </c>
      <c r="V56" t="str">
        <f t="shared" si="0"/>
        <v>.DB   64,0,20,1,  0,0,0,  0,0,0,  0,0,0,  0,128,128,  85,85,85,  0,0,0,  0,0,0,  0,0,0,  85,85,85,  128,0,128,  0,0,0,  0,0,0</v>
      </c>
      <c r="W56" s="24" t="s">
        <v>24</v>
      </c>
      <c r="X56" s="27"/>
      <c r="Y56" s="24"/>
      <c r="Z56" s="41">
        <f>IFERROR(VLOOKUP(I56,Таблица1[],3,0),0)*$E$2/100</f>
        <v>0</v>
      </c>
      <c r="AA56" s="41">
        <f>IFERROR(VLOOKUP(I56,Таблица1[],2,0),0)*$E$2/100</f>
        <v>0</v>
      </c>
      <c r="AB56" s="41">
        <f>IFERROR(VLOOKUP(I56,Таблица1[],4,0),0)*$E$2/100</f>
        <v>0</v>
      </c>
      <c r="AC56" s="5" t="str">
        <f t="shared" si="2"/>
        <v>,  0,0,0</v>
      </c>
      <c r="AD56" s="41">
        <f>IFERROR(VLOOKUP(J56,Таблица1[],3,0),0)*$E$2/100</f>
        <v>0</v>
      </c>
      <c r="AE56" s="41">
        <f>IFERROR(VLOOKUP(J56,Таблица1[],2,0),0)*$E$2/100</f>
        <v>0</v>
      </c>
      <c r="AF56" s="41">
        <f>IFERROR(VLOOKUP(J56,Таблица1[],4,0),0)*$E$2/100</f>
        <v>0</v>
      </c>
      <c r="AG56" s="5" t="str">
        <f t="shared" si="3"/>
        <v>,  0,0,0</v>
      </c>
      <c r="AH56" s="41">
        <f>IFERROR(VLOOKUP(K56,Таблица1[],3,0),0)*$E$2/100</f>
        <v>127.5</v>
      </c>
      <c r="AI56" s="41">
        <f>IFERROR(VLOOKUP(K56,Таблица1[],2,0),0)*$E$2/100</f>
        <v>0</v>
      </c>
      <c r="AJ56" s="41">
        <f>IFERROR(VLOOKUP(K56,Таблица1[],4,0),0)*$E$2/100</f>
        <v>127.5</v>
      </c>
      <c r="AK56" s="5" t="str">
        <f t="shared" si="4"/>
        <v>,  128,0,128</v>
      </c>
      <c r="AL56" s="41">
        <f>IFERROR(VLOOKUP(L56,Таблица1[],3,0),0)*$E$2/100</f>
        <v>85</v>
      </c>
      <c r="AM56" s="41">
        <f>IFERROR(VLOOKUP(L56,Таблица1[],2,0),0)*$E$2/100</f>
        <v>85</v>
      </c>
      <c r="AN56" s="41">
        <f>IFERROR(VLOOKUP(L56,Таблица1[],4,0),0)*$E$2/100</f>
        <v>85</v>
      </c>
      <c r="AO56" s="5" t="str">
        <f t="shared" si="5"/>
        <v>,  85,85,85</v>
      </c>
      <c r="AP56" s="41">
        <f>IFERROR(VLOOKUP(M56,Таблица1[],3,0),0)*$E$2/100</f>
        <v>0</v>
      </c>
      <c r="AQ56" s="41">
        <f>IFERROR(VLOOKUP(M56,Таблица1[],2,0),0)*$E$2/100</f>
        <v>0</v>
      </c>
      <c r="AR56" s="41">
        <f>IFERROR(VLOOKUP(M56,Таблица1[],4,0),0)*$E$2/100</f>
        <v>0</v>
      </c>
      <c r="AS56" s="5" t="str">
        <f t="shared" si="6"/>
        <v>,  0,0,0</v>
      </c>
      <c r="AT56" s="41">
        <f>IFERROR(VLOOKUP(N56,Таблица1[],3,0),0)*$E$2/100</f>
        <v>0</v>
      </c>
      <c r="AU56" s="41">
        <f>IFERROR(VLOOKUP(N56,Таблица1[],2,0),0)*$E$2/100</f>
        <v>0</v>
      </c>
      <c r="AV56" s="41">
        <f>IFERROR(VLOOKUP(N56,Таблица1[],4,0),0)*$E$2/100</f>
        <v>0</v>
      </c>
      <c r="AW56" s="5" t="str">
        <f t="shared" si="7"/>
        <v>,  0,0,0</v>
      </c>
      <c r="AX56" s="41">
        <f>IFERROR(VLOOKUP(O56,Таблица1[],3,0),0)*$E$2/100</f>
        <v>0</v>
      </c>
      <c r="AY56" s="41">
        <f>IFERROR(VLOOKUP(O56,Таблица1[],2,0),0)*$E$2/100</f>
        <v>0</v>
      </c>
      <c r="AZ56" s="41">
        <f>IFERROR(VLOOKUP(O56,Таблица1[],4,0),0)*$E$2/100</f>
        <v>0</v>
      </c>
      <c r="BA56" s="5" t="str">
        <f t="shared" si="8"/>
        <v>,  0,0,0</v>
      </c>
      <c r="BB56" s="41">
        <f>IFERROR(VLOOKUP(P56,Таблица1[],3,0),0)*$E$2/100</f>
        <v>85</v>
      </c>
      <c r="BC56" s="41">
        <f>IFERROR(VLOOKUP(P56,Таблица1[],2,0),0)*$E$2/100</f>
        <v>85</v>
      </c>
      <c r="BD56" s="41">
        <f>IFERROR(VLOOKUP(P56,Таблица1[],4,0),0)*$E$2/100</f>
        <v>85</v>
      </c>
      <c r="BE56" s="5" t="str">
        <f t="shared" si="9"/>
        <v>,  85,85,85</v>
      </c>
      <c r="BF56" s="41">
        <f>IFERROR(VLOOKUP(Q56,Таблица1[],3,0),0)*$E$2/100</f>
        <v>0</v>
      </c>
      <c r="BG56" s="41">
        <f>IFERROR(VLOOKUP(Q56,Таблица1[],2,0),0)*$E$2/100</f>
        <v>127.5</v>
      </c>
      <c r="BH56" s="41">
        <f>IFERROR(VLOOKUP(Q56,Таблица1[],4,0),0)*$E$2/100</f>
        <v>127.5</v>
      </c>
      <c r="BI56" s="5" t="str">
        <f t="shared" si="10"/>
        <v>,  0,128,128</v>
      </c>
      <c r="BJ56" s="41">
        <f>IFERROR(VLOOKUP(R56,Таблица1[],3,0),0)*$E$2/100</f>
        <v>0</v>
      </c>
      <c r="BK56" s="41">
        <f>IFERROR(VLOOKUP(R56,Таблица1[],2,0),0)*$E$2/100</f>
        <v>0</v>
      </c>
      <c r="BL56" s="41">
        <f>IFERROR(VLOOKUP(R56,Таблица1[],4,0),0)*$E$2/100</f>
        <v>0</v>
      </c>
      <c r="BM56" s="5" t="str">
        <f t="shared" si="11"/>
        <v>,  0,0,0</v>
      </c>
      <c r="BN56" s="41">
        <f>IFERROR(VLOOKUP(S56,Таблица1[],3,0),0)*$E$2/100</f>
        <v>0</v>
      </c>
      <c r="BO56" s="41">
        <f>IFERROR(VLOOKUP(S56,Таблица1[],2,0),0)*$E$2/100</f>
        <v>0</v>
      </c>
      <c r="BP56" s="41">
        <f>IFERROR(VLOOKUP(S56,Таблица1[],4,0),0)*$E$2/100</f>
        <v>0</v>
      </c>
      <c r="BQ56" s="5" t="str">
        <f t="shared" si="12"/>
        <v>,  0,0,0</v>
      </c>
      <c r="BR56" s="41">
        <f>IFERROR(VLOOKUP(T56,Таблица1[],3,0),0)*$E$2/100</f>
        <v>0</v>
      </c>
      <c r="BS56" s="41">
        <f>IFERROR(VLOOKUP(T56,Таблица1[],2,0),0)*$E$2/100</f>
        <v>0</v>
      </c>
      <c r="BT56" s="41">
        <f>IFERROR(VLOOKUP(T56,Таблица1[],4,0),0)*$E$2/100</f>
        <v>0</v>
      </c>
      <c r="BU56" s="5" t="str">
        <f t="shared" si="13"/>
        <v>,  0,0,0</v>
      </c>
    </row>
    <row r="57" spans="2:73" x14ac:dyDescent="0.45">
      <c r="B57" s="24">
        <v>64</v>
      </c>
      <c r="C57" s="24">
        <v>0</v>
      </c>
      <c r="D57" s="24">
        <v>20</v>
      </c>
      <c r="E57" s="24">
        <v>1</v>
      </c>
      <c r="F57" t="str">
        <f t="shared" si="17"/>
        <v>64,0,20,1</v>
      </c>
      <c r="L57" s="38" t="s">
        <v>37</v>
      </c>
      <c r="M57" s="38" t="s">
        <v>43</v>
      </c>
      <c r="O57" s="38" t="s">
        <v>43</v>
      </c>
      <c r="P57" s="35" t="s">
        <v>41</v>
      </c>
      <c r="V57" t="str">
        <f t="shared" si="0"/>
        <v>.DB   64,0,20,1,  0,0,0,  0,0,0,  0,0,0,  0,0,0,  0,128,128,  85,85,85,  0,0,0,  85,85,85,  128,0,128,  0,0,0,  0,0,0,  0,0,0</v>
      </c>
      <c r="W57" s="24" t="s">
        <v>24</v>
      </c>
      <c r="X57" s="27"/>
      <c r="Y57" s="24"/>
      <c r="Z57" s="41">
        <f>IFERROR(VLOOKUP(I57,Таблица1[],3,0),0)*$E$2/100</f>
        <v>0</v>
      </c>
      <c r="AA57" s="41">
        <f>IFERROR(VLOOKUP(I57,Таблица1[],2,0),0)*$E$2/100</f>
        <v>0</v>
      </c>
      <c r="AB57" s="41">
        <f>IFERROR(VLOOKUP(I57,Таблица1[],4,0),0)*$E$2/100</f>
        <v>0</v>
      </c>
      <c r="AC57" s="5" t="str">
        <f t="shared" si="2"/>
        <v>,  0,0,0</v>
      </c>
      <c r="AD57" s="41">
        <f>IFERROR(VLOOKUP(J57,Таблица1[],3,0),0)*$E$2/100</f>
        <v>0</v>
      </c>
      <c r="AE57" s="41">
        <f>IFERROR(VLOOKUP(J57,Таблица1[],2,0),0)*$E$2/100</f>
        <v>0</v>
      </c>
      <c r="AF57" s="41">
        <f>IFERROR(VLOOKUP(J57,Таблица1[],4,0),0)*$E$2/100</f>
        <v>0</v>
      </c>
      <c r="AG57" s="5" t="str">
        <f t="shared" si="3"/>
        <v>,  0,0,0</v>
      </c>
      <c r="AH57" s="41">
        <f>IFERROR(VLOOKUP(K57,Таблица1[],3,0),0)*$E$2/100</f>
        <v>0</v>
      </c>
      <c r="AI57" s="41">
        <f>IFERROR(VLOOKUP(K57,Таблица1[],2,0),0)*$E$2/100</f>
        <v>0</v>
      </c>
      <c r="AJ57" s="41">
        <f>IFERROR(VLOOKUP(K57,Таблица1[],4,0),0)*$E$2/100</f>
        <v>0</v>
      </c>
      <c r="AK57" s="5" t="str">
        <f t="shared" si="4"/>
        <v>,  0,0,0</v>
      </c>
      <c r="AL57" s="41">
        <f>IFERROR(VLOOKUP(L57,Таблица1[],3,0),0)*$E$2/100</f>
        <v>127.5</v>
      </c>
      <c r="AM57" s="41">
        <f>IFERROR(VLOOKUP(L57,Таблица1[],2,0),0)*$E$2/100</f>
        <v>0</v>
      </c>
      <c r="AN57" s="41">
        <f>IFERROR(VLOOKUP(L57,Таблица1[],4,0),0)*$E$2/100</f>
        <v>127.5</v>
      </c>
      <c r="AO57" s="5" t="str">
        <f t="shared" si="5"/>
        <v>,  128,0,128</v>
      </c>
      <c r="AP57" s="41">
        <f>IFERROR(VLOOKUP(M57,Таблица1[],3,0),0)*$E$2/100</f>
        <v>85</v>
      </c>
      <c r="AQ57" s="41">
        <f>IFERROR(VLOOKUP(M57,Таблица1[],2,0),0)*$E$2/100</f>
        <v>85</v>
      </c>
      <c r="AR57" s="41">
        <f>IFERROR(VLOOKUP(M57,Таблица1[],4,0),0)*$E$2/100</f>
        <v>85</v>
      </c>
      <c r="AS57" s="5" t="str">
        <f t="shared" si="6"/>
        <v>,  85,85,85</v>
      </c>
      <c r="AT57" s="41">
        <f>IFERROR(VLOOKUP(N57,Таблица1[],3,0),0)*$E$2/100</f>
        <v>0</v>
      </c>
      <c r="AU57" s="41">
        <f>IFERROR(VLOOKUP(N57,Таблица1[],2,0),0)*$E$2/100</f>
        <v>0</v>
      </c>
      <c r="AV57" s="41">
        <f>IFERROR(VLOOKUP(N57,Таблица1[],4,0),0)*$E$2/100</f>
        <v>0</v>
      </c>
      <c r="AW57" s="5" t="str">
        <f t="shared" si="7"/>
        <v>,  0,0,0</v>
      </c>
      <c r="AX57" s="41">
        <f>IFERROR(VLOOKUP(O57,Таблица1[],3,0),0)*$E$2/100</f>
        <v>85</v>
      </c>
      <c r="AY57" s="41">
        <f>IFERROR(VLOOKUP(O57,Таблица1[],2,0),0)*$E$2/100</f>
        <v>85</v>
      </c>
      <c r="AZ57" s="41">
        <f>IFERROR(VLOOKUP(O57,Таблица1[],4,0),0)*$E$2/100</f>
        <v>85</v>
      </c>
      <c r="BA57" s="5" t="str">
        <f t="shared" si="8"/>
        <v>,  85,85,85</v>
      </c>
      <c r="BB57" s="41">
        <f>IFERROR(VLOOKUP(P57,Таблица1[],3,0),0)*$E$2/100</f>
        <v>0</v>
      </c>
      <c r="BC57" s="41">
        <f>IFERROR(VLOOKUP(P57,Таблица1[],2,0),0)*$E$2/100</f>
        <v>127.5</v>
      </c>
      <c r="BD57" s="41">
        <f>IFERROR(VLOOKUP(P57,Таблица1[],4,0),0)*$E$2/100</f>
        <v>127.5</v>
      </c>
      <c r="BE57" s="5" t="str">
        <f t="shared" si="9"/>
        <v>,  0,128,128</v>
      </c>
      <c r="BF57" s="41">
        <f>IFERROR(VLOOKUP(Q57,Таблица1[],3,0),0)*$E$2/100</f>
        <v>0</v>
      </c>
      <c r="BG57" s="41">
        <f>IFERROR(VLOOKUP(Q57,Таблица1[],2,0),0)*$E$2/100</f>
        <v>0</v>
      </c>
      <c r="BH57" s="41">
        <f>IFERROR(VLOOKUP(Q57,Таблица1[],4,0),0)*$E$2/100</f>
        <v>0</v>
      </c>
      <c r="BI57" s="5" t="str">
        <f t="shared" si="10"/>
        <v>,  0,0,0</v>
      </c>
      <c r="BJ57" s="41">
        <f>IFERROR(VLOOKUP(R57,Таблица1[],3,0),0)*$E$2/100</f>
        <v>0</v>
      </c>
      <c r="BK57" s="41">
        <f>IFERROR(VLOOKUP(R57,Таблица1[],2,0),0)*$E$2/100</f>
        <v>0</v>
      </c>
      <c r="BL57" s="41">
        <f>IFERROR(VLOOKUP(R57,Таблица1[],4,0),0)*$E$2/100</f>
        <v>0</v>
      </c>
      <c r="BM57" s="5" t="str">
        <f t="shared" si="11"/>
        <v>,  0,0,0</v>
      </c>
      <c r="BN57" s="41">
        <f>IFERROR(VLOOKUP(S57,Таблица1[],3,0),0)*$E$2/100</f>
        <v>0</v>
      </c>
      <c r="BO57" s="41">
        <f>IFERROR(VLOOKUP(S57,Таблица1[],2,0),0)*$E$2/100</f>
        <v>0</v>
      </c>
      <c r="BP57" s="41">
        <f>IFERROR(VLOOKUP(S57,Таблица1[],4,0),0)*$E$2/100</f>
        <v>0</v>
      </c>
      <c r="BQ57" s="5" t="str">
        <f t="shared" si="12"/>
        <v>,  0,0,0</v>
      </c>
      <c r="BR57" s="41">
        <f>IFERROR(VLOOKUP(T57,Таблица1[],3,0),0)*$E$2/100</f>
        <v>0</v>
      </c>
      <c r="BS57" s="41">
        <f>IFERROR(VLOOKUP(T57,Таблица1[],2,0),0)*$E$2/100</f>
        <v>0</v>
      </c>
      <c r="BT57" s="41">
        <f>IFERROR(VLOOKUP(T57,Таблица1[],4,0),0)*$E$2/100</f>
        <v>0</v>
      </c>
      <c r="BU57" s="5" t="str">
        <f t="shared" si="13"/>
        <v>,  0,0,0</v>
      </c>
    </row>
    <row r="58" spans="2:73" x14ac:dyDescent="0.45">
      <c r="B58" s="24">
        <v>64</v>
      </c>
      <c r="C58" s="24">
        <v>0</v>
      </c>
      <c r="D58" s="24">
        <v>20</v>
      </c>
      <c r="E58" s="24">
        <v>1</v>
      </c>
      <c r="F58" t="str">
        <f t="shared" si="17"/>
        <v>64,0,20,1</v>
      </c>
      <c r="M58" s="38" t="s">
        <v>37</v>
      </c>
      <c r="N58" s="38" t="s">
        <v>43</v>
      </c>
      <c r="O58" s="38" t="s">
        <v>41</v>
      </c>
      <c r="V58" t="str">
        <f t="shared" si="0"/>
        <v>.DB   64,0,20,1,  0,0,0,  0,0,0,  0,0,0,  0,0,0,  0,0,0,  0,128,128,  85,85,85,  128,0,128,  0,0,0,  0,0,0,  0,0,0,  0,0,0</v>
      </c>
      <c r="W58" s="24" t="s">
        <v>24</v>
      </c>
      <c r="X58" s="27"/>
      <c r="Y58" s="24"/>
      <c r="Z58" s="41">
        <f>IFERROR(VLOOKUP(I58,Таблица1[],3,0),0)*$E$2/100</f>
        <v>0</v>
      </c>
      <c r="AA58" s="41">
        <f>IFERROR(VLOOKUP(I58,Таблица1[],2,0),0)*$E$2/100</f>
        <v>0</v>
      </c>
      <c r="AB58" s="41">
        <f>IFERROR(VLOOKUP(I58,Таблица1[],4,0),0)*$E$2/100</f>
        <v>0</v>
      </c>
      <c r="AC58" s="5" t="str">
        <f t="shared" si="2"/>
        <v>,  0,0,0</v>
      </c>
      <c r="AD58" s="41">
        <f>IFERROR(VLOOKUP(J58,Таблица1[],3,0),0)*$E$2/100</f>
        <v>0</v>
      </c>
      <c r="AE58" s="41">
        <f>IFERROR(VLOOKUP(J58,Таблица1[],2,0),0)*$E$2/100</f>
        <v>0</v>
      </c>
      <c r="AF58" s="41">
        <f>IFERROR(VLOOKUP(J58,Таблица1[],4,0),0)*$E$2/100</f>
        <v>0</v>
      </c>
      <c r="AG58" s="5" t="str">
        <f t="shared" si="3"/>
        <v>,  0,0,0</v>
      </c>
      <c r="AH58" s="41">
        <f>IFERROR(VLOOKUP(K58,Таблица1[],3,0),0)*$E$2/100</f>
        <v>0</v>
      </c>
      <c r="AI58" s="41">
        <f>IFERROR(VLOOKUP(K58,Таблица1[],2,0),0)*$E$2/100</f>
        <v>0</v>
      </c>
      <c r="AJ58" s="41">
        <f>IFERROR(VLOOKUP(K58,Таблица1[],4,0),0)*$E$2/100</f>
        <v>0</v>
      </c>
      <c r="AK58" s="5" t="str">
        <f t="shared" si="4"/>
        <v>,  0,0,0</v>
      </c>
      <c r="AL58" s="41">
        <f>IFERROR(VLOOKUP(L58,Таблица1[],3,0),0)*$E$2/100</f>
        <v>0</v>
      </c>
      <c r="AM58" s="41">
        <f>IFERROR(VLOOKUP(L58,Таблица1[],2,0),0)*$E$2/100</f>
        <v>0</v>
      </c>
      <c r="AN58" s="41">
        <f>IFERROR(VLOOKUP(L58,Таблица1[],4,0),0)*$E$2/100</f>
        <v>0</v>
      </c>
      <c r="AO58" s="5" t="str">
        <f t="shared" si="5"/>
        <v>,  0,0,0</v>
      </c>
      <c r="AP58" s="41">
        <f>IFERROR(VLOOKUP(M58,Таблица1[],3,0),0)*$E$2/100</f>
        <v>127.5</v>
      </c>
      <c r="AQ58" s="41">
        <f>IFERROR(VLOOKUP(M58,Таблица1[],2,0),0)*$E$2/100</f>
        <v>0</v>
      </c>
      <c r="AR58" s="41">
        <f>IFERROR(VLOOKUP(M58,Таблица1[],4,0),0)*$E$2/100</f>
        <v>127.5</v>
      </c>
      <c r="AS58" s="5" t="str">
        <f t="shared" si="6"/>
        <v>,  128,0,128</v>
      </c>
      <c r="AT58" s="41">
        <f>IFERROR(VLOOKUP(N58,Таблица1[],3,0),0)*$E$2/100</f>
        <v>85</v>
      </c>
      <c r="AU58" s="41">
        <f>IFERROR(VLOOKUP(N58,Таблица1[],2,0),0)*$E$2/100</f>
        <v>85</v>
      </c>
      <c r="AV58" s="41">
        <f>IFERROR(VLOOKUP(N58,Таблица1[],4,0),0)*$E$2/100</f>
        <v>85</v>
      </c>
      <c r="AW58" s="5" t="str">
        <f t="shared" si="7"/>
        <v>,  85,85,85</v>
      </c>
      <c r="AX58" s="41">
        <f>IFERROR(VLOOKUP(O58,Таблица1[],3,0),0)*$E$2/100</f>
        <v>0</v>
      </c>
      <c r="AY58" s="41">
        <f>IFERROR(VLOOKUP(O58,Таблица1[],2,0),0)*$E$2/100</f>
        <v>127.5</v>
      </c>
      <c r="AZ58" s="41">
        <f>IFERROR(VLOOKUP(O58,Таблица1[],4,0),0)*$E$2/100</f>
        <v>127.5</v>
      </c>
      <c r="BA58" s="5" t="str">
        <f t="shared" si="8"/>
        <v>,  0,128,128</v>
      </c>
      <c r="BB58" s="41">
        <f>IFERROR(VLOOKUP(P58,Таблица1[],3,0),0)*$E$2/100</f>
        <v>0</v>
      </c>
      <c r="BC58" s="41">
        <f>IFERROR(VLOOKUP(P58,Таблица1[],2,0),0)*$E$2/100</f>
        <v>0</v>
      </c>
      <c r="BD58" s="41">
        <f>IFERROR(VLOOKUP(P58,Таблица1[],4,0),0)*$E$2/100</f>
        <v>0</v>
      </c>
      <c r="BE58" s="5" t="str">
        <f t="shared" si="9"/>
        <v>,  0,0,0</v>
      </c>
      <c r="BF58" s="41">
        <f>IFERROR(VLOOKUP(Q58,Таблица1[],3,0),0)*$E$2/100</f>
        <v>0</v>
      </c>
      <c r="BG58" s="41">
        <f>IFERROR(VLOOKUP(Q58,Таблица1[],2,0),0)*$E$2/100</f>
        <v>0</v>
      </c>
      <c r="BH58" s="41">
        <f>IFERROR(VLOOKUP(Q58,Таблица1[],4,0),0)*$E$2/100</f>
        <v>0</v>
      </c>
      <c r="BI58" s="5" t="str">
        <f t="shared" si="10"/>
        <v>,  0,0,0</v>
      </c>
      <c r="BJ58" s="41">
        <f>IFERROR(VLOOKUP(R58,Таблица1[],3,0),0)*$E$2/100</f>
        <v>0</v>
      </c>
      <c r="BK58" s="41">
        <f>IFERROR(VLOOKUP(R58,Таблица1[],2,0),0)*$E$2/100</f>
        <v>0</v>
      </c>
      <c r="BL58" s="41">
        <f>IFERROR(VLOOKUP(R58,Таблица1[],4,0),0)*$E$2/100</f>
        <v>0</v>
      </c>
      <c r="BM58" s="5" t="str">
        <f t="shared" si="11"/>
        <v>,  0,0,0</v>
      </c>
      <c r="BN58" s="41">
        <f>IFERROR(VLOOKUP(S58,Таблица1[],3,0),0)*$E$2/100</f>
        <v>0</v>
      </c>
      <c r="BO58" s="41">
        <f>IFERROR(VLOOKUP(S58,Таблица1[],2,0),0)*$E$2/100</f>
        <v>0</v>
      </c>
      <c r="BP58" s="41">
        <f>IFERROR(VLOOKUP(S58,Таблица1[],4,0),0)*$E$2/100</f>
        <v>0</v>
      </c>
      <c r="BQ58" s="5" t="str">
        <f t="shared" si="12"/>
        <v>,  0,0,0</v>
      </c>
      <c r="BR58" s="41">
        <f>IFERROR(VLOOKUP(T58,Таблица1[],3,0),0)*$E$2/100</f>
        <v>0</v>
      </c>
      <c r="BS58" s="41">
        <f>IFERROR(VLOOKUP(T58,Таблица1[],2,0),0)*$E$2/100</f>
        <v>0</v>
      </c>
      <c r="BT58" s="41">
        <f>IFERROR(VLOOKUP(T58,Таблица1[],4,0),0)*$E$2/100</f>
        <v>0</v>
      </c>
      <c r="BU58" s="5" t="str">
        <f t="shared" si="13"/>
        <v>,  0,0,0</v>
      </c>
    </row>
    <row r="59" spans="2:73" x14ac:dyDescent="0.45">
      <c r="B59" s="24">
        <v>64</v>
      </c>
      <c r="C59" s="24">
        <v>0</v>
      </c>
      <c r="D59" s="24">
        <v>20</v>
      </c>
      <c r="E59" s="24">
        <v>1</v>
      </c>
      <c r="F59" t="str">
        <f t="shared" si="17"/>
        <v>64,0,20,1</v>
      </c>
      <c r="M59" s="38" t="s">
        <v>43</v>
      </c>
      <c r="N59" s="38" t="s">
        <v>41</v>
      </c>
      <c r="O59" s="38" t="s">
        <v>43</v>
      </c>
      <c r="V59" t="str">
        <f t="shared" si="0"/>
        <v>.DB   64,0,20,1,  0,0,0,  0,0,0,  0,0,0,  0,0,0,  0,0,0,  85,85,85,  0,128,128,  85,85,85,  0,0,0,  0,0,0,  0,0,0,  0,0,0</v>
      </c>
      <c r="W59" s="24" t="s">
        <v>24</v>
      </c>
      <c r="X59" s="27"/>
      <c r="Y59" s="24"/>
      <c r="Z59" s="41">
        <f>IFERROR(VLOOKUP(I59,Таблица1[],3,0),0)*$E$2/100</f>
        <v>0</v>
      </c>
      <c r="AA59" s="41">
        <f>IFERROR(VLOOKUP(I59,Таблица1[],2,0),0)*$E$2/100</f>
        <v>0</v>
      </c>
      <c r="AB59" s="41">
        <f>IFERROR(VLOOKUP(I59,Таблица1[],4,0),0)*$E$2/100</f>
        <v>0</v>
      </c>
      <c r="AC59" s="5" t="str">
        <f t="shared" si="2"/>
        <v>,  0,0,0</v>
      </c>
      <c r="AD59" s="41">
        <f>IFERROR(VLOOKUP(J59,Таблица1[],3,0),0)*$E$2/100</f>
        <v>0</v>
      </c>
      <c r="AE59" s="41">
        <f>IFERROR(VLOOKUP(J59,Таблица1[],2,0),0)*$E$2/100</f>
        <v>0</v>
      </c>
      <c r="AF59" s="41">
        <f>IFERROR(VLOOKUP(J59,Таблица1[],4,0),0)*$E$2/100</f>
        <v>0</v>
      </c>
      <c r="AG59" s="5" t="str">
        <f t="shared" si="3"/>
        <v>,  0,0,0</v>
      </c>
      <c r="AH59" s="41">
        <f>IFERROR(VLOOKUP(K59,Таблица1[],3,0),0)*$E$2/100</f>
        <v>0</v>
      </c>
      <c r="AI59" s="41">
        <f>IFERROR(VLOOKUP(K59,Таблица1[],2,0),0)*$E$2/100</f>
        <v>0</v>
      </c>
      <c r="AJ59" s="41">
        <f>IFERROR(VLOOKUP(K59,Таблица1[],4,0),0)*$E$2/100</f>
        <v>0</v>
      </c>
      <c r="AK59" s="5" t="str">
        <f t="shared" si="4"/>
        <v>,  0,0,0</v>
      </c>
      <c r="AL59" s="41">
        <f>IFERROR(VLOOKUP(L59,Таблица1[],3,0),0)*$E$2/100</f>
        <v>0</v>
      </c>
      <c r="AM59" s="41">
        <f>IFERROR(VLOOKUP(L59,Таблица1[],2,0),0)*$E$2/100</f>
        <v>0</v>
      </c>
      <c r="AN59" s="41">
        <f>IFERROR(VLOOKUP(L59,Таблица1[],4,0),0)*$E$2/100</f>
        <v>0</v>
      </c>
      <c r="AO59" s="5" t="str">
        <f t="shared" si="5"/>
        <v>,  0,0,0</v>
      </c>
      <c r="AP59" s="41">
        <f>IFERROR(VLOOKUP(M59,Таблица1[],3,0),0)*$E$2/100</f>
        <v>85</v>
      </c>
      <c r="AQ59" s="41">
        <f>IFERROR(VLOOKUP(M59,Таблица1[],2,0),0)*$E$2/100</f>
        <v>85</v>
      </c>
      <c r="AR59" s="41">
        <f>IFERROR(VLOOKUP(M59,Таблица1[],4,0),0)*$E$2/100</f>
        <v>85</v>
      </c>
      <c r="AS59" s="5" t="str">
        <f t="shared" si="6"/>
        <v>,  85,85,85</v>
      </c>
      <c r="AT59" s="41">
        <f>IFERROR(VLOOKUP(N59,Таблица1[],3,0),0)*$E$2/100</f>
        <v>0</v>
      </c>
      <c r="AU59" s="41">
        <f>IFERROR(VLOOKUP(N59,Таблица1[],2,0),0)*$E$2/100</f>
        <v>127.5</v>
      </c>
      <c r="AV59" s="41">
        <f>IFERROR(VLOOKUP(N59,Таблица1[],4,0),0)*$E$2/100</f>
        <v>127.5</v>
      </c>
      <c r="AW59" s="5" t="str">
        <f t="shared" si="7"/>
        <v>,  0,128,128</v>
      </c>
      <c r="AX59" s="41">
        <f>IFERROR(VLOOKUP(O59,Таблица1[],3,0),0)*$E$2/100</f>
        <v>85</v>
      </c>
      <c r="AY59" s="41">
        <f>IFERROR(VLOOKUP(O59,Таблица1[],2,0),0)*$E$2/100</f>
        <v>85</v>
      </c>
      <c r="AZ59" s="41">
        <f>IFERROR(VLOOKUP(O59,Таблица1[],4,0),0)*$E$2/100</f>
        <v>85</v>
      </c>
      <c r="BA59" s="5" t="str">
        <f t="shared" si="8"/>
        <v>,  85,85,85</v>
      </c>
      <c r="BB59" s="41">
        <f>IFERROR(VLOOKUP(P59,Таблица1[],3,0),0)*$E$2/100</f>
        <v>0</v>
      </c>
      <c r="BC59" s="41">
        <f>IFERROR(VLOOKUP(P59,Таблица1[],2,0),0)*$E$2/100</f>
        <v>0</v>
      </c>
      <c r="BD59" s="41">
        <f>IFERROR(VLOOKUP(P59,Таблица1[],4,0),0)*$E$2/100</f>
        <v>0</v>
      </c>
      <c r="BE59" s="5" t="str">
        <f t="shared" si="9"/>
        <v>,  0,0,0</v>
      </c>
      <c r="BF59" s="41">
        <f>IFERROR(VLOOKUP(Q59,Таблица1[],3,0),0)*$E$2/100</f>
        <v>0</v>
      </c>
      <c r="BG59" s="41">
        <f>IFERROR(VLOOKUP(Q59,Таблица1[],2,0),0)*$E$2/100</f>
        <v>0</v>
      </c>
      <c r="BH59" s="41">
        <f>IFERROR(VLOOKUP(Q59,Таблица1[],4,0),0)*$E$2/100</f>
        <v>0</v>
      </c>
      <c r="BI59" s="5" t="str">
        <f t="shared" si="10"/>
        <v>,  0,0,0</v>
      </c>
      <c r="BJ59" s="41">
        <f>IFERROR(VLOOKUP(R59,Таблица1[],3,0),0)*$E$2/100</f>
        <v>0</v>
      </c>
      <c r="BK59" s="41">
        <f>IFERROR(VLOOKUP(R59,Таблица1[],2,0),0)*$E$2/100</f>
        <v>0</v>
      </c>
      <c r="BL59" s="41">
        <f>IFERROR(VLOOKUP(R59,Таблица1[],4,0),0)*$E$2/100</f>
        <v>0</v>
      </c>
      <c r="BM59" s="5" t="str">
        <f t="shared" si="11"/>
        <v>,  0,0,0</v>
      </c>
      <c r="BN59" s="41">
        <f>IFERROR(VLOOKUP(S59,Таблица1[],3,0),0)*$E$2/100</f>
        <v>0</v>
      </c>
      <c r="BO59" s="41">
        <f>IFERROR(VLOOKUP(S59,Таблица1[],2,0),0)*$E$2/100</f>
        <v>0</v>
      </c>
      <c r="BP59" s="41">
        <f>IFERROR(VLOOKUP(S59,Таблица1[],4,0),0)*$E$2/100</f>
        <v>0</v>
      </c>
      <c r="BQ59" s="5" t="str">
        <f t="shared" si="12"/>
        <v>,  0,0,0</v>
      </c>
      <c r="BR59" s="41">
        <f>IFERROR(VLOOKUP(T59,Таблица1[],3,0),0)*$E$2/100</f>
        <v>0</v>
      </c>
      <c r="BS59" s="41">
        <f>IFERROR(VLOOKUP(T59,Таблица1[],2,0),0)*$E$2/100</f>
        <v>0</v>
      </c>
      <c r="BT59" s="41">
        <f>IFERROR(VLOOKUP(T59,Таблица1[],4,0),0)*$E$2/100</f>
        <v>0</v>
      </c>
      <c r="BU59" s="5" t="str">
        <f t="shared" si="13"/>
        <v>,  0,0,0</v>
      </c>
    </row>
    <row r="60" spans="2:73" x14ac:dyDescent="0.45">
      <c r="B60" s="24">
        <v>64</v>
      </c>
      <c r="C60" s="24">
        <v>0</v>
      </c>
      <c r="D60" s="24">
        <v>20</v>
      </c>
      <c r="E60" s="24">
        <v>1</v>
      </c>
      <c r="F60" t="str">
        <f t="shared" si="17"/>
        <v>64,0,20,1</v>
      </c>
      <c r="L60" s="38" t="s">
        <v>43</v>
      </c>
      <c r="M60" s="38" t="s">
        <v>41</v>
      </c>
      <c r="O60" s="38" t="s">
        <v>37</v>
      </c>
      <c r="P60" s="35" t="s">
        <v>43</v>
      </c>
      <c r="V60" t="str">
        <f t="shared" si="0"/>
        <v>.DB   64,0,20,1,  0,0,0,  0,0,0,  0,0,0,  0,0,0,  85,85,85,  128,0,128,  0,0,0,  0,128,128,  85,85,85,  0,0,0,  0,0,0,  0,0,0</v>
      </c>
      <c r="W60" s="24" t="s">
        <v>24</v>
      </c>
      <c r="X60" s="27"/>
      <c r="Y60" s="24"/>
      <c r="Z60" s="41">
        <f>IFERROR(VLOOKUP(I60,Таблица1[],3,0),0)*$E$2/100</f>
        <v>0</v>
      </c>
      <c r="AA60" s="41">
        <f>IFERROR(VLOOKUP(I60,Таблица1[],2,0),0)*$E$2/100</f>
        <v>0</v>
      </c>
      <c r="AB60" s="41">
        <f>IFERROR(VLOOKUP(I60,Таблица1[],4,0),0)*$E$2/100</f>
        <v>0</v>
      </c>
      <c r="AC60" s="5" t="str">
        <f t="shared" si="2"/>
        <v>,  0,0,0</v>
      </c>
      <c r="AD60" s="41">
        <f>IFERROR(VLOOKUP(J60,Таблица1[],3,0),0)*$E$2/100</f>
        <v>0</v>
      </c>
      <c r="AE60" s="41">
        <f>IFERROR(VLOOKUP(J60,Таблица1[],2,0),0)*$E$2/100</f>
        <v>0</v>
      </c>
      <c r="AF60" s="41">
        <f>IFERROR(VLOOKUP(J60,Таблица1[],4,0),0)*$E$2/100</f>
        <v>0</v>
      </c>
      <c r="AG60" s="5" t="str">
        <f t="shared" si="3"/>
        <v>,  0,0,0</v>
      </c>
      <c r="AH60" s="41">
        <f>IFERROR(VLOOKUP(K60,Таблица1[],3,0),0)*$E$2/100</f>
        <v>0</v>
      </c>
      <c r="AI60" s="41">
        <f>IFERROR(VLOOKUP(K60,Таблица1[],2,0),0)*$E$2/100</f>
        <v>0</v>
      </c>
      <c r="AJ60" s="41">
        <f>IFERROR(VLOOKUP(K60,Таблица1[],4,0),0)*$E$2/100</f>
        <v>0</v>
      </c>
      <c r="AK60" s="5" t="str">
        <f t="shared" si="4"/>
        <v>,  0,0,0</v>
      </c>
      <c r="AL60" s="41">
        <f>IFERROR(VLOOKUP(L60,Таблица1[],3,0),0)*$E$2/100</f>
        <v>85</v>
      </c>
      <c r="AM60" s="41">
        <f>IFERROR(VLOOKUP(L60,Таблица1[],2,0),0)*$E$2/100</f>
        <v>85</v>
      </c>
      <c r="AN60" s="41">
        <f>IFERROR(VLOOKUP(L60,Таблица1[],4,0),0)*$E$2/100</f>
        <v>85</v>
      </c>
      <c r="AO60" s="5" t="str">
        <f t="shared" si="5"/>
        <v>,  85,85,85</v>
      </c>
      <c r="AP60" s="41">
        <f>IFERROR(VLOOKUP(M60,Таблица1[],3,0),0)*$E$2/100</f>
        <v>0</v>
      </c>
      <c r="AQ60" s="41">
        <f>IFERROR(VLOOKUP(M60,Таблица1[],2,0),0)*$E$2/100</f>
        <v>127.5</v>
      </c>
      <c r="AR60" s="41">
        <f>IFERROR(VLOOKUP(M60,Таблица1[],4,0),0)*$E$2/100</f>
        <v>127.5</v>
      </c>
      <c r="AS60" s="5" t="str">
        <f t="shared" si="6"/>
        <v>,  0,128,128</v>
      </c>
      <c r="AT60" s="41">
        <f>IFERROR(VLOOKUP(N60,Таблица1[],3,0),0)*$E$2/100</f>
        <v>0</v>
      </c>
      <c r="AU60" s="41">
        <f>IFERROR(VLOOKUP(N60,Таблица1[],2,0),0)*$E$2/100</f>
        <v>0</v>
      </c>
      <c r="AV60" s="41">
        <f>IFERROR(VLOOKUP(N60,Таблица1[],4,0),0)*$E$2/100</f>
        <v>0</v>
      </c>
      <c r="AW60" s="5" t="str">
        <f t="shared" si="7"/>
        <v>,  0,0,0</v>
      </c>
      <c r="AX60" s="41">
        <f>IFERROR(VLOOKUP(O60,Таблица1[],3,0),0)*$E$2/100</f>
        <v>127.5</v>
      </c>
      <c r="AY60" s="41">
        <f>IFERROR(VLOOKUP(O60,Таблица1[],2,0),0)*$E$2/100</f>
        <v>0</v>
      </c>
      <c r="AZ60" s="41">
        <f>IFERROR(VLOOKUP(O60,Таблица1[],4,0),0)*$E$2/100</f>
        <v>127.5</v>
      </c>
      <c r="BA60" s="5" t="str">
        <f t="shared" si="8"/>
        <v>,  128,0,128</v>
      </c>
      <c r="BB60" s="41">
        <f>IFERROR(VLOOKUP(P60,Таблица1[],3,0),0)*$E$2/100</f>
        <v>85</v>
      </c>
      <c r="BC60" s="41">
        <f>IFERROR(VLOOKUP(P60,Таблица1[],2,0),0)*$E$2/100</f>
        <v>85</v>
      </c>
      <c r="BD60" s="41">
        <f>IFERROR(VLOOKUP(P60,Таблица1[],4,0),0)*$E$2/100</f>
        <v>85</v>
      </c>
      <c r="BE60" s="5" t="str">
        <f t="shared" si="9"/>
        <v>,  85,85,85</v>
      </c>
      <c r="BF60" s="41">
        <f>IFERROR(VLOOKUP(Q60,Таблица1[],3,0),0)*$E$2/100</f>
        <v>0</v>
      </c>
      <c r="BG60" s="41">
        <f>IFERROR(VLOOKUP(Q60,Таблица1[],2,0),0)*$E$2/100</f>
        <v>0</v>
      </c>
      <c r="BH60" s="41">
        <f>IFERROR(VLOOKUP(Q60,Таблица1[],4,0),0)*$E$2/100</f>
        <v>0</v>
      </c>
      <c r="BI60" s="5" t="str">
        <f t="shared" si="10"/>
        <v>,  0,0,0</v>
      </c>
      <c r="BJ60" s="41">
        <f>IFERROR(VLOOKUP(R60,Таблица1[],3,0),0)*$E$2/100</f>
        <v>0</v>
      </c>
      <c r="BK60" s="41">
        <f>IFERROR(VLOOKUP(R60,Таблица1[],2,0),0)*$E$2/100</f>
        <v>0</v>
      </c>
      <c r="BL60" s="41">
        <f>IFERROR(VLOOKUP(R60,Таблица1[],4,0),0)*$E$2/100</f>
        <v>0</v>
      </c>
      <c r="BM60" s="5" t="str">
        <f t="shared" si="11"/>
        <v>,  0,0,0</v>
      </c>
      <c r="BN60" s="41">
        <f>IFERROR(VLOOKUP(S60,Таблица1[],3,0),0)*$E$2/100</f>
        <v>0</v>
      </c>
      <c r="BO60" s="41">
        <f>IFERROR(VLOOKUP(S60,Таблица1[],2,0),0)*$E$2/100</f>
        <v>0</v>
      </c>
      <c r="BP60" s="41">
        <f>IFERROR(VLOOKUP(S60,Таблица1[],4,0),0)*$E$2/100</f>
        <v>0</v>
      </c>
      <c r="BQ60" s="5" t="str">
        <f t="shared" si="12"/>
        <v>,  0,0,0</v>
      </c>
      <c r="BR60" s="41">
        <f>IFERROR(VLOOKUP(T60,Таблица1[],3,0),0)*$E$2/100</f>
        <v>0</v>
      </c>
      <c r="BS60" s="41">
        <f>IFERROR(VLOOKUP(T60,Таблица1[],2,0),0)*$E$2/100</f>
        <v>0</v>
      </c>
      <c r="BT60" s="41">
        <f>IFERROR(VLOOKUP(T60,Таблица1[],4,0),0)*$E$2/100</f>
        <v>0</v>
      </c>
      <c r="BU60" s="5" t="str">
        <f t="shared" si="13"/>
        <v>,  0,0,0</v>
      </c>
    </row>
    <row r="61" spans="2:73" x14ac:dyDescent="0.45">
      <c r="B61" s="24">
        <v>64</v>
      </c>
      <c r="C61" s="24">
        <v>0</v>
      </c>
      <c r="D61" s="24">
        <v>20</v>
      </c>
      <c r="E61" s="24">
        <v>1</v>
      </c>
      <c r="F61" t="str">
        <f t="shared" si="17"/>
        <v>64,0,20,1</v>
      </c>
      <c r="K61" s="40" t="s">
        <v>43</v>
      </c>
      <c r="L61" s="38" t="s">
        <v>41</v>
      </c>
      <c r="P61" s="35" t="s">
        <v>37</v>
      </c>
      <c r="Q61" s="35" t="s">
        <v>43</v>
      </c>
      <c r="V61" t="str">
        <f t="shared" si="0"/>
        <v>.DB   64,0,20,1,  0,0,0,  0,0,0,  0,0,0,  85,85,85,  128,0,128,  0,0,0,  0,0,0,  0,0,0,  0,128,128,  85,85,85,  0,0,0,  0,0,0</v>
      </c>
      <c r="W61" s="24" t="s">
        <v>24</v>
      </c>
      <c r="X61" s="27"/>
      <c r="Y61" s="24"/>
      <c r="Z61" s="41">
        <f>IFERROR(VLOOKUP(I61,Таблица1[],3,0),0)*$E$2/100</f>
        <v>0</v>
      </c>
      <c r="AA61" s="41">
        <f>IFERROR(VLOOKUP(I61,Таблица1[],2,0),0)*$E$2/100</f>
        <v>0</v>
      </c>
      <c r="AB61" s="41">
        <f>IFERROR(VLOOKUP(I61,Таблица1[],4,0),0)*$E$2/100</f>
        <v>0</v>
      </c>
      <c r="AC61" s="5" t="str">
        <f t="shared" si="2"/>
        <v>,  0,0,0</v>
      </c>
      <c r="AD61" s="41">
        <f>IFERROR(VLOOKUP(J61,Таблица1[],3,0),0)*$E$2/100</f>
        <v>0</v>
      </c>
      <c r="AE61" s="41">
        <f>IFERROR(VLOOKUP(J61,Таблица1[],2,0),0)*$E$2/100</f>
        <v>0</v>
      </c>
      <c r="AF61" s="41">
        <f>IFERROR(VLOOKUP(J61,Таблица1[],4,0),0)*$E$2/100</f>
        <v>0</v>
      </c>
      <c r="AG61" s="5" t="str">
        <f t="shared" si="3"/>
        <v>,  0,0,0</v>
      </c>
      <c r="AH61" s="41">
        <f>IFERROR(VLOOKUP(K61,Таблица1[],3,0),0)*$E$2/100</f>
        <v>85</v>
      </c>
      <c r="AI61" s="41">
        <f>IFERROR(VLOOKUP(K61,Таблица1[],2,0),0)*$E$2/100</f>
        <v>85</v>
      </c>
      <c r="AJ61" s="41">
        <f>IFERROR(VLOOKUP(K61,Таблица1[],4,0),0)*$E$2/100</f>
        <v>85</v>
      </c>
      <c r="AK61" s="5" t="str">
        <f t="shared" si="4"/>
        <v>,  85,85,85</v>
      </c>
      <c r="AL61" s="41">
        <f>IFERROR(VLOOKUP(L61,Таблица1[],3,0),0)*$E$2/100</f>
        <v>0</v>
      </c>
      <c r="AM61" s="41">
        <f>IFERROR(VLOOKUP(L61,Таблица1[],2,0),0)*$E$2/100</f>
        <v>127.5</v>
      </c>
      <c r="AN61" s="41">
        <f>IFERROR(VLOOKUP(L61,Таблица1[],4,0),0)*$E$2/100</f>
        <v>127.5</v>
      </c>
      <c r="AO61" s="5" t="str">
        <f t="shared" si="5"/>
        <v>,  0,128,128</v>
      </c>
      <c r="AP61" s="41">
        <f>IFERROR(VLOOKUP(M61,Таблица1[],3,0),0)*$E$2/100</f>
        <v>0</v>
      </c>
      <c r="AQ61" s="41">
        <f>IFERROR(VLOOKUP(M61,Таблица1[],2,0),0)*$E$2/100</f>
        <v>0</v>
      </c>
      <c r="AR61" s="41">
        <f>IFERROR(VLOOKUP(M61,Таблица1[],4,0),0)*$E$2/100</f>
        <v>0</v>
      </c>
      <c r="AS61" s="5" t="str">
        <f t="shared" si="6"/>
        <v>,  0,0,0</v>
      </c>
      <c r="AT61" s="41">
        <f>IFERROR(VLOOKUP(N61,Таблица1[],3,0),0)*$E$2/100</f>
        <v>0</v>
      </c>
      <c r="AU61" s="41">
        <f>IFERROR(VLOOKUP(N61,Таблица1[],2,0),0)*$E$2/100</f>
        <v>0</v>
      </c>
      <c r="AV61" s="41">
        <f>IFERROR(VLOOKUP(N61,Таблица1[],4,0),0)*$E$2/100</f>
        <v>0</v>
      </c>
      <c r="AW61" s="5" t="str">
        <f t="shared" si="7"/>
        <v>,  0,0,0</v>
      </c>
      <c r="AX61" s="41">
        <f>IFERROR(VLOOKUP(O61,Таблица1[],3,0),0)*$E$2/100</f>
        <v>0</v>
      </c>
      <c r="AY61" s="41">
        <f>IFERROR(VLOOKUP(O61,Таблица1[],2,0),0)*$E$2/100</f>
        <v>0</v>
      </c>
      <c r="AZ61" s="41">
        <f>IFERROR(VLOOKUP(O61,Таблица1[],4,0),0)*$E$2/100</f>
        <v>0</v>
      </c>
      <c r="BA61" s="5" t="str">
        <f t="shared" si="8"/>
        <v>,  0,0,0</v>
      </c>
      <c r="BB61" s="41">
        <f>IFERROR(VLOOKUP(P61,Таблица1[],3,0),0)*$E$2/100</f>
        <v>127.5</v>
      </c>
      <c r="BC61" s="41">
        <f>IFERROR(VLOOKUP(P61,Таблица1[],2,0),0)*$E$2/100</f>
        <v>0</v>
      </c>
      <c r="BD61" s="41">
        <f>IFERROR(VLOOKUP(P61,Таблица1[],4,0),0)*$E$2/100</f>
        <v>127.5</v>
      </c>
      <c r="BE61" s="5" t="str">
        <f t="shared" si="9"/>
        <v>,  128,0,128</v>
      </c>
      <c r="BF61" s="41">
        <f>IFERROR(VLOOKUP(Q61,Таблица1[],3,0),0)*$E$2/100</f>
        <v>85</v>
      </c>
      <c r="BG61" s="41">
        <f>IFERROR(VLOOKUP(Q61,Таблица1[],2,0),0)*$E$2/100</f>
        <v>85</v>
      </c>
      <c r="BH61" s="41">
        <f>IFERROR(VLOOKUP(Q61,Таблица1[],4,0),0)*$E$2/100</f>
        <v>85</v>
      </c>
      <c r="BI61" s="5" t="str">
        <f t="shared" si="10"/>
        <v>,  85,85,85</v>
      </c>
      <c r="BJ61" s="41">
        <f>IFERROR(VLOOKUP(R61,Таблица1[],3,0),0)*$E$2/100</f>
        <v>0</v>
      </c>
      <c r="BK61" s="41">
        <f>IFERROR(VLOOKUP(R61,Таблица1[],2,0),0)*$E$2/100</f>
        <v>0</v>
      </c>
      <c r="BL61" s="41">
        <f>IFERROR(VLOOKUP(R61,Таблица1[],4,0),0)*$E$2/100</f>
        <v>0</v>
      </c>
      <c r="BM61" s="5" t="str">
        <f t="shared" si="11"/>
        <v>,  0,0,0</v>
      </c>
      <c r="BN61" s="41">
        <f>IFERROR(VLOOKUP(S61,Таблица1[],3,0),0)*$E$2/100</f>
        <v>0</v>
      </c>
      <c r="BO61" s="41">
        <f>IFERROR(VLOOKUP(S61,Таблица1[],2,0),0)*$E$2/100</f>
        <v>0</v>
      </c>
      <c r="BP61" s="41">
        <f>IFERROR(VLOOKUP(S61,Таблица1[],4,0),0)*$E$2/100</f>
        <v>0</v>
      </c>
      <c r="BQ61" s="5" t="str">
        <f t="shared" si="12"/>
        <v>,  0,0,0</v>
      </c>
      <c r="BR61" s="41">
        <f>IFERROR(VLOOKUP(T61,Таблица1[],3,0),0)*$E$2/100</f>
        <v>0</v>
      </c>
      <c r="BS61" s="41">
        <f>IFERROR(VLOOKUP(T61,Таблица1[],2,0),0)*$E$2/100</f>
        <v>0</v>
      </c>
      <c r="BT61" s="41">
        <f>IFERROR(VLOOKUP(T61,Таблица1[],4,0),0)*$E$2/100</f>
        <v>0</v>
      </c>
      <c r="BU61" s="5" t="str">
        <f t="shared" si="13"/>
        <v>,  0,0,0</v>
      </c>
    </row>
    <row r="62" spans="2:73" x14ac:dyDescent="0.45">
      <c r="B62" s="24">
        <v>64</v>
      </c>
      <c r="C62" s="24">
        <v>0</v>
      </c>
      <c r="D62" s="24">
        <v>20</v>
      </c>
      <c r="E62" s="24">
        <v>1</v>
      </c>
      <c r="F62" t="str">
        <f t="shared" si="17"/>
        <v>64,0,20,1</v>
      </c>
      <c r="J62" s="40" t="s">
        <v>43</v>
      </c>
      <c r="K62" s="40" t="s">
        <v>41</v>
      </c>
      <c r="Q62" s="35" t="s">
        <v>37</v>
      </c>
      <c r="R62" s="31" t="s">
        <v>43</v>
      </c>
      <c r="V62" t="str">
        <f t="shared" si="0"/>
        <v>.DB   64,0,20,1,  0,0,0,  0,0,0,  85,85,85,  128,0,128,  0,0,0,  0,0,0,  0,0,0,  0,0,0,  0,0,0,  0,128,128,  85,85,85,  0,0,0</v>
      </c>
      <c r="W62" s="24" t="s">
        <v>24</v>
      </c>
      <c r="X62" s="27"/>
      <c r="Y62" s="24"/>
      <c r="Z62" s="41">
        <f>IFERROR(VLOOKUP(I62,Таблица1[],3,0),0)*$E$2/100</f>
        <v>0</v>
      </c>
      <c r="AA62" s="41">
        <f>IFERROR(VLOOKUP(I62,Таблица1[],2,0),0)*$E$2/100</f>
        <v>0</v>
      </c>
      <c r="AB62" s="41">
        <f>IFERROR(VLOOKUP(I62,Таблица1[],4,0),0)*$E$2/100</f>
        <v>0</v>
      </c>
      <c r="AC62" s="5" t="str">
        <f t="shared" si="2"/>
        <v>,  0,0,0</v>
      </c>
      <c r="AD62" s="41">
        <f>IFERROR(VLOOKUP(J62,Таблица1[],3,0),0)*$E$2/100</f>
        <v>85</v>
      </c>
      <c r="AE62" s="41">
        <f>IFERROR(VLOOKUP(J62,Таблица1[],2,0),0)*$E$2/100</f>
        <v>85</v>
      </c>
      <c r="AF62" s="41">
        <f>IFERROR(VLOOKUP(J62,Таблица1[],4,0),0)*$E$2/100</f>
        <v>85</v>
      </c>
      <c r="AG62" s="5" t="str">
        <f t="shared" si="3"/>
        <v>,  85,85,85</v>
      </c>
      <c r="AH62" s="41">
        <f>IFERROR(VLOOKUP(K62,Таблица1[],3,0),0)*$E$2/100</f>
        <v>0</v>
      </c>
      <c r="AI62" s="41">
        <f>IFERROR(VLOOKUP(K62,Таблица1[],2,0),0)*$E$2/100</f>
        <v>127.5</v>
      </c>
      <c r="AJ62" s="41">
        <f>IFERROR(VLOOKUP(K62,Таблица1[],4,0),0)*$E$2/100</f>
        <v>127.5</v>
      </c>
      <c r="AK62" s="5" t="str">
        <f t="shared" si="4"/>
        <v>,  0,128,128</v>
      </c>
      <c r="AL62" s="41">
        <f>IFERROR(VLOOKUP(L62,Таблица1[],3,0),0)*$E$2/100</f>
        <v>0</v>
      </c>
      <c r="AM62" s="41">
        <f>IFERROR(VLOOKUP(L62,Таблица1[],2,0),0)*$E$2/100</f>
        <v>0</v>
      </c>
      <c r="AN62" s="41">
        <f>IFERROR(VLOOKUP(L62,Таблица1[],4,0),0)*$E$2/100</f>
        <v>0</v>
      </c>
      <c r="AO62" s="5" t="str">
        <f t="shared" si="5"/>
        <v>,  0,0,0</v>
      </c>
      <c r="AP62" s="41">
        <f>IFERROR(VLOOKUP(M62,Таблица1[],3,0),0)*$E$2/100</f>
        <v>0</v>
      </c>
      <c r="AQ62" s="41">
        <f>IFERROR(VLOOKUP(M62,Таблица1[],2,0),0)*$E$2/100</f>
        <v>0</v>
      </c>
      <c r="AR62" s="41">
        <f>IFERROR(VLOOKUP(M62,Таблица1[],4,0),0)*$E$2/100</f>
        <v>0</v>
      </c>
      <c r="AS62" s="5" t="str">
        <f t="shared" si="6"/>
        <v>,  0,0,0</v>
      </c>
      <c r="AT62" s="41">
        <f>IFERROR(VLOOKUP(N62,Таблица1[],3,0),0)*$E$2/100</f>
        <v>0</v>
      </c>
      <c r="AU62" s="41">
        <f>IFERROR(VLOOKUP(N62,Таблица1[],2,0),0)*$E$2/100</f>
        <v>0</v>
      </c>
      <c r="AV62" s="41">
        <f>IFERROR(VLOOKUP(N62,Таблица1[],4,0),0)*$E$2/100</f>
        <v>0</v>
      </c>
      <c r="AW62" s="5" t="str">
        <f t="shared" si="7"/>
        <v>,  0,0,0</v>
      </c>
      <c r="AX62" s="41">
        <f>IFERROR(VLOOKUP(O62,Таблица1[],3,0),0)*$E$2/100</f>
        <v>0</v>
      </c>
      <c r="AY62" s="41">
        <f>IFERROR(VLOOKUP(O62,Таблица1[],2,0),0)*$E$2/100</f>
        <v>0</v>
      </c>
      <c r="AZ62" s="41">
        <f>IFERROR(VLOOKUP(O62,Таблица1[],4,0),0)*$E$2/100</f>
        <v>0</v>
      </c>
      <c r="BA62" s="5" t="str">
        <f t="shared" si="8"/>
        <v>,  0,0,0</v>
      </c>
      <c r="BB62" s="41">
        <f>IFERROR(VLOOKUP(P62,Таблица1[],3,0),0)*$E$2/100</f>
        <v>0</v>
      </c>
      <c r="BC62" s="41">
        <f>IFERROR(VLOOKUP(P62,Таблица1[],2,0),0)*$E$2/100</f>
        <v>0</v>
      </c>
      <c r="BD62" s="41">
        <f>IFERROR(VLOOKUP(P62,Таблица1[],4,0),0)*$E$2/100</f>
        <v>0</v>
      </c>
      <c r="BE62" s="5" t="str">
        <f t="shared" si="9"/>
        <v>,  0,0,0</v>
      </c>
      <c r="BF62" s="41">
        <f>IFERROR(VLOOKUP(Q62,Таблица1[],3,0),0)*$E$2/100</f>
        <v>127.5</v>
      </c>
      <c r="BG62" s="41">
        <f>IFERROR(VLOOKUP(Q62,Таблица1[],2,0),0)*$E$2/100</f>
        <v>0</v>
      </c>
      <c r="BH62" s="41">
        <f>IFERROR(VLOOKUP(Q62,Таблица1[],4,0),0)*$E$2/100</f>
        <v>127.5</v>
      </c>
      <c r="BI62" s="5" t="str">
        <f t="shared" si="10"/>
        <v>,  128,0,128</v>
      </c>
      <c r="BJ62" s="41">
        <f>IFERROR(VLOOKUP(R62,Таблица1[],3,0),0)*$E$2/100</f>
        <v>85</v>
      </c>
      <c r="BK62" s="41">
        <f>IFERROR(VLOOKUP(R62,Таблица1[],2,0),0)*$E$2/100</f>
        <v>85</v>
      </c>
      <c r="BL62" s="41">
        <f>IFERROR(VLOOKUP(R62,Таблица1[],4,0),0)*$E$2/100</f>
        <v>85</v>
      </c>
      <c r="BM62" s="5" t="str">
        <f t="shared" si="11"/>
        <v>,  85,85,85</v>
      </c>
      <c r="BN62" s="41">
        <f>IFERROR(VLOOKUP(S62,Таблица1[],3,0),0)*$E$2/100</f>
        <v>0</v>
      </c>
      <c r="BO62" s="41">
        <f>IFERROR(VLOOKUP(S62,Таблица1[],2,0),0)*$E$2/100</f>
        <v>0</v>
      </c>
      <c r="BP62" s="41">
        <f>IFERROR(VLOOKUP(S62,Таблица1[],4,0),0)*$E$2/100</f>
        <v>0</v>
      </c>
      <c r="BQ62" s="5" t="str">
        <f t="shared" si="12"/>
        <v>,  0,0,0</v>
      </c>
      <c r="BR62" s="41">
        <f>IFERROR(VLOOKUP(T62,Таблица1[],3,0),0)*$E$2/100</f>
        <v>0</v>
      </c>
      <c r="BS62" s="41">
        <f>IFERROR(VLOOKUP(T62,Таблица1[],2,0),0)*$E$2/100</f>
        <v>0</v>
      </c>
      <c r="BT62" s="41">
        <f>IFERROR(VLOOKUP(T62,Таблица1[],4,0),0)*$E$2/100</f>
        <v>0</v>
      </c>
      <c r="BU62" s="5" t="str">
        <f t="shared" si="13"/>
        <v>,  0,0,0</v>
      </c>
    </row>
    <row r="63" spans="2:73" x14ac:dyDescent="0.45">
      <c r="B63" s="24">
        <v>64</v>
      </c>
      <c r="C63" s="24">
        <v>0</v>
      </c>
      <c r="D63" s="24">
        <v>20</v>
      </c>
      <c r="E63" s="24">
        <v>1</v>
      </c>
      <c r="F63" t="str">
        <f t="shared" si="17"/>
        <v>64,0,20,1</v>
      </c>
      <c r="I63" s="40" t="s">
        <v>43</v>
      </c>
      <c r="J63" s="40" t="s">
        <v>41</v>
      </c>
      <c r="R63" s="31" t="s">
        <v>37</v>
      </c>
      <c r="S63" s="31" t="s">
        <v>43</v>
      </c>
      <c r="V63" t="str">
        <f t="shared" si="0"/>
        <v>.DB   64,0,20,1,  0,0,0,  85,85,85,  128,0,128,  0,0,0,  0,0,0,  0,0,0,  0,0,0,  0,0,0,  0,0,0,  0,0,0,  0,128,128,  85,85,85</v>
      </c>
      <c r="W63" s="24" t="s">
        <v>24</v>
      </c>
      <c r="X63" s="27"/>
      <c r="Y63" s="24"/>
      <c r="Z63" s="41">
        <f>IFERROR(VLOOKUP(I63,Таблица1[],3,0),0)*$E$2/100</f>
        <v>85</v>
      </c>
      <c r="AA63" s="41">
        <f>IFERROR(VLOOKUP(I63,Таблица1[],2,0),0)*$E$2/100</f>
        <v>85</v>
      </c>
      <c r="AB63" s="41">
        <f>IFERROR(VLOOKUP(I63,Таблица1[],4,0),0)*$E$2/100</f>
        <v>85</v>
      </c>
      <c r="AC63" s="5" t="str">
        <f t="shared" si="2"/>
        <v>,  85,85,85</v>
      </c>
      <c r="AD63" s="41">
        <f>IFERROR(VLOOKUP(J63,Таблица1[],3,0),0)*$E$2/100</f>
        <v>0</v>
      </c>
      <c r="AE63" s="41">
        <f>IFERROR(VLOOKUP(J63,Таблица1[],2,0),0)*$E$2/100</f>
        <v>127.5</v>
      </c>
      <c r="AF63" s="41">
        <f>IFERROR(VLOOKUP(J63,Таблица1[],4,0),0)*$E$2/100</f>
        <v>127.5</v>
      </c>
      <c r="AG63" s="5" t="str">
        <f t="shared" si="3"/>
        <v>,  0,128,128</v>
      </c>
      <c r="AH63" s="41">
        <f>IFERROR(VLOOKUP(K63,Таблица1[],3,0),0)*$E$2/100</f>
        <v>0</v>
      </c>
      <c r="AI63" s="41">
        <f>IFERROR(VLOOKUP(K63,Таблица1[],2,0),0)*$E$2/100</f>
        <v>0</v>
      </c>
      <c r="AJ63" s="41">
        <f>IFERROR(VLOOKUP(K63,Таблица1[],4,0),0)*$E$2/100</f>
        <v>0</v>
      </c>
      <c r="AK63" s="5" t="str">
        <f t="shared" si="4"/>
        <v>,  0,0,0</v>
      </c>
      <c r="AL63" s="41">
        <f>IFERROR(VLOOKUP(L63,Таблица1[],3,0),0)*$E$2/100</f>
        <v>0</v>
      </c>
      <c r="AM63" s="41">
        <f>IFERROR(VLOOKUP(L63,Таблица1[],2,0),0)*$E$2/100</f>
        <v>0</v>
      </c>
      <c r="AN63" s="41">
        <f>IFERROR(VLOOKUP(L63,Таблица1[],4,0),0)*$E$2/100</f>
        <v>0</v>
      </c>
      <c r="AO63" s="5" t="str">
        <f t="shared" si="5"/>
        <v>,  0,0,0</v>
      </c>
      <c r="AP63" s="41">
        <f>IFERROR(VLOOKUP(M63,Таблица1[],3,0),0)*$E$2/100</f>
        <v>0</v>
      </c>
      <c r="AQ63" s="41">
        <f>IFERROR(VLOOKUP(M63,Таблица1[],2,0),0)*$E$2/100</f>
        <v>0</v>
      </c>
      <c r="AR63" s="41">
        <f>IFERROR(VLOOKUP(M63,Таблица1[],4,0),0)*$E$2/100</f>
        <v>0</v>
      </c>
      <c r="AS63" s="5" t="str">
        <f t="shared" si="6"/>
        <v>,  0,0,0</v>
      </c>
      <c r="AT63" s="41">
        <f>IFERROR(VLOOKUP(N63,Таблица1[],3,0),0)*$E$2/100</f>
        <v>0</v>
      </c>
      <c r="AU63" s="41">
        <f>IFERROR(VLOOKUP(N63,Таблица1[],2,0),0)*$E$2/100</f>
        <v>0</v>
      </c>
      <c r="AV63" s="41">
        <f>IFERROR(VLOOKUP(N63,Таблица1[],4,0),0)*$E$2/100</f>
        <v>0</v>
      </c>
      <c r="AW63" s="5" t="str">
        <f t="shared" si="7"/>
        <v>,  0,0,0</v>
      </c>
      <c r="AX63" s="41">
        <f>IFERROR(VLOOKUP(O63,Таблица1[],3,0),0)*$E$2/100</f>
        <v>0</v>
      </c>
      <c r="AY63" s="41">
        <f>IFERROR(VLOOKUP(O63,Таблица1[],2,0),0)*$E$2/100</f>
        <v>0</v>
      </c>
      <c r="AZ63" s="41">
        <f>IFERROR(VLOOKUP(O63,Таблица1[],4,0),0)*$E$2/100</f>
        <v>0</v>
      </c>
      <c r="BA63" s="5" t="str">
        <f t="shared" si="8"/>
        <v>,  0,0,0</v>
      </c>
      <c r="BB63" s="41">
        <f>IFERROR(VLOOKUP(P63,Таблица1[],3,0),0)*$E$2/100</f>
        <v>0</v>
      </c>
      <c r="BC63" s="41">
        <f>IFERROR(VLOOKUP(P63,Таблица1[],2,0),0)*$E$2/100</f>
        <v>0</v>
      </c>
      <c r="BD63" s="41">
        <f>IFERROR(VLOOKUP(P63,Таблица1[],4,0),0)*$E$2/100</f>
        <v>0</v>
      </c>
      <c r="BE63" s="5" t="str">
        <f t="shared" si="9"/>
        <v>,  0,0,0</v>
      </c>
      <c r="BF63" s="41">
        <f>IFERROR(VLOOKUP(Q63,Таблица1[],3,0),0)*$E$2/100</f>
        <v>0</v>
      </c>
      <c r="BG63" s="41">
        <f>IFERROR(VLOOKUP(Q63,Таблица1[],2,0),0)*$E$2/100</f>
        <v>0</v>
      </c>
      <c r="BH63" s="41">
        <f>IFERROR(VLOOKUP(Q63,Таблица1[],4,0),0)*$E$2/100</f>
        <v>0</v>
      </c>
      <c r="BI63" s="5" t="str">
        <f t="shared" si="10"/>
        <v>,  0,0,0</v>
      </c>
      <c r="BJ63" s="41">
        <f>IFERROR(VLOOKUP(R63,Таблица1[],3,0),0)*$E$2/100</f>
        <v>127.5</v>
      </c>
      <c r="BK63" s="41">
        <f>IFERROR(VLOOKUP(R63,Таблица1[],2,0),0)*$E$2/100</f>
        <v>0</v>
      </c>
      <c r="BL63" s="41">
        <f>IFERROR(VLOOKUP(R63,Таблица1[],4,0),0)*$E$2/100</f>
        <v>127.5</v>
      </c>
      <c r="BM63" s="5" t="str">
        <f t="shared" si="11"/>
        <v>,  128,0,128</v>
      </c>
      <c r="BN63" s="41">
        <f>IFERROR(VLOOKUP(S63,Таблица1[],3,0),0)*$E$2/100</f>
        <v>85</v>
      </c>
      <c r="BO63" s="41">
        <f>IFERROR(VLOOKUP(S63,Таблица1[],2,0),0)*$E$2/100</f>
        <v>85</v>
      </c>
      <c r="BP63" s="41">
        <f>IFERROR(VLOOKUP(S63,Таблица1[],4,0),0)*$E$2/100</f>
        <v>85</v>
      </c>
      <c r="BQ63" s="5" t="str">
        <f t="shared" si="12"/>
        <v>,  85,85,85</v>
      </c>
      <c r="BR63" s="41">
        <f>IFERROR(VLOOKUP(T63,Таблица1[],3,0),0)*$E$2/100</f>
        <v>0</v>
      </c>
      <c r="BS63" s="41">
        <f>IFERROR(VLOOKUP(T63,Таблица1[],2,0),0)*$E$2/100</f>
        <v>0</v>
      </c>
      <c r="BT63" s="41">
        <f>IFERROR(VLOOKUP(T63,Таблица1[],4,0),0)*$E$2/100</f>
        <v>0</v>
      </c>
      <c r="BU63" s="5" t="str">
        <f t="shared" si="13"/>
        <v>,  0,0,0</v>
      </c>
    </row>
    <row r="64" spans="2:73" x14ac:dyDescent="0.45">
      <c r="B64" s="24">
        <v>64</v>
      </c>
      <c r="C64" s="24">
        <v>0</v>
      </c>
      <c r="D64" s="24">
        <v>20</v>
      </c>
      <c r="E64" s="24">
        <v>1</v>
      </c>
      <c r="F64" t="str">
        <f t="shared" si="17"/>
        <v>64,0,20,1</v>
      </c>
      <c r="I64" s="40" t="s">
        <v>43</v>
      </c>
      <c r="S64" s="31" t="s">
        <v>37</v>
      </c>
      <c r="T64" s="33" t="s">
        <v>43</v>
      </c>
      <c r="V64" t="str">
        <f t="shared" si="0"/>
        <v>.DB   64,0,20,1,  85,85,85,  128,0,128,  0,0,0,  0,0,0,  0,0,0,  0,0,0,  0,0,0,  0,0,0,  0,0,0,  0,0,0,  0,0,0,  85,85,85</v>
      </c>
      <c r="W64" s="24" t="s">
        <v>24</v>
      </c>
      <c r="X64" s="27"/>
      <c r="Y64" s="24"/>
      <c r="Z64" s="41">
        <f>IFERROR(VLOOKUP(I64,Таблица1[],3,0),0)*$E$2/100</f>
        <v>85</v>
      </c>
      <c r="AA64" s="41">
        <f>IFERROR(VLOOKUP(I64,Таблица1[],2,0),0)*$E$2/100</f>
        <v>85</v>
      </c>
      <c r="AB64" s="41">
        <f>IFERROR(VLOOKUP(I64,Таблица1[],4,0),0)*$E$2/100</f>
        <v>85</v>
      </c>
      <c r="AC64" s="5" t="str">
        <f t="shared" si="2"/>
        <v>,  85,85,85</v>
      </c>
      <c r="AD64" s="41">
        <f>IFERROR(VLOOKUP(J64,Таблица1[],3,0),0)*$E$2/100</f>
        <v>0</v>
      </c>
      <c r="AE64" s="41">
        <f>IFERROR(VLOOKUP(J64,Таблица1[],2,0),0)*$E$2/100</f>
        <v>0</v>
      </c>
      <c r="AF64" s="41">
        <f>IFERROR(VLOOKUP(J64,Таблица1[],4,0),0)*$E$2/100</f>
        <v>0</v>
      </c>
      <c r="AG64" s="5" t="str">
        <f t="shared" si="3"/>
        <v>,  0,0,0</v>
      </c>
      <c r="AH64" s="41">
        <f>IFERROR(VLOOKUP(K64,Таблица1[],3,0),0)*$E$2/100</f>
        <v>0</v>
      </c>
      <c r="AI64" s="41">
        <f>IFERROR(VLOOKUP(K64,Таблица1[],2,0),0)*$E$2/100</f>
        <v>0</v>
      </c>
      <c r="AJ64" s="41">
        <f>IFERROR(VLOOKUP(K64,Таблица1[],4,0),0)*$E$2/100</f>
        <v>0</v>
      </c>
      <c r="AK64" s="5" t="str">
        <f t="shared" si="4"/>
        <v>,  0,0,0</v>
      </c>
      <c r="AL64" s="41">
        <f>IFERROR(VLOOKUP(L64,Таблица1[],3,0),0)*$E$2/100</f>
        <v>0</v>
      </c>
      <c r="AM64" s="41">
        <f>IFERROR(VLOOKUP(L64,Таблица1[],2,0),0)*$E$2/100</f>
        <v>0</v>
      </c>
      <c r="AN64" s="41">
        <f>IFERROR(VLOOKUP(L64,Таблица1[],4,0),0)*$E$2/100</f>
        <v>0</v>
      </c>
      <c r="AO64" s="5" t="str">
        <f t="shared" si="5"/>
        <v>,  0,0,0</v>
      </c>
      <c r="AP64" s="41">
        <f>IFERROR(VLOOKUP(M64,Таблица1[],3,0),0)*$E$2/100</f>
        <v>0</v>
      </c>
      <c r="AQ64" s="41">
        <f>IFERROR(VLOOKUP(M64,Таблица1[],2,0),0)*$E$2/100</f>
        <v>0</v>
      </c>
      <c r="AR64" s="41">
        <f>IFERROR(VLOOKUP(M64,Таблица1[],4,0),0)*$E$2/100</f>
        <v>0</v>
      </c>
      <c r="AS64" s="5" t="str">
        <f t="shared" si="6"/>
        <v>,  0,0,0</v>
      </c>
      <c r="AT64" s="41">
        <f>IFERROR(VLOOKUP(N64,Таблица1[],3,0),0)*$E$2/100</f>
        <v>0</v>
      </c>
      <c r="AU64" s="41">
        <f>IFERROR(VLOOKUP(N64,Таблица1[],2,0),0)*$E$2/100</f>
        <v>0</v>
      </c>
      <c r="AV64" s="41">
        <f>IFERROR(VLOOKUP(N64,Таблица1[],4,0),0)*$E$2/100</f>
        <v>0</v>
      </c>
      <c r="AW64" s="5" t="str">
        <f t="shared" si="7"/>
        <v>,  0,0,0</v>
      </c>
      <c r="AX64" s="41">
        <f>IFERROR(VLOOKUP(O64,Таблица1[],3,0),0)*$E$2/100</f>
        <v>0</v>
      </c>
      <c r="AY64" s="41">
        <f>IFERROR(VLOOKUP(O64,Таблица1[],2,0),0)*$E$2/100</f>
        <v>0</v>
      </c>
      <c r="AZ64" s="41">
        <f>IFERROR(VLOOKUP(O64,Таблица1[],4,0),0)*$E$2/100</f>
        <v>0</v>
      </c>
      <c r="BA64" s="5" t="str">
        <f t="shared" si="8"/>
        <v>,  0,0,0</v>
      </c>
      <c r="BB64" s="41">
        <f>IFERROR(VLOOKUP(P64,Таблица1[],3,0),0)*$E$2/100</f>
        <v>0</v>
      </c>
      <c r="BC64" s="41">
        <f>IFERROR(VLOOKUP(P64,Таблица1[],2,0),0)*$E$2/100</f>
        <v>0</v>
      </c>
      <c r="BD64" s="41">
        <f>IFERROR(VLOOKUP(P64,Таблица1[],4,0),0)*$E$2/100</f>
        <v>0</v>
      </c>
      <c r="BE64" s="5" t="str">
        <f t="shared" si="9"/>
        <v>,  0,0,0</v>
      </c>
      <c r="BF64" s="41">
        <f>IFERROR(VLOOKUP(Q64,Таблица1[],3,0),0)*$E$2/100</f>
        <v>0</v>
      </c>
      <c r="BG64" s="41">
        <f>IFERROR(VLOOKUP(Q64,Таблица1[],2,0),0)*$E$2/100</f>
        <v>0</v>
      </c>
      <c r="BH64" s="41">
        <f>IFERROR(VLOOKUP(Q64,Таблица1[],4,0),0)*$E$2/100</f>
        <v>0</v>
      </c>
      <c r="BI64" s="5" t="str">
        <f t="shared" si="10"/>
        <v>,  0,0,0</v>
      </c>
      <c r="BJ64" s="41">
        <f>IFERROR(VLOOKUP(R64,Таблица1[],3,0),0)*$E$2/100</f>
        <v>0</v>
      </c>
      <c r="BK64" s="41">
        <f>IFERROR(VLOOKUP(R64,Таблица1[],2,0),0)*$E$2/100</f>
        <v>0</v>
      </c>
      <c r="BL64" s="41">
        <f>IFERROR(VLOOKUP(R64,Таблица1[],4,0),0)*$E$2/100</f>
        <v>0</v>
      </c>
      <c r="BM64" s="5" t="str">
        <f t="shared" si="11"/>
        <v>,  0,0,0</v>
      </c>
      <c r="BN64" s="41">
        <f>IFERROR(VLOOKUP(S64,Таблица1[],3,0),0)*$E$2/100</f>
        <v>127.5</v>
      </c>
      <c r="BO64" s="41">
        <f>IFERROR(VLOOKUP(S64,Таблица1[],2,0),0)*$E$2/100</f>
        <v>0</v>
      </c>
      <c r="BP64" s="41">
        <f>IFERROR(VLOOKUP(S64,Таблица1[],4,0),0)*$E$2/100</f>
        <v>127.5</v>
      </c>
      <c r="BQ64" s="5" t="str">
        <f t="shared" si="12"/>
        <v>,  128,0,128</v>
      </c>
      <c r="BR64" s="41">
        <f>IFERROR(VLOOKUP(T64,Таблица1[],3,0),0)*$E$2/100</f>
        <v>85</v>
      </c>
      <c r="BS64" s="41">
        <f>IFERROR(VLOOKUP(T64,Таблица1[],2,0),0)*$E$2/100</f>
        <v>85</v>
      </c>
      <c r="BT64" s="41">
        <f>IFERROR(VLOOKUP(T64,Таблица1[],4,0),0)*$E$2/100</f>
        <v>85</v>
      </c>
      <c r="BU64" s="5" t="str">
        <f t="shared" si="13"/>
        <v>,  85,85,85</v>
      </c>
    </row>
    <row r="65" spans="2:73" x14ac:dyDescent="0.45">
      <c r="B65" s="24">
        <v>64</v>
      </c>
      <c r="C65" s="24">
        <v>0</v>
      </c>
      <c r="D65" s="24">
        <v>20</v>
      </c>
      <c r="E65" s="24">
        <v>1</v>
      </c>
      <c r="F65" t="str">
        <f t="shared" si="17"/>
        <v>64,0,20,1</v>
      </c>
      <c r="I65" s="40" t="s">
        <v>41</v>
      </c>
      <c r="J65" s="40" t="s">
        <v>43</v>
      </c>
      <c r="T65" s="33" t="s">
        <v>37</v>
      </c>
      <c r="V65" t="str">
        <f t="shared" si="0"/>
        <v>.DB   64,0,20,1,  128,0,128,  0,0,0,  0,0,0,  0,0,0,  0,0,0,  0,0,0,  0,0,0,  0,0,0,  0,0,0,  0,0,0,  85,85,85,  0,128,128</v>
      </c>
      <c r="W65" s="24" t="s">
        <v>24</v>
      </c>
      <c r="X65" s="27"/>
      <c r="Y65" s="24"/>
      <c r="Z65" s="41">
        <f>IFERROR(VLOOKUP(I65,Таблица1[],3,0),0)*$E$2/100</f>
        <v>0</v>
      </c>
      <c r="AA65" s="41">
        <f>IFERROR(VLOOKUP(I65,Таблица1[],2,0),0)*$E$2/100</f>
        <v>127.5</v>
      </c>
      <c r="AB65" s="41">
        <f>IFERROR(VLOOKUP(I65,Таблица1[],4,0),0)*$E$2/100</f>
        <v>127.5</v>
      </c>
      <c r="AC65" s="5" t="str">
        <f t="shared" si="2"/>
        <v>,  0,128,128</v>
      </c>
      <c r="AD65" s="41">
        <f>IFERROR(VLOOKUP(J65,Таблица1[],3,0),0)*$E$2/100</f>
        <v>85</v>
      </c>
      <c r="AE65" s="41">
        <f>IFERROR(VLOOKUP(J65,Таблица1[],2,0),0)*$E$2/100</f>
        <v>85</v>
      </c>
      <c r="AF65" s="41">
        <f>IFERROR(VLOOKUP(J65,Таблица1[],4,0),0)*$E$2/100</f>
        <v>85</v>
      </c>
      <c r="AG65" s="5" t="str">
        <f t="shared" si="3"/>
        <v>,  85,85,85</v>
      </c>
      <c r="AH65" s="41">
        <f>IFERROR(VLOOKUP(K65,Таблица1[],3,0),0)*$E$2/100</f>
        <v>0</v>
      </c>
      <c r="AI65" s="41">
        <f>IFERROR(VLOOKUP(K65,Таблица1[],2,0),0)*$E$2/100</f>
        <v>0</v>
      </c>
      <c r="AJ65" s="41">
        <f>IFERROR(VLOOKUP(K65,Таблица1[],4,0),0)*$E$2/100</f>
        <v>0</v>
      </c>
      <c r="AK65" s="5" t="str">
        <f t="shared" si="4"/>
        <v>,  0,0,0</v>
      </c>
      <c r="AL65" s="41">
        <f>IFERROR(VLOOKUP(L65,Таблица1[],3,0),0)*$E$2/100</f>
        <v>0</v>
      </c>
      <c r="AM65" s="41">
        <f>IFERROR(VLOOKUP(L65,Таблица1[],2,0),0)*$E$2/100</f>
        <v>0</v>
      </c>
      <c r="AN65" s="41">
        <f>IFERROR(VLOOKUP(L65,Таблица1[],4,0),0)*$E$2/100</f>
        <v>0</v>
      </c>
      <c r="AO65" s="5" t="str">
        <f t="shared" si="5"/>
        <v>,  0,0,0</v>
      </c>
      <c r="AP65" s="41">
        <f>IFERROR(VLOOKUP(M65,Таблица1[],3,0),0)*$E$2/100</f>
        <v>0</v>
      </c>
      <c r="AQ65" s="41">
        <f>IFERROR(VLOOKUP(M65,Таблица1[],2,0),0)*$E$2/100</f>
        <v>0</v>
      </c>
      <c r="AR65" s="41">
        <f>IFERROR(VLOOKUP(M65,Таблица1[],4,0),0)*$E$2/100</f>
        <v>0</v>
      </c>
      <c r="AS65" s="5" t="str">
        <f t="shared" si="6"/>
        <v>,  0,0,0</v>
      </c>
      <c r="AT65" s="41">
        <f>IFERROR(VLOOKUP(N65,Таблица1[],3,0),0)*$E$2/100</f>
        <v>0</v>
      </c>
      <c r="AU65" s="41">
        <f>IFERROR(VLOOKUP(N65,Таблица1[],2,0),0)*$E$2/100</f>
        <v>0</v>
      </c>
      <c r="AV65" s="41">
        <f>IFERROR(VLOOKUP(N65,Таблица1[],4,0),0)*$E$2/100</f>
        <v>0</v>
      </c>
      <c r="AW65" s="5" t="str">
        <f t="shared" si="7"/>
        <v>,  0,0,0</v>
      </c>
      <c r="AX65" s="41">
        <f>IFERROR(VLOOKUP(O65,Таблица1[],3,0),0)*$E$2/100</f>
        <v>0</v>
      </c>
      <c r="AY65" s="41">
        <f>IFERROR(VLOOKUP(O65,Таблица1[],2,0),0)*$E$2/100</f>
        <v>0</v>
      </c>
      <c r="AZ65" s="41">
        <f>IFERROR(VLOOKUP(O65,Таблица1[],4,0),0)*$E$2/100</f>
        <v>0</v>
      </c>
      <c r="BA65" s="5" t="str">
        <f t="shared" si="8"/>
        <v>,  0,0,0</v>
      </c>
      <c r="BB65" s="41">
        <f>IFERROR(VLOOKUP(P65,Таблица1[],3,0),0)*$E$2/100</f>
        <v>0</v>
      </c>
      <c r="BC65" s="41">
        <f>IFERROR(VLOOKUP(P65,Таблица1[],2,0),0)*$E$2/100</f>
        <v>0</v>
      </c>
      <c r="BD65" s="41">
        <f>IFERROR(VLOOKUP(P65,Таблица1[],4,0),0)*$E$2/100</f>
        <v>0</v>
      </c>
      <c r="BE65" s="5" t="str">
        <f t="shared" si="9"/>
        <v>,  0,0,0</v>
      </c>
      <c r="BF65" s="41">
        <f>IFERROR(VLOOKUP(Q65,Таблица1[],3,0),0)*$E$2/100</f>
        <v>0</v>
      </c>
      <c r="BG65" s="41">
        <f>IFERROR(VLOOKUP(Q65,Таблица1[],2,0),0)*$E$2/100</f>
        <v>0</v>
      </c>
      <c r="BH65" s="41">
        <f>IFERROR(VLOOKUP(Q65,Таблица1[],4,0),0)*$E$2/100</f>
        <v>0</v>
      </c>
      <c r="BI65" s="5" t="str">
        <f t="shared" si="10"/>
        <v>,  0,0,0</v>
      </c>
      <c r="BJ65" s="41">
        <f>IFERROR(VLOOKUP(R65,Таблица1[],3,0),0)*$E$2/100</f>
        <v>0</v>
      </c>
      <c r="BK65" s="41">
        <f>IFERROR(VLOOKUP(R65,Таблица1[],2,0),0)*$E$2/100</f>
        <v>0</v>
      </c>
      <c r="BL65" s="41">
        <f>IFERROR(VLOOKUP(R65,Таблица1[],4,0),0)*$E$2/100</f>
        <v>0</v>
      </c>
      <c r="BM65" s="5" t="str">
        <f t="shared" si="11"/>
        <v>,  0,0,0</v>
      </c>
      <c r="BN65" s="41">
        <f>IFERROR(VLOOKUP(S65,Таблица1[],3,0),0)*$E$2/100</f>
        <v>0</v>
      </c>
      <c r="BO65" s="41">
        <f>IFERROR(VLOOKUP(S65,Таблица1[],2,0),0)*$E$2/100</f>
        <v>0</v>
      </c>
      <c r="BP65" s="41">
        <f>IFERROR(VLOOKUP(S65,Таблица1[],4,0),0)*$E$2/100</f>
        <v>0</v>
      </c>
      <c r="BQ65" s="5" t="str">
        <f t="shared" si="12"/>
        <v>,  0,0,0</v>
      </c>
      <c r="BR65" s="41">
        <f>IFERROR(VLOOKUP(T65,Таблица1[],3,0),0)*$E$2/100</f>
        <v>127.5</v>
      </c>
      <c r="BS65" s="41">
        <f>IFERROR(VLOOKUP(T65,Таблица1[],2,0),0)*$E$2/100</f>
        <v>0</v>
      </c>
      <c r="BT65" s="41">
        <f>IFERROR(VLOOKUP(T65,Таблица1[],4,0),0)*$E$2/100</f>
        <v>127.5</v>
      </c>
      <c r="BU65" s="5" t="str">
        <f t="shared" si="13"/>
        <v>,  128,0,128</v>
      </c>
    </row>
    <row r="66" spans="2:73" x14ac:dyDescent="0.45">
      <c r="B66" s="24">
        <v>64</v>
      </c>
      <c r="C66" s="24">
        <v>0</v>
      </c>
      <c r="D66" s="24">
        <v>20</v>
      </c>
      <c r="E66" s="24">
        <v>1</v>
      </c>
      <c r="F66" t="str">
        <f t="shared" si="17"/>
        <v>64,0,20,1</v>
      </c>
      <c r="J66" s="40" t="s">
        <v>41</v>
      </c>
      <c r="K66" s="40" t="s">
        <v>43</v>
      </c>
      <c r="S66" s="31" t="s">
        <v>43</v>
      </c>
      <c r="T66" s="33" t="s">
        <v>37</v>
      </c>
      <c r="V66" t="str">
        <f t="shared" si="0"/>
        <v>.DB   64,0,20,1,  128,0,128,  85,85,85,  0,0,0,  0,0,0,  0,0,0,  0,0,0,  0,0,0,  0,0,0,  0,0,0,  85,85,85,  0,128,128,  0,0,0</v>
      </c>
      <c r="W66" s="24" t="s">
        <v>24</v>
      </c>
      <c r="X66" s="27"/>
      <c r="Y66" s="24"/>
      <c r="Z66" s="41">
        <f>IFERROR(VLOOKUP(I66,Таблица1[],3,0),0)*$E$2/100</f>
        <v>0</v>
      </c>
      <c r="AA66" s="41">
        <f>IFERROR(VLOOKUP(I66,Таблица1[],2,0),0)*$E$2/100</f>
        <v>0</v>
      </c>
      <c r="AB66" s="41">
        <f>IFERROR(VLOOKUP(I66,Таблица1[],4,0),0)*$E$2/100</f>
        <v>0</v>
      </c>
      <c r="AC66" s="5" t="str">
        <f t="shared" si="2"/>
        <v>,  0,0,0</v>
      </c>
      <c r="AD66" s="41">
        <f>IFERROR(VLOOKUP(J66,Таблица1[],3,0),0)*$E$2/100</f>
        <v>0</v>
      </c>
      <c r="AE66" s="41">
        <f>IFERROR(VLOOKUP(J66,Таблица1[],2,0),0)*$E$2/100</f>
        <v>127.5</v>
      </c>
      <c r="AF66" s="41">
        <f>IFERROR(VLOOKUP(J66,Таблица1[],4,0),0)*$E$2/100</f>
        <v>127.5</v>
      </c>
      <c r="AG66" s="5" t="str">
        <f t="shared" si="3"/>
        <v>,  0,128,128</v>
      </c>
      <c r="AH66" s="41">
        <f>IFERROR(VLOOKUP(K66,Таблица1[],3,0),0)*$E$2/100</f>
        <v>85</v>
      </c>
      <c r="AI66" s="41">
        <f>IFERROR(VLOOKUP(K66,Таблица1[],2,0),0)*$E$2/100</f>
        <v>85</v>
      </c>
      <c r="AJ66" s="41">
        <f>IFERROR(VLOOKUP(K66,Таблица1[],4,0),0)*$E$2/100</f>
        <v>85</v>
      </c>
      <c r="AK66" s="5" t="str">
        <f t="shared" si="4"/>
        <v>,  85,85,85</v>
      </c>
      <c r="AL66" s="41">
        <f>IFERROR(VLOOKUP(L66,Таблица1[],3,0),0)*$E$2/100</f>
        <v>0</v>
      </c>
      <c r="AM66" s="41">
        <f>IFERROR(VLOOKUP(L66,Таблица1[],2,0),0)*$E$2/100</f>
        <v>0</v>
      </c>
      <c r="AN66" s="41">
        <f>IFERROR(VLOOKUP(L66,Таблица1[],4,0),0)*$E$2/100</f>
        <v>0</v>
      </c>
      <c r="AO66" s="5" t="str">
        <f t="shared" si="5"/>
        <v>,  0,0,0</v>
      </c>
      <c r="AP66" s="41">
        <f>IFERROR(VLOOKUP(M66,Таблица1[],3,0),0)*$E$2/100</f>
        <v>0</v>
      </c>
      <c r="AQ66" s="41">
        <f>IFERROR(VLOOKUP(M66,Таблица1[],2,0),0)*$E$2/100</f>
        <v>0</v>
      </c>
      <c r="AR66" s="41">
        <f>IFERROR(VLOOKUP(M66,Таблица1[],4,0),0)*$E$2/100</f>
        <v>0</v>
      </c>
      <c r="AS66" s="5" t="str">
        <f t="shared" si="6"/>
        <v>,  0,0,0</v>
      </c>
      <c r="AT66" s="41">
        <f>IFERROR(VLOOKUP(N66,Таблица1[],3,0),0)*$E$2/100</f>
        <v>0</v>
      </c>
      <c r="AU66" s="41">
        <f>IFERROR(VLOOKUP(N66,Таблица1[],2,0),0)*$E$2/100</f>
        <v>0</v>
      </c>
      <c r="AV66" s="41">
        <f>IFERROR(VLOOKUP(N66,Таблица1[],4,0),0)*$E$2/100</f>
        <v>0</v>
      </c>
      <c r="AW66" s="5" t="str">
        <f t="shared" si="7"/>
        <v>,  0,0,0</v>
      </c>
      <c r="AX66" s="41">
        <f>IFERROR(VLOOKUP(O66,Таблица1[],3,0),0)*$E$2/100</f>
        <v>0</v>
      </c>
      <c r="AY66" s="41">
        <f>IFERROR(VLOOKUP(O66,Таблица1[],2,0),0)*$E$2/100</f>
        <v>0</v>
      </c>
      <c r="AZ66" s="41">
        <f>IFERROR(VLOOKUP(O66,Таблица1[],4,0),0)*$E$2/100</f>
        <v>0</v>
      </c>
      <c r="BA66" s="5" t="str">
        <f t="shared" si="8"/>
        <v>,  0,0,0</v>
      </c>
      <c r="BB66" s="41">
        <f>IFERROR(VLOOKUP(P66,Таблица1[],3,0),0)*$E$2/100</f>
        <v>0</v>
      </c>
      <c r="BC66" s="41">
        <f>IFERROR(VLOOKUP(P66,Таблица1[],2,0),0)*$E$2/100</f>
        <v>0</v>
      </c>
      <c r="BD66" s="41">
        <f>IFERROR(VLOOKUP(P66,Таблица1[],4,0),0)*$E$2/100</f>
        <v>0</v>
      </c>
      <c r="BE66" s="5" t="str">
        <f t="shared" si="9"/>
        <v>,  0,0,0</v>
      </c>
      <c r="BF66" s="41">
        <f>IFERROR(VLOOKUP(Q66,Таблица1[],3,0),0)*$E$2/100</f>
        <v>0</v>
      </c>
      <c r="BG66" s="41">
        <f>IFERROR(VLOOKUP(Q66,Таблица1[],2,0),0)*$E$2/100</f>
        <v>0</v>
      </c>
      <c r="BH66" s="41">
        <f>IFERROR(VLOOKUP(Q66,Таблица1[],4,0),0)*$E$2/100</f>
        <v>0</v>
      </c>
      <c r="BI66" s="5" t="str">
        <f t="shared" si="10"/>
        <v>,  0,0,0</v>
      </c>
      <c r="BJ66" s="41">
        <f>IFERROR(VLOOKUP(R66,Таблица1[],3,0),0)*$E$2/100</f>
        <v>0</v>
      </c>
      <c r="BK66" s="41">
        <f>IFERROR(VLOOKUP(R66,Таблица1[],2,0),0)*$E$2/100</f>
        <v>0</v>
      </c>
      <c r="BL66" s="41">
        <f>IFERROR(VLOOKUP(R66,Таблица1[],4,0),0)*$E$2/100</f>
        <v>0</v>
      </c>
      <c r="BM66" s="5" t="str">
        <f t="shared" si="11"/>
        <v>,  0,0,0</v>
      </c>
      <c r="BN66" s="41">
        <f>IFERROR(VLOOKUP(S66,Таблица1[],3,0),0)*$E$2/100</f>
        <v>85</v>
      </c>
      <c r="BO66" s="41">
        <f>IFERROR(VLOOKUP(S66,Таблица1[],2,0),0)*$E$2/100</f>
        <v>85</v>
      </c>
      <c r="BP66" s="41">
        <f>IFERROR(VLOOKUP(S66,Таблица1[],4,0),0)*$E$2/100</f>
        <v>85</v>
      </c>
      <c r="BQ66" s="5" t="str">
        <f t="shared" si="12"/>
        <v>,  85,85,85</v>
      </c>
      <c r="BR66" s="41">
        <f>IFERROR(VLOOKUP(T66,Таблица1[],3,0),0)*$E$2/100</f>
        <v>127.5</v>
      </c>
      <c r="BS66" s="41">
        <f>IFERROR(VLOOKUP(T66,Таблица1[],2,0),0)*$E$2/100</f>
        <v>0</v>
      </c>
      <c r="BT66" s="41">
        <f>IFERROR(VLOOKUP(T66,Таблица1[],4,0),0)*$E$2/100</f>
        <v>127.5</v>
      </c>
      <c r="BU66" s="5" t="str">
        <f t="shared" si="13"/>
        <v>,  128,0,128</v>
      </c>
    </row>
    <row r="67" spans="2:73" x14ac:dyDescent="0.45">
      <c r="B67" s="24">
        <v>64</v>
      </c>
      <c r="C67" s="24">
        <v>0</v>
      </c>
      <c r="D67" s="24">
        <v>20</v>
      </c>
      <c r="E67" s="24">
        <v>1</v>
      </c>
      <c r="F67" t="str">
        <f t="shared" si="17"/>
        <v>64,0,20,1</v>
      </c>
      <c r="K67" s="40" t="s">
        <v>41</v>
      </c>
      <c r="L67" s="38" t="s">
        <v>43</v>
      </c>
      <c r="R67" s="31" t="s">
        <v>43</v>
      </c>
      <c r="S67" s="31" t="s">
        <v>37</v>
      </c>
      <c r="V67" t="str">
        <f t="shared" si="0"/>
        <v>.DB   64,0,20,1,  0,0,0,  128,0,128,  85,85,85,  0,0,0,  0,0,0,  0,0,0,  0,0,0,  0,0,0,  85,85,85,  0,128,128,  0,0,0,  0,0,0</v>
      </c>
      <c r="W67" s="24" t="s">
        <v>24</v>
      </c>
      <c r="X67" s="27"/>
      <c r="Y67" s="24"/>
      <c r="Z67" s="41">
        <f>IFERROR(VLOOKUP(I67,Таблица1[],3,0),0)*$E$2/100</f>
        <v>0</v>
      </c>
      <c r="AA67" s="41">
        <f>IFERROR(VLOOKUP(I67,Таблица1[],2,0),0)*$E$2/100</f>
        <v>0</v>
      </c>
      <c r="AB67" s="41">
        <f>IFERROR(VLOOKUP(I67,Таблица1[],4,0),0)*$E$2/100</f>
        <v>0</v>
      </c>
      <c r="AC67" s="5" t="str">
        <f t="shared" si="2"/>
        <v>,  0,0,0</v>
      </c>
      <c r="AD67" s="41">
        <f>IFERROR(VLOOKUP(J67,Таблица1[],3,0),0)*$E$2/100</f>
        <v>0</v>
      </c>
      <c r="AE67" s="41">
        <f>IFERROR(VLOOKUP(J67,Таблица1[],2,0),0)*$E$2/100</f>
        <v>0</v>
      </c>
      <c r="AF67" s="41">
        <f>IFERROR(VLOOKUP(J67,Таблица1[],4,0),0)*$E$2/100</f>
        <v>0</v>
      </c>
      <c r="AG67" s="5" t="str">
        <f t="shared" si="3"/>
        <v>,  0,0,0</v>
      </c>
      <c r="AH67" s="41">
        <f>IFERROR(VLOOKUP(K67,Таблица1[],3,0),0)*$E$2/100</f>
        <v>0</v>
      </c>
      <c r="AI67" s="41">
        <f>IFERROR(VLOOKUP(K67,Таблица1[],2,0),0)*$E$2/100</f>
        <v>127.5</v>
      </c>
      <c r="AJ67" s="41">
        <f>IFERROR(VLOOKUP(K67,Таблица1[],4,0),0)*$E$2/100</f>
        <v>127.5</v>
      </c>
      <c r="AK67" s="5" t="str">
        <f t="shared" si="4"/>
        <v>,  0,128,128</v>
      </c>
      <c r="AL67" s="41">
        <f>IFERROR(VLOOKUP(L67,Таблица1[],3,0),0)*$E$2/100</f>
        <v>85</v>
      </c>
      <c r="AM67" s="41">
        <f>IFERROR(VLOOKUP(L67,Таблица1[],2,0),0)*$E$2/100</f>
        <v>85</v>
      </c>
      <c r="AN67" s="41">
        <f>IFERROR(VLOOKUP(L67,Таблица1[],4,0),0)*$E$2/100</f>
        <v>85</v>
      </c>
      <c r="AO67" s="5" t="str">
        <f t="shared" si="5"/>
        <v>,  85,85,85</v>
      </c>
      <c r="AP67" s="41">
        <f>IFERROR(VLOOKUP(M67,Таблица1[],3,0),0)*$E$2/100</f>
        <v>0</v>
      </c>
      <c r="AQ67" s="41">
        <f>IFERROR(VLOOKUP(M67,Таблица1[],2,0),0)*$E$2/100</f>
        <v>0</v>
      </c>
      <c r="AR67" s="41">
        <f>IFERROR(VLOOKUP(M67,Таблица1[],4,0),0)*$E$2/100</f>
        <v>0</v>
      </c>
      <c r="AS67" s="5" t="str">
        <f t="shared" si="6"/>
        <v>,  0,0,0</v>
      </c>
      <c r="AT67" s="41">
        <f>IFERROR(VLOOKUP(N67,Таблица1[],3,0),0)*$E$2/100</f>
        <v>0</v>
      </c>
      <c r="AU67" s="41">
        <f>IFERROR(VLOOKUP(N67,Таблица1[],2,0),0)*$E$2/100</f>
        <v>0</v>
      </c>
      <c r="AV67" s="41">
        <f>IFERROR(VLOOKUP(N67,Таблица1[],4,0),0)*$E$2/100</f>
        <v>0</v>
      </c>
      <c r="AW67" s="5" t="str">
        <f t="shared" si="7"/>
        <v>,  0,0,0</v>
      </c>
      <c r="AX67" s="41">
        <f>IFERROR(VLOOKUP(O67,Таблица1[],3,0),0)*$E$2/100</f>
        <v>0</v>
      </c>
      <c r="AY67" s="41">
        <f>IFERROR(VLOOKUP(O67,Таблица1[],2,0),0)*$E$2/100</f>
        <v>0</v>
      </c>
      <c r="AZ67" s="41">
        <f>IFERROR(VLOOKUP(O67,Таблица1[],4,0),0)*$E$2/100</f>
        <v>0</v>
      </c>
      <c r="BA67" s="5" t="str">
        <f t="shared" si="8"/>
        <v>,  0,0,0</v>
      </c>
      <c r="BB67" s="41">
        <f>IFERROR(VLOOKUP(P67,Таблица1[],3,0),0)*$E$2/100</f>
        <v>0</v>
      </c>
      <c r="BC67" s="41">
        <f>IFERROR(VLOOKUP(P67,Таблица1[],2,0),0)*$E$2/100</f>
        <v>0</v>
      </c>
      <c r="BD67" s="41">
        <f>IFERROR(VLOOKUP(P67,Таблица1[],4,0),0)*$E$2/100</f>
        <v>0</v>
      </c>
      <c r="BE67" s="5" t="str">
        <f t="shared" si="9"/>
        <v>,  0,0,0</v>
      </c>
      <c r="BF67" s="41">
        <f>IFERROR(VLOOKUP(Q67,Таблица1[],3,0),0)*$E$2/100</f>
        <v>0</v>
      </c>
      <c r="BG67" s="41">
        <f>IFERROR(VLOOKUP(Q67,Таблица1[],2,0),0)*$E$2/100</f>
        <v>0</v>
      </c>
      <c r="BH67" s="41">
        <f>IFERROR(VLOOKUP(Q67,Таблица1[],4,0),0)*$E$2/100</f>
        <v>0</v>
      </c>
      <c r="BI67" s="5" t="str">
        <f t="shared" si="10"/>
        <v>,  0,0,0</v>
      </c>
      <c r="BJ67" s="41">
        <f>IFERROR(VLOOKUP(R67,Таблица1[],3,0),0)*$E$2/100</f>
        <v>85</v>
      </c>
      <c r="BK67" s="41">
        <f>IFERROR(VLOOKUP(R67,Таблица1[],2,0),0)*$E$2/100</f>
        <v>85</v>
      </c>
      <c r="BL67" s="41">
        <f>IFERROR(VLOOKUP(R67,Таблица1[],4,0),0)*$E$2/100</f>
        <v>85</v>
      </c>
      <c r="BM67" s="5" t="str">
        <f t="shared" si="11"/>
        <v>,  85,85,85</v>
      </c>
      <c r="BN67" s="41">
        <f>IFERROR(VLOOKUP(S67,Таблица1[],3,0),0)*$E$2/100</f>
        <v>127.5</v>
      </c>
      <c r="BO67" s="41">
        <f>IFERROR(VLOOKUP(S67,Таблица1[],2,0),0)*$E$2/100</f>
        <v>0</v>
      </c>
      <c r="BP67" s="41">
        <f>IFERROR(VLOOKUP(S67,Таблица1[],4,0),0)*$E$2/100</f>
        <v>127.5</v>
      </c>
      <c r="BQ67" s="5" t="str">
        <f t="shared" si="12"/>
        <v>,  128,0,128</v>
      </c>
      <c r="BR67" s="41">
        <f>IFERROR(VLOOKUP(T67,Таблица1[],3,0),0)*$E$2/100</f>
        <v>0</v>
      </c>
      <c r="BS67" s="41">
        <f>IFERROR(VLOOKUP(T67,Таблица1[],2,0),0)*$E$2/100</f>
        <v>0</v>
      </c>
      <c r="BT67" s="41">
        <f>IFERROR(VLOOKUP(T67,Таблица1[],4,0),0)*$E$2/100</f>
        <v>0</v>
      </c>
      <c r="BU67" s="5" t="str">
        <f t="shared" si="13"/>
        <v>,  0,0,0</v>
      </c>
    </row>
    <row r="68" spans="2:73" x14ac:dyDescent="0.45">
      <c r="B68" s="24">
        <v>64</v>
      </c>
      <c r="C68" s="24">
        <v>0</v>
      </c>
      <c r="D68" s="24">
        <v>20</v>
      </c>
      <c r="E68" s="24">
        <v>1</v>
      </c>
      <c r="F68" t="str">
        <f t="shared" si="17"/>
        <v>64,0,20,1</v>
      </c>
      <c r="L68" s="38" t="s">
        <v>41</v>
      </c>
      <c r="M68" s="38" t="s">
        <v>43</v>
      </c>
      <c r="Q68" s="35" t="s">
        <v>43</v>
      </c>
      <c r="R68" s="31" t="s">
        <v>37</v>
      </c>
      <c r="V68" t="str">
        <f t="shared" si="0"/>
        <v>.DB   64,0,20,1,  0,0,0,  0,0,0,  128,0,128,  85,85,85,  0,0,0,  0,0,0,  0,0,0,  85,85,85,  0,128,128,  0,0,0,  0,0,0,  0,0,0</v>
      </c>
      <c r="W68" s="24" t="s">
        <v>24</v>
      </c>
      <c r="X68" s="27"/>
      <c r="Y68" s="24"/>
      <c r="Z68" s="41">
        <f>IFERROR(VLOOKUP(I68,Таблица1[],3,0),0)*$E$2/100</f>
        <v>0</v>
      </c>
      <c r="AA68" s="41">
        <f>IFERROR(VLOOKUP(I68,Таблица1[],2,0),0)*$E$2/100</f>
        <v>0</v>
      </c>
      <c r="AB68" s="41">
        <f>IFERROR(VLOOKUP(I68,Таблица1[],4,0),0)*$E$2/100</f>
        <v>0</v>
      </c>
      <c r="AC68" s="5" t="str">
        <f t="shared" si="2"/>
        <v>,  0,0,0</v>
      </c>
      <c r="AD68" s="41">
        <f>IFERROR(VLOOKUP(J68,Таблица1[],3,0),0)*$E$2/100</f>
        <v>0</v>
      </c>
      <c r="AE68" s="41">
        <f>IFERROR(VLOOKUP(J68,Таблица1[],2,0),0)*$E$2/100</f>
        <v>0</v>
      </c>
      <c r="AF68" s="41">
        <f>IFERROR(VLOOKUP(J68,Таблица1[],4,0),0)*$E$2/100</f>
        <v>0</v>
      </c>
      <c r="AG68" s="5" t="str">
        <f t="shared" si="3"/>
        <v>,  0,0,0</v>
      </c>
      <c r="AH68" s="41">
        <f>IFERROR(VLOOKUP(K68,Таблица1[],3,0),0)*$E$2/100</f>
        <v>0</v>
      </c>
      <c r="AI68" s="41">
        <f>IFERROR(VLOOKUP(K68,Таблица1[],2,0),0)*$E$2/100</f>
        <v>0</v>
      </c>
      <c r="AJ68" s="41">
        <f>IFERROR(VLOOKUP(K68,Таблица1[],4,0),0)*$E$2/100</f>
        <v>0</v>
      </c>
      <c r="AK68" s="5" t="str">
        <f t="shared" si="4"/>
        <v>,  0,0,0</v>
      </c>
      <c r="AL68" s="41">
        <f>IFERROR(VLOOKUP(L68,Таблица1[],3,0),0)*$E$2/100</f>
        <v>0</v>
      </c>
      <c r="AM68" s="41">
        <f>IFERROR(VLOOKUP(L68,Таблица1[],2,0),0)*$E$2/100</f>
        <v>127.5</v>
      </c>
      <c r="AN68" s="41">
        <f>IFERROR(VLOOKUP(L68,Таблица1[],4,0),0)*$E$2/100</f>
        <v>127.5</v>
      </c>
      <c r="AO68" s="5" t="str">
        <f t="shared" si="5"/>
        <v>,  0,128,128</v>
      </c>
      <c r="AP68" s="41">
        <f>IFERROR(VLOOKUP(M68,Таблица1[],3,0),0)*$E$2/100</f>
        <v>85</v>
      </c>
      <c r="AQ68" s="41">
        <f>IFERROR(VLOOKUP(M68,Таблица1[],2,0),0)*$E$2/100</f>
        <v>85</v>
      </c>
      <c r="AR68" s="41">
        <f>IFERROR(VLOOKUP(M68,Таблица1[],4,0),0)*$E$2/100</f>
        <v>85</v>
      </c>
      <c r="AS68" s="5" t="str">
        <f t="shared" si="6"/>
        <v>,  85,85,85</v>
      </c>
      <c r="AT68" s="41">
        <f>IFERROR(VLOOKUP(N68,Таблица1[],3,0),0)*$E$2/100</f>
        <v>0</v>
      </c>
      <c r="AU68" s="41">
        <f>IFERROR(VLOOKUP(N68,Таблица1[],2,0),0)*$E$2/100</f>
        <v>0</v>
      </c>
      <c r="AV68" s="41">
        <f>IFERROR(VLOOKUP(N68,Таблица1[],4,0),0)*$E$2/100</f>
        <v>0</v>
      </c>
      <c r="AW68" s="5" t="str">
        <f t="shared" si="7"/>
        <v>,  0,0,0</v>
      </c>
      <c r="AX68" s="41">
        <f>IFERROR(VLOOKUP(O68,Таблица1[],3,0),0)*$E$2/100</f>
        <v>0</v>
      </c>
      <c r="AY68" s="41">
        <f>IFERROR(VLOOKUP(O68,Таблица1[],2,0),0)*$E$2/100</f>
        <v>0</v>
      </c>
      <c r="AZ68" s="41">
        <f>IFERROR(VLOOKUP(O68,Таблица1[],4,0),0)*$E$2/100</f>
        <v>0</v>
      </c>
      <c r="BA68" s="5" t="str">
        <f t="shared" si="8"/>
        <v>,  0,0,0</v>
      </c>
      <c r="BB68" s="41">
        <f>IFERROR(VLOOKUP(P68,Таблица1[],3,0),0)*$E$2/100</f>
        <v>0</v>
      </c>
      <c r="BC68" s="41">
        <f>IFERROR(VLOOKUP(P68,Таблица1[],2,0),0)*$E$2/100</f>
        <v>0</v>
      </c>
      <c r="BD68" s="41">
        <f>IFERROR(VLOOKUP(P68,Таблица1[],4,0),0)*$E$2/100</f>
        <v>0</v>
      </c>
      <c r="BE68" s="5" t="str">
        <f t="shared" si="9"/>
        <v>,  0,0,0</v>
      </c>
      <c r="BF68" s="41">
        <f>IFERROR(VLOOKUP(Q68,Таблица1[],3,0),0)*$E$2/100</f>
        <v>85</v>
      </c>
      <c r="BG68" s="41">
        <f>IFERROR(VLOOKUP(Q68,Таблица1[],2,0),0)*$E$2/100</f>
        <v>85</v>
      </c>
      <c r="BH68" s="41">
        <f>IFERROR(VLOOKUP(Q68,Таблица1[],4,0),0)*$E$2/100</f>
        <v>85</v>
      </c>
      <c r="BI68" s="5" t="str">
        <f t="shared" si="10"/>
        <v>,  85,85,85</v>
      </c>
      <c r="BJ68" s="41">
        <f>IFERROR(VLOOKUP(R68,Таблица1[],3,0),0)*$E$2/100</f>
        <v>127.5</v>
      </c>
      <c r="BK68" s="41">
        <f>IFERROR(VLOOKUP(R68,Таблица1[],2,0),0)*$E$2/100</f>
        <v>0</v>
      </c>
      <c r="BL68" s="41">
        <f>IFERROR(VLOOKUP(R68,Таблица1[],4,0),0)*$E$2/100</f>
        <v>127.5</v>
      </c>
      <c r="BM68" s="5" t="str">
        <f t="shared" si="11"/>
        <v>,  128,0,128</v>
      </c>
      <c r="BN68" s="41">
        <f>IFERROR(VLOOKUP(S68,Таблица1[],3,0),0)*$E$2/100</f>
        <v>0</v>
      </c>
      <c r="BO68" s="41">
        <f>IFERROR(VLOOKUP(S68,Таблица1[],2,0),0)*$E$2/100</f>
        <v>0</v>
      </c>
      <c r="BP68" s="41">
        <f>IFERROR(VLOOKUP(S68,Таблица1[],4,0),0)*$E$2/100</f>
        <v>0</v>
      </c>
      <c r="BQ68" s="5" t="str">
        <f t="shared" si="12"/>
        <v>,  0,0,0</v>
      </c>
      <c r="BR68" s="41">
        <f>IFERROR(VLOOKUP(T68,Таблица1[],3,0),0)*$E$2/100</f>
        <v>0</v>
      </c>
      <c r="BS68" s="41">
        <f>IFERROR(VLOOKUP(T68,Таблица1[],2,0),0)*$E$2/100</f>
        <v>0</v>
      </c>
      <c r="BT68" s="41">
        <f>IFERROR(VLOOKUP(T68,Таблица1[],4,0),0)*$E$2/100</f>
        <v>0</v>
      </c>
      <c r="BU68" s="5" t="str">
        <f t="shared" si="13"/>
        <v>,  0,0,0</v>
      </c>
    </row>
    <row r="69" spans="2:73" x14ac:dyDescent="0.45">
      <c r="B69" s="24">
        <v>64</v>
      </c>
      <c r="C69" s="24">
        <v>0</v>
      </c>
      <c r="D69" s="24">
        <v>20</v>
      </c>
      <c r="E69" s="24">
        <v>1</v>
      </c>
      <c r="F69" t="str">
        <f t="shared" si="17"/>
        <v>64,0,20,1</v>
      </c>
      <c r="M69" s="38" t="s">
        <v>41</v>
      </c>
      <c r="N69" s="38" t="s">
        <v>43</v>
      </c>
      <c r="P69" s="35" t="s">
        <v>41</v>
      </c>
      <c r="Q69" s="35" t="s">
        <v>37</v>
      </c>
      <c r="V69" t="str">
        <f t="shared" si="0"/>
        <v>.DB   64,0,20,1,  0,0,0,  0,0,0,  0,0,0,  128,0,128,  0,128,128,  0,0,0,  85,85,85,  0,128,128,  0,0,0,  0,0,0,  0,0,0,  0,0,0</v>
      </c>
      <c r="W69" s="24" t="s">
        <v>24</v>
      </c>
      <c r="X69" s="27"/>
      <c r="Y69" s="24"/>
      <c r="Z69" s="41">
        <f>IFERROR(VLOOKUP(I69,Таблица1[],3,0),0)*$E$2/100</f>
        <v>0</v>
      </c>
      <c r="AA69" s="41">
        <f>IFERROR(VLOOKUP(I69,Таблица1[],2,0),0)*$E$2/100</f>
        <v>0</v>
      </c>
      <c r="AB69" s="41">
        <f>IFERROR(VLOOKUP(I69,Таблица1[],4,0),0)*$E$2/100</f>
        <v>0</v>
      </c>
      <c r="AC69" s="5" t="str">
        <f t="shared" si="2"/>
        <v>,  0,0,0</v>
      </c>
      <c r="AD69" s="41">
        <f>IFERROR(VLOOKUP(J69,Таблица1[],3,0),0)*$E$2/100</f>
        <v>0</v>
      </c>
      <c r="AE69" s="41">
        <f>IFERROR(VLOOKUP(J69,Таблица1[],2,0),0)*$E$2/100</f>
        <v>0</v>
      </c>
      <c r="AF69" s="41">
        <f>IFERROR(VLOOKUP(J69,Таблица1[],4,0),0)*$E$2/100</f>
        <v>0</v>
      </c>
      <c r="AG69" s="5" t="str">
        <f t="shared" si="3"/>
        <v>,  0,0,0</v>
      </c>
      <c r="AH69" s="41">
        <f>IFERROR(VLOOKUP(K69,Таблица1[],3,0),0)*$E$2/100</f>
        <v>0</v>
      </c>
      <c r="AI69" s="41">
        <f>IFERROR(VLOOKUP(K69,Таблица1[],2,0),0)*$E$2/100</f>
        <v>0</v>
      </c>
      <c r="AJ69" s="41">
        <f>IFERROR(VLOOKUP(K69,Таблица1[],4,0),0)*$E$2/100</f>
        <v>0</v>
      </c>
      <c r="AK69" s="5" t="str">
        <f t="shared" si="4"/>
        <v>,  0,0,0</v>
      </c>
      <c r="AL69" s="41">
        <f>IFERROR(VLOOKUP(L69,Таблица1[],3,0),0)*$E$2/100</f>
        <v>0</v>
      </c>
      <c r="AM69" s="41">
        <f>IFERROR(VLOOKUP(L69,Таблица1[],2,0),0)*$E$2/100</f>
        <v>0</v>
      </c>
      <c r="AN69" s="41">
        <f>IFERROR(VLOOKUP(L69,Таблица1[],4,0),0)*$E$2/100</f>
        <v>0</v>
      </c>
      <c r="AO69" s="5" t="str">
        <f t="shared" si="5"/>
        <v>,  0,0,0</v>
      </c>
      <c r="AP69" s="41">
        <f>IFERROR(VLOOKUP(M69,Таблица1[],3,0),0)*$E$2/100</f>
        <v>0</v>
      </c>
      <c r="AQ69" s="41">
        <f>IFERROR(VLOOKUP(M69,Таблица1[],2,0),0)*$E$2/100</f>
        <v>127.5</v>
      </c>
      <c r="AR69" s="41">
        <f>IFERROR(VLOOKUP(M69,Таблица1[],4,0),0)*$E$2/100</f>
        <v>127.5</v>
      </c>
      <c r="AS69" s="5" t="str">
        <f t="shared" si="6"/>
        <v>,  0,128,128</v>
      </c>
      <c r="AT69" s="41">
        <f>IFERROR(VLOOKUP(N69,Таблица1[],3,0),0)*$E$2/100</f>
        <v>85</v>
      </c>
      <c r="AU69" s="41">
        <f>IFERROR(VLOOKUP(N69,Таблица1[],2,0),0)*$E$2/100</f>
        <v>85</v>
      </c>
      <c r="AV69" s="41">
        <f>IFERROR(VLOOKUP(N69,Таблица1[],4,0),0)*$E$2/100</f>
        <v>85</v>
      </c>
      <c r="AW69" s="5" t="str">
        <f t="shared" si="7"/>
        <v>,  85,85,85</v>
      </c>
      <c r="AX69" s="41">
        <f>IFERROR(VLOOKUP(O69,Таблица1[],3,0),0)*$E$2/100</f>
        <v>0</v>
      </c>
      <c r="AY69" s="41">
        <f>IFERROR(VLOOKUP(O69,Таблица1[],2,0),0)*$E$2/100</f>
        <v>0</v>
      </c>
      <c r="AZ69" s="41">
        <f>IFERROR(VLOOKUP(O69,Таблица1[],4,0),0)*$E$2/100</f>
        <v>0</v>
      </c>
      <c r="BA69" s="5" t="str">
        <f t="shared" si="8"/>
        <v>,  0,0,0</v>
      </c>
      <c r="BB69" s="41">
        <f>IFERROR(VLOOKUP(P69,Таблица1[],3,0),0)*$E$2/100</f>
        <v>0</v>
      </c>
      <c r="BC69" s="41">
        <f>IFERROR(VLOOKUP(P69,Таблица1[],2,0),0)*$E$2/100</f>
        <v>127.5</v>
      </c>
      <c r="BD69" s="41">
        <f>IFERROR(VLOOKUP(P69,Таблица1[],4,0),0)*$E$2/100</f>
        <v>127.5</v>
      </c>
      <c r="BE69" s="5" t="str">
        <f t="shared" si="9"/>
        <v>,  0,128,128</v>
      </c>
      <c r="BF69" s="41">
        <f>IFERROR(VLOOKUP(Q69,Таблица1[],3,0),0)*$E$2/100</f>
        <v>127.5</v>
      </c>
      <c r="BG69" s="41">
        <f>IFERROR(VLOOKUP(Q69,Таблица1[],2,0),0)*$E$2/100</f>
        <v>0</v>
      </c>
      <c r="BH69" s="41">
        <f>IFERROR(VLOOKUP(Q69,Таблица1[],4,0),0)*$E$2/100</f>
        <v>127.5</v>
      </c>
      <c r="BI69" s="5" t="str">
        <f t="shared" si="10"/>
        <v>,  128,0,128</v>
      </c>
      <c r="BJ69" s="41">
        <f>IFERROR(VLOOKUP(R69,Таблица1[],3,0),0)*$E$2/100</f>
        <v>0</v>
      </c>
      <c r="BK69" s="41">
        <f>IFERROR(VLOOKUP(R69,Таблица1[],2,0),0)*$E$2/100</f>
        <v>0</v>
      </c>
      <c r="BL69" s="41">
        <f>IFERROR(VLOOKUP(R69,Таблица1[],4,0),0)*$E$2/100</f>
        <v>0</v>
      </c>
      <c r="BM69" s="5" t="str">
        <f t="shared" si="11"/>
        <v>,  0,0,0</v>
      </c>
      <c r="BN69" s="41">
        <f>IFERROR(VLOOKUP(S69,Таблица1[],3,0),0)*$E$2/100</f>
        <v>0</v>
      </c>
      <c r="BO69" s="41">
        <f>IFERROR(VLOOKUP(S69,Таблица1[],2,0),0)*$E$2/100</f>
        <v>0</v>
      </c>
      <c r="BP69" s="41">
        <f>IFERROR(VLOOKUP(S69,Таблица1[],4,0),0)*$E$2/100</f>
        <v>0</v>
      </c>
      <c r="BQ69" s="5" t="str">
        <f t="shared" si="12"/>
        <v>,  0,0,0</v>
      </c>
      <c r="BR69" s="41">
        <f>IFERROR(VLOOKUP(T69,Таблица1[],3,0),0)*$E$2/100</f>
        <v>0</v>
      </c>
      <c r="BS69" s="41">
        <f>IFERROR(VLOOKUP(T69,Таблица1[],2,0),0)*$E$2/100</f>
        <v>0</v>
      </c>
      <c r="BT69" s="41">
        <f>IFERROR(VLOOKUP(T69,Таблица1[],4,0),0)*$E$2/100</f>
        <v>0</v>
      </c>
      <c r="BU69" s="5" t="str">
        <f t="shared" si="13"/>
        <v>,  0,0,0</v>
      </c>
    </row>
    <row r="70" spans="2:73" x14ac:dyDescent="0.45">
      <c r="B70" s="24">
        <v>64</v>
      </c>
      <c r="C70" s="24">
        <v>0</v>
      </c>
      <c r="D70" s="24">
        <v>20</v>
      </c>
      <c r="E70" s="24">
        <v>1</v>
      </c>
      <c r="F70" t="str">
        <f t="shared" si="17"/>
        <v>64,0,20,1</v>
      </c>
      <c r="N70" s="38" t="s">
        <v>43</v>
      </c>
      <c r="O70" s="38" t="s">
        <v>43</v>
      </c>
      <c r="P70" s="35" t="s">
        <v>37</v>
      </c>
      <c r="V70" t="str">
        <f t="shared" ref="V70:V122" si="18">CONCATENATE($Q$2,F70,BU70,BQ70,BM70,BI70,BE70,BA70,AW70,AS70,AO70,AK70,AG70,AC70)</f>
        <v>.DB   64,0,20,1,  0,0,0,  0,0,0,  0,0,0,  0,0,0,  128,0,128,  85,85,85,  85,85,85,  0,0,0,  0,0,0,  0,0,0,  0,0,0,  0,0,0</v>
      </c>
      <c r="W70" s="24" t="s">
        <v>24</v>
      </c>
      <c r="X70" s="27"/>
      <c r="Y70" s="24"/>
      <c r="Z70" s="41">
        <f>IFERROR(VLOOKUP(I70,Таблица1[],3,0),0)*$E$2/100</f>
        <v>0</v>
      </c>
      <c r="AA70" s="41">
        <f>IFERROR(VLOOKUP(I70,Таблица1[],2,0),0)*$E$2/100</f>
        <v>0</v>
      </c>
      <c r="AB70" s="41">
        <f>IFERROR(VLOOKUP(I70,Таблица1[],4,0),0)*$E$2/100</f>
        <v>0</v>
      </c>
      <c r="AC70" s="5" t="str">
        <f t="shared" ref="AC70:AC133" si="19">CONCATENATE($V$2,ROUND(Z70,0),",",ROUND(AA70,0),",",ROUND(AB70,0))</f>
        <v>,  0,0,0</v>
      </c>
      <c r="AD70" s="41">
        <f>IFERROR(VLOOKUP(J70,Таблица1[],3,0),0)*$E$2/100</f>
        <v>0</v>
      </c>
      <c r="AE70" s="41">
        <f>IFERROR(VLOOKUP(J70,Таблица1[],2,0),0)*$E$2/100</f>
        <v>0</v>
      </c>
      <c r="AF70" s="41">
        <f>IFERROR(VLOOKUP(J70,Таблица1[],4,0),0)*$E$2/100</f>
        <v>0</v>
      </c>
      <c r="AG70" s="5" t="str">
        <f t="shared" ref="AG70:AG133" si="20">CONCATENATE($V$2,ROUND(AD70,0),",",ROUND(AE70,0),",",ROUND(AF70,0))</f>
        <v>,  0,0,0</v>
      </c>
      <c r="AH70" s="41">
        <f>IFERROR(VLOOKUP(K70,Таблица1[],3,0),0)*$E$2/100</f>
        <v>0</v>
      </c>
      <c r="AI70" s="41">
        <f>IFERROR(VLOOKUP(K70,Таблица1[],2,0),0)*$E$2/100</f>
        <v>0</v>
      </c>
      <c r="AJ70" s="41">
        <f>IFERROR(VLOOKUP(K70,Таблица1[],4,0),0)*$E$2/100</f>
        <v>0</v>
      </c>
      <c r="AK70" s="5" t="str">
        <f t="shared" ref="AK70:AK133" si="21">CONCATENATE($V$2,ROUND(AH70,0),",",ROUND(AI70,0),",",ROUND(AJ70,0))</f>
        <v>,  0,0,0</v>
      </c>
      <c r="AL70" s="41">
        <f>IFERROR(VLOOKUP(L70,Таблица1[],3,0),0)*$E$2/100</f>
        <v>0</v>
      </c>
      <c r="AM70" s="41">
        <f>IFERROR(VLOOKUP(L70,Таблица1[],2,0),0)*$E$2/100</f>
        <v>0</v>
      </c>
      <c r="AN70" s="41">
        <f>IFERROR(VLOOKUP(L70,Таблица1[],4,0),0)*$E$2/100</f>
        <v>0</v>
      </c>
      <c r="AO70" s="5" t="str">
        <f t="shared" ref="AO70:AO133" si="22">CONCATENATE($V$2,ROUND(AL70,0),",",ROUND(AM70,0),",",ROUND(AN70,0))</f>
        <v>,  0,0,0</v>
      </c>
      <c r="AP70" s="41">
        <f>IFERROR(VLOOKUP(M70,Таблица1[],3,0),0)*$E$2/100</f>
        <v>0</v>
      </c>
      <c r="AQ70" s="41">
        <f>IFERROR(VLOOKUP(M70,Таблица1[],2,0),0)*$E$2/100</f>
        <v>0</v>
      </c>
      <c r="AR70" s="41">
        <f>IFERROR(VLOOKUP(M70,Таблица1[],4,0),0)*$E$2/100</f>
        <v>0</v>
      </c>
      <c r="AS70" s="5" t="str">
        <f t="shared" ref="AS70:AS133" si="23">CONCATENATE($V$2,ROUND(AP70,0),",",ROUND(AQ70,0),",",ROUND(AR70,0))</f>
        <v>,  0,0,0</v>
      </c>
      <c r="AT70" s="41">
        <f>IFERROR(VLOOKUP(N70,Таблица1[],3,0),0)*$E$2/100</f>
        <v>85</v>
      </c>
      <c r="AU70" s="41">
        <f>IFERROR(VLOOKUP(N70,Таблица1[],2,0),0)*$E$2/100</f>
        <v>85</v>
      </c>
      <c r="AV70" s="41">
        <f>IFERROR(VLOOKUP(N70,Таблица1[],4,0),0)*$E$2/100</f>
        <v>85</v>
      </c>
      <c r="AW70" s="5" t="str">
        <f t="shared" ref="AW70:AW133" si="24">CONCATENATE($V$2,ROUND(AT70,0),",",ROUND(AU70,0),",",ROUND(AV70,0))</f>
        <v>,  85,85,85</v>
      </c>
      <c r="AX70" s="41">
        <f>IFERROR(VLOOKUP(O70,Таблица1[],3,0),0)*$E$2/100</f>
        <v>85</v>
      </c>
      <c r="AY70" s="41">
        <f>IFERROR(VLOOKUP(O70,Таблица1[],2,0),0)*$E$2/100</f>
        <v>85</v>
      </c>
      <c r="AZ70" s="41">
        <f>IFERROR(VLOOKUP(O70,Таблица1[],4,0),0)*$E$2/100</f>
        <v>85</v>
      </c>
      <c r="BA70" s="5" t="str">
        <f t="shared" ref="BA70:BA133" si="25">CONCATENATE($V$2,ROUND(AX70,0),",",ROUND(AY70,0),",",ROUND(AZ70,0))</f>
        <v>,  85,85,85</v>
      </c>
      <c r="BB70" s="41">
        <f>IFERROR(VLOOKUP(P70,Таблица1[],3,0),0)*$E$2/100</f>
        <v>127.5</v>
      </c>
      <c r="BC70" s="41">
        <f>IFERROR(VLOOKUP(P70,Таблица1[],2,0),0)*$E$2/100</f>
        <v>0</v>
      </c>
      <c r="BD70" s="41">
        <f>IFERROR(VLOOKUP(P70,Таблица1[],4,0),0)*$E$2/100</f>
        <v>127.5</v>
      </c>
      <c r="BE70" s="5" t="str">
        <f t="shared" ref="BE70:BE133" si="26">CONCATENATE($V$2,ROUND(BB70,0),",",ROUND(BC70,0),",",ROUND(BD70,0))</f>
        <v>,  128,0,128</v>
      </c>
      <c r="BF70" s="41">
        <f>IFERROR(VLOOKUP(Q70,Таблица1[],3,0),0)*$E$2/100</f>
        <v>0</v>
      </c>
      <c r="BG70" s="41">
        <f>IFERROR(VLOOKUP(Q70,Таблица1[],2,0),0)*$E$2/100</f>
        <v>0</v>
      </c>
      <c r="BH70" s="41">
        <f>IFERROR(VLOOKUP(Q70,Таблица1[],4,0),0)*$E$2/100</f>
        <v>0</v>
      </c>
      <c r="BI70" s="5" t="str">
        <f t="shared" ref="BI70:BI133" si="27">CONCATENATE($V$2,ROUND(BF70,0),",",ROUND(BG70,0),",",ROUND(BH70,0))</f>
        <v>,  0,0,0</v>
      </c>
      <c r="BJ70" s="41">
        <f>IFERROR(VLOOKUP(R70,Таблица1[],3,0),0)*$E$2/100</f>
        <v>0</v>
      </c>
      <c r="BK70" s="41">
        <f>IFERROR(VLOOKUP(R70,Таблица1[],2,0),0)*$E$2/100</f>
        <v>0</v>
      </c>
      <c r="BL70" s="41">
        <f>IFERROR(VLOOKUP(R70,Таблица1[],4,0),0)*$E$2/100</f>
        <v>0</v>
      </c>
      <c r="BM70" s="5" t="str">
        <f t="shared" ref="BM70:BM133" si="28">CONCATENATE($V$2,ROUND(BJ70,0),",",ROUND(BK70,0),",",ROUND(BL70,0))</f>
        <v>,  0,0,0</v>
      </c>
      <c r="BN70" s="41">
        <f>IFERROR(VLOOKUP(S70,Таблица1[],3,0),0)*$E$2/100</f>
        <v>0</v>
      </c>
      <c r="BO70" s="41">
        <f>IFERROR(VLOOKUP(S70,Таблица1[],2,0),0)*$E$2/100</f>
        <v>0</v>
      </c>
      <c r="BP70" s="41">
        <f>IFERROR(VLOOKUP(S70,Таблица1[],4,0),0)*$E$2/100</f>
        <v>0</v>
      </c>
      <c r="BQ70" s="5" t="str">
        <f t="shared" ref="BQ70:BQ133" si="29">CONCATENATE($V$2,ROUND(BN70,0),",",ROUND(BO70,0),",",ROUND(BP70,0))</f>
        <v>,  0,0,0</v>
      </c>
      <c r="BR70" s="41">
        <f>IFERROR(VLOOKUP(T70,Таблица1[],3,0),0)*$E$2/100</f>
        <v>0</v>
      </c>
      <c r="BS70" s="41">
        <f>IFERROR(VLOOKUP(T70,Таблица1[],2,0),0)*$E$2/100</f>
        <v>0</v>
      </c>
      <c r="BT70" s="41">
        <f>IFERROR(VLOOKUP(T70,Таблица1[],4,0),0)*$E$2/100</f>
        <v>0</v>
      </c>
      <c r="BU70" s="5" t="str">
        <f t="shared" ref="BU70:BU133" si="30">CONCATENATE($V$2,ROUND(BR70,0),",",ROUND(BS70,0),",",ROUND(BT70,0))</f>
        <v>,  0,0,0</v>
      </c>
    </row>
    <row r="71" spans="2:73" x14ac:dyDescent="0.45">
      <c r="B71" s="24">
        <v>64</v>
      </c>
      <c r="C71" s="24">
        <v>0</v>
      </c>
      <c r="D71" s="24">
        <v>20</v>
      </c>
      <c r="E71" s="24">
        <v>1</v>
      </c>
      <c r="F71" t="str">
        <f t="shared" si="17"/>
        <v>64,0,20,1</v>
      </c>
      <c r="N71" s="38" t="s">
        <v>41</v>
      </c>
      <c r="O71" s="38" t="s">
        <v>37</v>
      </c>
      <c r="P71" s="35" t="s">
        <v>43</v>
      </c>
      <c r="V71" t="str">
        <f t="shared" si="18"/>
        <v>.DB   64,0,20,1,  0,0,0,  0,0,0,  0,0,0,  0,0,0,  85,85,85,  128,0,128,  0,128,128,  0,0,0,  0,0,0,  0,0,0,  0,0,0,  0,0,0</v>
      </c>
      <c r="W71" s="24" t="s">
        <v>24</v>
      </c>
      <c r="X71" s="27"/>
      <c r="Y71" s="24"/>
      <c r="Z71" s="41">
        <f>IFERROR(VLOOKUP(I71,Таблица1[],3,0),0)*$E$2/100</f>
        <v>0</v>
      </c>
      <c r="AA71" s="41">
        <f>IFERROR(VLOOKUP(I71,Таблица1[],2,0),0)*$E$2/100</f>
        <v>0</v>
      </c>
      <c r="AB71" s="41">
        <f>IFERROR(VLOOKUP(I71,Таблица1[],4,0),0)*$E$2/100</f>
        <v>0</v>
      </c>
      <c r="AC71" s="5" t="str">
        <f t="shared" si="19"/>
        <v>,  0,0,0</v>
      </c>
      <c r="AD71" s="41">
        <f>IFERROR(VLOOKUP(J71,Таблица1[],3,0),0)*$E$2/100</f>
        <v>0</v>
      </c>
      <c r="AE71" s="41">
        <f>IFERROR(VLOOKUP(J71,Таблица1[],2,0),0)*$E$2/100</f>
        <v>0</v>
      </c>
      <c r="AF71" s="41">
        <f>IFERROR(VLOOKUP(J71,Таблица1[],4,0),0)*$E$2/100</f>
        <v>0</v>
      </c>
      <c r="AG71" s="5" t="str">
        <f t="shared" si="20"/>
        <v>,  0,0,0</v>
      </c>
      <c r="AH71" s="41">
        <f>IFERROR(VLOOKUP(K71,Таблица1[],3,0),0)*$E$2/100</f>
        <v>0</v>
      </c>
      <c r="AI71" s="41">
        <f>IFERROR(VLOOKUP(K71,Таблица1[],2,0),0)*$E$2/100</f>
        <v>0</v>
      </c>
      <c r="AJ71" s="41">
        <f>IFERROR(VLOOKUP(K71,Таблица1[],4,0),0)*$E$2/100</f>
        <v>0</v>
      </c>
      <c r="AK71" s="5" t="str">
        <f t="shared" si="21"/>
        <v>,  0,0,0</v>
      </c>
      <c r="AL71" s="41">
        <f>IFERROR(VLOOKUP(L71,Таблица1[],3,0),0)*$E$2/100</f>
        <v>0</v>
      </c>
      <c r="AM71" s="41">
        <f>IFERROR(VLOOKUP(L71,Таблица1[],2,0),0)*$E$2/100</f>
        <v>0</v>
      </c>
      <c r="AN71" s="41">
        <f>IFERROR(VLOOKUP(L71,Таблица1[],4,0),0)*$E$2/100</f>
        <v>0</v>
      </c>
      <c r="AO71" s="5" t="str">
        <f t="shared" si="22"/>
        <v>,  0,0,0</v>
      </c>
      <c r="AP71" s="41">
        <f>IFERROR(VLOOKUP(M71,Таблица1[],3,0),0)*$E$2/100</f>
        <v>0</v>
      </c>
      <c r="AQ71" s="41">
        <f>IFERROR(VLOOKUP(M71,Таблица1[],2,0),0)*$E$2/100</f>
        <v>0</v>
      </c>
      <c r="AR71" s="41">
        <f>IFERROR(VLOOKUP(M71,Таблица1[],4,0),0)*$E$2/100</f>
        <v>0</v>
      </c>
      <c r="AS71" s="5" t="str">
        <f t="shared" si="23"/>
        <v>,  0,0,0</v>
      </c>
      <c r="AT71" s="41">
        <f>IFERROR(VLOOKUP(N71,Таблица1[],3,0),0)*$E$2/100</f>
        <v>0</v>
      </c>
      <c r="AU71" s="41">
        <f>IFERROR(VLOOKUP(N71,Таблица1[],2,0),0)*$E$2/100</f>
        <v>127.5</v>
      </c>
      <c r="AV71" s="41">
        <f>IFERROR(VLOOKUP(N71,Таблица1[],4,0),0)*$E$2/100</f>
        <v>127.5</v>
      </c>
      <c r="AW71" s="5" t="str">
        <f t="shared" si="24"/>
        <v>,  0,128,128</v>
      </c>
      <c r="AX71" s="41">
        <f>IFERROR(VLOOKUP(O71,Таблица1[],3,0),0)*$E$2/100</f>
        <v>127.5</v>
      </c>
      <c r="AY71" s="41">
        <f>IFERROR(VLOOKUP(O71,Таблица1[],2,0),0)*$E$2/100</f>
        <v>0</v>
      </c>
      <c r="AZ71" s="41">
        <f>IFERROR(VLOOKUP(O71,Таблица1[],4,0),0)*$E$2/100</f>
        <v>127.5</v>
      </c>
      <c r="BA71" s="5" t="str">
        <f t="shared" si="25"/>
        <v>,  128,0,128</v>
      </c>
      <c r="BB71" s="41">
        <f>IFERROR(VLOOKUP(P71,Таблица1[],3,0),0)*$E$2/100</f>
        <v>85</v>
      </c>
      <c r="BC71" s="41">
        <f>IFERROR(VLOOKUP(P71,Таблица1[],2,0),0)*$E$2/100</f>
        <v>85</v>
      </c>
      <c r="BD71" s="41">
        <f>IFERROR(VLOOKUP(P71,Таблица1[],4,0),0)*$E$2/100</f>
        <v>85</v>
      </c>
      <c r="BE71" s="5" t="str">
        <f t="shared" si="26"/>
        <v>,  85,85,85</v>
      </c>
      <c r="BF71" s="41">
        <f>IFERROR(VLOOKUP(Q71,Таблица1[],3,0),0)*$E$2/100</f>
        <v>0</v>
      </c>
      <c r="BG71" s="41">
        <f>IFERROR(VLOOKUP(Q71,Таблица1[],2,0),0)*$E$2/100</f>
        <v>0</v>
      </c>
      <c r="BH71" s="41">
        <f>IFERROR(VLOOKUP(Q71,Таблица1[],4,0),0)*$E$2/100</f>
        <v>0</v>
      </c>
      <c r="BI71" s="5" t="str">
        <f t="shared" si="27"/>
        <v>,  0,0,0</v>
      </c>
      <c r="BJ71" s="41">
        <f>IFERROR(VLOOKUP(R71,Таблица1[],3,0),0)*$E$2/100</f>
        <v>0</v>
      </c>
      <c r="BK71" s="41">
        <f>IFERROR(VLOOKUP(R71,Таблица1[],2,0),0)*$E$2/100</f>
        <v>0</v>
      </c>
      <c r="BL71" s="41">
        <f>IFERROR(VLOOKUP(R71,Таблица1[],4,0),0)*$E$2/100</f>
        <v>0</v>
      </c>
      <c r="BM71" s="5" t="str">
        <f t="shared" si="28"/>
        <v>,  0,0,0</v>
      </c>
      <c r="BN71" s="41">
        <f>IFERROR(VLOOKUP(S71,Таблица1[],3,0),0)*$E$2/100</f>
        <v>0</v>
      </c>
      <c r="BO71" s="41">
        <f>IFERROR(VLOOKUP(S71,Таблица1[],2,0),0)*$E$2/100</f>
        <v>0</v>
      </c>
      <c r="BP71" s="41">
        <f>IFERROR(VLOOKUP(S71,Таблица1[],4,0),0)*$E$2/100</f>
        <v>0</v>
      </c>
      <c r="BQ71" s="5" t="str">
        <f t="shared" si="29"/>
        <v>,  0,0,0</v>
      </c>
      <c r="BR71" s="41">
        <f>IFERROR(VLOOKUP(T71,Таблица1[],3,0),0)*$E$2/100</f>
        <v>0</v>
      </c>
      <c r="BS71" s="41">
        <f>IFERROR(VLOOKUP(T71,Таблица1[],2,0),0)*$E$2/100</f>
        <v>0</v>
      </c>
      <c r="BT71" s="41">
        <f>IFERROR(VLOOKUP(T71,Таблица1[],4,0),0)*$E$2/100</f>
        <v>0</v>
      </c>
      <c r="BU71" s="5" t="str">
        <f t="shared" si="30"/>
        <v>,  0,0,0</v>
      </c>
    </row>
    <row r="72" spans="2:73" x14ac:dyDescent="0.45">
      <c r="B72" s="24">
        <v>64</v>
      </c>
      <c r="C72" s="24">
        <v>0</v>
      </c>
      <c r="D72" s="24">
        <v>20</v>
      </c>
      <c r="E72" s="24">
        <v>1</v>
      </c>
      <c r="F72" t="str">
        <f t="shared" si="17"/>
        <v>64,0,20,1</v>
      </c>
      <c r="M72" s="38" t="s">
        <v>43</v>
      </c>
      <c r="N72" s="38" t="s">
        <v>37</v>
      </c>
      <c r="P72" s="35" t="s">
        <v>41</v>
      </c>
      <c r="Q72" s="35" t="s">
        <v>43</v>
      </c>
      <c r="V72" t="str">
        <f t="shared" si="18"/>
        <v>.DB   64,0,20,1,  0,0,0,  0,0,0,  0,0,0,  85,85,85,  0,128,128,  0,0,0,  128,0,128,  85,85,85,  0,0,0,  0,0,0,  0,0,0,  0,0,0</v>
      </c>
      <c r="W72" s="24" t="s">
        <v>24</v>
      </c>
      <c r="X72" s="27"/>
      <c r="Y72" s="24"/>
      <c r="Z72" s="41">
        <f>IFERROR(VLOOKUP(I72,Таблица1[],3,0),0)*$E$2/100</f>
        <v>0</v>
      </c>
      <c r="AA72" s="41">
        <f>IFERROR(VLOOKUP(I72,Таблица1[],2,0),0)*$E$2/100</f>
        <v>0</v>
      </c>
      <c r="AB72" s="41">
        <f>IFERROR(VLOOKUP(I72,Таблица1[],4,0),0)*$E$2/100</f>
        <v>0</v>
      </c>
      <c r="AC72" s="5" t="str">
        <f t="shared" si="19"/>
        <v>,  0,0,0</v>
      </c>
      <c r="AD72" s="41">
        <f>IFERROR(VLOOKUP(J72,Таблица1[],3,0),0)*$E$2/100</f>
        <v>0</v>
      </c>
      <c r="AE72" s="41">
        <f>IFERROR(VLOOKUP(J72,Таблица1[],2,0),0)*$E$2/100</f>
        <v>0</v>
      </c>
      <c r="AF72" s="41">
        <f>IFERROR(VLOOKUP(J72,Таблица1[],4,0),0)*$E$2/100</f>
        <v>0</v>
      </c>
      <c r="AG72" s="5" t="str">
        <f t="shared" si="20"/>
        <v>,  0,0,0</v>
      </c>
      <c r="AH72" s="41">
        <f>IFERROR(VLOOKUP(K72,Таблица1[],3,0),0)*$E$2/100</f>
        <v>0</v>
      </c>
      <c r="AI72" s="41">
        <f>IFERROR(VLOOKUP(K72,Таблица1[],2,0),0)*$E$2/100</f>
        <v>0</v>
      </c>
      <c r="AJ72" s="41">
        <f>IFERROR(VLOOKUP(K72,Таблица1[],4,0),0)*$E$2/100</f>
        <v>0</v>
      </c>
      <c r="AK72" s="5" t="str">
        <f t="shared" si="21"/>
        <v>,  0,0,0</v>
      </c>
      <c r="AL72" s="41">
        <f>IFERROR(VLOOKUP(L72,Таблица1[],3,0),0)*$E$2/100</f>
        <v>0</v>
      </c>
      <c r="AM72" s="41">
        <f>IFERROR(VLOOKUP(L72,Таблица1[],2,0),0)*$E$2/100</f>
        <v>0</v>
      </c>
      <c r="AN72" s="41">
        <f>IFERROR(VLOOKUP(L72,Таблица1[],4,0),0)*$E$2/100</f>
        <v>0</v>
      </c>
      <c r="AO72" s="5" t="str">
        <f t="shared" si="22"/>
        <v>,  0,0,0</v>
      </c>
      <c r="AP72" s="41">
        <f>IFERROR(VLOOKUP(M72,Таблица1[],3,0),0)*$E$2/100</f>
        <v>85</v>
      </c>
      <c r="AQ72" s="41">
        <f>IFERROR(VLOOKUP(M72,Таблица1[],2,0),0)*$E$2/100</f>
        <v>85</v>
      </c>
      <c r="AR72" s="41">
        <f>IFERROR(VLOOKUP(M72,Таблица1[],4,0),0)*$E$2/100</f>
        <v>85</v>
      </c>
      <c r="AS72" s="5" t="str">
        <f t="shared" si="23"/>
        <v>,  85,85,85</v>
      </c>
      <c r="AT72" s="41">
        <f>IFERROR(VLOOKUP(N72,Таблица1[],3,0),0)*$E$2/100</f>
        <v>127.5</v>
      </c>
      <c r="AU72" s="41">
        <f>IFERROR(VLOOKUP(N72,Таблица1[],2,0),0)*$E$2/100</f>
        <v>0</v>
      </c>
      <c r="AV72" s="41">
        <f>IFERROR(VLOOKUP(N72,Таблица1[],4,0),0)*$E$2/100</f>
        <v>127.5</v>
      </c>
      <c r="AW72" s="5" t="str">
        <f t="shared" si="24"/>
        <v>,  128,0,128</v>
      </c>
      <c r="AX72" s="41">
        <f>IFERROR(VLOOKUP(O72,Таблица1[],3,0),0)*$E$2/100</f>
        <v>0</v>
      </c>
      <c r="AY72" s="41">
        <f>IFERROR(VLOOKUP(O72,Таблица1[],2,0),0)*$E$2/100</f>
        <v>0</v>
      </c>
      <c r="AZ72" s="41">
        <f>IFERROR(VLOOKUP(O72,Таблица1[],4,0),0)*$E$2/100</f>
        <v>0</v>
      </c>
      <c r="BA72" s="5" t="str">
        <f t="shared" si="25"/>
        <v>,  0,0,0</v>
      </c>
      <c r="BB72" s="41">
        <f>IFERROR(VLOOKUP(P72,Таблица1[],3,0),0)*$E$2/100</f>
        <v>0</v>
      </c>
      <c r="BC72" s="41">
        <f>IFERROR(VLOOKUP(P72,Таблица1[],2,0),0)*$E$2/100</f>
        <v>127.5</v>
      </c>
      <c r="BD72" s="41">
        <f>IFERROR(VLOOKUP(P72,Таблица1[],4,0),0)*$E$2/100</f>
        <v>127.5</v>
      </c>
      <c r="BE72" s="5" t="str">
        <f t="shared" si="26"/>
        <v>,  0,128,128</v>
      </c>
      <c r="BF72" s="41">
        <f>IFERROR(VLOOKUP(Q72,Таблица1[],3,0),0)*$E$2/100</f>
        <v>85</v>
      </c>
      <c r="BG72" s="41">
        <f>IFERROR(VLOOKUP(Q72,Таблица1[],2,0),0)*$E$2/100</f>
        <v>85</v>
      </c>
      <c r="BH72" s="41">
        <f>IFERROR(VLOOKUP(Q72,Таблица1[],4,0),0)*$E$2/100</f>
        <v>85</v>
      </c>
      <c r="BI72" s="5" t="str">
        <f t="shared" si="27"/>
        <v>,  85,85,85</v>
      </c>
      <c r="BJ72" s="41">
        <f>IFERROR(VLOOKUP(R72,Таблица1[],3,0),0)*$E$2/100</f>
        <v>0</v>
      </c>
      <c r="BK72" s="41">
        <f>IFERROR(VLOOKUP(R72,Таблица1[],2,0),0)*$E$2/100</f>
        <v>0</v>
      </c>
      <c r="BL72" s="41">
        <f>IFERROR(VLOOKUP(R72,Таблица1[],4,0),0)*$E$2/100</f>
        <v>0</v>
      </c>
      <c r="BM72" s="5" t="str">
        <f t="shared" si="28"/>
        <v>,  0,0,0</v>
      </c>
      <c r="BN72" s="41">
        <f>IFERROR(VLOOKUP(S72,Таблица1[],3,0),0)*$E$2/100</f>
        <v>0</v>
      </c>
      <c r="BO72" s="41">
        <f>IFERROR(VLOOKUP(S72,Таблица1[],2,0),0)*$E$2/100</f>
        <v>0</v>
      </c>
      <c r="BP72" s="41">
        <f>IFERROR(VLOOKUP(S72,Таблица1[],4,0),0)*$E$2/100</f>
        <v>0</v>
      </c>
      <c r="BQ72" s="5" t="str">
        <f t="shared" si="29"/>
        <v>,  0,0,0</v>
      </c>
      <c r="BR72" s="41">
        <f>IFERROR(VLOOKUP(T72,Таблица1[],3,0),0)*$E$2/100</f>
        <v>0</v>
      </c>
      <c r="BS72" s="41">
        <f>IFERROR(VLOOKUP(T72,Таблица1[],2,0),0)*$E$2/100</f>
        <v>0</v>
      </c>
      <c r="BT72" s="41">
        <f>IFERROR(VLOOKUP(T72,Таблица1[],4,0),0)*$E$2/100</f>
        <v>0</v>
      </c>
      <c r="BU72" s="5" t="str">
        <f t="shared" si="30"/>
        <v>,  0,0,0</v>
      </c>
    </row>
    <row r="73" spans="2:73" x14ac:dyDescent="0.45">
      <c r="B73" s="24">
        <v>64</v>
      </c>
      <c r="C73" s="24">
        <v>0</v>
      </c>
      <c r="D73" s="24">
        <v>20</v>
      </c>
      <c r="E73" s="24">
        <v>1</v>
      </c>
      <c r="F73" t="str">
        <f t="shared" si="17"/>
        <v>64,0,20,1</v>
      </c>
      <c r="L73" s="38" t="s">
        <v>43</v>
      </c>
      <c r="M73" s="38" t="s">
        <v>37</v>
      </c>
      <c r="Q73" s="35" t="s">
        <v>41</v>
      </c>
      <c r="R73" s="31" t="s">
        <v>43</v>
      </c>
      <c r="V73" t="str">
        <f t="shared" si="18"/>
        <v>.DB   64,0,20,1,  0,0,0,  0,0,0,  85,85,85,  0,128,128,  0,0,0,  0,0,0,  0,0,0,  128,0,128,  85,85,85,  0,0,0,  0,0,0,  0,0,0</v>
      </c>
      <c r="W73" s="24" t="s">
        <v>24</v>
      </c>
      <c r="X73" s="27"/>
      <c r="Y73" s="24"/>
      <c r="Z73" s="41">
        <f>IFERROR(VLOOKUP(I73,Таблица1[],3,0),0)*$E$2/100</f>
        <v>0</v>
      </c>
      <c r="AA73" s="41">
        <f>IFERROR(VLOOKUP(I73,Таблица1[],2,0),0)*$E$2/100</f>
        <v>0</v>
      </c>
      <c r="AB73" s="41">
        <f>IFERROR(VLOOKUP(I73,Таблица1[],4,0),0)*$E$2/100</f>
        <v>0</v>
      </c>
      <c r="AC73" s="5" t="str">
        <f t="shared" si="19"/>
        <v>,  0,0,0</v>
      </c>
      <c r="AD73" s="41">
        <f>IFERROR(VLOOKUP(J73,Таблица1[],3,0),0)*$E$2/100</f>
        <v>0</v>
      </c>
      <c r="AE73" s="41">
        <f>IFERROR(VLOOKUP(J73,Таблица1[],2,0),0)*$E$2/100</f>
        <v>0</v>
      </c>
      <c r="AF73" s="41">
        <f>IFERROR(VLOOKUP(J73,Таблица1[],4,0),0)*$E$2/100</f>
        <v>0</v>
      </c>
      <c r="AG73" s="5" t="str">
        <f t="shared" si="20"/>
        <v>,  0,0,0</v>
      </c>
      <c r="AH73" s="41">
        <f>IFERROR(VLOOKUP(K73,Таблица1[],3,0),0)*$E$2/100</f>
        <v>0</v>
      </c>
      <c r="AI73" s="41">
        <f>IFERROR(VLOOKUP(K73,Таблица1[],2,0),0)*$E$2/100</f>
        <v>0</v>
      </c>
      <c r="AJ73" s="41">
        <f>IFERROR(VLOOKUP(K73,Таблица1[],4,0),0)*$E$2/100</f>
        <v>0</v>
      </c>
      <c r="AK73" s="5" t="str">
        <f t="shared" si="21"/>
        <v>,  0,0,0</v>
      </c>
      <c r="AL73" s="41">
        <f>IFERROR(VLOOKUP(L73,Таблица1[],3,0),0)*$E$2/100</f>
        <v>85</v>
      </c>
      <c r="AM73" s="41">
        <f>IFERROR(VLOOKUP(L73,Таблица1[],2,0),0)*$E$2/100</f>
        <v>85</v>
      </c>
      <c r="AN73" s="41">
        <f>IFERROR(VLOOKUP(L73,Таблица1[],4,0),0)*$E$2/100</f>
        <v>85</v>
      </c>
      <c r="AO73" s="5" t="str">
        <f t="shared" si="22"/>
        <v>,  85,85,85</v>
      </c>
      <c r="AP73" s="41">
        <f>IFERROR(VLOOKUP(M73,Таблица1[],3,0),0)*$E$2/100</f>
        <v>127.5</v>
      </c>
      <c r="AQ73" s="41">
        <f>IFERROR(VLOOKUP(M73,Таблица1[],2,0),0)*$E$2/100</f>
        <v>0</v>
      </c>
      <c r="AR73" s="41">
        <f>IFERROR(VLOOKUP(M73,Таблица1[],4,0),0)*$E$2/100</f>
        <v>127.5</v>
      </c>
      <c r="AS73" s="5" t="str">
        <f t="shared" si="23"/>
        <v>,  128,0,128</v>
      </c>
      <c r="AT73" s="41">
        <f>IFERROR(VLOOKUP(N73,Таблица1[],3,0),0)*$E$2/100</f>
        <v>0</v>
      </c>
      <c r="AU73" s="41">
        <f>IFERROR(VLOOKUP(N73,Таблица1[],2,0),0)*$E$2/100</f>
        <v>0</v>
      </c>
      <c r="AV73" s="41">
        <f>IFERROR(VLOOKUP(N73,Таблица1[],4,0),0)*$E$2/100</f>
        <v>0</v>
      </c>
      <c r="AW73" s="5" t="str">
        <f t="shared" si="24"/>
        <v>,  0,0,0</v>
      </c>
      <c r="AX73" s="41">
        <f>IFERROR(VLOOKUP(O73,Таблица1[],3,0),0)*$E$2/100</f>
        <v>0</v>
      </c>
      <c r="AY73" s="41">
        <f>IFERROR(VLOOKUP(O73,Таблица1[],2,0),0)*$E$2/100</f>
        <v>0</v>
      </c>
      <c r="AZ73" s="41">
        <f>IFERROR(VLOOKUP(O73,Таблица1[],4,0),0)*$E$2/100</f>
        <v>0</v>
      </c>
      <c r="BA73" s="5" t="str">
        <f t="shared" si="25"/>
        <v>,  0,0,0</v>
      </c>
      <c r="BB73" s="41">
        <f>IFERROR(VLOOKUP(P73,Таблица1[],3,0),0)*$E$2/100</f>
        <v>0</v>
      </c>
      <c r="BC73" s="41">
        <f>IFERROR(VLOOKUP(P73,Таблица1[],2,0),0)*$E$2/100</f>
        <v>0</v>
      </c>
      <c r="BD73" s="41">
        <f>IFERROR(VLOOKUP(P73,Таблица1[],4,0),0)*$E$2/100</f>
        <v>0</v>
      </c>
      <c r="BE73" s="5" t="str">
        <f t="shared" si="26"/>
        <v>,  0,0,0</v>
      </c>
      <c r="BF73" s="41">
        <f>IFERROR(VLOOKUP(Q73,Таблица1[],3,0),0)*$E$2/100</f>
        <v>0</v>
      </c>
      <c r="BG73" s="41">
        <f>IFERROR(VLOOKUP(Q73,Таблица1[],2,0),0)*$E$2/100</f>
        <v>127.5</v>
      </c>
      <c r="BH73" s="41">
        <f>IFERROR(VLOOKUP(Q73,Таблица1[],4,0),0)*$E$2/100</f>
        <v>127.5</v>
      </c>
      <c r="BI73" s="5" t="str">
        <f t="shared" si="27"/>
        <v>,  0,128,128</v>
      </c>
      <c r="BJ73" s="41">
        <f>IFERROR(VLOOKUP(R73,Таблица1[],3,0),0)*$E$2/100</f>
        <v>85</v>
      </c>
      <c r="BK73" s="41">
        <f>IFERROR(VLOOKUP(R73,Таблица1[],2,0),0)*$E$2/100</f>
        <v>85</v>
      </c>
      <c r="BL73" s="41">
        <f>IFERROR(VLOOKUP(R73,Таблица1[],4,0),0)*$E$2/100</f>
        <v>85</v>
      </c>
      <c r="BM73" s="5" t="str">
        <f t="shared" si="28"/>
        <v>,  85,85,85</v>
      </c>
      <c r="BN73" s="41">
        <f>IFERROR(VLOOKUP(S73,Таблица1[],3,0),0)*$E$2/100</f>
        <v>0</v>
      </c>
      <c r="BO73" s="41">
        <f>IFERROR(VLOOKUP(S73,Таблица1[],2,0),0)*$E$2/100</f>
        <v>0</v>
      </c>
      <c r="BP73" s="41">
        <f>IFERROR(VLOOKUP(S73,Таблица1[],4,0),0)*$E$2/100</f>
        <v>0</v>
      </c>
      <c r="BQ73" s="5" t="str">
        <f t="shared" si="29"/>
        <v>,  0,0,0</v>
      </c>
      <c r="BR73" s="41">
        <f>IFERROR(VLOOKUP(T73,Таблица1[],3,0),0)*$E$2/100</f>
        <v>0</v>
      </c>
      <c r="BS73" s="41">
        <f>IFERROR(VLOOKUP(T73,Таблица1[],2,0),0)*$E$2/100</f>
        <v>0</v>
      </c>
      <c r="BT73" s="41">
        <f>IFERROR(VLOOKUP(T73,Таблица1[],4,0),0)*$E$2/100</f>
        <v>0</v>
      </c>
      <c r="BU73" s="5" t="str">
        <f t="shared" si="30"/>
        <v>,  0,0,0</v>
      </c>
    </row>
    <row r="74" spans="2:73" x14ac:dyDescent="0.45">
      <c r="B74" s="24">
        <v>64</v>
      </c>
      <c r="C74" s="24">
        <v>0</v>
      </c>
      <c r="D74" s="24">
        <v>20</v>
      </c>
      <c r="E74" s="24">
        <v>1</v>
      </c>
      <c r="F74" t="str">
        <f t="shared" si="17"/>
        <v>64,0,20,1</v>
      </c>
      <c r="K74" s="40" t="s">
        <v>43</v>
      </c>
      <c r="L74" s="38" t="s">
        <v>37</v>
      </c>
      <c r="R74" s="31" t="s">
        <v>41</v>
      </c>
      <c r="S74" s="31" t="s">
        <v>43</v>
      </c>
      <c r="V74" t="str">
        <f t="shared" si="18"/>
        <v>.DB   64,0,20,1,  0,0,0,  85,85,85,  0,128,128,  0,0,0,  0,0,0,  0,0,0,  0,0,0,  0,0,0,  128,0,128,  85,85,85,  0,0,0,  0,0,0</v>
      </c>
      <c r="W74" s="24" t="s">
        <v>24</v>
      </c>
      <c r="X74" s="27"/>
      <c r="Y74" s="24"/>
      <c r="Z74" s="41">
        <f>IFERROR(VLOOKUP(I74,Таблица1[],3,0),0)*$E$2/100</f>
        <v>0</v>
      </c>
      <c r="AA74" s="41">
        <f>IFERROR(VLOOKUP(I74,Таблица1[],2,0),0)*$E$2/100</f>
        <v>0</v>
      </c>
      <c r="AB74" s="41">
        <f>IFERROR(VLOOKUP(I74,Таблица1[],4,0),0)*$E$2/100</f>
        <v>0</v>
      </c>
      <c r="AC74" s="5" t="str">
        <f t="shared" si="19"/>
        <v>,  0,0,0</v>
      </c>
      <c r="AD74" s="41">
        <f>IFERROR(VLOOKUP(J74,Таблица1[],3,0),0)*$E$2/100</f>
        <v>0</v>
      </c>
      <c r="AE74" s="41">
        <f>IFERROR(VLOOKUP(J74,Таблица1[],2,0),0)*$E$2/100</f>
        <v>0</v>
      </c>
      <c r="AF74" s="41">
        <f>IFERROR(VLOOKUP(J74,Таблица1[],4,0),0)*$E$2/100</f>
        <v>0</v>
      </c>
      <c r="AG74" s="5" t="str">
        <f t="shared" si="20"/>
        <v>,  0,0,0</v>
      </c>
      <c r="AH74" s="41">
        <f>IFERROR(VLOOKUP(K74,Таблица1[],3,0),0)*$E$2/100</f>
        <v>85</v>
      </c>
      <c r="AI74" s="41">
        <f>IFERROR(VLOOKUP(K74,Таблица1[],2,0),0)*$E$2/100</f>
        <v>85</v>
      </c>
      <c r="AJ74" s="41">
        <f>IFERROR(VLOOKUP(K74,Таблица1[],4,0),0)*$E$2/100</f>
        <v>85</v>
      </c>
      <c r="AK74" s="5" t="str">
        <f t="shared" si="21"/>
        <v>,  85,85,85</v>
      </c>
      <c r="AL74" s="41">
        <f>IFERROR(VLOOKUP(L74,Таблица1[],3,0),0)*$E$2/100</f>
        <v>127.5</v>
      </c>
      <c r="AM74" s="41">
        <f>IFERROR(VLOOKUP(L74,Таблица1[],2,0),0)*$E$2/100</f>
        <v>0</v>
      </c>
      <c r="AN74" s="41">
        <f>IFERROR(VLOOKUP(L74,Таблица1[],4,0),0)*$E$2/100</f>
        <v>127.5</v>
      </c>
      <c r="AO74" s="5" t="str">
        <f t="shared" si="22"/>
        <v>,  128,0,128</v>
      </c>
      <c r="AP74" s="41">
        <f>IFERROR(VLOOKUP(M74,Таблица1[],3,0),0)*$E$2/100</f>
        <v>0</v>
      </c>
      <c r="AQ74" s="41">
        <f>IFERROR(VLOOKUP(M74,Таблица1[],2,0),0)*$E$2/100</f>
        <v>0</v>
      </c>
      <c r="AR74" s="41">
        <f>IFERROR(VLOOKUP(M74,Таблица1[],4,0),0)*$E$2/100</f>
        <v>0</v>
      </c>
      <c r="AS74" s="5" t="str">
        <f t="shared" si="23"/>
        <v>,  0,0,0</v>
      </c>
      <c r="AT74" s="41">
        <f>IFERROR(VLOOKUP(N74,Таблица1[],3,0),0)*$E$2/100</f>
        <v>0</v>
      </c>
      <c r="AU74" s="41">
        <f>IFERROR(VLOOKUP(N74,Таблица1[],2,0),0)*$E$2/100</f>
        <v>0</v>
      </c>
      <c r="AV74" s="41">
        <f>IFERROR(VLOOKUP(N74,Таблица1[],4,0),0)*$E$2/100</f>
        <v>0</v>
      </c>
      <c r="AW74" s="5" t="str">
        <f t="shared" si="24"/>
        <v>,  0,0,0</v>
      </c>
      <c r="AX74" s="41">
        <f>IFERROR(VLOOKUP(O74,Таблица1[],3,0),0)*$E$2/100</f>
        <v>0</v>
      </c>
      <c r="AY74" s="41">
        <f>IFERROR(VLOOKUP(O74,Таблица1[],2,0),0)*$E$2/100</f>
        <v>0</v>
      </c>
      <c r="AZ74" s="41">
        <f>IFERROR(VLOOKUP(O74,Таблица1[],4,0),0)*$E$2/100</f>
        <v>0</v>
      </c>
      <c r="BA74" s="5" t="str">
        <f t="shared" si="25"/>
        <v>,  0,0,0</v>
      </c>
      <c r="BB74" s="41">
        <f>IFERROR(VLOOKUP(P74,Таблица1[],3,0),0)*$E$2/100</f>
        <v>0</v>
      </c>
      <c r="BC74" s="41">
        <f>IFERROR(VLOOKUP(P74,Таблица1[],2,0),0)*$E$2/100</f>
        <v>0</v>
      </c>
      <c r="BD74" s="41">
        <f>IFERROR(VLOOKUP(P74,Таблица1[],4,0),0)*$E$2/100</f>
        <v>0</v>
      </c>
      <c r="BE74" s="5" t="str">
        <f t="shared" si="26"/>
        <v>,  0,0,0</v>
      </c>
      <c r="BF74" s="41">
        <f>IFERROR(VLOOKUP(Q74,Таблица1[],3,0),0)*$E$2/100</f>
        <v>0</v>
      </c>
      <c r="BG74" s="41">
        <f>IFERROR(VLOOKUP(Q74,Таблица1[],2,0),0)*$E$2/100</f>
        <v>0</v>
      </c>
      <c r="BH74" s="41">
        <f>IFERROR(VLOOKUP(Q74,Таблица1[],4,0),0)*$E$2/100</f>
        <v>0</v>
      </c>
      <c r="BI74" s="5" t="str">
        <f t="shared" si="27"/>
        <v>,  0,0,0</v>
      </c>
      <c r="BJ74" s="41">
        <f>IFERROR(VLOOKUP(R74,Таблица1[],3,0),0)*$E$2/100</f>
        <v>0</v>
      </c>
      <c r="BK74" s="41">
        <f>IFERROR(VLOOKUP(R74,Таблица1[],2,0),0)*$E$2/100</f>
        <v>127.5</v>
      </c>
      <c r="BL74" s="41">
        <f>IFERROR(VLOOKUP(R74,Таблица1[],4,0),0)*$E$2/100</f>
        <v>127.5</v>
      </c>
      <c r="BM74" s="5" t="str">
        <f t="shared" si="28"/>
        <v>,  0,128,128</v>
      </c>
      <c r="BN74" s="41">
        <f>IFERROR(VLOOKUP(S74,Таблица1[],3,0),0)*$E$2/100</f>
        <v>85</v>
      </c>
      <c r="BO74" s="41">
        <f>IFERROR(VLOOKUP(S74,Таблица1[],2,0),0)*$E$2/100</f>
        <v>85</v>
      </c>
      <c r="BP74" s="41">
        <f>IFERROR(VLOOKUP(S74,Таблица1[],4,0),0)*$E$2/100</f>
        <v>85</v>
      </c>
      <c r="BQ74" s="5" t="str">
        <f t="shared" si="29"/>
        <v>,  85,85,85</v>
      </c>
      <c r="BR74" s="41">
        <f>IFERROR(VLOOKUP(T74,Таблица1[],3,0),0)*$E$2/100</f>
        <v>0</v>
      </c>
      <c r="BS74" s="41">
        <f>IFERROR(VLOOKUP(T74,Таблица1[],2,0),0)*$E$2/100</f>
        <v>0</v>
      </c>
      <c r="BT74" s="41">
        <f>IFERROR(VLOOKUP(T74,Таблица1[],4,0),0)*$E$2/100</f>
        <v>0</v>
      </c>
      <c r="BU74" s="5" t="str">
        <f t="shared" si="30"/>
        <v>,  0,0,0</v>
      </c>
    </row>
    <row r="75" spans="2:73" x14ac:dyDescent="0.45">
      <c r="B75" s="24">
        <v>64</v>
      </c>
      <c r="C75" s="24">
        <v>0</v>
      </c>
      <c r="D75" s="24">
        <v>20</v>
      </c>
      <c r="E75" s="24">
        <v>1</v>
      </c>
      <c r="F75" t="str">
        <f t="shared" si="17"/>
        <v>64,0,20,1</v>
      </c>
      <c r="J75" s="40" t="s">
        <v>43</v>
      </c>
      <c r="K75" s="40" t="s">
        <v>37</v>
      </c>
      <c r="S75" s="31" t="s">
        <v>41</v>
      </c>
      <c r="T75" s="33" t="s">
        <v>43</v>
      </c>
      <c r="V75" t="str">
        <f t="shared" si="18"/>
        <v>.DB   64,0,20,1,  85,85,85,  0,128,128,  0,0,0,  0,0,0,  0,0,0,  0,0,0,  0,0,0,  0,0,0,  0,0,0,  128,0,128,  85,85,85,  0,0,0</v>
      </c>
      <c r="W75" s="24" t="s">
        <v>24</v>
      </c>
      <c r="X75" s="27"/>
      <c r="Y75" s="24"/>
      <c r="Z75" s="41">
        <f>IFERROR(VLOOKUP(I75,Таблица1[],3,0),0)*$E$2/100</f>
        <v>0</v>
      </c>
      <c r="AA75" s="41">
        <f>IFERROR(VLOOKUP(I75,Таблица1[],2,0),0)*$E$2/100</f>
        <v>0</v>
      </c>
      <c r="AB75" s="41">
        <f>IFERROR(VLOOKUP(I75,Таблица1[],4,0),0)*$E$2/100</f>
        <v>0</v>
      </c>
      <c r="AC75" s="5" t="str">
        <f t="shared" si="19"/>
        <v>,  0,0,0</v>
      </c>
      <c r="AD75" s="41">
        <f>IFERROR(VLOOKUP(J75,Таблица1[],3,0),0)*$E$2/100</f>
        <v>85</v>
      </c>
      <c r="AE75" s="41">
        <f>IFERROR(VLOOKUP(J75,Таблица1[],2,0),0)*$E$2/100</f>
        <v>85</v>
      </c>
      <c r="AF75" s="41">
        <f>IFERROR(VLOOKUP(J75,Таблица1[],4,0),0)*$E$2/100</f>
        <v>85</v>
      </c>
      <c r="AG75" s="5" t="str">
        <f t="shared" si="20"/>
        <v>,  85,85,85</v>
      </c>
      <c r="AH75" s="41">
        <f>IFERROR(VLOOKUP(K75,Таблица1[],3,0),0)*$E$2/100</f>
        <v>127.5</v>
      </c>
      <c r="AI75" s="41">
        <f>IFERROR(VLOOKUP(K75,Таблица1[],2,0),0)*$E$2/100</f>
        <v>0</v>
      </c>
      <c r="AJ75" s="41">
        <f>IFERROR(VLOOKUP(K75,Таблица1[],4,0),0)*$E$2/100</f>
        <v>127.5</v>
      </c>
      <c r="AK75" s="5" t="str">
        <f t="shared" si="21"/>
        <v>,  128,0,128</v>
      </c>
      <c r="AL75" s="41">
        <f>IFERROR(VLOOKUP(L75,Таблица1[],3,0),0)*$E$2/100</f>
        <v>0</v>
      </c>
      <c r="AM75" s="41">
        <f>IFERROR(VLOOKUP(L75,Таблица1[],2,0),0)*$E$2/100</f>
        <v>0</v>
      </c>
      <c r="AN75" s="41">
        <f>IFERROR(VLOOKUP(L75,Таблица1[],4,0),0)*$E$2/100</f>
        <v>0</v>
      </c>
      <c r="AO75" s="5" t="str">
        <f t="shared" si="22"/>
        <v>,  0,0,0</v>
      </c>
      <c r="AP75" s="41">
        <f>IFERROR(VLOOKUP(M75,Таблица1[],3,0),0)*$E$2/100</f>
        <v>0</v>
      </c>
      <c r="AQ75" s="41">
        <f>IFERROR(VLOOKUP(M75,Таблица1[],2,0),0)*$E$2/100</f>
        <v>0</v>
      </c>
      <c r="AR75" s="41">
        <f>IFERROR(VLOOKUP(M75,Таблица1[],4,0),0)*$E$2/100</f>
        <v>0</v>
      </c>
      <c r="AS75" s="5" t="str">
        <f t="shared" si="23"/>
        <v>,  0,0,0</v>
      </c>
      <c r="AT75" s="41">
        <f>IFERROR(VLOOKUP(N75,Таблица1[],3,0),0)*$E$2/100</f>
        <v>0</v>
      </c>
      <c r="AU75" s="41">
        <f>IFERROR(VLOOKUP(N75,Таблица1[],2,0),0)*$E$2/100</f>
        <v>0</v>
      </c>
      <c r="AV75" s="41">
        <f>IFERROR(VLOOKUP(N75,Таблица1[],4,0),0)*$E$2/100</f>
        <v>0</v>
      </c>
      <c r="AW75" s="5" t="str">
        <f t="shared" si="24"/>
        <v>,  0,0,0</v>
      </c>
      <c r="AX75" s="41">
        <f>IFERROR(VLOOKUP(O75,Таблица1[],3,0),0)*$E$2/100</f>
        <v>0</v>
      </c>
      <c r="AY75" s="41">
        <f>IFERROR(VLOOKUP(O75,Таблица1[],2,0),0)*$E$2/100</f>
        <v>0</v>
      </c>
      <c r="AZ75" s="41">
        <f>IFERROR(VLOOKUP(O75,Таблица1[],4,0),0)*$E$2/100</f>
        <v>0</v>
      </c>
      <c r="BA75" s="5" t="str">
        <f t="shared" si="25"/>
        <v>,  0,0,0</v>
      </c>
      <c r="BB75" s="41">
        <f>IFERROR(VLOOKUP(P75,Таблица1[],3,0),0)*$E$2/100</f>
        <v>0</v>
      </c>
      <c r="BC75" s="41">
        <f>IFERROR(VLOOKUP(P75,Таблица1[],2,0),0)*$E$2/100</f>
        <v>0</v>
      </c>
      <c r="BD75" s="41">
        <f>IFERROR(VLOOKUP(P75,Таблица1[],4,0),0)*$E$2/100</f>
        <v>0</v>
      </c>
      <c r="BE75" s="5" t="str">
        <f t="shared" si="26"/>
        <v>,  0,0,0</v>
      </c>
      <c r="BF75" s="41">
        <f>IFERROR(VLOOKUP(Q75,Таблица1[],3,0),0)*$E$2/100</f>
        <v>0</v>
      </c>
      <c r="BG75" s="41">
        <f>IFERROR(VLOOKUP(Q75,Таблица1[],2,0),0)*$E$2/100</f>
        <v>0</v>
      </c>
      <c r="BH75" s="41">
        <f>IFERROR(VLOOKUP(Q75,Таблица1[],4,0),0)*$E$2/100</f>
        <v>0</v>
      </c>
      <c r="BI75" s="5" t="str">
        <f t="shared" si="27"/>
        <v>,  0,0,0</v>
      </c>
      <c r="BJ75" s="41">
        <f>IFERROR(VLOOKUP(R75,Таблица1[],3,0),0)*$E$2/100</f>
        <v>0</v>
      </c>
      <c r="BK75" s="41">
        <f>IFERROR(VLOOKUP(R75,Таблица1[],2,0),0)*$E$2/100</f>
        <v>0</v>
      </c>
      <c r="BL75" s="41">
        <f>IFERROR(VLOOKUP(R75,Таблица1[],4,0),0)*$E$2/100</f>
        <v>0</v>
      </c>
      <c r="BM75" s="5" t="str">
        <f t="shared" si="28"/>
        <v>,  0,0,0</v>
      </c>
      <c r="BN75" s="41">
        <f>IFERROR(VLOOKUP(S75,Таблица1[],3,0),0)*$E$2/100</f>
        <v>0</v>
      </c>
      <c r="BO75" s="41">
        <f>IFERROR(VLOOKUP(S75,Таблица1[],2,0),0)*$E$2/100</f>
        <v>127.5</v>
      </c>
      <c r="BP75" s="41">
        <f>IFERROR(VLOOKUP(S75,Таблица1[],4,0),0)*$E$2/100</f>
        <v>127.5</v>
      </c>
      <c r="BQ75" s="5" t="str">
        <f t="shared" si="29"/>
        <v>,  0,128,128</v>
      </c>
      <c r="BR75" s="41">
        <f>IFERROR(VLOOKUP(T75,Таблица1[],3,0),0)*$E$2/100</f>
        <v>85</v>
      </c>
      <c r="BS75" s="41">
        <f>IFERROR(VLOOKUP(T75,Таблица1[],2,0),0)*$E$2/100</f>
        <v>85</v>
      </c>
      <c r="BT75" s="41">
        <f>IFERROR(VLOOKUP(T75,Таблица1[],4,0),0)*$E$2/100</f>
        <v>85</v>
      </c>
      <c r="BU75" s="5" t="str">
        <f t="shared" si="30"/>
        <v>,  85,85,85</v>
      </c>
    </row>
    <row r="76" spans="2:73" x14ac:dyDescent="0.45">
      <c r="B76" s="24">
        <v>64</v>
      </c>
      <c r="C76" s="24">
        <v>0</v>
      </c>
      <c r="D76" s="24">
        <v>20</v>
      </c>
      <c r="E76" s="24">
        <v>1</v>
      </c>
      <c r="F76" t="str">
        <f t="shared" si="17"/>
        <v>64,0,20,1</v>
      </c>
      <c r="I76" s="40" t="s">
        <v>43</v>
      </c>
      <c r="J76" s="40" t="s">
        <v>37</v>
      </c>
      <c r="T76" s="33" t="s">
        <v>41</v>
      </c>
      <c r="V76" t="str">
        <f t="shared" si="18"/>
        <v>.DB   64,0,20,1,  0,128,128,  0,0,0,  0,0,0,  0,0,0,  0,0,0,  0,0,0,  0,0,0,  0,0,0,  0,0,0,  0,0,0,  128,0,128,  85,85,85</v>
      </c>
      <c r="W76" s="24" t="s">
        <v>24</v>
      </c>
      <c r="X76" s="27"/>
      <c r="Y76" s="24"/>
      <c r="Z76" s="41">
        <f>IFERROR(VLOOKUP(I76,Таблица1[],3,0),0)*$E$2/100</f>
        <v>85</v>
      </c>
      <c r="AA76" s="41">
        <f>IFERROR(VLOOKUP(I76,Таблица1[],2,0),0)*$E$2/100</f>
        <v>85</v>
      </c>
      <c r="AB76" s="41">
        <f>IFERROR(VLOOKUP(I76,Таблица1[],4,0),0)*$E$2/100</f>
        <v>85</v>
      </c>
      <c r="AC76" s="5" t="str">
        <f t="shared" si="19"/>
        <v>,  85,85,85</v>
      </c>
      <c r="AD76" s="41">
        <f>IFERROR(VLOOKUP(J76,Таблица1[],3,0),0)*$E$2/100</f>
        <v>127.5</v>
      </c>
      <c r="AE76" s="41">
        <f>IFERROR(VLOOKUP(J76,Таблица1[],2,0),0)*$E$2/100</f>
        <v>0</v>
      </c>
      <c r="AF76" s="41">
        <f>IFERROR(VLOOKUP(J76,Таблица1[],4,0),0)*$E$2/100</f>
        <v>127.5</v>
      </c>
      <c r="AG76" s="5" t="str">
        <f t="shared" si="20"/>
        <v>,  128,0,128</v>
      </c>
      <c r="AH76" s="41">
        <f>IFERROR(VLOOKUP(K76,Таблица1[],3,0),0)*$E$2/100</f>
        <v>0</v>
      </c>
      <c r="AI76" s="41">
        <f>IFERROR(VLOOKUP(K76,Таблица1[],2,0),0)*$E$2/100</f>
        <v>0</v>
      </c>
      <c r="AJ76" s="41">
        <f>IFERROR(VLOOKUP(K76,Таблица1[],4,0),0)*$E$2/100</f>
        <v>0</v>
      </c>
      <c r="AK76" s="5" t="str">
        <f t="shared" si="21"/>
        <v>,  0,0,0</v>
      </c>
      <c r="AL76" s="41">
        <f>IFERROR(VLOOKUP(L76,Таблица1[],3,0),0)*$E$2/100</f>
        <v>0</v>
      </c>
      <c r="AM76" s="41">
        <f>IFERROR(VLOOKUP(L76,Таблица1[],2,0),0)*$E$2/100</f>
        <v>0</v>
      </c>
      <c r="AN76" s="41">
        <f>IFERROR(VLOOKUP(L76,Таблица1[],4,0),0)*$E$2/100</f>
        <v>0</v>
      </c>
      <c r="AO76" s="5" t="str">
        <f t="shared" si="22"/>
        <v>,  0,0,0</v>
      </c>
      <c r="AP76" s="41">
        <f>IFERROR(VLOOKUP(M76,Таблица1[],3,0),0)*$E$2/100</f>
        <v>0</v>
      </c>
      <c r="AQ76" s="41">
        <f>IFERROR(VLOOKUP(M76,Таблица1[],2,0),0)*$E$2/100</f>
        <v>0</v>
      </c>
      <c r="AR76" s="41">
        <f>IFERROR(VLOOKUP(M76,Таблица1[],4,0),0)*$E$2/100</f>
        <v>0</v>
      </c>
      <c r="AS76" s="5" t="str">
        <f t="shared" si="23"/>
        <v>,  0,0,0</v>
      </c>
      <c r="AT76" s="41">
        <f>IFERROR(VLOOKUP(N76,Таблица1[],3,0),0)*$E$2/100</f>
        <v>0</v>
      </c>
      <c r="AU76" s="41">
        <f>IFERROR(VLOOKUP(N76,Таблица1[],2,0),0)*$E$2/100</f>
        <v>0</v>
      </c>
      <c r="AV76" s="41">
        <f>IFERROR(VLOOKUP(N76,Таблица1[],4,0),0)*$E$2/100</f>
        <v>0</v>
      </c>
      <c r="AW76" s="5" t="str">
        <f t="shared" si="24"/>
        <v>,  0,0,0</v>
      </c>
      <c r="AX76" s="41">
        <f>IFERROR(VLOOKUP(O76,Таблица1[],3,0),0)*$E$2/100</f>
        <v>0</v>
      </c>
      <c r="AY76" s="41">
        <f>IFERROR(VLOOKUP(O76,Таблица1[],2,0),0)*$E$2/100</f>
        <v>0</v>
      </c>
      <c r="AZ76" s="41">
        <f>IFERROR(VLOOKUP(O76,Таблица1[],4,0),0)*$E$2/100</f>
        <v>0</v>
      </c>
      <c r="BA76" s="5" t="str">
        <f t="shared" si="25"/>
        <v>,  0,0,0</v>
      </c>
      <c r="BB76" s="41">
        <f>IFERROR(VLOOKUP(P76,Таблица1[],3,0),0)*$E$2/100</f>
        <v>0</v>
      </c>
      <c r="BC76" s="41">
        <f>IFERROR(VLOOKUP(P76,Таблица1[],2,0),0)*$E$2/100</f>
        <v>0</v>
      </c>
      <c r="BD76" s="41">
        <f>IFERROR(VLOOKUP(P76,Таблица1[],4,0),0)*$E$2/100</f>
        <v>0</v>
      </c>
      <c r="BE76" s="5" t="str">
        <f t="shared" si="26"/>
        <v>,  0,0,0</v>
      </c>
      <c r="BF76" s="41">
        <f>IFERROR(VLOOKUP(Q76,Таблица1[],3,0),0)*$E$2/100</f>
        <v>0</v>
      </c>
      <c r="BG76" s="41">
        <f>IFERROR(VLOOKUP(Q76,Таблица1[],2,0),0)*$E$2/100</f>
        <v>0</v>
      </c>
      <c r="BH76" s="41">
        <f>IFERROR(VLOOKUP(Q76,Таблица1[],4,0),0)*$E$2/100</f>
        <v>0</v>
      </c>
      <c r="BI76" s="5" t="str">
        <f t="shared" si="27"/>
        <v>,  0,0,0</v>
      </c>
      <c r="BJ76" s="41">
        <f>IFERROR(VLOOKUP(R76,Таблица1[],3,0),0)*$E$2/100</f>
        <v>0</v>
      </c>
      <c r="BK76" s="41">
        <f>IFERROR(VLOOKUP(R76,Таблица1[],2,0),0)*$E$2/100</f>
        <v>0</v>
      </c>
      <c r="BL76" s="41">
        <f>IFERROR(VLOOKUP(R76,Таблица1[],4,0),0)*$E$2/100</f>
        <v>0</v>
      </c>
      <c r="BM76" s="5" t="str">
        <f t="shared" si="28"/>
        <v>,  0,0,0</v>
      </c>
      <c r="BN76" s="41">
        <f>IFERROR(VLOOKUP(S76,Таблица1[],3,0),0)*$E$2/100</f>
        <v>0</v>
      </c>
      <c r="BO76" s="41">
        <f>IFERROR(VLOOKUP(S76,Таблица1[],2,0),0)*$E$2/100</f>
        <v>0</v>
      </c>
      <c r="BP76" s="41">
        <f>IFERROR(VLOOKUP(S76,Таблица1[],4,0),0)*$E$2/100</f>
        <v>0</v>
      </c>
      <c r="BQ76" s="5" t="str">
        <f t="shared" si="29"/>
        <v>,  0,0,0</v>
      </c>
      <c r="BR76" s="41">
        <f>IFERROR(VLOOKUP(T76,Таблица1[],3,0),0)*$E$2/100</f>
        <v>0</v>
      </c>
      <c r="BS76" s="41">
        <f>IFERROR(VLOOKUP(T76,Таблица1[],2,0),0)*$E$2/100</f>
        <v>127.5</v>
      </c>
      <c r="BT76" s="41">
        <f>IFERROR(VLOOKUP(T76,Таблица1[],4,0),0)*$E$2/100</f>
        <v>127.5</v>
      </c>
      <c r="BU76" s="5" t="str">
        <f t="shared" si="30"/>
        <v>,  0,128,128</v>
      </c>
    </row>
    <row r="77" spans="2:73" x14ac:dyDescent="0.45">
      <c r="B77" s="24">
        <v>64</v>
      </c>
      <c r="C77" s="24">
        <v>0</v>
      </c>
      <c r="D77" s="24">
        <v>20</v>
      </c>
      <c r="E77" s="24">
        <v>1</v>
      </c>
      <c r="F77" t="str">
        <f t="shared" si="17"/>
        <v>64,0,20,1</v>
      </c>
      <c r="I77" s="40" t="s">
        <v>37</v>
      </c>
      <c r="V77" t="str">
        <f t="shared" si="18"/>
        <v>.DB   64,0,20,1,  0,0,0,  0,0,0,  0,0,0,  0,0,0,  0,0,0,  0,0,0,  0,0,0,  0,0,0,  0,0,0,  0,0,0,  0,0,0,  128,0,128</v>
      </c>
      <c r="W77" s="24" t="s">
        <v>24</v>
      </c>
      <c r="X77" s="27"/>
      <c r="Y77" s="24"/>
      <c r="Z77" s="41">
        <f>IFERROR(VLOOKUP(I77,Таблица1[],3,0),0)*$E$2/100</f>
        <v>127.5</v>
      </c>
      <c r="AA77" s="41">
        <f>IFERROR(VLOOKUP(I77,Таблица1[],2,0),0)*$E$2/100</f>
        <v>0</v>
      </c>
      <c r="AB77" s="41">
        <f>IFERROR(VLOOKUP(I77,Таблица1[],4,0),0)*$E$2/100</f>
        <v>127.5</v>
      </c>
      <c r="AC77" s="5" t="str">
        <f t="shared" si="19"/>
        <v>,  128,0,128</v>
      </c>
      <c r="AD77" s="41">
        <f>IFERROR(VLOOKUP(J77,Таблица1[],3,0),0)*$E$2/100</f>
        <v>0</v>
      </c>
      <c r="AE77" s="41">
        <f>IFERROR(VLOOKUP(J77,Таблица1[],2,0),0)*$E$2/100</f>
        <v>0</v>
      </c>
      <c r="AF77" s="41">
        <f>IFERROR(VLOOKUP(J77,Таблица1[],4,0),0)*$E$2/100</f>
        <v>0</v>
      </c>
      <c r="AG77" s="5" t="str">
        <f t="shared" si="20"/>
        <v>,  0,0,0</v>
      </c>
      <c r="AH77" s="41">
        <f>IFERROR(VLOOKUP(K77,Таблица1[],3,0),0)*$E$2/100</f>
        <v>0</v>
      </c>
      <c r="AI77" s="41">
        <f>IFERROR(VLOOKUP(K77,Таблица1[],2,0),0)*$E$2/100</f>
        <v>0</v>
      </c>
      <c r="AJ77" s="41">
        <f>IFERROR(VLOOKUP(K77,Таблица1[],4,0),0)*$E$2/100</f>
        <v>0</v>
      </c>
      <c r="AK77" s="5" t="str">
        <f t="shared" si="21"/>
        <v>,  0,0,0</v>
      </c>
      <c r="AL77" s="41">
        <f>IFERROR(VLOOKUP(L77,Таблица1[],3,0),0)*$E$2/100</f>
        <v>0</v>
      </c>
      <c r="AM77" s="41">
        <f>IFERROR(VLOOKUP(L77,Таблица1[],2,0),0)*$E$2/100</f>
        <v>0</v>
      </c>
      <c r="AN77" s="41">
        <f>IFERROR(VLOOKUP(L77,Таблица1[],4,0),0)*$E$2/100</f>
        <v>0</v>
      </c>
      <c r="AO77" s="5" t="str">
        <f t="shared" si="22"/>
        <v>,  0,0,0</v>
      </c>
      <c r="AP77" s="41">
        <f>IFERROR(VLOOKUP(M77,Таблица1[],3,0),0)*$E$2/100</f>
        <v>0</v>
      </c>
      <c r="AQ77" s="41">
        <f>IFERROR(VLOOKUP(M77,Таблица1[],2,0),0)*$E$2/100</f>
        <v>0</v>
      </c>
      <c r="AR77" s="41">
        <f>IFERROR(VLOOKUP(M77,Таблица1[],4,0),0)*$E$2/100</f>
        <v>0</v>
      </c>
      <c r="AS77" s="5" t="str">
        <f t="shared" si="23"/>
        <v>,  0,0,0</v>
      </c>
      <c r="AT77" s="41">
        <f>IFERROR(VLOOKUP(N77,Таблица1[],3,0),0)*$E$2/100</f>
        <v>0</v>
      </c>
      <c r="AU77" s="41">
        <f>IFERROR(VLOOKUP(N77,Таблица1[],2,0),0)*$E$2/100</f>
        <v>0</v>
      </c>
      <c r="AV77" s="41">
        <f>IFERROR(VLOOKUP(N77,Таблица1[],4,0),0)*$E$2/100</f>
        <v>0</v>
      </c>
      <c r="AW77" s="5" t="str">
        <f t="shared" si="24"/>
        <v>,  0,0,0</v>
      </c>
      <c r="AX77" s="41">
        <f>IFERROR(VLOOKUP(O77,Таблица1[],3,0),0)*$E$2/100</f>
        <v>0</v>
      </c>
      <c r="AY77" s="41">
        <f>IFERROR(VLOOKUP(O77,Таблица1[],2,0),0)*$E$2/100</f>
        <v>0</v>
      </c>
      <c r="AZ77" s="41">
        <f>IFERROR(VLOOKUP(O77,Таблица1[],4,0),0)*$E$2/100</f>
        <v>0</v>
      </c>
      <c r="BA77" s="5" t="str">
        <f t="shared" si="25"/>
        <v>,  0,0,0</v>
      </c>
      <c r="BB77" s="41">
        <f>IFERROR(VLOOKUP(P77,Таблица1[],3,0),0)*$E$2/100</f>
        <v>0</v>
      </c>
      <c r="BC77" s="41">
        <f>IFERROR(VLOOKUP(P77,Таблица1[],2,0),0)*$E$2/100</f>
        <v>0</v>
      </c>
      <c r="BD77" s="41">
        <f>IFERROR(VLOOKUP(P77,Таблица1[],4,0),0)*$E$2/100</f>
        <v>0</v>
      </c>
      <c r="BE77" s="5" t="str">
        <f t="shared" si="26"/>
        <v>,  0,0,0</v>
      </c>
      <c r="BF77" s="41">
        <f>IFERROR(VLOOKUP(Q77,Таблица1[],3,0),0)*$E$2/100</f>
        <v>0</v>
      </c>
      <c r="BG77" s="41">
        <f>IFERROR(VLOOKUP(Q77,Таблица1[],2,0),0)*$E$2/100</f>
        <v>0</v>
      </c>
      <c r="BH77" s="41">
        <f>IFERROR(VLOOKUP(Q77,Таблица1[],4,0),0)*$E$2/100</f>
        <v>0</v>
      </c>
      <c r="BI77" s="5" t="str">
        <f t="shared" si="27"/>
        <v>,  0,0,0</v>
      </c>
      <c r="BJ77" s="41">
        <f>IFERROR(VLOOKUP(R77,Таблица1[],3,0),0)*$E$2/100</f>
        <v>0</v>
      </c>
      <c r="BK77" s="41">
        <f>IFERROR(VLOOKUP(R77,Таблица1[],2,0),0)*$E$2/100</f>
        <v>0</v>
      </c>
      <c r="BL77" s="41">
        <f>IFERROR(VLOOKUP(R77,Таблица1[],4,0),0)*$E$2/100</f>
        <v>0</v>
      </c>
      <c r="BM77" s="5" t="str">
        <f t="shared" si="28"/>
        <v>,  0,0,0</v>
      </c>
      <c r="BN77" s="41">
        <f>IFERROR(VLOOKUP(S77,Таблица1[],3,0),0)*$E$2/100</f>
        <v>0</v>
      </c>
      <c r="BO77" s="41">
        <f>IFERROR(VLOOKUP(S77,Таблица1[],2,0),0)*$E$2/100</f>
        <v>0</v>
      </c>
      <c r="BP77" s="41">
        <f>IFERROR(VLOOKUP(S77,Таблица1[],4,0),0)*$E$2/100</f>
        <v>0</v>
      </c>
      <c r="BQ77" s="5" t="str">
        <f t="shared" si="29"/>
        <v>,  0,0,0</v>
      </c>
      <c r="BR77" s="41">
        <f>IFERROR(VLOOKUP(T77,Таблица1[],3,0),0)*$E$2/100</f>
        <v>0</v>
      </c>
      <c r="BS77" s="41">
        <f>IFERROR(VLOOKUP(T77,Таблица1[],2,0),0)*$E$2/100</f>
        <v>0</v>
      </c>
      <c r="BT77" s="41">
        <f>IFERROR(VLOOKUP(T77,Таблица1[],4,0),0)*$E$2/100</f>
        <v>0</v>
      </c>
      <c r="BU77" s="5" t="str">
        <f t="shared" si="30"/>
        <v>,  0,0,0</v>
      </c>
    </row>
    <row r="78" spans="2:73" x14ac:dyDescent="0.45">
      <c r="B78" s="24">
        <v>64</v>
      </c>
      <c r="C78" s="24">
        <v>0</v>
      </c>
      <c r="D78" s="24">
        <v>20</v>
      </c>
      <c r="E78" s="24">
        <v>1</v>
      </c>
      <c r="F78" t="str">
        <f t="shared" si="17"/>
        <v>64,0,20,1</v>
      </c>
      <c r="V78" t="str">
        <f t="shared" si="18"/>
        <v>.DB   64,0,20,1,  0,0,0,  0,0,0,  0,0,0,  0,0,0,  0,0,0,  0,0,0,  0,0,0,  0,0,0,  0,0,0,  0,0,0,  0,0,0,  0,0,0</v>
      </c>
      <c r="W78" s="24" t="s">
        <v>24</v>
      </c>
      <c r="X78" s="27"/>
      <c r="Y78" s="24"/>
      <c r="Z78" s="41">
        <f>IFERROR(VLOOKUP(I78,Таблица1[],3,0),0)*$E$2/100</f>
        <v>0</v>
      </c>
      <c r="AA78" s="41">
        <f>IFERROR(VLOOKUP(I78,Таблица1[],2,0),0)*$E$2/100</f>
        <v>0</v>
      </c>
      <c r="AB78" s="41">
        <f>IFERROR(VLOOKUP(I78,Таблица1[],4,0),0)*$E$2/100</f>
        <v>0</v>
      </c>
      <c r="AC78" s="5" t="str">
        <f t="shared" si="19"/>
        <v>,  0,0,0</v>
      </c>
      <c r="AD78" s="41">
        <f>IFERROR(VLOOKUP(J78,Таблица1[],3,0),0)*$E$2/100</f>
        <v>0</v>
      </c>
      <c r="AE78" s="41">
        <f>IFERROR(VLOOKUP(J78,Таблица1[],2,0),0)*$E$2/100</f>
        <v>0</v>
      </c>
      <c r="AF78" s="41">
        <f>IFERROR(VLOOKUP(J78,Таблица1[],4,0),0)*$E$2/100</f>
        <v>0</v>
      </c>
      <c r="AG78" s="5" t="str">
        <f t="shared" si="20"/>
        <v>,  0,0,0</v>
      </c>
      <c r="AH78" s="41">
        <f>IFERROR(VLOOKUP(K78,Таблица1[],3,0),0)*$E$2/100</f>
        <v>0</v>
      </c>
      <c r="AI78" s="41">
        <f>IFERROR(VLOOKUP(K78,Таблица1[],2,0),0)*$E$2/100</f>
        <v>0</v>
      </c>
      <c r="AJ78" s="41">
        <f>IFERROR(VLOOKUP(K78,Таблица1[],4,0),0)*$E$2/100</f>
        <v>0</v>
      </c>
      <c r="AK78" s="5" t="str">
        <f t="shared" si="21"/>
        <v>,  0,0,0</v>
      </c>
      <c r="AL78" s="41">
        <f>IFERROR(VLOOKUP(L78,Таблица1[],3,0),0)*$E$2/100</f>
        <v>0</v>
      </c>
      <c r="AM78" s="41">
        <f>IFERROR(VLOOKUP(L78,Таблица1[],2,0),0)*$E$2/100</f>
        <v>0</v>
      </c>
      <c r="AN78" s="41">
        <f>IFERROR(VLOOKUP(L78,Таблица1[],4,0),0)*$E$2/100</f>
        <v>0</v>
      </c>
      <c r="AO78" s="5" t="str">
        <f t="shared" si="22"/>
        <v>,  0,0,0</v>
      </c>
      <c r="AP78" s="41">
        <f>IFERROR(VLOOKUP(M78,Таблица1[],3,0),0)*$E$2/100</f>
        <v>0</v>
      </c>
      <c r="AQ78" s="41">
        <f>IFERROR(VLOOKUP(M78,Таблица1[],2,0),0)*$E$2/100</f>
        <v>0</v>
      </c>
      <c r="AR78" s="41">
        <f>IFERROR(VLOOKUP(M78,Таблица1[],4,0),0)*$E$2/100</f>
        <v>0</v>
      </c>
      <c r="AS78" s="5" t="str">
        <f t="shared" si="23"/>
        <v>,  0,0,0</v>
      </c>
      <c r="AT78" s="41">
        <f>IFERROR(VLOOKUP(N78,Таблица1[],3,0),0)*$E$2/100</f>
        <v>0</v>
      </c>
      <c r="AU78" s="41">
        <f>IFERROR(VLOOKUP(N78,Таблица1[],2,0),0)*$E$2/100</f>
        <v>0</v>
      </c>
      <c r="AV78" s="41">
        <f>IFERROR(VLOOKUP(N78,Таблица1[],4,0),0)*$E$2/100</f>
        <v>0</v>
      </c>
      <c r="AW78" s="5" t="str">
        <f t="shared" si="24"/>
        <v>,  0,0,0</v>
      </c>
      <c r="AX78" s="41">
        <f>IFERROR(VLOOKUP(O78,Таблица1[],3,0),0)*$E$2/100</f>
        <v>0</v>
      </c>
      <c r="AY78" s="41">
        <f>IFERROR(VLOOKUP(O78,Таблица1[],2,0),0)*$E$2/100</f>
        <v>0</v>
      </c>
      <c r="AZ78" s="41">
        <f>IFERROR(VLOOKUP(O78,Таблица1[],4,0),0)*$E$2/100</f>
        <v>0</v>
      </c>
      <c r="BA78" s="5" t="str">
        <f t="shared" si="25"/>
        <v>,  0,0,0</v>
      </c>
      <c r="BB78" s="41">
        <f>IFERROR(VLOOKUP(P78,Таблица1[],3,0),0)*$E$2/100</f>
        <v>0</v>
      </c>
      <c r="BC78" s="41">
        <f>IFERROR(VLOOKUP(P78,Таблица1[],2,0),0)*$E$2/100</f>
        <v>0</v>
      </c>
      <c r="BD78" s="41">
        <f>IFERROR(VLOOKUP(P78,Таблица1[],4,0),0)*$E$2/100</f>
        <v>0</v>
      </c>
      <c r="BE78" s="5" t="str">
        <f t="shared" si="26"/>
        <v>,  0,0,0</v>
      </c>
      <c r="BF78" s="41">
        <f>IFERROR(VLOOKUP(Q78,Таблица1[],3,0),0)*$E$2/100</f>
        <v>0</v>
      </c>
      <c r="BG78" s="41">
        <f>IFERROR(VLOOKUP(Q78,Таблица1[],2,0),0)*$E$2/100</f>
        <v>0</v>
      </c>
      <c r="BH78" s="41">
        <f>IFERROR(VLOOKUP(Q78,Таблица1[],4,0),0)*$E$2/100</f>
        <v>0</v>
      </c>
      <c r="BI78" s="5" t="str">
        <f t="shared" si="27"/>
        <v>,  0,0,0</v>
      </c>
      <c r="BJ78" s="41">
        <f>IFERROR(VLOOKUP(R78,Таблица1[],3,0),0)*$E$2/100</f>
        <v>0</v>
      </c>
      <c r="BK78" s="41">
        <f>IFERROR(VLOOKUP(R78,Таблица1[],2,0),0)*$E$2/100</f>
        <v>0</v>
      </c>
      <c r="BL78" s="41">
        <f>IFERROR(VLOOKUP(R78,Таблица1[],4,0),0)*$E$2/100</f>
        <v>0</v>
      </c>
      <c r="BM78" s="5" t="str">
        <f t="shared" si="28"/>
        <v>,  0,0,0</v>
      </c>
      <c r="BN78" s="41">
        <f>IFERROR(VLOOKUP(S78,Таблица1[],3,0),0)*$E$2/100</f>
        <v>0</v>
      </c>
      <c r="BO78" s="41">
        <f>IFERROR(VLOOKUP(S78,Таблица1[],2,0),0)*$E$2/100</f>
        <v>0</v>
      </c>
      <c r="BP78" s="41">
        <f>IFERROR(VLOOKUP(S78,Таблица1[],4,0),0)*$E$2/100</f>
        <v>0</v>
      </c>
      <c r="BQ78" s="5" t="str">
        <f t="shared" si="29"/>
        <v>,  0,0,0</v>
      </c>
      <c r="BR78" s="41">
        <f>IFERROR(VLOOKUP(T78,Таблица1[],3,0),0)*$E$2/100</f>
        <v>0</v>
      </c>
      <c r="BS78" s="41">
        <f>IFERROR(VLOOKUP(T78,Таблица1[],2,0),0)*$E$2/100</f>
        <v>0</v>
      </c>
      <c r="BT78" s="41">
        <f>IFERROR(VLOOKUP(T78,Таблица1[],4,0),0)*$E$2/100</f>
        <v>0</v>
      </c>
      <c r="BU78" s="5" t="str">
        <f t="shared" si="30"/>
        <v>,  0,0,0</v>
      </c>
    </row>
    <row r="79" spans="2:73" x14ac:dyDescent="0.45">
      <c r="B79" s="24">
        <v>1</v>
      </c>
      <c r="C79" s="24">
        <v>255</v>
      </c>
      <c r="D79" s="24">
        <v>1</v>
      </c>
      <c r="E79" s="24">
        <v>1</v>
      </c>
      <c r="F79" t="str">
        <f t="shared" si="17"/>
        <v>1,255,1,1</v>
      </c>
      <c r="I79" s="40" t="s">
        <v>31</v>
      </c>
      <c r="J79" s="40" t="s">
        <v>31</v>
      </c>
      <c r="K79" s="40" t="s">
        <v>31</v>
      </c>
      <c r="L79" s="38" t="s">
        <v>31</v>
      </c>
      <c r="M79" s="38" t="s">
        <v>31</v>
      </c>
      <c r="N79" s="38" t="s">
        <v>31</v>
      </c>
      <c r="O79" s="38" t="s">
        <v>31</v>
      </c>
      <c r="P79" s="35" t="s">
        <v>31</v>
      </c>
      <c r="Q79" s="35" t="s">
        <v>31</v>
      </c>
      <c r="R79" s="31" t="s">
        <v>31</v>
      </c>
      <c r="S79" s="31" t="s">
        <v>31</v>
      </c>
      <c r="T79" s="33" t="s">
        <v>31</v>
      </c>
      <c r="V79" t="str">
        <f t="shared" si="18"/>
        <v>.DB   1,255,1,1,  0,255,0,  0,255,0,  0,255,0,  0,255,0,  0,255,0,  0,255,0,  0,255,0,  0,255,0,  0,255,0,  0,255,0,  0,255,0,  0,255,0</v>
      </c>
      <c r="W79" s="24" t="s">
        <v>24</v>
      </c>
      <c r="X79" s="27"/>
      <c r="Y79" s="24"/>
      <c r="Z79" s="41">
        <f>IFERROR(VLOOKUP(I79,Таблица1[],3,0),0)*$E$2/100</f>
        <v>0</v>
      </c>
      <c r="AA79" s="41">
        <f>IFERROR(VLOOKUP(I79,Таблица1[],2,0),0)*$E$2/100</f>
        <v>255</v>
      </c>
      <c r="AB79" s="41">
        <f>IFERROR(VLOOKUP(I79,Таблица1[],4,0),0)*$E$2/100</f>
        <v>0</v>
      </c>
      <c r="AC79" s="5" t="str">
        <f t="shared" si="19"/>
        <v>,  0,255,0</v>
      </c>
      <c r="AD79" s="41">
        <f>IFERROR(VLOOKUP(J79,Таблица1[],3,0),0)*$E$2/100</f>
        <v>0</v>
      </c>
      <c r="AE79" s="41">
        <f>IFERROR(VLOOKUP(J79,Таблица1[],2,0),0)*$E$2/100</f>
        <v>255</v>
      </c>
      <c r="AF79" s="41">
        <f>IFERROR(VLOOKUP(J79,Таблица1[],4,0),0)*$E$2/100</f>
        <v>0</v>
      </c>
      <c r="AG79" s="5" t="str">
        <f t="shared" si="20"/>
        <v>,  0,255,0</v>
      </c>
      <c r="AH79" s="41">
        <f>IFERROR(VLOOKUP(K79,Таблица1[],3,0),0)*$E$2/100</f>
        <v>0</v>
      </c>
      <c r="AI79" s="41">
        <f>IFERROR(VLOOKUP(K79,Таблица1[],2,0),0)*$E$2/100</f>
        <v>255</v>
      </c>
      <c r="AJ79" s="41">
        <f>IFERROR(VLOOKUP(K79,Таблица1[],4,0),0)*$E$2/100</f>
        <v>0</v>
      </c>
      <c r="AK79" s="5" t="str">
        <f t="shared" si="21"/>
        <v>,  0,255,0</v>
      </c>
      <c r="AL79" s="41">
        <f>IFERROR(VLOOKUP(L79,Таблица1[],3,0),0)*$E$2/100</f>
        <v>0</v>
      </c>
      <c r="AM79" s="41">
        <f>IFERROR(VLOOKUP(L79,Таблица1[],2,0),0)*$E$2/100</f>
        <v>255</v>
      </c>
      <c r="AN79" s="41">
        <f>IFERROR(VLOOKUP(L79,Таблица1[],4,0),0)*$E$2/100</f>
        <v>0</v>
      </c>
      <c r="AO79" s="5" t="str">
        <f t="shared" si="22"/>
        <v>,  0,255,0</v>
      </c>
      <c r="AP79" s="41">
        <f>IFERROR(VLOOKUP(M79,Таблица1[],3,0),0)*$E$2/100</f>
        <v>0</v>
      </c>
      <c r="AQ79" s="41">
        <f>IFERROR(VLOOKUP(M79,Таблица1[],2,0),0)*$E$2/100</f>
        <v>255</v>
      </c>
      <c r="AR79" s="41">
        <f>IFERROR(VLOOKUP(M79,Таблица1[],4,0),0)*$E$2/100</f>
        <v>0</v>
      </c>
      <c r="AS79" s="5" t="str">
        <f t="shared" si="23"/>
        <v>,  0,255,0</v>
      </c>
      <c r="AT79" s="41">
        <f>IFERROR(VLOOKUP(N79,Таблица1[],3,0),0)*$E$2/100</f>
        <v>0</v>
      </c>
      <c r="AU79" s="41">
        <f>IFERROR(VLOOKUP(N79,Таблица1[],2,0),0)*$E$2/100</f>
        <v>255</v>
      </c>
      <c r="AV79" s="41">
        <f>IFERROR(VLOOKUP(N79,Таблица1[],4,0),0)*$E$2/100</f>
        <v>0</v>
      </c>
      <c r="AW79" s="5" t="str">
        <f t="shared" si="24"/>
        <v>,  0,255,0</v>
      </c>
      <c r="AX79" s="41">
        <f>IFERROR(VLOOKUP(O79,Таблица1[],3,0),0)*$E$2/100</f>
        <v>0</v>
      </c>
      <c r="AY79" s="41">
        <f>IFERROR(VLOOKUP(O79,Таблица1[],2,0),0)*$E$2/100</f>
        <v>255</v>
      </c>
      <c r="AZ79" s="41">
        <f>IFERROR(VLOOKUP(O79,Таблица1[],4,0),0)*$E$2/100</f>
        <v>0</v>
      </c>
      <c r="BA79" s="5" t="str">
        <f t="shared" si="25"/>
        <v>,  0,255,0</v>
      </c>
      <c r="BB79" s="41">
        <f>IFERROR(VLOOKUP(P79,Таблица1[],3,0),0)*$E$2/100</f>
        <v>0</v>
      </c>
      <c r="BC79" s="41">
        <f>IFERROR(VLOOKUP(P79,Таблица1[],2,0),0)*$E$2/100</f>
        <v>255</v>
      </c>
      <c r="BD79" s="41">
        <f>IFERROR(VLOOKUP(P79,Таблица1[],4,0),0)*$E$2/100</f>
        <v>0</v>
      </c>
      <c r="BE79" s="5" t="str">
        <f t="shared" si="26"/>
        <v>,  0,255,0</v>
      </c>
      <c r="BF79" s="41">
        <f>IFERROR(VLOOKUP(Q79,Таблица1[],3,0),0)*$E$2/100</f>
        <v>0</v>
      </c>
      <c r="BG79" s="41">
        <f>IFERROR(VLOOKUP(Q79,Таблица1[],2,0),0)*$E$2/100</f>
        <v>255</v>
      </c>
      <c r="BH79" s="41">
        <f>IFERROR(VLOOKUP(Q79,Таблица1[],4,0),0)*$E$2/100</f>
        <v>0</v>
      </c>
      <c r="BI79" s="5" t="str">
        <f t="shared" si="27"/>
        <v>,  0,255,0</v>
      </c>
      <c r="BJ79" s="41">
        <f>IFERROR(VLOOKUP(R79,Таблица1[],3,0),0)*$E$2/100</f>
        <v>0</v>
      </c>
      <c r="BK79" s="41">
        <f>IFERROR(VLOOKUP(R79,Таблица1[],2,0),0)*$E$2/100</f>
        <v>255</v>
      </c>
      <c r="BL79" s="41">
        <f>IFERROR(VLOOKUP(R79,Таблица1[],4,0),0)*$E$2/100</f>
        <v>0</v>
      </c>
      <c r="BM79" s="5" t="str">
        <f t="shared" si="28"/>
        <v>,  0,255,0</v>
      </c>
      <c r="BN79" s="41">
        <f>IFERROR(VLOOKUP(S79,Таблица1[],3,0),0)*$E$2/100</f>
        <v>0</v>
      </c>
      <c r="BO79" s="41">
        <f>IFERROR(VLOOKUP(S79,Таблица1[],2,0),0)*$E$2/100</f>
        <v>255</v>
      </c>
      <c r="BP79" s="41">
        <f>IFERROR(VLOOKUP(S79,Таблица1[],4,0),0)*$E$2/100</f>
        <v>0</v>
      </c>
      <c r="BQ79" s="5" t="str">
        <f t="shared" si="29"/>
        <v>,  0,255,0</v>
      </c>
      <c r="BR79" s="41">
        <f>IFERROR(VLOOKUP(T79,Таблица1[],3,0),0)*$E$2/100</f>
        <v>0</v>
      </c>
      <c r="BS79" s="41">
        <f>IFERROR(VLOOKUP(T79,Таблица1[],2,0),0)*$E$2/100</f>
        <v>255</v>
      </c>
      <c r="BT79" s="41">
        <f>IFERROR(VLOOKUP(T79,Таблица1[],4,0),0)*$E$2/100</f>
        <v>0</v>
      </c>
      <c r="BU79" s="5" t="str">
        <f t="shared" si="30"/>
        <v>,  0,255,0</v>
      </c>
    </row>
    <row r="80" spans="2:73" x14ac:dyDescent="0.45">
      <c r="B80" s="25">
        <v>1</v>
      </c>
      <c r="C80" s="28">
        <v>255</v>
      </c>
      <c r="D80" s="25">
        <v>1</v>
      </c>
      <c r="E80" s="24">
        <v>1</v>
      </c>
      <c r="F80" t="str">
        <f t="shared" si="17"/>
        <v>1,255,1,1</v>
      </c>
      <c r="I80" s="40" t="s">
        <v>32</v>
      </c>
      <c r="J80" s="40" t="s">
        <v>32</v>
      </c>
      <c r="K80" s="40" t="s">
        <v>32</v>
      </c>
      <c r="L80" s="38" t="s">
        <v>32</v>
      </c>
      <c r="M80" s="38" t="s">
        <v>32</v>
      </c>
      <c r="N80" s="38" t="s">
        <v>32</v>
      </c>
      <c r="O80" s="38" t="s">
        <v>32</v>
      </c>
      <c r="P80" s="35" t="s">
        <v>32</v>
      </c>
      <c r="Q80" s="35" t="s">
        <v>32</v>
      </c>
      <c r="R80" s="31" t="s">
        <v>32</v>
      </c>
      <c r="S80" s="31" t="s">
        <v>32</v>
      </c>
      <c r="T80" s="33" t="s">
        <v>32</v>
      </c>
      <c r="V80" t="str">
        <f t="shared" si="18"/>
        <v>.DB   1,255,1,1,  85,170,0,  85,170,0,  85,170,0,  85,170,0,  85,170,0,  85,170,0,  85,170,0,  85,170,0,  85,170,0,  85,170,0,  85,170,0,  85,170,0</v>
      </c>
      <c r="W80" s="24" t="s">
        <v>24</v>
      </c>
      <c r="X80" s="27"/>
      <c r="Y80" s="24"/>
      <c r="Z80" s="41">
        <f>IFERROR(VLOOKUP(I80,Таблица1[],3,0),0)*$E$2/100</f>
        <v>85</v>
      </c>
      <c r="AA80" s="41">
        <f>IFERROR(VLOOKUP(I80,Таблица1[],2,0),0)*$E$2/100</f>
        <v>170</v>
      </c>
      <c r="AB80" s="41">
        <f>IFERROR(VLOOKUP(I80,Таблица1[],4,0),0)*$E$2/100</f>
        <v>0</v>
      </c>
      <c r="AC80" s="5" t="str">
        <f t="shared" si="19"/>
        <v>,  85,170,0</v>
      </c>
      <c r="AD80" s="41">
        <f>IFERROR(VLOOKUP(J80,Таблица1[],3,0),0)*$E$2/100</f>
        <v>85</v>
      </c>
      <c r="AE80" s="41">
        <f>IFERROR(VLOOKUP(J80,Таблица1[],2,0),0)*$E$2/100</f>
        <v>170</v>
      </c>
      <c r="AF80" s="41">
        <f>IFERROR(VLOOKUP(J80,Таблица1[],4,0),0)*$E$2/100</f>
        <v>0</v>
      </c>
      <c r="AG80" s="5" t="str">
        <f t="shared" si="20"/>
        <v>,  85,170,0</v>
      </c>
      <c r="AH80" s="41">
        <f>IFERROR(VLOOKUP(K80,Таблица1[],3,0),0)*$E$2/100</f>
        <v>85</v>
      </c>
      <c r="AI80" s="41">
        <f>IFERROR(VLOOKUP(K80,Таблица1[],2,0),0)*$E$2/100</f>
        <v>170</v>
      </c>
      <c r="AJ80" s="41">
        <f>IFERROR(VLOOKUP(K80,Таблица1[],4,0),0)*$E$2/100</f>
        <v>0</v>
      </c>
      <c r="AK80" s="5" t="str">
        <f t="shared" si="21"/>
        <v>,  85,170,0</v>
      </c>
      <c r="AL80" s="41">
        <f>IFERROR(VLOOKUP(L80,Таблица1[],3,0),0)*$E$2/100</f>
        <v>85</v>
      </c>
      <c r="AM80" s="41">
        <f>IFERROR(VLOOKUP(L80,Таблица1[],2,0),0)*$E$2/100</f>
        <v>170</v>
      </c>
      <c r="AN80" s="41">
        <f>IFERROR(VLOOKUP(L80,Таблица1[],4,0),0)*$E$2/100</f>
        <v>0</v>
      </c>
      <c r="AO80" s="5" t="str">
        <f t="shared" si="22"/>
        <v>,  85,170,0</v>
      </c>
      <c r="AP80" s="41">
        <f>IFERROR(VLOOKUP(M80,Таблица1[],3,0),0)*$E$2/100</f>
        <v>85</v>
      </c>
      <c r="AQ80" s="41">
        <f>IFERROR(VLOOKUP(M80,Таблица1[],2,0),0)*$E$2/100</f>
        <v>170</v>
      </c>
      <c r="AR80" s="41">
        <f>IFERROR(VLOOKUP(M80,Таблица1[],4,0),0)*$E$2/100</f>
        <v>0</v>
      </c>
      <c r="AS80" s="5" t="str">
        <f t="shared" si="23"/>
        <v>,  85,170,0</v>
      </c>
      <c r="AT80" s="41">
        <f>IFERROR(VLOOKUP(N80,Таблица1[],3,0),0)*$E$2/100</f>
        <v>85</v>
      </c>
      <c r="AU80" s="41">
        <f>IFERROR(VLOOKUP(N80,Таблица1[],2,0),0)*$E$2/100</f>
        <v>170</v>
      </c>
      <c r="AV80" s="41">
        <f>IFERROR(VLOOKUP(N80,Таблица1[],4,0),0)*$E$2/100</f>
        <v>0</v>
      </c>
      <c r="AW80" s="5" t="str">
        <f t="shared" si="24"/>
        <v>,  85,170,0</v>
      </c>
      <c r="AX80" s="41">
        <f>IFERROR(VLOOKUP(O80,Таблица1[],3,0),0)*$E$2/100</f>
        <v>85</v>
      </c>
      <c r="AY80" s="41">
        <f>IFERROR(VLOOKUP(O80,Таблица1[],2,0),0)*$E$2/100</f>
        <v>170</v>
      </c>
      <c r="AZ80" s="41">
        <f>IFERROR(VLOOKUP(O80,Таблица1[],4,0),0)*$E$2/100</f>
        <v>0</v>
      </c>
      <c r="BA80" s="5" t="str">
        <f t="shared" si="25"/>
        <v>,  85,170,0</v>
      </c>
      <c r="BB80" s="41">
        <f>IFERROR(VLOOKUP(P80,Таблица1[],3,0),0)*$E$2/100</f>
        <v>85</v>
      </c>
      <c r="BC80" s="41">
        <f>IFERROR(VLOOKUP(P80,Таблица1[],2,0),0)*$E$2/100</f>
        <v>170</v>
      </c>
      <c r="BD80" s="41">
        <f>IFERROR(VLOOKUP(P80,Таблица1[],4,0),0)*$E$2/100</f>
        <v>0</v>
      </c>
      <c r="BE80" s="5" t="str">
        <f t="shared" si="26"/>
        <v>,  85,170,0</v>
      </c>
      <c r="BF80" s="41">
        <f>IFERROR(VLOOKUP(Q80,Таблица1[],3,0),0)*$E$2/100</f>
        <v>85</v>
      </c>
      <c r="BG80" s="41">
        <f>IFERROR(VLOOKUP(Q80,Таблица1[],2,0),0)*$E$2/100</f>
        <v>170</v>
      </c>
      <c r="BH80" s="41">
        <f>IFERROR(VLOOKUP(Q80,Таблица1[],4,0),0)*$E$2/100</f>
        <v>0</v>
      </c>
      <c r="BI80" s="5" t="str">
        <f t="shared" si="27"/>
        <v>,  85,170,0</v>
      </c>
      <c r="BJ80" s="41">
        <f>IFERROR(VLOOKUP(R80,Таблица1[],3,0),0)*$E$2/100</f>
        <v>85</v>
      </c>
      <c r="BK80" s="41">
        <f>IFERROR(VLOOKUP(R80,Таблица1[],2,0),0)*$E$2/100</f>
        <v>170</v>
      </c>
      <c r="BL80" s="41">
        <f>IFERROR(VLOOKUP(R80,Таблица1[],4,0),0)*$E$2/100</f>
        <v>0</v>
      </c>
      <c r="BM80" s="5" t="str">
        <f t="shared" si="28"/>
        <v>,  85,170,0</v>
      </c>
      <c r="BN80" s="41">
        <f>IFERROR(VLOOKUP(S80,Таблица1[],3,0),0)*$E$2/100</f>
        <v>85</v>
      </c>
      <c r="BO80" s="41">
        <f>IFERROR(VLOOKUP(S80,Таблица1[],2,0),0)*$E$2/100</f>
        <v>170</v>
      </c>
      <c r="BP80" s="41">
        <f>IFERROR(VLOOKUP(S80,Таблица1[],4,0),0)*$E$2/100</f>
        <v>0</v>
      </c>
      <c r="BQ80" s="5" t="str">
        <f t="shared" si="29"/>
        <v>,  85,170,0</v>
      </c>
      <c r="BR80" s="41">
        <f>IFERROR(VLOOKUP(T80,Таблица1[],3,0),0)*$E$2/100</f>
        <v>85</v>
      </c>
      <c r="BS80" s="41">
        <f>IFERROR(VLOOKUP(T80,Таблица1[],2,0),0)*$E$2/100</f>
        <v>170</v>
      </c>
      <c r="BT80" s="41">
        <f>IFERROR(VLOOKUP(T80,Таблица1[],4,0),0)*$E$2/100</f>
        <v>0</v>
      </c>
      <c r="BU80" s="5" t="str">
        <f t="shared" si="30"/>
        <v>,  85,170,0</v>
      </c>
    </row>
    <row r="81" spans="2:73" x14ac:dyDescent="0.45">
      <c r="B81" s="25">
        <v>1</v>
      </c>
      <c r="C81" s="28">
        <v>255</v>
      </c>
      <c r="D81" s="25">
        <v>1</v>
      </c>
      <c r="E81" s="25">
        <v>1</v>
      </c>
      <c r="F81" t="str">
        <f t="shared" ref="F81:F161" si="31">CONCATENATE(B81,",",C81,",",D81,",",E81)</f>
        <v>1,255,1,1</v>
      </c>
      <c r="I81" s="40" t="s">
        <v>33</v>
      </c>
      <c r="J81" s="40" t="s">
        <v>33</v>
      </c>
      <c r="K81" s="40" t="s">
        <v>33</v>
      </c>
      <c r="L81" s="38" t="s">
        <v>33</v>
      </c>
      <c r="M81" s="38" t="s">
        <v>33</v>
      </c>
      <c r="N81" s="38" t="s">
        <v>33</v>
      </c>
      <c r="O81" s="38" t="s">
        <v>33</v>
      </c>
      <c r="P81" s="35" t="s">
        <v>33</v>
      </c>
      <c r="Q81" s="35" t="s">
        <v>33</v>
      </c>
      <c r="R81" s="31" t="s">
        <v>33</v>
      </c>
      <c r="S81" s="31" t="s">
        <v>33</v>
      </c>
      <c r="T81" s="33" t="s">
        <v>33</v>
      </c>
      <c r="V81" t="str">
        <f t="shared" si="18"/>
        <v>.DB   1,255,1,1,  128,128,0,  128,128,0,  128,128,0,  128,128,0,  128,128,0,  128,128,0,  128,128,0,  128,128,0,  128,128,0,  128,128,0,  128,128,0,  128,128,0</v>
      </c>
      <c r="W81" s="25" t="s">
        <v>24</v>
      </c>
      <c r="X81" s="27"/>
      <c r="Y81" s="25"/>
      <c r="Z81" s="41">
        <f>IFERROR(VLOOKUP(I81,Таблица1[],3,0),0)*$E$2/100</f>
        <v>127.5</v>
      </c>
      <c r="AA81" s="41">
        <f>IFERROR(VLOOKUP(I81,Таблица1[],2,0),0)*$E$2/100</f>
        <v>127.5</v>
      </c>
      <c r="AB81" s="41">
        <f>IFERROR(VLOOKUP(I81,Таблица1[],4,0),0)*$E$2/100</f>
        <v>0</v>
      </c>
      <c r="AC81" s="5" t="str">
        <f t="shared" si="19"/>
        <v>,  128,128,0</v>
      </c>
      <c r="AD81" s="41">
        <f>IFERROR(VLOOKUP(J81,Таблица1[],3,0),0)*$E$2/100</f>
        <v>127.5</v>
      </c>
      <c r="AE81" s="41">
        <f>IFERROR(VLOOKUP(J81,Таблица1[],2,0),0)*$E$2/100</f>
        <v>127.5</v>
      </c>
      <c r="AF81" s="41">
        <f>IFERROR(VLOOKUP(J81,Таблица1[],4,0),0)*$E$2/100</f>
        <v>0</v>
      </c>
      <c r="AG81" s="5" t="str">
        <f t="shared" si="20"/>
        <v>,  128,128,0</v>
      </c>
      <c r="AH81" s="41">
        <f>IFERROR(VLOOKUP(K81,Таблица1[],3,0),0)*$E$2/100</f>
        <v>127.5</v>
      </c>
      <c r="AI81" s="41">
        <f>IFERROR(VLOOKUP(K81,Таблица1[],2,0),0)*$E$2/100</f>
        <v>127.5</v>
      </c>
      <c r="AJ81" s="41">
        <f>IFERROR(VLOOKUP(K81,Таблица1[],4,0),0)*$E$2/100</f>
        <v>0</v>
      </c>
      <c r="AK81" s="5" t="str">
        <f t="shared" si="21"/>
        <v>,  128,128,0</v>
      </c>
      <c r="AL81" s="41">
        <f>IFERROR(VLOOKUP(L81,Таблица1[],3,0),0)*$E$2/100</f>
        <v>127.5</v>
      </c>
      <c r="AM81" s="41">
        <f>IFERROR(VLOOKUP(L81,Таблица1[],2,0),0)*$E$2/100</f>
        <v>127.5</v>
      </c>
      <c r="AN81" s="41">
        <f>IFERROR(VLOOKUP(L81,Таблица1[],4,0),0)*$E$2/100</f>
        <v>0</v>
      </c>
      <c r="AO81" s="5" t="str">
        <f t="shared" si="22"/>
        <v>,  128,128,0</v>
      </c>
      <c r="AP81" s="41">
        <f>IFERROR(VLOOKUP(M81,Таблица1[],3,0),0)*$E$2/100</f>
        <v>127.5</v>
      </c>
      <c r="AQ81" s="41">
        <f>IFERROR(VLOOKUP(M81,Таблица1[],2,0),0)*$E$2/100</f>
        <v>127.5</v>
      </c>
      <c r="AR81" s="41">
        <f>IFERROR(VLOOKUP(M81,Таблица1[],4,0),0)*$E$2/100</f>
        <v>0</v>
      </c>
      <c r="AS81" s="5" t="str">
        <f t="shared" si="23"/>
        <v>,  128,128,0</v>
      </c>
      <c r="AT81" s="41">
        <f>IFERROR(VLOOKUP(N81,Таблица1[],3,0),0)*$E$2/100</f>
        <v>127.5</v>
      </c>
      <c r="AU81" s="41">
        <f>IFERROR(VLOOKUP(N81,Таблица1[],2,0),0)*$E$2/100</f>
        <v>127.5</v>
      </c>
      <c r="AV81" s="41">
        <f>IFERROR(VLOOKUP(N81,Таблица1[],4,0),0)*$E$2/100</f>
        <v>0</v>
      </c>
      <c r="AW81" s="5" t="str">
        <f t="shared" si="24"/>
        <v>,  128,128,0</v>
      </c>
      <c r="AX81" s="41">
        <f>IFERROR(VLOOKUP(O81,Таблица1[],3,0),0)*$E$2/100</f>
        <v>127.5</v>
      </c>
      <c r="AY81" s="41">
        <f>IFERROR(VLOOKUP(O81,Таблица1[],2,0),0)*$E$2/100</f>
        <v>127.5</v>
      </c>
      <c r="AZ81" s="41">
        <f>IFERROR(VLOOKUP(O81,Таблица1[],4,0),0)*$E$2/100</f>
        <v>0</v>
      </c>
      <c r="BA81" s="5" t="str">
        <f t="shared" si="25"/>
        <v>,  128,128,0</v>
      </c>
      <c r="BB81" s="41">
        <f>IFERROR(VLOOKUP(P81,Таблица1[],3,0),0)*$E$2/100</f>
        <v>127.5</v>
      </c>
      <c r="BC81" s="41">
        <f>IFERROR(VLOOKUP(P81,Таблица1[],2,0),0)*$E$2/100</f>
        <v>127.5</v>
      </c>
      <c r="BD81" s="41">
        <f>IFERROR(VLOOKUP(P81,Таблица1[],4,0),0)*$E$2/100</f>
        <v>0</v>
      </c>
      <c r="BE81" s="5" t="str">
        <f t="shared" si="26"/>
        <v>,  128,128,0</v>
      </c>
      <c r="BF81" s="41">
        <f>IFERROR(VLOOKUP(Q81,Таблица1[],3,0),0)*$E$2/100</f>
        <v>127.5</v>
      </c>
      <c r="BG81" s="41">
        <f>IFERROR(VLOOKUP(Q81,Таблица1[],2,0),0)*$E$2/100</f>
        <v>127.5</v>
      </c>
      <c r="BH81" s="41">
        <f>IFERROR(VLOOKUP(Q81,Таблица1[],4,0),0)*$E$2/100</f>
        <v>0</v>
      </c>
      <c r="BI81" s="5" t="str">
        <f t="shared" si="27"/>
        <v>,  128,128,0</v>
      </c>
      <c r="BJ81" s="41">
        <f>IFERROR(VLOOKUP(R81,Таблица1[],3,0),0)*$E$2/100</f>
        <v>127.5</v>
      </c>
      <c r="BK81" s="41">
        <f>IFERROR(VLOOKUP(R81,Таблица1[],2,0),0)*$E$2/100</f>
        <v>127.5</v>
      </c>
      <c r="BL81" s="41">
        <f>IFERROR(VLOOKUP(R81,Таблица1[],4,0),0)*$E$2/100</f>
        <v>0</v>
      </c>
      <c r="BM81" s="5" t="str">
        <f t="shared" si="28"/>
        <v>,  128,128,0</v>
      </c>
      <c r="BN81" s="41">
        <f>IFERROR(VLOOKUP(S81,Таблица1[],3,0),0)*$E$2/100</f>
        <v>127.5</v>
      </c>
      <c r="BO81" s="41">
        <f>IFERROR(VLOOKUP(S81,Таблица1[],2,0),0)*$E$2/100</f>
        <v>127.5</v>
      </c>
      <c r="BP81" s="41">
        <f>IFERROR(VLOOKUP(S81,Таблица1[],4,0),0)*$E$2/100</f>
        <v>0</v>
      </c>
      <c r="BQ81" s="5" t="str">
        <f t="shared" si="29"/>
        <v>,  128,128,0</v>
      </c>
      <c r="BR81" s="41">
        <f>IFERROR(VLOOKUP(T81,Таблица1[],3,0),0)*$E$2/100</f>
        <v>127.5</v>
      </c>
      <c r="BS81" s="41">
        <f>IFERROR(VLOOKUP(T81,Таблица1[],2,0),0)*$E$2/100</f>
        <v>127.5</v>
      </c>
      <c r="BT81" s="41">
        <f>IFERROR(VLOOKUP(T81,Таблица1[],4,0),0)*$E$2/100</f>
        <v>0</v>
      </c>
      <c r="BU81" s="5" t="str">
        <f t="shared" si="30"/>
        <v>,  128,128,0</v>
      </c>
    </row>
    <row r="82" spans="2:73" x14ac:dyDescent="0.45">
      <c r="B82" s="25">
        <v>1</v>
      </c>
      <c r="C82" s="28">
        <v>255</v>
      </c>
      <c r="D82" s="25">
        <v>1</v>
      </c>
      <c r="E82" s="25">
        <v>1</v>
      </c>
      <c r="F82" t="str">
        <f t="shared" si="31"/>
        <v>1,255,1,1</v>
      </c>
      <c r="I82" s="40" t="s">
        <v>35</v>
      </c>
      <c r="J82" s="40" t="s">
        <v>35</v>
      </c>
      <c r="K82" s="40" t="s">
        <v>35</v>
      </c>
      <c r="L82" s="38" t="s">
        <v>35</v>
      </c>
      <c r="M82" s="38" t="s">
        <v>35</v>
      </c>
      <c r="N82" s="38" t="s">
        <v>35</v>
      </c>
      <c r="O82" s="38" t="s">
        <v>35</v>
      </c>
      <c r="P82" s="35" t="s">
        <v>35</v>
      </c>
      <c r="Q82" s="35" t="s">
        <v>35</v>
      </c>
      <c r="R82" s="31" t="s">
        <v>35</v>
      </c>
      <c r="S82" s="31" t="s">
        <v>35</v>
      </c>
      <c r="T82" s="33" t="s">
        <v>35</v>
      </c>
      <c r="V82" t="str">
        <f t="shared" si="18"/>
        <v>.DB   1,255,1,1,  255,0,0,  255,0,0,  255,0,0,  255,0,0,  255,0,0,  255,0,0,  255,0,0,  255,0,0,  255,0,0,  255,0,0,  255,0,0,  255,0,0</v>
      </c>
      <c r="W82" s="25" t="s">
        <v>24</v>
      </c>
      <c r="X82" s="27"/>
      <c r="Y82" s="25"/>
      <c r="Z82" s="41">
        <f>IFERROR(VLOOKUP(I82,Таблица1[],3,0),0)*$E$2/100</f>
        <v>255</v>
      </c>
      <c r="AA82" s="41">
        <f>IFERROR(VLOOKUP(I82,Таблица1[],2,0),0)*$E$2/100</f>
        <v>0</v>
      </c>
      <c r="AB82" s="41">
        <f>IFERROR(VLOOKUP(I82,Таблица1[],4,0),0)*$E$2/100</f>
        <v>0</v>
      </c>
      <c r="AC82" s="5" t="str">
        <f t="shared" si="19"/>
        <v>,  255,0,0</v>
      </c>
      <c r="AD82" s="41">
        <f>IFERROR(VLOOKUP(J82,Таблица1[],3,0),0)*$E$2/100</f>
        <v>255</v>
      </c>
      <c r="AE82" s="41">
        <f>IFERROR(VLOOKUP(J82,Таблица1[],2,0),0)*$E$2/100</f>
        <v>0</v>
      </c>
      <c r="AF82" s="41">
        <f>IFERROR(VLOOKUP(J82,Таблица1[],4,0),0)*$E$2/100</f>
        <v>0</v>
      </c>
      <c r="AG82" s="5" t="str">
        <f t="shared" si="20"/>
        <v>,  255,0,0</v>
      </c>
      <c r="AH82" s="41">
        <f>IFERROR(VLOOKUP(K82,Таблица1[],3,0),0)*$E$2/100</f>
        <v>255</v>
      </c>
      <c r="AI82" s="41">
        <f>IFERROR(VLOOKUP(K82,Таблица1[],2,0),0)*$E$2/100</f>
        <v>0</v>
      </c>
      <c r="AJ82" s="41">
        <f>IFERROR(VLOOKUP(K82,Таблица1[],4,0),0)*$E$2/100</f>
        <v>0</v>
      </c>
      <c r="AK82" s="5" t="str">
        <f t="shared" si="21"/>
        <v>,  255,0,0</v>
      </c>
      <c r="AL82" s="41">
        <f>IFERROR(VLOOKUP(L82,Таблица1[],3,0),0)*$E$2/100</f>
        <v>255</v>
      </c>
      <c r="AM82" s="41">
        <f>IFERROR(VLOOKUP(L82,Таблица1[],2,0),0)*$E$2/100</f>
        <v>0</v>
      </c>
      <c r="AN82" s="41">
        <f>IFERROR(VLOOKUP(L82,Таблица1[],4,0),0)*$E$2/100</f>
        <v>0</v>
      </c>
      <c r="AO82" s="5" t="str">
        <f t="shared" si="22"/>
        <v>,  255,0,0</v>
      </c>
      <c r="AP82" s="41">
        <f>IFERROR(VLOOKUP(M82,Таблица1[],3,0),0)*$E$2/100</f>
        <v>255</v>
      </c>
      <c r="AQ82" s="41">
        <f>IFERROR(VLOOKUP(M82,Таблица1[],2,0),0)*$E$2/100</f>
        <v>0</v>
      </c>
      <c r="AR82" s="41">
        <f>IFERROR(VLOOKUP(M82,Таблица1[],4,0),0)*$E$2/100</f>
        <v>0</v>
      </c>
      <c r="AS82" s="5" t="str">
        <f t="shared" si="23"/>
        <v>,  255,0,0</v>
      </c>
      <c r="AT82" s="41">
        <f>IFERROR(VLOOKUP(N82,Таблица1[],3,0),0)*$E$2/100</f>
        <v>255</v>
      </c>
      <c r="AU82" s="41">
        <f>IFERROR(VLOOKUP(N82,Таблица1[],2,0),0)*$E$2/100</f>
        <v>0</v>
      </c>
      <c r="AV82" s="41">
        <f>IFERROR(VLOOKUP(N82,Таблица1[],4,0),0)*$E$2/100</f>
        <v>0</v>
      </c>
      <c r="AW82" s="5" t="str">
        <f t="shared" si="24"/>
        <v>,  255,0,0</v>
      </c>
      <c r="AX82" s="41">
        <f>IFERROR(VLOOKUP(O82,Таблица1[],3,0),0)*$E$2/100</f>
        <v>255</v>
      </c>
      <c r="AY82" s="41">
        <f>IFERROR(VLOOKUP(O82,Таблица1[],2,0),0)*$E$2/100</f>
        <v>0</v>
      </c>
      <c r="AZ82" s="41">
        <f>IFERROR(VLOOKUP(O82,Таблица1[],4,0),0)*$E$2/100</f>
        <v>0</v>
      </c>
      <c r="BA82" s="5" t="str">
        <f t="shared" si="25"/>
        <v>,  255,0,0</v>
      </c>
      <c r="BB82" s="41">
        <f>IFERROR(VLOOKUP(P82,Таблица1[],3,0),0)*$E$2/100</f>
        <v>255</v>
      </c>
      <c r="BC82" s="41">
        <f>IFERROR(VLOOKUP(P82,Таблица1[],2,0),0)*$E$2/100</f>
        <v>0</v>
      </c>
      <c r="BD82" s="41">
        <f>IFERROR(VLOOKUP(P82,Таблица1[],4,0),0)*$E$2/100</f>
        <v>0</v>
      </c>
      <c r="BE82" s="5" t="str">
        <f t="shared" si="26"/>
        <v>,  255,0,0</v>
      </c>
      <c r="BF82" s="41">
        <f>IFERROR(VLOOKUP(Q82,Таблица1[],3,0),0)*$E$2/100</f>
        <v>255</v>
      </c>
      <c r="BG82" s="41">
        <f>IFERROR(VLOOKUP(Q82,Таблица1[],2,0),0)*$E$2/100</f>
        <v>0</v>
      </c>
      <c r="BH82" s="41">
        <f>IFERROR(VLOOKUP(Q82,Таблица1[],4,0),0)*$E$2/100</f>
        <v>0</v>
      </c>
      <c r="BI82" s="5" t="str">
        <f t="shared" si="27"/>
        <v>,  255,0,0</v>
      </c>
      <c r="BJ82" s="41">
        <f>IFERROR(VLOOKUP(R82,Таблица1[],3,0),0)*$E$2/100</f>
        <v>255</v>
      </c>
      <c r="BK82" s="41">
        <f>IFERROR(VLOOKUP(R82,Таблица1[],2,0),0)*$E$2/100</f>
        <v>0</v>
      </c>
      <c r="BL82" s="41">
        <f>IFERROR(VLOOKUP(R82,Таблица1[],4,0),0)*$E$2/100</f>
        <v>0</v>
      </c>
      <c r="BM82" s="5" t="str">
        <f t="shared" si="28"/>
        <v>,  255,0,0</v>
      </c>
      <c r="BN82" s="41">
        <f>IFERROR(VLOOKUP(S82,Таблица1[],3,0),0)*$E$2/100</f>
        <v>255</v>
      </c>
      <c r="BO82" s="41">
        <f>IFERROR(VLOOKUP(S82,Таблица1[],2,0),0)*$E$2/100</f>
        <v>0</v>
      </c>
      <c r="BP82" s="41">
        <f>IFERROR(VLOOKUP(S82,Таблица1[],4,0),0)*$E$2/100</f>
        <v>0</v>
      </c>
      <c r="BQ82" s="5" t="str">
        <f t="shared" si="29"/>
        <v>,  255,0,0</v>
      </c>
      <c r="BR82" s="41">
        <f>IFERROR(VLOOKUP(T82,Таблица1[],3,0),0)*$E$2/100</f>
        <v>255</v>
      </c>
      <c r="BS82" s="41">
        <f>IFERROR(VLOOKUP(T82,Таблица1[],2,0),0)*$E$2/100</f>
        <v>0</v>
      </c>
      <c r="BT82" s="41">
        <f>IFERROR(VLOOKUP(T82,Таблица1[],4,0),0)*$E$2/100</f>
        <v>0</v>
      </c>
      <c r="BU82" s="5" t="str">
        <f t="shared" si="30"/>
        <v>,  255,0,0</v>
      </c>
    </row>
    <row r="83" spans="2:73" x14ac:dyDescent="0.45">
      <c r="B83" s="25">
        <v>1</v>
      </c>
      <c r="C83" s="28">
        <v>255</v>
      </c>
      <c r="D83" s="25">
        <v>1</v>
      </c>
      <c r="E83" s="25">
        <v>1</v>
      </c>
      <c r="F83" t="str">
        <f t="shared" si="31"/>
        <v>1,255,1,1</v>
      </c>
      <c r="I83" s="40" t="s">
        <v>37</v>
      </c>
      <c r="J83" s="40" t="s">
        <v>37</v>
      </c>
      <c r="K83" s="40" t="s">
        <v>37</v>
      </c>
      <c r="L83" s="38" t="s">
        <v>37</v>
      </c>
      <c r="M83" s="38" t="s">
        <v>37</v>
      </c>
      <c r="N83" s="38" t="s">
        <v>37</v>
      </c>
      <c r="O83" s="38" t="s">
        <v>37</v>
      </c>
      <c r="P83" s="35" t="s">
        <v>37</v>
      </c>
      <c r="Q83" s="35" t="s">
        <v>37</v>
      </c>
      <c r="R83" s="31" t="s">
        <v>37</v>
      </c>
      <c r="S83" s="31" t="s">
        <v>37</v>
      </c>
      <c r="T83" s="33" t="s">
        <v>37</v>
      </c>
      <c r="V83" t="str">
        <f t="shared" si="18"/>
        <v>.DB   1,255,1,1,  128,0,128,  128,0,128,  128,0,128,  128,0,128,  128,0,128,  128,0,128,  128,0,128,  128,0,128,  128,0,128,  128,0,128,  128,0,128,  128,0,128</v>
      </c>
      <c r="W83" s="25" t="s">
        <v>24</v>
      </c>
      <c r="X83" s="27"/>
      <c r="Y83" s="25"/>
      <c r="Z83" s="41">
        <f>IFERROR(VLOOKUP(I83,Таблица1[],3,0),0)*$E$2/100</f>
        <v>127.5</v>
      </c>
      <c r="AA83" s="41">
        <f>IFERROR(VLOOKUP(I83,Таблица1[],2,0),0)*$E$2/100</f>
        <v>0</v>
      </c>
      <c r="AB83" s="41">
        <f>IFERROR(VLOOKUP(I83,Таблица1[],4,0),0)*$E$2/100</f>
        <v>127.5</v>
      </c>
      <c r="AC83" s="5" t="str">
        <f t="shared" si="19"/>
        <v>,  128,0,128</v>
      </c>
      <c r="AD83" s="41">
        <f>IFERROR(VLOOKUP(J83,Таблица1[],3,0),0)*$E$2/100</f>
        <v>127.5</v>
      </c>
      <c r="AE83" s="41">
        <f>IFERROR(VLOOKUP(J83,Таблица1[],2,0),0)*$E$2/100</f>
        <v>0</v>
      </c>
      <c r="AF83" s="41">
        <f>IFERROR(VLOOKUP(J83,Таблица1[],4,0),0)*$E$2/100</f>
        <v>127.5</v>
      </c>
      <c r="AG83" s="5" t="str">
        <f t="shared" si="20"/>
        <v>,  128,0,128</v>
      </c>
      <c r="AH83" s="41">
        <f>IFERROR(VLOOKUP(K83,Таблица1[],3,0),0)*$E$2/100</f>
        <v>127.5</v>
      </c>
      <c r="AI83" s="41">
        <f>IFERROR(VLOOKUP(K83,Таблица1[],2,0),0)*$E$2/100</f>
        <v>0</v>
      </c>
      <c r="AJ83" s="41">
        <f>IFERROR(VLOOKUP(K83,Таблица1[],4,0),0)*$E$2/100</f>
        <v>127.5</v>
      </c>
      <c r="AK83" s="5" t="str">
        <f t="shared" si="21"/>
        <v>,  128,0,128</v>
      </c>
      <c r="AL83" s="41">
        <f>IFERROR(VLOOKUP(L83,Таблица1[],3,0),0)*$E$2/100</f>
        <v>127.5</v>
      </c>
      <c r="AM83" s="41">
        <f>IFERROR(VLOOKUP(L83,Таблица1[],2,0),0)*$E$2/100</f>
        <v>0</v>
      </c>
      <c r="AN83" s="41">
        <f>IFERROR(VLOOKUP(L83,Таблица1[],4,0),0)*$E$2/100</f>
        <v>127.5</v>
      </c>
      <c r="AO83" s="5" t="str">
        <f t="shared" si="22"/>
        <v>,  128,0,128</v>
      </c>
      <c r="AP83" s="41">
        <f>IFERROR(VLOOKUP(M83,Таблица1[],3,0),0)*$E$2/100</f>
        <v>127.5</v>
      </c>
      <c r="AQ83" s="41">
        <f>IFERROR(VLOOKUP(M83,Таблица1[],2,0),0)*$E$2/100</f>
        <v>0</v>
      </c>
      <c r="AR83" s="41">
        <f>IFERROR(VLOOKUP(M83,Таблица1[],4,0),0)*$E$2/100</f>
        <v>127.5</v>
      </c>
      <c r="AS83" s="5" t="str">
        <f t="shared" si="23"/>
        <v>,  128,0,128</v>
      </c>
      <c r="AT83" s="41">
        <f>IFERROR(VLOOKUP(N83,Таблица1[],3,0),0)*$E$2/100</f>
        <v>127.5</v>
      </c>
      <c r="AU83" s="41">
        <f>IFERROR(VLOOKUP(N83,Таблица1[],2,0),0)*$E$2/100</f>
        <v>0</v>
      </c>
      <c r="AV83" s="41">
        <f>IFERROR(VLOOKUP(N83,Таблица1[],4,0),0)*$E$2/100</f>
        <v>127.5</v>
      </c>
      <c r="AW83" s="5" t="str">
        <f t="shared" si="24"/>
        <v>,  128,0,128</v>
      </c>
      <c r="AX83" s="41">
        <f>IFERROR(VLOOKUP(O83,Таблица1[],3,0),0)*$E$2/100</f>
        <v>127.5</v>
      </c>
      <c r="AY83" s="41">
        <f>IFERROR(VLOOKUP(O83,Таблица1[],2,0),0)*$E$2/100</f>
        <v>0</v>
      </c>
      <c r="AZ83" s="41">
        <f>IFERROR(VLOOKUP(O83,Таблица1[],4,0),0)*$E$2/100</f>
        <v>127.5</v>
      </c>
      <c r="BA83" s="5" t="str">
        <f t="shared" si="25"/>
        <v>,  128,0,128</v>
      </c>
      <c r="BB83" s="41">
        <f>IFERROR(VLOOKUP(P83,Таблица1[],3,0),0)*$E$2/100</f>
        <v>127.5</v>
      </c>
      <c r="BC83" s="41">
        <f>IFERROR(VLOOKUP(P83,Таблица1[],2,0),0)*$E$2/100</f>
        <v>0</v>
      </c>
      <c r="BD83" s="41">
        <f>IFERROR(VLOOKUP(P83,Таблица1[],4,0),0)*$E$2/100</f>
        <v>127.5</v>
      </c>
      <c r="BE83" s="5" t="str">
        <f t="shared" si="26"/>
        <v>,  128,0,128</v>
      </c>
      <c r="BF83" s="41">
        <f>IFERROR(VLOOKUP(Q83,Таблица1[],3,0),0)*$E$2/100</f>
        <v>127.5</v>
      </c>
      <c r="BG83" s="41">
        <f>IFERROR(VLOOKUP(Q83,Таблица1[],2,0),0)*$E$2/100</f>
        <v>0</v>
      </c>
      <c r="BH83" s="41">
        <f>IFERROR(VLOOKUP(Q83,Таблица1[],4,0),0)*$E$2/100</f>
        <v>127.5</v>
      </c>
      <c r="BI83" s="5" t="str">
        <f t="shared" si="27"/>
        <v>,  128,0,128</v>
      </c>
      <c r="BJ83" s="41">
        <f>IFERROR(VLOOKUP(R83,Таблица1[],3,0),0)*$E$2/100</f>
        <v>127.5</v>
      </c>
      <c r="BK83" s="41">
        <f>IFERROR(VLOOKUP(R83,Таблица1[],2,0),0)*$E$2/100</f>
        <v>0</v>
      </c>
      <c r="BL83" s="41">
        <f>IFERROR(VLOOKUP(R83,Таблица1[],4,0),0)*$E$2/100</f>
        <v>127.5</v>
      </c>
      <c r="BM83" s="5" t="str">
        <f t="shared" si="28"/>
        <v>,  128,0,128</v>
      </c>
      <c r="BN83" s="41">
        <f>IFERROR(VLOOKUP(S83,Таблица1[],3,0),0)*$E$2/100</f>
        <v>127.5</v>
      </c>
      <c r="BO83" s="41">
        <f>IFERROR(VLOOKUP(S83,Таблица1[],2,0),0)*$E$2/100</f>
        <v>0</v>
      </c>
      <c r="BP83" s="41">
        <f>IFERROR(VLOOKUP(S83,Таблица1[],4,0),0)*$E$2/100</f>
        <v>127.5</v>
      </c>
      <c r="BQ83" s="5" t="str">
        <f t="shared" si="29"/>
        <v>,  128,0,128</v>
      </c>
      <c r="BR83" s="41">
        <f>IFERROR(VLOOKUP(T83,Таблица1[],3,0),0)*$E$2/100</f>
        <v>127.5</v>
      </c>
      <c r="BS83" s="41">
        <f>IFERROR(VLOOKUP(T83,Таблица1[],2,0),0)*$E$2/100</f>
        <v>0</v>
      </c>
      <c r="BT83" s="41">
        <f>IFERROR(VLOOKUP(T83,Таблица1[],4,0),0)*$E$2/100</f>
        <v>127.5</v>
      </c>
      <c r="BU83" s="5" t="str">
        <f t="shared" si="30"/>
        <v>,  128,0,128</v>
      </c>
    </row>
    <row r="84" spans="2:73" x14ac:dyDescent="0.45">
      <c r="B84" s="25">
        <v>1</v>
      </c>
      <c r="C84" s="28">
        <v>255</v>
      </c>
      <c r="D84" s="25">
        <v>1</v>
      </c>
      <c r="E84" s="25">
        <v>1</v>
      </c>
      <c r="F84" t="str">
        <f t="shared" si="31"/>
        <v>1,255,1,1</v>
      </c>
      <c r="I84" s="40" t="s">
        <v>39</v>
      </c>
      <c r="J84" s="40" t="s">
        <v>39</v>
      </c>
      <c r="K84" s="40" t="s">
        <v>39</v>
      </c>
      <c r="L84" s="38" t="s">
        <v>39</v>
      </c>
      <c r="M84" s="38" t="s">
        <v>39</v>
      </c>
      <c r="N84" s="38" t="s">
        <v>39</v>
      </c>
      <c r="O84" s="38" t="s">
        <v>39</v>
      </c>
      <c r="P84" s="35" t="s">
        <v>39</v>
      </c>
      <c r="Q84" s="35" t="s">
        <v>39</v>
      </c>
      <c r="R84" s="31" t="s">
        <v>39</v>
      </c>
      <c r="S84" s="31" t="s">
        <v>39</v>
      </c>
      <c r="T84" s="33" t="s">
        <v>39</v>
      </c>
      <c r="V84" t="str">
        <f t="shared" si="18"/>
        <v>.DB   1,255,1,1,  0,0,255,  0,0,255,  0,0,255,  0,0,255,  0,0,255,  0,0,255,  0,0,255,  0,0,255,  0,0,255,  0,0,255,  0,0,255,  0,0,255</v>
      </c>
      <c r="W84" s="25" t="s">
        <v>24</v>
      </c>
      <c r="X84" s="27"/>
      <c r="Y84" s="25"/>
      <c r="Z84" s="41">
        <f>IFERROR(VLOOKUP(I84,Таблица1[],3,0),0)*$E$2/100</f>
        <v>0</v>
      </c>
      <c r="AA84" s="41">
        <f>IFERROR(VLOOKUP(I84,Таблица1[],2,0),0)*$E$2/100</f>
        <v>0</v>
      </c>
      <c r="AB84" s="41">
        <f>IFERROR(VLOOKUP(I84,Таблица1[],4,0),0)*$E$2/100</f>
        <v>255</v>
      </c>
      <c r="AC84" s="5" t="str">
        <f t="shared" si="19"/>
        <v>,  0,0,255</v>
      </c>
      <c r="AD84" s="41">
        <f>IFERROR(VLOOKUP(J84,Таблица1[],3,0),0)*$E$2/100</f>
        <v>0</v>
      </c>
      <c r="AE84" s="41">
        <f>IFERROR(VLOOKUP(J84,Таблица1[],2,0),0)*$E$2/100</f>
        <v>0</v>
      </c>
      <c r="AF84" s="41">
        <f>IFERROR(VLOOKUP(J84,Таблица1[],4,0),0)*$E$2/100</f>
        <v>255</v>
      </c>
      <c r="AG84" s="5" t="str">
        <f t="shared" si="20"/>
        <v>,  0,0,255</v>
      </c>
      <c r="AH84" s="41">
        <f>IFERROR(VLOOKUP(K84,Таблица1[],3,0),0)*$E$2/100</f>
        <v>0</v>
      </c>
      <c r="AI84" s="41">
        <f>IFERROR(VLOOKUP(K84,Таблица1[],2,0),0)*$E$2/100</f>
        <v>0</v>
      </c>
      <c r="AJ84" s="41">
        <f>IFERROR(VLOOKUP(K84,Таблица1[],4,0),0)*$E$2/100</f>
        <v>255</v>
      </c>
      <c r="AK84" s="5" t="str">
        <f t="shared" si="21"/>
        <v>,  0,0,255</v>
      </c>
      <c r="AL84" s="41">
        <f>IFERROR(VLOOKUP(L84,Таблица1[],3,0),0)*$E$2/100</f>
        <v>0</v>
      </c>
      <c r="AM84" s="41">
        <f>IFERROR(VLOOKUP(L84,Таблица1[],2,0),0)*$E$2/100</f>
        <v>0</v>
      </c>
      <c r="AN84" s="41">
        <f>IFERROR(VLOOKUP(L84,Таблица1[],4,0),0)*$E$2/100</f>
        <v>255</v>
      </c>
      <c r="AO84" s="5" t="str">
        <f t="shared" si="22"/>
        <v>,  0,0,255</v>
      </c>
      <c r="AP84" s="41">
        <f>IFERROR(VLOOKUP(M84,Таблица1[],3,0),0)*$E$2/100</f>
        <v>0</v>
      </c>
      <c r="AQ84" s="41">
        <f>IFERROR(VLOOKUP(M84,Таблица1[],2,0),0)*$E$2/100</f>
        <v>0</v>
      </c>
      <c r="AR84" s="41">
        <f>IFERROR(VLOOKUP(M84,Таблица1[],4,0),0)*$E$2/100</f>
        <v>255</v>
      </c>
      <c r="AS84" s="5" t="str">
        <f t="shared" si="23"/>
        <v>,  0,0,255</v>
      </c>
      <c r="AT84" s="41">
        <f>IFERROR(VLOOKUP(N84,Таблица1[],3,0),0)*$E$2/100</f>
        <v>0</v>
      </c>
      <c r="AU84" s="41">
        <f>IFERROR(VLOOKUP(N84,Таблица1[],2,0),0)*$E$2/100</f>
        <v>0</v>
      </c>
      <c r="AV84" s="41">
        <f>IFERROR(VLOOKUP(N84,Таблица1[],4,0),0)*$E$2/100</f>
        <v>255</v>
      </c>
      <c r="AW84" s="5" t="str">
        <f t="shared" si="24"/>
        <v>,  0,0,255</v>
      </c>
      <c r="AX84" s="41">
        <f>IFERROR(VLOOKUP(O84,Таблица1[],3,0),0)*$E$2/100</f>
        <v>0</v>
      </c>
      <c r="AY84" s="41">
        <f>IFERROR(VLOOKUP(O84,Таблица1[],2,0),0)*$E$2/100</f>
        <v>0</v>
      </c>
      <c r="AZ84" s="41">
        <f>IFERROR(VLOOKUP(O84,Таблица1[],4,0),0)*$E$2/100</f>
        <v>255</v>
      </c>
      <c r="BA84" s="5" t="str">
        <f t="shared" si="25"/>
        <v>,  0,0,255</v>
      </c>
      <c r="BB84" s="41">
        <f>IFERROR(VLOOKUP(P84,Таблица1[],3,0),0)*$E$2/100</f>
        <v>0</v>
      </c>
      <c r="BC84" s="41">
        <f>IFERROR(VLOOKUP(P84,Таблица1[],2,0),0)*$E$2/100</f>
        <v>0</v>
      </c>
      <c r="BD84" s="41">
        <f>IFERROR(VLOOKUP(P84,Таблица1[],4,0),0)*$E$2/100</f>
        <v>255</v>
      </c>
      <c r="BE84" s="5" t="str">
        <f t="shared" si="26"/>
        <v>,  0,0,255</v>
      </c>
      <c r="BF84" s="41">
        <f>IFERROR(VLOOKUP(Q84,Таблица1[],3,0),0)*$E$2/100</f>
        <v>0</v>
      </c>
      <c r="BG84" s="41">
        <f>IFERROR(VLOOKUP(Q84,Таблица1[],2,0),0)*$E$2/100</f>
        <v>0</v>
      </c>
      <c r="BH84" s="41">
        <f>IFERROR(VLOOKUP(Q84,Таблица1[],4,0),0)*$E$2/100</f>
        <v>255</v>
      </c>
      <c r="BI84" s="5" t="str">
        <f t="shared" si="27"/>
        <v>,  0,0,255</v>
      </c>
      <c r="BJ84" s="41">
        <f>IFERROR(VLOOKUP(R84,Таблица1[],3,0),0)*$E$2/100</f>
        <v>0</v>
      </c>
      <c r="BK84" s="41">
        <f>IFERROR(VLOOKUP(R84,Таблица1[],2,0),0)*$E$2/100</f>
        <v>0</v>
      </c>
      <c r="BL84" s="41">
        <f>IFERROR(VLOOKUP(R84,Таблица1[],4,0),0)*$E$2/100</f>
        <v>255</v>
      </c>
      <c r="BM84" s="5" t="str">
        <f t="shared" si="28"/>
        <v>,  0,0,255</v>
      </c>
      <c r="BN84" s="41">
        <f>IFERROR(VLOOKUP(S84,Таблица1[],3,0),0)*$E$2/100</f>
        <v>0</v>
      </c>
      <c r="BO84" s="41">
        <f>IFERROR(VLOOKUP(S84,Таблица1[],2,0),0)*$E$2/100</f>
        <v>0</v>
      </c>
      <c r="BP84" s="41">
        <f>IFERROR(VLOOKUP(S84,Таблица1[],4,0),0)*$E$2/100</f>
        <v>255</v>
      </c>
      <c r="BQ84" s="5" t="str">
        <f t="shared" si="29"/>
        <v>,  0,0,255</v>
      </c>
      <c r="BR84" s="41">
        <f>IFERROR(VLOOKUP(T84,Таблица1[],3,0),0)*$E$2/100</f>
        <v>0</v>
      </c>
      <c r="BS84" s="41">
        <f>IFERROR(VLOOKUP(T84,Таблица1[],2,0),0)*$E$2/100</f>
        <v>0</v>
      </c>
      <c r="BT84" s="41">
        <f>IFERROR(VLOOKUP(T84,Таблица1[],4,0),0)*$E$2/100</f>
        <v>255</v>
      </c>
      <c r="BU84" s="5" t="str">
        <f t="shared" si="30"/>
        <v>,  0,0,255</v>
      </c>
    </row>
    <row r="85" spans="2:73" x14ac:dyDescent="0.45">
      <c r="B85" s="25">
        <v>1</v>
      </c>
      <c r="C85" s="28">
        <v>255</v>
      </c>
      <c r="D85" s="25">
        <v>1</v>
      </c>
      <c r="E85" s="25">
        <v>1</v>
      </c>
      <c r="F85" t="str">
        <f t="shared" si="31"/>
        <v>1,255,1,1</v>
      </c>
      <c r="I85" s="40" t="s">
        <v>40</v>
      </c>
      <c r="J85" s="40" t="s">
        <v>40</v>
      </c>
      <c r="K85" s="40" t="s">
        <v>40</v>
      </c>
      <c r="L85" s="38" t="s">
        <v>40</v>
      </c>
      <c r="M85" s="38" t="s">
        <v>40</v>
      </c>
      <c r="N85" s="38" t="s">
        <v>40</v>
      </c>
      <c r="O85" s="38" t="s">
        <v>40</v>
      </c>
      <c r="P85" s="35" t="s">
        <v>40</v>
      </c>
      <c r="Q85" s="35" t="s">
        <v>40</v>
      </c>
      <c r="R85" s="31" t="s">
        <v>40</v>
      </c>
      <c r="S85" s="31" t="s">
        <v>40</v>
      </c>
      <c r="T85" s="33" t="s">
        <v>40</v>
      </c>
      <c r="V85" t="str">
        <f t="shared" si="18"/>
        <v>.DB   1,255,1,1,  0,85,170,  0,85,170,  0,85,170,  0,85,170,  0,85,170,  0,85,170,  0,85,170,  0,85,170,  0,85,170,  0,85,170,  0,85,170,  0,85,170</v>
      </c>
      <c r="W85" s="25" t="s">
        <v>24</v>
      </c>
      <c r="X85" s="27"/>
      <c r="Y85" s="25"/>
      <c r="Z85" s="41">
        <f>IFERROR(VLOOKUP(I85,Таблица1[],3,0),0)*$E$2/100</f>
        <v>0</v>
      </c>
      <c r="AA85" s="41">
        <f>IFERROR(VLOOKUP(I85,Таблица1[],2,0),0)*$E$2/100</f>
        <v>85</v>
      </c>
      <c r="AB85" s="41">
        <f>IFERROR(VLOOKUP(I85,Таблица1[],4,0),0)*$E$2/100</f>
        <v>170</v>
      </c>
      <c r="AC85" s="5" t="str">
        <f t="shared" si="19"/>
        <v>,  0,85,170</v>
      </c>
      <c r="AD85" s="41">
        <f>IFERROR(VLOOKUP(J85,Таблица1[],3,0),0)*$E$2/100</f>
        <v>0</v>
      </c>
      <c r="AE85" s="41">
        <f>IFERROR(VLOOKUP(J85,Таблица1[],2,0),0)*$E$2/100</f>
        <v>85</v>
      </c>
      <c r="AF85" s="41">
        <f>IFERROR(VLOOKUP(J85,Таблица1[],4,0),0)*$E$2/100</f>
        <v>170</v>
      </c>
      <c r="AG85" s="5" t="str">
        <f t="shared" si="20"/>
        <v>,  0,85,170</v>
      </c>
      <c r="AH85" s="41">
        <f>IFERROR(VLOOKUP(K85,Таблица1[],3,0),0)*$E$2/100</f>
        <v>0</v>
      </c>
      <c r="AI85" s="41">
        <f>IFERROR(VLOOKUP(K85,Таблица1[],2,0),0)*$E$2/100</f>
        <v>85</v>
      </c>
      <c r="AJ85" s="41">
        <f>IFERROR(VLOOKUP(K85,Таблица1[],4,0),0)*$E$2/100</f>
        <v>170</v>
      </c>
      <c r="AK85" s="5" t="str">
        <f t="shared" si="21"/>
        <v>,  0,85,170</v>
      </c>
      <c r="AL85" s="41">
        <f>IFERROR(VLOOKUP(L85,Таблица1[],3,0),0)*$E$2/100</f>
        <v>0</v>
      </c>
      <c r="AM85" s="41">
        <f>IFERROR(VLOOKUP(L85,Таблица1[],2,0),0)*$E$2/100</f>
        <v>85</v>
      </c>
      <c r="AN85" s="41">
        <f>IFERROR(VLOOKUP(L85,Таблица1[],4,0),0)*$E$2/100</f>
        <v>170</v>
      </c>
      <c r="AO85" s="5" t="str">
        <f t="shared" si="22"/>
        <v>,  0,85,170</v>
      </c>
      <c r="AP85" s="41">
        <f>IFERROR(VLOOKUP(M85,Таблица1[],3,0),0)*$E$2/100</f>
        <v>0</v>
      </c>
      <c r="AQ85" s="41">
        <f>IFERROR(VLOOKUP(M85,Таблица1[],2,0),0)*$E$2/100</f>
        <v>85</v>
      </c>
      <c r="AR85" s="41">
        <f>IFERROR(VLOOKUP(M85,Таблица1[],4,0),0)*$E$2/100</f>
        <v>170</v>
      </c>
      <c r="AS85" s="5" t="str">
        <f t="shared" si="23"/>
        <v>,  0,85,170</v>
      </c>
      <c r="AT85" s="41">
        <f>IFERROR(VLOOKUP(N85,Таблица1[],3,0),0)*$E$2/100</f>
        <v>0</v>
      </c>
      <c r="AU85" s="41">
        <f>IFERROR(VLOOKUP(N85,Таблица1[],2,0),0)*$E$2/100</f>
        <v>85</v>
      </c>
      <c r="AV85" s="41">
        <f>IFERROR(VLOOKUP(N85,Таблица1[],4,0),0)*$E$2/100</f>
        <v>170</v>
      </c>
      <c r="AW85" s="5" t="str">
        <f t="shared" si="24"/>
        <v>,  0,85,170</v>
      </c>
      <c r="AX85" s="41">
        <f>IFERROR(VLOOKUP(O85,Таблица1[],3,0),0)*$E$2/100</f>
        <v>0</v>
      </c>
      <c r="AY85" s="41">
        <f>IFERROR(VLOOKUP(O85,Таблица1[],2,0),0)*$E$2/100</f>
        <v>85</v>
      </c>
      <c r="AZ85" s="41">
        <f>IFERROR(VLOOKUP(O85,Таблица1[],4,0),0)*$E$2/100</f>
        <v>170</v>
      </c>
      <c r="BA85" s="5" t="str">
        <f t="shared" si="25"/>
        <v>,  0,85,170</v>
      </c>
      <c r="BB85" s="41">
        <f>IFERROR(VLOOKUP(P85,Таблица1[],3,0),0)*$E$2/100</f>
        <v>0</v>
      </c>
      <c r="BC85" s="41">
        <f>IFERROR(VLOOKUP(P85,Таблица1[],2,0),0)*$E$2/100</f>
        <v>85</v>
      </c>
      <c r="BD85" s="41">
        <f>IFERROR(VLOOKUP(P85,Таблица1[],4,0),0)*$E$2/100</f>
        <v>170</v>
      </c>
      <c r="BE85" s="5" t="str">
        <f t="shared" si="26"/>
        <v>,  0,85,170</v>
      </c>
      <c r="BF85" s="41">
        <f>IFERROR(VLOOKUP(Q85,Таблица1[],3,0),0)*$E$2/100</f>
        <v>0</v>
      </c>
      <c r="BG85" s="41">
        <f>IFERROR(VLOOKUP(Q85,Таблица1[],2,0),0)*$E$2/100</f>
        <v>85</v>
      </c>
      <c r="BH85" s="41">
        <f>IFERROR(VLOOKUP(Q85,Таблица1[],4,0),0)*$E$2/100</f>
        <v>170</v>
      </c>
      <c r="BI85" s="5" t="str">
        <f t="shared" si="27"/>
        <v>,  0,85,170</v>
      </c>
      <c r="BJ85" s="41">
        <f>IFERROR(VLOOKUP(R85,Таблица1[],3,0),0)*$E$2/100</f>
        <v>0</v>
      </c>
      <c r="BK85" s="41">
        <f>IFERROR(VLOOKUP(R85,Таблица1[],2,0),0)*$E$2/100</f>
        <v>85</v>
      </c>
      <c r="BL85" s="41">
        <f>IFERROR(VLOOKUP(R85,Таблица1[],4,0),0)*$E$2/100</f>
        <v>170</v>
      </c>
      <c r="BM85" s="5" t="str">
        <f t="shared" si="28"/>
        <v>,  0,85,170</v>
      </c>
      <c r="BN85" s="41">
        <f>IFERROR(VLOOKUP(S85,Таблица1[],3,0),0)*$E$2/100</f>
        <v>0</v>
      </c>
      <c r="BO85" s="41">
        <f>IFERROR(VLOOKUP(S85,Таблица1[],2,0),0)*$E$2/100</f>
        <v>85</v>
      </c>
      <c r="BP85" s="41">
        <f>IFERROR(VLOOKUP(S85,Таблица1[],4,0),0)*$E$2/100</f>
        <v>170</v>
      </c>
      <c r="BQ85" s="5" t="str">
        <f t="shared" si="29"/>
        <v>,  0,85,170</v>
      </c>
      <c r="BR85" s="41">
        <f>IFERROR(VLOOKUP(T85,Таблица1[],3,0),0)*$E$2/100</f>
        <v>0</v>
      </c>
      <c r="BS85" s="41">
        <f>IFERROR(VLOOKUP(T85,Таблица1[],2,0),0)*$E$2/100</f>
        <v>85</v>
      </c>
      <c r="BT85" s="41">
        <f>IFERROR(VLOOKUP(T85,Таблица1[],4,0),0)*$E$2/100</f>
        <v>170</v>
      </c>
      <c r="BU85" s="5" t="str">
        <f t="shared" si="30"/>
        <v>,  0,85,170</v>
      </c>
    </row>
    <row r="86" spans="2:73" x14ac:dyDescent="0.45">
      <c r="B86" s="25">
        <v>64</v>
      </c>
      <c r="C86" s="25">
        <v>10</v>
      </c>
      <c r="D86" s="25">
        <v>20</v>
      </c>
      <c r="E86" s="25">
        <v>1</v>
      </c>
      <c r="F86" t="str">
        <f t="shared" si="31"/>
        <v>64,10,20,1</v>
      </c>
      <c r="V86" t="str">
        <f t="shared" si="18"/>
        <v>.DB   64,10,20,1,  0,0,0,  0,0,0,  0,0,0,  0,0,0,  0,0,0,  0,0,0,  0,0,0,  0,0,0,  0,0,0,  0,0,0,  0,0,0,  0,0,0</v>
      </c>
      <c r="W86" s="25" t="s">
        <v>24</v>
      </c>
      <c r="X86" s="27"/>
      <c r="Y86" s="25"/>
      <c r="Z86" s="41">
        <f>IFERROR(VLOOKUP(I86,Таблица1[],3,0),0)*$E$2/100</f>
        <v>0</v>
      </c>
      <c r="AA86" s="41">
        <f>IFERROR(VLOOKUP(I86,Таблица1[],2,0),0)*$E$2/100</f>
        <v>0</v>
      </c>
      <c r="AB86" s="41">
        <f>IFERROR(VLOOKUP(I86,Таблица1[],4,0),0)*$E$2/100</f>
        <v>0</v>
      </c>
      <c r="AC86" s="5" t="str">
        <f t="shared" si="19"/>
        <v>,  0,0,0</v>
      </c>
      <c r="AD86" s="41">
        <f>IFERROR(VLOOKUP(J86,Таблица1[],3,0),0)*$E$2/100</f>
        <v>0</v>
      </c>
      <c r="AE86" s="41">
        <f>IFERROR(VLOOKUP(J86,Таблица1[],2,0),0)*$E$2/100</f>
        <v>0</v>
      </c>
      <c r="AF86" s="41">
        <f>IFERROR(VLOOKUP(J86,Таблица1[],4,0),0)*$E$2/100</f>
        <v>0</v>
      </c>
      <c r="AG86" s="5" t="str">
        <f t="shared" si="20"/>
        <v>,  0,0,0</v>
      </c>
      <c r="AH86" s="41">
        <f>IFERROR(VLOOKUP(K86,Таблица1[],3,0),0)*$E$2/100</f>
        <v>0</v>
      </c>
      <c r="AI86" s="41">
        <f>IFERROR(VLOOKUP(K86,Таблица1[],2,0),0)*$E$2/100</f>
        <v>0</v>
      </c>
      <c r="AJ86" s="41">
        <f>IFERROR(VLOOKUP(K86,Таблица1[],4,0),0)*$E$2/100</f>
        <v>0</v>
      </c>
      <c r="AK86" s="5" t="str">
        <f t="shared" si="21"/>
        <v>,  0,0,0</v>
      </c>
      <c r="AL86" s="41">
        <f>IFERROR(VLOOKUP(L86,Таблица1[],3,0),0)*$E$2/100</f>
        <v>0</v>
      </c>
      <c r="AM86" s="41">
        <f>IFERROR(VLOOKUP(L86,Таблица1[],2,0),0)*$E$2/100</f>
        <v>0</v>
      </c>
      <c r="AN86" s="41">
        <f>IFERROR(VLOOKUP(L86,Таблица1[],4,0),0)*$E$2/100</f>
        <v>0</v>
      </c>
      <c r="AO86" s="5" t="str">
        <f t="shared" si="22"/>
        <v>,  0,0,0</v>
      </c>
      <c r="AP86" s="41">
        <f>IFERROR(VLOOKUP(M86,Таблица1[],3,0),0)*$E$2/100</f>
        <v>0</v>
      </c>
      <c r="AQ86" s="41">
        <f>IFERROR(VLOOKUP(M86,Таблица1[],2,0),0)*$E$2/100</f>
        <v>0</v>
      </c>
      <c r="AR86" s="41">
        <f>IFERROR(VLOOKUP(M86,Таблица1[],4,0),0)*$E$2/100</f>
        <v>0</v>
      </c>
      <c r="AS86" s="5" t="str">
        <f t="shared" si="23"/>
        <v>,  0,0,0</v>
      </c>
      <c r="AT86" s="41">
        <f>IFERROR(VLOOKUP(N86,Таблица1[],3,0),0)*$E$2/100</f>
        <v>0</v>
      </c>
      <c r="AU86" s="41">
        <f>IFERROR(VLOOKUP(N86,Таблица1[],2,0),0)*$E$2/100</f>
        <v>0</v>
      </c>
      <c r="AV86" s="41">
        <f>IFERROR(VLOOKUP(N86,Таблица1[],4,0),0)*$E$2/100</f>
        <v>0</v>
      </c>
      <c r="AW86" s="5" t="str">
        <f t="shared" si="24"/>
        <v>,  0,0,0</v>
      </c>
      <c r="AX86" s="41">
        <f>IFERROR(VLOOKUP(O86,Таблица1[],3,0),0)*$E$2/100</f>
        <v>0</v>
      </c>
      <c r="AY86" s="41">
        <f>IFERROR(VLOOKUP(O86,Таблица1[],2,0),0)*$E$2/100</f>
        <v>0</v>
      </c>
      <c r="AZ86" s="41">
        <f>IFERROR(VLOOKUP(O86,Таблица1[],4,0),0)*$E$2/100</f>
        <v>0</v>
      </c>
      <c r="BA86" s="5" t="str">
        <f t="shared" si="25"/>
        <v>,  0,0,0</v>
      </c>
      <c r="BB86" s="41">
        <f>IFERROR(VLOOKUP(P86,Таблица1[],3,0),0)*$E$2/100</f>
        <v>0</v>
      </c>
      <c r="BC86" s="41">
        <f>IFERROR(VLOOKUP(P86,Таблица1[],2,0),0)*$E$2/100</f>
        <v>0</v>
      </c>
      <c r="BD86" s="41">
        <f>IFERROR(VLOOKUP(P86,Таблица1[],4,0),0)*$E$2/100</f>
        <v>0</v>
      </c>
      <c r="BE86" s="5" t="str">
        <f t="shared" si="26"/>
        <v>,  0,0,0</v>
      </c>
      <c r="BF86" s="41">
        <f>IFERROR(VLOOKUP(Q86,Таблица1[],3,0),0)*$E$2/100</f>
        <v>0</v>
      </c>
      <c r="BG86" s="41">
        <f>IFERROR(VLOOKUP(Q86,Таблица1[],2,0),0)*$E$2/100</f>
        <v>0</v>
      </c>
      <c r="BH86" s="41">
        <f>IFERROR(VLOOKUP(Q86,Таблица1[],4,0),0)*$E$2/100</f>
        <v>0</v>
      </c>
      <c r="BI86" s="5" t="str">
        <f t="shared" si="27"/>
        <v>,  0,0,0</v>
      </c>
      <c r="BJ86" s="41">
        <f>IFERROR(VLOOKUP(R86,Таблица1[],3,0),0)*$E$2/100</f>
        <v>0</v>
      </c>
      <c r="BK86" s="41">
        <f>IFERROR(VLOOKUP(R86,Таблица1[],2,0),0)*$E$2/100</f>
        <v>0</v>
      </c>
      <c r="BL86" s="41">
        <f>IFERROR(VLOOKUP(R86,Таблица1[],4,0),0)*$E$2/100</f>
        <v>0</v>
      </c>
      <c r="BM86" s="5" t="str">
        <f t="shared" si="28"/>
        <v>,  0,0,0</v>
      </c>
      <c r="BN86" s="41">
        <f>IFERROR(VLOOKUP(S86,Таблица1[],3,0),0)*$E$2/100</f>
        <v>0</v>
      </c>
      <c r="BO86" s="41">
        <f>IFERROR(VLOOKUP(S86,Таблица1[],2,0),0)*$E$2/100</f>
        <v>0</v>
      </c>
      <c r="BP86" s="41">
        <f>IFERROR(VLOOKUP(S86,Таблица1[],4,0),0)*$E$2/100</f>
        <v>0</v>
      </c>
      <c r="BQ86" s="5" t="str">
        <f t="shared" si="29"/>
        <v>,  0,0,0</v>
      </c>
      <c r="BR86" s="41">
        <f>IFERROR(VLOOKUP(T86,Таблица1[],3,0),0)*$E$2/100</f>
        <v>0</v>
      </c>
      <c r="BS86" s="41">
        <f>IFERROR(VLOOKUP(T86,Таблица1[],2,0),0)*$E$2/100</f>
        <v>0</v>
      </c>
      <c r="BT86" s="41">
        <f>IFERROR(VLOOKUP(T86,Таблица1[],4,0),0)*$E$2/100</f>
        <v>0</v>
      </c>
      <c r="BU86" s="5" t="str">
        <f t="shared" si="30"/>
        <v>,  0,0,0</v>
      </c>
    </row>
    <row r="87" spans="2:73" x14ac:dyDescent="0.45">
      <c r="B87" s="25">
        <v>64</v>
      </c>
      <c r="C87" s="25">
        <v>50</v>
      </c>
      <c r="D87" s="25">
        <v>5</v>
      </c>
      <c r="E87" s="25">
        <v>1</v>
      </c>
      <c r="F87" t="str">
        <f t="shared" si="31"/>
        <v>64,50,5,1</v>
      </c>
      <c r="I87" s="40" t="s">
        <v>43</v>
      </c>
      <c r="O87" s="38" t="s">
        <v>43</v>
      </c>
      <c r="P87" s="35" t="s">
        <v>43</v>
      </c>
      <c r="S87" s="31" t="s">
        <v>43</v>
      </c>
      <c r="T87" s="33" t="s">
        <v>43</v>
      </c>
      <c r="V87" t="str">
        <f t="shared" si="18"/>
        <v>.DB   64,50,5,1,  85,85,85,  85,85,85,  0,0,0,  0,0,0,  85,85,85,  85,85,85,  0,0,0,  0,0,0,  0,0,0,  0,0,0,  0,0,0,  85,85,85</v>
      </c>
      <c r="W87" s="25" t="s">
        <v>24</v>
      </c>
      <c r="X87" s="27"/>
      <c r="Y87" s="25"/>
      <c r="Z87" s="41">
        <f>IFERROR(VLOOKUP(I87,Таблица1[],3,0),0)*$E$2/100</f>
        <v>85</v>
      </c>
      <c r="AA87" s="41">
        <f>IFERROR(VLOOKUP(I87,Таблица1[],2,0),0)*$E$2/100</f>
        <v>85</v>
      </c>
      <c r="AB87" s="41">
        <f>IFERROR(VLOOKUP(I87,Таблица1[],4,0),0)*$E$2/100</f>
        <v>85</v>
      </c>
      <c r="AC87" s="5" t="str">
        <f t="shared" si="19"/>
        <v>,  85,85,85</v>
      </c>
      <c r="AD87" s="41">
        <f>IFERROR(VLOOKUP(J87,Таблица1[],3,0),0)*$E$2/100</f>
        <v>0</v>
      </c>
      <c r="AE87" s="41">
        <f>IFERROR(VLOOKUP(J87,Таблица1[],2,0),0)*$E$2/100</f>
        <v>0</v>
      </c>
      <c r="AF87" s="41">
        <f>IFERROR(VLOOKUP(J87,Таблица1[],4,0),0)*$E$2/100</f>
        <v>0</v>
      </c>
      <c r="AG87" s="5" t="str">
        <f t="shared" si="20"/>
        <v>,  0,0,0</v>
      </c>
      <c r="AH87" s="41">
        <f>IFERROR(VLOOKUP(K87,Таблица1[],3,0),0)*$E$2/100</f>
        <v>0</v>
      </c>
      <c r="AI87" s="41">
        <f>IFERROR(VLOOKUP(K87,Таблица1[],2,0),0)*$E$2/100</f>
        <v>0</v>
      </c>
      <c r="AJ87" s="41">
        <f>IFERROR(VLOOKUP(K87,Таблица1[],4,0),0)*$E$2/100</f>
        <v>0</v>
      </c>
      <c r="AK87" s="5" t="str">
        <f t="shared" si="21"/>
        <v>,  0,0,0</v>
      </c>
      <c r="AL87" s="41">
        <f>IFERROR(VLOOKUP(L87,Таблица1[],3,0),0)*$E$2/100</f>
        <v>0</v>
      </c>
      <c r="AM87" s="41">
        <f>IFERROR(VLOOKUP(L87,Таблица1[],2,0),0)*$E$2/100</f>
        <v>0</v>
      </c>
      <c r="AN87" s="41">
        <f>IFERROR(VLOOKUP(L87,Таблица1[],4,0),0)*$E$2/100</f>
        <v>0</v>
      </c>
      <c r="AO87" s="5" t="str">
        <f t="shared" si="22"/>
        <v>,  0,0,0</v>
      </c>
      <c r="AP87" s="41">
        <f>IFERROR(VLOOKUP(M87,Таблица1[],3,0),0)*$E$2/100</f>
        <v>0</v>
      </c>
      <c r="AQ87" s="41">
        <f>IFERROR(VLOOKUP(M87,Таблица1[],2,0),0)*$E$2/100</f>
        <v>0</v>
      </c>
      <c r="AR87" s="41">
        <f>IFERROR(VLOOKUP(M87,Таблица1[],4,0),0)*$E$2/100</f>
        <v>0</v>
      </c>
      <c r="AS87" s="5" t="str">
        <f t="shared" si="23"/>
        <v>,  0,0,0</v>
      </c>
      <c r="AT87" s="41">
        <f>IFERROR(VLOOKUP(N87,Таблица1[],3,0),0)*$E$2/100</f>
        <v>0</v>
      </c>
      <c r="AU87" s="41">
        <f>IFERROR(VLOOKUP(N87,Таблица1[],2,0),0)*$E$2/100</f>
        <v>0</v>
      </c>
      <c r="AV87" s="41">
        <f>IFERROR(VLOOKUP(N87,Таблица1[],4,0),0)*$E$2/100</f>
        <v>0</v>
      </c>
      <c r="AW87" s="5" t="str">
        <f t="shared" si="24"/>
        <v>,  0,0,0</v>
      </c>
      <c r="AX87" s="41">
        <f>IFERROR(VLOOKUP(O87,Таблица1[],3,0),0)*$E$2/100</f>
        <v>85</v>
      </c>
      <c r="AY87" s="41">
        <f>IFERROR(VLOOKUP(O87,Таблица1[],2,0),0)*$E$2/100</f>
        <v>85</v>
      </c>
      <c r="AZ87" s="41">
        <f>IFERROR(VLOOKUP(O87,Таблица1[],4,0),0)*$E$2/100</f>
        <v>85</v>
      </c>
      <c r="BA87" s="5" t="str">
        <f t="shared" si="25"/>
        <v>,  85,85,85</v>
      </c>
      <c r="BB87" s="41">
        <f>IFERROR(VLOOKUP(P87,Таблица1[],3,0),0)*$E$2/100</f>
        <v>85</v>
      </c>
      <c r="BC87" s="41">
        <f>IFERROR(VLOOKUP(P87,Таблица1[],2,0),0)*$E$2/100</f>
        <v>85</v>
      </c>
      <c r="BD87" s="41">
        <f>IFERROR(VLOOKUP(P87,Таблица1[],4,0),0)*$E$2/100</f>
        <v>85</v>
      </c>
      <c r="BE87" s="5" t="str">
        <f t="shared" si="26"/>
        <v>,  85,85,85</v>
      </c>
      <c r="BF87" s="41">
        <f>IFERROR(VLOOKUP(Q87,Таблица1[],3,0),0)*$E$2/100</f>
        <v>0</v>
      </c>
      <c r="BG87" s="41">
        <f>IFERROR(VLOOKUP(Q87,Таблица1[],2,0),0)*$E$2/100</f>
        <v>0</v>
      </c>
      <c r="BH87" s="41">
        <f>IFERROR(VLOOKUP(Q87,Таблица1[],4,0),0)*$E$2/100</f>
        <v>0</v>
      </c>
      <c r="BI87" s="5" t="str">
        <f t="shared" si="27"/>
        <v>,  0,0,0</v>
      </c>
      <c r="BJ87" s="41">
        <f>IFERROR(VLOOKUP(R87,Таблица1[],3,0),0)*$E$2/100</f>
        <v>0</v>
      </c>
      <c r="BK87" s="41">
        <f>IFERROR(VLOOKUP(R87,Таблица1[],2,0),0)*$E$2/100</f>
        <v>0</v>
      </c>
      <c r="BL87" s="41">
        <f>IFERROR(VLOOKUP(R87,Таблица1[],4,0),0)*$E$2/100</f>
        <v>0</v>
      </c>
      <c r="BM87" s="5" t="str">
        <f t="shared" si="28"/>
        <v>,  0,0,0</v>
      </c>
      <c r="BN87" s="41">
        <f>IFERROR(VLOOKUP(S87,Таблица1[],3,0),0)*$E$2/100</f>
        <v>85</v>
      </c>
      <c r="BO87" s="41">
        <f>IFERROR(VLOOKUP(S87,Таблица1[],2,0),0)*$E$2/100</f>
        <v>85</v>
      </c>
      <c r="BP87" s="41">
        <f>IFERROR(VLOOKUP(S87,Таблица1[],4,0),0)*$E$2/100</f>
        <v>85</v>
      </c>
      <c r="BQ87" s="5" t="str">
        <f t="shared" si="29"/>
        <v>,  85,85,85</v>
      </c>
      <c r="BR87" s="41">
        <f>IFERROR(VLOOKUP(T87,Таблица1[],3,0),0)*$E$2/100</f>
        <v>85</v>
      </c>
      <c r="BS87" s="41">
        <f>IFERROR(VLOOKUP(T87,Таблица1[],2,0),0)*$E$2/100</f>
        <v>85</v>
      </c>
      <c r="BT87" s="41">
        <f>IFERROR(VLOOKUP(T87,Таблица1[],4,0),0)*$E$2/100</f>
        <v>85</v>
      </c>
      <c r="BU87" s="5" t="str">
        <f t="shared" si="30"/>
        <v>,  85,85,85</v>
      </c>
    </row>
    <row r="88" spans="2:73" x14ac:dyDescent="0.45">
      <c r="B88" s="25">
        <v>64</v>
      </c>
      <c r="C88" s="25">
        <v>50</v>
      </c>
      <c r="D88" s="25">
        <v>5</v>
      </c>
      <c r="E88" s="25">
        <v>1</v>
      </c>
      <c r="F88" t="str">
        <f t="shared" si="31"/>
        <v>64,50,5,1</v>
      </c>
      <c r="K88" s="40" t="s">
        <v>43</v>
      </c>
      <c r="M88" s="38" t="s">
        <v>43</v>
      </c>
      <c r="Q88" s="35" t="s">
        <v>43</v>
      </c>
      <c r="R88" s="31" t="s">
        <v>43</v>
      </c>
      <c r="T88" s="33" t="s">
        <v>43</v>
      </c>
      <c r="V88" t="str">
        <f t="shared" si="18"/>
        <v>.DB   64,50,5,1,  85,85,85,  0,0,0,  85,85,85,  85,85,85,  0,0,0,  0,0,0,  0,0,0,  85,85,85,  0,0,0,  85,85,85,  0,0,0,  0,0,0</v>
      </c>
      <c r="W88" s="25" t="s">
        <v>24</v>
      </c>
      <c r="X88" s="27"/>
      <c r="Y88" s="25"/>
      <c r="Z88" s="41">
        <f>IFERROR(VLOOKUP(I88,Таблица1[],3,0),0)*$E$2/100</f>
        <v>0</v>
      </c>
      <c r="AA88" s="41">
        <f>IFERROR(VLOOKUP(I88,Таблица1[],2,0),0)*$E$2/100</f>
        <v>0</v>
      </c>
      <c r="AB88" s="41">
        <f>IFERROR(VLOOKUP(I88,Таблица1[],4,0),0)*$E$2/100</f>
        <v>0</v>
      </c>
      <c r="AC88" s="5" t="str">
        <f t="shared" si="19"/>
        <v>,  0,0,0</v>
      </c>
      <c r="AD88" s="41">
        <f>IFERROR(VLOOKUP(J88,Таблица1[],3,0),0)*$E$2/100</f>
        <v>0</v>
      </c>
      <c r="AE88" s="41">
        <f>IFERROR(VLOOKUP(J88,Таблица1[],2,0),0)*$E$2/100</f>
        <v>0</v>
      </c>
      <c r="AF88" s="41">
        <f>IFERROR(VLOOKUP(J88,Таблица1[],4,0),0)*$E$2/100</f>
        <v>0</v>
      </c>
      <c r="AG88" s="5" t="str">
        <f t="shared" si="20"/>
        <v>,  0,0,0</v>
      </c>
      <c r="AH88" s="41">
        <f>IFERROR(VLOOKUP(K88,Таблица1[],3,0),0)*$E$2/100</f>
        <v>85</v>
      </c>
      <c r="AI88" s="41">
        <f>IFERROR(VLOOKUP(K88,Таблица1[],2,0),0)*$E$2/100</f>
        <v>85</v>
      </c>
      <c r="AJ88" s="41">
        <f>IFERROR(VLOOKUP(K88,Таблица1[],4,0),0)*$E$2/100</f>
        <v>85</v>
      </c>
      <c r="AK88" s="5" t="str">
        <f t="shared" si="21"/>
        <v>,  85,85,85</v>
      </c>
      <c r="AL88" s="41">
        <f>IFERROR(VLOOKUP(L88,Таблица1[],3,0),0)*$E$2/100</f>
        <v>0</v>
      </c>
      <c r="AM88" s="41">
        <f>IFERROR(VLOOKUP(L88,Таблица1[],2,0),0)*$E$2/100</f>
        <v>0</v>
      </c>
      <c r="AN88" s="41">
        <f>IFERROR(VLOOKUP(L88,Таблица1[],4,0),0)*$E$2/100</f>
        <v>0</v>
      </c>
      <c r="AO88" s="5" t="str">
        <f t="shared" si="22"/>
        <v>,  0,0,0</v>
      </c>
      <c r="AP88" s="41">
        <f>IFERROR(VLOOKUP(M88,Таблица1[],3,0),0)*$E$2/100</f>
        <v>85</v>
      </c>
      <c r="AQ88" s="41">
        <f>IFERROR(VLOOKUP(M88,Таблица1[],2,0),0)*$E$2/100</f>
        <v>85</v>
      </c>
      <c r="AR88" s="41">
        <f>IFERROR(VLOOKUP(M88,Таблица1[],4,0),0)*$E$2/100</f>
        <v>85</v>
      </c>
      <c r="AS88" s="5" t="str">
        <f t="shared" si="23"/>
        <v>,  85,85,85</v>
      </c>
      <c r="AT88" s="41">
        <f>IFERROR(VLOOKUP(N88,Таблица1[],3,0),0)*$E$2/100</f>
        <v>0</v>
      </c>
      <c r="AU88" s="41">
        <f>IFERROR(VLOOKUP(N88,Таблица1[],2,0),0)*$E$2/100</f>
        <v>0</v>
      </c>
      <c r="AV88" s="41">
        <f>IFERROR(VLOOKUP(N88,Таблица1[],4,0),0)*$E$2/100</f>
        <v>0</v>
      </c>
      <c r="AW88" s="5" t="str">
        <f t="shared" si="24"/>
        <v>,  0,0,0</v>
      </c>
      <c r="AX88" s="41">
        <f>IFERROR(VLOOKUP(O88,Таблица1[],3,0),0)*$E$2/100</f>
        <v>0</v>
      </c>
      <c r="AY88" s="41">
        <f>IFERROR(VLOOKUP(O88,Таблица1[],2,0),0)*$E$2/100</f>
        <v>0</v>
      </c>
      <c r="AZ88" s="41">
        <f>IFERROR(VLOOKUP(O88,Таблица1[],4,0),0)*$E$2/100</f>
        <v>0</v>
      </c>
      <c r="BA88" s="5" t="str">
        <f t="shared" si="25"/>
        <v>,  0,0,0</v>
      </c>
      <c r="BB88" s="41">
        <f>IFERROR(VLOOKUP(P88,Таблица1[],3,0),0)*$E$2/100</f>
        <v>0</v>
      </c>
      <c r="BC88" s="41">
        <f>IFERROR(VLOOKUP(P88,Таблица1[],2,0),0)*$E$2/100</f>
        <v>0</v>
      </c>
      <c r="BD88" s="41">
        <f>IFERROR(VLOOKUP(P88,Таблица1[],4,0),0)*$E$2/100</f>
        <v>0</v>
      </c>
      <c r="BE88" s="5" t="str">
        <f t="shared" si="26"/>
        <v>,  0,0,0</v>
      </c>
      <c r="BF88" s="41">
        <f>IFERROR(VLOOKUP(Q88,Таблица1[],3,0),0)*$E$2/100</f>
        <v>85</v>
      </c>
      <c r="BG88" s="41">
        <f>IFERROR(VLOOKUP(Q88,Таблица1[],2,0),0)*$E$2/100</f>
        <v>85</v>
      </c>
      <c r="BH88" s="41">
        <f>IFERROR(VLOOKUP(Q88,Таблица1[],4,0),0)*$E$2/100</f>
        <v>85</v>
      </c>
      <c r="BI88" s="5" t="str">
        <f t="shared" si="27"/>
        <v>,  85,85,85</v>
      </c>
      <c r="BJ88" s="41">
        <f>IFERROR(VLOOKUP(R88,Таблица1[],3,0),0)*$E$2/100</f>
        <v>85</v>
      </c>
      <c r="BK88" s="41">
        <f>IFERROR(VLOOKUP(R88,Таблица1[],2,0),0)*$E$2/100</f>
        <v>85</v>
      </c>
      <c r="BL88" s="41">
        <f>IFERROR(VLOOKUP(R88,Таблица1[],4,0),0)*$E$2/100</f>
        <v>85</v>
      </c>
      <c r="BM88" s="5" t="str">
        <f t="shared" si="28"/>
        <v>,  85,85,85</v>
      </c>
      <c r="BN88" s="41">
        <f>IFERROR(VLOOKUP(S88,Таблица1[],3,0),0)*$E$2/100</f>
        <v>0</v>
      </c>
      <c r="BO88" s="41">
        <f>IFERROR(VLOOKUP(S88,Таблица1[],2,0),0)*$E$2/100</f>
        <v>0</v>
      </c>
      <c r="BP88" s="41">
        <f>IFERROR(VLOOKUP(S88,Таблица1[],4,0),0)*$E$2/100</f>
        <v>0</v>
      </c>
      <c r="BQ88" s="5" t="str">
        <f t="shared" si="29"/>
        <v>,  0,0,0</v>
      </c>
      <c r="BR88" s="41">
        <f>IFERROR(VLOOKUP(T88,Таблица1[],3,0),0)*$E$2/100</f>
        <v>85</v>
      </c>
      <c r="BS88" s="41">
        <f>IFERROR(VLOOKUP(T88,Таблица1[],2,0),0)*$E$2/100</f>
        <v>85</v>
      </c>
      <c r="BT88" s="41">
        <f>IFERROR(VLOOKUP(T88,Таблица1[],4,0),0)*$E$2/100</f>
        <v>85</v>
      </c>
      <c r="BU88" s="5" t="str">
        <f t="shared" si="30"/>
        <v>,  85,85,85</v>
      </c>
    </row>
    <row r="89" spans="2:73" x14ac:dyDescent="0.45">
      <c r="B89" s="25">
        <v>64</v>
      </c>
      <c r="C89" s="25">
        <v>50</v>
      </c>
      <c r="D89" s="25">
        <v>5</v>
      </c>
      <c r="E89" s="25">
        <v>1</v>
      </c>
      <c r="F89" t="str">
        <f t="shared" si="31"/>
        <v>64,50,5,1</v>
      </c>
      <c r="I89" s="40" t="s">
        <v>43</v>
      </c>
      <c r="O89" s="38" t="s">
        <v>43</v>
      </c>
      <c r="P89" s="35" t="s">
        <v>43</v>
      </c>
      <c r="S89" s="31" t="s">
        <v>43</v>
      </c>
      <c r="T89" s="33" t="s">
        <v>43</v>
      </c>
      <c r="V89" t="str">
        <f t="shared" si="18"/>
        <v>.DB   64,50,5,1,  85,85,85,  85,85,85,  0,0,0,  0,0,0,  85,85,85,  85,85,85,  0,0,0,  0,0,0,  0,0,0,  0,0,0,  0,0,0,  85,85,85</v>
      </c>
      <c r="W89" s="25" t="s">
        <v>24</v>
      </c>
      <c r="X89" s="27"/>
      <c r="Y89" s="25"/>
      <c r="Z89" s="41">
        <f>IFERROR(VLOOKUP(I89,Таблица1[],3,0),0)*$E$2/100</f>
        <v>85</v>
      </c>
      <c r="AA89" s="41">
        <f>IFERROR(VLOOKUP(I89,Таблица1[],2,0),0)*$E$2/100</f>
        <v>85</v>
      </c>
      <c r="AB89" s="41">
        <f>IFERROR(VLOOKUP(I89,Таблица1[],4,0),0)*$E$2/100</f>
        <v>85</v>
      </c>
      <c r="AC89" s="5" t="str">
        <f t="shared" si="19"/>
        <v>,  85,85,85</v>
      </c>
      <c r="AD89" s="41">
        <f>IFERROR(VLOOKUP(J89,Таблица1[],3,0),0)*$E$2/100</f>
        <v>0</v>
      </c>
      <c r="AE89" s="41">
        <f>IFERROR(VLOOKUP(J89,Таблица1[],2,0),0)*$E$2/100</f>
        <v>0</v>
      </c>
      <c r="AF89" s="41">
        <f>IFERROR(VLOOKUP(J89,Таблица1[],4,0),0)*$E$2/100</f>
        <v>0</v>
      </c>
      <c r="AG89" s="5" t="str">
        <f t="shared" si="20"/>
        <v>,  0,0,0</v>
      </c>
      <c r="AH89" s="41">
        <f>IFERROR(VLOOKUP(K89,Таблица1[],3,0),0)*$E$2/100</f>
        <v>0</v>
      </c>
      <c r="AI89" s="41">
        <f>IFERROR(VLOOKUP(K89,Таблица1[],2,0),0)*$E$2/100</f>
        <v>0</v>
      </c>
      <c r="AJ89" s="41">
        <f>IFERROR(VLOOKUP(K89,Таблица1[],4,0),0)*$E$2/100</f>
        <v>0</v>
      </c>
      <c r="AK89" s="5" t="str">
        <f t="shared" si="21"/>
        <v>,  0,0,0</v>
      </c>
      <c r="AL89" s="41">
        <f>IFERROR(VLOOKUP(L89,Таблица1[],3,0),0)*$E$2/100</f>
        <v>0</v>
      </c>
      <c r="AM89" s="41">
        <f>IFERROR(VLOOKUP(L89,Таблица1[],2,0),0)*$E$2/100</f>
        <v>0</v>
      </c>
      <c r="AN89" s="41">
        <f>IFERROR(VLOOKUP(L89,Таблица1[],4,0),0)*$E$2/100</f>
        <v>0</v>
      </c>
      <c r="AO89" s="5" t="str">
        <f t="shared" si="22"/>
        <v>,  0,0,0</v>
      </c>
      <c r="AP89" s="41">
        <f>IFERROR(VLOOKUP(M89,Таблица1[],3,0),0)*$E$2/100</f>
        <v>0</v>
      </c>
      <c r="AQ89" s="41">
        <f>IFERROR(VLOOKUP(M89,Таблица1[],2,0),0)*$E$2/100</f>
        <v>0</v>
      </c>
      <c r="AR89" s="41">
        <f>IFERROR(VLOOKUP(M89,Таблица1[],4,0),0)*$E$2/100</f>
        <v>0</v>
      </c>
      <c r="AS89" s="5" t="str">
        <f t="shared" si="23"/>
        <v>,  0,0,0</v>
      </c>
      <c r="AT89" s="41">
        <f>IFERROR(VLOOKUP(N89,Таблица1[],3,0),0)*$E$2/100</f>
        <v>0</v>
      </c>
      <c r="AU89" s="41">
        <f>IFERROR(VLOOKUP(N89,Таблица1[],2,0),0)*$E$2/100</f>
        <v>0</v>
      </c>
      <c r="AV89" s="41">
        <f>IFERROR(VLOOKUP(N89,Таблица1[],4,0),0)*$E$2/100</f>
        <v>0</v>
      </c>
      <c r="AW89" s="5" t="str">
        <f t="shared" si="24"/>
        <v>,  0,0,0</v>
      </c>
      <c r="AX89" s="41">
        <f>IFERROR(VLOOKUP(O89,Таблица1[],3,0),0)*$E$2/100</f>
        <v>85</v>
      </c>
      <c r="AY89" s="41">
        <f>IFERROR(VLOOKUP(O89,Таблица1[],2,0),0)*$E$2/100</f>
        <v>85</v>
      </c>
      <c r="AZ89" s="41">
        <f>IFERROR(VLOOKUP(O89,Таблица1[],4,0),0)*$E$2/100</f>
        <v>85</v>
      </c>
      <c r="BA89" s="5" t="str">
        <f t="shared" si="25"/>
        <v>,  85,85,85</v>
      </c>
      <c r="BB89" s="41">
        <f>IFERROR(VLOOKUP(P89,Таблица1[],3,0),0)*$E$2/100</f>
        <v>85</v>
      </c>
      <c r="BC89" s="41">
        <f>IFERROR(VLOOKUP(P89,Таблица1[],2,0),0)*$E$2/100</f>
        <v>85</v>
      </c>
      <c r="BD89" s="41">
        <f>IFERROR(VLOOKUP(P89,Таблица1[],4,0),0)*$E$2/100</f>
        <v>85</v>
      </c>
      <c r="BE89" s="5" t="str">
        <f t="shared" si="26"/>
        <v>,  85,85,85</v>
      </c>
      <c r="BF89" s="41">
        <f>IFERROR(VLOOKUP(Q89,Таблица1[],3,0),0)*$E$2/100</f>
        <v>0</v>
      </c>
      <c r="BG89" s="41">
        <f>IFERROR(VLOOKUP(Q89,Таблица1[],2,0),0)*$E$2/100</f>
        <v>0</v>
      </c>
      <c r="BH89" s="41">
        <f>IFERROR(VLOOKUP(Q89,Таблица1[],4,0),0)*$E$2/100</f>
        <v>0</v>
      </c>
      <c r="BI89" s="5" t="str">
        <f t="shared" si="27"/>
        <v>,  0,0,0</v>
      </c>
      <c r="BJ89" s="41">
        <f>IFERROR(VLOOKUP(R89,Таблица1[],3,0),0)*$E$2/100</f>
        <v>0</v>
      </c>
      <c r="BK89" s="41">
        <f>IFERROR(VLOOKUP(R89,Таблица1[],2,0),0)*$E$2/100</f>
        <v>0</v>
      </c>
      <c r="BL89" s="41">
        <f>IFERROR(VLOOKUP(R89,Таблица1[],4,0),0)*$E$2/100</f>
        <v>0</v>
      </c>
      <c r="BM89" s="5" t="str">
        <f t="shared" si="28"/>
        <v>,  0,0,0</v>
      </c>
      <c r="BN89" s="41">
        <f>IFERROR(VLOOKUP(S89,Таблица1[],3,0),0)*$E$2/100</f>
        <v>85</v>
      </c>
      <c r="BO89" s="41">
        <f>IFERROR(VLOOKUP(S89,Таблица1[],2,0),0)*$E$2/100</f>
        <v>85</v>
      </c>
      <c r="BP89" s="41">
        <f>IFERROR(VLOOKUP(S89,Таблица1[],4,0),0)*$E$2/100</f>
        <v>85</v>
      </c>
      <c r="BQ89" s="5" t="str">
        <f t="shared" si="29"/>
        <v>,  85,85,85</v>
      </c>
      <c r="BR89" s="41">
        <f>IFERROR(VLOOKUP(T89,Таблица1[],3,0),0)*$E$2/100</f>
        <v>85</v>
      </c>
      <c r="BS89" s="41">
        <f>IFERROR(VLOOKUP(T89,Таблица1[],2,0),0)*$E$2/100</f>
        <v>85</v>
      </c>
      <c r="BT89" s="41">
        <f>IFERROR(VLOOKUP(T89,Таблица1[],4,0),0)*$E$2/100</f>
        <v>85</v>
      </c>
      <c r="BU89" s="5" t="str">
        <f t="shared" si="30"/>
        <v>,  85,85,85</v>
      </c>
    </row>
    <row r="90" spans="2:73" x14ac:dyDescent="0.45">
      <c r="B90" s="25">
        <v>64</v>
      </c>
      <c r="C90" s="25">
        <v>50</v>
      </c>
      <c r="D90" s="25">
        <v>5</v>
      </c>
      <c r="E90" s="25">
        <v>1</v>
      </c>
      <c r="F90" t="str">
        <f t="shared" si="31"/>
        <v>64,50,5,1</v>
      </c>
      <c r="K90" s="40" t="s">
        <v>43</v>
      </c>
      <c r="M90" s="38" t="s">
        <v>43</v>
      </c>
      <c r="Q90" s="35" t="s">
        <v>43</v>
      </c>
      <c r="R90" s="31" t="s">
        <v>43</v>
      </c>
      <c r="T90" s="33" t="s">
        <v>43</v>
      </c>
      <c r="V90" t="str">
        <f t="shared" si="18"/>
        <v>.DB   64,50,5,1,  85,85,85,  0,0,0,  85,85,85,  85,85,85,  0,0,0,  0,0,0,  0,0,0,  85,85,85,  0,0,0,  85,85,85,  0,0,0,  0,0,0</v>
      </c>
      <c r="W90" s="25" t="s">
        <v>24</v>
      </c>
      <c r="X90" s="27"/>
      <c r="Y90" s="25"/>
      <c r="Z90" s="41">
        <f>IFERROR(VLOOKUP(I90,Таблица1[],3,0),0)*$E$2/100</f>
        <v>0</v>
      </c>
      <c r="AA90" s="41">
        <f>IFERROR(VLOOKUP(I90,Таблица1[],2,0),0)*$E$2/100</f>
        <v>0</v>
      </c>
      <c r="AB90" s="41">
        <f>IFERROR(VLOOKUP(I90,Таблица1[],4,0),0)*$E$2/100</f>
        <v>0</v>
      </c>
      <c r="AC90" s="5" t="str">
        <f t="shared" si="19"/>
        <v>,  0,0,0</v>
      </c>
      <c r="AD90" s="41">
        <f>IFERROR(VLOOKUP(J90,Таблица1[],3,0),0)*$E$2/100</f>
        <v>0</v>
      </c>
      <c r="AE90" s="41">
        <f>IFERROR(VLOOKUP(J90,Таблица1[],2,0),0)*$E$2/100</f>
        <v>0</v>
      </c>
      <c r="AF90" s="41">
        <f>IFERROR(VLOOKUP(J90,Таблица1[],4,0),0)*$E$2/100</f>
        <v>0</v>
      </c>
      <c r="AG90" s="5" t="str">
        <f t="shared" si="20"/>
        <v>,  0,0,0</v>
      </c>
      <c r="AH90" s="41">
        <f>IFERROR(VLOOKUP(K90,Таблица1[],3,0),0)*$E$2/100</f>
        <v>85</v>
      </c>
      <c r="AI90" s="41">
        <f>IFERROR(VLOOKUP(K90,Таблица1[],2,0),0)*$E$2/100</f>
        <v>85</v>
      </c>
      <c r="AJ90" s="41">
        <f>IFERROR(VLOOKUP(K90,Таблица1[],4,0),0)*$E$2/100</f>
        <v>85</v>
      </c>
      <c r="AK90" s="5" t="str">
        <f t="shared" si="21"/>
        <v>,  85,85,85</v>
      </c>
      <c r="AL90" s="41">
        <f>IFERROR(VLOOKUP(L90,Таблица1[],3,0),0)*$E$2/100</f>
        <v>0</v>
      </c>
      <c r="AM90" s="41">
        <f>IFERROR(VLOOKUP(L90,Таблица1[],2,0),0)*$E$2/100</f>
        <v>0</v>
      </c>
      <c r="AN90" s="41">
        <f>IFERROR(VLOOKUP(L90,Таблица1[],4,0),0)*$E$2/100</f>
        <v>0</v>
      </c>
      <c r="AO90" s="5" t="str">
        <f t="shared" si="22"/>
        <v>,  0,0,0</v>
      </c>
      <c r="AP90" s="41">
        <f>IFERROR(VLOOKUP(M90,Таблица1[],3,0),0)*$E$2/100</f>
        <v>85</v>
      </c>
      <c r="AQ90" s="41">
        <f>IFERROR(VLOOKUP(M90,Таблица1[],2,0),0)*$E$2/100</f>
        <v>85</v>
      </c>
      <c r="AR90" s="41">
        <f>IFERROR(VLOOKUP(M90,Таблица1[],4,0),0)*$E$2/100</f>
        <v>85</v>
      </c>
      <c r="AS90" s="5" t="str">
        <f t="shared" si="23"/>
        <v>,  85,85,85</v>
      </c>
      <c r="AT90" s="41">
        <f>IFERROR(VLOOKUP(N90,Таблица1[],3,0),0)*$E$2/100</f>
        <v>0</v>
      </c>
      <c r="AU90" s="41">
        <f>IFERROR(VLOOKUP(N90,Таблица1[],2,0),0)*$E$2/100</f>
        <v>0</v>
      </c>
      <c r="AV90" s="41">
        <f>IFERROR(VLOOKUP(N90,Таблица1[],4,0),0)*$E$2/100</f>
        <v>0</v>
      </c>
      <c r="AW90" s="5" t="str">
        <f t="shared" si="24"/>
        <v>,  0,0,0</v>
      </c>
      <c r="AX90" s="41">
        <f>IFERROR(VLOOKUP(O90,Таблица1[],3,0),0)*$E$2/100</f>
        <v>0</v>
      </c>
      <c r="AY90" s="41">
        <f>IFERROR(VLOOKUP(O90,Таблица1[],2,0),0)*$E$2/100</f>
        <v>0</v>
      </c>
      <c r="AZ90" s="41">
        <f>IFERROR(VLOOKUP(O90,Таблица1[],4,0),0)*$E$2/100</f>
        <v>0</v>
      </c>
      <c r="BA90" s="5" t="str">
        <f t="shared" si="25"/>
        <v>,  0,0,0</v>
      </c>
      <c r="BB90" s="41">
        <f>IFERROR(VLOOKUP(P90,Таблица1[],3,0),0)*$E$2/100</f>
        <v>0</v>
      </c>
      <c r="BC90" s="41">
        <f>IFERROR(VLOOKUP(P90,Таблица1[],2,0),0)*$E$2/100</f>
        <v>0</v>
      </c>
      <c r="BD90" s="41">
        <f>IFERROR(VLOOKUP(P90,Таблица1[],4,0),0)*$E$2/100</f>
        <v>0</v>
      </c>
      <c r="BE90" s="5" t="str">
        <f t="shared" si="26"/>
        <v>,  0,0,0</v>
      </c>
      <c r="BF90" s="41">
        <f>IFERROR(VLOOKUP(Q90,Таблица1[],3,0),0)*$E$2/100</f>
        <v>85</v>
      </c>
      <c r="BG90" s="41">
        <f>IFERROR(VLOOKUP(Q90,Таблица1[],2,0),0)*$E$2/100</f>
        <v>85</v>
      </c>
      <c r="BH90" s="41">
        <f>IFERROR(VLOOKUP(Q90,Таблица1[],4,0),0)*$E$2/100</f>
        <v>85</v>
      </c>
      <c r="BI90" s="5" t="str">
        <f t="shared" si="27"/>
        <v>,  85,85,85</v>
      </c>
      <c r="BJ90" s="41">
        <f>IFERROR(VLOOKUP(R90,Таблица1[],3,0),0)*$E$2/100</f>
        <v>85</v>
      </c>
      <c r="BK90" s="41">
        <f>IFERROR(VLOOKUP(R90,Таблица1[],2,0),0)*$E$2/100</f>
        <v>85</v>
      </c>
      <c r="BL90" s="41">
        <f>IFERROR(VLOOKUP(R90,Таблица1[],4,0),0)*$E$2/100</f>
        <v>85</v>
      </c>
      <c r="BM90" s="5" t="str">
        <f t="shared" si="28"/>
        <v>,  85,85,85</v>
      </c>
      <c r="BN90" s="41">
        <f>IFERROR(VLOOKUP(S90,Таблица1[],3,0),0)*$E$2/100</f>
        <v>0</v>
      </c>
      <c r="BO90" s="41">
        <f>IFERROR(VLOOKUP(S90,Таблица1[],2,0),0)*$E$2/100</f>
        <v>0</v>
      </c>
      <c r="BP90" s="41">
        <f>IFERROR(VLOOKUP(S90,Таблица1[],4,0),0)*$E$2/100</f>
        <v>0</v>
      </c>
      <c r="BQ90" s="5" t="str">
        <f t="shared" si="29"/>
        <v>,  0,0,0</v>
      </c>
      <c r="BR90" s="41">
        <f>IFERROR(VLOOKUP(T90,Таблица1[],3,0),0)*$E$2/100</f>
        <v>85</v>
      </c>
      <c r="BS90" s="41">
        <f>IFERROR(VLOOKUP(T90,Таблица1[],2,0),0)*$E$2/100</f>
        <v>85</v>
      </c>
      <c r="BT90" s="41">
        <f>IFERROR(VLOOKUP(T90,Таблица1[],4,0),0)*$E$2/100</f>
        <v>85</v>
      </c>
      <c r="BU90" s="5" t="str">
        <f t="shared" si="30"/>
        <v>,  85,85,85</v>
      </c>
    </row>
    <row r="91" spans="2:73" x14ac:dyDescent="0.45">
      <c r="B91" s="25">
        <v>64</v>
      </c>
      <c r="C91" s="25">
        <v>50</v>
      </c>
      <c r="D91" s="25">
        <v>5</v>
      </c>
      <c r="E91" s="25">
        <v>1</v>
      </c>
      <c r="F91" t="str">
        <f t="shared" si="31"/>
        <v>64,50,5,1</v>
      </c>
      <c r="I91" s="40" t="s">
        <v>43</v>
      </c>
      <c r="O91" s="38" t="s">
        <v>43</v>
      </c>
      <c r="P91" s="35" t="s">
        <v>43</v>
      </c>
      <c r="S91" s="31" t="s">
        <v>43</v>
      </c>
      <c r="T91" s="33" t="s">
        <v>43</v>
      </c>
      <c r="V91" t="str">
        <f t="shared" si="18"/>
        <v>.DB   64,50,5,1,  85,85,85,  85,85,85,  0,0,0,  0,0,0,  85,85,85,  85,85,85,  0,0,0,  0,0,0,  0,0,0,  0,0,0,  0,0,0,  85,85,85</v>
      </c>
      <c r="W91" s="25" t="s">
        <v>24</v>
      </c>
      <c r="X91" s="27"/>
      <c r="Y91" s="25"/>
      <c r="Z91" s="41">
        <f>IFERROR(VLOOKUP(I91,Таблица1[],3,0),0)*$E$2/100</f>
        <v>85</v>
      </c>
      <c r="AA91" s="41">
        <f>IFERROR(VLOOKUP(I91,Таблица1[],2,0),0)*$E$2/100</f>
        <v>85</v>
      </c>
      <c r="AB91" s="41">
        <f>IFERROR(VLOOKUP(I91,Таблица1[],4,0),0)*$E$2/100</f>
        <v>85</v>
      </c>
      <c r="AC91" s="5" t="str">
        <f t="shared" si="19"/>
        <v>,  85,85,85</v>
      </c>
      <c r="AD91" s="41">
        <f>IFERROR(VLOOKUP(J91,Таблица1[],3,0),0)*$E$2/100</f>
        <v>0</v>
      </c>
      <c r="AE91" s="41">
        <f>IFERROR(VLOOKUP(J91,Таблица1[],2,0),0)*$E$2/100</f>
        <v>0</v>
      </c>
      <c r="AF91" s="41">
        <f>IFERROR(VLOOKUP(J91,Таблица1[],4,0),0)*$E$2/100</f>
        <v>0</v>
      </c>
      <c r="AG91" s="5" t="str">
        <f t="shared" si="20"/>
        <v>,  0,0,0</v>
      </c>
      <c r="AH91" s="41">
        <f>IFERROR(VLOOKUP(K91,Таблица1[],3,0),0)*$E$2/100</f>
        <v>0</v>
      </c>
      <c r="AI91" s="41">
        <f>IFERROR(VLOOKUP(K91,Таблица1[],2,0),0)*$E$2/100</f>
        <v>0</v>
      </c>
      <c r="AJ91" s="41">
        <f>IFERROR(VLOOKUP(K91,Таблица1[],4,0),0)*$E$2/100</f>
        <v>0</v>
      </c>
      <c r="AK91" s="5" t="str">
        <f t="shared" si="21"/>
        <v>,  0,0,0</v>
      </c>
      <c r="AL91" s="41">
        <f>IFERROR(VLOOKUP(L91,Таблица1[],3,0),0)*$E$2/100</f>
        <v>0</v>
      </c>
      <c r="AM91" s="41">
        <f>IFERROR(VLOOKUP(L91,Таблица1[],2,0),0)*$E$2/100</f>
        <v>0</v>
      </c>
      <c r="AN91" s="41">
        <f>IFERROR(VLOOKUP(L91,Таблица1[],4,0),0)*$E$2/100</f>
        <v>0</v>
      </c>
      <c r="AO91" s="5" t="str">
        <f t="shared" si="22"/>
        <v>,  0,0,0</v>
      </c>
      <c r="AP91" s="41">
        <f>IFERROR(VLOOKUP(M91,Таблица1[],3,0),0)*$E$2/100</f>
        <v>0</v>
      </c>
      <c r="AQ91" s="41">
        <f>IFERROR(VLOOKUP(M91,Таблица1[],2,0),0)*$E$2/100</f>
        <v>0</v>
      </c>
      <c r="AR91" s="41">
        <f>IFERROR(VLOOKUP(M91,Таблица1[],4,0),0)*$E$2/100</f>
        <v>0</v>
      </c>
      <c r="AS91" s="5" t="str">
        <f t="shared" si="23"/>
        <v>,  0,0,0</v>
      </c>
      <c r="AT91" s="41">
        <f>IFERROR(VLOOKUP(N91,Таблица1[],3,0),0)*$E$2/100</f>
        <v>0</v>
      </c>
      <c r="AU91" s="41">
        <f>IFERROR(VLOOKUP(N91,Таблица1[],2,0),0)*$E$2/100</f>
        <v>0</v>
      </c>
      <c r="AV91" s="41">
        <f>IFERROR(VLOOKUP(N91,Таблица1[],4,0),0)*$E$2/100</f>
        <v>0</v>
      </c>
      <c r="AW91" s="5" t="str">
        <f t="shared" si="24"/>
        <v>,  0,0,0</v>
      </c>
      <c r="AX91" s="41">
        <f>IFERROR(VLOOKUP(O91,Таблица1[],3,0),0)*$E$2/100</f>
        <v>85</v>
      </c>
      <c r="AY91" s="41">
        <f>IFERROR(VLOOKUP(O91,Таблица1[],2,0),0)*$E$2/100</f>
        <v>85</v>
      </c>
      <c r="AZ91" s="41">
        <f>IFERROR(VLOOKUP(O91,Таблица1[],4,0),0)*$E$2/100</f>
        <v>85</v>
      </c>
      <c r="BA91" s="5" t="str">
        <f t="shared" si="25"/>
        <v>,  85,85,85</v>
      </c>
      <c r="BB91" s="41">
        <f>IFERROR(VLOOKUP(P91,Таблица1[],3,0),0)*$E$2/100</f>
        <v>85</v>
      </c>
      <c r="BC91" s="41">
        <f>IFERROR(VLOOKUP(P91,Таблица1[],2,0),0)*$E$2/100</f>
        <v>85</v>
      </c>
      <c r="BD91" s="41">
        <f>IFERROR(VLOOKUP(P91,Таблица1[],4,0),0)*$E$2/100</f>
        <v>85</v>
      </c>
      <c r="BE91" s="5" t="str">
        <f t="shared" si="26"/>
        <v>,  85,85,85</v>
      </c>
      <c r="BF91" s="41">
        <f>IFERROR(VLOOKUP(Q91,Таблица1[],3,0),0)*$E$2/100</f>
        <v>0</v>
      </c>
      <c r="BG91" s="41">
        <f>IFERROR(VLOOKUP(Q91,Таблица1[],2,0),0)*$E$2/100</f>
        <v>0</v>
      </c>
      <c r="BH91" s="41">
        <f>IFERROR(VLOOKUP(Q91,Таблица1[],4,0),0)*$E$2/100</f>
        <v>0</v>
      </c>
      <c r="BI91" s="5" t="str">
        <f t="shared" si="27"/>
        <v>,  0,0,0</v>
      </c>
      <c r="BJ91" s="41">
        <f>IFERROR(VLOOKUP(R91,Таблица1[],3,0),0)*$E$2/100</f>
        <v>0</v>
      </c>
      <c r="BK91" s="41">
        <f>IFERROR(VLOOKUP(R91,Таблица1[],2,0),0)*$E$2/100</f>
        <v>0</v>
      </c>
      <c r="BL91" s="41">
        <f>IFERROR(VLOOKUP(R91,Таблица1[],4,0),0)*$E$2/100</f>
        <v>0</v>
      </c>
      <c r="BM91" s="5" t="str">
        <f t="shared" si="28"/>
        <v>,  0,0,0</v>
      </c>
      <c r="BN91" s="41">
        <f>IFERROR(VLOOKUP(S91,Таблица1[],3,0),0)*$E$2/100</f>
        <v>85</v>
      </c>
      <c r="BO91" s="41">
        <f>IFERROR(VLOOKUP(S91,Таблица1[],2,0),0)*$E$2/100</f>
        <v>85</v>
      </c>
      <c r="BP91" s="41">
        <f>IFERROR(VLOOKUP(S91,Таблица1[],4,0),0)*$E$2/100</f>
        <v>85</v>
      </c>
      <c r="BQ91" s="5" t="str">
        <f t="shared" si="29"/>
        <v>,  85,85,85</v>
      </c>
      <c r="BR91" s="41">
        <f>IFERROR(VLOOKUP(T91,Таблица1[],3,0),0)*$E$2/100</f>
        <v>85</v>
      </c>
      <c r="BS91" s="41">
        <f>IFERROR(VLOOKUP(T91,Таблица1[],2,0),0)*$E$2/100</f>
        <v>85</v>
      </c>
      <c r="BT91" s="41">
        <f>IFERROR(VLOOKUP(T91,Таблица1[],4,0),0)*$E$2/100</f>
        <v>85</v>
      </c>
      <c r="BU91" s="5" t="str">
        <f t="shared" si="30"/>
        <v>,  85,85,85</v>
      </c>
    </row>
    <row r="92" spans="2:73" x14ac:dyDescent="0.45">
      <c r="B92" s="25">
        <v>64</v>
      </c>
      <c r="C92" s="25">
        <v>50</v>
      </c>
      <c r="D92" s="25">
        <v>5</v>
      </c>
      <c r="E92" s="25">
        <v>1</v>
      </c>
      <c r="F92" t="str">
        <f t="shared" si="31"/>
        <v>64,50,5,1</v>
      </c>
      <c r="K92" s="40" t="s">
        <v>43</v>
      </c>
      <c r="M92" s="38" t="s">
        <v>43</v>
      </c>
      <c r="Q92" s="35" t="s">
        <v>43</v>
      </c>
      <c r="R92" s="31" t="s">
        <v>43</v>
      </c>
      <c r="T92" s="33" t="s">
        <v>43</v>
      </c>
      <c r="V92" t="str">
        <f t="shared" si="18"/>
        <v>.DB   64,50,5,1,  85,85,85,  0,0,0,  85,85,85,  85,85,85,  0,0,0,  0,0,0,  0,0,0,  85,85,85,  0,0,0,  85,85,85,  0,0,0,  0,0,0</v>
      </c>
      <c r="W92" s="25" t="s">
        <v>24</v>
      </c>
      <c r="X92" s="27"/>
      <c r="Y92" s="25"/>
      <c r="Z92" s="41">
        <f>IFERROR(VLOOKUP(I92,Таблица1[],3,0),0)*$E$2/100</f>
        <v>0</v>
      </c>
      <c r="AA92" s="41">
        <f>IFERROR(VLOOKUP(I92,Таблица1[],2,0),0)*$E$2/100</f>
        <v>0</v>
      </c>
      <c r="AB92" s="41">
        <f>IFERROR(VLOOKUP(I92,Таблица1[],4,0),0)*$E$2/100</f>
        <v>0</v>
      </c>
      <c r="AC92" s="5" t="str">
        <f t="shared" si="19"/>
        <v>,  0,0,0</v>
      </c>
      <c r="AD92" s="41">
        <f>IFERROR(VLOOKUP(J92,Таблица1[],3,0),0)*$E$2/100</f>
        <v>0</v>
      </c>
      <c r="AE92" s="41">
        <f>IFERROR(VLOOKUP(J92,Таблица1[],2,0),0)*$E$2/100</f>
        <v>0</v>
      </c>
      <c r="AF92" s="41">
        <f>IFERROR(VLOOKUP(J92,Таблица1[],4,0),0)*$E$2/100</f>
        <v>0</v>
      </c>
      <c r="AG92" s="5" t="str">
        <f t="shared" si="20"/>
        <v>,  0,0,0</v>
      </c>
      <c r="AH92" s="41">
        <f>IFERROR(VLOOKUP(K92,Таблица1[],3,0),0)*$E$2/100</f>
        <v>85</v>
      </c>
      <c r="AI92" s="41">
        <f>IFERROR(VLOOKUP(K92,Таблица1[],2,0),0)*$E$2/100</f>
        <v>85</v>
      </c>
      <c r="AJ92" s="41">
        <f>IFERROR(VLOOKUP(K92,Таблица1[],4,0),0)*$E$2/100</f>
        <v>85</v>
      </c>
      <c r="AK92" s="5" t="str">
        <f t="shared" si="21"/>
        <v>,  85,85,85</v>
      </c>
      <c r="AL92" s="41">
        <f>IFERROR(VLOOKUP(L92,Таблица1[],3,0),0)*$E$2/100</f>
        <v>0</v>
      </c>
      <c r="AM92" s="41">
        <f>IFERROR(VLOOKUP(L92,Таблица1[],2,0),0)*$E$2/100</f>
        <v>0</v>
      </c>
      <c r="AN92" s="41">
        <f>IFERROR(VLOOKUP(L92,Таблица1[],4,0),0)*$E$2/100</f>
        <v>0</v>
      </c>
      <c r="AO92" s="5" t="str">
        <f t="shared" si="22"/>
        <v>,  0,0,0</v>
      </c>
      <c r="AP92" s="41">
        <f>IFERROR(VLOOKUP(M92,Таблица1[],3,0),0)*$E$2/100</f>
        <v>85</v>
      </c>
      <c r="AQ92" s="41">
        <f>IFERROR(VLOOKUP(M92,Таблица1[],2,0),0)*$E$2/100</f>
        <v>85</v>
      </c>
      <c r="AR92" s="41">
        <f>IFERROR(VLOOKUP(M92,Таблица1[],4,0),0)*$E$2/100</f>
        <v>85</v>
      </c>
      <c r="AS92" s="5" t="str">
        <f t="shared" si="23"/>
        <v>,  85,85,85</v>
      </c>
      <c r="AT92" s="41">
        <f>IFERROR(VLOOKUP(N92,Таблица1[],3,0),0)*$E$2/100</f>
        <v>0</v>
      </c>
      <c r="AU92" s="41">
        <f>IFERROR(VLOOKUP(N92,Таблица1[],2,0),0)*$E$2/100</f>
        <v>0</v>
      </c>
      <c r="AV92" s="41">
        <f>IFERROR(VLOOKUP(N92,Таблица1[],4,0),0)*$E$2/100</f>
        <v>0</v>
      </c>
      <c r="AW92" s="5" t="str">
        <f t="shared" si="24"/>
        <v>,  0,0,0</v>
      </c>
      <c r="AX92" s="41">
        <f>IFERROR(VLOOKUP(O92,Таблица1[],3,0),0)*$E$2/100</f>
        <v>0</v>
      </c>
      <c r="AY92" s="41">
        <f>IFERROR(VLOOKUP(O92,Таблица1[],2,0),0)*$E$2/100</f>
        <v>0</v>
      </c>
      <c r="AZ92" s="41">
        <f>IFERROR(VLOOKUP(O92,Таблица1[],4,0),0)*$E$2/100</f>
        <v>0</v>
      </c>
      <c r="BA92" s="5" t="str">
        <f t="shared" si="25"/>
        <v>,  0,0,0</v>
      </c>
      <c r="BB92" s="41">
        <f>IFERROR(VLOOKUP(P92,Таблица1[],3,0),0)*$E$2/100</f>
        <v>0</v>
      </c>
      <c r="BC92" s="41">
        <f>IFERROR(VLOOKUP(P92,Таблица1[],2,0),0)*$E$2/100</f>
        <v>0</v>
      </c>
      <c r="BD92" s="41">
        <f>IFERROR(VLOOKUP(P92,Таблица1[],4,0),0)*$E$2/100</f>
        <v>0</v>
      </c>
      <c r="BE92" s="5" t="str">
        <f t="shared" si="26"/>
        <v>,  0,0,0</v>
      </c>
      <c r="BF92" s="41">
        <f>IFERROR(VLOOKUP(Q92,Таблица1[],3,0),0)*$E$2/100</f>
        <v>85</v>
      </c>
      <c r="BG92" s="41">
        <f>IFERROR(VLOOKUP(Q92,Таблица1[],2,0),0)*$E$2/100</f>
        <v>85</v>
      </c>
      <c r="BH92" s="41">
        <f>IFERROR(VLOOKUP(Q92,Таблица1[],4,0),0)*$E$2/100</f>
        <v>85</v>
      </c>
      <c r="BI92" s="5" t="str">
        <f t="shared" si="27"/>
        <v>,  85,85,85</v>
      </c>
      <c r="BJ92" s="41">
        <f>IFERROR(VLOOKUP(R92,Таблица1[],3,0),0)*$E$2/100</f>
        <v>85</v>
      </c>
      <c r="BK92" s="41">
        <f>IFERROR(VLOOKUP(R92,Таблица1[],2,0),0)*$E$2/100</f>
        <v>85</v>
      </c>
      <c r="BL92" s="41">
        <f>IFERROR(VLOOKUP(R92,Таблица1[],4,0),0)*$E$2/100</f>
        <v>85</v>
      </c>
      <c r="BM92" s="5" t="str">
        <f t="shared" si="28"/>
        <v>,  85,85,85</v>
      </c>
      <c r="BN92" s="41">
        <f>IFERROR(VLOOKUP(S92,Таблица1[],3,0),0)*$E$2/100</f>
        <v>0</v>
      </c>
      <c r="BO92" s="41">
        <f>IFERROR(VLOOKUP(S92,Таблица1[],2,0),0)*$E$2/100</f>
        <v>0</v>
      </c>
      <c r="BP92" s="41">
        <f>IFERROR(VLOOKUP(S92,Таблица1[],4,0),0)*$E$2/100</f>
        <v>0</v>
      </c>
      <c r="BQ92" s="5" t="str">
        <f t="shared" si="29"/>
        <v>,  0,0,0</v>
      </c>
      <c r="BR92" s="41">
        <f>IFERROR(VLOOKUP(T92,Таблица1[],3,0),0)*$E$2/100</f>
        <v>85</v>
      </c>
      <c r="BS92" s="41">
        <f>IFERROR(VLOOKUP(T92,Таблица1[],2,0),0)*$E$2/100</f>
        <v>85</v>
      </c>
      <c r="BT92" s="41">
        <f>IFERROR(VLOOKUP(T92,Таблица1[],4,0),0)*$E$2/100</f>
        <v>85</v>
      </c>
      <c r="BU92" s="5" t="str">
        <f t="shared" si="30"/>
        <v>,  85,85,85</v>
      </c>
    </row>
    <row r="93" spans="2:73" x14ac:dyDescent="0.45">
      <c r="B93" s="25">
        <v>64</v>
      </c>
      <c r="C93" s="25">
        <v>50</v>
      </c>
      <c r="D93" s="25">
        <v>5</v>
      </c>
      <c r="E93" s="25">
        <v>1</v>
      </c>
      <c r="F93" t="str">
        <f t="shared" si="31"/>
        <v>64,50,5,1</v>
      </c>
      <c r="I93" s="40" t="s">
        <v>43</v>
      </c>
      <c r="O93" s="38" t="s">
        <v>43</v>
      </c>
      <c r="P93" s="35" t="s">
        <v>43</v>
      </c>
      <c r="S93" s="31" t="s">
        <v>43</v>
      </c>
      <c r="T93" s="33" t="s">
        <v>43</v>
      </c>
      <c r="V93" t="str">
        <f t="shared" si="18"/>
        <v>.DB   64,50,5,1,  85,85,85,  85,85,85,  0,0,0,  0,0,0,  85,85,85,  85,85,85,  0,0,0,  0,0,0,  0,0,0,  0,0,0,  0,0,0,  85,85,85</v>
      </c>
      <c r="W93" s="25" t="s">
        <v>24</v>
      </c>
      <c r="X93" s="27"/>
      <c r="Y93" s="25"/>
      <c r="Z93" s="41">
        <f>IFERROR(VLOOKUP(I93,Таблица1[],3,0),0)*$E$2/100</f>
        <v>85</v>
      </c>
      <c r="AA93" s="41">
        <f>IFERROR(VLOOKUP(I93,Таблица1[],2,0),0)*$E$2/100</f>
        <v>85</v>
      </c>
      <c r="AB93" s="41">
        <f>IFERROR(VLOOKUP(I93,Таблица1[],4,0),0)*$E$2/100</f>
        <v>85</v>
      </c>
      <c r="AC93" s="5" t="str">
        <f t="shared" si="19"/>
        <v>,  85,85,85</v>
      </c>
      <c r="AD93" s="41">
        <f>IFERROR(VLOOKUP(J93,Таблица1[],3,0),0)*$E$2/100</f>
        <v>0</v>
      </c>
      <c r="AE93" s="41">
        <f>IFERROR(VLOOKUP(J93,Таблица1[],2,0),0)*$E$2/100</f>
        <v>0</v>
      </c>
      <c r="AF93" s="41">
        <f>IFERROR(VLOOKUP(J93,Таблица1[],4,0),0)*$E$2/100</f>
        <v>0</v>
      </c>
      <c r="AG93" s="5" t="str">
        <f t="shared" si="20"/>
        <v>,  0,0,0</v>
      </c>
      <c r="AH93" s="41">
        <f>IFERROR(VLOOKUP(K93,Таблица1[],3,0),0)*$E$2/100</f>
        <v>0</v>
      </c>
      <c r="AI93" s="41">
        <f>IFERROR(VLOOKUP(K93,Таблица1[],2,0),0)*$E$2/100</f>
        <v>0</v>
      </c>
      <c r="AJ93" s="41">
        <f>IFERROR(VLOOKUP(K93,Таблица1[],4,0),0)*$E$2/100</f>
        <v>0</v>
      </c>
      <c r="AK93" s="5" t="str">
        <f t="shared" si="21"/>
        <v>,  0,0,0</v>
      </c>
      <c r="AL93" s="41">
        <f>IFERROR(VLOOKUP(L93,Таблица1[],3,0),0)*$E$2/100</f>
        <v>0</v>
      </c>
      <c r="AM93" s="41">
        <f>IFERROR(VLOOKUP(L93,Таблица1[],2,0),0)*$E$2/100</f>
        <v>0</v>
      </c>
      <c r="AN93" s="41">
        <f>IFERROR(VLOOKUP(L93,Таблица1[],4,0),0)*$E$2/100</f>
        <v>0</v>
      </c>
      <c r="AO93" s="5" t="str">
        <f t="shared" si="22"/>
        <v>,  0,0,0</v>
      </c>
      <c r="AP93" s="41">
        <f>IFERROR(VLOOKUP(M93,Таблица1[],3,0),0)*$E$2/100</f>
        <v>0</v>
      </c>
      <c r="AQ93" s="41">
        <f>IFERROR(VLOOKUP(M93,Таблица1[],2,0),0)*$E$2/100</f>
        <v>0</v>
      </c>
      <c r="AR93" s="41">
        <f>IFERROR(VLOOKUP(M93,Таблица1[],4,0),0)*$E$2/100</f>
        <v>0</v>
      </c>
      <c r="AS93" s="5" t="str">
        <f t="shared" si="23"/>
        <v>,  0,0,0</v>
      </c>
      <c r="AT93" s="41">
        <f>IFERROR(VLOOKUP(N93,Таблица1[],3,0),0)*$E$2/100</f>
        <v>0</v>
      </c>
      <c r="AU93" s="41">
        <f>IFERROR(VLOOKUP(N93,Таблица1[],2,0),0)*$E$2/100</f>
        <v>0</v>
      </c>
      <c r="AV93" s="41">
        <f>IFERROR(VLOOKUP(N93,Таблица1[],4,0),0)*$E$2/100</f>
        <v>0</v>
      </c>
      <c r="AW93" s="5" t="str">
        <f t="shared" si="24"/>
        <v>,  0,0,0</v>
      </c>
      <c r="AX93" s="41">
        <f>IFERROR(VLOOKUP(O93,Таблица1[],3,0),0)*$E$2/100</f>
        <v>85</v>
      </c>
      <c r="AY93" s="41">
        <f>IFERROR(VLOOKUP(O93,Таблица1[],2,0),0)*$E$2/100</f>
        <v>85</v>
      </c>
      <c r="AZ93" s="41">
        <f>IFERROR(VLOOKUP(O93,Таблица1[],4,0),0)*$E$2/100</f>
        <v>85</v>
      </c>
      <c r="BA93" s="5" t="str">
        <f t="shared" si="25"/>
        <v>,  85,85,85</v>
      </c>
      <c r="BB93" s="41">
        <f>IFERROR(VLOOKUP(P93,Таблица1[],3,0),0)*$E$2/100</f>
        <v>85</v>
      </c>
      <c r="BC93" s="41">
        <f>IFERROR(VLOOKUP(P93,Таблица1[],2,0),0)*$E$2/100</f>
        <v>85</v>
      </c>
      <c r="BD93" s="41">
        <f>IFERROR(VLOOKUP(P93,Таблица1[],4,0),0)*$E$2/100</f>
        <v>85</v>
      </c>
      <c r="BE93" s="5" t="str">
        <f t="shared" si="26"/>
        <v>,  85,85,85</v>
      </c>
      <c r="BF93" s="41">
        <f>IFERROR(VLOOKUP(Q93,Таблица1[],3,0),0)*$E$2/100</f>
        <v>0</v>
      </c>
      <c r="BG93" s="41">
        <f>IFERROR(VLOOKUP(Q93,Таблица1[],2,0),0)*$E$2/100</f>
        <v>0</v>
      </c>
      <c r="BH93" s="41">
        <f>IFERROR(VLOOKUP(Q93,Таблица1[],4,0),0)*$E$2/100</f>
        <v>0</v>
      </c>
      <c r="BI93" s="5" t="str">
        <f t="shared" si="27"/>
        <v>,  0,0,0</v>
      </c>
      <c r="BJ93" s="41">
        <f>IFERROR(VLOOKUP(R93,Таблица1[],3,0),0)*$E$2/100</f>
        <v>0</v>
      </c>
      <c r="BK93" s="41">
        <f>IFERROR(VLOOKUP(R93,Таблица1[],2,0),0)*$E$2/100</f>
        <v>0</v>
      </c>
      <c r="BL93" s="41">
        <f>IFERROR(VLOOKUP(R93,Таблица1[],4,0),0)*$E$2/100</f>
        <v>0</v>
      </c>
      <c r="BM93" s="5" t="str">
        <f t="shared" si="28"/>
        <v>,  0,0,0</v>
      </c>
      <c r="BN93" s="41">
        <f>IFERROR(VLOOKUP(S93,Таблица1[],3,0),0)*$E$2/100</f>
        <v>85</v>
      </c>
      <c r="BO93" s="41">
        <f>IFERROR(VLOOKUP(S93,Таблица1[],2,0),0)*$E$2/100</f>
        <v>85</v>
      </c>
      <c r="BP93" s="41">
        <f>IFERROR(VLOOKUP(S93,Таблица1[],4,0),0)*$E$2/100</f>
        <v>85</v>
      </c>
      <c r="BQ93" s="5" t="str">
        <f t="shared" si="29"/>
        <v>,  85,85,85</v>
      </c>
      <c r="BR93" s="41">
        <f>IFERROR(VLOOKUP(T93,Таблица1[],3,0),0)*$E$2/100</f>
        <v>85</v>
      </c>
      <c r="BS93" s="41">
        <f>IFERROR(VLOOKUP(T93,Таблица1[],2,0),0)*$E$2/100</f>
        <v>85</v>
      </c>
      <c r="BT93" s="41">
        <f>IFERROR(VLOOKUP(T93,Таблица1[],4,0),0)*$E$2/100</f>
        <v>85</v>
      </c>
      <c r="BU93" s="5" t="str">
        <f t="shared" si="30"/>
        <v>,  85,85,85</v>
      </c>
    </row>
    <row r="94" spans="2:73" x14ac:dyDescent="0.45">
      <c r="B94" s="25">
        <v>64</v>
      </c>
      <c r="C94" s="25">
        <v>50</v>
      </c>
      <c r="D94" s="25">
        <v>5</v>
      </c>
      <c r="E94" s="25">
        <v>1</v>
      </c>
      <c r="F94" t="str">
        <f t="shared" si="31"/>
        <v>64,50,5,1</v>
      </c>
      <c r="M94" s="38" t="s">
        <v>43</v>
      </c>
      <c r="Q94" s="35" t="s">
        <v>43</v>
      </c>
      <c r="R94" s="31" t="s">
        <v>43</v>
      </c>
      <c r="T94" s="33" t="s">
        <v>43</v>
      </c>
      <c r="V94" t="str">
        <f t="shared" si="18"/>
        <v>.DB   64,50,5,1,  85,85,85,  0,0,0,  85,85,85,  85,85,85,  0,0,0,  0,0,0,  0,0,0,  85,85,85,  0,0,0,  0,0,0,  0,0,0,  0,0,0</v>
      </c>
      <c r="W94" s="25" t="s">
        <v>24</v>
      </c>
      <c r="X94" s="27"/>
      <c r="Y94" s="25"/>
      <c r="Z94" s="41">
        <f>IFERROR(VLOOKUP(I94,Таблица1[],3,0),0)*$E$2/100</f>
        <v>0</v>
      </c>
      <c r="AA94" s="41">
        <f>IFERROR(VLOOKUP(I94,Таблица1[],2,0),0)*$E$2/100</f>
        <v>0</v>
      </c>
      <c r="AB94" s="41">
        <f>IFERROR(VLOOKUP(I94,Таблица1[],4,0),0)*$E$2/100</f>
        <v>0</v>
      </c>
      <c r="AC94" s="5" t="str">
        <f t="shared" si="19"/>
        <v>,  0,0,0</v>
      </c>
      <c r="AD94" s="41">
        <f>IFERROR(VLOOKUP(J94,Таблица1[],3,0),0)*$E$2/100</f>
        <v>0</v>
      </c>
      <c r="AE94" s="41">
        <f>IFERROR(VLOOKUP(J94,Таблица1[],2,0),0)*$E$2/100</f>
        <v>0</v>
      </c>
      <c r="AF94" s="41">
        <f>IFERROR(VLOOKUP(J94,Таблица1[],4,0),0)*$E$2/100</f>
        <v>0</v>
      </c>
      <c r="AG94" s="5" t="str">
        <f t="shared" si="20"/>
        <v>,  0,0,0</v>
      </c>
      <c r="AH94" s="41">
        <f>IFERROR(VLOOKUP(K94,Таблица1[],3,0),0)*$E$2/100</f>
        <v>0</v>
      </c>
      <c r="AI94" s="41">
        <f>IFERROR(VLOOKUP(K94,Таблица1[],2,0),0)*$E$2/100</f>
        <v>0</v>
      </c>
      <c r="AJ94" s="41">
        <f>IFERROR(VLOOKUP(K94,Таблица1[],4,0),0)*$E$2/100</f>
        <v>0</v>
      </c>
      <c r="AK94" s="5" t="str">
        <f t="shared" si="21"/>
        <v>,  0,0,0</v>
      </c>
      <c r="AL94" s="41">
        <f>IFERROR(VLOOKUP(L94,Таблица1[],3,0),0)*$E$2/100</f>
        <v>0</v>
      </c>
      <c r="AM94" s="41">
        <f>IFERROR(VLOOKUP(L94,Таблица1[],2,0),0)*$E$2/100</f>
        <v>0</v>
      </c>
      <c r="AN94" s="41">
        <f>IFERROR(VLOOKUP(L94,Таблица1[],4,0),0)*$E$2/100</f>
        <v>0</v>
      </c>
      <c r="AO94" s="5" t="str">
        <f t="shared" si="22"/>
        <v>,  0,0,0</v>
      </c>
      <c r="AP94" s="41">
        <f>IFERROR(VLOOKUP(M94,Таблица1[],3,0),0)*$E$2/100</f>
        <v>85</v>
      </c>
      <c r="AQ94" s="41">
        <f>IFERROR(VLOOKUP(M94,Таблица1[],2,0),0)*$E$2/100</f>
        <v>85</v>
      </c>
      <c r="AR94" s="41">
        <f>IFERROR(VLOOKUP(M94,Таблица1[],4,0),0)*$E$2/100</f>
        <v>85</v>
      </c>
      <c r="AS94" s="5" t="str">
        <f t="shared" si="23"/>
        <v>,  85,85,85</v>
      </c>
      <c r="AT94" s="41">
        <f>IFERROR(VLOOKUP(N94,Таблица1[],3,0),0)*$E$2/100</f>
        <v>0</v>
      </c>
      <c r="AU94" s="41">
        <f>IFERROR(VLOOKUP(N94,Таблица1[],2,0),0)*$E$2/100</f>
        <v>0</v>
      </c>
      <c r="AV94" s="41">
        <f>IFERROR(VLOOKUP(N94,Таблица1[],4,0),0)*$E$2/100</f>
        <v>0</v>
      </c>
      <c r="AW94" s="5" t="str">
        <f t="shared" si="24"/>
        <v>,  0,0,0</v>
      </c>
      <c r="AX94" s="41">
        <f>IFERROR(VLOOKUP(O94,Таблица1[],3,0),0)*$E$2/100</f>
        <v>0</v>
      </c>
      <c r="AY94" s="41">
        <f>IFERROR(VLOOKUP(O94,Таблица1[],2,0),0)*$E$2/100</f>
        <v>0</v>
      </c>
      <c r="AZ94" s="41">
        <f>IFERROR(VLOOKUP(O94,Таблица1[],4,0),0)*$E$2/100</f>
        <v>0</v>
      </c>
      <c r="BA94" s="5" t="str">
        <f t="shared" si="25"/>
        <v>,  0,0,0</v>
      </c>
      <c r="BB94" s="41">
        <f>IFERROR(VLOOKUP(P94,Таблица1[],3,0),0)*$E$2/100</f>
        <v>0</v>
      </c>
      <c r="BC94" s="41">
        <f>IFERROR(VLOOKUP(P94,Таблица1[],2,0),0)*$E$2/100</f>
        <v>0</v>
      </c>
      <c r="BD94" s="41">
        <f>IFERROR(VLOOKUP(P94,Таблица1[],4,0),0)*$E$2/100</f>
        <v>0</v>
      </c>
      <c r="BE94" s="5" t="str">
        <f t="shared" si="26"/>
        <v>,  0,0,0</v>
      </c>
      <c r="BF94" s="41">
        <f>IFERROR(VLOOKUP(Q94,Таблица1[],3,0),0)*$E$2/100</f>
        <v>85</v>
      </c>
      <c r="BG94" s="41">
        <f>IFERROR(VLOOKUP(Q94,Таблица1[],2,0),0)*$E$2/100</f>
        <v>85</v>
      </c>
      <c r="BH94" s="41">
        <f>IFERROR(VLOOKUP(Q94,Таблица1[],4,0),0)*$E$2/100</f>
        <v>85</v>
      </c>
      <c r="BI94" s="5" t="str">
        <f t="shared" si="27"/>
        <v>,  85,85,85</v>
      </c>
      <c r="BJ94" s="41">
        <f>IFERROR(VLOOKUP(R94,Таблица1[],3,0),0)*$E$2/100</f>
        <v>85</v>
      </c>
      <c r="BK94" s="41">
        <f>IFERROR(VLOOKUP(R94,Таблица1[],2,0),0)*$E$2/100</f>
        <v>85</v>
      </c>
      <c r="BL94" s="41">
        <f>IFERROR(VLOOKUP(R94,Таблица1[],4,0),0)*$E$2/100</f>
        <v>85</v>
      </c>
      <c r="BM94" s="5" t="str">
        <f t="shared" si="28"/>
        <v>,  85,85,85</v>
      </c>
      <c r="BN94" s="41">
        <f>IFERROR(VLOOKUP(S94,Таблица1[],3,0),0)*$E$2/100</f>
        <v>0</v>
      </c>
      <c r="BO94" s="41">
        <f>IFERROR(VLOOKUP(S94,Таблица1[],2,0),0)*$E$2/100</f>
        <v>0</v>
      </c>
      <c r="BP94" s="41">
        <f>IFERROR(VLOOKUP(S94,Таблица1[],4,0),0)*$E$2/100</f>
        <v>0</v>
      </c>
      <c r="BQ94" s="5" t="str">
        <f t="shared" si="29"/>
        <v>,  0,0,0</v>
      </c>
      <c r="BR94" s="41">
        <f>IFERROR(VLOOKUP(T94,Таблица1[],3,0),0)*$E$2/100</f>
        <v>85</v>
      </c>
      <c r="BS94" s="41">
        <f>IFERROR(VLOOKUP(T94,Таблица1[],2,0),0)*$E$2/100</f>
        <v>85</v>
      </c>
      <c r="BT94" s="41">
        <f>IFERROR(VLOOKUP(T94,Таблица1[],4,0),0)*$E$2/100</f>
        <v>85</v>
      </c>
      <c r="BU94" s="5" t="str">
        <f t="shared" si="30"/>
        <v>,  85,85,85</v>
      </c>
    </row>
    <row r="95" spans="2:73" x14ac:dyDescent="0.45">
      <c r="B95" s="25">
        <v>64</v>
      </c>
      <c r="C95" s="25">
        <v>50</v>
      </c>
      <c r="D95" s="25">
        <v>5</v>
      </c>
      <c r="E95" s="25">
        <v>1</v>
      </c>
      <c r="F95" t="str">
        <f t="shared" si="31"/>
        <v>64,50,5,1</v>
      </c>
      <c r="O95" s="38" t="s">
        <v>43</v>
      </c>
      <c r="P95" s="35" t="s">
        <v>43</v>
      </c>
      <c r="S95" s="31" t="s">
        <v>43</v>
      </c>
      <c r="T95" s="33" t="s">
        <v>43</v>
      </c>
      <c r="V95" t="str">
        <f t="shared" si="18"/>
        <v>.DB   64,50,5,1,  85,85,85,  85,85,85,  0,0,0,  0,0,0,  85,85,85,  85,85,85,  0,0,0,  0,0,0,  0,0,0,  0,0,0,  0,0,0,  0,0,0</v>
      </c>
      <c r="W95" s="25" t="s">
        <v>24</v>
      </c>
      <c r="X95" s="27"/>
      <c r="Y95" s="25"/>
      <c r="Z95" s="41">
        <f>IFERROR(VLOOKUP(I95,Таблица1[],3,0),0)*$E$2/100</f>
        <v>0</v>
      </c>
      <c r="AA95" s="41">
        <f>IFERROR(VLOOKUP(I95,Таблица1[],2,0),0)*$E$2/100</f>
        <v>0</v>
      </c>
      <c r="AB95" s="41">
        <f>IFERROR(VLOOKUP(I95,Таблица1[],4,0),0)*$E$2/100</f>
        <v>0</v>
      </c>
      <c r="AC95" s="5" t="str">
        <f t="shared" si="19"/>
        <v>,  0,0,0</v>
      </c>
      <c r="AD95" s="41">
        <f>IFERROR(VLOOKUP(J95,Таблица1[],3,0),0)*$E$2/100</f>
        <v>0</v>
      </c>
      <c r="AE95" s="41">
        <f>IFERROR(VLOOKUP(J95,Таблица1[],2,0),0)*$E$2/100</f>
        <v>0</v>
      </c>
      <c r="AF95" s="41">
        <f>IFERROR(VLOOKUP(J95,Таблица1[],4,0),0)*$E$2/100</f>
        <v>0</v>
      </c>
      <c r="AG95" s="5" t="str">
        <f t="shared" si="20"/>
        <v>,  0,0,0</v>
      </c>
      <c r="AH95" s="41">
        <f>IFERROR(VLOOKUP(K95,Таблица1[],3,0),0)*$E$2/100</f>
        <v>0</v>
      </c>
      <c r="AI95" s="41">
        <f>IFERROR(VLOOKUP(K95,Таблица1[],2,0),0)*$E$2/100</f>
        <v>0</v>
      </c>
      <c r="AJ95" s="41">
        <f>IFERROR(VLOOKUP(K95,Таблица1[],4,0),0)*$E$2/100</f>
        <v>0</v>
      </c>
      <c r="AK95" s="5" t="str">
        <f t="shared" si="21"/>
        <v>,  0,0,0</v>
      </c>
      <c r="AL95" s="41">
        <f>IFERROR(VLOOKUP(L95,Таблица1[],3,0),0)*$E$2/100</f>
        <v>0</v>
      </c>
      <c r="AM95" s="41">
        <f>IFERROR(VLOOKUP(L95,Таблица1[],2,0),0)*$E$2/100</f>
        <v>0</v>
      </c>
      <c r="AN95" s="41">
        <f>IFERROR(VLOOKUP(L95,Таблица1[],4,0),0)*$E$2/100</f>
        <v>0</v>
      </c>
      <c r="AO95" s="5" t="str">
        <f t="shared" si="22"/>
        <v>,  0,0,0</v>
      </c>
      <c r="AP95" s="41">
        <f>IFERROR(VLOOKUP(M95,Таблица1[],3,0),0)*$E$2/100</f>
        <v>0</v>
      </c>
      <c r="AQ95" s="41">
        <f>IFERROR(VLOOKUP(M95,Таблица1[],2,0),0)*$E$2/100</f>
        <v>0</v>
      </c>
      <c r="AR95" s="41">
        <f>IFERROR(VLOOKUP(M95,Таблица1[],4,0),0)*$E$2/100</f>
        <v>0</v>
      </c>
      <c r="AS95" s="5" t="str">
        <f t="shared" si="23"/>
        <v>,  0,0,0</v>
      </c>
      <c r="AT95" s="41">
        <f>IFERROR(VLOOKUP(N95,Таблица1[],3,0),0)*$E$2/100</f>
        <v>0</v>
      </c>
      <c r="AU95" s="41">
        <f>IFERROR(VLOOKUP(N95,Таблица1[],2,0),0)*$E$2/100</f>
        <v>0</v>
      </c>
      <c r="AV95" s="41">
        <f>IFERROR(VLOOKUP(N95,Таблица1[],4,0),0)*$E$2/100</f>
        <v>0</v>
      </c>
      <c r="AW95" s="5" t="str">
        <f t="shared" si="24"/>
        <v>,  0,0,0</v>
      </c>
      <c r="AX95" s="41">
        <f>IFERROR(VLOOKUP(O95,Таблица1[],3,0),0)*$E$2/100</f>
        <v>85</v>
      </c>
      <c r="AY95" s="41">
        <f>IFERROR(VLOOKUP(O95,Таблица1[],2,0),0)*$E$2/100</f>
        <v>85</v>
      </c>
      <c r="AZ95" s="41">
        <f>IFERROR(VLOOKUP(O95,Таблица1[],4,0),0)*$E$2/100</f>
        <v>85</v>
      </c>
      <c r="BA95" s="5" t="str">
        <f t="shared" si="25"/>
        <v>,  85,85,85</v>
      </c>
      <c r="BB95" s="41">
        <f>IFERROR(VLOOKUP(P95,Таблица1[],3,0),0)*$E$2/100</f>
        <v>85</v>
      </c>
      <c r="BC95" s="41">
        <f>IFERROR(VLOOKUP(P95,Таблица1[],2,0),0)*$E$2/100</f>
        <v>85</v>
      </c>
      <c r="BD95" s="41">
        <f>IFERROR(VLOOKUP(P95,Таблица1[],4,0),0)*$E$2/100</f>
        <v>85</v>
      </c>
      <c r="BE95" s="5" t="str">
        <f t="shared" si="26"/>
        <v>,  85,85,85</v>
      </c>
      <c r="BF95" s="41">
        <f>IFERROR(VLOOKUP(Q95,Таблица1[],3,0),0)*$E$2/100</f>
        <v>0</v>
      </c>
      <c r="BG95" s="41">
        <f>IFERROR(VLOOKUP(Q95,Таблица1[],2,0),0)*$E$2/100</f>
        <v>0</v>
      </c>
      <c r="BH95" s="41">
        <f>IFERROR(VLOOKUP(Q95,Таблица1[],4,0),0)*$E$2/100</f>
        <v>0</v>
      </c>
      <c r="BI95" s="5" t="str">
        <f t="shared" si="27"/>
        <v>,  0,0,0</v>
      </c>
      <c r="BJ95" s="41">
        <f>IFERROR(VLOOKUP(R95,Таблица1[],3,0),0)*$E$2/100</f>
        <v>0</v>
      </c>
      <c r="BK95" s="41">
        <f>IFERROR(VLOOKUP(R95,Таблица1[],2,0),0)*$E$2/100</f>
        <v>0</v>
      </c>
      <c r="BL95" s="41">
        <f>IFERROR(VLOOKUP(R95,Таблица1[],4,0),0)*$E$2/100</f>
        <v>0</v>
      </c>
      <c r="BM95" s="5" t="str">
        <f t="shared" si="28"/>
        <v>,  0,0,0</v>
      </c>
      <c r="BN95" s="41">
        <f>IFERROR(VLOOKUP(S95,Таблица1[],3,0),0)*$E$2/100</f>
        <v>85</v>
      </c>
      <c r="BO95" s="41">
        <f>IFERROR(VLOOKUP(S95,Таблица1[],2,0),0)*$E$2/100</f>
        <v>85</v>
      </c>
      <c r="BP95" s="41">
        <f>IFERROR(VLOOKUP(S95,Таблица1[],4,0),0)*$E$2/100</f>
        <v>85</v>
      </c>
      <c r="BQ95" s="5" t="str">
        <f t="shared" si="29"/>
        <v>,  85,85,85</v>
      </c>
      <c r="BR95" s="41">
        <f>IFERROR(VLOOKUP(T95,Таблица1[],3,0),0)*$E$2/100</f>
        <v>85</v>
      </c>
      <c r="BS95" s="41">
        <f>IFERROR(VLOOKUP(T95,Таблица1[],2,0),0)*$E$2/100</f>
        <v>85</v>
      </c>
      <c r="BT95" s="41">
        <f>IFERROR(VLOOKUP(T95,Таблица1[],4,0),0)*$E$2/100</f>
        <v>85</v>
      </c>
      <c r="BU95" s="5" t="str">
        <f t="shared" si="30"/>
        <v>,  85,85,85</v>
      </c>
    </row>
    <row r="96" spans="2:73" x14ac:dyDescent="0.45">
      <c r="B96" s="25">
        <v>64</v>
      </c>
      <c r="C96" s="25">
        <v>50</v>
      </c>
      <c r="D96" s="25">
        <v>5</v>
      </c>
      <c r="E96" s="25">
        <v>1</v>
      </c>
      <c r="F96" t="str">
        <f t="shared" si="31"/>
        <v>64,50,5,1</v>
      </c>
      <c r="Q96" s="35" t="s">
        <v>43</v>
      </c>
      <c r="R96" s="31" t="s">
        <v>43</v>
      </c>
      <c r="T96" s="33" t="s">
        <v>43</v>
      </c>
      <c r="V96" t="str">
        <f t="shared" si="18"/>
        <v>.DB   64,50,5,1,  85,85,85,  0,0,0,  85,85,85,  85,85,85,  0,0,0,  0,0,0,  0,0,0,  0,0,0,  0,0,0,  0,0,0,  0,0,0,  0,0,0</v>
      </c>
      <c r="W96" s="25" t="s">
        <v>24</v>
      </c>
      <c r="X96" s="27"/>
      <c r="Y96" s="25"/>
      <c r="Z96" s="41">
        <f>IFERROR(VLOOKUP(I96,Таблица1[],3,0),0)*$E$2/100</f>
        <v>0</v>
      </c>
      <c r="AA96" s="41">
        <f>IFERROR(VLOOKUP(I96,Таблица1[],2,0),0)*$E$2/100</f>
        <v>0</v>
      </c>
      <c r="AB96" s="41">
        <f>IFERROR(VLOOKUP(I96,Таблица1[],4,0),0)*$E$2/100</f>
        <v>0</v>
      </c>
      <c r="AC96" s="5" t="str">
        <f t="shared" si="19"/>
        <v>,  0,0,0</v>
      </c>
      <c r="AD96" s="41">
        <f>IFERROR(VLOOKUP(J96,Таблица1[],3,0),0)*$E$2/100</f>
        <v>0</v>
      </c>
      <c r="AE96" s="41">
        <f>IFERROR(VLOOKUP(J96,Таблица1[],2,0),0)*$E$2/100</f>
        <v>0</v>
      </c>
      <c r="AF96" s="41">
        <f>IFERROR(VLOOKUP(J96,Таблица1[],4,0),0)*$E$2/100</f>
        <v>0</v>
      </c>
      <c r="AG96" s="5" t="str">
        <f t="shared" si="20"/>
        <v>,  0,0,0</v>
      </c>
      <c r="AH96" s="41">
        <f>IFERROR(VLOOKUP(K96,Таблица1[],3,0),0)*$E$2/100</f>
        <v>0</v>
      </c>
      <c r="AI96" s="41">
        <f>IFERROR(VLOOKUP(K96,Таблица1[],2,0),0)*$E$2/100</f>
        <v>0</v>
      </c>
      <c r="AJ96" s="41">
        <f>IFERROR(VLOOKUP(K96,Таблица1[],4,0),0)*$E$2/100</f>
        <v>0</v>
      </c>
      <c r="AK96" s="5" t="str">
        <f t="shared" si="21"/>
        <v>,  0,0,0</v>
      </c>
      <c r="AL96" s="41">
        <f>IFERROR(VLOOKUP(L96,Таблица1[],3,0),0)*$E$2/100</f>
        <v>0</v>
      </c>
      <c r="AM96" s="41">
        <f>IFERROR(VLOOKUP(L96,Таблица1[],2,0),0)*$E$2/100</f>
        <v>0</v>
      </c>
      <c r="AN96" s="41">
        <f>IFERROR(VLOOKUP(L96,Таблица1[],4,0),0)*$E$2/100</f>
        <v>0</v>
      </c>
      <c r="AO96" s="5" t="str">
        <f t="shared" si="22"/>
        <v>,  0,0,0</v>
      </c>
      <c r="AP96" s="41">
        <f>IFERROR(VLOOKUP(M96,Таблица1[],3,0),0)*$E$2/100</f>
        <v>0</v>
      </c>
      <c r="AQ96" s="41">
        <f>IFERROR(VLOOKUP(M96,Таблица1[],2,0),0)*$E$2/100</f>
        <v>0</v>
      </c>
      <c r="AR96" s="41">
        <f>IFERROR(VLOOKUP(M96,Таблица1[],4,0),0)*$E$2/100</f>
        <v>0</v>
      </c>
      <c r="AS96" s="5" t="str">
        <f t="shared" si="23"/>
        <v>,  0,0,0</v>
      </c>
      <c r="AT96" s="41">
        <f>IFERROR(VLOOKUP(N96,Таблица1[],3,0),0)*$E$2/100</f>
        <v>0</v>
      </c>
      <c r="AU96" s="41">
        <f>IFERROR(VLOOKUP(N96,Таблица1[],2,0),0)*$E$2/100</f>
        <v>0</v>
      </c>
      <c r="AV96" s="41">
        <f>IFERROR(VLOOKUP(N96,Таблица1[],4,0),0)*$E$2/100</f>
        <v>0</v>
      </c>
      <c r="AW96" s="5" t="str">
        <f t="shared" si="24"/>
        <v>,  0,0,0</v>
      </c>
      <c r="AX96" s="41">
        <f>IFERROR(VLOOKUP(O96,Таблица1[],3,0),0)*$E$2/100</f>
        <v>0</v>
      </c>
      <c r="AY96" s="41">
        <f>IFERROR(VLOOKUP(O96,Таблица1[],2,0),0)*$E$2/100</f>
        <v>0</v>
      </c>
      <c r="AZ96" s="41">
        <f>IFERROR(VLOOKUP(O96,Таблица1[],4,0),0)*$E$2/100</f>
        <v>0</v>
      </c>
      <c r="BA96" s="5" t="str">
        <f t="shared" si="25"/>
        <v>,  0,0,0</v>
      </c>
      <c r="BB96" s="41">
        <f>IFERROR(VLOOKUP(P96,Таблица1[],3,0),0)*$E$2/100</f>
        <v>0</v>
      </c>
      <c r="BC96" s="41">
        <f>IFERROR(VLOOKUP(P96,Таблица1[],2,0),0)*$E$2/100</f>
        <v>0</v>
      </c>
      <c r="BD96" s="41">
        <f>IFERROR(VLOOKUP(P96,Таблица1[],4,0),0)*$E$2/100</f>
        <v>0</v>
      </c>
      <c r="BE96" s="5" t="str">
        <f t="shared" si="26"/>
        <v>,  0,0,0</v>
      </c>
      <c r="BF96" s="41">
        <f>IFERROR(VLOOKUP(Q96,Таблица1[],3,0),0)*$E$2/100</f>
        <v>85</v>
      </c>
      <c r="BG96" s="41">
        <f>IFERROR(VLOOKUP(Q96,Таблица1[],2,0),0)*$E$2/100</f>
        <v>85</v>
      </c>
      <c r="BH96" s="41">
        <f>IFERROR(VLOOKUP(Q96,Таблица1[],4,0),0)*$E$2/100</f>
        <v>85</v>
      </c>
      <c r="BI96" s="5" t="str">
        <f t="shared" si="27"/>
        <v>,  85,85,85</v>
      </c>
      <c r="BJ96" s="41">
        <f>IFERROR(VLOOKUP(R96,Таблица1[],3,0),0)*$E$2/100</f>
        <v>85</v>
      </c>
      <c r="BK96" s="41">
        <f>IFERROR(VLOOKUP(R96,Таблица1[],2,0),0)*$E$2/100</f>
        <v>85</v>
      </c>
      <c r="BL96" s="41">
        <f>IFERROR(VLOOKUP(R96,Таблица1[],4,0),0)*$E$2/100</f>
        <v>85</v>
      </c>
      <c r="BM96" s="5" t="str">
        <f t="shared" si="28"/>
        <v>,  85,85,85</v>
      </c>
      <c r="BN96" s="41">
        <f>IFERROR(VLOOKUP(S96,Таблица1[],3,0),0)*$E$2/100</f>
        <v>0</v>
      </c>
      <c r="BO96" s="41">
        <f>IFERROR(VLOOKUP(S96,Таблица1[],2,0),0)*$E$2/100</f>
        <v>0</v>
      </c>
      <c r="BP96" s="41">
        <f>IFERROR(VLOOKUP(S96,Таблица1[],4,0),0)*$E$2/100</f>
        <v>0</v>
      </c>
      <c r="BQ96" s="5" t="str">
        <f t="shared" si="29"/>
        <v>,  0,0,0</v>
      </c>
      <c r="BR96" s="41">
        <f>IFERROR(VLOOKUP(T96,Таблица1[],3,0),0)*$E$2/100</f>
        <v>85</v>
      </c>
      <c r="BS96" s="41">
        <f>IFERROR(VLOOKUP(T96,Таблица1[],2,0),0)*$E$2/100</f>
        <v>85</v>
      </c>
      <c r="BT96" s="41">
        <f>IFERROR(VLOOKUP(T96,Таблица1[],4,0),0)*$E$2/100</f>
        <v>85</v>
      </c>
      <c r="BU96" s="5" t="str">
        <f t="shared" si="30"/>
        <v>,  85,85,85</v>
      </c>
    </row>
    <row r="97" spans="2:73" x14ac:dyDescent="0.45">
      <c r="B97" s="25">
        <v>64</v>
      </c>
      <c r="C97" s="25">
        <v>50</v>
      </c>
      <c r="D97" s="25">
        <v>5</v>
      </c>
      <c r="E97" s="25">
        <v>1</v>
      </c>
      <c r="F97" t="str">
        <f t="shared" si="31"/>
        <v>64,50,5,1</v>
      </c>
      <c r="P97" s="35" t="s">
        <v>43</v>
      </c>
      <c r="S97" s="31" t="s">
        <v>43</v>
      </c>
      <c r="T97" s="33" t="s">
        <v>43</v>
      </c>
      <c r="V97" t="str">
        <f t="shared" si="18"/>
        <v>.DB   64,50,5,1,  85,85,85,  85,85,85,  0,0,0,  0,0,0,  85,85,85,  0,0,0,  0,0,0,  0,0,0,  0,0,0,  0,0,0,  0,0,0,  0,0,0</v>
      </c>
      <c r="W97" s="25" t="s">
        <v>24</v>
      </c>
      <c r="X97" s="27"/>
      <c r="Y97" s="25"/>
      <c r="Z97" s="41">
        <f>IFERROR(VLOOKUP(I97,Таблица1[],3,0),0)*$E$2/100</f>
        <v>0</v>
      </c>
      <c r="AA97" s="41">
        <f>IFERROR(VLOOKUP(I97,Таблица1[],2,0),0)*$E$2/100</f>
        <v>0</v>
      </c>
      <c r="AB97" s="41">
        <f>IFERROR(VLOOKUP(I97,Таблица1[],4,0),0)*$E$2/100</f>
        <v>0</v>
      </c>
      <c r="AC97" s="5" t="str">
        <f t="shared" si="19"/>
        <v>,  0,0,0</v>
      </c>
      <c r="AD97" s="41">
        <f>IFERROR(VLOOKUP(J97,Таблица1[],3,0),0)*$E$2/100</f>
        <v>0</v>
      </c>
      <c r="AE97" s="41">
        <f>IFERROR(VLOOKUP(J97,Таблица1[],2,0),0)*$E$2/100</f>
        <v>0</v>
      </c>
      <c r="AF97" s="41">
        <f>IFERROR(VLOOKUP(J97,Таблица1[],4,0),0)*$E$2/100</f>
        <v>0</v>
      </c>
      <c r="AG97" s="5" t="str">
        <f t="shared" si="20"/>
        <v>,  0,0,0</v>
      </c>
      <c r="AH97" s="41">
        <f>IFERROR(VLOOKUP(K97,Таблица1[],3,0),0)*$E$2/100</f>
        <v>0</v>
      </c>
      <c r="AI97" s="41">
        <f>IFERROR(VLOOKUP(K97,Таблица1[],2,0),0)*$E$2/100</f>
        <v>0</v>
      </c>
      <c r="AJ97" s="41">
        <f>IFERROR(VLOOKUP(K97,Таблица1[],4,0),0)*$E$2/100</f>
        <v>0</v>
      </c>
      <c r="AK97" s="5" t="str">
        <f t="shared" si="21"/>
        <v>,  0,0,0</v>
      </c>
      <c r="AL97" s="41">
        <f>IFERROR(VLOOKUP(L97,Таблица1[],3,0),0)*$E$2/100</f>
        <v>0</v>
      </c>
      <c r="AM97" s="41">
        <f>IFERROR(VLOOKUP(L97,Таблица1[],2,0),0)*$E$2/100</f>
        <v>0</v>
      </c>
      <c r="AN97" s="41">
        <f>IFERROR(VLOOKUP(L97,Таблица1[],4,0),0)*$E$2/100</f>
        <v>0</v>
      </c>
      <c r="AO97" s="5" t="str">
        <f t="shared" si="22"/>
        <v>,  0,0,0</v>
      </c>
      <c r="AP97" s="41">
        <f>IFERROR(VLOOKUP(M97,Таблица1[],3,0),0)*$E$2/100</f>
        <v>0</v>
      </c>
      <c r="AQ97" s="41">
        <f>IFERROR(VLOOKUP(M97,Таблица1[],2,0),0)*$E$2/100</f>
        <v>0</v>
      </c>
      <c r="AR97" s="41">
        <f>IFERROR(VLOOKUP(M97,Таблица1[],4,0),0)*$E$2/100</f>
        <v>0</v>
      </c>
      <c r="AS97" s="5" t="str">
        <f t="shared" si="23"/>
        <v>,  0,0,0</v>
      </c>
      <c r="AT97" s="41">
        <f>IFERROR(VLOOKUP(N97,Таблица1[],3,0),0)*$E$2/100</f>
        <v>0</v>
      </c>
      <c r="AU97" s="41">
        <f>IFERROR(VLOOKUP(N97,Таблица1[],2,0),0)*$E$2/100</f>
        <v>0</v>
      </c>
      <c r="AV97" s="41">
        <f>IFERROR(VLOOKUP(N97,Таблица1[],4,0),0)*$E$2/100</f>
        <v>0</v>
      </c>
      <c r="AW97" s="5" t="str">
        <f t="shared" si="24"/>
        <v>,  0,0,0</v>
      </c>
      <c r="AX97" s="41">
        <f>IFERROR(VLOOKUP(O97,Таблица1[],3,0),0)*$E$2/100</f>
        <v>0</v>
      </c>
      <c r="AY97" s="41">
        <f>IFERROR(VLOOKUP(O97,Таблица1[],2,0),0)*$E$2/100</f>
        <v>0</v>
      </c>
      <c r="AZ97" s="41">
        <f>IFERROR(VLOOKUP(O97,Таблица1[],4,0),0)*$E$2/100</f>
        <v>0</v>
      </c>
      <c r="BA97" s="5" t="str">
        <f t="shared" si="25"/>
        <v>,  0,0,0</v>
      </c>
      <c r="BB97" s="41">
        <f>IFERROR(VLOOKUP(P97,Таблица1[],3,0),0)*$E$2/100</f>
        <v>85</v>
      </c>
      <c r="BC97" s="41">
        <f>IFERROR(VLOOKUP(P97,Таблица1[],2,0),0)*$E$2/100</f>
        <v>85</v>
      </c>
      <c r="BD97" s="41">
        <f>IFERROR(VLOOKUP(P97,Таблица1[],4,0),0)*$E$2/100</f>
        <v>85</v>
      </c>
      <c r="BE97" s="5" t="str">
        <f t="shared" si="26"/>
        <v>,  85,85,85</v>
      </c>
      <c r="BF97" s="41">
        <f>IFERROR(VLOOKUP(Q97,Таблица1[],3,0),0)*$E$2/100</f>
        <v>0</v>
      </c>
      <c r="BG97" s="41">
        <f>IFERROR(VLOOKUP(Q97,Таблица1[],2,0),0)*$E$2/100</f>
        <v>0</v>
      </c>
      <c r="BH97" s="41">
        <f>IFERROR(VLOOKUP(Q97,Таблица1[],4,0),0)*$E$2/100</f>
        <v>0</v>
      </c>
      <c r="BI97" s="5" t="str">
        <f t="shared" si="27"/>
        <v>,  0,0,0</v>
      </c>
      <c r="BJ97" s="41">
        <f>IFERROR(VLOOKUP(R97,Таблица1[],3,0),0)*$E$2/100</f>
        <v>0</v>
      </c>
      <c r="BK97" s="41">
        <f>IFERROR(VLOOKUP(R97,Таблица1[],2,0),0)*$E$2/100</f>
        <v>0</v>
      </c>
      <c r="BL97" s="41">
        <f>IFERROR(VLOOKUP(R97,Таблица1[],4,0),0)*$E$2/100</f>
        <v>0</v>
      </c>
      <c r="BM97" s="5" t="str">
        <f t="shared" si="28"/>
        <v>,  0,0,0</v>
      </c>
      <c r="BN97" s="41">
        <f>IFERROR(VLOOKUP(S97,Таблица1[],3,0),0)*$E$2/100</f>
        <v>85</v>
      </c>
      <c r="BO97" s="41">
        <f>IFERROR(VLOOKUP(S97,Таблица1[],2,0),0)*$E$2/100</f>
        <v>85</v>
      </c>
      <c r="BP97" s="41">
        <f>IFERROR(VLOOKUP(S97,Таблица1[],4,0),0)*$E$2/100</f>
        <v>85</v>
      </c>
      <c r="BQ97" s="5" t="str">
        <f t="shared" si="29"/>
        <v>,  85,85,85</v>
      </c>
      <c r="BR97" s="41">
        <f>IFERROR(VLOOKUP(T97,Таблица1[],3,0),0)*$E$2/100</f>
        <v>85</v>
      </c>
      <c r="BS97" s="41">
        <f>IFERROR(VLOOKUP(T97,Таблица1[],2,0),0)*$E$2/100</f>
        <v>85</v>
      </c>
      <c r="BT97" s="41">
        <f>IFERROR(VLOOKUP(T97,Таблица1[],4,0),0)*$E$2/100</f>
        <v>85</v>
      </c>
      <c r="BU97" s="5" t="str">
        <f t="shared" si="30"/>
        <v>,  85,85,85</v>
      </c>
    </row>
    <row r="98" spans="2:73" x14ac:dyDescent="0.45">
      <c r="B98" s="25">
        <v>64</v>
      </c>
      <c r="C98" s="25">
        <v>50</v>
      </c>
      <c r="D98" s="25">
        <v>5</v>
      </c>
      <c r="E98" s="25">
        <v>1</v>
      </c>
      <c r="F98" t="str">
        <f t="shared" si="31"/>
        <v>64,50,5,1</v>
      </c>
      <c r="R98" s="31" t="s">
        <v>43</v>
      </c>
      <c r="T98" s="33" t="s">
        <v>43</v>
      </c>
      <c r="V98" t="str">
        <f t="shared" si="18"/>
        <v>.DB   64,50,5,1,  85,85,85,  0,0,0,  85,85,85,  0,0,0,  0,0,0,  0,0,0,  0,0,0,  0,0,0,  0,0,0,  0,0,0,  0,0,0,  0,0,0</v>
      </c>
      <c r="W98" s="25" t="s">
        <v>24</v>
      </c>
      <c r="X98" s="27"/>
      <c r="Y98" s="25"/>
      <c r="Z98" s="41">
        <f>IFERROR(VLOOKUP(I98,Таблица1[],3,0),0)*$E$2/100</f>
        <v>0</v>
      </c>
      <c r="AA98" s="41">
        <f>IFERROR(VLOOKUP(I98,Таблица1[],2,0),0)*$E$2/100</f>
        <v>0</v>
      </c>
      <c r="AB98" s="41">
        <f>IFERROR(VLOOKUP(I98,Таблица1[],4,0),0)*$E$2/100</f>
        <v>0</v>
      </c>
      <c r="AC98" s="5" t="str">
        <f t="shared" si="19"/>
        <v>,  0,0,0</v>
      </c>
      <c r="AD98" s="41">
        <f>IFERROR(VLOOKUP(J98,Таблица1[],3,0),0)*$E$2/100</f>
        <v>0</v>
      </c>
      <c r="AE98" s="41">
        <f>IFERROR(VLOOKUP(J98,Таблица1[],2,0),0)*$E$2/100</f>
        <v>0</v>
      </c>
      <c r="AF98" s="41">
        <f>IFERROR(VLOOKUP(J98,Таблица1[],4,0),0)*$E$2/100</f>
        <v>0</v>
      </c>
      <c r="AG98" s="5" t="str">
        <f t="shared" si="20"/>
        <v>,  0,0,0</v>
      </c>
      <c r="AH98" s="41">
        <f>IFERROR(VLOOKUP(K98,Таблица1[],3,0),0)*$E$2/100</f>
        <v>0</v>
      </c>
      <c r="AI98" s="41">
        <f>IFERROR(VLOOKUP(K98,Таблица1[],2,0),0)*$E$2/100</f>
        <v>0</v>
      </c>
      <c r="AJ98" s="41">
        <f>IFERROR(VLOOKUP(K98,Таблица1[],4,0),0)*$E$2/100</f>
        <v>0</v>
      </c>
      <c r="AK98" s="5" t="str">
        <f t="shared" si="21"/>
        <v>,  0,0,0</v>
      </c>
      <c r="AL98" s="41">
        <f>IFERROR(VLOOKUP(L98,Таблица1[],3,0),0)*$E$2/100</f>
        <v>0</v>
      </c>
      <c r="AM98" s="41">
        <f>IFERROR(VLOOKUP(L98,Таблица1[],2,0),0)*$E$2/100</f>
        <v>0</v>
      </c>
      <c r="AN98" s="41">
        <f>IFERROR(VLOOKUP(L98,Таблица1[],4,0),0)*$E$2/100</f>
        <v>0</v>
      </c>
      <c r="AO98" s="5" t="str">
        <f t="shared" si="22"/>
        <v>,  0,0,0</v>
      </c>
      <c r="AP98" s="41">
        <f>IFERROR(VLOOKUP(M98,Таблица1[],3,0),0)*$E$2/100</f>
        <v>0</v>
      </c>
      <c r="AQ98" s="41">
        <f>IFERROR(VLOOKUP(M98,Таблица1[],2,0),0)*$E$2/100</f>
        <v>0</v>
      </c>
      <c r="AR98" s="41">
        <f>IFERROR(VLOOKUP(M98,Таблица1[],4,0),0)*$E$2/100</f>
        <v>0</v>
      </c>
      <c r="AS98" s="5" t="str">
        <f t="shared" si="23"/>
        <v>,  0,0,0</v>
      </c>
      <c r="AT98" s="41">
        <f>IFERROR(VLOOKUP(N98,Таблица1[],3,0),0)*$E$2/100</f>
        <v>0</v>
      </c>
      <c r="AU98" s="41">
        <f>IFERROR(VLOOKUP(N98,Таблица1[],2,0),0)*$E$2/100</f>
        <v>0</v>
      </c>
      <c r="AV98" s="41">
        <f>IFERROR(VLOOKUP(N98,Таблица1[],4,0),0)*$E$2/100</f>
        <v>0</v>
      </c>
      <c r="AW98" s="5" t="str">
        <f t="shared" si="24"/>
        <v>,  0,0,0</v>
      </c>
      <c r="AX98" s="41">
        <f>IFERROR(VLOOKUP(O98,Таблица1[],3,0),0)*$E$2/100</f>
        <v>0</v>
      </c>
      <c r="AY98" s="41">
        <f>IFERROR(VLOOKUP(O98,Таблица1[],2,0),0)*$E$2/100</f>
        <v>0</v>
      </c>
      <c r="AZ98" s="41">
        <f>IFERROR(VLOOKUP(O98,Таблица1[],4,0),0)*$E$2/100</f>
        <v>0</v>
      </c>
      <c r="BA98" s="5" t="str">
        <f t="shared" si="25"/>
        <v>,  0,0,0</v>
      </c>
      <c r="BB98" s="41">
        <f>IFERROR(VLOOKUP(P98,Таблица1[],3,0),0)*$E$2/100</f>
        <v>0</v>
      </c>
      <c r="BC98" s="41">
        <f>IFERROR(VLOOKUP(P98,Таблица1[],2,0),0)*$E$2/100</f>
        <v>0</v>
      </c>
      <c r="BD98" s="41">
        <f>IFERROR(VLOOKUP(P98,Таблица1[],4,0),0)*$E$2/100</f>
        <v>0</v>
      </c>
      <c r="BE98" s="5" t="str">
        <f t="shared" si="26"/>
        <v>,  0,0,0</v>
      </c>
      <c r="BF98" s="41">
        <f>IFERROR(VLOOKUP(Q98,Таблица1[],3,0),0)*$E$2/100</f>
        <v>0</v>
      </c>
      <c r="BG98" s="41">
        <f>IFERROR(VLOOKUP(Q98,Таблица1[],2,0),0)*$E$2/100</f>
        <v>0</v>
      </c>
      <c r="BH98" s="41">
        <f>IFERROR(VLOOKUP(Q98,Таблица1[],4,0),0)*$E$2/100</f>
        <v>0</v>
      </c>
      <c r="BI98" s="5" t="str">
        <f t="shared" si="27"/>
        <v>,  0,0,0</v>
      </c>
      <c r="BJ98" s="41">
        <f>IFERROR(VLOOKUP(R98,Таблица1[],3,0),0)*$E$2/100</f>
        <v>85</v>
      </c>
      <c r="BK98" s="41">
        <f>IFERROR(VLOOKUP(R98,Таблица1[],2,0),0)*$E$2/100</f>
        <v>85</v>
      </c>
      <c r="BL98" s="41">
        <f>IFERROR(VLOOKUP(R98,Таблица1[],4,0),0)*$E$2/100</f>
        <v>85</v>
      </c>
      <c r="BM98" s="5" t="str">
        <f t="shared" si="28"/>
        <v>,  85,85,85</v>
      </c>
      <c r="BN98" s="41">
        <f>IFERROR(VLOOKUP(S98,Таблица1[],3,0),0)*$E$2/100</f>
        <v>0</v>
      </c>
      <c r="BO98" s="41">
        <f>IFERROR(VLOOKUP(S98,Таблица1[],2,0),0)*$E$2/100</f>
        <v>0</v>
      </c>
      <c r="BP98" s="41">
        <f>IFERROR(VLOOKUP(S98,Таблица1[],4,0),0)*$E$2/100</f>
        <v>0</v>
      </c>
      <c r="BQ98" s="5" t="str">
        <f t="shared" si="29"/>
        <v>,  0,0,0</v>
      </c>
      <c r="BR98" s="41">
        <f>IFERROR(VLOOKUP(T98,Таблица1[],3,0),0)*$E$2/100</f>
        <v>85</v>
      </c>
      <c r="BS98" s="41">
        <f>IFERROR(VLOOKUP(T98,Таблица1[],2,0),0)*$E$2/100</f>
        <v>85</v>
      </c>
      <c r="BT98" s="41">
        <f>IFERROR(VLOOKUP(T98,Таблица1[],4,0),0)*$E$2/100</f>
        <v>85</v>
      </c>
      <c r="BU98" s="5" t="str">
        <f t="shared" si="30"/>
        <v>,  85,85,85</v>
      </c>
    </row>
    <row r="99" spans="2:73" x14ac:dyDescent="0.45">
      <c r="B99" s="25">
        <v>64</v>
      </c>
      <c r="C99" s="25">
        <v>50</v>
      </c>
      <c r="D99" s="25">
        <v>5</v>
      </c>
      <c r="E99" s="25">
        <v>1</v>
      </c>
      <c r="F99" t="str">
        <f t="shared" si="31"/>
        <v>64,50,5,1</v>
      </c>
      <c r="S99" s="31" t="s">
        <v>43</v>
      </c>
      <c r="T99" s="33" t="s">
        <v>43</v>
      </c>
      <c r="V99" t="str">
        <f t="shared" si="18"/>
        <v>.DB   64,50,5,1,  85,85,85,  85,85,85,  0,0,0,  0,0,0,  0,0,0,  0,0,0,  0,0,0,  0,0,0,  0,0,0,  0,0,0,  0,0,0,  0,0,0</v>
      </c>
      <c r="W99" s="25" t="s">
        <v>24</v>
      </c>
      <c r="X99" s="27"/>
      <c r="Y99" s="25"/>
      <c r="Z99" s="41">
        <f>IFERROR(VLOOKUP(I99,Таблица1[],3,0),0)*$E$2/100</f>
        <v>0</v>
      </c>
      <c r="AA99" s="41">
        <f>IFERROR(VLOOKUP(I99,Таблица1[],2,0),0)*$E$2/100</f>
        <v>0</v>
      </c>
      <c r="AB99" s="41">
        <f>IFERROR(VLOOKUP(I99,Таблица1[],4,0),0)*$E$2/100</f>
        <v>0</v>
      </c>
      <c r="AC99" s="5" t="str">
        <f t="shared" si="19"/>
        <v>,  0,0,0</v>
      </c>
      <c r="AD99" s="41">
        <f>IFERROR(VLOOKUP(J99,Таблица1[],3,0),0)*$E$2/100</f>
        <v>0</v>
      </c>
      <c r="AE99" s="41">
        <f>IFERROR(VLOOKUP(J99,Таблица1[],2,0),0)*$E$2/100</f>
        <v>0</v>
      </c>
      <c r="AF99" s="41">
        <f>IFERROR(VLOOKUP(J99,Таблица1[],4,0),0)*$E$2/100</f>
        <v>0</v>
      </c>
      <c r="AG99" s="5" t="str">
        <f t="shared" si="20"/>
        <v>,  0,0,0</v>
      </c>
      <c r="AH99" s="41">
        <f>IFERROR(VLOOKUP(K99,Таблица1[],3,0),0)*$E$2/100</f>
        <v>0</v>
      </c>
      <c r="AI99" s="41">
        <f>IFERROR(VLOOKUP(K99,Таблица1[],2,0),0)*$E$2/100</f>
        <v>0</v>
      </c>
      <c r="AJ99" s="41">
        <f>IFERROR(VLOOKUP(K99,Таблица1[],4,0),0)*$E$2/100</f>
        <v>0</v>
      </c>
      <c r="AK99" s="5" t="str">
        <f t="shared" si="21"/>
        <v>,  0,0,0</v>
      </c>
      <c r="AL99" s="41">
        <f>IFERROR(VLOOKUP(L99,Таблица1[],3,0),0)*$E$2/100</f>
        <v>0</v>
      </c>
      <c r="AM99" s="41">
        <f>IFERROR(VLOOKUP(L99,Таблица1[],2,0),0)*$E$2/100</f>
        <v>0</v>
      </c>
      <c r="AN99" s="41">
        <f>IFERROR(VLOOKUP(L99,Таблица1[],4,0),0)*$E$2/100</f>
        <v>0</v>
      </c>
      <c r="AO99" s="5" t="str">
        <f t="shared" si="22"/>
        <v>,  0,0,0</v>
      </c>
      <c r="AP99" s="41">
        <f>IFERROR(VLOOKUP(M99,Таблица1[],3,0),0)*$E$2/100</f>
        <v>0</v>
      </c>
      <c r="AQ99" s="41">
        <f>IFERROR(VLOOKUP(M99,Таблица1[],2,0),0)*$E$2/100</f>
        <v>0</v>
      </c>
      <c r="AR99" s="41">
        <f>IFERROR(VLOOKUP(M99,Таблица1[],4,0),0)*$E$2/100</f>
        <v>0</v>
      </c>
      <c r="AS99" s="5" t="str">
        <f t="shared" si="23"/>
        <v>,  0,0,0</v>
      </c>
      <c r="AT99" s="41">
        <f>IFERROR(VLOOKUP(N99,Таблица1[],3,0),0)*$E$2/100</f>
        <v>0</v>
      </c>
      <c r="AU99" s="41">
        <f>IFERROR(VLOOKUP(N99,Таблица1[],2,0),0)*$E$2/100</f>
        <v>0</v>
      </c>
      <c r="AV99" s="41">
        <f>IFERROR(VLOOKUP(N99,Таблица1[],4,0),0)*$E$2/100</f>
        <v>0</v>
      </c>
      <c r="AW99" s="5" t="str">
        <f t="shared" si="24"/>
        <v>,  0,0,0</v>
      </c>
      <c r="AX99" s="41">
        <f>IFERROR(VLOOKUP(O99,Таблица1[],3,0),0)*$E$2/100</f>
        <v>0</v>
      </c>
      <c r="AY99" s="41">
        <f>IFERROR(VLOOKUP(O99,Таблица1[],2,0),0)*$E$2/100</f>
        <v>0</v>
      </c>
      <c r="AZ99" s="41">
        <f>IFERROR(VLOOKUP(O99,Таблица1[],4,0),0)*$E$2/100</f>
        <v>0</v>
      </c>
      <c r="BA99" s="5" t="str">
        <f t="shared" si="25"/>
        <v>,  0,0,0</v>
      </c>
      <c r="BB99" s="41">
        <f>IFERROR(VLOOKUP(P99,Таблица1[],3,0),0)*$E$2/100</f>
        <v>0</v>
      </c>
      <c r="BC99" s="41">
        <f>IFERROR(VLOOKUP(P99,Таблица1[],2,0),0)*$E$2/100</f>
        <v>0</v>
      </c>
      <c r="BD99" s="41">
        <f>IFERROR(VLOOKUP(P99,Таблица1[],4,0),0)*$E$2/100</f>
        <v>0</v>
      </c>
      <c r="BE99" s="5" t="str">
        <f t="shared" si="26"/>
        <v>,  0,0,0</v>
      </c>
      <c r="BF99" s="41">
        <f>IFERROR(VLOOKUP(Q99,Таблица1[],3,0),0)*$E$2/100</f>
        <v>0</v>
      </c>
      <c r="BG99" s="41">
        <f>IFERROR(VLOOKUP(Q99,Таблица1[],2,0),0)*$E$2/100</f>
        <v>0</v>
      </c>
      <c r="BH99" s="41">
        <f>IFERROR(VLOOKUP(Q99,Таблица1[],4,0),0)*$E$2/100</f>
        <v>0</v>
      </c>
      <c r="BI99" s="5" t="str">
        <f t="shared" si="27"/>
        <v>,  0,0,0</v>
      </c>
      <c r="BJ99" s="41">
        <f>IFERROR(VLOOKUP(R99,Таблица1[],3,0),0)*$E$2/100</f>
        <v>0</v>
      </c>
      <c r="BK99" s="41">
        <f>IFERROR(VLOOKUP(R99,Таблица1[],2,0),0)*$E$2/100</f>
        <v>0</v>
      </c>
      <c r="BL99" s="41">
        <f>IFERROR(VLOOKUP(R99,Таблица1[],4,0),0)*$E$2/100</f>
        <v>0</v>
      </c>
      <c r="BM99" s="5" t="str">
        <f t="shared" si="28"/>
        <v>,  0,0,0</v>
      </c>
      <c r="BN99" s="41">
        <f>IFERROR(VLOOKUP(S99,Таблица1[],3,0),0)*$E$2/100</f>
        <v>85</v>
      </c>
      <c r="BO99" s="41">
        <f>IFERROR(VLOOKUP(S99,Таблица1[],2,0),0)*$E$2/100</f>
        <v>85</v>
      </c>
      <c r="BP99" s="41">
        <f>IFERROR(VLOOKUP(S99,Таблица1[],4,0),0)*$E$2/100</f>
        <v>85</v>
      </c>
      <c r="BQ99" s="5" t="str">
        <f t="shared" si="29"/>
        <v>,  85,85,85</v>
      </c>
      <c r="BR99" s="41">
        <f>IFERROR(VLOOKUP(T99,Таблица1[],3,0),0)*$E$2/100</f>
        <v>85</v>
      </c>
      <c r="BS99" s="41">
        <f>IFERROR(VLOOKUP(T99,Таблица1[],2,0),0)*$E$2/100</f>
        <v>85</v>
      </c>
      <c r="BT99" s="41">
        <f>IFERROR(VLOOKUP(T99,Таблица1[],4,0),0)*$E$2/100</f>
        <v>85</v>
      </c>
      <c r="BU99" s="5" t="str">
        <f t="shared" si="30"/>
        <v>,  85,85,85</v>
      </c>
    </row>
    <row r="100" spans="2:73" x14ac:dyDescent="0.45">
      <c r="B100" s="25">
        <v>64</v>
      </c>
      <c r="C100" s="25">
        <v>50</v>
      </c>
      <c r="D100" s="25">
        <v>10</v>
      </c>
      <c r="E100" s="25">
        <v>1</v>
      </c>
      <c r="F100" t="str">
        <f t="shared" si="31"/>
        <v>64,50,10,1</v>
      </c>
      <c r="T100" s="33" t="s">
        <v>43</v>
      </c>
      <c r="V100" t="str">
        <f t="shared" si="18"/>
        <v>.DB   64,50,10,1,  85,85,85,  0,0,0,  0,0,0,  0,0,0,  0,0,0,  0,0,0,  0,0,0,  0,0,0,  0,0,0,  0,0,0,  0,0,0,  0,0,0</v>
      </c>
      <c r="W100" s="25" t="s">
        <v>24</v>
      </c>
      <c r="X100" s="27"/>
      <c r="Y100" s="25"/>
      <c r="Z100" s="41">
        <f>IFERROR(VLOOKUP(I100,Таблица1[],3,0),0)*$E$2/100</f>
        <v>0</v>
      </c>
      <c r="AA100" s="41">
        <f>IFERROR(VLOOKUP(I100,Таблица1[],2,0),0)*$E$2/100</f>
        <v>0</v>
      </c>
      <c r="AB100" s="41">
        <f>IFERROR(VLOOKUP(I100,Таблица1[],4,0),0)*$E$2/100</f>
        <v>0</v>
      </c>
      <c r="AC100" s="5" t="str">
        <f t="shared" si="19"/>
        <v>,  0,0,0</v>
      </c>
      <c r="AD100" s="41">
        <f>IFERROR(VLOOKUP(J100,Таблица1[],3,0),0)*$E$2/100</f>
        <v>0</v>
      </c>
      <c r="AE100" s="41">
        <f>IFERROR(VLOOKUP(J100,Таблица1[],2,0),0)*$E$2/100</f>
        <v>0</v>
      </c>
      <c r="AF100" s="41">
        <f>IFERROR(VLOOKUP(J100,Таблица1[],4,0),0)*$E$2/100</f>
        <v>0</v>
      </c>
      <c r="AG100" s="5" t="str">
        <f t="shared" si="20"/>
        <v>,  0,0,0</v>
      </c>
      <c r="AH100" s="41">
        <f>IFERROR(VLOOKUP(K100,Таблица1[],3,0),0)*$E$2/100</f>
        <v>0</v>
      </c>
      <c r="AI100" s="41">
        <f>IFERROR(VLOOKUP(K100,Таблица1[],2,0),0)*$E$2/100</f>
        <v>0</v>
      </c>
      <c r="AJ100" s="41">
        <f>IFERROR(VLOOKUP(K100,Таблица1[],4,0),0)*$E$2/100</f>
        <v>0</v>
      </c>
      <c r="AK100" s="5" t="str">
        <f t="shared" si="21"/>
        <v>,  0,0,0</v>
      </c>
      <c r="AL100" s="41">
        <f>IFERROR(VLOOKUP(L100,Таблица1[],3,0),0)*$E$2/100</f>
        <v>0</v>
      </c>
      <c r="AM100" s="41">
        <f>IFERROR(VLOOKUP(L100,Таблица1[],2,0),0)*$E$2/100</f>
        <v>0</v>
      </c>
      <c r="AN100" s="41">
        <f>IFERROR(VLOOKUP(L100,Таблица1[],4,0),0)*$E$2/100</f>
        <v>0</v>
      </c>
      <c r="AO100" s="5" t="str">
        <f t="shared" si="22"/>
        <v>,  0,0,0</v>
      </c>
      <c r="AP100" s="41">
        <f>IFERROR(VLOOKUP(M100,Таблица1[],3,0),0)*$E$2/100</f>
        <v>0</v>
      </c>
      <c r="AQ100" s="41">
        <f>IFERROR(VLOOKUP(M100,Таблица1[],2,0),0)*$E$2/100</f>
        <v>0</v>
      </c>
      <c r="AR100" s="41">
        <f>IFERROR(VLOOKUP(M100,Таблица1[],4,0),0)*$E$2/100</f>
        <v>0</v>
      </c>
      <c r="AS100" s="5" t="str">
        <f t="shared" si="23"/>
        <v>,  0,0,0</v>
      </c>
      <c r="AT100" s="41">
        <f>IFERROR(VLOOKUP(N100,Таблица1[],3,0),0)*$E$2/100</f>
        <v>0</v>
      </c>
      <c r="AU100" s="41">
        <f>IFERROR(VLOOKUP(N100,Таблица1[],2,0),0)*$E$2/100</f>
        <v>0</v>
      </c>
      <c r="AV100" s="41">
        <f>IFERROR(VLOOKUP(N100,Таблица1[],4,0),0)*$E$2/100</f>
        <v>0</v>
      </c>
      <c r="AW100" s="5" t="str">
        <f t="shared" si="24"/>
        <v>,  0,0,0</v>
      </c>
      <c r="AX100" s="41">
        <f>IFERROR(VLOOKUP(O100,Таблица1[],3,0),0)*$E$2/100</f>
        <v>0</v>
      </c>
      <c r="AY100" s="41">
        <f>IFERROR(VLOOKUP(O100,Таблица1[],2,0),0)*$E$2/100</f>
        <v>0</v>
      </c>
      <c r="AZ100" s="41">
        <f>IFERROR(VLOOKUP(O100,Таблица1[],4,0),0)*$E$2/100</f>
        <v>0</v>
      </c>
      <c r="BA100" s="5" t="str">
        <f t="shared" si="25"/>
        <v>,  0,0,0</v>
      </c>
      <c r="BB100" s="41">
        <f>IFERROR(VLOOKUP(P100,Таблица1[],3,0),0)*$E$2/100</f>
        <v>0</v>
      </c>
      <c r="BC100" s="41">
        <f>IFERROR(VLOOKUP(P100,Таблица1[],2,0),0)*$E$2/100</f>
        <v>0</v>
      </c>
      <c r="BD100" s="41">
        <f>IFERROR(VLOOKUP(P100,Таблица1[],4,0),0)*$E$2/100</f>
        <v>0</v>
      </c>
      <c r="BE100" s="5" t="str">
        <f t="shared" si="26"/>
        <v>,  0,0,0</v>
      </c>
      <c r="BF100" s="41">
        <f>IFERROR(VLOOKUP(Q100,Таблица1[],3,0),0)*$E$2/100</f>
        <v>0</v>
      </c>
      <c r="BG100" s="41">
        <f>IFERROR(VLOOKUP(Q100,Таблица1[],2,0),0)*$E$2/100</f>
        <v>0</v>
      </c>
      <c r="BH100" s="41">
        <f>IFERROR(VLOOKUP(Q100,Таблица1[],4,0),0)*$E$2/100</f>
        <v>0</v>
      </c>
      <c r="BI100" s="5" t="str">
        <f t="shared" si="27"/>
        <v>,  0,0,0</v>
      </c>
      <c r="BJ100" s="41">
        <f>IFERROR(VLOOKUP(R100,Таблица1[],3,0),0)*$E$2/100</f>
        <v>0</v>
      </c>
      <c r="BK100" s="41">
        <f>IFERROR(VLOOKUP(R100,Таблица1[],2,0),0)*$E$2/100</f>
        <v>0</v>
      </c>
      <c r="BL100" s="41">
        <f>IFERROR(VLOOKUP(R100,Таблица1[],4,0),0)*$E$2/100</f>
        <v>0</v>
      </c>
      <c r="BM100" s="5" t="str">
        <f t="shared" si="28"/>
        <v>,  0,0,0</v>
      </c>
      <c r="BN100" s="41">
        <f>IFERROR(VLOOKUP(S100,Таблица1[],3,0),0)*$E$2/100</f>
        <v>0</v>
      </c>
      <c r="BO100" s="41">
        <f>IFERROR(VLOOKUP(S100,Таблица1[],2,0),0)*$E$2/100</f>
        <v>0</v>
      </c>
      <c r="BP100" s="41">
        <f>IFERROR(VLOOKUP(S100,Таблица1[],4,0),0)*$E$2/100</f>
        <v>0</v>
      </c>
      <c r="BQ100" s="5" t="str">
        <f t="shared" si="29"/>
        <v>,  0,0,0</v>
      </c>
      <c r="BR100" s="41">
        <f>IFERROR(VLOOKUP(T100,Таблица1[],3,0),0)*$E$2/100</f>
        <v>85</v>
      </c>
      <c r="BS100" s="41">
        <f>IFERROR(VLOOKUP(T100,Таблица1[],2,0),0)*$E$2/100</f>
        <v>85</v>
      </c>
      <c r="BT100" s="41">
        <f>IFERROR(VLOOKUP(T100,Таблица1[],4,0),0)*$E$2/100</f>
        <v>85</v>
      </c>
      <c r="BU100" s="5" t="str">
        <f t="shared" si="30"/>
        <v>,  85,85,85</v>
      </c>
    </row>
    <row r="101" spans="2:73" x14ac:dyDescent="0.45">
      <c r="B101" s="25">
        <v>64</v>
      </c>
      <c r="C101" s="25">
        <v>10</v>
      </c>
      <c r="D101" s="25">
        <v>10</v>
      </c>
      <c r="E101" s="25">
        <v>1</v>
      </c>
      <c r="F101" t="str">
        <f t="shared" si="31"/>
        <v>64,10,10,1</v>
      </c>
      <c r="T101" s="33" t="s">
        <v>43</v>
      </c>
      <c r="V101" t="str">
        <f t="shared" si="18"/>
        <v>.DB   64,10,10,1,  85,85,85,  0,0,0,  0,0,0,  0,0,0,  0,0,0,  0,0,0,  0,0,0,  0,0,0,  0,0,0,  0,0,0,  0,0,0,  0,0,0</v>
      </c>
      <c r="W101" s="25" t="s">
        <v>24</v>
      </c>
      <c r="X101" s="27"/>
      <c r="Y101" s="25"/>
      <c r="Z101" s="41">
        <f>IFERROR(VLOOKUP(I101,Таблица1[],3,0),0)*$E$2/100</f>
        <v>0</v>
      </c>
      <c r="AA101" s="41">
        <f>IFERROR(VLOOKUP(I101,Таблица1[],2,0),0)*$E$2/100</f>
        <v>0</v>
      </c>
      <c r="AB101" s="41">
        <f>IFERROR(VLOOKUP(I101,Таблица1[],4,0),0)*$E$2/100</f>
        <v>0</v>
      </c>
      <c r="AC101" s="5" t="str">
        <f t="shared" si="19"/>
        <v>,  0,0,0</v>
      </c>
      <c r="AD101" s="41">
        <f>IFERROR(VLOOKUP(J101,Таблица1[],3,0),0)*$E$2/100</f>
        <v>0</v>
      </c>
      <c r="AE101" s="41">
        <f>IFERROR(VLOOKUP(J101,Таблица1[],2,0),0)*$E$2/100</f>
        <v>0</v>
      </c>
      <c r="AF101" s="41">
        <f>IFERROR(VLOOKUP(J101,Таблица1[],4,0),0)*$E$2/100</f>
        <v>0</v>
      </c>
      <c r="AG101" s="5" t="str">
        <f t="shared" si="20"/>
        <v>,  0,0,0</v>
      </c>
      <c r="AH101" s="41">
        <f>IFERROR(VLOOKUP(K101,Таблица1[],3,0),0)*$E$2/100</f>
        <v>0</v>
      </c>
      <c r="AI101" s="41">
        <f>IFERROR(VLOOKUP(K101,Таблица1[],2,0),0)*$E$2/100</f>
        <v>0</v>
      </c>
      <c r="AJ101" s="41">
        <f>IFERROR(VLOOKUP(K101,Таблица1[],4,0),0)*$E$2/100</f>
        <v>0</v>
      </c>
      <c r="AK101" s="5" t="str">
        <f t="shared" si="21"/>
        <v>,  0,0,0</v>
      </c>
      <c r="AL101" s="41">
        <f>IFERROR(VLOOKUP(L101,Таблица1[],3,0),0)*$E$2/100</f>
        <v>0</v>
      </c>
      <c r="AM101" s="41">
        <f>IFERROR(VLOOKUP(L101,Таблица1[],2,0),0)*$E$2/100</f>
        <v>0</v>
      </c>
      <c r="AN101" s="41">
        <f>IFERROR(VLOOKUP(L101,Таблица1[],4,0),0)*$E$2/100</f>
        <v>0</v>
      </c>
      <c r="AO101" s="5" t="str">
        <f t="shared" si="22"/>
        <v>,  0,0,0</v>
      </c>
      <c r="AP101" s="41">
        <f>IFERROR(VLOOKUP(M101,Таблица1[],3,0),0)*$E$2/100</f>
        <v>0</v>
      </c>
      <c r="AQ101" s="41">
        <f>IFERROR(VLOOKUP(M101,Таблица1[],2,0),0)*$E$2/100</f>
        <v>0</v>
      </c>
      <c r="AR101" s="41">
        <f>IFERROR(VLOOKUP(M101,Таблица1[],4,0),0)*$E$2/100</f>
        <v>0</v>
      </c>
      <c r="AS101" s="5" t="str">
        <f t="shared" si="23"/>
        <v>,  0,0,0</v>
      </c>
      <c r="AT101" s="41">
        <f>IFERROR(VLOOKUP(N101,Таблица1[],3,0),0)*$E$2/100</f>
        <v>0</v>
      </c>
      <c r="AU101" s="41">
        <f>IFERROR(VLOOKUP(N101,Таблица1[],2,0),0)*$E$2/100</f>
        <v>0</v>
      </c>
      <c r="AV101" s="41">
        <f>IFERROR(VLOOKUP(N101,Таблица1[],4,0),0)*$E$2/100</f>
        <v>0</v>
      </c>
      <c r="AW101" s="5" t="str">
        <f t="shared" si="24"/>
        <v>,  0,0,0</v>
      </c>
      <c r="AX101" s="41">
        <f>IFERROR(VLOOKUP(O101,Таблица1[],3,0),0)*$E$2/100</f>
        <v>0</v>
      </c>
      <c r="AY101" s="41">
        <f>IFERROR(VLOOKUP(O101,Таблица1[],2,0),0)*$E$2/100</f>
        <v>0</v>
      </c>
      <c r="AZ101" s="41">
        <f>IFERROR(VLOOKUP(O101,Таблица1[],4,0),0)*$E$2/100</f>
        <v>0</v>
      </c>
      <c r="BA101" s="5" t="str">
        <f t="shared" si="25"/>
        <v>,  0,0,0</v>
      </c>
      <c r="BB101" s="41">
        <f>IFERROR(VLOOKUP(P101,Таблица1[],3,0),0)*$E$2/100</f>
        <v>0</v>
      </c>
      <c r="BC101" s="41">
        <f>IFERROR(VLOOKUP(P101,Таблица1[],2,0),0)*$E$2/100</f>
        <v>0</v>
      </c>
      <c r="BD101" s="41">
        <f>IFERROR(VLOOKUP(P101,Таблица1[],4,0),0)*$E$2/100</f>
        <v>0</v>
      </c>
      <c r="BE101" s="5" t="str">
        <f t="shared" si="26"/>
        <v>,  0,0,0</v>
      </c>
      <c r="BF101" s="41">
        <f>IFERROR(VLOOKUP(Q101,Таблица1[],3,0),0)*$E$2/100</f>
        <v>0</v>
      </c>
      <c r="BG101" s="41">
        <f>IFERROR(VLOOKUP(Q101,Таблица1[],2,0),0)*$E$2/100</f>
        <v>0</v>
      </c>
      <c r="BH101" s="41">
        <f>IFERROR(VLOOKUP(Q101,Таблица1[],4,0),0)*$E$2/100</f>
        <v>0</v>
      </c>
      <c r="BI101" s="5" t="str">
        <f t="shared" si="27"/>
        <v>,  0,0,0</v>
      </c>
      <c r="BJ101" s="41">
        <f>IFERROR(VLOOKUP(R101,Таблица1[],3,0),0)*$E$2/100</f>
        <v>0</v>
      </c>
      <c r="BK101" s="41">
        <f>IFERROR(VLOOKUP(R101,Таблица1[],2,0),0)*$E$2/100</f>
        <v>0</v>
      </c>
      <c r="BL101" s="41">
        <f>IFERROR(VLOOKUP(R101,Таблица1[],4,0),0)*$E$2/100</f>
        <v>0</v>
      </c>
      <c r="BM101" s="5" t="str">
        <f t="shared" si="28"/>
        <v>,  0,0,0</v>
      </c>
      <c r="BN101" s="41">
        <f>IFERROR(VLOOKUP(S101,Таблица1[],3,0),0)*$E$2/100</f>
        <v>0</v>
      </c>
      <c r="BO101" s="41">
        <f>IFERROR(VLOOKUP(S101,Таблица1[],2,0),0)*$E$2/100</f>
        <v>0</v>
      </c>
      <c r="BP101" s="41">
        <f>IFERROR(VLOOKUP(S101,Таблица1[],4,0),0)*$E$2/100</f>
        <v>0</v>
      </c>
      <c r="BQ101" s="5" t="str">
        <f t="shared" si="29"/>
        <v>,  0,0,0</v>
      </c>
      <c r="BR101" s="41">
        <f>IFERROR(VLOOKUP(T101,Таблица1[],3,0),0)*$E$2/100</f>
        <v>85</v>
      </c>
      <c r="BS101" s="41">
        <f>IFERROR(VLOOKUP(T101,Таблица1[],2,0),0)*$E$2/100</f>
        <v>85</v>
      </c>
      <c r="BT101" s="41">
        <f>IFERROR(VLOOKUP(T101,Таблица1[],4,0),0)*$E$2/100</f>
        <v>85</v>
      </c>
      <c r="BU101" s="5" t="str">
        <f t="shared" si="30"/>
        <v>,  85,85,85</v>
      </c>
    </row>
    <row r="102" spans="2:73" x14ac:dyDescent="0.45">
      <c r="B102" s="25">
        <v>64</v>
      </c>
      <c r="C102" s="25">
        <v>10</v>
      </c>
      <c r="D102" s="25">
        <v>10</v>
      </c>
      <c r="E102" s="25">
        <v>1</v>
      </c>
      <c r="F102" t="str">
        <f t="shared" si="31"/>
        <v>64,10,10,1</v>
      </c>
      <c r="R102" s="31" t="s">
        <v>43</v>
      </c>
      <c r="S102" s="31" t="s">
        <v>43</v>
      </c>
      <c r="T102" s="33" t="s">
        <v>43</v>
      </c>
      <c r="V102" t="str">
        <f t="shared" si="18"/>
        <v>.DB   64,10,10,1,  85,85,85,  85,85,85,  85,85,85,  0,0,0,  0,0,0,  0,0,0,  0,0,0,  0,0,0,  0,0,0,  0,0,0,  0,0,0,  0,0,0</v>
      </c>
      <c r="W102" s="25" t="s">
        <v>24</v>
      </c>
      <c r="X102" s="27"/>
      <c r="Y102" s="25"/>
      <c r="Z102" s="41">
        <f>IFERROR(VLOOKUP(I102,Таблица1[],3,0),0)*$E$2/100</f>
        <v>0</v>
      </c>
      <c r="AA102" s="41">
        <f>IFERROR(VLOOKUP(I102,Таблица1[],2,0),0)*$E$2/100</f>
        <v>0</v>
      </c>
      <c r="AB102" s="41">
        <f>IFERROR(VLOOKUP(I102,Таблица1[],4,0),0)*$E$2/100</f>
        <v>0</v>
      </c>
      <c r="AC102" s="5" t="str">
        <f t="shared" si="19"/>
        <v>,  0,0,0</v>
      </c>
      <c r="AD102" s="41">
        <f>IFERROR(VLOOKUP(J102,Таблица1[],3,0),0)*$E$2/100</f>
        <v>0</v>
      </c>
      <c r="AE102" s="41">
        <f>IFERROR(VLOOKUP(J102,Таблица1[],2,0),0)*$E$2/100</f>
        <v>0</v>
      </c>
      <c r="AF102" s="41">
        <f>IFERROR(VLOOKUP(J102,Таблица1[],4,0),0)*$E$2/100</f>
        <v>0</v>
      </c>
      <c r="AG102" s="5" t="str">
        <f t="shared" si="20"/>
        <v>,  0,0,0</v>
      </c>
      <c r="AH102" s="41">
        <f>IFERROR(VLOOKUP(K102,Таблица1[],3,0),0)*$E$2/100</f>
        <v>0</v>
      </c>
      <c r="AI102" s="41">
        <f>IFERROR(VLOOKUP(K102,Таблица1[],2,0),0)*$E$2/100</f>
        <v>0</v>
      </c>
      <c r="AJ102" s="41">
        <f>IFERROR(VLOOKUP(K102,Таблица1[],4,0),0)*$E$2/100</f>
        <v>0</v>
      </c>
      <c r="AK102" s="5" t="str">
        <f t="shared" si="21"/>
        <v>,  0,0,0</v>
      </c>
      <c r="AL102" s="41">
        <f>IFERROR(VLOOKUP(L102,Таблица1[],3,0),0)*$E$2/100</f>
        <v>0</v>
      </c>
      <c r="AM102" s="41">
        <f>IFERROR(VLOOKUP(L102,Таблица1[],2,0),0)*$E$2/100</f>
        <v>0</v>
      </c>
      <c r="AN102" s="41">
        <f>IFERROR(VLOOKUP(L102,Таблица1[],4,0),0)*$E$2/100</f>
        <v>0</v>
      </c>
      <c r="AO102" s="5" t="str">
        <f t="shared" si="22"/>
        <v>,  0,0,0</v>
      </c>
      <c r="AP102" s="41">
        <f>IFERROR(VLOOKUP(M102,Таблица1[],3,0),0)*$E$2/100</f>
        <v>0</v>
      </c>
      <c r="AQ102" s="41">
        <f>IFERROR(VLOOKUP(M102,Таблица1[],2,0),0)*$E$2/100</f>
        <v>0</v>
      </c>
      <c r="AR102" s="41">
        <f>IFERROR(VLOOKUP(M102,Таблица1[],4,0),0)*$E$2/100</f>
        <v>0</v>
      </c>
      <c r="AS102" s="5" t="str">
        <f t="shared" si="23"/>
        <v>,  0,0,0</v>
      </c>
      <c r="AT102" s="41">
        <f>IFERROR(VLOOKUP(N102,Таблица1[],3,0),0)*$E$2/100</f>
        <v>0</v>
      </c>
      <c r="AU102" s="41">
        <f>IFERROR(VLOOKUP(N102,Таблица1[],2,0),0)*$E$2/100</f>
        <v>0</v>
      </c>
      <c r="AV102" s="41">
        <f>IFERROR(VLOOKUP(N102,Таблица1[],4,0),0)*$E$2/100</f>
        <v>0</v>
      </c>
      <c r="AW102" s="5" t="str">
        <f t="shared" si="24"/>
        <v>,  0,0,0</v>
      </c>
      <c r="AX102" s="41">
        <f>IFERROR(VLOOKUP(O102,Таблица1[],3,0),0)*$E$2/100</f>
        <v>0</v>
      </c>
      <c r="AY102" s="41">
        <f>IFERROR(VLOOKUP(O102,Таблица1[],2,0),0)*$E$2/100</f>
        <v>0</v>
      </c>
      <c r="AZ102" s="41">
        <f>IFERROR(VLOOKUP(O102,Таблица1[],4,0),0)*$E$2/100</f>
        <v>0</v>
      </c>
      <c r="BA102" s="5" t="str">
        <f t="shared" si="25"/>
        <v>,  0,0,0</v>
      </c>
      <c r="BB102" s="41">
        <f>IFERROR(VLOOKUP(P102,Таблица1[],3,0),0)*$E$2/100</f>
        <v>0</v>
      </c>
      <c r="BC102" s="41">
        <f>IFERROR(VLOOKUP(P102,Таблица1[],2,0),0)*$E$2/100</f>
        <v>0</v>
      </c>
      <c r="BD102" s="41">
        <f>IFERROR(VLOOKUP(P102,Таблица1[],4,0),0)*$E$2/100</f>
        <v>0</v>
      </c>
      <c r="BE102" s="5" t="str">
        <f t="shared" si="26"/>
        <v>,  0,0,0</v>
      </c>
      <c r="BF102" s="41">
        <f>IFERROR(VLOOKUP(Q102,Таблица1[],3,0),0)*$E$2/100</f>
        <v>0</v>
      </c>
      <c r="BG102" s="41">
        <f>IFERROR(VLOOKUP(Q102,Таблица1[],2,0),0)*$E$2/100</f>
        <v>0</v>
      </c>
      <c r="BH102" s="41">
        <f>IFERROR(VLOOKUP(Q102,Таблица1[],4,0),0)*$E$2/100</f>
        <v>0</v>
      </c>
      <c r="BI102" s="5" t="str">
        <f t="shared" si="27"/>
        <v>,  0,0,0</v>
      </c>
      <c r="BJ102" s="41">
        <f>IFERROR(VLOOKUP(R102,Таблица1[],3,0),0)*$E$2/100</f>
        <v>85</v>
      </c>
      <c r="BK102" s="41">
        <f>IFERROR(VLOOKUP(R102,Таблица1[],2,0),0)*$E$2/100</f>
        <v>85</v>
      </c>
      <c r="BL102" s="41">
        <f>IFERROR(VLOOKUP(R102,Таблица1[],4,0),0)*$E$2/100</f>
        <v>85</v>
      </c>
      <c r="BM102" s="5" t="str">
        <f t="shared" si="28"/>
        <v>,  85,85,85</v>
      </c>
      <c r="BN102" s="41">
        <f>IFERROR(VLOOKUP(S102,Таблица1[],3,0),0)*$E$2/100</f>
        <v>85</v>
      </c>
      <c r="BO102" s="41">
        <f>IFERROR(VLOOKUP(S102,Таблица1[],2,0),0)*$E$2/100</f>
        <v>85</v>
      </c>
      <c r="BP102" s="41">
        <f>IFERROR(VLOOKUP(S102,Таблица1[],4,0),0)*$E$2/100</f>
        <v>85</v>
      </c>
      <c r="BQ102" s="5" t="str">
        <f t="shared" si="29"/>
        <v>,  85,85,85</v>
      </c>
      <c r="BR102" s="41">
        <f>IFERROR(VLOOKUP(T102,Таблица1[],3,0),0)*$E$2/100</f>
        <v>85</v>
      </c>
      <c r="BS102" s="41">
        <f>IFERROR(VLOOKUP(T102,Таблица1[],2,0),0)*$E$2/100</f>
        <v>85</v>
      </c>
      <c r="BT102" s="41">
        <f>IFERROR(VLOOKUP(T102,Таблица1[],4,0),0)*$E$2/100</f>
        <v>85</v>
      </c>
      <c r="BU102" s="5" t="str">
        <f t="shared" si="30"/>
        <v>,  85,85,85</v>
      </c>
    </row>
    <row r="103" spans="2:73" x14ac:dyDescent="0.45">
      <c r="B103" s="25">
        <v>64</v>
      </c>
      <c r="C103" s="25">
        <v>10</v>
      </c>
      <c r="D103" s="25">
        <v>10</v>
      </c>
      <c r="E103" s="25">
        <v>1</v>
      </c>
      <c r="F103" t="str">
        <f t="shared" si="31"/>
        <v>64,10,10,1</v>
      </c>
      <c r="P103" s="35" t="s">
        <v>43</v>
      </c>
      <c r="Q103" s="35" t="s">
        <v>43</v>
      </c>
      <c r="R103" s="31" t="s">
        <v>43</v>
      </c>
      <c r="S103" s="31" t="s">
        <v>43</v>
      </c>
      <c r="T103" s="33" t="s">
        <v>43</v>
      </c>
      <c r="V103" t="str">
        <f t="shared" si="18"/>
        <v>.DB   64,10,10,1,  85,85,85,  85,85,85,  85,85,85,  85,85,85,  85,85,85,  0,0,0,  0,0,0,  0,0,0,  0,0,0,  0,0,0,  0,0,0,  0,0,0</v>
      </c>
      <c r="W103" s="25" t="s">
        <v>24</v>
      </c>
      <c r="X103" s="27"/>
      <c r="Y103" s="25"/>
      <c r="Z103" s="41">
        <f>IFERROR(VLOOKUP(I103,Таблица1[],3,0),0)*$E$2/100</f>
        <v>0</v>
      </c>
      <c r="AA103" s="41">
        <f>IFERROR(VLOOKUP(I103,Таблица1[],2,0),0)*$E$2/100</f>
        <v>0</v>
      </c>
      <c r="AB103" s="41">
        <f>IFERROR(VLOOKUP(I103,Таблица1[],4,0),0)*$E$2/100</f>
        <v>0</v>
      </c>
      <c r="AC103" s="5" t="str">
        <f t="shared" si="19"/>
        <v>,  0,0,0</v>
      </c>
      <c r="AD103" s="41">
        <f>IFERROR(VLOOKUP(J103,Таблица1[],3,0),0)*$E$2/100</f>
        <v>0</v>
      </c>
      <c r="AE103" s="41">
        <f>IFERROR(VLOOKUP(J103,Таблица1[],2,0),0)*$E$2/100</f>
        <v>0</v>
      </c>
      <c r="AF103" s="41">
        <f>IFERROR(VLOOKUP(J103,Таблица1[],4,0),0)*$E$2/100</f>
        <v>0</v>
      </c>
      <c r="AG103" s="5" t="str">
        <f t="shared" si="20"/>
        <v>,  0,0,0</v>
      </c>
      <c r="AH103" s="41">
        <f>IFERROR(VLOOKUP(K103,Таблица1[],3,0),0)*$E$2/100</f>
        <v>0</v>
      </c>
      <c r="AI103" s="41">
        <f>IFERROR(VLOOKUP(K103,Таблица1[],2,0),0)*$E$2/100</f>
        <v>0</v>
      </c>
      <c r="AJ103" s="41">
        <f>IFERROR(VLOOKUP(K103,Таблица1[],4,0),0)*$E$2/100</f>
        <v>0</v>
      </c>
      <c r="AK103" s="5" t="str">
        <f t="shared" si="21"/>
        <v>,  0,0,0</v>
      </c>
      <c r="AL103" s="41">
        <f>IFERROR(VLOOKUP(L103,Таблица1[],3,0),0)*$E$2/100</f>
        <v>0</v>
      </c>
      <c r="AM103" s="41">
        <f>IFERROR(VLOOKUP(L103,Таблица1[],2,0),0)*$E$2/100</f>
        <v>0</v>
      </c>
      <c r="AN103" s="41">
        <f>IFERROR(VLOOKUP(L103,Таблица1[],4,0),0)*$E$2/100</f>
        <v>0</v>
      </c>
      <c r="AO103" s="5" t="str">
        <f t="shared" si="22"/>
        <v>,  0,0,0</v>
      </c>
      <c r="AP103" s="41">
        <f>IFERROR(VLOOKUP(M103,Таблица1[],3,0),0)*$E$2/100</f>
        <v>0</v>
      </c>
      <c r="AQ103" s="41">
        <f>IFERROR(VLOOKUP(M103,Таблица1[],2,0),0)*$E$2/100</f>
        <v>0</v>
      </c>
      <c r="AR103" s="41">
        <f>IFERROR(VLOOKUP(M103,Таблица1[],4,0),0)*$E$2/100</f>
        <v>0</v>
      </c>
      <c r="AS103" s="5" t="str">
        <f t="shared" si="23"/>
        <v>,  0,0,0</v>
      </c>
      <c r="AT103" s="41">
        <f>IFERROR(VLOOKUP(N103,Таблица1[],3,0),0)*$E$2/100</f>
        <v>0</v>
      </c>
      <c r="AU103" s="41">
        <f>IFERROR(VLOOKUP(N103,Таблица1[],2,0),0)*$E$2/100</f>
        <v>0</v>
      </c>
      <c r="AV103" s="41">
        <f>IFERROR(VLOOKUP(N103,Таблица1[],4,0),0)*$E$2/100</f>
        <v>0</v>
      </c>
      <c r="AW103" s="5" t="str">
        <f t="shared" si="24"/>
        <v>,  0,0,0</v>
      </c>
      <c r="AX103" s="41">
        <f>IFERROR(VLOOKUP(O103,Таблица1[],3,0),0)*$E$2/100</f>
        <v>0</v>
      </c>
      <c r="AY103" s="41">
        <f>IFERROR(VLOOKUP(O103,Таблица1[],2,0),0)*$E$2/100</f>
        <v>0</v>
      </c>
      <c r="AZ103" s="41">
        <f>IFERROR(VLOOKUP(O103,Таблица1[],4,0),0)*$E$2/100</f>
        <v>0</v>
      </c>
      <c r="BA103" s="5" t="str">
        <f t="shared" si="25"/>
        <v>,  0,0,0</v>
      </c>
      <c r="BB103" s="41">
        <f>IFERROR(VLOOKUP(P103,Таблица1[],3,0),0)*$E$2/100</f>
        <v>85</v>
      </c>
      <c r="BC103" s="41">
        <f>IFERROR(VLOOKUP(P103,Таблица1[],2,0),0)*$E$2/100</f>
        <v>85</v>
      </c>
      <c r="BD103" s="41">
        <f>IFERROR(VLOOKUP(P103,Таблица1[],4,0),0)*$E$2/100</f>
        <v>85</v>
      </c>
      <c r="BE103" s="5" t="str">
        <f t="shared" si="26"/>
        <v>,  85,85,85</v>
      </c>
      <c r="BF103" s="41">
        <f>IFERROR(VLOOKUP(Q103,Таблица1[],3,0),0)*$E$2/100</f>
        <v>85</v>
      </c>
      <c r="BG103" s="41">
        <f>IFERROR(VLOOKUP(Q103,Таблица1[],2,0),0)*$E$2/100</f>
        <v>85</v>
      </c>
      <c r="BH103" s="41">
        <f>IFERROR(VLOOKUP(Q103,Таблица1[],4,0),0)*$E$2/100</f>
        <v>85</v>
      </c>
      <c r="BI103" s="5" t="str">
        <f t="shared" si="27"/>
        <v>,  85,85,85</v>
      </c>
      <c r="BJ103" s="41">
        <f>IFERROR(VLOOKUP(R103,Таблица1[],3,0),0)*$E$2/100</f>
        <v>85</v>
      </c>
      <c r="BK103" s="41">
        <f>IFERROR(VLOOKUP(R103,Таблица1[],2,0),0)*$E$2/100</f>
        <v>85</v>
      </c>
      <c r="BL103" s="41">
        <f>IFERROR(VLOOKUP(R103,Таблица1[],4,0),0)*$E$2/100</f>
        <v>85</v>
      </c>
      <c r="BM103" s="5" t="str">
        <f t="shared" si="28"/>
        <v>,  85,85,85</v>
      </c>
      <c r="BN103" s="41">
        <f>IFERROR(VLOOKUP(S103,Таблица1[],3,0),0)*$E$2/100</f>
        <v>85</v>
      </c>
      <c r="BO103" s="41">
        <f>IFERROR(VLOOKUP(S103,Таблица1[],2,0),0)*$E$2/100</f>
        <v>85</v>
      </c>
      <c r="BP103" s="41">
        <f>IFERROR(VLOOKUP(S103,Таблица1[],4,0),0)*$E$2/100</f>
        <v>85</v>
      </c>
      <c r="BQ103" s="5" t="str">
        <f t="shared" si="29"/>
        <v>,  85,85,85</v>
      </c>
      <c r="BR103" s="41">
        <f>IFERROR(VLOOKUP(T103,Таблица1[],3,0),0)*$E$2/100</f>
        <v>85</v>
      </c>
      <c r="BS103" s="41">
        <f>IFERROR(VLOOKUP(T103,Таблица1[],2,0),0)*$E$2/100</f>
        <v>85</v>
      </c>
      <c r="BT103" s="41">
        <f>IFERROR(VLOOKUP(T103,Таблица1[],4,0),0)*$E$2/100</f>
        <v>85</v>
      </c>
      <c r="BU103" s="5" t="str">
        <f t="shared" si="30"/>
        <v>,  85,85,85</v>
      </c>
    </row>
    <row r="104" spans="2:73" x14ac:dyDescent="0.45">
      <c r="B104" s="25">
        <v>64</v>
      </c>
      <c r="C104" s="25">
        <v>10</v>
      </c>
      <c r="D104" s="25">
        <v>10</v>
      </c>
      <c r="E104" s="25">
        <v>1</v>
      </c>
      <c r="F104" t="str">
        <f t="shared" si="31"/>
        <v>64,10,10,1</v>
      </c>
      <c r="L104" s="38" t="s">
        <v>43</v>
      </c>
      <c r="M104" s="38" t="s">
        <v>43</v>
      </c>
      <c r="N104" s="38" t="s">
        <v>43</v>
      </c>
      <c r="O104" s="38" t="s">
        <v>43</v>
      </c>
      <c r="P104" s="35" t="s">
        <v>43</v>
      </c>
      <c r="Q104" s="35" t="s">
        <v>43</v>
      </c>
      <c r="R104" s="31" t="s">
        <v>43</v>
      </c>
      <c r="S104" s="31" t="s">
        <v>43</v>
      </c>
      <c r="T104" s="33" t="s">
        <v>43</v>
      </c>
      <c r="V104" t="str">
        <f t="shared" si="18"/>
        <v>.DB   64,10,10,1,  85,85,85,  85,85,85,  85,85,85,  85,85,85,  85,85,85,  85,85,85,  85,85,85,  85,85,85,  85,85,85,  0,0,0,  0,0,0,  0,0,0</v>
      </c>
      <c r="W104" s="25" t="s">
        <v>24</v>
      </c>
      <c r="X104" s="27"/>
      <c r="Y104" s="25"/>
      <c r="Z104" s="41">
        <f>IFERROR(VLOOKUP(I104,Таблица1[],3,0),0)*$E$2/100</f>
        <v>0</v>
      </c>
      <c r="AA104" s="41">
        <f>IFERROR(VLOOKUP(I104,Таблица1[],2,0),0)*$E$2/100</f>
        <v>0</v>
      </c>
      <c r="AB104" s="41">
        <f>IFERROR(VLOOKUP(I104,Таблица1[],4,0),0)*$E$2/100</f>
        <v>0</v>
      </c>
      <c r="AC104" s="5" t="str">
        <f t="shared" si="19"/>
        <v>,  0,0,0</v>
      </c>
      <c r="AD104" s="41">
        <f>IFERROR(VLOOKUP(J104,Таблица1[],3,0),0)*$E$2/100</f>
        <v>0</v>
      </c>
      <c r="AE104" s="41">
        <f>IFERROR(VLOOKUP(J104,Таблица1[],2,0),0)*$E$2/100</f>
        <v>0</v>
      </c>
      <c r="AF104" s="41">
        <f>IFERROR(VLOOKUP(J104,Таблица1[],4,0),0)*$E$2/100</f>
        <v>0</v>
      </c>
      <c r="AG104" s="5" t="str">
        <f t="shared" si="20"/>
        <v>,  0,0,0</v>
      </c>
      <c r="AH104" s="41">
        <f>IFERROR(VLOOKUP(K104,Таблица1[],3,0),0)*$E$2/100</f>
        <v>0</v>
      </c>
      <c r="AI104" s="41">
        <f>IFERROR(VLOOKUP(K104,Таблица1[],2,0),0)*$E$2/100</f>
        <v>0</v>
      </c>
      <c r="AJ104" s="41">
        <f>IFERROR(VLOOKUP(K104,Таблица1[],4,0),0)*$E$2/100</f>
        <v>0</v>
      </c>
      <c r="AK104" s="5" t="str">
        <f t="shared" si="21"/>
        <v>,  0,0,0</v>
      </c>
      <c r="AL104" s="41">
        <f>IFERROR(VLOOKUP(L104,Таблица1[],3,0),0)*$E$2/100</f>
        <v>85</v>
      </c>
      <c r="AM104" s="41">
        <f>IFERROR(VLOOKUP(L104,Таблица1[],2,0),0)*$E$2/100</f>
        <v>85</v>
      </c>
      <c r="AN104" s="41">
        <f>IFERROR(VLOOKUP(L104,Таблица1[],4,0),0)*$E$2/100</f>
        <v>85</v>
      </c>
      <c r="AO104" s="5" t="str">
        <f t="shared" si="22"/>
        <v>,  85,85,85</v>
      </c>
      <c r="AP104" s="41">
        <f>IFERROR(VLOOKUP(M104,Таблица1[],3,0),0)*$E$2/100</f>
        <v>85</v>
      </c>
      <c r="AQ104" s="41">
        <f>IFERROR(VLOOKUP(M104,Таблица1[],2,0),0)*$E$2/100</f>
        <v>85</v>
      </c>
      <c r="AR104" s="41">
        <f>IFERROR(VLOOKUP(M104,Таблица1[],4,0),0)*$E$2/100</f>
        <v>85</v>
      </c>
      <c r="AS104" s="5" t="str">
        <f t="shared" si="23"/>
        <v>,  85,85,85</v>
      </c>
      <c r="AT104" s="41">
        <f>IFERROR(VLOOKUP(N104,Таблица1[],3,0),0)*$E$2/100</f>
        <v>85</v>
      </c>
      <c r="AU104" s="41">
        <f>IFERROR(VLOOKUP(N104,Таблица1[],2,0),0)*$E$2/100</f>
        <v>85</v>
      </c>
      <c r="AV104" s="41">
        <f>IFERROR(VLOOKUP(N104,Таблица1[],4,0),0)*$E$2/100</f>
        <v>85</v>
      </c>
      <c r="AW104" s="5" t="str">
        <f t="shared" si="24"/>
        <v>,  85,85,85</v>
      </c>
      <c r="AX104" s="41">
        <f>IFERROR(VLOOKUP(O104,Таблица1[],3,0),0)*$E$2/100</f>
        <v>85</v>
      </c>
      <c r="AY104" s="41">
        <f>IFERROR(VLOOKUP(O104,Таблица1[],2,0),0)*$E$2/100</f>
        <v>85</v>
      </c>
      <c r="AZ104" s="41">
        <f>IFERROR(VLOOKUP(O104,Таблица1[],4,0),0)*$E$2/100</f>
        <v>85</v>
      </c>
      <c r="BA104" s="5" t="str">
        <f t="shared" si="25"/>
        <v>,  85,85,85</v>
      </c>
      <c r="BB104" s="41">
        <f>IFERROR(VLOOKUP(P104,Таблица1[],3,0),0)*$E$2/100</f>
        <v>85</v>
      </c>
      <c r="BC104" s="41">
        <f>IFERROR(VLOOKUP(P104,Таблица1[],2,0),0)*$E$2/100</f>
        <v>85</v>
      </c>
      <c r="BD104" s="41">
        <f>IFERROR(VLOOKUP(P104,Таблица1[],4,0),0)*$E$2/100</f>
        <v>85</v>
      </c>
      <c r="BE104" s="5" t="str">
        <f t="shared" si="26"/>
        <v>,  85,85,85</v>
      </c>
      <c r="BF104" s="41">
        <f>IFERROR(VLOOKUP(Q104,Таблица1[],3,0),0)*$E$2/100</f>
        <v>85</v>
      </c>
      <c r="BG104" s="41">
        <f>IFERROR(VLOOKUP(Q104,Таблица1[],2,0),0)*$E$2/100</f>
        <v>85</v>
      </c>
      <c r="BH104" s="41">
        <f>IFERROR(VLOOKUP(Q104,Таблица1[],4,0),0)*$E$2/100</f>
        <v>85</v>
      </c>
      <c r="BI104" s="5" t="str">
        <f t="shared" si="27"/>
        <v>,  85,85,85</v>
      </c>
      <c r="BJ104" s="41">
        <f>IFERROR(VLOOKUP(R104,Таблица1[],3,0),0)*$E$2/100</f>
        <v>85</v>
      </c>
      <c r="BK104" s="41">
        <f>IFERROR(VLOOKUP(R104,Таблица1[],2,0),0)*$E$2/100</f>
        <v>85</v>
      </c>
      <c r="BL104" s="41">
        <f>IFERROR(VLOOKUP(R104,Таблица1[],4,0),0)*$E$2/100</f>
        <v>85</v>
      </c>
      <c r="BM104" s="5" t="str">
        <f t="shared" si="28"/>
        <v>,  85,85,85</v>
      </c>
      <c r="BN104" s="41">
        <f>IFERROR(VLOOKUP(S104,Таблица1[],3,0),0)*$E$2/100</f>
        <v>85</v>
      </c>
      <c r="BO104" s="41">
        <f>IFERROR(VLOOKUP(S104,Таблица1[],2,0),0)*$E$2/100</f>
        <v>85</v>
      </c>
      <c r="BP104" s="41">
        <f>IFERROR(VLOOKUP(S104,Таблица1[],4,0),0)*$E$2/100</f>
        <v>85</v>
      </c>
      <c r="BQ104" s="5" t="str">
        <f t="shared" si="29"/>
        <v>,  85,85,85</v>
      </c>
      <c r="BR104" s="41">
        <f>IFERROR(VLOOKUP(T104,Таблица1[],3,0),0)*$E$2/100</f>
        <v>85</v>
      </c>
      <c r="BS104" s="41">
        <f>IFERROR(VLOOKUP(T104,Таблица1[],2,0),0)*$E$2/100</f>
        <v>85</v>
      </c>
      <c r="BT104" s="41">
        <f>IFERROR(VLOOKUP(T104,Таблица1[],4,0),0)*$E$2/100</f>
        <v>85</v>
      </c>
      <c r="BU104" s="5" t="str">
        <f t="shared" si="30"/>
        <v>,  85,85,85</v>
      </c>
    </row>
    <row r="105" spans="2:73" x14ac:dyDescent="0.45">
      <c r="B105" s="25">
        <v>64</v>
      </c>
      <c r="C105" s="25">
        <v>50</v>
      </c>
      <c r="D105" s="25">
        <v>10</v>
      </c>
      <c r="E105" s="25">
        <v>1</v>
      </c>
      <c r="F105" t="str">
        <f t="shared" si="31"/>
        <v>64,50,10,1</v>
      </c>
      <c r="I105" s="40" t="s">
        <v>43</v>
      </c>
      <c r="J105" s="40" t="s">
        <v>43</v>
      </c>
      <c r="K105" s="40" t="s">
        <v>43</v>
      </c>
      <c r="L105" s="38" t="s">
        <v>43</v>
      </c>
      <c r="M105" s="38" t="s">
        <v>43</v>
      </c>
      <c r="N105" s="38" t="s">
        <v>43</v>
      </c>
      <c r="O105" s="38" t="s">
        <v>43</v>
      </c>
      <c r="P105" s="35" t="s">
        <v>43</v>
      </c>
      <c r="Q105" s="35" t="s">
        <v>43</v>
      </c>
      <c r="R105" s="31" t="s">
        <v>43</v>
      </c>
      <c r="S105" s="31" t="s">
        <v>43</v>
      </c>
      <c r="T105" s="33" t="s">
        <v>43</v>
      </c>
      <c r="V105" t="str">
        <f t="shared" si="18"/>
        <v>.DB   64,50,10,1,  85,85,85,  85,85,85,  85,85,85,  85,85,85,  85,85,85,  85,85,85,  85,85,85,  85,85,85,  85,85,85,  85,85,85,  85,85,85,  85,85,85</v>
      </c>
      <c r="W105" s="25" t="s">
        <v>24</v>
      </c>
      <c r="X105" s="27"/>
      <c r="Y105" s="25"/>
      <c r="Z105" s="41">
        <f>IFERROR(VLOOKUP(I105,Таблица1[],3,0),0)*$E$2/100</f>
        <v>85</v>
      </c>
      <c r="AA105" s="41">
        <f>IFERROR(VLOOKUP(I105,Таблица1[],2,0),0)*$E$2/100</f>
        <v>85</v>
      </c>
      <c r="AB105" s="41">
        <f>IFERROR(VLOOKUP(I105,Таблица1[],4,0),0)*$E$2/100</f>
        <v>85</v>
      </c>
      <c r="AC105" s="5" t="str">
        <f t="shared" si="19"/>
        <v>,  85,85,85</v>
      </c>
      <c r="AD105" s="41">
        <f>IFERROR(VLOOKUP(J105,Таблица1[],3,0),0)*$E$2/100</f>
        <v>85</v>
      </c>
      <c r="AE105" s="41">
        <f>IFERROR(VLOOKUP(J105,Таблица1[],2,0),0)*$E$2/100</f>
        <v>85</v>
      </c>
      <c r="AF105" s="41">
        <f>IFERROR(VLOOKUP(J105,Таблица1[],4,0),0)*$E$2/100</f>
        <v>85</v>
      </c>
      <c r="AG105" s="5" t="str">
        <f t="shared" si="20"/>
        <v>,  85,85,85</v>
      </c>
      <c r="AH105" s="41">
        <f>IFERROR(VLOOKUP(K105,Таблица1[],3,0),0)*$E$2/100</f>
        <v>85</v>
      </c>
      <c r="AI105" s="41">
        <f>IFERROR(VLOOKUP(K105,Таблица1[],2,0),0)*$E$2/100</f>
        <v>85</v>
      </c>
      <c r="AJ105" s="41">
        <f>IFERROR(VLOOKUP(K105,Таблица1[],4,0),0)*$E$2/100</f>
        <v>85</v>
      </c>
      <c r="AK105" s="5" t="str">
        <f t="shared" si="21"/>
        <v>,  85,85,85</v>
      </c>
      <c r="AL105" s="41">
        <f>IFERROR(VLOOKUP(L105,Таблица1[],3,0),0)*$E$2/100</f>
        <v>85</v>
      </c>
      <c r="AM105" s="41">
        <f>IFERROR(VLOOKUP(L105,Таблица1[],2,0),0)*$E$2/100</f>
        <v>85</v>
      </c>
      <c r="AN105" s="41">
        <f>IFERROR(VLOOKUP(L105,Таблица1[],4,0),0)*$E$2/100</f>
        <v>85</v>
      </c>
      <c r="AO105" s="5" t="str">
        <f t="shared" si="22"/>
        <v>,  85,85,85</v>
      </c>
      <c r="AP105" s="41">
        <f>IFERROR(VLOOKUP(M105,Таблица1[],3,0),0)*$E$2/100</f>
        <v>85</v>
      </c>
      <c r="AQ105" s="41">
        <f>IFERROR(VLOOKUP(M105,Таблица1[],2,0),0)*$E$2/100</f>
        <v>85</v>
      </c>
      <c r="AR105" s="41">
        <f>IFERROR(VLOOKUP(M105,Таблица1[],4,0),0)*$E$2/100</f>
        <v>85</v>
      </c>
      <c r="AS105" s="5" t="str">
        <f t="shared" si="23"/>
        <v>,  85,85,85</v>
      </c>
      <c r="AT105" s="41">
        <f>IFERROR(VLOOKUP(N105,Таблица1[],3,0),0)*$E$2/100</f>
        <v>85</v>
      </c>
      <c r="AU105" s="41">
        <f>IFERROR(VLOOKUP(N105,Таблица1[],2,0),0)*$E$2/100</f>
        <v>85</v>
      </c>
      <c r="AV105" s="41">
        <f>IFERROR(VLOOKUP(N105,Таблица1[],4,0),0)*$E$2/100</f>
        <v>85</v>
      </c>
      <c r="AW105" s="5" t="str">
        <f t="shared" si="24"/>
        <v>,  85,85,85</v>
      </c>
      <c r="AX105" s="41">
        <f>IFERROR(VLOOKUP(O105,Таблица1[],3,0),0)*$E$2/100</f>
        <v>85</v>
      </c>
      <c r="AY105" s="41">
        <f>IFERROR(VLOOKUP(O105,Таблица1[],2,0),0)*$E$2/100</f>
        <v>85</v>
      </c>
      <c r="AZ105" s="41">
        <f>IFERROR(VLOOKUP(O105,Таблица1[],4,0),0)*$E$2/100</f>
        <v>85</v>
      </c>
      <c r="BA105" s="5" t="str">
        <f t="shared" si="25"/>
        <v>,  85,85,85</v>
      </c>
      <c r="BB105" s="41">
        <f>IFERROR(VLOOKUP(P105,Таблица1[],3,0),0)*$E$2/100</f>
        <v>85</v>
      </c>
      <c r="BC105" s="41">
        <f>IFERROR(VLOOKUP(P105,Таблица1[],2,0),0)*$E$2/100</f>
        <v>85</v>
      </c>
      <c r="BD105" s="41">
        <f>IFERROR(VLOOKUP(P105,Таблица1[],4,0),0)*$E$2/100</f>
        <v>85</v>
      </c>
      <c r="BE105" s="5" t="str">
        <f t="shared" si="26"/>
        <v>,  85,85,85</v>
      </c>
      <c r="BF105" s="41">
        <f>IFERROR(VLOOKUP(Q105,Таблица1[],3,0),0)*$E$2/100</f>
        <v>85</v>
      </c>
      <c r="BG105" s="41">
        <f>IFERROR(VLOOKUP(Q105,Таблица1[],2,0),0)*$E$2/100</f>
        <v>85</v>
      </c>
      <c r="BH105" s="41">
        <f>IFERROR(VLOOKUP(Q105,Таблица1[],4,0),0)*$E$2/100</f>
        <v>85</v>
      </c>
      <c r="BI105" s="5" t="str">
        <f t="shared" si="27"/>
        <v>,  85,85,85</v>
      </c>
      <c r="BJ105" s="41">
        <f>IFERROR(VLOOKUP(R105,Таблица1[],3,0),0)*$E$2/100</f>
        <v>85</v>
      </c>
      <c r="BK105" s="41">
        <f>IFERROR(VLOOKUP(R105,Таблица1[],2,0),0)*$E$2/100</f>
        <v>85</v>
      </c>
      <c r="BL105" s="41">
        <f>IFERROR(VLOOKUP(R105,Таблица1[],4,0),0)*$E$2/100</f>
        <v>85</v>
      </c>
      <c r="BM105" s="5" t="str">
        <f t="shared" si="28"/>
        <v>,  85,85,85</v>
      </c>
      <c r="BN105" s="41">
        <f>IFERROR(VLOOKUP(S105,Таблица1[],3,0),0)*$E$2/100</f>
        <v>85</v>
      </c>
      <c r="BO105" s="41">
        <f>IFERROR(VLOOKUP(S105,Таблица1[],2,0),0)*$E$2/100</f>
        <v>85</v>
      </c>
      <c r="BP105" s="41">
        <f>IFERROR(VLOOKUP(S105,Таблица1[],4,0),0)*$E$2/100</f>
        <v>85</v>
      </c>
      <c r="BQ105" s="5" t="str">
        <f t="shared" si="29"/>
        <v>,  85,85,85</v>
      </c>
      <c r="BR105" s="41">
        <f>IFERROR(VLOOKUP(T105,Таблица1[],3,0),0)*$E$2/100</f>
        <v>85</v>
      </c>
      <c r="BS105" s="41">
        <f>IFERROR(VLOOKUP(T105,Таблица1[],2,0),0)*$E$2/100</f>
        <v>85</v>
      </c>
      <c r="BT105" s="41">
        <f>IFERROR(VLOOKUP(T105,Таблица1[],4,0),0)*$E$2/100</f>
        <v>85</v>
      </c>
      <c r="BU105" s="5" t="str">
        <f t="shared" si="30"/>
        <v>,  85,85,85</v>
      </c>
    </row>
    <row r="106" spans="2:73" x14ac:dyDescent="0.45">
      <c r="B106" s="25">
        <v>64</v>
      </c>
      <c r="C106" s="25">
        <v>10</v>
      </c>
      <c r="D106" s="25">
        <v>10</v>
      </c>
      <c r="E106" s="25">
        <v>1</v>
      </c>
      <c r="F106" t="str">
        <f t="shared" si="31"/>
        <v>64,10,10,1</v>
      </c>
      <c r="I106" s="40" t="s">
        <v>43</v>
      </c>
      <c r="J106" s="40" t="s">
        <v>43</v>
      </c>
      <c r="K106" s="40" t="s">
        <v>43</v>
      </c>
      <c r="L106" s="38" t="s">
        <v>43</v>
      </c>
      <c r="M106" s="38" t="s">
        <v>43</v>
      </c>
      <c r="N106" s="38" t="s">
        <v>43</v>
      </c>
      <c r="O106" s="38" t="s">
        <v>43</v>
      </c>
      <c r="P106" s="35" t="s">
        <v>43</v>
      </c>
      <c r="Q106" s="35" t="s">
        <v>43</v>
      </c>
      <c r="R106" s="31" t="s">
        <v>43</v>
      </c>
      <c r="S106" s="31" t="s">
        <v>43</v>
      </c>
      <c r="V106" t="str">
        <f t="shared" si="18"/>
        <v>.DB   64,10,10,1,  0,0,0,  85,85,85,  85,85,85,  85,85,85,  85,85,85,  85,85,85,  85,85,85,  85,85,85,  85,85,85,  85,85,85,  85,85,85,  85,85,85</v>
      </c>
      <c r="W106" s="25" t="s">
        <v>24</v>
      </c>
      <c r="X106" s="27"/>
      <c r="Y106" s="25"/>
      <c r="Z106" s="41">
        <f>IFERROR(VLOOKUP(I106,Таблица1[],3,0),0)*$E$2/100</f>
        <v>85</v>
      </c>
      <c r="AA106" s="41">
        <f>IFERROR(VLOOKUP(I106,Таблица1[],2,0),0)*$E$2/100</f>
        <v>85</v>
      </c>
      <c r="AB106" s="41">
        <f>IFERROR(VLOOKUP(I106,Таблица1[],4,0),0)*$E$2/100</f>
        <v>85</v>
      </c>
      <c r="AC106" s="5" t="str">
        <f t="shared" si="19"/>
        <v>,  85,85,85</v>
      </c>
      <c r="AD106" s="41">
        <f>IFERROR(VLOOKUP(J106,Таблица1[],3,0),0)*$E$2/100</f>
        <v>85</v>
      </c>
      <c r="AE106" s="41">
        <f>IFERROR(VLOOKUP(J106,Таблица1[],2,0),0)*$E$2/100</f>
        <v>85</v>
      </c>
      <c r="AF106" s="41">
        <f>IFERROR(VLOOKUP(J106,Таблица1[],4,0),0)*$E$2/100</f>
        <v>85</v>
      </c>
      <c r="AG106" s="5" t="str">
        <f t="shared" si="20"/>
        <v>,  85,85,85</v>
      </c>
      <c r="AH106" s="41">
        <f>IFERROR(VLOOKUP(K106,Таблица1[],3,0),0)*$E$2/100</f>
        <v>85</v>
      </c>
      <c r="AI106" s="41">
        <f>IFERROR(VLOOKUP(K106,Таблица1[],2,0),0)*$E$2/100</f>
        <v>85</v>
      </c>
      <c r="AJ106" s="41">
        <f>IFERROR(VLOOKUP(K106,Таблица1[],4,0),0)*$E$2/100</f>
        <v>85</v>
      </c>
      <c r="AK106" s="5" t="str">
        <f t="shared" si="21"/>
        <v>,  85,85,85</v>
      </c>
      <c r="AL106" s="41">
        <f>IFERROR(VLOOKUP(L106,Таблица1[],3,0),0)*$E$2/100</f>
        <v>85</v>
      </c>
      <c r="AM106" s="41">
        <f>IFERROR(VLOOKUP(L106,Таблица1[],2,0),0)*$E$2/100</f>
        <v>85</v>
      </c>
      <c r="AN106" s="41">
        <f>IFERROR(VLOOKUP(L106,Таблица1[],4,0),0)*$E$2/100</f>
        <v>85</v>
      </c>
      <c r="AO106" s="5" t="str">
        <f t="shared" si="22"/>
        <v>,  85,85,85</v>
      </c>
      <c r="AP106" s="41">
        <f>IFERROR(VLOOKUP(M106,Таблица1[],3,0),0)*$E$2/100</f>
        <v>85</v>
      </c>
      <c r="AQ106" s="41">
        <f>IFERROR(VLOOKUP(M106,Таблица1[],2,0),0)*$E$2/100</f>
        <v>85</v>
      </c>
      <c r="AR106" s="41">
        <f>IFERROR(VLOOKUP(M106,Таблица1[],4,0),0)*$E$2/100</f>
        <v>85</v>
      </c>
      <c r="AS106" s="5" t="str">
        <f t="shared" si="23"/>
        <v>,  85,85,85</v>
      </c>
      <c r="AT106" s="41">
        <f>IFERROR(VLOOKUP(N106,Таблица1[],3,0),0)*$E$2/100</f>
        <v>85</v>
      </c>
      <c r="AU106" s="41">
        <f>IFERROR(VLOOKUP(N106,Таблица1[],2,0),0)*$E$2/100</f>
        <v>85</v>
      </c>
      <c r="AV106" s="41">
        <f>IFERROR(VLOOKUP(N106,Таблица1[],4,0),0)*$E$2/100</f>
        <v>85</v>
      </c>
      <c r="AW106" s="5" t="str">
        <f t="shared" si="24"/>
        <v>,  85,85,85</v>
      </c>
      <c r="AX106" s="41">
        <f>IFERROR(VLOOKUP(O106,Таблица1[],3,0),0)*$E$2/100</f>
        <v>85</v>
      </c>
      <c r="AY106" s="41">
        <f>IFERROR(VLOOKUP(O106,Таблица1[],2,0),0)*$E$2/100</f>
        <v>85</v>
      </c>
      <c r="AZ106" s="41">
        <f>IFERROR(VLOOKUP(O106,Таблица1[],4,0),0)*$E$2/100</f>
        <v>85</v>
      </c>
      <c r="BA106" s="5" t="str">
        <f t="shared" si="25"/>
        <v>,  85,85,85</v>
      </c>
      <c r="BB106" s="41">
        <f>IFERROR(VLOOKUP(P106,Таблица1[],3,0),0)*$E$2/100</f>
        <v>85</v>
      </c>
      <c r="BC106" s="41">
        <f>IFERROR(VLOOKUP(P106,Таблица1[],2,0),0)*$E$2/100</f>
        <v>85</v>
      </c>
      <c r="BD106" s="41">
        <f>IFERROR(VLOOKUP(P106,Таблица1[],4,0),0)*$E$2/100</f>
        <v>85</v>
      </c>
      <c r="BE106" s="5" t="str">
        <f t="shared" si="26"/>
        <v>,  85,85,85</v>
      </c>
      <c r="BF106" s="41">
        <f>IFERROR(VLOOKUP(Q106,Таблица1[],3,0),0)*$E$2/100</f>
        <v>85</v>
      </c>
      <c r="BG106" s="41">
        <f>IFERROR(VLOOKUP(Q106,Таблица1[],2,0),0)*$E$2/100</f>
        <v>85</v>
      </c>
      <c r="BH106" s="41">
        <f>IFERROR(VLOOKUP(Q106,Таблица1[],4,0),0)*$E$2/100</f>
        <v>85</v>
      </c>
      <c r="BI106" s="5" t="str">
        <f t="shared" si="27"/>
        <v>,  85,85,85</v>
      </c>
      <c r="BJ106" s="41">
        <f>IFERROR(VLOOKUP(R106,Таблица1[],3,0),0)*$E$2/100</f>
        <v>85</v>
      </c>
      <c r="BK106" s="41">
        <f>IFERROR(VLOOKUP(R106,Таблица1[],2,0),0)*$E$2/100</f>
        <v>85</v>
      </c>
      <c r="BL106" s="41">
        <f>IFERROR(VLOOKUP(R106,Таблица1[],4,0),0)*$E$2/100</f>
        <v>85</v>
      </c>
      <c r="BM106" s="5" t="str">
        <f t="shared" si="28"/>
        <v>,  85,85,85</v>
      </c>
      <c r="BN106" s="41">
        <f>IFERROR(VLOOKUP(S106,Таблица1[],3,0),0)*$E$2/100</f>
        <v>85</v>
      </c>
      <c r="BO106" s="41">
        <f>IFERROR(VLOOKUP(S106,Таблица1[],2,0),0)*$E$2/100</f>
        <v>85</v>
      </c>
      <c r="BP106" s="41">
        <f>IFERROR(VLOOKUP(S106,Таблица1[],4,0),0)*$E$2/100</f>
        <v>85</v>
      </c>
      <c r="BQ106" s="5" t="str">
        <f t="shared" si="29"/>
        <v>,  85,85,85</v>
      </c>
      <c r="BR106" s="41">
        <f>IFERROR(VLOOKUP(T106,Таблица1[],3,0),0)*$E$2/100</f>
        <v>0</v>
      </c>
      <c r="BS106" s="41">
        <f>IFERROR(VLOOKUP(T106,Таблица1[],2,0),0)*$E$2/100</f>
        <v>0</v>
      </c>
      <c r="BT106" s="41">
        <f>IFERROR(VLOOKUP(T106,Таблица1[],4,0),0)*$E$2/100</f>
        <v>0</v>
      </c>
      <c r="BU106" s="5" t="str">
        <f t="shared" si="30"/>
        <v>,  0,0,0</v>
      </c>
    </row>
    <row r="107" spans="2:73" x14ac:dyDescent="0.45">
      <c r="B107" s="25">
        <v>64</v>
      </c>
      <c r="C107" s="25">
        <v>10</v>
      </c>
      <c r="D107" s="25">
        <v>10</v>
      </c>
      <c r="E107" s="25">
        <v>1</v>
      </c>
      <c r="F107" t="str">
        <f t="shared" si="31"/>
        <v>64,10,10,1</v>
      </c>
      <c r="I107" s="40" t="s">
        <v>43</v>
      </c>
      <c r="J107" s="40" t="s">
        <v>43</v>
      </c>
      <c r="K107" s="40" t="s">
        <v>43</v>
      </c>
      <c r="L107" s="38" t="s">
        <v>43</v>
      </c>
      <c r="M107" s="38" t="s">
        <v>43</v>
      </c>
      <c r="N107" s="38" t="s">
        <v>43</v>
      </c>
      <c r="O107" s="38" t="s">
        <v>43</v>
      </c>
      <c r="P107" s="35" t="s">
        <v>43</v>
      </c>
      <c r="Q107" s="35" t="s">
        <v>43</v>
      </c>
      <c r="T107" s="33" t="s">
        <v>43</v>
      </c>
      <c r="V107" t="str">
        <f t="shared" si="18"/>
        <v>.DB   64,10,10,1,  85,85,85,  0,0,0,  0,0,0,  85,85,85,  85,85,85,  85,85,85,  85,85,85,  85,85,85,  85,85,85,  85,85,85,  85,85,85,  85,85,85</v>
      </c>
      <c r="W107" s="25" t="s">
        <v>24</v>
      </c>
      <c r="X107" s="27"/>
      <c r="Y107" s="25"/>
      <c r="Z107" s="41">
        <f>IFERROR(VLOOKUP(I107,Таблица1[],3,0),0)*$E$2/100</f>
        <v>85</v>
      </c>
      <c r="AA107" s="41">
        <f>IFERROR(VLOOKUP(I107,Таблица1[],2,0),0)*$E$2/100</f>
        <v>85</v>
      </c>
      <c r="AB107" s="41">
        <f>IFERROR(VLOOKUP(I107,Таблица1[],4,0),0)*$E$2/100</f>
        <v>85</v>
      </c>
      <c r="AC107" s="5" t="str">
        <f t="shared" si="19"/>
        <v>,  85,85,85</v>
      </c>
      <c r="AD107" s="41">
        <f>IFERROR(VLOOKUP(J107,Таблица1[],3,0),0)*$E$2/100</f>
        <v>85</v>
      </c>
      <c r="AE107" s="41">
        <f>IFERROR(VLOOKUP(J107,Таблица1[],2,0),0)*$E$2/100</f>
        <v>85</v>
      </c>
      <c r="AF107" s="41">
        <f>IFERROR(VLOOKUP(J107,Таблица1[],4,0),0)*$E$2/100</f>
        <v>85</v>
      </c>
      <c r="AG107" s="5" t="str">
        <f t="shared" si="20"/>
        <v>,  85,85,85</v>
      </c>
      <c r="AH107" s="41">
        <f>IFERROR(VLOOKUP(K107,Таблица1[],3,0),0)*$E$2/100</f>
        <v>85</v>
      </c>
      <c r="AI107" s="41">
        <f>IFERROR(VLOOKUP(K107,Таблица1[],2,0),0)*$E$2/100</f>
        <v>85</v>
      </c>
      <c r="AJ107" s="41">
        <f>IFERROR(VLOOKUP(K107,Таблица1[],4,0),0)*$E$2/100</f>
        <v>85</v>
      </c>
      <c r="AK107" s="5" t="str">
        <f t="shared" si="21"/>
        <v>,  85,85,85</v>
      </c>
      <c r="AL107" s="41">
        <f>IFERROR(VLOOKUP(L107,Таблица1[],3,0),0)*$E$2/100</f>
        <v>85</v>
      </c>
      <c r="AM107" s="41">
        <f>IFERROR(VLOOKUP(L107,Таблица1[],2,0),0)*$E$2/100</f>
        <v>85</v>
      </c>
      <c r="AN107" s="41">
        <f>IFERROR(VLOOKUP(L107,Таблица1[],4,0),0)*$E$2/100</f>
        <v>85</v>
      </c>
      <c r="AO107" s="5" t="str">
        <f t="shared" si="22"/>
        <v>,  85,85,85</v>
      </c>
      <c r="AP107" s="41">
        <f>IFERROR(VLOOKUP(M107,Таблица1[],3,0),0)*$E$2/100</f>
        <v>85</v>
      </c>
      <c r="AQ107" s="41">
        <f>IFERROR(VLOOKUP(M107,Таблица1[],2,0),0)*$E$2/100</f>
        <v>85</v>
      </c>
      <c r="AR107" s="41">
        <f>IFERROR(VLOOKUP(M107,Таблица1[],4,0),0)*$E$2/100</f>
        <v>85</v>
      </c>
      <c r="AS107" s="5" t="str">
        <f t="shared" si="23"/>
        <v>,  85,85,85</v>
      </c>
      <c r="AT107" s="41">
        <f>IFERROR(VLOOKUP(N107,Таблица1[],3,0),0)*$E$2/100</f>
        <v>85</v>
      </c>
      <c r="AU107" s="41">
        <f>IFERROR(VLOOKUP(N107,Таблица1[],2,0),0)*$E$2/100</f>
        <v>85</v>
      </c>
      <c r="AV107" s="41">
        <f>IFERROR(VLOOKUP(N107,Таблица1[],4,0),0)*$E$2/100</f>
        <v>85</v>
      </c>
      <c r="AW107" s="5" t="str">
        <f t="shared" si="24"/>
        <v>,  85,85,85</v>
      </c>
      <c r="AX107" s="41">
        <f>IFERROR(VLOOKUP(O107,Таблица1[],3,0),0)*$E$2/100</f>
        <v>85</v>
      </c>
      <c r="AY107" s="41">
        <f>IFERROR(VLOOKUP(O107,Таблица1[],2,0),0)*$E$2/100</f>
        <v>85</v>
      </c>
      <c r="AZ107" s="41">
        <f>IFERROR(VLOOKUP(O107,Таблица1[],4,0),0)*$E$2/100</f>
        <v>85</v>
      </c>
      <c r="BA107" s="5" t="str">
        <f t="shared" si="25"/>
        <v>,  85,85,85</v>
      </c>
      <c r="BB107" s="41">
        <f>IFERROR(VLOOKUP(P107,Таблица1[],3,0),0)*$E$2/100</f>
        <v>85</v>
      </c>
      <c r="BC107" s="41">
        <f>IFERROR(VLOOKUP(P107,Таблица1[],2,0),0)*$E$2/100</f>
        <v>85</v>
      </c>
      <c r="BD107" s="41">
        <f>IFERROR(VLOOKUP(P107,Таблица1[],4,0),0)*$E$2/100</f>
        <v>85</v>
      </c>
      <c r="BE107" s="5" t="str">
        <f t="shared" si="26"/>
        <v>,  85,85,85</v>
      </c>
      <c r="BF107" s="41">
        <f>IFERROR(VLOOKUP(Q107,Таблица1[],3,0),0)*$E$2/100</f>
        <v>85</v>
      </c>
      <c r="BG107" s="41">
        <f>IFERROR(VLOOKUP(Q107,Таблица1[],2,0),0)*$E$2/100</f>
        <v>85</v>
      </c>
      <c r="BH107" s="41">
        <f>IFERROR(VLOOKUP(Q107,Таблица1[],4,0),0)*$E$2/100</f>
        <v>85</v>
      </c>
      <c r="BI107" s="5" t="str">
        <f t="shared" si="27"/>
        <v>,  85,85,85</v>
      </c>
      <c r="BJ107" s="41">
        <f>IFERROR(VLOOKUP(R107,Таблица1[],3,0),0)*$E$2/100</f>
        <v>0</v>
      </c>
      <c r="BK107" s="41">
        <f>IFERROR(VLOOKUP(R107,Таблица1[],2,0),0)*$E$2/100</f>
        <v>0</v>
      </c>
      <c r="BL107" s="41">
        <f>IFERROR(VLOOKUP(R107,Таблица1[],4,0),0)*$E$2/100</f>
        <v>0</v>
      </c>
      <c r="BM107" s="5" t="str">
        <f t="shared" si="28"/>
        <v>,  0,0,0</v>
      </c>
      <c r="BN107" s="41">
        <f>IFERROR(VLOOKUP(S107,Таблица1[],3,0),0)*$E$2/100</f>
        <v>0</v>
      </c>
      <c r="BO107" s="41">
        <f>IFERROR(VLOOKUP(S107,Таблица1[],2,0),0)*$E$2/100</f>
        <v>0</v>
      </c>
      <c r="BP107" s="41">
        <f>IFERROR(VLOOKUP(S107,Таблица1[],4,0),0)*$E$2/100</f>
        <v>0</v>
      </c>
      <c r="BQ107" s="5" t="str">
        <f t="shared" si="29"/>
        <v>,  0,0,0</v>
      </c>
      <c r="BR107" s="41">
        <f>IFERROR(VLOOKUP(T107,Таблица1[],3,0),0)*$E$2/100</f>
        <v>85</v>
      </c>
      <c r="BS107" s="41">
        <f>IFERROR(VLOOKUP(T107,Таблица1[],2,0),0)*$E$2/100</f>
        <v>85</v>
      </c>
      <c r="BT107" s="41">
        <f>IFERROR(VLOOKUP(T107,Таблица1[],4,0),0)*$E$2/100</f>
        <v>85</v>
      </c>
      <c r="BU107" s="5" t="str">
        <f t="shared" si="30"/>
        <v>,  85,85,85</v>
      </c>
    </row>
    <row r="108" spans="2:73" x14ac:dyDescent="0.45">
      <c r="B108" s="25">
        <v>64</v>
      </c>
      <c r="C108" s="25">
        <v>10</v>
      </c>
      <c r="D108" s="25">
        <v>10</v>
      </c>
      <c r="E108" s="25">
        <v>1</v>
      </c>
      <c r="F108" t="str">
        <f t="shared" si="31"/>
        <v>64,10,10,1</v>
      </c>
      <c r="I108" s="40" t="s">
        <v>43</v>
      </c>
      <c r="J108" s="40" t="s">
        <v>43</v>
      </c>
      <c r="K108" s="40" t="s">
        <v>43</v>
      </c>
      <c r="L108" s="38" t="s">
        <v>43</v>
      </c>
      <c r="M108" s="38" t="s">
        <v>43</v>
      </c>
      <c r="N108" s="38" t="s">
        <v>43</v>
      </c>
      <c r="O108" s="38" t="s">
        <v>43</v>
      </c>
      <c r="R108" s="31" t="s">
        <v>43</v>
      </c>
      <c r="S108" s="31" t="s">
        <v>43</v>
      </c>
      <c r="T108" s="33" t="s">
        <v>43</v>
      </c>
      <c r="V108" t="str">
        <f t="shared" si="18"/>
        <v>.DB   64,10,10,1,  85,85,85,  85,85,85,  85,85,85,  0,0,0,  0,0,0,  85,85,85,  85,85,85,  85,85,85,  85,85,85,  85,85,85,  85,85,85,  85,85,85</v>
      </c>
      <c r="W108" s="25" t="s">
        <v>24</v>
      </c>
      <c r="X108" s="27"/>
      <c r="Y108" s="25"/>
      <c r="Z108" s="41">
        <f>IFERROR(VLOOKUP(I108,Таблица1[],3,0),0)*$E$2/100</f>
        <v>85</v>
      </c>
      <c r="AA108" s="41">
        <f>IFERROR(VLOOKUP(I108,Таблица1[],2,0),0)*$E$2/100</f>
        <v>85</v>
      </c>
      <c r="AB108" s="41">
        <f>IFERROR(VLOOKUP(I108,Таблица1[],4,0),0)*$E$2/100</f>
        <v>85</v>
      </c>
      <c r="AC108" s="5" t="str">
        <f t="shared" si="19"/>
        <v>,  85,85,85</v>
      </c>
      <c r="AD108" s="41">
        <f>IFERROR(VLOOKUP(J108,Таблица1[],3,0),0)*$E$2/100</f>
        <v>85</v>
      </c>
      <c r="AE108" s="41">
        <f>IFERROR(VLOOKUP(J108,Таблица1[],2,0),0)*$E$2/100</f>
        <v>85</v>
      </c>
      <c r="AF108" s="41">
        <f>IFERROR(VLOOKUP(J108,Таблица1[],4,0),0)*$E$2/100</f>
        <v>85</v>
      </c>
      <c r="AG108" s="5" t="str">
        <f t="shared" si="20"/>
        <v>,  85,85,85</v>
      </c>
      <c r="AH108" s="41">
        <f>IFERROR(VLOOKUP(K108,Таблица1[],3,0),0)*$E$2/100</f>
        <v>85</v>
      </c>
      <c r="AI108" s="41">
        <f>IFERROR(VLOOKUP(K108,Таблица1[],2,0),0)*$E$2/100</f>
        <v>85</v>
      </c>
      <c r="AJ108" s="41">
        <f>IFERROR(VLOOKUP(K108,Таблица1[],4,0),0)*$E$2/100</f>
        <v>85</v>
      </c>
      <c r="AK108" s="5" t="str">
        <f t="shared" si="21"/>
        <v>,  85,85,85</v>
      </c>
      <c r="AL108" s="41">
        <f>IFERROR(VLOOKUP(L108,Таблица1[],3,0),0)*$E$2/100</f>
        <v>85</v>
      </c>
      <c r="AM108" s="41">
        <f>IFERROR(VLOOKUP(L108,Таблица1[],2,0),0)*$E$2/100</f>
        <v>85</v>
      </c>
      <c r="AN108" s="41">
        <f>IFERROR(VLOOKUP(L108,Таблица1[],4,0),0)*$E$2/100</f>
        <v>85</v>
      </c>
      <c r="AO108" s="5" t="str">
        <f t="shared" si="22"/>
        <v>,  85,85,85</v>
      </c>
      <c r="AP108" s="41">
        <f>IFERROR(VLOOKUP(M108,Таблица1[],3,0),0)*$E$2/100</f>
        <v>85</v>
      </c>
      <c r="AQ108" s="41">
        <f>IFERROR(VLOOKUP(M108,Таблица1[],2,0),0)*$E$2/100</f>
        <v>85</v>
      </c>
      <c r="AR108" s="41">
        <f>IFERROR(VLOOKUP(M108,Таблица1[],4,0),0)*$E$2/100</f>
        <v>85</v>
      </c>
      <c r="AS108" s="5" t="str">
        <f t="shared" si="23"/>
        <v>,  85,85,85</v>
      </c>
      <c r="AT108" s="41">
        <f>IFERROR(VLOOKUP(N108,Таблица1[],3,0),0)*$E$2/100</f>
        <v>85</v>
      </c>
      <c r="AU108" s="41">
        <f>IFERROR(VLOOKUP(N108,Таблица1[],2,0),0)*$E$2/100</f>
        <v>85</v>
      </c>
      <c r="AV108" s="41">
        <f>IFERROR(VLOOKUP(N108,Таблица1[],4,0),0)*$E$2/100</f>
        <v>85</v>
      </c>
      <c r="AW108" s="5" t="str">
        <f t="shared" si="24"/>
        <v>,  85,85,85</v>
      </c>
      <c r="AX108" s="41">
        <f>IFERROR(VLOOKUP(O108,Таблица1[],3,0),0)*$E$2/100</f>
        <v>85</v>
      </c>
      <c r="AY108" s="41">
        <f>IFERROR(VLOOKUP(O108,Таблица1[],2,0),0)*$E$2/100</f>
        <v>85</v>
      </c>
      <c r="AZ108" s="41">
        <f>IFERROR(VLOOKUP(O108,Таблица1[],4,0),0)*$E$2/100</f>
        <v>85</v>
      </c>
      <c r="BA108" s="5" t="str">
        <f t="shared" si="25"/>
        <v>,  85,85,85</v>
      </c>
      <c r="BB108" s="41">
        <f>IFERROR(VLOOKUP(P108,Таблица1[],3,0),0)*$E$2/100</f>
        <v>0</v>
      </c>
      <c r="BC108" s="41">
        <f>IFERROR(VLOOKUP(P108,Таблица1[],2,0),0)*$E$2/100</f>
        <v>0</v>
      </c>
      <c r="BD108" s="41">
        <f>IFERROR(VLOOKUP(P108,Таблица1[],4,0),0)*$E$2/100</f>
        <v>0</v>
      </c>
      <c r="BE108" s="5" t="str">
        <f t="shared" si="26"/>
        <v>,  0,0,0</v>
      </c>
      <c r="BF108" s="41">
        <f>IFERROR(VLOOKUP(Q108,Таблица1[],3,0),0)*$E$2/100</f>
        <v>0</v>
      </c>
      <c r="BG108" s="41">
        <f>IFERROR(VLOOKUP(Q108,Таблица1[],2,0),0)*$E$2/100</f>
        <v>0</v>
      </c>
      <c r="BH108" s="41">
        <f>IFERROR(VLOOKUP(Q108,Таблица1[],4,0),0)*$E$2/100</f>
        <v>0</v>
      </c>
      <c r="BI108" s="5" t="str">
        <f t="shared" si="27"/>
        <v>,  0,0,0</v>
      </c>
      <c r="BJ108" s="41">
        <f>IFERROR(VLOOKUP(R108,Таблица1[],3,0),0)*$E$2/100</f>
        <v>85</v>
      </c>
      <c r="BK108" s="41">
        <f>IFERROR(VLOOKUP(R108,Таблица1[],2,0),0)*$E$2/100</f>
        <v>85</v>
      </c>
      <c r="BL108" s="41">
        <f>IFERROR(VLOOKUP(R108,Таблица1[],4,0),0)*$E$2/100</f>
        <v>85</v>
      </c>
      <c r="BM108" s="5" t="str">
        <f t="shared" si="28"/>
        <v>,  85,85,85</v>
      </c>
      <c r="BN108" s="41">
        <f>IFERROR(VLOOKUP(S108,Таблица1[],3,0),0)*$E$2/100</f>
        <v>85</v>
      </c>
      <c r="BO108" s="41">
        <f>IFERROR(VLOOKUP(S108,Таблица1[],2,0),0)*$E$2/100</f>
        <v>85</v>
      </c>
      <c r="BP108" s="41">
        <f>IFERROR(VLOOKUP(S108,Таблица1[],4,0),0)*$E$2/100</f>
        <v>85</v>
      </c>
      <c r="BQ108" s="5" t="str">
        <f t="shared" si="29"/>
        <v>,  85,85,85</v>
      </c>
      <c r="BR108" s="41">
        <f>IFERROR(VLOOKUP(T108,Таблица1[],3,0),0)*$E$2/100</f>
        <v>85</v>
      </c>
      <c r="BS108" s="41">
        <f>IFERROR(VLOOKUP(T108,Таблица1[],2,0),0)*$E$2/100</f>
        <v>85</v>
      </c>
      <c r="BT108" s="41">
        <f>IFERROR(VLOOKUP(T108,Таблица1[],4,0),0)*$E$2/100</f>
        <v>85</v>
      </c>
      <c r="BU108" s="5" t="str">
        <f t="shared" si="30"/>
        <v>,  85,85,85</v>
      </c>
    </row>
    <row r="109" spans="2:73" x14ac:dyDescent="0.45">
      <c r="B109" s="25">
        <v>64</v>
      </c>
      <c r="C109" s="25">
        <v>10</v>
      </c>
      <c r="D109" s="25">
        <v>10</v>
      </c>
      <c r="E109" s="25">
        <v>1</v>
      </c>
      <c r="F109" t="str">
        <f t="shared" si="31"/>
        <v>64,10,10,1</v>
      </c>
      <c r="I109" s="40" t="s">
        <v>43</v>
      </c>
      <c r="J109" s="40" t="s">
        <v>43</v>
      </c>
      <c r="K109" s="40" t="s">
        <v>43</v>
      </c>
      <c r="P109" s="35" t="s">
        <v>43</v>
      </c>
      <c r="Q109" s="35" t="s">
        <v>43</v>
      </c>
      <c r="R109" s="31" t="s">
        <v>43</v>
      </c>
      <c r="S109" s="31" t="s">
        <v>43</v>
      </c>
      <c r="T109" s="33" t="s">
        <v>43</v>
      </c>
      <c r="V109" t="str">
        <f t="shared" si="18"/>
        <v>.DB   64,10,10,1,  85,85,85,  85,85,85,  85,85,85,  85,85,85,  85,85,85,  0,0,0,  0,0,0,  0,0,0,  0,0,0,  85,85,85,  85,85,85,  85,85,85</v>
      </c>
      <c r="W109" s="25" t="s">
        <v>24</v>
      </c>
      <c r="X109" s="27"/>
      <c r="Y109" s="25"/>
      <c r="Z109" s="41">
        <f>IFERROR(VLOOKUP(I109,Таблица1[],3,0),0)*$E$2/100</f>
        <v>85</v>
      </c>
      <c r="AA109" s="41">
        <f>IFERROR(VLOOKUP(I109,Таблица1[],2,0),0)*$E$2/100</f>
        <v>85</v>
      </c>
      <c r="AB109" s="41">
        <f>IFERROR(VLOOKUP(I109,Таблица1[],4,0),0)*$E$2/100</f>
        <v>85</v>
      </c>
      <c r="AC109" s="5" t="str">
        <f t="shared" si="19"/>
        <v>,  85,85,85</v>
      </c>
      <c r="AD109" s="41">
        <f>IFERROR(VLOOKUP(J109,Таблица1[],3,0),0)*$E$2/100</f>
        <v>85</v>
      </c>
      <c r="AE109" s="41">
        <f>IFERROR(VLOOKUP(J109,Таблица1[],2,0),0)*$E$2/100</f>
        <v>85</v>
      </c>
      <c r="AF109" s="41">
        <f>IFERROR(VLOOKUP(J109,Таблица1[],4,0),0)*$E$2/100</f>
        <v>85</v>
      </c>
      <c r="AG109" s="5" t="str">
        <f t="shared" si="20"/>
        <v>,  85,85,85</v>
      </c>
      <c r="AH109" s="41">
        <f>IFERROR(VLOOKUP(K109,Таблица1[],3,0),0)*$E$2/100</f>
        <v>85</v>
      </c>
      <c r="AI109" s="41">
        <f>IFERROR(VLOOKUP(K109,Таблица1[],2,0),0)*$E$2/100</f>
        <v>85</v>
      </c>
      <c r="AJ109" s="41">
        <f>IFERROR(VLOOKUP(K109,Таблица1[],4,0),0)*$E$2/100</f>
        <v>85</v>
      </c>
      <c r="AK109" s="5" t="str">
        <f t="shared" si="21"/>
        <v>,  85,85,85</v>
      </c>
      <c r="AL109" s="41">
        <f>IFERROR(VLOOKUP(L109,Таблица1[],3,0),0)*$E$2/100</f>
        <v>0</v>
      </c>
      <c r="AM109" s="41">
        <f>IFERROR(VLOOKUP(L109,Таблица1[],2,0),0)*$E$2/100</f>
        <v>0</v>
      </c>
      <c r="AN109" s="41">
        <f>IFERROR(VLOOKUP(L109,Таблица1[],4,0),0)*$E$2/100</f>
        <v>0</v>
      </c>
      <c r="AO109" s="5" t="str">
        <f t="shared" si="22"/>
        <v>,  0,0,0</v>
      </c>
      <c r="AP109" s="41">
        <f>IFERROR(VLOOKUP(M109,Таблица1[],3,0),0)*$E$2/100</f>
        <v>0</v>
      </c>
      <c r="AQ109" s="41">
        <f>IFERROR(VLOOKUP(M109,Таблица1[],2,0),0)*$E$2/100</f>
        <v>0</v>
      </c>
      <c r="AR109" s="41">
        <f>IFERROR(VLOOKUP(M109,Таблица1[],4,0),0)*$E$2/100</f>
        <v>0</v>
      </c>
      <c r="AS109" s="5" t="str">
        <f t="shared" si="23"/>
        <v>,  0,0,0</v>
      </c>
      <c r="AT109" s="41">
        <f>IFERROR(VLOOKUP(N109,Таблица1[],3,0),0)*$E$2/100</f>
        <v>0</v>
      </c>
      <c r="AU109" s="41">
        <f>IFERROR(VLOOKUP(N109,Таблица1[],2,0),0)*$E$2/100</f>
        <v>0</v>
      </c>
      <c r="AV109" s="41">
        <f>IFERROR(VLOOKUP(N109,Таблица1[],4,0),0)*$E$2/100</f>
        <v>0</v>
      </c>
      <c r="AW109" s="5" t="str">
        <f t="shared" si="24"/>
        <v>,  0,0,0</v>
      </c>
      <c r="AX109" s="41">
        <f>IFERROR(VLOOKUP(O109,Таблица1[],3,0),0)*$E$2/100</f>
        <v>0</v>
      </c>
      <c r="AY109" s="41">
        <f>IFERROR(VLOOKUP(O109,Таблица1[],2,0),0)*$E$2/100</f>
        <v>0</v>
      </c>
      <c r="AZ109" s="41">
        <f>IFERROR(VLOOKUP(O109,Таблица1[],4,0),0)*$E$2/100</f>
        <v>0</v>
      </c>
      <c r="BA109" s="5" t="str">
        <f t="shared" si="25"/>
        <v>,  0,0,0</v>
      </c>
      <c r="BB109" s="41">
        <f>IFERROR(VLOOKUP(P109,Таблица1[],3,0),0)*$E$2/100</f>
        <v>85</v>
      </c>
      <c r="BC109" s="41">
        <f>IFERROR(VLOOKUP(P109,Таблица1[],2,0),0)*$E$2/100</f>
        <v>85</v>
      </c>
      <c r="BD109" s="41">
        <f>IFERROR(VLOOKUP(P109,Таблица1[],4,0),0)*$E$2/100</f>
        <v>85</v>
      </c>
      <c r="BE109" s="5" t="str">
        <f t="shared" si="26"/>
        <v>,  85,85,85</v>
      </c>
      <c r="BF109" s="41">
        <f>IFERROR(VLOOKUP(Q109,Таблица1[],3,0),0)*$E$2/100</f>
        <v>85</v>
      </c>
      <c r="BG109" s="41">
        <f>IFERROR(VLOOKUP(Q109,Таблица1[],2,0),0)*$E$2/100</f>
        <v>85</v>
      </c>
      <c r="BH109" s="41">
        <f>IFERROR(VLOOKUP(Q109,Таблица1[],4,0),0)*$E$2/100</f>
        <v>85</v>
      </c>
      <c r="BI109" s="5" t="str">
        <f t="shared" si="27"/>
        <v>,  85,85,85</v>
      </c>
      <c r="BJ109" s="41">
        <f>IFERROR(VLOOKUP(R109,Таблица1[],3,0),0)*$E$2/100</f>
        <v>85</v>
      </c>
      <c r="BK109" s="41">
        <f>IFERROR(VLOOKUP(R109,Таблица1[],2,0),0)*$E$2/100</f>
        <v>85</v>
      </c>
      <c r="BL109" s="41">
        <f>IFERROR(VLOOKUP(R109,Таблица1[],4,0),0)*$E$2/100</f>
        <v>85</v>
      </c>
      <c r="BM109" s="5" t="str">
        <f t="shared" si="28"/>
        <v>,  85,85,85</v>
      </c>
      <c r="BN109" s="41">
        <f>IFERROR(VLOOKUP(S109,Таблица1[],3,0),0)*$E$2/100</f>
        <v>85</v>
      </c>
      <c r="BO109" s="41">
        <f>IFERROR(VLOOKUP(S109,Таблица1[],2,0),0)*$E$2/100</f>
        <v>85</v>
      </c>
      <c r="BP109" s="41">
        <f>IFERROR(VLOOKUP(S109,Таблица1[],4,0),0)*$E$2/100</f>
        <v>85</v>
      </c>
      <c r="BQ109" s="5" t="str">
        <f t="shared" si="29"/>
        <v>,  85,85,85</v>
      </c>
      <c r="BR109" s="41">
        <f>IFERROR(VLOOKUP(T109,Таблица1[],3,0),0)*$E$2/100</f>
        <v>85</v>
      </c>
      <c r="BS109" s="41">
        <f>IFERROR(VLOOKUP(T109,Таблица1[],2,0),0)*$E$2/100</f>
        <v>85</v>
      </c>
      <c r="BT109" s="41">
        <f>IFERROR(VLOOKUP(T109,Таблица1[],4,0),0)*$E$2/100</f>
        <v>85</v>
      </c>
      <c r="BU109" s="5" t="str">
        <f t="shared" si="30"/>
        <v>,  85,85,85</v>
      </c>
    </row>
    <row r="110" spans="2:73" x14ac:dyDescent="0.45">
      <c r="B110" s="25">
        <v>64</v>
      </c>
      <c r="C110" s="25">
        <v>0</v>
      </c>
      <c r="D110" s="25">
        <v>20</v>
      </c>
      <c r="E110" s="25">
        <v>1</v>
      </c>
      <c r="F110" t="str">
        <f t="shared" si="31"/>
        <v>64,0,20,1</v>
      </c>
      <c r="L110" s="38" t="s">
        <v>43</v>
      </c>
      <c r="M110" s="38" t="s">
        <v>43</v>
      </c>
      <c r="N110" s="38" t="s">
        <v>43</v>
      </c>
      <c r="O110" s="38" t="s">
        <v>43</v>
      </c>
      <c r="P110" s="35" t="s">
        <v>43</v>
      </c>
      <c r="Q110" s="35" t="s">
        <v>43</v>
      </c>
      <c r="R110" s="31" t="s">
        <v>43</v>
      </c>
      <c r="S110" s="31" t="s">
        <v>43</v>
      </c>
      <c r="T110" s="33" t="s">
        <v>43</v>
      </c>
      <c r="V110" t="str">
        <f t="shared" si="18"/>
        <v>.DB   64,0,20,1,  85,85,85,  85,85,85,  85,85,85,  85,85,85,  85,85,85,  85,85,85,  85,85,85,  85,85,85,  85,85,85,  0,0,0,  0,0,0,  0,0,0</v>
      </c>
      <c r="W110" s="25" t="s">
        <v>24</v>
      </c>
      <c r="X110" s="27"/>
      <c r="Y110" s="25"/>
      <c r="Z110" s="41">
        <f>IFERROR(VLOOKUP(I110,Таблица1[],3,0),0)*$E$2/100</f>
        <v>0</v>
      </c>
      <c r="AA110" s="41">
        <f>IFERROR(VLOOKUP(I110,Таблица1[],2,0),0)*$E$2/100</f>
        <v>0</v>
      </c>
      <c r="AB110" s="41">
        <f>IFERROR(VLOOKUP(I110,Таблица1[],4,0),0)*$E$2/100</f>
        <v>0</v>
      </c>
      <c r="AC110" s="5" t="str">
        <f t="shared" si="19"/>
        <v>,  0,0,0</v>
      </c>
      <c r="AD110" s="41">
        <f>IFERROR(VLOOKUP(J110,Таблица1[],3,0),0)*$E$2/100</f>
        <v>0</v>
      </c>
      <c r="AE110" s="41">
        <f>IFERROR(VLOOKUP(J110,Таблица1[],2,0),0)*$E$2/100</f>
        <v>0</v>
      </c>
      <c r="AF110" s="41">
        <f>IFERROR(VLOOKUP(J110,Таблица1[],4,0),0)*$E$2/100</f>
        <v>0</v>
      </c>
      <c r="AG110" s="5" t="str">
        <f t="shared" si="20"/>
        <v>,  0,0,0</v>
      </c>
      <c r="AH110" s="41">
        <f>IFERROR(VLOOKUP(K110,Таблица1[],3,0),0)*$E$2/100</f>
        <v>0</v>
      </c>
      <c r="AI110" s="41">
        <f>IFERROR(VLOOKUP(K110,Таблица1[],2,0),0)*$E$2/100</f>
        <v>0</v>
      </c>
      <c r="AJ110" s="41">
        <f>IFERROR(VLOOKUP(K110,Таблица1[],4,0),0)*$E$2/100</f>
        <v>0</v>
      </c>
      <c r="AK110" s="5" t="str">
        <f t="shared" si="21"/>
        <v>,  0,0,0</v>
      </c>
      <c r="AL110" s="41">
        <f>IFERROR(VLOOKUP(L110,Таблица1[],3,0),0)*$E$2/100</f>
        <v>85</v>
      </c>
      <c r="AM110" s="41">
        <f>IFERROR(VLOOKUP(L110,Таблица1[],2,0),0)*$E$2/100</f>
        <v>85</v>
      </c>
      <c r="AN110" s="41">
        <f>IFERROR(VLOOKUP(L110,Таблица1[],4,0),0)*$E$2/100</f>
        <v>85</v>
      </c>
      <c r="AO110" s="5" t="str">
        <f t="shared" si="22"/>
        <v>,  85,85,85</v>
      </c>
      <c r="AP110" s="41">
        <f>IFERROR(VLOOKUP(M110,Таблица1[],3,0),0)*$E$2/100</f>
        <v>85</v>
      </c>
      <c r="AQ110" s="41">
        <f>IFERROR(VLOOKUP(M110,Таблица1[],2,0),0)*$E$2/100</f>
        <v>85</v>
      </c>
      <c r="AR110" s="41">
        <f>IFERROR(VLOOKUP(M110,Таблица1[],4,0),0)*$E$2/100</f>
        <v>85</v>
      </c>
      <c r="AS110" s="5" t="str">
        <f t="shared" si="23"/>
        <v>,  85,85,85</v>
      </c>
      <c r="AT110" s="41">
        <f>IFERROR(VLOOKUP(N110,Таблица1[],3,0),0)*$E$2/100</f>
        <v>85</v>
      </c>
      <c r="AU110" s="41">
        <f>IFERROR(VLOOKUP(N110,Таблица1[],2,0),0)*$E$2/100</f>
        <v>85</v>
      </c>
      <c r="AV110" s="41">
        <f>IFERROR(VLOOKUP(N110,Таблица1[],4,0),0)*$E$2/100</f>
        <v>85</v>
      </c>
      <c r="AW110" s="5" t="str">
        <f t="shared" si="24"/>
        <v>,  85,85,85</v>
      </c>
      <c r="AX110" s="41">
        <f>IFERROR(VLOOKUP(O110,Таблица1[],3,0),0)*$E$2/100</f>
        <v>85</v>
      </c>
      <c r="AY110" s="41">
        <f>IFERROR(VLOOKUP(O110,Таблица1[],2,0),0)*$E$2/100</f>
        <v>85</v>
      </c>
      <c r="AZ110" s="41">
        <f>IFERROR(VLOOKUP(O110,Таблица1[],4,0),0)*$E$2/100</f>
        <v>85</v>
      </c>
      <c r="BA110" s="5" t="str">
        <f t="shared" si="25"/>
        <v>,  85,85,85</v>
      </c>
      <c r="BB110" s="41">
        <f>IFERROR(VLOOKUP(P110,Таблица1[],3,0),0)*$E$2/100</f>
        <v>85</v>
      </c>
      <c r="BC110" s="41">
        <f>IFERROR(VLOOKUP(P110,Таблица1[],2,0),0)*$E$2/100</f>
        <v>85</v>
      </c>
      <c r="BD110" s="41">
        <f>IFERROR(VLOOKUP(P110,Таблица1[],4,0),0)*$E$2/100</f>
        <v>85</v>
      </c>
      <c r="BE110" s="5" t="str">
        <f t="shared" si="26"/>
        <v>,  85,85,85</v>
      </c>
      <c r="BF110" s="41">
        <f>IFERROR(VLOOKUP(Q110,Таблица1[],3,0),0)*$E$2/100</f>
        <v>85</v>
      </c>
      <c r="BG110" s="41">
        <f>IFERROR(VLOOKUP(Q110,Таблица1[],2,0),0)*$E$2/100</f>
        <v>85</v>
      </c>
      <c r="BH110" s="41">
        <f>IFERROR(VLOOKUP(Q110,Таблица1[],4,0),0)*$E$2/100</f>
        <v>85</v>
      </c>
      <c r="BI110" s="5" t="str">
        <f t="shared" si="27"/>
        <v>,  85,85,85</v>
      </c>
      <c r="BJ110" s="41">
        <f>IFERROR(VLOOKUP(R110,Таблица1[],3,0),0)*$E$2/100</f>
        <v>85</v>
      </c>
      <c r="BK110" s="41">
        <f>IFERROR(VLOOKUP(R110,Таблица1[],2,0),0)*$E$2/100</f>
        <v>85</v>
      </c>
      <c r="BL110" s="41">
        <f>IFERROR(VLOOKUP(R110,Таблица1[],4,0),0)*$E$2/100</f>
        <v>85</v>
      </c>
      <c r="BM110" s="5" t="str">
        <f t="shared" si="28"/>
        <v>,  85,85,85</v>
      </c>
      <c r="BN110" s="41">
        <f>IFERROR(VLOOKUP(S110,Таблица1[],3,0),0)*$E$2/100</f>
        <v>85</v>
      </c>
      <c r="BO110" s="41">
        <f>IFERROR(VLOOKUP(S110,Таблица1[],2,0),0)*$E$2/100</f>
        <v>85</v>
      </c>
      <c r="BP110" s="41">
        <f>IFERROR(VLOOKUP(S110,Таблица1[],4,0),0)*$E$2/100</f>
        <v>85</v>
      </c>
      <c r="BQ110" s="5" t="str">
        <f t="shared" si="29"/>
        <v>,  85,85,85</v>
      </c>
      <c r="BR110" s="41">
        <f>IFERROR(VLOOKUP(T110,Таблица1[],3,0),0)*$E$2/100</f>
        <v>85</v>
      </c>
      <c r="BS110" s="41">
        <f>IFERROR(VLOOKUP(T110,Таблица1[],2,0),0)*$E$2/100</f>
        <v>85</v>
      </c>
      <c r="BT110" s="41">
        <f>IFERROR(VLOOKUP(T110,Таблица1[],4,0),0)*$E$2/100</f>
        <v>85</v>
      </c>
      <c r="BU110" s="5" t="str">
        <f t="shared" si="30"/>
        <v>,  85,85,85</v>
      </c>
    </row>
    <row r="111" spans="2:73" x14ac:dyDescent="0.45">
      <c r="B111" s="25">
        <v>64</v>
      </c>
      <c r="C111" s="25">
        <v>0</v>
      </c>
      <c r="D111" s="25">
        <v>20</v>
      </c>
      <c r="E111" s="25">
        <v>1</v>
      </c>
      <c r="F111" t="str">
        <f t="shared" si="31"/>
        <v>64,0,20,1</v>
      </c>
      <c r="I111" s="40" t="s">
        <v>43</v>
      </c>
      <c r="J111" s="40" t="s">
        <v>43</v>
      </c>
      <c r="K111" s="40" t="s">
        <v>43</v>
      </c>
      <c r="L111" s="38" t="s">
        <v>43</v>
      </c>
      <c r="M111" s="38" t="s">
        <v>43</v>
      </c>
      <c r="N111" s="38" t="s">
        <v>43</v>
      </c>
      <c r="O111" s="38" t="s">
        <v>43</v>
      </c>
      <c r="P111" s="35" t="s">
        <v>43</v>
      </c>
      <c r="Q111" s="35" t="s">
        <v>43</v>
      </c>
      <c r="R111" s="31" t="s">
        <v>43</v>
      </c>
      <c r="S111" s="31" t="s">
        <v>43</v>
      </c>
      <c r="T111" s="33" t="s">
        <v>43</v>
      </c>
      <c r="V111" t="str">
        <f t="shared" si="18"/>
        <v>.DB   64,0,20,1,  85,85,85,  85,85,85,  85,85,85,  85,85,85,  85,85,85,  85,85,85,  85,85,85,  85,85,85,  85,85,85,  85,85,85,  85,85,85,  85,85,85</v>
      </c>
      <c r="W111" s="25" t="s">
        <v>24</v>
      </c>
      <c r="X111" s="27"/>
      <c r="Y111" s="25"/>
      <c r="Z111" s="41">
        <f>IFERROR(VLOOKUP(I111,Таблица1[],3,0),0)*$E$2/100</f>
        <v>85</v>
      </c>
      <c r="AA111" s="41">
        <f>IFERROR(VLOOKUP(I111,Таблица1[],2,0),0)*$E$2/100</f>
        <v>85</v>
      </c>
      <c r="AB111" s="41">
        <f>IFERROR(VLOOKUP(I111,Таблица1[],4,0),0)*$E$2/100</f>
        <v>85</v>
      </c>
      <c r="AC111" s="5" t="str">
        <f t="shared" si="19"/>
        <v>,  85,85,85</v>
      </c>
      <c r="AD111" s="41">
        <f>IFERROR(VLOOKUP(J111,Таблица1[],3,0),0)*$E$2/100</f>
        <v>85</v>
      </c>
      <c r="AE111" s="41">
        <f>IFERROR(VLOOKUP(J111,Таблица1[],2,0),0)*$E$2/100</f>
        <v>85</v>
      </c>
      <c r="AF111" s="41">
        <f>IFERROR(VLOOKUP(J111,Таблица1[],4,0),0)*$E$2/100</f>
        <v>85</v>
      </c>
      <c r="AG111" s="5" t="str">
        <f t="shared" si="20"/>
        <v>,  85,85,85</v>
      </c>
      <c r="AH111" s="41">
        <f>IFERROR(VLOOKUP(K111,Таблица1[],3,0),0)*$E$2/100</f>
        <v>85</v>
      </c>
      <c r="AI111" s="41">
        <f>IFERROR(VLOOKUP(K111,Таблица1[],2,0),0)*$E$2/100</f>
        <v>85</v>
      </c>
      <c r="AJ111" s="41">
        <f>IFERROR(VLOOKUP(K111,Таблица1[],4,0),0)*$E$2/100</f>
        <v>85</v>
      </c>
      <c r="AK111" s="5" t="str">
        <f t="shared" si="21"/>
        <v>,  85,85,85</v>
      </c>
      <c r="AL111" s="41">
        <f>IFERROR(VLOOKUP(L111,Таблица1[],3,0),0)*$E$2/100</f>
        <v>85</v>
      </c>
      <c r="AM111" s="41">
        <f>IFERROR(VLOOKUP(L111,Таблица1[],2,0),0)*$E$2/100</f>
        <v>85</v>
      </c>
      <c r="AN111" s="41">
        <f>IFERROR(VLOOKUP(L111,Таблица1[],4,0),0)*$E$2/100</f>
        <v>85</v>
      </c>
      <c r="AO111" s="5" t="str">
        <f t="shared" si="22"/>
        <v>,  85,85,85</v>
      </c>
      <c r="AP111" s="41">
        <f>IFERROR(VLOOKUP(M111,Таблица1[],3,0),0)*$E$2/100</f>
        <v>85</v>
      </c>
      <c r="AQ111" s="41">
        <f>IFERROR(VLOOKUP(M111,Таблица1[],2,0),0)*$E$2/100</f>
        <v>85</v>
      </c>
      <c r="AR111" s="41">
        <f>IFERROR(VLOOKUP(M111,Таблица1[],4,0),0)*$E$2/100</f>
        <v>85</v>
      </c>
      <c r="AS111" s="5" t="str">
        <f t="shared" si="23"/>
        <v>,  85,85,85</v>
      </c>
      <c r="AT111" s="41">
        <f>IFERROR(VLOOKUP(N111,Таблица1[],3,0),0)*$E$2/100</f>
        <v>85</v>
      </c>
      <c r="AU111" s="41">
        <f>IFERROR(VLOOKUP(N111,Таблица1[],2,0),0)*$E$2/100</f>
        <v>85</v>
      </c>
      <c r="AV111" s="41">
        <f>IFERROR(VLOOKUP(N111,Таблица1[],4,0),0)*$E$2/100</f>
        <v>85</v>
      </c>
      <c r="AW111" s="5" t="str">
        <f t="shared" si="24"/>
        <v>,  85,85,85</v>
      </c>
      <c r="AX111" s="41">
        <f>IFERROR(VLOOKUP(O111,Таблица1[],3,0),0)*$E$2/100</f>
        <v>85</v>
      </c>
      <c r="AY111" s="41">
        <f>IFERROR(VLOOKUP(O111,Таблица1[],2,0),0)*$E$2/100</f>
        <v>85</v>
      </c>
      <c r="AZ111" s="41">
        <f>IFERROR(VLOOKUP(O111,Таблица1[],4,0),0)*$E$2/100</f>
        <v>85</v>
      </c>
      <c r="BA111" s="5" t="str">
        <f t="shared" si="25"/>
        <v>,  85,85,85</v>
      </c>
      <c r="BB111" s="41">
        <f>IFERROR(VLOOKUP(P111,Таблица1[],3,0),0)*$E$2/100</f>
        <v>85</v>
      </c>
      <c r="BC111" s="41">
        <f>IFERROR(VLOOKUP(P111,Таблица1[],2,0),0)*$E$2/100</f>
        <v>85</v>
      </c>
      <c r="BD111" s="41">
        <f>IFERROR(VLOOKUP(P111,Таблица1[],4,0),0)*$E$2/100</f>
        <v>85</v>
      </c>
      <c r="BE111" s="5" t="str">
        <f t="shared" si="26"/>
        <v>,  85,85,85</v>
      </c>
      <c r="BF111" s="41">
        <f>IFERROR(VLOOKUP(Q111,Таблица1[],3,0),0)*$E$2/100</f>
        <v>85</v>
      </c>
      <c r="BG111" s="41">
        <f>IFERROR(VLOOKUP(Q111,Таблица1[],2,0),0)*$E$2/100</f>
        <v>85</v>
      </c>
      <c r="BH111" s="41">
        <f>IFERROR(VLOOKUP(Q111,Таблица1[],4,0),0)*$E$2/100</f>
        <v>85</v>
      </c>
      <c r="BI111" s="5" t="str">
        <f t="shared" si="27"/>
        <v>,  85,85,85</v>
      </c>
      <c r="BJ111" s="41">
        <f>IFERROR(VLOOKUP(R111,Таблица1[],3,0),0)*$E$2/100</f>
        <v>85</v>
      </c>
      <c r="BK111" s="41">
        <f>IFERROR(VLOOKUP(R111,Таблица1[],2,0),0)*$E$2/100</f>
        <v>85</v>
      </c>
      <c r="BL111" s="41">
        <f>IFERROR(VLOOKUP(R111,Таблица1[],4,0),0)*$E$2/100</f>
        <v>85</v>
      </c>
      <c r="BM111" s="5" t="str">
        <f t="shared" si="28"/>
        <v>,  85,85,85</v>
      </c>
      <c r="BN111" s="41">
        <f>IFERROR(VLOOKUP(S111,Таблица1[],3,0),0)*$E$2/100</f>
        <v>85</v>
      </c>
      <c r="BO111" s="41">
        <f>IFERROR(VLOOKUP(S111,Таблица1[],2,0),0)*$E$2/100</f>
        <v>85</v>
      </c>
      <c r="BP111" s="41">
        <f>IFERROR(VLOOKUP(S111,Таблица1[],4,0),0)*$E$2/100</f>
        <v>85</v>
      </c>
      <c r="BQ111" s="5" t="str">
        <f t="shared" si="29"/>
        <v>,  85,85,85</v>
      </c>
      <c r="BR111" s="41">
        <f>IFERROR(VLOOKUP(T111,Таблица1[],3,0),0)*$E$2/100</f>
        <v>85</v>
      </c>
      <c r="BS111" s="41">
        <f>IFERROR(VLOOKUP(T111,Таблица1[],2,0),0)*$E$2/100</f>
        <v>85</v>
      </c>
      <c r="BT111" s="41">
        <f>IFERROR(VLOOKUP(T111,Таблица1[],4,0),0)*$E$2/100</f>
        <v>85</v>
      </c>
      <c r="BU111" s="5" t="str">
        <f t="shared" si="30"/>
        <v>,  85,85,85</v>
      </c>
    </row>
    <row r="112" spans="2:73" x14ac:dyDescent="0.45">
      <c r="B112" s="25">
        <v>64</v>
      </c>
      <c r="C112" s="25">
        <v>0</v>
      </c>
      <c r="D112" s="25">
        <v>20</v>
      </c>
      <c r="E112" s="25">
        <v>1</v>
      </c>
      <c r="F112" t="str">
        <f t="shared" si="31"/>
        <v>64,0,20,1</v>
      </c>
      <c r="V112" t="str">
        <f t="shared" si="18"/>
        <v>.DB   64,0,20,1,  0,0,0,  0,0,0,  0,0,0,  0,0,0,  0,0,0,  0,0,0,  0,0,0,  0,0,0,  0,0,0,  0,0,0,  0,0,0,  0,0,0</v>
      </c>
      <c r="W112" s="25" t="s">
        <v>24</v>
      </c>
      <c r="X112" s="27"/>
      <c r="Y112" s="25"/>
      <c r="Z112" s="41">
        <f>IFERROR(VLOOKUP(I112,Таблица1[],3,0),0)*$E$2/100</f>
        <v>0</v>
      </c>
      <c r="AA112" s="41">
        <f>IFERROR(VLOOKUP(I112,Таблица1[],2,0),0)*$E$2/100</f>
        <v>0</v>
      </c>
      <c r="AB112" s="41">
        <f>IFERROR(VLOOKUP(I112,Таблица1[],4,0),0)*$E$2/100</f>
        <v>0</v>
      </c>
      <c r="AC112" s="5" t="str">
        <f t="shared" si="19"/>
        <v>,  0,0,0</v>
      </c>
      <c r="AD112" s="41">
        <f>IFERROR(VLOOKUP(J112,Таблица1[],3,0),0)*$E$2/100</f>
        <v>0</v>
      </c>
      <c r="AE112" s="41">
        <f>IFERROR(VLOOKUP(J112,Таблица1[],2,0),0)*$E$2/100</f>
        <v>0</v>
      </c>
      <c r="AF112" s="41">
        <f>IFERROR(VLOOKUP(J112,Таблица1[],4,0),0)*$E$2/100</f>
        <v>0</v>
      </c>
      <c r="AG112" s="5" t="str">
        <f t="shared" si="20"/>
        <v>,  0,0,0</v>
      </c>
      <c r="AH112" s="41">
        <f>IFERROR(VLOOKUP(K112,Таблица1[],3,0),0)*$E$2/100</f>
        <v>0</v>
      </c>
      <c r="AI112" s="41">
        <f>IFERROR(VLOOKUP(K112,Таблица1[],2,0),0)*$E$2/100</f>
        <v>0</v>
      </c>
      <c r="AJ112" s="41">
        <f>IFERROR(VLOOKUP(K112,Таблица1[],4,0),0)*$E$2/100</f>
        <v>0</v>
      </c>
      <c r="AK112" s="5" t="str">
        <f t="shared" si="21"/>
        <v>,  0,0,0</v>
      </c>
      <c r="AL112" s="41">
        <f>IFERROR(VLOOKUP(L112,Таблица1[],3,0),0)*$E$2/100</f>
        <v>0</v>
      </c>
      <c r="AM112" s="41">
        <f>IFERROR(VLOOKUP(L112,Таблица1[],2,0),0)*$E$2/100</f>
        <v>0</v>
      </c>
      <c r="AN112" s="41">
        <f>IFERROR(VLOOKUP(L112,Таблица1[],4,0),0)*$E$2/100</f>
        <v>0</v>
      </c>
      <c r="AO112" s="5" t="str">
        <f t="shared" si="22"/>
        <v>,  0,0,0</v>
      </c>
      <c r="AP112" s="41">
        <f>IFERROR(VLOOKUP(M112,Таблица1[],3,0),0)*$E$2/100</f>
        <v>0</v>
      </c>
      <c r="AQ112" s="41">
        <f>IFERROR(VLOOKUP(M112,Таблица1[],2,0),0)*$E$2/100</f>
        <v>0</v>
      </c>
      <c r="AR112" s="41">
        <f>IFERROR(VLOOKUP(M112,Таблица1[],4,0),0)*$E$2/100</f>
        <v>0</v>
      </c>
      <c r="AS112" s="5" t="str">
        <f t="shared" si="23"/>
        <v>,  0,0,0</v>
      </c>
      <c r="AT112" s="41">
        <f>IFERROR(VLOOKUP(N112,Таблица1[],3,0),0)*$E$2/100</f>
        <v>0</v>
      </c>
      <c r="AU112" s="41">
        <f>IFERROR(VLOOKUP(N112,Таблица1[],2,0),0)*$E$2/100</f>
        <v>0</v>
      </c>
      <c r="AV112" s="41">
        <f>IFERROR(VLOOKUP(N112,Таблица1[],4,0),0)*$E$2/100</f>
        <v>0</v>
      </c>
      <c r="AW112" s="5" t="str">
        <f t="shared" si="24"/>
        <v>,  0,0,0</v>
      </c>
      <c r="AX112" s="41">
        <f>IFERROR(VLOOKUP(O112,Таблица1[],3,0),0)*$E$2/100</f>
        <v>0</v>
      </c>
      <c r="AY112" s="41">
        <f>IFERROR(VLOOKUP(O112,Таблица1[],2,0),0)*$E$2/100</f>
        <v>0</v>
      </c>
      <c r="AZ112" s="41">
        <f>IFERROR(VLOOKUP(O112,Таблица1[],4,0),0)*$E$2/100</f>
        <v>0</v>
      </c>
      <c r="BA112" s="5" t="str">
        <f t="shared" si="25"/>
        <v>,  0,0,0</v>
      </c>
      <c r="BB112" s="41">
        <f>IFERROR(VLOOKUP(P112,Таблица1[],3,0),0)*$E$2/100</f>
        <v>0</v>
      </c>
      <c r="BC112" s="41">
        <f>IFERROR(VLOOKUP(P112,Таблица1[],2,0),0)*$E$2/100</f>
        <v>0</v>
      </c>
      <c r="BD112" s="41">
        <f>IFERROR(VLOOKUP(P112,Таблица1[],4,0),0)*$E$2/100</f>
        <v>0</v>
      </c>
      <c r="BE112" s="5" t="str">
        <f t="shared" si="26"/>
        <v>,  0,0,0</v>
      </c>
      <c r="BF112" s="41">
        <f>IFERROR(VLOOKUP(Q112,Таблица1[],3,0),0)*$E$2/100</f>
        <v>0</v>
      </c>
      <c r="BG112" s="41">
        <f>IFERROR(VLOOKUP(Q112,Таблица1[],2,0),0)*$E$2/100</f>
        <v>0</v>
      </c>
      <c r="BH112" s="41">
        <f>IFERROR(VLOOKUP(Q112,Таблица1[],4,0),0)*$E$2/100</f>
        <v>0</v>
      </c>
      <c r="BI112" s="5" t="str">
        <f t="shared" si="27"/>
        <v>,  0,0,0</v>
      </c>
      <c r="BJ112" s="41">
        <f>IFERROR(VLOOKUP(R112,Таблица1[],3,0),0)*$E$2/100</f>
        <v>0</v>
      </c>
      <c r="BK112" s="41">
        <f>IFERROR(VLOOKUP(R112,Таблица1[],2,0),0)*$E$2/100</f>
        <v>0</v>
      </c>
      <c r="BL112" s="41">
        <f>IFERROR(VLOOKUP(R112,Таблица1[],4,0),0)*$E$2/100</f>
        <v>0</v>
      </c>
      <c r="BM112" s="5" t="str">
        <f t="shared" si="28"/>
        <v>,  0,0,0</v>
      </c>
      <c r="BN112" s="41">
        <f>IFERROR(VLOOKUP(S112,Таблица1[],3,0),0)*$E$2/100</f>
        <v>0</v>
      </c>
      <c r="BO112" s="41">
        <f>IFERROR(VLOOKUP(S112,Таблица1[],2,0),0)*$E$2/100</f>
        <v>0</v>
      </c>
      <c r="BP112" s="41">
        <f>IFERROR(VLOOKUP(S112,Таблица1[],4,0),0)*$E$2/100</f>
        <v>0</v>
      </c>
      <c r="BQ112" s="5" t="str">
        <f t="shared" si="29"/>
        <v>,  0,0,0</v>
      </c>
      <c r="BR112" s="41">
        <f>IFERROR(VLOOKUP(T112,Таблица1[],3,0),0)*$E$2/100</f>
        <v>0</v>
      </c>
      <c r="BS112" s="41">
        <f>IFERROR(VLOOKUP(T112,Таблица1[],2,0),0)*$E$2/100</f>
        <v>0</v>
      </c>
      <c r="BT112" s="41">
        <f>IFERROR(VLOOKUP(T112,Таблица1[],4,0),0)*$E$2/100</f>
        <v>0</v>
      </c>
      <c r="BU112" s="5" t="str">
        <f t="shared" si="30"/>
        <v>,  0,0,0</v>
      </c>
    </row>
    <row r="113" spans="2:73" x14ac:dyDescent="0.45">
      <c r="B113" s="25">
        <v>64</v>
      </c>
      <c r="C113" s="25">
        <v>0</v>
      </c>
      <c r="D113" s="25">
        <v>20</v>
      </c>
      <c r="E113" s="25">
        <v>1</v>
      </c>
      <c r="F113" t="str">
        <f t="shared" si="31"/>
        <v>64,0,20,1</v>
      </c>
      <c r="I113" s="40" t="s">
        <v>40</v>
      </c>
      <c r="J113" s="40" t="s">
        <v>40</v>
      </c>
      <c r="K113" s="40" t="s">
        <v>40</v>
      </c>
      <c r="V113" t="str">
        <f t="shared" si="18"/>
        <v>.DB   64,0,20,1,  0,0,0,  0,0,0,  0,0,0,  0,0,0,  0,0,0,  0,0,0,  0,0,0,  0,0,0,  0,0,0,  0,85,170,  0,85,170,  0,85,170</v>
      </c>
      <c r="W113" s="25" t="s">
        <v>24</v>
      </c>
      <c r="X113" s="27"/>
      <c r="Y113" s="25"/>
      <c r="Z113" s="41">
        <f>IFERROR(VLOOKUP(I113,Таблица1[],3,0),0)*$E$2/100</f>
        <v>0</v>
      </c>
      <c r="AA113" s="41">
        <f>IFERROR(VLOOKUP(I113,Таблица1[],2,0),0)*$E$2/100</f>
        <v>85</v>
      </c>
      <c r="AB113" s="41">
        <f>IFERROR(VLOOKUP(I113,Таблица1[],4,0),0)*$E$2/100</f>
        <v>170</v>
      </c>
      <c r="AC113" s="5" t="str">
        <f t="shared" si="19"/>
        <v>,  0,85,170</v>
      </c>
      <c r="AD113" s="41">
        <f>IFERROR(VLOOKUP(J113,Таблица1[],3,0),0)*$E$2/100</f>
        <v>0</v>
      </c>
      <c r="AE113" s="41">
        <f>IFERROR(VLOOKUP(J113,Таблица1[],2,0),0)*$E$2/100</f>
        <v>85</v>
      </c>
      <c r="AF113" s="41">
        <f>IFERROR(VLOOKUP(J113,Таблица1[],4,0),0)*$E$2/100</f>
        <v>170</v>
      </c>
      <c r="AG113" s="5" t="str">
        <f t="shared" si="20"/>
        <v>,  0,85,170</v>
      </c>
      <c r="AH113" s="41">
        <f>IFERROR(VLOOKUP(K113,Таблица1[],3,0),0)*$E$2/100</f>
        <v>0</v>
      </c>
      <c r="AI113" s="41">
        <f>IFERROR(VLOOKUP(K113,Таблица1[],2,0),0)*$E$2/100</f>
        <v>85</v>
      </c>
      <c r="AJ113" s="41">
        <f>IFERROR(VLOOKUP(K113,Таблица1[],4,0),0)*$E$2/100</f>
        <v>170</v>
      </c>
      <c r="AK113" s="5" t="str">
        <f t="shared" si="21"/>
        <v>,  0,85,170</v>
      </c>
      <c r="AL113" s="41">
        <f>IFERROR(VLOOKUP(L113,Таблица1[],3,0),0)*$E$2/100</f>
        <v>0</v>
      </c>
      <c r="AM113" s="41">
        <f>IFERROR(VLOOKUP(L113,Таблица1[],2,0),0)*$E$2/100</f>
        <v>0</v>
      </c>
      <c r="AN113" s="41">
        <f>IFERROR(VLOOKUP(L113,Таблица1[],4,0),0)*$E$2/100</f>
        <v>0</v>
      </c>
      <c r="AO113" s="5" t="str">
        <f t="shared" si="22"/>
        <v>,  0,0,0</v>
      </c>
      <c r="AP113" s="41">
        <f>IFERROR(VLOOKUP(M113,Таблица1[],3,0),0)*$E$2/100</f>
        <v>0</v>
      </c>
      <c r="AQ113" s="41">
        <f>IFERROR(VLOOKUP(M113,Таблица1[],2,0),0)*$E$2/100</f>
        <v>0</v>
      </c>
      <c r="AR113" s="41">
        <f>IFERROR(VLOOKUP(M113,Таблица1[],4,0),0)*$E$2/100</f>
        <v>0</v>
      </c>
      <c r="AS113" s="5" t="str">
        <f t="shared" si="23"/>
        <v>,  0,0,0</v>
      </c>
      <c r="AT113" s="41">
        <f>IFERROR(VLOOKUP(N113,Таблица1[],3,0),0)*$E$2/100</f>
        <v>0</v>
      </c>
      <c r="AU113" s="41">
        <f>IFERROR(VLOOKUP(N113,Таблица1[],2,0),0)*$E$2/100</f>
        <v>0</v>
      </c>
      <c r="AV113" s="41">
        <f>IFERROR(VLOOKUP(N113,Таблица1[],4,0),0)*$E$2/100</f>
        <v>0</v>
      </c>
      <c r="AW113" s="5" t="str">
        <f t="shared" si="24"/>
        <v>,  0,0,0</v>
      </c>
      <c r="AX113" s="41">
        <f>IFERROR(VLOOKUP(O113,Таблица1[],3,0),0)*$E$2/100</f>
        <v>0</v>
      </c>
      <c r="AY113" s="41">
        <f>IFERROR(VLOOKUP(O113,Таблица1[],2,0),0)*$E$2/100</f>
        <v>0</v>
      </c>
      <c r="AZ113" s="41">
        <f>IFERROR(VLOOKUP(O113,Таблица1[],4,0),0)*$E$2/100</f>
        <v>0</v>
      </c>
      <c r="BA113" s="5" t="str">
        <f t="shared" si="25"/>
        <v>,  0,0,0</v>
      </c>
      <c r="BB113" s="41">
        <f>IFERROR(VLOOKUP(P113,Таблица1[],3,0),0)*$E$2/100</f>
        <v>0</v>
      </c>
      <c r="BC113" s="41">
        <f>IFERROR(VLOOKUP(P113,Таблица1[],2,0),0)*$E$2/100</f>
        <v>0</v>
      </c>
      <c r="BD113" s="41">
        <f>IFERROR(VLOOKUP(P113,Таблица1[],4,0),0)*$E$2/100</f>
        <v>0</v>
      </c>
      <c r="BE113" s="5" t="str">
        <f t="shared" si="26"/>
        <v>,  0,0,0</v>
      </c>
      <c r="BF113" s="41">
        <f>IFERROR(VLOOKUP(Q113,Таблица1[],3,0),0)*$E$2/100</f>
        <v>0</v>
      </c>
      <c r="BG113" s="41">
        <f>IFERROR(VLOOKUP(Q113,Таблица1[],2,0),0)*$E$2/100</f>
        <v>0</v>
      </c>
      <c r="BH113" s="41">
        <f>IFERROR(VLOOKUP(Q113,Таблица1[],4,0),0)*$E$2/100</f>
        <v>0</v>
      </c>
      <c r="BI113" s="5" t="str">
        <f t="shared" si="27"/>
        <v>,  0,0,0</v>
      </c>
      <c r="BJ113" s="41">
        <f>IFERROR(VLOOKUP(R113,Таблица1[],3,0),0)*$E$2/100</f>
        <v>0</v>
      </c>
      <c r="BK113" s="41">
        <f>IFERROR(VLOOKUP(R113,Таблица1[],2,0),0)*$E$2/100</f>
        <v>0</v>
      </c>
      <c r="BL113" s="41">
        <f>IFERROR(VLOOKUP(R113,Таблица1[],4,0),0)*$E$2/100</f>
        <v>0</v>
      </c>
      <c r="BM113" s="5" t="str">
        <f t="shared" si="28"/>
        <v>,  0,0,0</v>
      </c>
      <c r="BN113" s="41">
        <f>IFERROR(VLOOKUP(S113,Таблица1[],3,0),0)*$E$2/100</f>
        <v>0</v>
      </c>
      <c r="BO113" s="41">
        <f>IFERROR(VLOOKUP(S113,Таблица1[],2,0),0)*$E$2/100</f>
        <v>0</v>
      </c>
      <c r="BP113" s="41">
        <f>IFERROR(VLOOKUP(S113,Таблица1[],4,0),0)*$E$2/100</f>
        <v>0</v>
      </c>
      <c r="BQ113" s="5" t="str">
        <f t="shared" si="29"/>
        <v>,  0,0,0</v>
      </c>
      <c r="BR113" s="41">
        <f>IFERROR(VLOOKUP(T113,Таблица1[],3,0),0)*$E$2/100</f>
        <v>0</v>
      </c>
      <c r="BS113" s="41">
        <f>IFERROR(VLOOKUP(T113,Таблица1[],2,0),0)*$E$2/100</f>
        <v>0</v>
      </c>
      <c r="BT113" s="41">
        <f>IFERROR(VLOOKUP(T113,Таблица1[],4,0),0)*$E$2/100</f>
        <v>0</v>
      </c>
      <c r="BU113" s="5" t="str">
        <f t="shared" si="30"/>
        <v>,  0,0,0</v>
      </c>
    </row>
    <row r="114" spans="2:73" x14ac:dyDescent="0.45">
      <c r="B114" s="25">
        <v>1</v>
      </c>
      <c r="C114" s="25">
        <v>0</v>
      </c>
      <c r="D114" s="25">
        <v>20</v>
      </c>
      <c r="E114" s="25">
        <v>1</v>
      </c>
      <c r="F114" t="str">
        <f t="shared" si="31"/>
        <v>1,0,20,1</v>
      </c>
      <c r="I114" s="40" t="s">
        <v>40</v>
      </c>
      <c r="J114" s="40" t="s">
        <v>40</v>
      </c>
      <c r="K114" s="40" t="s">
        <v>40</v>
      </c>
      <c r="T114" s="33" t="s">
        <v>39</v>
      </c>
      <c r="V114" t="str">
        <f t="shared" si="18"/>
        <v>.DB   1,0,20,1,  0,0,255,  0,0,0,  0,0,0,  0,0,0,  0,0,0,  0,0,0,  0,0,0,  0,0,0,  0,0,0,  0,85,170,  0,85,170,  0,85,170</v>
      </c>
      <c r="W114" s="25" t="s">
        <v>24</v>
      </c>
      <c r="X114" s="27"/>
      <c r="Y114" s="25"/>
      <c r="Z114" s="41">
        <f>IFERROR(VLOOKUP(I114,Таблица1[],3,0),0)*$E$2/100</f>
        <v>0</v>
      </c>
      <c r="AA114" s="41">
        <f>IFERROR(VLOOKUP(I114,Таблица1[],2,0),0)*$E$2/100</f>
        <v>85</v>
      </c>
      <c r="AB114" s="41">
        <f>IFERROR(VLOOKUP(I114,Таблица1[],4,0),0)*$E$2/100</f>
        <v>170</v>
      </c>
      <c r="AC114" s="5" t="str">
        <f t="shared" si="19"/>
        <v>,  0,85,170</v>
      </c>
      <c r="AD114" s="41">
        <f>IFERROR(VLOOKUP(J114,Таблица1[],3,0),0)*$E$2/100</f>
        <v>0</v>
      </c>
      <c r="AE114" s="41">
        <f>IFERROR(VLOOKUP(J114,Таблица1[],2,0),0)*$E$2/100</f>
        <v>85</v>
      </c>
      <c r="AF114" s="41">
        <f>IFERROR(VLOOKUP(J114,Таблица1[],4,0),0)*$E$2/100</f>
        <v>170</v>
      </c>
      <c r="AG114" s="5" t="str">
        <f t="shared" si="20"/>
        <v>,  0,85,170</v>
      </c>
      <c r="AH114" s="41">
        <f>IFERROR(VLOOKUP(K114,Таблица1[],3,0),0)*$E$2/100</f>
        <v>0</v>
      </c>
      <c r="AI114" s="41">
        <f>IFERROR(VLOOKUP(K114,Таблица1[],2,0),0)*$E$2/100</f>
        <v>85</v>
      </c>
      <c r="AJ114" s="41">
        <f>IFERROR(VLOOKUP(K114,Таблица1[],4,0),0)*$E$2/100</f>
        <v>170</v>
      </c>
      <c r="AK114" s="5" t="str">
        <f t="shared" si="21"/>
        <v>,  0,85,170</v>
      </c>
      <c r="AL114" s="41">
        <f>IFERROR(VLOOKUP(L114,Таблица1[],3,0),0)*$E$2/100</f>
        <v>0</v>
      </c>
      <c r="AM114" s="41">
        <f>IFERROR(VLOOKUP(L114,Таблица1[],2,0),0)*$E$2/100</f>
        <v>0</v>
      </c>
      <c r="AN114" s="41">
        <f>IFERROR(VLOOKUP(L114,Таблица1[],4,0),0)*$E$2/100</f>
        <v>0</v>
      </c>
      <c r="AO114" s="5" t="str">
        <f t="shared" si="22"/>
        <v>,  0,0,0</v>
      </c>
      <c r="AP114" s="41">
        <f>IFERROR(VLOOKUP(M114,Таблица1[],3,0),0)*$E$2/100</f>
        <v>0</v>
      </c>
      <c r="AQ114" s="41">
        <f>IFERROR(VLOOKUP(M114,Таблица1[],2,0),0)*$E$2/100</f>
        <v>0</v>
      </c>
      <c r="AR114" s="41">
        <f>IFERROR(VLOOKUP(M114,Таблица1[],4,0),0)*$E$2/100</f>
        <v>0</v>
      </c>
      <c r="AS114" s="5" t="str">
        <f t="shared" si="23"/>
        <v>,  0,0,0</v>
      </c>
      <c r="AT114" s="41">
        <f>IFERROR(VLOOKUP(N114,Таблица1[],3,0),0)*$E$2/100</f>
        <v>0</v>
      </c>
      <c r="AU114" s="41">
        <f>IFERROR(VLOOKUP(N114,Таблица1[],2,0),0)*$E$2/100</f>
        <v>0</v>
      </c>
      <c r="AV114" s="41">
        <f>IFERROR(VLOOKUP(N114,Таблица1[],4,0),0)*$E$2/100</f>
        <v>0</v>
      </c>
      <c r="AW114" s="5" t="str">
        <f t="shared" si="24"/>
        <v>,  0,0,0</v>
      </c>
      <c r="AX114" s="41">
        <f>IFERROR(VLOOKUP(O114,Таблица1[],3,0),0)*$E$2/100</f>
        <v>0</v>
      </c>
      <c r="AY114" s="41">
        <f>IFERROR(VLOOKUP(O114,Таблица1[],2,0),0)*$E$2/100</f>
        <v>0</v>
      </c>
      <c r="AZ114" s="41">
        <f>IFERROR(VLOOKUP(O114,Таблица1[],4,0),0)*$E$2/100</f>
        <v>0</v>
      </c>
      <c r="BA114" s="5" t="str">
        <f t="shared" si="25"/>
        <v>,  0,0,0</v>
      </c>
      <c r="BB114" s="41">
        <f>IFERROR(VLOOKUP(P114,Таблица1[],3,0),0)*$E$2/100</f>
        <v>0</v>
      </c>
      <c r="BC114" s="41">
        <f>IFERROR(VLOOKUP(P114,Таблица1[],2,0),0)*$E$2/100</f>
        <v>0</v>
      </c>
      <c r="BD114" s="41">
        <f>IFERROR(VLOOKUP(P114,Таблица1[],4,0),0)*$E$2/100</f>
        <v>0</v>
      </c>
      <c r="BE114" s="5" t="str">
        <f t="shared" si="26"/>
        <v>,  0,0,0</v>
      </c>
      <c r="BF114" s="41">
        <f>IFERROR(VLOOKUP(Q114,Таблица1[],3,0),0)*$E$2/100</f>
        <v>0</v>
      </c>
      <c r="BG114" s="41">
        <f>IFERROR(VLOOKUP(Q114,Таблица1[],2,0),0)*$E$2/100</f>
        <v>0</v>
      </c>
      <c r="BH114" s="41">
        <f>IFERROR(VLOOKUP(Q114,Таблица1[],4,0),0)*$E$2/100</f>
        <v>0</v>
      </c>
      <c r="BI114" s="5" t="str">
        <f t="shared" si="27"/>
        <v>,  0,0,0</v>
      </c>
      <c r="BJ114" s="41">
        <f>IFERROR(VLOOKUP(R114,Таблица1[],3,0),0)*$E$2/100</f>
        <v>0</v>
      </c>
      <c r="BK114" s="41">
        <f>IFERROR(VLOOKUP(R114,Таблица1[],2,0),0)*$E$2/100</f>
        <v>0</v>
      </c>
      <c r="BL114" s="41">
        <f>IFERROR(VLOOKUP(R114,Таблица1[],4,0),0)*$E$2/100</f>
        <v>0</v>
      </c>
      <c r="BM114" s="5" t="str">
        <f t="shared" si="28"/>
        <v>,  0,0,0</v>
      </c>
      <c r="BN114" s="41">
        <f>IFERROR(VLOOKUP(S114,Таблица1[],3,0),0)*$E$2/100</f>
        <v>0</v>
      </c>
      <c r="BO114" s="41">
        <f>IFERROR(VLOOKUP(S114,Таблица1[],2,0),0)*$E$2/100</f>
        <v>0</v>
      </c>
      <c r="BP114" s="41">
        <f>IFERROR(VLOOKUP(S114,Таблица1[],4,0),0)*$E$2/100</f>
        <v>0</v>
      </c>
      <c r="BQ114" s="5" t="str">
        <f t="shared" si="29"/>
        <v>,  0,0,0</v>
      </c>
      <c r="BR114" s="41">
        <f>IFERROR(VLOOKUP(T114,Таблица1[],3,0),0)*$E$2/100</f>
        <v>0</v>
      </c>
      <c r="BS114" s="41">
        <f>IFERROR(VLOOKUP(T114,Таблица1[],2,0),0)*$E$2/100</f>
        <v>0</v>
      </c>
      <c r="BT114" s="41">
        <f>IFERROR(VLOOKUP(T114,Таблица1[],4,0),0)*$E$2/100</f>
        <v>255</v>
      </c>
      <c r="BU114" s="5" t="str">
        <f t="shared" si="30"/>
        <v>,  0,0,255</v>
      </c>
    </row>
    <row r="115" spans="2:73" x14ac:dyDescent="0.45">
      <c r="B115" s="25">
        <v>64</v>
      </c>
      <c r="C115" s="25">
        <v>0</v>
      </c>
      <c r="D115" s="25">
        <v>20</v>
      </c>
      <c r="E115" s="25">
        <v>1</v>
      </c>
      <c r="F115" t="str">
        <f t="shared" si="31"/>
        <v>64,0,20,1</v>
      </c>
      <c r="I115" s="40" t="s">
        <v>40</v>
      </c>
      <c r="J115" s="40" t="s">
        <v>40</v>
      </c>
      <c r="K115" s="40" t="s">
        <v>40</v>
      </c>
      <c r="R115" s="31" t="s">
        <v>39</v>
      </c>
      <c r="S115" s="31" t="s">
        <v>39</v>
      </c>
      <c r="V115" t="str">
        <f t="shared" si="18"/>
        <v>.DB   64,0,20,1,  0,0,0,  0,0,255,  0,0,255,  0,0,0,  0,0,0,  0,0,0,  0,0,0,  0,0,0,  0,0,0,  0,85,170,  0,85,170,  0,85,170</v>
      </c>
      <c r="W115" s="25" t="s">
        <v>24</v>
      </c>
      <c r="X115" s="27"/>
      <c r="Y115" s="25"/>
      <c r="Z115" s="41">
        <f>IFERROR(VLOOKUP(I115,Таблица1[],3,0),0)*$E$2/100</f>
        <v>0</v>
      </c>
      <c r="AA115" s="41">
        <f>IFERROR(VLOOKUP(I115,Таблица1[],2,0),0)*$E$2/100</f>
        <v>85</v>
      </c>
      <c r="AB115" s="41">
        <f>IFERROR(VLOOKUP(I115,Таблица1[],4,0),0)*$E$2/100</f>
        <v>170</v>
      </c>
      <c r="AC115" s="5" t="str">
        <f t="shared" si="19"/>
        <v>,  0,85,170</v>
      </c>
      <c r="AD115" s="41">
        <f>IFERROR(VLOOKUP(J115,Таблица1[],3,0),0)*$E$2/100</f>
        <v>0</v>
      </c>
      <c r="AE115" s="41">
        <f>IFERROR(VLOOKUP(J115,Таблица1[],2,0),0)*$E$2/100</f>
        <v>85</v>
      </c>
      <c r="AF115" s="41">
        <f>IFERROR(VLOOKUP(J115,Таблица1[],4,0),0)*$E$2/100</f>
        <v>170</v>
      </c>
      <c r="AG115" s="5" t="str">
        <f t="shared" si="20"/>
        <v>,  0,85,170</v>
      </c>
      <c r="AH115" s="41">
        <f>IFERROR(VLOOKUP(K115,Таблица1[],3,0),0)*$E$2/100</f>
        <v>0</v>
      </c>
      <c r="AI115" s="41">
        <f>IFERROR(VLOOKUP(K115,Таблица1[],2,0),0)*$E$2/100</f>
        <v>85</v>
      </c>
      <c r="AJ115" s="41">
        <f>IFERROR(VLOOKUP(K115,Таблица1[],4,0),0)*$E$2/100</f>
        <v>170</v>
      </c>
      <c r="AK115" s="5" t="str">
        <f t="shared" si="21"/>
        <v>,  0,85,170</v>
      </c>
      <c r="AL115" s="41">
        <f>IFERROR(VLOOKUP(L115,Таблица1[],3,0),0)*$E$2/100</f>
        <v>0</v>
      </c>
      <c r="AM115" s="41">
        <f>IFERROR(VLOOKUP(L115,Таблица1[],2,0),0)*$E$2/100</f>
        <v>0</v>
      </c>
      <c r="AN115" s="41">
        <f>IFERROR(VLOOKUP(L115,Таблица1[],4,0),0)*$E$2/100</f>
        <v>0</v>
      </c>
      <c r="AO115" s="5" t="str">
        <f t="shared" si="22"/>
        <v>,  0,0,0</v>
      </c>
      <c r="AP115" s="41">
        <f>IFERROR(VLOOKUP(M115,Таблица1[],3,0),0)*$E$2/100</f>
        <v>0</v>
      </c>
      <c r="AQ115" s="41">
        <f>IFERROR(VLOOKUP(M115,Таблица1[],2,0),0)*$E$2/100</f>
        <v>0</v>
      </c>
      <c r="AR115" s="41">
        <f>IFERROR(VLOOKUP(M115,Таблица1[],4,0),0)*$E$2/100</f>
        <v>0</v>
      </c>
      <c r="AS115" s="5" t="str">
        <f t="shared" si="23"/>
        <v>,  0,0,0</v>
      </c>
      <c r="AT115" s="41">
        <f>IFERROR(VLOOKUP(N115,Таблица1[],3,0),0)*$E$2/100</f>
        <v>0</v>
      </c>
      <c r="AU115" s="41">
        <f>IFERROR(VLOOKUP(N115,Таблица1[],2,0),0)*$E$2/100</f>
        <v>0</v>
      </c>
      <c r="AV115" s="41">
        <f>IFERROR(VLOOKUP(N115,Таблица1[],4,0),0)*$E$2/100</f>
        <v>0</v>
      </c>
      <c r="AW115" s="5" t="str">
        <f t="shared" si="24"/>
        <v>,  0,0,0</v>
      </c>
      <c r="AX115" s="41">
        <f>IFERROR(VLOOKUP(O115,Таблица1[],3,0),0)*$E$2/100</f>
        <v>0</v>
      </c>
      <c r="AY115" s="41">
        <f>IFERROR(VLOOKUP(O115,Таблица1[],2,0),0)*$E$2/100</f>
        <v>0</v>
      </c>
      <c r="AZ115" s="41">
        <f>IFERROR(VLOOKUP(O115,Таблица1[],4,0),0)*$E$2/100</f>
        <v>0</v>
      </c>
      <c r="BA115" s="5" t="str">
        <f t="shared" si="25"/>
        <v>,  0,0,0</v>
      </c>
      <c r="BB115" s="41">
        <f>IFERROR(VLOOKUP(P115,Таблица1[],3,0),0)*$E$2/100</f>
        <v>0</v>
      </c>
      <c r="BC115" s="41">
        <f>IFERROR(VLOOKUP(P115,Таблица1[],2,0),0)*$E$2/100</f>
        <v>0</v>
      </c>
      <c r="BD115" s="41">
        <f>IFERROR(VLOOKUP(P115,Таблица1[],4,0),0)*$E$2/100</f>
        <v>0</v>
      </c>
      <c r="BE115" s="5" t="str">
        <f t="shared" si="26"/>
        <v>,  0,0,0</v>
      </c>
      <c r="BF115" s="41">
        <f>IFERROR(VLOOKUP(Q115,Таблица1[],3,0),0)*$E$2/100</f>
        <v>0</v>
      </c>
      <c r="BG115" s="41">
        <f>IFERROR(VLOOKUP(Q115,Таблица1[],2,0),0)*$E$2/100</f>
        <v>0</v>
      </c>
      <c r="BH115" s="41">
        <f>IFERROR(VLOOKUP(Q115,Таблица1[],4,0),0)*$E$2/100</f>
        <v>0</v>
      </c>
      <c r="BI115" s="5" t="str">
        <f t="shared" si="27"/>
        <v>,  0,0,0</v>
      </c>
      <c r="BJ115" s="41">
        <f>IFERROR(VLOOKUP(R115,Таблица1[],3,0),0)*$E$2/100</f>
        <v>0</v>
      </c>
      <c r="BK115" s="41">
        <f>IFERROR(VLOOKUP(R115,Таблица1[],2,0),0)*$E$2/100</f>
        <v>0</v>
      </c>
      <c r="BL115" s="41">
        <f>IFERROR(VLOOKUP(R115,Таблица1[],4,0),0)*$E$2/100</f>
        <v>255</v>
      </c>
      <c r="BM115" s="5" t="str">
        <f t="shared" si="28"/>
        <v>,  0,0,255</v>
      </c>
      <c r="BN115" s="41">
        <f>IFERROR(VLOOKUP(S115,Таблица1[],3,0),0)*$E$2/100</f>
        <v>0</v>
      </c>
      <c r="BO115" s="41">
        <f>IFERROR(VLOOKUP(S115,Таблица1[],2,0),0)*$E$2/100</f>
        <v>0</v>
      </c>
      <c r="BP115" s="41">
        <f>IFERROR(VLOOKUP(S115,Таблица1[],4,0),0)*$E$2/100</f>
        <v>255</v>
      </c>
      <c r="BQ115" s="5" t="str">
        <f t="shared" si="29"/>
        <v>,  0,0,255</v>
      </c>
      <c r="BR115" s="41">
        <f>IFERROR(VLOOKUP(T115,Таблица1[],3,0),0)*$E$2/100</f>
        <v>0</v>
      </c>
      <c r="BS115" s="41">
        <f>IFERROR(VLOOKUP(T115,Таблица1[],2,0),0)*$E$2/100</f>
        <v>0</v>
      </c>
      <c r="BT115" s="41">
        <f>IFERROR(VLOOKUP(T115,Таблица1[],4,0),0)*$E$2/100</f>
        <v>0</v>
      </c>
      <c r="BU115" s="5" t="str">
        <f t="shared" si="30"/>
        <v>,  0,0,0</v>
      </c>
    </row>
    <row r="116" spans="2:73" x14ac:dyDescent="0.45">
      <c r="B116" s="25">
        <v>64</v>
      </c>
      <c r="C116" s="25">
        <v>0</v>
      </c>
      <c r="D116" s="25">
        <v>20</v>
      </c>
      <c r="E116" s="25">
        <v>1</v>
      </c>
      <c r="F116" t="str">
        <f t="shared" si="31"/>
        <v>64,0,20,1</v>
      </c>
      <c r="I116" s="40" t="s">
        <v>40</v>
      </c>
      <c r="J116" s="40" t="s">
        <v>40</v>
      </c>
      <c r="K116" s="40" t="s">
        <v>40</v>
      </c>
      <c r="P116" s="35" t="s">
        <v>39</v>
      </c>
      <c r="Q116" s="35" t="s">
        <v>39</v>
      </c>
      <c r="V116" t="str">
        <f t="shared" si="18"/>
        <v>.DB   64,0,20,1,  0,0,0,  0,0,0,  0,0,0,  0,0,255,  0,0,255,  0,0,0,  0,0,0,  0,0,0,  0,0,0,  0,85,170,  0,85,170,  0,85,170</v>
      </c>
      <c r="W116" s="25" t="s">
        <v>24</v>
      </c>
      <c r="X116" s="27"/>
      <c r="Y116" s="25"/>
      <c r="Z116" s="41">
        <f>IFERROR(VLOOKUP(I116,Таблица1[],3,0),0)*$E$2/100</f>
        <v>0</v>
      </c>
      <c r="AA116" s="41">
        <f>IFERROR(VLOOKUP(I116,Таблица1[],2,0),0)*$E$2/100</f>
        <v>85</v>
      </c>
      <c r="AB116" s="41">
        <f>IFERROR(VLOOKUP(I116,Таблица1[],4,0),0)*$E$2/100</f>
        <v>170</v>
      </c>
      <c r="AC116" s="5" t="str">
        <f t="shared" si="19"/>
        <v>,  0,85,170</v>
      </c>
      <c r="AD116" s="41">
        <f>IFERROR(VLOOKUP(J116,Таблица1[],3,0),0)*$E$2/100</f>
        <v>0</v>
      </c>
      <c r="AE116" s="41">
        <f>IFERROR(VLOOKUP(J116,Таблица1[],2,0),0)*$E$2/100</f>
        <v>85</v>
      </c>
      <c r="AF116" s="41">
        <f>IFERROR(VLOOKUP(J116,Таблица1[],4,0),0)*$E$2/100</f>
        <v>170</v>
      </c>
      <c r="AG116" s="5" t="str">
        <f t="shared" si="20"/>
        <v>,  0,85,170</v>
      </c>
      <c r="AH116" s="41">
        <f>IFERROR(VLOOKUP(K116,Таблица1[],3,0),0)*$E$2/100</f>
        <v>0</v>
      </c>
      <c r="AI116" s="41">
        <f>IFERROR(VLOOKUP(K116,Таблица1[],2,0),0)*$E$2/100</f>
        <v>85</v>
      </c>
      <c r="AJ116" s="41">
        <f>IFERROR(VLOOKUP(K116,Таблица1[],4,0),0)*$E$2/100</f>
        <v>170</v>
      </c>
      <c r="AK116" s="5" t="str">
        <f t="shared" si="21"/>
        <v>,  0,85,170</v>
      </c>
      <c r="AL116" s="41">
        <f>IFERROR(VLOOKUP(L116,Таблица1[],3,0),0)*$E$2/100</f>
        <v>0</v>
      </c>
      <c r="AM116" s="41">
        <f>IFERROR(VLOOKUP(L116,Таблица1[],2,0),0)*$E$2/100</f>
        <v>0</v>
      </c>
      <c r="AN116" s="41">
        <f>IFERROR(VLOOKUP(L116,Таблица1[],4,0),0)*$E$2/100</f>
        <v>0</v>
      </c>
      <c r="AO116" s="5" t="str">
        <f t="shared" si="22"/>
        <v>,  0,0,0</v>
      </c>
      <c r="AP116" s="41">
        <f>IFERROR(VLOOKUP(M116,Таблица1[],3,0),0)*$E$2/100</f>
        <v>0</v>
      </c>
      <c r="AQ116" s="41">
        <f>IFERROR(VLOOKUP(M116,Таблица1[],2,0),0)*$E$2/100</f>
        <v>0</v>
      </c>
      <c r="AR116" s="41">
        <f>IFERROR(VLOOKUP(M116,Таблица1[],4,0),0)*$E$2/100</f>
        <v>0</v>
      </c>
      <c r="AS116" s="5" t="str">
        <f t="shared" si="23"/>
        <v>,  0,0,0</v>
      </c>
      <c r="AT116" s="41">
        <f>IFERROR(VLOOKUP(N116,Таблица1[],3,0),0)*$E$2/100</f>
        <v>0</v>
      </c>
      <c r="AU116" s="41">
        <f>IFERROR(VLOOKUP(N116,Таблица1[],2,0),0)*$E$2/100</f>
        <v>0</v>
      </c>
      <c r="AV116" s="41">
        <f>IFERROR(VLOOKUP(N116,Таблица1[],4,0),0)*$E$2/100</f>
        <v>0</v>
      </c>
      <c r="AW116" s="5" t="str">
        <f t="shared" si="24"/>
        <v>,  0,0,0</v>
      </c>
      <c r="AX116" s="41">
        <f>IFERROR(VLOOKUP(O116,Таблица1[],3,0),0)*$E$2/100</f>
        <v>0</v>
      </c>
      <c r="AY116" s="41">
        <f>IFERROR(VLOOKUP(O116,Таблица1[],2,0),0)*$E$2/100</f>
        <v>0</v>
      </c>
      <c r="AZ116" s="41">
        <f>IFERROR(VLOOKUP(O116,Таблица1[],4,0),0)*$E$2/100</f>
        <v>0</v>
      </c>
      <c r="BA116" s="5" t="str">
        <f t="shared" si="25"/>
        <v>,  0,0,0</v>
      </c>
      <c r="BB116" s="41">
        <f>IFERROR(VLOOKUP(P116,Таблица1[],3,0),0)*$E$2/100</f>
        <v>0</v>
      </c>
      <c r="BC116" s="41">
        <f>IFERROR(VLOOKUP(P116,Таблица1[],2,0),0)*$E$2/100</f>
        <v>0</v>
      </c>
      <c r="BD116" s="41">
        <f>IFERROR(VLOOKUP(P116,Таблица1[],4,0),0)*$E$2/100</f>
        <v>255</v>
      </c>
      <c r="BE116" s="5" t="str">
        <f t="shared" si="26"/>
        <v>,  0,0,255</v>
      </c>
      <c r="BF116" s="41">
        <f>IFERROR(VLOOKUP(Q116,Таблица1[],3,0),0)*$E$2/100</f>
        <v>0</v>
      </c>
      <c r="BG116" s="41">
        <f>IFERROR(VLOOKUP(Q116,Таблица1[],2,0),0)*$E$2/100</f>
        <v>0</v>
      </c>
      <c r="BH116" s="41">
        <f>IFERROR(VLOOKUP(Q116,Таблица1[],4,0),0)*$E$2/100</f>
        <v>255</v>
      </c>
      <c r="BI116" s="5" t="str">
        <f t="shared" si="27"/>
        <v>,  0,0,255</v>
      </c>
      <c r="BJ116" s="41">
        <f>IFERROR(VLOOKUP(R116,Таблица1[],3,0),0)*$E$2/100</f>
        <v>0</v>
      </c>
      <c r="BK116" s="41">
        <f>IFERROR(VLOOKUP(R116,Таблица1[],2,0),0)*$E$2/100</f>
        <v>0</v>
      </c>
      <c r="BL116" s="41">
        <f>IFERROR(VLOOKUP(R116,Таблица1[],4,0),0)*$E$2/100</f>
        <v>0</v>
      </c>
      <c r="BM116" s="5" t="str">
        <f t="shared" si="28"/>
        <v>,  0,0,0</v>
      </c>
      <c r="BN116" s="41">
        <f>IFERROR(VLOOKUP(S116,Таблица1[],3,0),0)*$E$2/100</f>
        <v>0</v>
      </c>
      <c r="BO116" s="41">
        <f>IFERROR(VLOOKUP(S116,Таблица1[],2,0),0)*$E$2/100</f>
        <v>0</v>
      </c>
      <c r="BP116" s="41">
        <f>IFERROR(VLOOKUP(S116,Таблица1[],4,0),0)*$E$2/100</f>
        <v>0</v>
      </c>
      <c r="BQ116" s="5" t="str">
        <f t="shared" si="29"/>
        <v>,  0,0,0</v>
      </c>
      <c r="BR116" s="41">
        <f>IFERROR(VLOOKUP(T116,Таблица1[],3,0),0)*$E$2/100</f>
        <v>0</v>
      </c>
      <c r="BS116" s="41">
        <f>IFERROR(VLOOKUP(T116,Таблица1[],2,0),0)*$E$2/100</f>
        <v>0</v>
      </c>
      <c r="BT116" s="41">
        <f>IFERROR(VLOOKUP(T116,Таблица1[],4,0),0)*$E$2/100</f>
        <v>0</v>
      </c>
      <c r="BU116" s="5" t="str">
        <f t="shared" si="30"/>
        <v>,  0,0,0</v>
      </c>
    </row>
    <row r="117" spans="2:73" x14ac:dyDescent="0.45">
      <c r="B117" s="25">
        <v>64</v>
      </c>
      <c r="C117" s="25">
        <v>0</v>
      </c>
      <c r="D117" s="25">
        <v>20</v>
      </c>
      <c r="E117" s="25">
        <v>1</v>
      </c>
      <c r="F117" t="str">
        <f t="shared" si="31"/>
        <v>64,0,20,1</v>
      </c>
      <c r="I117" s="40" t="s">
        <v>40</v>
      </c>
      <c r="J117" s="40" t="s">
        <v>40</v>
      </c>
      <c r="K117" s="40" t="s">
        <v>40</v>
      </c>
      <c r="L117" s="38" t="s">
        <v>39</v>
      </c>
      <c r="M117" s="38" t="s">
        <v>39</v>
      </c>
      <c r="N117" s="38" t="s">
        <v>39</v>
      </c>
      <c r="O117" s="38" t="s">
        <v>39</v>
      </c>
      <c r="V117" t="str">
        <f t="shared" si="18"/>
        <v>.DB   64,0,20,1,  0,0,0,  0,0,0,  0,0,0,  0,0,0,  0,0,0,  0,0,255,  0,0,255,  0,0,255,  0,0,255,  0,85,170,  0,85,170,  0,85,170</v>
      </c>
      <c r="W117" s="25" t="s">
        <v>24</v>
      </c>
      <c r="X117" s="27"/>
      <c r="Y117" s="25"/>
      <c r="Z117" s="41">
        <f>IFERROR(VLOOKUP(I117,Таблица1[],3,0),0)*$E$2/100</f>
        <v>0</v>
      </c>
      <c r="AA117" s="41">
        <f>IFERROR(VLOOKUP(I117,Таблица1[],2,0),0)*$E$2/100</f>
        <v>85</v>
      </c>
      <c r="AB117" s="41">
        <f>IFERROR(VLOOKUP(I117,Таблица1[],4,0),0)*$E$2/100</f>
        <v>170</v>
      </c>
      <c r="AC117" s="5" t="str">
        <f t="shared" si="19"/>
        <v>,  0,85,170</v>
      </c>
      <c r="AD117" s="41">
        <f>IFERROR(VLOOKUP(J117,Таблица1[],3,0),0)*$E$2/100</f>
        <v>0</v>
      </c>
      <c r="AE117" s="41">
        <f>IFERROR(VLOOKUP(J117,Таблица1[],2,0),0)*$E$2/100</f>
        <v>85</v>
      </c>
      <c r="AF117" s="41">
        <f>IFERROR(VLOOKUP(J117,Таблица1[],4,0),0)*$E$2/100</f>
        <v>170</v>
      </c>
      <c r="AG117" s="5" t="str">
        <f t="shared" si="20"/>
        <v>,  0,85,170</v>
      </c>
      <c r="AH117" s="41">
        <f>IFERROR(VLOOKUP(K117,Таблица1[],3,0),0)*$E$2/100</f>
        <v>0</v>
      </c>
      <c r="AI117" s="41">
        <f>IFERROR(VLOOKUP(K117,Таблица1[],2,0),0)*$E$2/100</f>
        <v>85</v>
      </c>
      <c r="AJ117" s="41">
        <f>IFERROR(VLOOKUP(K117,Таблица1[],4,0),0)*$E$2/100</f>
        <v>170</v>
      </c>
      <c r="AK117" s="5" t="str">
        <f t="shared" si="21"/>
        <v>,  0,85,170</v>
      </c>
      <c r="AL117" s="41">
        <f>IFERROR(VLOOKUP(L117,Таблица1[],3,0),0)*$E$2/100</f>
        <v>0</v>
      </c>
      <c r="AM117" s="41">
        <f>IFERROR(VLOOKUP(L117,Таблица1[],2,0),0)*$E$2/100</f>
        <v>0</v>
      </c>
      <c r="AN117" s="41">
        <f>IFERROR(VLOOKUP(L117,Таблица1[],4,0),0)*$E$2/100</f>
        <v>255</v>
      </c>
      <c r="AO117" s="5" t="str">
        <f t="shared" si="22"/>
        <v>,  0,0,255</v>
      </c>
      <c r="AP117" s="41">
        <f>IFERROR(VLOOKUP(M117,Таблица1[],3,0),0)*$E$2/100</f>
        <v>0</v>
      </c>
      <c r="AQ117" s="41">
        <f>IFERROR(VLOOKUP(M117,Таблица1[],2,0),0)*$E$2/100</f>
        <v>0</v>
      </c>
      <c r="AR117" s="41">
        <f>IFERROR(VLOOKUP(M117,Таблица1[],4,0),0)*$E$2/100</f>
        <v>255</v>
      </c>
      <c r="AS117" s="5" t="str">
        <f t="shared" si="23"/>
        <v>,  0,0,255</v>
      </c>
      <c r="AT117" s="41">
        <f>IFERROR(VLOOKUP(N117,Таблица1[],3,0),0)*$E$2/100</f>
        <v>0</v>
      </c>
      <c r="AU117" s="41">
        <f>IFERROR(VLOOKUP(N117,Таблица1[],2,0),0)*$E$2/100</f>
        <v>0</v>
      </c>
      <c r="AV117" s="41">
        <f>IFERROR(VLOOKUP(N117,Таблица1[],4,0),0)*$E$2/100</f>
        <v>255</v>
      </c>
      <c r="AW117" s="5" t="str">
        <f t="shared" si="24"/>
        <v>,  0,0,255</v>
      </c>
      <c r="AX117" s="41">
        <f>IFERROR(VLOOKUP(O117,Таблица1[],3,0),0)*$E$2/100</f>
        <v>0</v>
      </c>
      <c r="AY117" s="41">
        <f>IFERROR(VLOOKUP(O117,Таблица1[],2,0),0)*$E$2/100</f>
        <v>0</v>
      </c>
      <c r="AZ117" s="41">
        <f>IFERROR(VLOOKUP(O117,Таблица1[],4,0),0)*$E$2/100</f>
        <v>255</v>
      </c>
      <c r="BA117" s="5" t="str">
        <f t="shared" si="25"/>
        <v>,  0,0,255</v>
      </c>
      <c r="BB117" s="41">
        <f>IFERROR(VLOOKUP(P117,Таблица1[],3,0),0)*$E$2/100</f>
        <v>0</v>
      </c>
      <c r="BC117" s="41">
        <f>IFERROR(VLOOKUP(P117,Таблица1[],2,0),0)*$E$2/100</f>
        <v>0</v>
      </c>
      <c r="BD117" s="41">
        <f>IFERROR(VLOOKUP(P117,Таблица1[],4,0),0)*$E$2/100</f>
        <v>0</v>
      </c>
      <c r="BE117" s="5" t="str">
        <f t="shared" si="26"/>
        <v>,  0,0,0</v>
      </c>
      <c r="BF117" s="41">
        <f>IFERROR(VLOOKUP(Q117,Таблица1[],3,0),0)*$E$2/100</f>
        <v>0</v>
      </c>
      <c r="BG117" s="41">
        <f>IFERROR(VLOOKUP(Q117,Таблица1[],2,0),0)*$E$2/100</f>
        <v>0</v>
      </c>
      <c r="BH117" s="41">
        <f>IFERROR(VLOOKUP(Q117,Таблица1[],4,0),0)*$E$2/100</f>
        <v>0</v>
      </c>
      <c r="BI117" s="5" t="str">
        <f t="shared" si="27"/>
        <v>,  0,0,0</v>
      </c>
      <c r="BJ117" s="41">
        <f>IFERROR(VLOOKUP(R117,Таблица1[],3,0),0)*$E$2/100</f>
        <v>0</v>
      </c>
      <c r="BK117" s="41">
        <f>IFERROR(VLOOKUP(R117,Таблица1[],2,0),0)*$E$2/100</f>
        <v>0</v>
      </c>
      <c r="BL117" s="41">
        <f>IFERROR(VLOOKUP(R117,Таблица1[],4,0),0)*$E$2/100</f>
        <v>0</v>
      </c>
      <c r="BM117" s="5" t="str">
        <f t="shared" si="28"/>
        <v>,  0,0,0</v>
      </c>
      <c r="BN117" s="41">
        <f>IFERROR(VLOOKUP(S117,Таблица1[],3,0),0)*$E$2/100</f>
        <v>0</v>
      </c>
      <c r="BO117" s="41">
        <f>IFERROR(VLOOKUP(S117,Таблица1[],2,0),0)*$E$2/100</f>
        <v>0</v>
      </c>
      <c r="BP117" s="41">
        <f>IFERROR(VLOOKUP(S117,Таблица1[],4,0),0)*$E$2/100</f>
        <v>0</v>
      </c>
      <c r="BQ117" s="5" t="str">
        <f t="shared" si="29"/>
        <v>,  0,0,0</v>
      </c>
      <c r="BR117" s="41">
        <f>IFERROR(VLOOKUP(T117,Таблица1[],3,0),0)*$E$2/100</f>
        <v>0</v>
      </c>
      <c r="BS117" s="41">
        <f>IFERROR(VLOOKUP(T117,Таблица1[],2,0),0)*$E$2/100</f>
        <v>0</v>
      </c>
      <c r="BT117" s="41">
        <f>IFERROR(VLOOKUP(T117,Таблица1[],4,0),0)*$E$2/100</f>
        <v>0</v>
      </c>
      <c r="BU117" s="5" t="str">
        <f t="shared" si="30"/>
        <v>,  0,0,0</v>
      </c>
    </row>
    <row r="118" spans="2:73" x14ac:dyDescent="0.45">
      <c r="B118" s="25">
        <v>1</v>
      </c>
      <c r="C118" s="25">
        <v>0</v>
      </c>
      <c r="D118" s="25">
        <v>64</v>
      </c>
      <c r="E118" s="25">
        <v>1</v>
      </c>
      <c r="F118" t="str">
        <f t="shared" si="31"/>
        <v>1,0,64,1</v>
      </c>
      <c r="I118" s="40" t="s">
        <v>40</v>
      </c>
      <c r="J118" s="40" t="s">
        <v>40</v>
      </c>
      <c r="K118" s="40" t="s">
        <v>40</v>
      </c>
      <c r="L118" s="38" t="s">
        <v>39</v>
      </c>
      <c r="M118" s="38" t="s">
        <v>39</v>
      </c>
      <c r="N118" s="38" t="s">
        <v>39</v>
      </c>
      <c r="O118" s="38" t="s">
        <v>39</v>
      </c>
      <c r="T118" s="33" t="s">
        <v>35</v>
      </c>
      <c r="V118" t="str">
        <f t="shared" si="18"/>
        <v>.DB   1,0,64,1,  255,0,0,  0,0,0,  0,0,0,  0,0,0,  0,0,0,  0,0,255,  0,0,255,  0,0,255,  0,0,255,  0,85,170,  0,85,170,  0,85,170</v>
      </c>
      <c r="W118" s="25" t="s">
        <v>24</v>
      </c>
      <c r="X118" s="27"/>
      <c r="Y118" s="25"/>
      <c r="Z118" s="41">
        <f>IFERROR(VLOOKUP(I118,Таблица1[],3,0),0)*$E$2/100</f>
        <v>0</v>
      </c>
      <c r="AA118" s="41">
        <f>IFERROR(VLOOKUP(I118,Таблица1[],2,0),0)*$E$2/100</f>
        <v>85</v>
      </c>
      <c r="AB118" s="41">
        <f>IFERROR(VLOOKUP(I118,Таблица1[],4,0),0)*$E$2/100</f>
        <v>170</v>
      </c>
      <c r="AC118" s="5" t="str">
        <f t="shared" si="19"/>
        <v>,  0,85,170</v>
      </c>
      <c r="AD118" s="41">
        <f>IFERROR(VLOOKUP(J118,Таблица1[],3,0),0)*$E$2/100</f>
        <v>0</v>
      </c>
      <c r="AE118" s="41">
        <f>IFERROR(VLOOKUP(J118,Таблица1[],2,0),0)*$E$2/100</f>
        <v>85</v>
      </c>
      <c r="AF118" s="41">
        <f>IFERROR(VLOOKUP(J118,Таблица1[],4,0),0)*$E$2/100</f>
        <v>170</v>
      </c>
      <c r="AG118" s="5" t="str">
        <f t="shared" si="20"/>
        <v>,  0,85,170</v>
      </c>
      <c r="AH118" s="41">
        <f>IFERROR(VLOOKUP(K118,Таблица1[],3,0),0)*$E$2/100</f>
        <v>0</v>
      </c>
      <c r="AI118" s="41">
        <f>IFERROR(VLOOKUP(K118,Таблица1[],2,0),0)*$E$2/100</f>
        <v>85</v>
      </c>
      <c r="AJ118" s="41">
        <f>IFERROR(VLOOKUP(K118,Таблица1[],4,0),0)*$E$2/100</f>
        <v>170</v>
      </c>
      <c r="AK118" s="5" t="str">
        <f t="shared" si="21"/>
        <v>,  0,85,170</v>
      </c>
      <c r="AL118" s="41">
        <f>IFERROR(VLOOKUP(L118,Таблица1[],3,0),0)*$E$2/100</f>
        <v>0</v>
      </c>
      <c r="AM118" s="41">
        <f>IFERROR(VLOOKUP(L118,Таблица1[],2,0),0)*$E$2/100</f>
        <v>0</v>
      </c>
      <c r="AN118" s="41">
        <f>IFERROR(VLOOKUP(L118,Таблица1[],4,0),0)*$E$2/100</f>
        <v>255</v>
      </c>
      <c r="AO118" s="5" t="str">
        <f t="shared" si="22"/>
        <v>,  0,0,255</v>
      </c>
      <c r="AP118" s="41">
        <f>IFERROR(VLOOKUP(M118,Таблица1[],3,0),0)*$E$2/100</f>
        <v>0</v>
      </c>
      <c r="AQ118" s="41">
        <f>IFERROR(VLOOKUP(M118,Таблица1[],2,0),0)*$E$2/100</f>
        <v>0</v>
      </c>
      <c r="AR118" s="41">
        <f>IFERROR(VLOOKUP(M118,Таблица1[],4,0),0)*$E$2/100</f>
        <v>255</v>
      </c>
      <c r="AS118" s="5" t="str">
        <f t="shared" si="23"/>
        <v>,  0,0,255</v>
      </c>
      <c r="AT118" s="41">
        <f>IFERROR(VLOOKUP(N118,Таблица1[],3,0),0)*$E$2/100</f>
        <v>0</v>
      </c>
      <c r="AU118" s="41">
        <f>IFERROR(VLOOKUP(N118,Таблица1[],2,0),0)*$E$2/100</f>
        <v>0</v>
      </c>
      <c r="AV118" s="41">
        <f>IFERROR(VLOOKUP(N118,Таблица1[],4,0),0)*$E$2/100</f>
        <v>255</v>
      </c>
      <c r="AW118" s="5" t="str">
        <f t="shared" si="24"/>
        <v>,  0,0,255</v>
      </c>
      <c r="AX118" s="41">
        <f>IFERROR(VLOOKUP(O118,Таблица1[],3,0),0)*$E$2/100</f>
        <v>0</v>
      </c>
      <c r="AY118" s="41">
        <f>IFERROR(VLOOKUP(O118,Таблица1[],2,0),0)*$E$2/100</f>
        <v>0</v>
      </c>
      <c r="AZ118" s="41">
        <f>IFERROR(VLOOKUP(O118,Таблица1[],4,0),0)*$E$2/100</f>
        <v>255</v>
      </c>
      <c r="BA118" s="5" t="str">
        <f t="shared" si="25"/>
        <v>,  0,0,255</v>
      </c>
      <c r="BB118" s="41">
        <f>IFERROR(VLOOKUP(P118,Таблица1[],3,0),0)*$E$2/100</f>
        <v>0</v>
      </c>
      <c r="BC118" s="41">
        <f>IFERROR(VLOOKUP(P118,Таблица1[],2,0),0)*$E$2/100</f>
        <v>0</v>
      </c>
      <c r="BD118" s="41">
        <f>IFERROR(VLOOKUP(P118,Таблица1[],4,0),0)*$E$2/100</f>
        <v>0</v>
      </c>
      <c r="BE118" s="5" t="str">
        <f t="shared" si="26"/>
        <v>,  0,0,0</v>
      </c>
      <c r="BF118" s="41">
        <f>IFERROR(VLOOKUP(Q118,Таблица1[],3,0),0)*$E$2/100</f>
        <v>0</v>
      </c>
      <c r="BG118" s="41">
        <f>IFERROR(VLOOKUP(Q118,Таблица1[],2,0),0)*$E$2/100</f>
        <v>0</v>
      </c>
      <c r="BH118" s="41">
        <f>IFERROR(VLOOKUP(Q118,Таблица1[],4,0),0)*$E$2/100</f>
        <v>0</v>
      </c>
      <c r="BI118" s="5" t="str">
        <f t="shared" si="27"/>
        <v>,  0,0,0</v>
      </c>
      <c r="BJ118" s="41">
        <f>IFERROR(VLOOKUP(R118,Таблица1[],3,0),0)*$E$2/100</f>
        <v>0</v>
      </c>
      <c r="BK118" s="41">
        <f>IFERROR(VLOOKUP(R118,Таблица1[],2,0),0)*$E$2/100</f>
        <v>0</v>
      </c>
      <c r="BL118" s="41">
        <f>IFERROR(VLOOKUP(R118,Таблица1[],4,0),0)*$E$2/100</f>
        <v>0</v>
      </c>
      <c r="BM118" s="5" t="str">
        <f t="shared" si="28"/>
        <v>,  0,0,0</v>
      </c>
      <c r="BN118" s="41">
        <f>IFERROR(VLOOKUP(S118,Таблица1[],3,0),0)*$E$2/100</f>
        <v>0</v>
      </c>
      <c r="BO118" s="41">
        <f>IFERROR(VLOOKUP(S118,Таблица1[],2,0),0)*$E$2/100</f>
        <v>0</v>
      </c>
      <c r="BP118" s="41">
        <f>IFERROR(VLOOKUP(S118,Таблица1[],4,0),0)*$E$2/100</f>
        <v>0</v>
      </c>
      <c r="BQ118" s="5" t="str">
        <f t="shared" si="29"/>
        <v>,  0,0,0</v>
      </c>
      <c r="BR118" s="41">
        <f>IFERROR(VLOOKUP(T118,Таблица1[],3,0),0)*$E$2/100</f>
        <v>255</v>
      </c>
      <c r="BS118" s="41">
        <f>IFERROR(VLOOKUP(T118,Таблица1[],2,0),0)*$E$2/100</f>
        <v>0</v>
      </c>
      <c r="BT118" s="41">
        <f>IFERROR(VLOOKUP(T118,Таблица1[],4,0),0)*$E$2/100</f>
        <v>0</v>
      </c>
      <c r="BU118" s="5" t="str">
        <f t="shared" si="30"/>
        <v>,  255,0,0</v>
      </c>
    </row>
    <row r="119" spans="2:73" x14ac:dyDescent="0.45">
      <c r="B119" s="25">
        <v>64</v>
      </c>
      <c r="C119" s="25">
        <v>0</v>
      </c>
      <c r="D119" s="25">
        <v>20</v>
      </c>
      <c r="E119" s="25">
        <v>1</v>
      </c>
      <c r="F119" t="str">
        <f t="shared" si="31"/>
        <v>64,0,20,1</v>
      </c>
      <c r="I119" s="40" t="s">
        <v>40</v>
      </c>
      <c r="J119" s="40" t="s">
        <v>40</v>
      </c>
      <c r="K119" s="40" t="s">
        <v>40</v>
      </c>
      <c r="L119" s="38" t="s">
        <v>39</v>
      </c>
      <c r="M119" s="38" t="s">
        <v>39</v>
      </c>
      <c r="N119" s="38" t="s">
        <v>39</v>
      </c>
      <c r="O119" s="38" t="s">
        <v>39</v>
      </c>
      <c r="R119" s="31" t="s">
        <v>35</v>
      </c>
      <c r="S119" s="31" t="s">
        <v>35</v>
      </c>
      <c r="V119" t="str">
        <f t="shared" si="18"/>
        <v>.DB   64,0,20,1,  0,0,0,  255,0,0,  255,0,0,  0,0,0,  0,0,0,  0,0,255,  0,0,255,  0,0,255,  0,0,255,  0,85,170,  0,85,170,  0,85,170</v>
      </c>
      <c r="W119" s="25" t="s">
        <v>24</v>
      </c>
      <c r="X119" s="27"/>
      <c r="Y119" s="25"/>
      <c r="Z119" s="41">
        <f>IFERROR(VLOOKUP(I119,Таблица1[],3,0),0)*$E$2/100</f>
        <v>0</v>
      </c>
      <c r="AA119" s="41">
        <f>IFERROR(VLOOKUP(I119,Таблица1[],2,0),0)*$E$2/100</f>
        <v>85</v>
      </c>
      <c r="AB119" s="41">
        <f>IFERROR(VLOOKUP(I119,Таблица1[],4,0),0)*$E$2/100</f>
        <v>170</v>
      </c>
      <c r="AC119" s="5" t="str">
        <f t="shared" si="19"/>
        <v>,  0,85,170</v>
      </c>
      <c r="AD119" s="41">
        <f>IFERROR(VLOOKUP(J119,Таблица1[],3,0),0)*$E$2/100</f>
        <v>0</v>
      </c>
      <c r="AE119" s="41">
        <f>IFERROR(VLOOKUP(J119,Таблица1[],2,0),0)*$E$2/100</f>
        <v>85</v>
      </c>
      <c r="AF119" s="41">
        <f>IFERROR(VLOOKUP(J119,Таблица1[],4,0),0)*$E$2/100</f>
        <v>170</v>
      </c>
      <c r="AG119" s="5" t="str">
        <f t="shared" si="20"/>
        <v>,  0,85,170</v>
      </c>
      <c r="AH119" s="41">
        <f>IFERROR(VLOOKUP(K119,Таблица1[],3,0),0)*$E$2/100</f>
        <v>0</v>
      </c>
      <c r="AI119" s="41">
        <f>IFERROR(VLOOKUP(K119,Таблица1[],2,0),0)*$E$2/100</f>
        <v>85</v>
      </c>
      <c r="AJ119" s="41">
        <f>IFERROR(VLOOKUP(K119,Таблица1[],4,0),0)*$E$2/100</f>
        <v>170</v>
      </c>
      <c r="AK119" s="5" t="str">
        <f t="shared" si="21"/>
        <v>,  0,85,170</v>
      </c>
      <c r="AL119" s="41">
        <f>IFERROR(VLOOKUP(L119,Таблица1[],3,0),0)*$E$2/100</f>
        <v>0</v>
      </c>
      <c r="AM119" s="41">
        <f>IFERROR(VLOOKUP(L119,Таблица1[],2,0),0)*$E$2/100</f>
        <v>0</v>
      </c>
      <c r="AN119" s="41">
        <f>IFERROR(VLOOKUP(L119,Таблица1[],4,0),0)*$E$2/100</f>
        <v>255</v>
      </c>
      <c r="AO119" s="5" t="str">
        <f t="shared" si="22"/>
        <v>,  0,0,255</v>
      </c>
      <c r="AP119" s="41">
        <f>IFERROR(VLOOKUP(M119,Таблица1[],3,0),0)*$E$2/100</f>
        <v>0</v>
      </c>
      <c r="AQ119" s="41">
        <f>IFERROR(VLOOKUP(M119,Таблица1[],2,0),0)*$E$2/100</f>
        <v>0</v>
      </c>
      <c r="AR119" s="41">
        <f>IFERROR(VLOOKUP(M119,Таблица1[],4,0),0)*$E$2/100</f>
        <v>255</v>
      </c>
      <c r="AS119" s="5" t="str">
        <f t="shared" si="23"/>
        <v>,  0,0,255</v>
      </c>
      <c r="AT119" s="41">
        <f>IFERROR(VLOOKUP(N119,Таблица1[],3,0),0)*$E$2/100</f>
        <v>0</v>
      </c>
      <c r="AU119" s="41">
        <f>IFERROR(VLOOKUP(N119,Таблица1[],2,0),0)*$E$2/100</f>
        <v>0</v>
      </c>
      <c r="AV119" s="41">
        <f>IFERROR(VLOOKUP(N119,Таблица1[],4,0),0)*$E$2/100</f>
        <v>255</v>
      </c>
      <c r="AW119" s="5" t="str">
        <f t="shared" si="24"/>
        <v>,  0,0,255</v>
      </c>
      <c r="AX119" s="41">
        <f>IFERROR(VLOOKUP(O119,Таблица1[],3,0),0)*$E$2/100</f>
        <v>0</v>
      </c>
      <c r="AY119" s="41">
        <f>IFERROR(VLOOKUP(O119,Таблица1[],2,0),0)*$E$2/100</f>
        <v>0</v>
      </c>
      <c r="AZ119" s="41">
        <f>IFERROR(VLOOKUP(O119,Таблица1[],4,0),0)*$E$2/100</f>
        <v>255</v>
      </c>
      <c r="BA119" s="5" t="str">
        <f t="shared" si="25"/>
        <v>,  0,0,255</v>
      </c>
      <c r="BB119" s="41">
        <f>IFERROR(VLOOKUP(P119,Таблица1[],3,0),0)*$E$2/100</f>
        <v>0</v>
      </c>
      <c r="BC119" s="41">
        <f>IFERROR(VLOOKUP(P119,Таблица1[],2,0),0)*$E$2/100</f>
        <v>0</v>
      </c>
      <c r="BD119" s="41">
        <f>IFERROR(VLOOKUP(P119,Таблица1[],4,0),0)*$E$2/100</f>
        <v>0</v>
      </c>
      <c r="BE119" s="5" t="str">
        <f t="shared" si="26"/>
        <v>,  0,0,0</v>
      </c>
      <c r="BF119" s="41">
        <f>IFERROR(VLOOKUP(Q119,Таблица1[],3,0),0)*$E$2/100</f>
        <v>0</v>
      </c>
      <c r="BG119" s="41">
        <f>IFERROR(VLOOKUP(Q119,Таблица1[],2,0),0)*$E$2/100</f>
        <v>0</v>
      </c>
      <c r="BH119" s="41">
        <f>IFERROR(VLOOKUP(Q119,Таблица1[],4,0),0)*$E$2/100</f>
        <v>0</v>
      </c>
      <c r="BI119" s="5" t="str">
        <f t="shared" si="27"/>
        <v>,  0,0,0</v>
      </c>
      <c r="BJ119" s="41">
        <f>IFERROR(VLOOKUP(R119,Таблица1[],3,0),0)*$E$2/100</f>
        <v>255</v>
      </c>
      <c r="BK119" s="41">
        <f>IFERROR(VLOOKUP(R119,Таблица1[],2,0),0)*$E$2/100</f>
        <v>0</v>
      </c>
      <c r="BL119" s="41">
        <f>IFERROR(VLOOKUP(R119,Таблица1[],4,0),0)*$E$2/100</f>
        <v>0</v>
      </c>
      <c r="BM119" s="5" t="str">
        <f t="shared" si="28"/>
        <v>,  255,0,0</v>
      </c>
      <c r="BN119" s="41">
        <f>IFERROR(VLOOKUP(S119,Таблица1[],3,0),0)*$E$2/100</f>
        <v>255</v>
      </c>
      <c r="BO119" s="41">
        <f>IFERROR(VLOOKUP(S119,Таблица1[],2,0),0)*$E$2/100</f>
        <v>0</v>
      </c>
      <c r="BP119" s="41">
        <f>IFERROR(VLOOKUP(S119,Таблица1[],4,0),0)*$E$2/100</f>
        <v>0</v>
      </c>
      <c r="BQ119" s="5" t="str">
        <f t="shared" si="29"/>
        <v>,  255,0,0</v>
      </c>
      <c r="BR119" s="41">
        <f>IFERROR(VLOOKUP(T119,Таблица1[],3,0),0)*$E$2/100</f>
        <v>0</v>
      </c>
      <c r="BS119" s="41">
        <f>IFERROR(VLOOKUP(T119,Таблица1[],2,0),0)*$E$2/100</f>
        <v>0</v>
      </c>
      <c r="BT119" s="41">
        <f>IFERROR(VLOOKUP(T119,Таблица1[],4,0),0)*$E$2/100</f>
        <v>0</v>
      </c>
      <c r="BU119" s="5" t="str">
        <f t="shared" si="30"/>
        <v>,  0,0,0</v>
      </c>
    </row>
    <row r="120" spans="2:73" x14ac:dyDescent="0.45">
      <c r="B120" s="25">
        <v>64</v>
      </c>
      <c r="C120" s="25">
        <v>0</v>
      </c>
      <c r="D120" s="25">
        <v>20</v>
      </c>
      <c r="E120" s="25">
        <v>1</v>
      </c>
      <c r="F120" t="str">
        <f t="shared" si="31"/>
        <v>64,0,20,1</v>
      </c>
      <c r="I120" s="40" t="s">
        <v>40</v>
      </c>
      <c r="J120" s="40" t="s">
        <v>40</v>
      </c>
      <c r="K120" s="40" t="s">
        <v>40</v>
      </c>
      <c r="L120" s="38" t="s">
        <v>39</v>
      </c>
      <c r="M120" s="38" t="s">
        <v>39</v>
      </c>
      <c r="N120" s="38" t="s">
        <v>39</v>
      </c>
      <c r="O120" s="38" t="s">
        <v>39</v>
      </c>
      <c r="P120" s="35" t="s">
        <v>35</v>
      </c>
      <c r="Q120" s="35" t="s">
        <v>35</v>
      </c>
      <c r="V120" t="str">
        <f t="shared" si="18"/>
        <v>.DB   64,0,20,1,  0,0,0,  0,0,0,  0,0,0,  255,0,0,  255,0,0,  0,0,255,  0,0,255,  0,0,255,  0,0,255,  0,85,170,  0,85,170,  0,85,170</v>
      </c>
      <c r="W120" s="25" t="s">
        <v>24</v>
      </c>
      <c r="X120" s="27"/>
      <c r="Y120" s="25"/>
      <c r="Z120" s="41">
        <f>IFERROR(VLOOKUP(I120,Таблица1[],3,0),0)*$E$2/100</f>
        <v>0</v>
      </c>
      <c r="AA120" s="41">
        <f>IFERROR(VLOOKUP(I120,Таблица1[],2,0),0)*$E$2/100</f>
        <v>85</v>
      </c>
      <c r="AB120" s="41">
        <f>IFERROR(VLOOKUP(I120,Таблица1[],4,0),0)*$E$2/100</f>
        <v>170</v>
      </c>
      <c r="AC120" s="5" t="str">
        <f t="shared" si="19"/>
        <v>,  0,85,170</v>
      </c>
      <c r="AD120" s="41">
        <f>IFERROR(VLOOKUP(J120,Таблица1[],3,0),0)*$E$2/100</f>
        <v>0</v>
      </c>
      <c r="AE120" s="41">
        <f>IFERROR(VLOOKUP(J120,Таблица1[],2,0),0)*$E$2/100</f>
        <v>85</v>
      </c>
      <c r="AF120" s="41">
        <f>IFERROR(VLOOKUP(J120,Таблица1[],4,0),0)*$E$2/100</f>
        <v>170</v>
      </c>
      <c r="AG120" s="5" t="str">
        <f t="shared" si="20"/>
        <v>,  0,85,170</v>
      </c>
      <c r="AH120" s="41">
        <f>IFERROR(VLOOKUP(K120,Таблица1[],3,0),0)*$E$2/100</f>
        <v>0</v>
      </c>
      <c r="AI120" s="41">
        <f>IFERROR(VLOOKUP(K120,Таблица1[],2,0),0)*$E$2/100</f>
        <v>85</v>
      </c>
      <c r="AJ120" s="41">
        <f>IFERROR(VLOOKUP(K120,Таблица1[],4,0),0)*$E$2/100</f>
        <v>170</v>
      </c>
      <c r="AK120" s="5" t="str">
        <f t="shared" si="21"/>
        <v>,  0,85,170</v>
      </c>
      <c r="AL120" s="41">
        <f>IFERROR(VLOOKUP(L120,Таблица1[],3,0),0)*$E$2/100</f>
        <v>0</v>
      </c>
      <c r="AM120" s="41">
        <f>IFERROR(VLOOKUP(L120,Таблица1[],2,0),0)*$E$2/100</f>
        <v>0</v>
      </c>
      <c r="AN120" s="41">
        <f>IFERROR(VLOOKUP(L120,Таблица1[],4,0),0)*$E$2/100</f>
        <v>255</v>
      </c>
      <c r="AO120" s="5" t="str">
        <f t="shared" si="22"/>
        <v>,  0,0,255</v>
      </c>
      <c r="AP120" s="41">
        <f>IFERROR(VLOOKUP(M120,Таблица1[],3,0),0)*$E$2/100</f>
        <v>0</v>
      </c>
      <c r="AQ120" s="41">
        <f>IFERROR(VLOOKUP(M120,Таблица1[],2,0),0)*$E$2/100</f>
        <v>0</v>
      </c>
      <c r="AR120" s="41">
        <f>IFERROR(VLOOKUP(M120,Таблица1[],4,0),0)*$E$2/100</f>
        <v>255</v>
      </c>
      <c r="AS120" s="5" t="str">
        <f t="shared" si="23"/>
        <v>,  0,0,255</v>
      </c>
      <c r="AT120" s="41">
        <f>IFERROR(VLOOKUP(N120,Таблица1[],3,0),0)*$E$2/100</f>
        <v>0</v>
      </c>
      <c r="AU120" s="41">
        <f>IFERROR(VLOOKUP(N120,Таблица1[],2,0),0)*$E$2/100</f>
        <v>0</v>
      </c>
      <c r="AV120" s="41">
        <f>IFERROR(VLOOKUP(N120,Таблица1[],4,0),0)*$E$2/100</f>
        <v>255</v>
      </c>
      <c r="AW120" s="5" t="str">
        <f t="shared" si="24"/>
        <v>,  0,0,255</v>
      </c>
      <c r="AX120" s="41">
        <f>IFERROR(VLOOKUP(O120,Таблица1[],3,0),0)*$E$2/100</f>
        <v>0</v>
      </c>
      <c r="AY120" s="41">
        <f>IFERROR(VLOOKUP(O120,Таблица1[],2,0),0)*$E$2/100</f>
        <v>0</v>
      </c>
      <c r="AZ120" s="41">
        <f>IFERROR(VLOOKUP(O120,Таблица1[],4,0),0)*$E$2/100</f>
        <v>255</v>
      </c>
      <c r="BA120" s="5" t="str">
        <f t="shared" si="25"/>
        <v>,  0,0,255</v>
      </c>
      <c r="BB120" s="41">
        <f>IFERROR(VLOOKUP(P120,Таблица1[],3,0),0)*$E$2/100</f>
        <v>255</v>
      </c>
      <c r="BC120" s="41">
        <f>IFERROR(VLOOKUP(P120,Таблица1[],2,0),0)*$E$2/100</f>
        <v>0</v>
      </c>
      <c r="BD120" s="41">
        <f>IFERROR(VLOOKUP(P120,Таблица1[],4,0),0)*$E$2/100</f>
        <v>0</v>
      </c>
      <c r="BE120" s="5" t="str">
        <f t="shared" si="26"/>
        <v>,  255,0,0</v>
      </c>
      <c r="BF120" s="41">
        <f>IFERROR(VLOOKUP(Q120,Таблица1[],3,0),0)*$E$2/100</f>
        <v>255</v>
      </c>
      <c r="BG120" s="41">
        <f>IFERROR(VLOOKUP(Q120,Таблица1[],2,0),0)*$E$2/100</f>
        <v>0</v>
      </c>
      <c r="BH120" s="41">
        <f>IFERROR(VLOOKUP(Q120,Таблица1[],4,0),0)*$E$2/100</f>
        <v>0</v>
      </c>
      <c r="BI120" s="5" t="str">
        <f t="shared" si="27"/>
        <v>,  255,0,0</v>
      </c>
      <c r="BJ120" s="41">
        <f>IFERROR(VLOOKUP(R120,Таблица1[],3,0),0)*$E$2/100</f>
        <v>0</v>
      </c>
      <c r="BK120" s="41">
        <f>IFERROR(VLOOKUP(R120,Таблица1[],2,0),0)*$E$2/100</f>
        <v>0</v>
      </c>
      <c r="BL120" s="41">
        <f>IFERROR(VLOOKUP(R120,Таблица1[],4,0),0)*$E$2/100</f>
        <v>0</v>
      </c>
      <c r="BM120" s="5" t="str">
        <f t="shared" si="28"/>
        <v>,  0,0,0</v>
      </c>
      <c r="BN120" s="41">
        <f>IFERROR(VLOOKUP(S120,Таблица1[],3,0),0)*$E$2/100</f>
        <v>0</v>
      </c>
      <c r="BO120" s="41">
        <f>IFERROR(VLOOKUP(S120,Таблица1[],2,0),0)*$E$2/100</f>
        <v>0</v>
      </c>
      <c r="BP120" s="41">
        <f>IFERROR(VLOOKUP(S120,Таблица1[],4,0),0)*$E$2/100</f>
        <v>0</v>
      </c>
      <c r="BQ120" s="5" t="str">
        <f t="shared" si="29"/>
        <v>,  0,0,0</v>
      </c>
      <c r="BR120" s="41">
        <f>IFERROR(VLOOKUP(T120,Таблица1[],3,0),0)*$E$2/100</f>
        <v>0</v>
      </c>
      <c r="BS120" s="41">
        <f>IFERROR(VLOOKUP(T120,Таблица1[],2,0),0)*$E$2/100</f>
        <v>0</v>
      </c>
      <c r="BT120" s="41">
        <f>IFERROR(VLOOKUP(T120,Таблица1[],4,0),0)*$E$2/100</f>
        <v>0</v>
      </c>
      <c r="BU120" s="5" t="str">
        <f t="shared" si="30"/>
        <v>,  0,0,0</v>
      </c>
    </row>
    <row r="121" spans="2:73" x14ac:dyDescent="0.45">
      <c r="B121" s="28">
        <v>64</v>
      </c>
      <c r="C121" s="28">
        <v>0</v>
      </c>
      <c r="D121" s="28">
        <v>20</v>
      </c>
      <c r="E121" s="28">
        <v>1</v>
      </c>
      <c r="F121" t="str">
        <f t="shared" ref="F121" si="32">CONCATENATE(B121,",",C121,",",D121,",",E121)</f>
        <v>64,0,20,1</v>
      </c>
      <c r="I121" s="40" t="s">
        <v>40</v>
      </c>
      <c r="J121" s="40" t="s">
        <v>40</v>
      </c>
      <c r="K121" s="40" t="s">
        <v>40</v>
      </c>
      <c r="L121" s="38" t="s">
        <v>39</v>
      </c>
      <c r="M121" s="38" t="s">
        <v>39</v>
      </c>
      <c r="N121" s="38" t="s">
        <v>39</v>
      </c>
      <c r="O121" s="38" t="s">
        <v>39</v>
      </c>
      <c r="P121" s="35" t="s">
        <v>35</v>
      </c>
      <c r="Q121" s="35" t="s">
        <v>35</v>
      </c>
      <c r="V121" t="str">
        <f t="shared" ref="V121" si="33">CONCATENATE($Q$2,F121,BU121,BQ121,BM121,BI121,BE121,BA121,AW121,AS121,AO121,AK121,AG121,AC121)</f>
        <v>.DB   64,0,20,1,  0,0,0,  0,0,0,  0,0,0,  255,0,0,  255,0,0,  0,0,255,  0,0,255,  0,0,255,  0,0,255,  0,85,170,  0,85,170,  0,85,170</v>
      </c>
      <c r="W121" s="28" t="s">
        <v>24</v>
      </c>
      <c r="X121" s="28"/>
      <c r="Y121" s="28"/>
      <c r="Z121" s="41">
        <f>IFERROR(VLOOKUP(I121,Таблица1[],3,0),0)*$E$2/100</f>
        <v>0</v>
      </c>
      <c r="AA121" s="41">
        <f>IFERROR(VLOOKUP(I121,Таблица1[],2,0),0)*$E$2/100</f>
        <v>85</v>
      </c>
      <c r="AB121" s="41">
        <f>IFERROR(VLOOKUP(I121,Таблица1[],4,0),0)*$E$2/100</f>
        <v>170</v>
      </c>
      <c r="AC121" s="5" t="str">
        <f t="shared" si="19"/>
        <v>,  0,85,170</v>
      </c>
      <c r="AD121" s="41">
        <f>IFERROR(VLOOKUP(J121,Таблица1[],3,0),0)*$E$2/100</f>
        <v>0</v>
      </c>
      <c r="AE121" s="41">
        <f>IFERROR(VLOOKUP(J121,Таблица1[],2,0),0)*$E$2/100</f>
        <v>85</v>
      </c>
      <c r="AF121" s="41">
        <f>IFERROR(VLOOKUP(J121,Таблица1[],4,0),0)*$E$2/100</f>
        <v>170</v>
      </c>
      <c r="AG121" s="5" t="str">
        <f t="shared" si="20"/>
        <v>,  0,85,170</v>
      </c>
      <c r="AH121" s="41">
        <f>IFERROR(VLOOKUP(K121,Таблица1[],3,0),0)*$E$2/100</f>
        <v>0</v>
      </c>
      <c r="AI121" s="41">
        <f>IFERROR(VLOOKUP(K121,Таблица1[],2,0),0)*$E$2/100</f>
        <v>85</v>
      </c>
      <c r="AJ121" s="41">
        <f>IFERROR(VLOOKUP(K121,Таблица1[],4,0),0)*$E$2/100</f>
        <v>170</v>
      </c>
      <c r="AK121" s="5" t="str">
        <f t="shared" si="21"/>
        <v>,  0,85,170</v>
      </c>
      <c r="AL121" s="41">
        <f>IFERROR(VLOOKUP(L121,Таблица1[],3,0),0)*$E$2/100</f>
        <v>0</v>
      </c>
      <c r="AM121" s="41">
        <f>IFERROR(VLOOKUP(L121,Таблица1[],2,0),0)*$E$2/100</f>
        <v>0</v>
      </c>
      <c r="AN121" s="41">
        <f>IFERROR(VLOOKUP(L121,Таблица1[],4,0),0)*$E$2/100</f>
        <v>255</v>
      </c>
      <c r="AO121" s="5" t="str">
        <f t="shared" si="22"/>
        <v>,  0,0,255</v>
      </c>
      <c r="AP121" s="41">
        <f>IFERROR(VLOOKUP(M121,Таблица1[],3,0),0)*$E$2/100</f>
        <v>0</v>
      </c>
      <c r="AQ121" s="41">
        <f>IFERROR(VLOOKUP(M121,Таблица1[],2,0),0)*$E$2/100</f>
        <v>0</v>
      </c>
      <c r="AR121" s="41">
        <f>IFERROR(VLOOKUP(M121,Таблица1[],4,0),0)*$E$2/100</f>
        <v>255</v>
      </c>
      <c r="AS121" s="5" t="str">
        <f t="shared" si="23"/>
        <v>,  0,0,255</v>
      </c>
      <c r="AT121" s="41">
        <f>IFERROR(VLOOKUP(N121,Таблица1[],3,0),0)*$E$2/100</f>
        <v>0</v>
      </c>
      <c r="AU121" s="41">
        <f>IFERROR(VLOOKUP(N121,Таблица1[],2,0),0)*$E$2/100</f>
        <v>0</v>
      </c>
      <c r="AV121" s="41">
        <f>IFERROR(VLOOKUP(N121,Таблица1[],4,0),0)*$E$2/100</f>
        <v>255</v>
      </c>
      <c r="AW121" s="5" t="str">
        <f t="shared" si="24"/>
        <v>,  0,0,255</v>
      </c>
      <c r="AX121" s="41">
        <f>IFERROR(VLOOKUP(O121,Таблица1[],3,0),0)*$E$2/100</f>
        <v>0</v>
      </c>
      <c r="AY121" s="41">
        <f>IFERROR(VLOOKUP(O121,Таблица1[],2,0),0)*$E$2/100</f>
        <v>0</v>
      </c>
      <c r="AZ121" s="41">
        <f>IFERROR(VLOOKUP(O121,Таблица1[],4,0),0)*$E$2/100</f>
        <v>255</v>
      </c>
      <c r="BA121" s="5" t="str">
        <f t="shared" si="25"/>
        <v>,  0,0,255</v>
      </c>
      <c r="BB121" s="41">
        <f>IFERROR(VLOOKUP(P121,Таблица1[],3,0),0)*$E$2/100</f>
        <v>255</v>
      </c>
      <c r="BC121" s="41">
        <f>IFERROR(VLOOKUP(P121,Таблица1[],2,0),0)*$E$2/100</f>
        <v>0</v>
      </c>
      <c r="BD121" s="41">
        <f>IFERROR(VLOOKUP(P121,Таблица1[],4,0),0)*$E$2/100</f>
        <v>0</v>
      </c>
      <c r="BE121" s="5" t="str">
        <f t="shared" si="26"/>
        <v>,  255,0,0</v>
      </c>
      <c r="BF121" s="41">
        <f>IFERROR(VLOOKUP(Q121,Таблица1[],3,0),0)*$E$2/100</f>
        <v>255</v>
      </c>
      <c r="BG121" s="41">
        <f>IFERROR(VLOOKUP(Q121,Таблица1[],2,0),0)*$E$2/100</f>
        <v>0</v>
      </c>
      <c r="BH121" s="41">
        <f>IFERROR(VLOOKUP(Q121,Таблица1[],4,0),0)*$E$2/100</f>
        <v>0</v>
      </c>
      <c r="BI121" s="5" t="str">
        <f t="shared" si="27"/>
        <v>,  255,0,0</v>
      </c>
      <c r="BJ121" s="41">
        <f>IFERROR(VLOOKUP(R121,Таблица1[],3,0),0)*$E$2/100</f>
        <v>0</v>
      </c>
      <c r="BK121" s="41">
        <f>IFERROR(VLOOKUP(R121,Таблица1[],2,0),0)*$E$2/100</f>
        <v>0</v>
      </c>
      <c r="BL121" s="41">
        <f>IFERROR(VLOOKUP(R121,Таблица1[],4,0),0)*$E$2/100</f>
        <v>0</v>
      </c>
      <c r="BM121" s="5" t="str">
        <f t="shared" si="28"/>
        <v>,  0,0,0</v>
      </c>
      <c r="BN121" s="41">
        <f>IFERROR(VLOOKUP(S121,Таблица1[],3,0),0)*$E$2/100</f>
        <v>0</v>
      </c>
      <c r="BO121" s="41">
        <f>IFERROR(VLOOKUP(S121,Таблица1[],2,0),0)*$E$2/100</f>
        <v>0</v>
      </c>
      <c r="BP121" s="41">
        <f>IFERROR(VLOOKUP(S121,Таблица1[],4,0),0)*$E$2/100</f>
        <v>0</v>
      </c>
      <c r="BQ121" s="5" t="str">
        <f t="shared" si="29"/>
        <v>,  0,0,0</v>
      </c>
      <c r="BR121" s="41">
        <f>IFERROR(VLOOKUP(T121,Таблица1[],3,0),0)*$E$2/100</f>
        <v>0</v>
      </c>
      <c r="BS121" s="41">
        <f>IFERROR(VLOOKUP(T121,Таблица1[],2,0),0)*$E$2/100</f>
        <v>0</v>
      </c>
      <c r="BT121" s="41">
        <f>IFERROR(VLOOKUP(T121,Таблица1[],4,0),0)*$E$2/100</f>
        <v>0</v>
      </c>
      <c r="BU121" s="5" t="str">
        <f t="shared" si="30"/>
        <v>,  0,0,0</v>
      </c>
    </row>
    <row r="122" spans="2:73" x14ac:dyDescent="0.45">
      <c r="B122" s="25">
        <v>1</v>
      </c>
      <c r="C122" s="25">
        <v>0</v>
      </c>
      <c r="D122" s="25">
        <v>20</v>
      </c>
      <c r="E122" s="25">
        <v>1</v>
      </c>
      <c r="F122" t="str">
        <f t="shared" si="31"/>
        <v>1,0,20,1</v>
      </c>
      <c r="I122" s="40" t="s">
        <v>40</v>
      </c>
      <c r="J122" s="40" t="s">
        <v>40</v>
      </c>
      <c r="K122" s="40" t="s">
        <v>40</v>
      </c>
      <c r="L122" s="38" t="s">
        <v>39</v>
      </c>
      <c r="M122" s="38" t="s">
        <v>39</v>
      </c>
      <c r="N122" s="38" t="s">
        <v>39</v>
      </c>
      <c r="O122" s="38" t="s">
        <v>39</v>
      </c>
      <c r="P122" s="35" t="s">
        <v>35</v>
      </c>
      <c r="Q122" s="35" t="s">
        <v>35</v>
      </c>
      <c r="T122" s="33" t="s">
        <v>33</v>
      </c>
      <c r="V122" t="str">
        <f t="shared" si="18"/>
        <v>.DB   1,0,20,1,  128,128,0,  0,0,0,  0,0,0,  255,0,0,  255,0,0,  0,0,255,  0,0,255,  0,0,255,  0,0,255,  0,85,170,  0,85,170,  0,85,170</v>
      </c>
      <c r="W122" s="25" t="s">
        <v>24</v>
      </c>
      <c r="X122" s="27"/>
      <c r="Y122" s="25"/>
      <c r="Z122" s="41">
        <f>IFERROR(VLOOKUP(I122,Таблица1[],3,0),0)*$E$2/100</f>
        <v>0</v>
      </c>
      <c r="AA122" s="41">
        <f>IFERROR(VLOOKUP(I122,Таблица1[],2,0),0)*$E$2/100</f>
        <v>85</v>
      </c>
      <c r="AB122" s="41">
        <f>IFERROR(VLOOKUP(I122,Таблица1[],4,0),0)*$E$2/100</f>
        <v>170</v>
      </c>
      <c r="AC122" s="5" t="str">
        <f t="shared" si="19"/>
        <v>,  0,85,170</v>
      </c>
      <c r="AD122" s="41">
        <f>IFERROR(VLOOKUP(J122,Таблица1[],3,0),0)*$E$2/100</f>
        <v>0</v>
      </c>
      <c r="AE122" s="41">
        <f>IFERROR(VLOOKUP(J122,Таблица1[],2,0),0)*$E$2/100</f>
        <v>85</v>
      </c>
      <c r="AF122" s="41">
        <f>IFERROR(VLOOKUP(J122,Таблица1[],4,0),0)*$E$2/100</f>
        <v>170</v>
      </c>
      <c r="AG122" s="5" t="str">
        <f t="shared" si="20"/>
        <v>,  0,85,170</v>
      </c>
      <c r="AH122" s="41">
        <f>IFERROR(VLOOKUP(K122,Таблица1[],3,0),0)*$E$2/100</f>
        <v>0</v>
      </c>
      <c r="AI122" s="41">
        <f>IFERROR(VLOOKUP(K122,Таблица1[],2,0),0)*$E$2/100</f>
        <v>85</v>
      </c>
      <c r="AJ122" s="41">
        <f>IFERROR(VLOOKUP(K122,Таблица1[],4,0),0)*$E$2/100</f>
        <v>170</v>
      </c>
      <c r="AK122" s="5" t="str">
        <f t="shared" si="21"/>
        <v>,  0,85,170</v>
      </c>
      <c r="AL122" s="41">
        <f>IFERROR(VLOOKUP(L122,Таблица1[],3,0),0)*$E$2/100</f>
        <v>0</v>
      </c>
      <c r="AM122" s="41">
        <f>IFERROR(VLOOKUP(L122,Таблица1[],2,0),0)*$E$2/100</f>
        <v>0</v>
      </c>
      <c r="AN122" s="41">
        <f>IFERROR(VLOOKUP(L122,Таблица1[],4,0),0)*$E$2/100</f>
        <v>255</v>
      </c>
      <c r="AO122" s="5" t="str">
        <f t="shared" si="22"/>
        <v>,  0,0,255</v>
      </c>
      <c r="AP122" s="41">
        <f>IFERROR(VLOOKUP(M122,Таблица1[],3,0),0)*$E$2/100</f>
        <v>0</v>
      </c>
      <c r="AQ122" s="41">
        <f>IFERROR(VLOOKUP(M122,Таблица1[],2,0),0)*$E$2/100</f>
        <v>0</v>
      </c>
      <c r="AR122" s="41">
        <f>IFERROR(VLOOKUP(M122,Таблица1[],4,0),0)*$E$2/100</f>
        <v>255</v>
      </c>
      <c r="AS122" s="5" t="str">
        <f t="shared" si="23"/>
        <v>,  0,0,255</v>
      </c>
      <c r="AT122" s="41">
        <f>IFERROR(VLOOKUP(N122,Таблица1[],3,0),0)*$E$2/100</f>
        <v>0</v>
      </c>
      <c r="AU122" s="41">
        <f>IFERROR(VLOOKUP(N122,Таблица1[],2,0),0)*$E$2/100</f>
        <v>0</v>
      </c>
      <c r="AV122" s="41">
        <f>IFERROR(VLOOKUP(N122,Таблица1[],4,0),0)*$E$2/100</f>
        <v>255</v>
      </c>
      <c r="AW122" s="5" t="str">
        <f t="shared" si="24"/>
        <v>,  0,0,255</v>
      </c>
      <c r="AX122" s="41">
        <f>IFERROR(VLOOKUP(O122,Таблица1[],3,0),0)*$E$2/100</f>
        <v>0</v>
      </c>
      <c r="AY122" s="41">
        <f>IFERROR(VLOOKUP(O122,Таблица1[],2,0),0)*$E$2/100</f>
        <v>0</v>
      </c>
      <c r="AZ122" s="41">
        <f>IFERROR(VLOOKUP(O122,Таблица1[],4,0),0)*$E$2/100</f>
        <v>255</v>
      </c>
      <c r="BA122" s="5" t="str">
        <f t="shared" si="25"/>
        <v>,  0,0,255</v>
      </c>
      <c r="BB122" s="41">
        <f>IFERROR(VLOOKUP(P122,Таблица1[],3,0),0)*$E$2/100</f>
        <v>255</v>
      </c>
      <c r="BC122" s="41">
        <f>IFERROR(VLOOKUP(P122,Таблица1[],2,0),0)*$E$2/100</f>
        <v>0</v>
      </c>
      <c r="BD122" s="41">
        <f>IFERROR(VLOOKUP(P122,Таблица1[],4,0),0)*$E$2/100</f>
        <v>0</v>
      </c>
      <c r="BE122" s="5" t="str">
        <f t="shared" si="26"/>
        <v>,  255,0,0</v>
      </c>
      <c r="BF122" s="41">
        <f>IFERROR(VLOOKUP(Q122,Таблица1[],3,0),0)*$E$2/100</f>
        <v>255</v>
      </c>
      <c r="BG122" s="41">
        <f>IFERROR(VLOOKUP(Q122,Таблица1[],2,0),0)*$E$2/100</f>
        <v>0</v>
      </c>
      <c r="BH122" s="41">
        <f>IFERROR(VLOOKUP(Q122,Таблица1[],4,0),0)*$E$2/100</f>
        <v>0</v>
      </c>
      <c r="BI122" s="5" t="str">
        <f t="shared" si="27"/>
        <v>,  255,0,0</v>
      </c>
      <c r="BJ122" s="41">
        <f>IFERROR(VLOOKUP(R122,Таблица1[],3,0),0)*$E$2/100</f>
        <v>0</v>
      </c>
      <c r="BK122" s="41">
        <f>IFERROR(VLOOKUP(R122,Таблица1[],2,0),0)*$E$2/100</f>
        <v>0</v>
      </c>
      <c r="BL122" s="41">
        <f>IFERROR(VLOOKUP(R122,Таблица1[],4,0),0)*$E$2/100</f>
        <v>0</v>
      </c>
      <c r="BM122" s="5" t="str">
        <f t="shared" si="28"/>
        <v>,  0,0,0</v>
      </c>
      <c r="BN122" s="41">
        <f>IFERROR(VLOOKUP(S122,Таблица1[],3,0),0)*$E$2/100</f>
        <v>0</v>
      </c>
      <c r="BO122" s="41">
        <f>IFERROR(VLOOKUP(S122,Таблица1[],2,0),0)*$E$2/100</f>
        <v>0</v>
      </c>
      <c r="BP122" s="41">
        <f>IFERROR(VLOOKUP(S122,Таблица1[],4,0),0)*$E$2/100</f>
        <v>0</v>
      </c>
      <c r="BQ122" s="5" t="str">
        <f t="shared" si="29"/>
        <v>,  0,0,0</v>
      </c>
      <c r="BR122" s="41">
        <f>IFERROR(VLOOKUP(T122,Таблица1[],3,0),0)*$E$2/100</f>
        <v>127.5</v>
      </c>
      <c r="BS122" s="41">
        <f>IFERROR(VLOOKUP(T122,Таблица1[],2,0),0)*$E$2/100</f>
        <v>127.5</v>
      </c>
      <c r="BT122" s="41">
        <f>IFERROR(VLOOKUP(T122,Таблица1[],4,0),0)*$E$2/100</f>
        <v>0</v>
      </c>
      <c r="BU122" s="5" t="str">
        <f t="shared" si="30"/>
        <v>,  128,128,0</v>
      </c>
    </row>
    <row r="123" spans="2:73" x14ac:dyDescent="0.45">
      <c r="B123" s="28">
        <v>64</v>
      </c>
      <c r="C123" s="28">
        <v>20</v>
      </c>
      <c r="D123" s="28">
        <v>64</v>
      </c>
      <c r="E123" s="28">
        <v>1</v>
      </c>
      <c r="F123" t="str">
        <f t="shared" ref="F123:F143" si="34">CONCATENATE(B123,",",C123,",",D123,",",E123)</f>
        <v>64,20,64,1</v>
      </c>
      <c r="I123" s="40" t="s">
        <v>40</v>
      </c>
      <c r="J123" s="40" t="s">
        <v>40</v>
      </c>
      <c r="K123" s="40" t="s">
        <v>40</v>
      </c>
      <c r="L123" s="38" t="s">
        <v>39</v>
      </c>
      <c r="M123" s="38" t="s">
        <v>39</v>
      </c>
      <c r="N123" s="38" t="s">
        <v>39</v>
      </c>
      <c r="O123" s="38" t="s">
        <v>39</v>
      </c>
      <c r="P123" s="35" t="s">
        <v>35</v>
      </c>
      <c r="Q123" s="35" t="s">
        <v>35</v>
      </c>
      <c r="R123" s="31" t="s">
        <v>33</v>
      </c>
      <c r="S123" s="31" t="s">
        <v>33</v>
      </c>
      <c r="V123" t="str">
        <f t="shared" ref="V123:V141" si="35">CONCATENATE($Q$2,F123,BU123,BQ123,BM123,BI123,BE123,BA123,AW123,AS123,AO123,AK123,AG123,AC123)</f>
        <v>.DB   64,20,64,1,  0,0,0,  128,128,0,  128,128,0,  255,0,0,  255,0,0,  0,0,255,  0,0,255,  0,0,255,  0,0,255,  0,85,170,  0,85,170,  0,85,170</v>
      </c>
      <c r="W123" s="28" t="s">
        <v>24</v>
      </c>
      <c r="X123" s="28"/>
      <c r="Y123" s="28"/>
      <c r="Z123" s="41">
        <f>IFERROR(VLOOKUP(I123,Таблица1[],3,0),0)*$E$2/100</f>
        <v>0</v>
      </c>
      <c r="AA123" s="41">
        <f>IFERROR(VLOOKUP(I123,Таблица1[],2,0),0)*$E$2/100</f>
        <v>85</v>
      </c>
      <c r="AB123" s="41">
        <f>IFERROR(VLOOKUP(I123,Таблица1[],4,0),0)*$E$2/100</f>
        <v>170</v>
      </c>
      <c r="AC123" s="5" t="str">
        <f t="shared" si="19"/>
        <v>,  0,85,170</v>
      </c>
      <c r="AD123" s="41">
        <f>IFERROR(VLOOKUP(J123,Таблица1[],3,0),0)*$E$2/100</f>
        <v>0</v>
      </c>
      <c r="AE123" s="41">
        <f>IFERROR(VLOOKUP(J123,Таблица1[],2,0),0)*$E$2/100</f>
        <v>85</v>
      </c>
      <c r="AF123" s="41">
        <f>IFERROR(VLOOKUP(J123,Таблица1[],4,0),0)*$E$2/100</f>
        <v>170</v>
      </c>
      <c r="AG123" s="5" t="str">
        <f t="shared" si="20"/>
        <v>,  0,85,170</v>
      </c>
      <c r="AH123" s="41">
        <f>IFERROR(VLOOKUP(K123,Таблица1[],3,0),0)*$E$2/100</f>
        <v>0</v>
      </c>
      <c r="AI123" s="41">
        <f>IFERROR(VLOOKUP(K123,Таблица1[],2,0),0)*$E$2/100</f>
        <v>85</v>
      </c>
      <c r="AJ123" s="41">
        <f>IFERROR(VLOOKUP(K123,Таблица1[],4,0),0)*$E$2/100</f>
        <v>170</v>
      </c>
      <c r="AK123" s="5" t="str">
        <f t="shared" si="21"/>
        <v>,  0,85,170</v>
      </c>
      <c r="AL123" s="41">
        <f>IFERROR(VLOOKUP(L123,Таблица1[],3,0),0)*$E$2/100</f>
        <v>0</v>
      </c>
      <c r="AM123" s="41">
        <f>IFERROR(VLOOKUP(L123,Таблица1[],2,0),0)*$E$2/100</f>
        <v>0</v>
      </c>
      <c r="AN123" s="41">
        <f>IFERROR(VLOOKUP(L123,Таблица1[],4,0),0)*$E$2/100</f>
        <v>255</v>
      </c>
      <c r="AO123" s="5" t="str">
        <f t="shared" si="22"/>
        <v>,  0,0,255</v>
      </c>
      <c r="AP123" s="41">
        <f>IFERROR(VLOOKUP(M123,Таблица1[],3,0),0)*$E$2/100</f>
        <v>0</v>
      </c>
      <c r="AQ123" s="41">
        <f>IFERROR(VLOOKUP(M123,Таблица1[],2,0),0)*$E$2/100</f>
        <v>0</v>
      </c>
      <c r="AR123" s="41">
        <f>IFERROR(VLOOKUP(M123,Таблица1[],4,0),0)*$E$2/100</f>
        <v>255</v>
      </c>
      <c r="AS123" s="5" t="str">
        <f t="shared" si="23"/>
        <v>,  0,0,255</v>
      </c>
      <c r="AT123" s="41">
        <f>IFERROR(VLOOKUP(N123,Таблица1[],3,0),0)*$E$2/100</f>
        <v>0</v>
      </c>
      <c r="AU123" s="41">
        <f>IFERROR(VLOOKUP(N123,Таблица1[],2,0),0)*$E$2/100</f>
        <v>0</v>
      </c>
      <c r="AV123" s="41">
        <f>IFERROR(VLOOKUP(N123,Таблица1[],4,0),0)*$E$2/100</f>
        <v>255</v>
      </c>
      <c r="AW123" s="5" t="str">
        <f t="shared" si="24"/>
        <v>,  0,0,255</v>
      </c>
      <c r="AX123" s="41">
        <f>IFERROR(VLOOKUP(O123,Таблица1[],3,0),0)*$E$2/100</f>
        <v>0</v>
      </c>
      <c r="AY123" s="41">
        <f>IFERROR(VLOOKUP(O123,Таблица1[],2,0),0)*$E$2/100</f>
        <v>0</v>
      </c>
      <c r="AZ123" s="41">
        <f>IFERROR(VLOOKUP(O123,Таблица1[],4,0),0)*$E$2/100</f>
        <v>255</v>
      </c>
      <c r="BA123" s="5" t="str">
        <f t="shared" si="25"/>
        <v>,  0,0,255</v>
      </c>
      <c r="BB123" s="41">
        <f>IFERROR(VLOOKUP(P123,Таблица1[],3,0),0)*$E$2/100</f>
        <v>255</v>
      </c>
      <c r="BC123" s="41">
        <f>IFERROR(VLOOKUP(P123,Таблица1[],2,0),0)*$E$2/100</f>
        <v>0</v>
      </c>
      <c r="BD123" s="41">
        <f>IFERROR(VLOOKUP(P123,Таблица1[],4,0),0)*$E$2/100</f>
        <v>0</v>
      </c>
      <c r="BE123" s="5" t="str">
        <f t="shared" si="26"/>
        <v>,  255,0,0</v>
      </c>
      <c r="BF123" s="41">
        <f>IFERROR(VLOOKUP(Q123,Таблица1[],3,0),0)*$E$2/100</f>
        <v>255</v>
      </c>
      <c r="BG123" s="41">
        <f>IFERROR(VLOOKUP(Q123,Таблица1[],2,0),0)*$E$2/100</f>
        <v>0</v>
      </c>
      <c r="BH123" s="41">
        <f>IFERROR(VLOOKUP(Q123,Таблица1[],4,0),0)*$E$2/100</f>
        <v>0</v>
      </c>
      <c r="BI123" s="5" t="str">
        <f t="shared" si="27"/>
        <v>,  255,0,0</v>
      </c>
      <c r="BJ123" s="41">
        <f>IFERROR(VLOOKUP(R123,Таблица1[],3,0),0)*$E$2/100</f>
        <v>127.5</v>
      </c>
      <c r="BK123" s="41">
        <f>IFERROR(VLOOKUP(R123,Таблица1[],2,0),0)*$E$2/100</f>
        <v>127.5</v>
      </c>
      <c r="BL123" s="41">
        <f>IFERROR(VLOOKUP(R123,Таблица1[],4,0),0)*$E$2/100</f>
        <v>0</v>
      </c>
      <c r="BM123" s="5" t="str">
        <f t="shared" si="28"/>
        <v>,  128,128,0</v>
      </c>
      <c r="BN123" s="41">
        <f>IFERROR(VLOOKUP(S123,Таблица1[],3,0),0)*$E$2/100</f>
        <v>127.5</v>
      </c>
      <c r="BO123" s="41">
        <f>IFERROR(VLOOKUP(S123,Таблица1[],2,0),0)*$E$2/100</f>
        <v>127.5</v>
      </c>
      <c r="BP123" s="41">
        <f>IFERROR(VLOOKUP(S123,Таблица1[],4,0),0)*$E$2/100</f>
        <v>0</v>
      </c>
      <c r="BQ123" s="5" t="str">
        <f t="shared" si="29"/>
        <v>,  128,128,0</v>
      </c>
      <c r="BR123" s="41">
        <f>IFERROR(VLOOKUP(T123,Таблица1[],3,0),0)*$E$2/100</f>
        <v>0</v>
      </c>
      <c r="BS123" s="41">
        <f>IFERROR(VLOOKUP(T123,Таблица1[],2,0),0)*$E$2/100</f>
        <v>0</v>
      </c>
      <c r="BT123" s="41">
        <f>IFERROR(VLOOKUP(T123,Таблица1[],4,0),0)*$E$2/100</f>
        <v>0</v>
      </c>
      <c r="BU123" s="5" t="str">
        <f t="shared" si="30"/>
        <v>,  0,0,0</v>
      </c>
    </row>
    <row r="124" spans="2:73" x14ac:dyDescent="0.45">
      <c r="B124" s="28">
        <v>64</v>
      </c>
      <c r="C124" s="28">
        <v>20</v>
      </c>
      <c r="D124" s="28">
        <v>20</v>
      </c>
      <c r="E124" s="28">
        <v>1</v>
      </c>
      <c r="F124" t="str">
        <f t="shared" ref="F124" si="36">CONCATENATE(B124,",",C124,",",D124,",",E124)</f>
        <v>64,20,20,1</v>
      </c>
      <c r="I124" s="40" t="s">
        <v>40</v>
      </c>
      <c r="J124" s="40" t="s">
        <v>40</v>
      </c>
      <c r="K124" s="40" t="s">
        <v>40</v>
      </c>
      <c r="L124" s="38" t="s">
        <v>39</v>
      </c>
      <c r="M124" s="38" t="s">
        <v>39</v>
      </c>
      <c r="N124" s="38" t="s">
        <v>39</v>
      </c>
      <c r="O124" s="38" t="s">
        <v>39</v>
      </c>
      <c r="P124" s="35" t="s">
        <v>35</v>
      </c>
      <c r="Q124" s="35" t="s">
        <v>35</v>
      </c>
      <c r="R124" s="31" t="s">
        <v>33</v>
      </c>
      <c r="S124" s="31" t="s">
        <v>33</v>
      </c>
      <c r="V124" t="str">
        <f t="shared" ref="V124" si="37">CONCATENATE($Q$2,F124,BU124,BQ124,BM124,BI124,BE124,BA124,AW124,AS124,AO124,AK124,AG124,AC124)</f>
        <v>.DB   64,20,20,1,  0,0,0,  128,128,0,  128,128,0,  255,0,0,  255,0,0,  0,0,255,  0,0,255,  0,0,255,  0,0,255,  0,85,170,  0,85,170,  0,85,170</v>
      </c>
      <c r="W124" s="28" t="s">
        <v>24</v>
      </c>
      <c r="X124" s="28"/>
      <c r="Y124" s="28"/>
      <c r="Z124" s="41">
        <f>IFERROR(VLOOKUP(I124,Таблица1[],3,0),0)*$E$2/100</f>
        <v>0</v>
      </c>
      <c r="AA124" s="41">
        <f>IFERROR(VLOOKUP(I124,Таблица1[],2,0),0)*$E$2/100</f>
        <v>85</v>
      </c>
      <c r="AB124" s="41">
        <f>IFERROR(VLOOKUP(I124,Таблица1[],4,0),0)*$E$2/100</f>
        <v>170</v>
      </c>
      <c r="AC124" s="5" t="str">
        <f t="shared" si="19"/>
        <v>,  0,85,170</v>
      </c>
      <c r="AD124" s="41">
        <f>IFERROR(VLOOKUP(J124,Таблица1[],3,0),0)*$E$2/100</f>
        <v>0</v>
      </c>
      <c r="AE124" s="41">
        <f>IFERROR(VLOOKUP(J124,Таблица1[],2,0),0)*$E$2/100</f>
        <v>85</v>
      </c>
      <c r="AF124" s="41">
        <f>IFERROR(VLOOKUP(J124,Таблица1[],4,0),0)*$E$2/100</f>
        <v>170</v>
      </c>
      <c r="AG124" s="5" t="str">
        <f t="shared" si="20"/>
        <v>,  0,85,170</v>
      </c>
      <c r="AH124" s="41">
        <f>IFERROR(VLOOKUP(K124,Таблица1[],3,0),0)*$E$2/100</f>
        <v>0</v>
      </c>
      <c r="AI124" s="41">
        <f>IFERROR(VLOOKUP(K124,Таблица1[],2,0),0)*$E$2/100</f>
        <v>85</v>
      </c>
      <c r="AJ124" s="41">
        <f>IFERROR(VLOOKUP(K124,Таблица1[],4,0),0)*$E$2/100</f>
        <v>170</v>
      </c>
      <c r="AK124" s="5" t="str">
        <f t="shared" si="21"/>
        <v>,  0,85,170</v>
      </c>
      <c r="AL124" s="41">
        <f>IFERROR(VLOOKUP(L124,Таблица1[],3,0),0)*$E$2/100</f>
        <v>0</v>
      </c>
      <c r="AM124" s="41">
        <f>IFERROR(VLOOKUP(L124,Таблица1[],2,0),0)*$E$2/100</f>
        <v>0</v>
      </c>
      <c r="AN124" s="41">
        <f>IFERROR(VLOOKUP(L124,Таблица1[],4,0),0)*$E$2/100</f>
        <v>255</v>
      </c>
      <c r="AO124" s="5" t="str">
        <f t="shared" si="22"/>
        <v>,  0,0,255</v>
      </c>
      <c r="AP124" s="41">
        <f>IFERROR(VLOOKUP(M124,Таблица1[],3,0),0)*$E$2/100</f>
        <v>0</v>
      </c>
      <c r="AQ124" s="41">
        <f>IFERROR(VLOOKUP(M124,Таблица1[],2,0),0)*$E$2/100</f>
        <v>0</v>
      </c>
      <c r="AR124" s="41">
        <f>IFERROR(VLOOKUP(M124,Таблица1[],4,0),0)*$E$2/100</f>
        <v>255</v>
      </c>
      <c r="AS124" s="5" t="str">
        <f t="shared" si="23"/>
        <v>,  0,0,255</v>
      </c>
      <c r="AT124" s="41">
        <f>IFERROR(VLOOKUP(N124,Таблица1[],3,0),0)*$E$2/100</f>
        <v>0</v>
      </c>
      <c r="AU124" s="41">
        <f>IFERROR(VLOOKUP(N124,Таблица1[],2,0),0)*$E$2/100</f>
        <v>0</v>
      </c>
      <c r="AV124" s="41">
        <f>IFERROR(VLOOKUP(N124,Таблица1[],4,0),0)*$E$2/100</f>
        <v>255</v>
      </c>
      <c r="AW124" s="5" t="str">
        <f t="shared" si="24"/>
        <v>,  0,0,255</v>
      </c>
      <c r="AX124" s="41">
        <f>IFERROR(VLOOKUP(O124,Таблица1[],3,0),0)*$E$2/100</f>
        <v>0</v>
      </c>
      <c r="AY124" s="41">
        <f>IFERROR(VLOOKUP(O124,Таблица1[],2,0),0)*$E$2/100</f>
        <v>0</v>
      </c>
      <c r="AZ124" s="41">
        <f>IFERROR(VLOOKUP(O124,Таблица1[],4,0),0)*$E$2/100</f>
        <v>255</v>
      </c>
      <c r="BA124" s="5" t="str">
        <f t="shared" si="25"/>
        <v>,  0,0,255</v>
      </c>
      <c r="BB124" s="41">
        <f>IFERROR(VLOOKUP(P124,Таблица1[],3,0),0)*$E$2/100</f>
        <v>255</v>
      </c>
      <c r="BC124" s="41">
        <f>IFERROR(VLOOKUP(P124,Таблица1[],2,0),0)*$E$2/100</f>
        <v>0</v>
      </c>
      <c r="BD124" s="41">
        <f>IFERROR(VLOOKUP(P124,Таблица1[],4,0),0)*$E$2/100</f>
        <v>0</v>
      </c>
      <c r="BE124" s="5" t="str">
        <f t="shared" si="26"/>
        <v>,  255,0,0</v>
      </c>
      <c r="BF124" s="41">
        <f>IFERROR(VLOOKUP(Q124,Таблица1[],3,0),0)*$E$2/100</f>
        <v>255</v>
      </c>
      <c r="BG124" s="41">
        <f>IFERROR(VLOOKUP(Q124,Таблица1[],2,0),0)*$E$2/100</f>
        <v>0</v>
      </c>
      <c r="BH124" s="41">
        <f>IFERROR(VLOOKUP(Q124,Таблица1[],4,0),0)*$E$2/100</f>
        <v>0</v>
      </c>
      <c r="BI124" s="5" t="str">
        <f t="shared" si="27"/>
        <v>,  255,0,0</v>
      </c>
      <c r="BJ124" s="41">
        <f>IFERROR(VLOOKUP(R124,Таблица1[],3,0),0)*$E$2/100</f>
        <v>127.5</v>
      </c>
      <c r="BK124" s="41">
        <f>IFERROR(VLOOKUP(R124,Таблица1[],2,0),0)*$E$2/100</f>
        <v>127.5</v>
      </c>
      <c r="BL124" s="41">
        <f>IFERROR(VLOOKUP(R124,Таблица1[],4,0),0)*$E$2/100</f>
        <v>0</v>
      </c>
      <c r="BM124" s="5" t="str">
        <f t="shared" si="28"/>
        <v>,  128,128,0</v>
      </c>
      <c r="BN124" s="41">
        <f>IFERROR(VLOOKUP(S124,Таблица1[],3,0),0)*$E$2/100</f>
        <v>127.5</v>
      </c>
      <c r="BO124" s="41">
        <f>IFERROR(VLOOKUP(S124,Таблица1[],2,0),0)*$E$2/100</f>
        <v>127.5</v>
      </c>
      <c r="BP124" s="41">
        <f>IFERROR(VLOOKUP(S124,Таблица1[],4,0),0)*$E$2/100</f>
        <v>0</v>
      </c>
      <c r="BQ124" s="5" t="str">
        <f t="shared" si="29"/>
        <v>,  128,128,0</v>
      </c>
      <c r="BR124" s="41">
        <f>IFERROR(VLOOKUP(T124,Таблица1[],3,0),0)*$E$2/100</f>
        <v>0</v>
      </c>
      <c r="BS124" s="41">
        <f>IFERROR(VLOOKUP(T124,Таблица1[],2,0),0)*$E$2/100</f>
        <v>0</v>
      </c>
      <c r="BT124" s="41">
        <f>IFERROR(VLOOKUP(T124,Таблица1[],4,0),0)*$E$2/100</f>
        <v>0</v>
      </c>
      <c r="BU124" s="5" t="str">
        <f t="shared" si="30"/>
        <v>,  0,0,0</v>
      </c>
    </row>
    <row r="125" spans="2:73" x14ac:dyDescent="0.45">
      <c r="B125" s="28">
        <v>64</v>
      </c>
      <c r="C125" s="28">
        <v>20</v>
      </c>
      <c r="D125" s="28">
        <v>20</v>
      </c>
      <c r="E125" s="28">
        <v>1</v>
      </c>
      <c r="F125" t="str">
        <f t="shared" si="34"/>
        <v>64,20,20,1</v>
      </c>
      <c r="I125" s="40" t="s">
        <v>40</v>
      </c>
      <c r="J125" s="40" t="s">
        <v>40</v>
      </c>
      <c r="K125" s="40" t="s">
        <v>40</v>
      </c>
      <c r="L125" s="38" t="s">
        <v>39</v>
      </c>
      <c r="M125" s="38" t="s">
        <v>39</v>
      </c>
      <c r="N125" s="38" t="s">
        <v>39</v>
      </c>
      <c r="O125" s="38" t="s">
        <v>39</v>
      </c>
      <c r="P125" s="35" t="s">
        <v>35</v>
      </c>
      <c r="Q125" s="35" t="s">
        <v>35</v>
      </c>
      <c r="R125" s="31" t="s">
        <v>33</v>
      </c>
      <c r="S125" s="31" t="s">
        <v>33</v>
      </c>
      <c r="V125" t="str">
        <f t="shared" si="35"/>
        <v>.DB   64,20,20,1,  0,0,0,  128,128,0,  128,128,0,  255,0,0,  255,0,0,  0,0,255,  0,0,255,  0,0,255,  0,0,255,  0,85,170,  0,85,170,  0,85,170</v>
      </c>
      <c r="W125" s="28" t="s">
        <v>24</v>
      </c>
      <c r="X125" s="28"/>
      <c r="Y125" s="28"/>
      <c r="Z125" s="41">
        <f>IFERROR(VLOOKUP(I125,Таблица1[],3,0),0)*$E$2/100</f>
        <v>0</v>
      </c>
      <c r="AA125" s="41">
        <f>IFERROR(VLOOKUP(I125,Таблица1[],2,0),0)*$E$2/100</f>
        <v>85</v>
      </c>
      <c r="AB125" s="41">
        <f>IFERROR(VLOOKUP(I125,Таблица1[],4,0),0)*$E$2/100</f>
        <v>170</v>
      </c>
      <c r="AC125" s="5" t="str">
        <f t="shared" si="19"/>
        <v>,  0,85,170</v>
      </c>
      <c r="AD125" s="41">
        <f>IFERROR(VLOOKUP(J125,Таблица1[],3,0),0)*$E$2/100</f>
        <v>0</v>
      </c>
      <c r="AE125" s="41">
        <f>IFERROR(VLOOKUP(J125,Таблица1[],2,0),0)*$E$2/100</f>
        <v>85</v>
      </c>
      <c r="AF125" s="41">
        <f>IFERROR(VLOOKUP(J125,Таблица1[],4,0),0)*$E$2/100</f>
        <v>170</v>
      </c>
      <c r="AG125" s="5" t="str">
        <f t="shared" si="20"/>
        <v>,  0,85,170</v>
      </c>
      <c r="AH125" s="41">
        <f>IFERROR(VLOOKUP(K125,Таблица1[],3,0),0)*$E$2/100</f>
        <v>0</v>
      </c>
      <c r="AI125" s="41">
        <f>IFERROR(VLOOKUP(K125,Таблица1[],2,0),0)*$E$2/100</f>
        <v>85</v>
      </c>
      <c r="AJ125" s="41">
        <f>IFERROR(VLOOKUP(K125,Таблица1[],4,0),0)*$E$2/100</f>
        <v>170</v>
      </c>
      <c r="AK125" s="5" t="str">
        <f t="shared" si="21"/>
        <v>,  0,85,170</v>
      </c>
      <c r="AL125" s="41">
        <f>IFERROR(VLOOKUP(L125,Таблица1[],3,0),0)*$E$2/100</f>
        <v>0</v>
      </c>
      <c r="AM125" s="41">
        <f>IFERROR(VLOOKUP(L125,Таблица1[],2,0),0)*$E$2/100</f>
        <v>0</v>
      </c>
      <c r="AN125" s="41">
        <f>IFERROR(VLOOKUP(L125,Таблица1[],4,0),0)*$E$2/100</f>
        <v>255</v>
      </c>
      <c r="AO125" s="5" t="str">
        <f t="shared" si="22"/>
        <v>,  0,0,255</v>
      </c>
      <c r="AP125" s="41">
        <f>IFERROR(VLOOKUP(M125,Таблица1[],3,0),0)*$E$2/100</f>
        <v>0</v>
      </c>
      <c r="AQ125" s="41">
        <f>IFERROR(VLOOKUP(M125,Таблица1[],2,0),0)*$E$2/100</f>
        <v>0</v>
      </c>
      <c r="AR125" s="41">
        <f>IFERROR(VLOOKUP(M125,Таблица1[],4,0),0)*$E$2/100</f>
        <v>255</v>
      </c>
      <c r="AS125" s="5" t="str">
        <f t="shared" si="23"/>
        <v>,  0,0,255</v>
      </c>
      <c r="AT125" s="41">
        <f>IFERROR(VLOOKUP(N125,Таблица1[],3,0),0)*$E$2/100</f>
        <v>0</v>
      </c>
      <c r="AU125" s="41">
        <f>IFERROR(VLOOKUP(N125,Таблица1[],2,0),0)*$E$2/100</f>
        <v>0</v>
      </c>
      <c r="AV125" s="41">
        <f>IFERROR(VLOOKUP(N125,Таблица1[],4,0),0)*$E$2/100</f>
        <v>255</v>
      </c>
      <c r="AW125" s="5" t="str">
        <f t="shared" si="24"/>
        <v>,  0,0,255</v>
      </c>
      <c r="AX125" s="41">
        <f>IFERROR(VLOOKUP(O125,Таблица1[],3,0),0)*$E$2/100</f>
        <v>0</v>
      </c>
      <c r="AY125" s="41">
        <f>IFERROR(VLOOKUP(O125,Таблица1[],2,0),0)*$E$2/100</f>
        <v>0</v>
      </c>
      <c r="AZ125" s="41">
        <f>IFERROR(VLOOKUP(O125,Таблица1[],4,0),0)*$E$2/100</f>
        <v>255</v>
      </c>
      <c r="BA125" s="5" t="str">
        <f t="shared" si="25"/>
        <v>,  0,0,255</v>
      </c>
      <c r="BB125" s="41">
        <f>IFERROR(VLOOKUP(P125,Таблица1[],3,0),0)*$E$2/100</f>
        <v>255</v>
      </c>
      <c r="BC125" s="41">
        <f>IFERROR(VLOOKUP(P125,Таблица1[],2,0),0)*$E$2/100</f>
        <v>0</v>
      </c>
      <c r="BD125" s="41">
        <f>IFERROR(VLOOKUP(P125,Таблица1[],4,0),0)*$E$2/100</f>
        <v>0</v>
      </c>
      <c r="BE125" s="5" t="str">
        <f t="shared" si="26"/>
        <v>,  255,0,0</v>
      </c>
      <c r="BF125" s="41">
        <f>IFERROR(VLOOKUP(Q125,Таблица1[],3,0),0)*$E$2/100</f>
        <v>255</v>
      </c>
      <c r="BG125" s="41">
        <f>IFERROR(VLOOKUP(Q125,Таблица1[],2,0),0)*$E$2/100</f>
        <v>0</v>
      </c>
      <c r="BH125" s="41">
        <f>IFERROR(VLOOKUP(Q125,Таблица1[],4,0),0)*$E$2/100</f>
        <v>0</v>
      </c>
      <c r="BI125" s="5" t="str">
        <f t="shared" si="27"/>
        <v>,  255,0,0</v>
      </c>
      <c r="BJ125" s="41">
        <f>IFERROR(VLOOKUP(R125,Таблица1[],3,0),0)*$E$2/100</f>
        <v>127.5</v>
      </c>
      <c r="BK125" s="41">
        <f>IFERROR(VLOOKUP(R125,Таблица1[],2,0),0)*$E$2/100</f>
        <v>127.5</v>
      </c>
      <c r="BL125" s="41">
        <f>IFERROR(VLOOKUP(R125,Таблица1[],4,0),0)*$E$2/100</f>
        <v>0</v>
      </c>
      <c r="BM125" s="5" t="str">
        <f t="shared" si="28"/>
        <v>,  128,128,0</v>
      </c>
      <c r="BN125" s="41">
        <f>IFERROR(VLOOKUP(S125,Таблица1[],3,0),0)*$E$2/100</f>
        <v>127.5</v>
      </c>
      <c r="BO125" s="41">
        <f>IFERROR(VLOOKUP(S125,Таблица1[],2,0),0)*$E$2/100</f>
        <v>127.5</v>
      </c>
      <c r="BP125" s="41">
        <f>IFERROR(VLOOKUP(S125,Таблица1[],4,0),0)*$E$2/100</f>
        <v>0</v>
      </c>
      <c r="BQ125" s="5" t="str">
        <f t="shared" si="29"/>
        <v>,  128,128,0</v>
      </c>
      <c r="BR125" s="41">
        <f>IFERROR(VLOOKUP(T125,Таблица1[],3,0),0)*$E$2/100</f>
        <v>0</v>
      </c>
      <c r="BS125" s="41">
        <f>IFERROR(VLOOKUP(T125,Таблица1[],2,0),0)*$E$2/100</f>
        <v>0</v>
      </c>
      <c r="BT125" s="41">
        <f>IFERROR(VLOOKUP(T125,Таблица1[],4,0),0)*$E$2/100</f>
        <v>0</v>
      </c>
      <c r="BU125" s="5" t="str">
        <f t="shared" si="30"/>
        <v>,  0,0,0</v>
      </c>
    </row>
    <row r="126" spans="2:73" x14ac:dyDescent="0.45">
      <c r="B126" s="28">
        <v>1</v>
      </c>
      <c r="C126" s="28">
        <v>20</v>
      </c>
      <c r="D126" s="28">
        <v>20</v>
      </c>
      <c r="E126" s="28">
        <v>1</v>
      </c>
      <c r="F126" t="str">
        <f t="shared" ref="F126" si="38">CONCATENATE(B126,",",C126,",",D126,",",E126)</f>
        <v>1,20,20,1</v>
      </c>
      <c r="I126" s="40" t="s">
        <v>40</v>
      </c>
      <c r="J126" s="40" t="s">
        <v>40</v>
      </c>
      <c r="K126" s="40" t="s">
        <v>40</v>
      </c>
      <c r="L126" s="38" t="s">
        <v>39</v>
      </c>
      <c r="M126" s="38" t="s">
        <v>39</v>
      </c>
      <c r="N126" s="38" t="s">
        <v>39</v>
      </c>
      <c r="O126" s="38" t="s">
        <v>39</v>
      </c>
      <c r="P126" s="35" t="s">
        <v>35</v>
      </c>
      <c r="Q126" s="35" t="s">
        <v>35</v>
      </c>
      <c r="R126" s="31" t="s">
        <v>33</v>
      </c>
      <c r="S126" s="31" t="s">
        <v>33</v>
      </c>
      <c r="T126" s="33" t="s">
        <v>31</v>
      </c>
      <c r="V126" t="str">
        <f t="shared" ref="V126" si="39">CONCATENATE($Q$2,F126,BU126,BQ126,BM126,BI126,BE126,BA126,AW126,AS126,AO126,AK126,AG126,AC126)</f>
        <v>.DB   1,20,20,1,  0,255,0,  128,128,0,  128,128,0,  255,0,0,  255,0,0,  0,0,255,  0,0,255,  0,0,255,  0,0,255,  0,85,170,  0,85,170,  0,85,170</v>
      </c>
      <c r="W126" s="28" t="s">
        <v>24</v>
      </c>
      <c r="X126" s="28"/>
      <c r="Y126" s="28"/>
      <c r="Z126" s="41">
        <f>IFERROR(VLOOKUP(I126,Таблица1[],3,0),0)*$E$2/100</f>
        <v>0</v>
      </c>
      <c r="AA126" s="41">
        <f>IFERROR(VLOOKUP(I126,Таблица1[],2,0),0)*$E$2/100</f>
        <v>85</v>
      </c>
      <c r="AB126" s="41">
        <f>IFERROR(VLOOKUP(I126,Таблица1[],4,0),0)*$E$2/100</f>
        <v>170</v>
      </c>
      <c r="AC126" s="5" t="str">
        <f t="shared" si="19"/>
        <v>,  0,85,170</v>
      </c>
      <c r="AD126" s="41">
        <f>IFERROR(VLOOKUP(J126,Таблица1[],3,0),0)*$E$2/100</f>
        <v>0</v>
      </c>
      <c r="AE126" s="41">
        <f>IFERROR(VLOOKUP(J126,Таблица1[],2,0),0)*$E$2/100</f>
        <v>85</v>
      </c>
      <c r="AF126" s="41">
        <f>IFERROR(VLOOKUP(J126,Таблица1[],4,0),0)*$E$2/100</f>
        <v>170</v>
      </c>
      <c r="AG126" s="5" t="str">
        <f t="shared" si="20"/>
        <v>,  0,85,170</v>
      </c>
      <c r="AH126" s="41">
        <f>IFERROR(VLOOKUP(K126,Таблица1[],3,0),0)*$E$2/100</f>
        <v>0</v>
      </c>
      <c r="AI126" s="41">
        <f>IFERROR(VLOOKUP(K126,Таблица1[],2,0),0)*$E$2/100</f>
        <v>85</v>
      </c>
      <c r="AJ126" s="41">
        <f>IFERROR(VLOOKUP(K126,Таблица1[],4,0),0)*$E$2/100</f>
        <v>170</v>
      </c>
      <c r="AK126" s="5" t="str">
        <f t="shared" si="21"/>
        <v>,  0,85,170</v>
      </c>
      <c r="AL126" s="41">
        <f>IFERROR(VLOOKUP(L126,Таблица1[],3,0),0)*$E$2/100</f>
        <v>0</v>
      </c>
      <c r="AM126" s="41">
        <f>IFERROR(VLOOKUP(L126,Таблица1[],2,0),0)*$E$2/100</f>
        <v>0</v>
      </c>
      <c r="AN126" s="41">
        <f>IFERROR(VLOOKUP(L126,Таблица1[],4,0),0)*$E$2/100</f>
        <v>255</v>
      </c>
      <c r="AO126" s="5" t="str">
        <f t="shared" si="22"/>
        <v>,  0,0,255</v>
      </c>
      <c r="AP126" s="41">
        <f>IFERROR(VLOOKUP(M126,Таблица1[],3,0),0)*$E$2/100</f>
        <v>0</v>
      </c>
      <c r="AQ126" s="41">
        <f>IFERROR(VLOOKUP(M126,Таблица1[],2,0),0)*$E$2/100</f>
        <v>0</v>
      </c>
      <c r="AR126" s="41">
        <f>IFERROR(VLOOKUP(M126,Таблица1[],4,0),0)*$E$2/100</f>
        <v>255</v>
      </c>
      <c r="AS126" s="5" t="str">
        <f t="shared" si="23"/>
        <v>,  0,0,255</v>
      </c>
      <c r="AT126" s="41">
        <f>IFERROR(VLOOKUP(N126,Таблица1[],3,0),0)*$E$2/100</f>
        <v>0</v>
      </c>
      <c r="AU126" s="41">
        <f>IFERROR(VLOOKUP(N126,Таблица1[],2,0),0)*$E$2/100</f>
        <v>0</v>
      </c>
      <c r="AV126" s="41">
        <f>IFERROR(VLOOKUP(N126,Таблица1[],4,0),0)*$E$2/100</f>
        <v>255</v>
      </c>
      <c r="AW126" s="5" t="str">
        <f t="shared" si="24"/>
        <v>,  0,0,255</v>
      </c>
      <c r="AX126" s="41">
        <f>IFERROR(VLOOKUP(O126,Таблица1[],3,0),0)*$E$2/100</f>
        <v>0</v>
      </c>
      <c r="AY126" s="41">
        <f>IFERROR(VLOOKUP(O126,Таблица1[],2,0),0)*$E$2/100</f>
        <v>0</v>
      </c>
      <c r="AZ126" s="41">
        <f>IFERROR(VLOOKUP(O126,Таблица1[],4,0),0)*$E$2/100</f>
        <v>255</v>
      </c>
      <c r="BA126" s="5" t="str">
        <f t="shared" si="25"/>
        <v>,  0,0,255</v>
      </c>
      <c r="BB126" s="41">
        <f>IFERROR(VLOOKUP(P126,Таблица1[],3,0),0)*$E$2/100</f>
        <v>255</v>
      </c>
      <c r="BC126" s="41">
        <f>IFERROR(VLOOKUP(P126,Таблица1[],2,0),0)*$E$2/100</f>
        <v>0</v>
      </c>
      <c r="BD126" s="41">
        <f>IFERROR(VLOOKUP(P126,Таблица1[],4,0),0)*$E$2/100</f>
        <v>0</v>
      </c>
      <c r="BE126" s="5" t="str">
        <f t="shared" si="26"/>
        <v>,  255,0,0</v>
      </c>
      <c r="BF126" s="41">
        <f>IFERROR(VLOOKUP(Q126,Таблица1[],3,0),0)*$E$2/100</f>
        <v>255</v>
      </c>
      <c r="BG126" s="41">
        <f>IFERROR(VLOOKUP(Q126,Таблица1[],2,0),0)*$E$2/100</f>
        <v>0</v>
      </c>
      <c r="BH126" s="41">
        <f>IFERROR(VLOOKUP(Q126,Таблица1[],4,0),0)*$E$2/100</f>
        <v>0</v>
      </c>
      <c r="BI126" s="5" t="str">
        <f t="shared" si="27"/>
        <v>,  255,0,0</v>
      </c>
      <c r="BJ126" s="41">
        <f>IFERROR(VLOOKUP(R126,Таблица1[],3,0),0)*$E$2/100</f>
        <v>127.5</v>
      </c>
      <c r="BK126" s="41">
        <f>IFERROR(VLOOKUP(R126,Таблица1[],2,0),0)*$E$2/100</f>
        <v>127.5</v>
      </c>
      <c r="BL126" s="41">
        <f>IFERROR(VLOOKUP(R126,Таблица1[],4,0),0)*$E$2/100</f>
        <v>0</v>
      </c>
      <c r="BM126" s="5" t="str">
        <f t="shared" si="28"/>
        <v>,  128,128,0</v>
      </c>
      <c r="BN126" s="41">
        <f>IFERROR(VLOOKUP(S126,Таблица1[],3,0),0)*$E$2/100</f>
        <v>127.5</v>
      </c>
      <c r="BO126" s="41">
        <f>IFERROR(VLOOKUP(S126,Таблица1[],2,0),0)*$E$2/100</f>
        <v>127.5</v>
      </c>
      <c r="BP126" s="41">
        <f>IFERROR(VLOOKUP(S126,Таблица1[],4,0),0)*$E$2/100</f>
        <v>0</v>
      </c>
      <c r="BQ126" s="5" t="str">
        <f t="shared" si="29"/>
        <v>,  128,128,0</v>
      </c>
      <c r="BR126" s="41">
        <f>IFERROR(VLOOKUP(T126,Таблица1[],3,0),0)*$E$2/100</f>
        <v>0</v>
      </c>
      <c r="BS126" s="41">
        <f>IFERROR(VLOOKUP(T126,Таблица1[],2,0),0)*$E$2/100</f>
        <v>255</v>
      </c>
      <c r="BT126" s="41">
        <f>IFERROR(VLOOKUP(T126,Таблица1[],4,0),0)*$E$2/100</f>
        <v>0</v>
      </c>
      <c r="BU126" s="5" t="str">
        <f t="shared" si="30"/>
        <v>,  0,255,0</v>
      </c>
    </row>
    <row r="127" spans="2:73" x14ac:dyDescent="0.45">
      <c r="B127" s="28">
        <v>64</v>
      </c>
      <c r="C127" s="28">
        <v>20</v>
      </c>
      <c r="D127" s="28">
        <v>20</v>
      </c>
      <c r="E127" s="28">
        <v>1</v>
      </c>
      <c r="F127" t="str">
        <f t="shared" si="34"/>
        <v>64,20,20,1</v>
      </c>
      <c r="I127" s="40" t="s">
        <v>40</v>
      </c>
      <c r="J127" s="40" t="s">
        <v>40</v>
      </c>
      <c r="K127" s="40" t="s">
        <v>40</v>
      </c>
      <c r="L127" s="38" t="s">
        <v>39</v>
      </c>
      <c r="M127" s="38" t="s">
        <v>39</v>
      </c>
      <c r="N127" s="38" t="s">
        <v>39</v>
      </c>
      <c r="O127" s="38" t="s">
        <v>39</v>
      </c>
      <c r="P127" s="35" t="s">
        <v>35</v>
      </c>
      <c r="Q127" s="35" t="s">
        <v>35</v>
      </c>
      <c r="R127" s="31" t="s">
        <v>33</v>
      </c>
      <c r="S127" s="31" t="s">
        <v>33</v>
      </c>
      <c r="T127" s="33" t="s">
        <v>31</v>
      </c>
      <c r="V127" t="str">
        <f t="shared" si="35"/>
        <v>.DB   64,20,20,1,  0,255,0,  128,128,0,  128,128,0,  255,0,0,  255,0,0,  0,0,255,  0,0,255,  0,0,255,  0,0,255,  0,85,170,  0,85,170,  0,85,170</v>
      </c>
      <c r="W127" s="28" t="s">
        <v>24</v>
      </c>
      <c r="X127" s="28"/>
      <c r="Y127" s="28"/>
      <c r="Z127" s="41">
        <f>IFERROR(VLOOKUP(I127,Таблица1[],3,0),0)*$E$2/100</f>
        <v>0</v>
      </c>
      <c r="AA127" s="41">
        <f>IFERROR(VLOOKUP(I127,Таблица1[],2,0),0)*$E$2/100</f>
        <v>85</v>
      </c>
      <c r="AB127" s="41">
        <f>IFERROR(VLOOKUP(I127,Таблица1[],4,0),0)*$E$2/100</f>
        <v>170</v>
      </c>
      <c r="AC127" s="5" t="str">
        <f t="shared" si="19"/>
        <v>,  0,85,170</v>
      </c>
      <c r="AD127" s="41">
        <f>IFERROR(VLOOKUP(J127,Таблица1[],3,0),0)*$E$2/100</f>
        <v>0</v>
      </c>
      <c r="AE127" s="41">
        <f>IFERROR(VLOOKUP(J127,Таблица1[],2,0),0)*$E$2/100</f>
        <v>85</v>
      </c>
      <c r="AF127" s="41">
        <f>IFERROR(VLOOKUP(J127,Таблица1[],4,0),0)*$E$2/100</f>
        <v>170</v>
      </c>
      <c r="AG127" s="5" t="str">
        <f t="shared" si="20"/>
        <v>,  0,85,170</v>
      </c>
      <c r="AH127" s="41">
        <f>IFERROR(VLOOKUP(K127,Таблица1[],3,0),0)*$E$2/100</f>
        <v>0</v>
      </c>
      <c r="AI127" s="41">
        <f>IFERROR(VLOOKUP(K127,Таблица1[],2,0),0)*$E$2/100</f>
        <v>85</v>
      </c>
      <c r="AJ127" s="41">
        <f>IFERROR(VLOOKUP(K127,Таблица1[],4,0),0)*$E$2/100</f>
        <v>170</v>
      </c>
      <c r="AK127" s="5" t="str">
        <f t="shared" si="21"/>
        <v>,  0,85,170</v>
      </c>
      <c r="AL127" s="41">
        <f>IFERROR(VLOOKUP(L127,Таблица1[],3,0),0)*$E$2/100</f>
        <v>0</v>
      </c>
      <c r="AM127" s="41">
        <f>IFERROR(VLOOKUP(L127,Таблица1[],2,0),0)*$E$2/100</f>
        <v>0</v>
      </c>
      <c r="AN127" s="41">
        <f>IFERROR(VLOOKUP(L127,Таблица1[],4,0),0)*$E$2/100</f>
        <v>255</v>
      </c>
      <c r="AO127" s="5" t="str">
        <f t="shared" si="22"/>
        <v>,  0,0,255</v>
      </c>
      <c r="AP127" s="41">
        <f>IFERROR(VLOOKUP(M127,Таблица1[],3,0),0)*$E$2/100</f>
        <v>0</v>
      </c>
      <c r="AQ127" s="41">
        <f>IFERROR(VLOOKUP(M127,Таблица1[],2,0),0)*$E$2/100</f>
        <v>0</v>
      </c>
      <c r="AR127" s="41">
        <f>IFERROR(VLOOKUP(M127,Таблица1[],4,0),0)*$E$2/100</f>
        <v>255</v>
      </c>
      <c r="AS127" s="5" t="str">
        <f t="shared" si="23"/>
        <v>,  0,0,255</v>
      </c>
      <c r="AT127" s="41">
        <f>IFERROR(VLOOKUP(N127,Таблица1[],3,0),0)*$E$2/100</f>
        <v>0</v>
      </c>
      <c r="AU127" s="41">
        <f>IFERROR(VLOOKUP(N127,Таблица1[],2,0),0)*$E$2/100</f>
        <v>0</v>
      </c>
      <c r="AV127" s="41">
        <f>IFERROR(VLOOKUP(N127,Таблица1[],4,0),0)*$E$2/100</f>
        <v>255</v>
      </c>
      <c r="AW127" s="5" t="str">
        <f t="shared" si="24"/>
        <v>,  0,0,255</v>
      </c>
      <c r="AX127" s="41">
        <f>IFERROR(VLOOKUP(O127,Таблица1[],3,0),0)*$E$2/100</f>
        <v>0</v>
      </c>
      <c r="AY127" s="41">
        <f>IFERROR(VLOOKUP(O127,Таблица1[],2,0),0)*$E$2/100</f>
        <v>0</v>
      </c>
      <c r="AZ127" s="41">
        <f>IFERROR(VLOOKUP(O127,Таблица1[],4,0),0)*$E$2/100</f>
        <v>255</v>
      </c>
      <c r="BA127" s="5" t="str">
        <f t="shared" si="25"/>
        <v>,  0,0,255</v>
      </c>
      <c r="BB127" s="41">
        <f>IFERROR(VLOOKUP(P127,Таблица1[],3,0),0)*$E$2/100</f>
        <v>255</v>
      </c>
      <c r="BC127" s="41">
        <f>IFERROR(VLOOKUP(P127,Таблица1[],2,0),0)*$E$2/100</f>
        <v>0</v>
      </c>
      <c r="BD127" s="41">
        <f>IFERROR(VLOOKUP(P127,Таблица1[],4,0),0)*$E$2/100</f>
        <v>0</v>
      </c>
      <c r="BE127" s="5" t="str">
        <f t="shared" si="26"/>
        <v>,  255,0,0</v>
      </c>
      <c r="BF127" s="41">
        <f>IFERROR(VLOOKUP(Q127,Таблица1[],3,0),0)*$E$2/100</f>
        <v>255</v>
      </c>
      <c r="BG127" s="41">
        <f>IFERROR(VLOOKUP(Q127,Таблица1[],2,0),0)*$E$2/100</f>
        <v>0</v>
      </c>
      <c r="BH127" s="41">
        <f>IFERROR(VLOOKUP(Q127,Таблица1[],4,0),0)*$E$2/100</f>
        <v>0</v>
      </c>
      <c r="BI127" s="5" t="str">
        <f t="shared" si="27"/>
        <v>,  255,0,0</v>
      </c>
      <c r="BJ127" s="41">
        <f>IFERROR(VLOOKUP(R127,Таблица1[],3,0),0)*$E$2/100</f>
        <v>127.5</v>
      </c>
      <c r="BK127" s="41">
        <f>IFERROR(VLOOKUP(R127,Таблица1[],2,0),0)*$E$2/100</f>
        <v>127.5</v>
      </c>
      <c r="BL127" s="41">
        <f>IFERROR(VLOOKUP(R127,Таблица1[],4,0),0)*$E$2/100</f>
        <v>0</v>
      </c>
      <c r="BM127" s="5" t="str">
        <f t="shared" si="28"/>
        <v>,  128,128,0</v>
      </c>
      <c r="BN127" s="41">
        <f>IFERROR(VLOOKUP(S127,Таблица1[],3,0),0)*$E$2/100</f>
        <v>127.5</v>
      </c>
      <c r="BO127" s="41">
        <f>IFERROR(VLOOKUP(S127,Таблица1[],2,0),0)*$E$2/100</f>
        <v>127.5</v>
      </c>
      <c r="BP127" s="41">
        <f>IFERROR(VLOOKUP(S127,Таблица1[],4,0),0)*$E$2/100</f>
        <v>0</v>
      </c>
      <c r="BQ127" s="5" t="str">
        <f t="shared" si="29"/>
        <v>,  128,128,0</v>
      </c>
      <c r="BR127" s="41">
        <f>IFERROR(VLOOKUP(T127,Таблица1[],3,0),0)*$E$2/100</f>
        <v>0</v>
      </c>
      <c r="BS127" s="41">
        <f>IFERROR(VLOOKUP(T127,Таблица1[],2,0),0)*$E$2/100</f>
        <v>255</v>
      </c>
      <c r="BT127" s="41">
        <f>IFERROR(VLOOKUP(T127,Таблица1[],4,0),0)*$E$2/100</f>
        <v>0</v>
      </c>
      <c r="BU127" s="5" t="str">
        <f t="shared" si="30"/>
        <v>,  0,255,0</v>
      </c>
    </row>
    <row r="128" spans="2:73" x14ac:dyDescent="0.45">
      <c r="B128" s="28">
        <v>64</v>
      </c>
      <c r="C128" s="28">
        <v>20</v>
      </c>
      <c r="D128" s="28">
        <v>20</v>
      </c>
      <c r="E128" s="28">
        <v>1</v>
      </c>
      <c r="F128" t="str">
        <f t="shared" si="34"/>
        <v>64,20,20,1</v>
      </c>
      <c r="I128" s="40" t="s">
        <v>39</v>
      </c>
      <c r="J128" s="40" t="s">
        <v>39</v>
      </c>
      <c r="K128" s="40" t="s">
        <v>39</v>
      </c>
      <c r="L128" s="38" t="s">
        <v>35</v>
      </c>
      <c r="M128" s="38" t="s">
        <v>35</v>
      </c>
      <c r="N128" s="38" t="s">
        <v>35</v>
      </c>
      <c r="O128" s="38" t="s">
        <v>35</v>
      </c>
      <c r="P128" s="35" t="s">
        <v>33</v>
      </c>
      <c r="Q128" s="35" t="s">
        <v>33</v>
      </c>
      <c r="R128" s="31" t="s">
        <v>31</v>
      </c>
      <c r="S128" s="31" t="s">
        <v>31</v>
      </c>
      <c r="V128" t="str">
        <f t="shared" si="35"/>
        <v>.DB   64,20,20,1,  0,0,0,  0,255,0,  0,255,0,  128,128,0,  128,128,0,  255,0,0,  255,0,0,  255,0,0,  255,0,0,  0,0,255,  0,0,255,  0,0,255</v>
      </c>
      <c r="W128" s="28" t="s">
        <v>24</v>
      </c>
      <c r="X128" s="28"/>
      <c r="Y128" s="28"/>
      <c r="Z128" s="41">
        <f>IFERROR(VLOOKUP(I128,Таблица1[],3,0),0)*$E$2/100</f>
        <v>0</v>
      </c>
      <c r="AA128" s="41">
        <f>IFERROR(VLOOKUP(I128,Таблица1[],2,0),0)*$E$2/100</f>
        <v>0</v>
      </c>
      <c r="AB128" s="41">
        <f>IFERROR(VLOOKUP(I128,Таблица1[],4,0),0)*$E$2/100</f>
        <v>255</v>
      </c>
      <c r="AC128" s="5" t="str">
        <f t="shared" si="19"/>
        <v>,  0,0,255</v>
      </c>
      <c r="AD128" s="41">
        <f>IFERROR(VLOOKUP(J128,Таблица1[],3,0),0)*$E$2/100</f>
        <v>0</v>
      </c>
      <c r="AE128" s="41">
        <f>IFERROR(VLOOKUP(J128,Таблица1[],2,0),0)*$E$2/100</f>
        <v>0</v>
      </c>
      <c r="AF128" s="41">
        <f>IFERROR(VLOOKUP(J128,Таблица1[],4,0),0)*$E$2/100</f>
        <v>255</v>
      </c>
      <c r="AG128" s="5" t="str">
        <f t="shared" si="20"/>
        <v>,  0,0,255</v>
      </c>
      <c r="AH128" s="41">
        <f>IFERROR(VLOOKUP(K128,Таблица1[],3,0),0)*$E$2/100</f>
        <v>0</v>
      </c>
      <c r="AI128" s="41">
        <f>IFERROR(VLOOKUP(K128,Таблица1[],2,0),0)*$E$2/100</f>
        <v>0</v>
      </c>
      <c r="AJ128" s="41">
        <f>IFERROR(VLOOKUP(K128,Таблица1[],4,0),0)*$E$2/100</f>
        <v>255</v>
      </c>
      <c r="AK128" s="5" t="str">
        <f t="shared" si="21"/>
        <v>,  0,0,255</v>
      </c>
      <c r="AL128" s="41">
        <f>IFERROR(VLOOKUP(L128,Таблица1[],3,0),0)*$E$2/100</f>
        <v>255</v>
      </c>
      <c r="AM128" s="41">
        <f>IFERROR(VLOOKUP(L128,Таблица1[],2,0),0)*$E$2/100</f>
        <v>0</v>
      </c>
      <c r="AN128" s="41">
        <f>IFERROR(VLOOKUP(L128,Таблица1[],4,0),0)*$E$2/100</f>
        <v>0</v>
      </c>
      <c r="AO128" s="5" t="str">
        <f t="shared" si="22"/>
        <v>,  255,0,0</v>
      </c>
      <c r="AP128" s="41">
        <f>IFERROR(VLOOKUP(M128,Таблица1[],3,0),0)*$E$2/100</f>
        <v>255</v>
      </c>
      <c r="AQ128" s="41">
        <f>IFERROR(VLOOKUP(M128,Таблица1[],2,0),0)*$E$2/100</f>
        <v>0</v>
      </c>
      <c r="AR128" s="41">
        <f>IFERROR(VLOOKUP(M128,Таблица1[],4,0),0)*$E$2/100</f>
        <v>0</v>
      </c>
      <c r="AS128" s="5" t="str">
        <f t="shared" si="23"/>
        <v>,  255,0,0</v>
      </c>
      <c r="AT128" s="41">
        <f>IFERROR(VLOOKUP(N128,Таблица1[],3,0),0)*$E$2/100</f>
        <v>255</v>
      </c>
      <c r="AU128" s="41">
        <f>IFERROR(VLOOKUP(N128,Таблица1[],2,0),0)*$E$2/100</f>
        <v>0</v>
      </c>
      <c r="AV128" s="41">
        <f>IFERROR(VLOOKUP(N128,Таблица1[],4,0),0)*$E$2/100</f>
        <v>0</v>
      </c>
      <c r="AW128" s="5" t="str">
        <f t="shared" si="24"/>
        <v>,  255,0,0</v>
      </c>
      <c r="AX128" s="41">
        <f>IFERROR(VLOOKUP(O128,Таблица1[],3,0),0)*$E$2/100</f>
        <v>255</v>
      </c>
      <c r="AY128" s="41">
        <f>IFERROR(VLOOKUP(O128,Таблица1[],2,0),0)*$E$2/100</f>
        <v>0</v>
      </c>
      <c r="AZ128" s="41">
        <f>IFERROR(VLOOKUP(O128,Таблица1[],4,0),0)*$E$2/100</f>
        <v>0</v>
      </c>
      <c r="BA128" s="5" t="str">
        <f t="shared" si="25"/>
        <v>,  255,0,0</v>
      </c>
      <c r="BB128" s="41">
        <f>IFERROR(VLOOKUP(P128,Таблица1[],3,0),0)*$E$2/100</f>
        <v>127.5</v>
      </c>
      <c r="BC128" s="41">
        <f>IFERROR(VLOOKUP(P128,Таблица1[],2,0),0)*$E$2/100</f>
        <v>127.5</v>
      </c>
      <c r="BD128" s="41">
        <f>IFERROR(VLOOKUP(P128,Таблица1[],4,0),0)*$E$2/100</f>
        <v>0</v>
      </c>
      <c r="BE128" s="5" t="str">
        <f t="shared" si="26"/>
        <v>,  128,128,0</v>
      </c>
      <c r="BF128" s="41">
        <f>IFERROR(VLOOKUP(Q128,Таблица1[],3,0),0)*$E$2/100</f>
        <v>127.5</v>
      </c>
      <c r="BG128" s="41">
        <f>IFERROR(VLOOKUP(Q128,Таблица1[],2,0),0)*$E$2/100</f>
        <v>127.5</v>
      </c>
      <c r="BH128" s="41">
        <f>IFERROR(VLOOKUP(Q128,Таблица1[],4,0),0)*$E$2/100</f>
        <v>0</v>
      </c>
      <c r="BI128" s="5" t="str">
        <f t="shared" si="27"/>
        <v>,  128,128,0</v>
      </c>
      <c r="BJ128" s="41">
        <f>IFERROR(VLOOKUP(R128,Таблица1[],3,0),0)*$E$2/100</f>
        <v>0</v>
      </c>
      <c r="BK128" s="41">
        <f>IFERROR(VLOOKUP(R128,Таблица1[],2,0),0)*$E$2/100</f>
        <v>255</v>
      </c>
      <c r="BL128" s="41">
        <f>IFERROR(VLOOKUP(R128,Таблица1[],4,0),0)*$E$2/100</f>
        <v>0</v>
      </c>
      <c r="BM128" s="5" t="str">
        <f t="shared" si="28"/>
        <v>,  0,255,0</v>
      </c>
      <c r="BN128" s="41">
        <f>IFERROR(VLOOKUP(S128,Таблица1[],3,0),0)*$E$2/100</f>
        <v>0</v>
      </c>
      <c r="BO128" s="41">
        <f>IFERROR(VLOOKUP(S128,Таблица1[],2,0),0)*$E$2/100</f>
        <v>255</v>
      </c>
      <c r="BP128" s="41">
        <f>IFERROR(VLOOKUP(S128,Таблица1[],4,0),0)*$E$2/100</f>
        <v>0</v>
      </c>
      <c r="BQ128" s="5" t="str">
        <f t="shared" si="29"/>
        <v>,  0,255,0</v>
      </c>
      <c r="BR128" s="41">
        <f>IFERROR(VLOOKUP(T128,Таблица1[],3,0),0)*$E$2/100</f>
        <v>0</v>
      </c>
      <c r="BS128" s="41">
        <f>IFERROR(VLOOKUP(T128,Таблица1[],2,0),0)*$E$2/100</f>
        <v>0</v>
      </c>
      <c r="BT128" s="41">
        <f>IFERROR(VLOOKUP(T128,Таблица1[],4,0),0)*$E$2/100</f>
        <v>0</v>
      </c>
      <c r="BU128" s="5" t="str">
        <f t="shared" si="30"/>
        <v>,  0,0,0</v>
      </c>
    </row>
    <row r="129" spans="2:73" x14ac:dyDescent="0.45">
      <c r="B129" s="28">
        <v>64</v>
      </c>
      <c r="C129" s="28">
        <v>20</v>
      </c>
      <c r="D129" s="28">
        <v>20</v>
      </c>
      <c r="E129" s="28">
        <v>1</v>
      </c>
      <c r="F129" t="str">
        <f t="shared" si="34"/>
        <v>64,20,20,1</v>
      </c>
      <c r="I129" s="40" t="s">
        <v>35</v>
      </c>
      <c r="J129" s="40" t="s">
        <v>35</v>
      </c>
      <c r="K129" s="40" t="s">
        <v>35</v>
      </c>
      <c r="L129" s="38" t="s">
        <v>33</v>
      </c>
      <c r="M129" s="38" t="s">
        <v>33</v>
      </c>
      <c r="N129" s="38" t="s">
        <v>33</v>
      </c>
      <c r="O129" s="38" t="s">
        <v>33</v>
      </c>
      <c r="P129" s="35" t="s">
        <v>31</v>
      </c>
      <c r="Q129" s="35" t="s">
        <v>31</v>
      </c>
      <c r="V129" t="str">
        <f t="shared" si="35"/>
        <v>.DB   64,20,20,1,  0,0,0,  0,0,0,  0,0,0,  0,255,0,  0,255,0,  128,128,0,  128,128,0,  128,128,0,  128,128,0,  255,0,0,  255,0,0,  255,0,0</v>
      </c>
      <c r="W129" s="28" t="s">
        <v>24</v>
      </c>
      <c r="X129" s="28"/>
      <c r="Y129" s="28"/>
      <c r="Z129" s="41">
        <f>IFERROR(VLOOKUP(I129,Таблица1[],3,0),0)*$E$2/100</f>
        <v>255</v>
      </c>
      <c r="AA129" s="41">
        <f>IFERROR(VLOOKUP(I129,Таблица1[],2,0),0)*$E$2/100</f>
        <v>0</v>
      </c>
      <c r="AB129" s="41">
        <f>IFERROR(VLOOKUP(I129,Таблица1[],4,0),0)*$E$2/100</f>
        <v>0</v>
      </c>
      <c r="AC129" s="5" t="str">
        <f t="shared" si="19"/>
        <v>,  255,0,0</v>
      </c>
      <c r="AD129" s="41">
        <f>IFERROR(VLOOKUP(J129,Таблица1[],3,0),0)*$E$2/100</f>
        <v>255</v>
      </c>
      <c r="AE129" s="41">
        <f>IFERROR(VLOOKUP(J129,Таблица1[],2,0),0)*$E$2/100</f>
        <v>0</v>
      </c>
      <c r="AF129" s="41">
        <f>IFERROR(VLOOKUP(J129,Таблица1[],4,0),0)*$E$2/100</f>
        <v>0</v>
      </c>
      <c r="AG129" s="5" t="str">
        <f t="shared" si="20"/>
        <v>,  255,0,0</v>
      </c>
      <c r="AH129" s="41">
        <f>IFERROR(VLOOKUP(K129,Таблица1[],3,0),0)*$E$2/100</f>
        <v>255</v>
      </c>
      <c r="AI129" s="41">
        <f>IFERROR(VLOOKUP(K129,Таблица1[],2,0),0)*$E$2/100</f>
        <v>0</v>
      </c>
      <c r="AJ129" s="41">
        <f>IFERROR(VLOOKUP(K129,Таблица1[],4,0),0)*$E$2/100</f>
        <v>0</v>
      </c>
      <c r="AK129" s="5" t="str">
        <f t="shared" si="21"/>
        <v>,  255,0,0</v>
      </c>
      <c r="AL129" s="41">
        <f>IFERROR(VLOOKUP(L129,Таблица1[],3,0),0)*$E$2/100</f>
        <v>127.5</v>
      </c>
      <c r="AM129" s="41">
        <f>IFERROR(VLOOKUP(L129,Таблица1[],2,0),0)*$E$2/100</f>
        <v>127.5</v>
      </c>
      <c r="AN129" s="41">
        <f>IFERROR(VLOOKUP(L129,Таблица1[],4,0),0)*$E$2/100</f>
        <v>0</v>
      </c>
      <c r="AO129" s="5" t="str">
        <f t="shared" si="22"/>
        <v>,  128,128,0</v>
      </c>
      <c r="AP129" s="41">
        <f>IFERROR(VLOOKUP(M129,Таблица1[],3,0),0)*$E$2/100</f>
        <v>127.5</v>
      </c>
      <c r="AQ129" s="41">
        <f>IFERROR(VLOOKUP(M129,Таблица1[],2,0),0)*$E$2/100</f>
        <v>127.5</v>
      </c>
      <c r="AR129" s="41">
        <f>IFERROR(VLOOKUP(M129,Таблица1[],4,0),0)*$E$2/100</f>
        <v>0</v>
      </c>
      <c r="AS129" s="5" t="str">
        <f t="shared" si="23"/>
        <v>,  128,128,0</v>
      </c>
      <c r="AT129" s="41">
        <f>IFERROR(VLOOKUP(N129,Таблица1[],3,0),0)*$E$2/100</f>
        <v>127.5</v>
      </c>
      <c r="AU129" s="41">
        <f>IFERROR(VLOOKUP(N129,Таблица1[],2,0),0)*$E$2/100</f>
        <v>127.5</v>
      </c>
      <c r="AV129" s="41">
        <f>IFERROR(VLOOKUP(N129,Таблица1[],4,0),0)*$E$2/100</f>
        <v>0</v>
      </c>
      <c r="AW129" s="5" t="str">
        <f t="shared" si="24"/>
        <v>,  128,128,0</v>
      </c>
      <c r="AX129" s="41">
        <f>IFERROR(VLOOKUP(O129,Таблица1[],3,0),0)*$E$2/100</f>
        <v>127.5</v>
      </c>
      <c r="AY129" s="41">
        <f>IFERROR(VLOOKUP(O129,Таблица1[],2,0),0)*$E$2/100</f>
        <v>127.5</v>
      </c>
      <c r="AZ129" s="41">
        <f>IFERROR(VLOOKUP(O129,Таблица1[],4,0),0)*$E$2/100</f>
        <v>0</v>
      </c>
      <c r="BA129" s="5" t="str">
        <f t="shared" si="25"/>
        <v>,  128,128,0</v>
      </c>
      <c r="BB129" s="41">
        <f>IFERROR(VLOOKUP(P129,Таблица1[],3,0),0)*$E$2/100</f>
        <v>0</v>
      </c>
      <c r="BC129" s="41">
        <f>IFERROR(VLOOKUP(P129,Таблица1[],2,0),0)*$E$2/100</f>
        <v>255</v>
      </c>
      <c r="BD129" s="41">
        <f>IFERROR(VLOOKUP(P129,Таблица1[],4,0),0)*$E$2/100</f>
        <v>0</v>
      </c>
      <c r="BE129" s="5" t="str">
        <f t="shared" si="26"/>
        <v>,  0,255,0</v>
      </c>
      <c r="BF129" s="41">
        <f>IFERROR(VLOOKUP(Q129,Таблица1[],3,0),0)*$E$2/100</f>
        <v>0</v>
      </c>
      <c r="BG129" s="41">
        <f>IFERROR(VLOOKUP(Q129,Таблица1[],2,0),0)*$E$2/100</f>
        <v>255</v>
      </c>
      <c r="BH129" s="41">
        <f>IFERROR(VLOOKUP(Q129,Таблица1[],4,0),0)*$E$2/100</f>
        <v>0</v>
      </c>
      <c r="BI129" s="5" t="str">
        <f t="shared" si="27"/>
        <v>,  0,255,0</v>
      </c>
      <c r="BJ129" s="41">
        <f>IFERROR(VLOOKUP(R129,Таблица1[],3,0),0)*$E$2/100</f>
        <v>0</v>
      </c>
      <c r="BK129" s="41">
        <f>IFERROR(VLOOKUP(R129,Таблица1[],2,0),0)*$E$2/100</f>
        <v>0</v>
      </c>
      <c r="BL129" s="41">
        <f>IFERROR(VLOOKUP(R129,Таблица1[],4,0),0)*$E$2/100</f>
        <v>0</v>
      </c>
      <c r="BM129" s="5" t="str">
        <f t="shared" si="28"/>
        <v>,  0,0,0</v>
      </c>
      <c r="BN129" s="41">
        <f>IFERROR(VLOOKUP(S129,Таблица1[],3,0),0)*$E$2/100</f>
        <v>0</v>
      </c>
      <c r="BO129" s="41">
        <f>IFERROR(VLOOKUP(S129,Таблица1[],2,0),0)*$E$2/100</f>
        <v>0</v>
      </c>
      <c r="BP129" s="41">
        <f>IFERROR(VLOOKUP(S129,Таблица1[],4,0),0)*$E$2/100</f>
        <v>0</v>
      </c>
      <c r="BQ129" s="5" t="str">
        <f t="shared" si="29"/>
        <v>,  0,0,0</v>
      </c>
      <c r="BR129" s="41">
        <f>IFERROR(VLOOKUP(T129,Таблица1[],3,0),0)*$E$2/100</f>
        <v>0</v>
      </c>
      <c r="BS129" s="41">
        <f>IFERROR(VLOOKUP(T129,Таблица1[],2,0),0)*$E$2/100</f>
        <v>0</v>
      </c>
      <c r="BT129" s="41">
        <f>IFERROR(VLOOKUP(T129,Таблица1[],4,0),0)*$E$2/100</f>
        <v>0</v>
      </c>
      <c r="BU129" s="5" t="str">
        <f t="shared" si="30"/>
        <v>,  0,0,0</v>
      </c>
    </row>
    <row r="130" spans="2:73" x14ac:dyDescent="0.45">
      <c r="B130" s="28">
        <v>64</v>
      </c>
      <c r="C130" s="28">
        <v>20</v>
      </c>
      <c r="D130" s="28">
        <v>20</v>
      </c>
      <c r="E130" s="28">
        <v>1</v>
      </c>
      <c r="F130" t="str">
        <f t="shared" si="34"/>
        <v>64,20,20,1</v>
      </c>
      <c r="I130" s="40" t="s">
        <v>33</v>
      </c>
      <c r="J130" s="40" t="s">
        <v>33</v>
      </c>
      <c r="K130" s="40" t="s">
        <v>33</v>
      </c>
      <c r="L130" s="38" t="s">
        <v>31</v>
      </c>
      <c r="M130" s="38" t="s">
        <v>31</v>
      </c>
      <c r="N130" s="38" t="s">
        <v>31</v>
      </c>
      <c r="O130" s="38" t="s">
        <v>31</v>
      </c>
      <c r="V130" t="str">
        <f t="shared" si="35"/>
        <v>.DB   64,20,20,1,  0,0,0,  0,0,0,  0,0,0,  0,0,0,  0,0,0,  0,255,0,  0,255,0,  0,255,0,  0,255,0,  128,128,0,  128,128,0,  128,128,0</v>
      </c>
      <c r="W130" s="28" t="s">
        <v>24</v>
      </c>
      <c r="X130" s="28"/>
      <c r="Y130" s="28"/>
      <c r="Z130" s="41">
        <f>IFERROR(VLOOKUP(I130,Таблица1[],3,0),0)*$E$2/100</f>
        <v>127.5</v>
      </c>
      <c r="AA130" s="41">
        <f>IFERROR(VLOOKUP(I130,Таблица1[],2,0),0)*$E$2/100</f>
        <v>127.5</v>
      </c>
      <c r="AB130" s="41">
        <f>IFERROR(VLOOKUP(I130,Таблица1[],4,0),0)*$E$2/100</f>
        <v>0</v>
      </c>
      <c r="AC130" s="5" t="str">
        <f t="shared" si="19"/>
        <v>,  128,128,0</v>
      </c>
      <c r="AD130" s="41">
        <f>IFERROR(VLOOKUP(J130,Таблица1[],3,0),0)*$E$2/100</f>
        <v>127.5</v>
      </c>
      <c r="AE130" s="41">
        <f>IFERROR(VLOOKUP(J130,Таблица1[],2,0),0)*$E$2/100</f>
        <v>127.5</v>
      </c>
      <c r="AF130" s="41">
        <f>IFERROR(VLOOKUP(J130,Таблица1[],4,0),0)*$E$2/100</f>
        <v>0</v>
      </c>
      <c r="AG130" s="5" t="str">
        <f t="shared" si="20"/>
        <v>,  128,128,0</v>
      </c>
      <c r="AH130" s="41">
        <f>IFERROR(VLOOKUP(K130,Таблица1[],3,0),0)*$E$2/100</f>
        <v>127.5</v>
      </c>
      <c r="AI130" s="41">
        <f>IFERROR(VLOOKUP(K130,Таблица1[],2,0),0)*$E$2/100</f>
        <v>127.5</v>
      </c>
      <c r="AJ130" s="41">
        <f>IFERROR(VLOOKUP(K130,Таблица1[],4,0),0)*$E$2/100</f>
        <v>0</v>
      </c>
      <c r="AK130" s="5" t="str">
        <f t="shared" si="21"/>
        <v>,  128,128,0</v>
      </c>
      <c r="AL130" s="41">
        <f>IFERROR(VLOOKUP(L130,Таблица1[],3,0),0)*$E$2/100</f>
        <v>0</v>
      </c>
      <c r="AM130" s="41">
        <f>IFERROR(VLOOKUP(L130,Таблица1[],2,0),0)*$E$2/100</f>
        <v>255</v>
      </c>
      <c r="AN130" s="41">
        <f>IFERROR(VLOOKUP(L130,Таблица1[],4,0),0)*$E$2/100</f>
        <v>0</v>
      </c>
      <c r="AO130" s="5" t="str">
        <f t="shared" si="22"/>
        <v>,  0,255,0</v>
      </c>
      <c r="AP130" s="41">
        <f>IFERROR(VLOOKUP(M130,Таблица1[],3,0),0)*$E$2/100</f>
        <v>0</v>
      </c>
      <c r="AQ130" s="41">
        <f>IFERROR(VLOOKUP(M130,Таблица1[],2,0),0)*$E$2/100</f>
        <v>255</v>
      </c>
      <c r="AR130" s="41">
        <f>IFERROR(VLOOKUP(M130,Таблица1[],4,0),0)*$E$2/100</f>
        <v>0</v>
      </c>
      <c r="AS130" s="5" t="str">
        <f t="shared" si="23"/>
        <v>,  0,255,0</v>
      </c>
      <c r="AT130" s="41">
        <f>IFERROR(VLOOKUP(N130,Таблица1[],3,0),0)*$E$2/100</f>
        <v>0</v>
      </c>
      <c r="AU130" s="41">
        <f>IFERROR(VLOOKUP(N130,Таблица1[],2,0),0)*$E$2/100</f>
        <v>255</v>
      </c>
      <c r="AV130" s="41">
        <f>IFERROR(VLOOKUP(N130,Таблица1[],4,0),0)*$E$2/100</f>
        <v>0</v>
      </c>
      <c r="AW130" s="5" t="str">
        <f t="shared" si="24"/>
        <v>,  0,255,0</v>
      </c>
      <c r="AX130" s="41">
        <f>IFERROR(VLOOKUP(O130,Таблица1[],3,0),0)*$E$2/100</f>
        <v>0</v>
      </c>
      <c r="AY130" s="41">
        <f>IFERROR(VLOOKUP(O130,Таблица1[],2,0),0)*$E$2/100</f>
        <v>255</v>
      </c>
      <c r="AZ130" s="41">
        <f>IFERROR(VLOOKUP(O130,Таблица1[],4,0),0)*$E$2/100</f>
        <v>0</v>
      </c>
      <c r="BA130" s="5" t="str">
        <f t="shared" si="25"/>
        <v>,  0,255,0</v>
      </c>
      <c r="BB130" s="41">
        <f>IFERROR(VLOOKUP(P130,Таблица1[],3,0),0)*$E$2/100</f>
        <v>0</v>
      </c>
      <c r="BC130" s="41">
        <f>IFERROR(VLOOKUP(P130,Таблица1[],2,0),0)*$E$2/100</f>
        <v>0</v>
      </c>
      <c r="BD130" s="41">
        <f>IFERROR(VLOOKUP(P130,Таблица1[],4,0),0)*$E$2/100</f>
        <v>0</v>
      </c>
      <c r="BE130" s="5" t="str">
        <f t="shared" si="26"/>
        <v>,  0,0,0</v>
      </c>
      <c r="BF130" s="41">
        <f>IFERROR(VLOOKUP(Q130,Таблица1[],3,0),0)*$E$2/100</f>
        <v>0</v>
      </c>
      <c r="BG130" s="41">
        <f>IFERROR(VLOOKUP(Q130,Таблица1[],2,0),0)*$E$2/100</f>
        <v>0</v>
      </c>
      <c r="BH130" s="41">
        <f>IFERROR(VLOOKUP(Q130,Таблица1[],4,0),0)*$E$2/100</f>
        <v>0</v>
      </c>
      <c r="BI130" s="5" t="str">
        <f t="shared" si="27"/>
        <v>,  0,0,0</v>
      </c>
      <c r="BJ130" s="41">
        <f>IFERROR(VLOOKUP(R130,Таблица1[],3,0),0)*$E$2/100</f>
        <v>0</v>
      </c>
      <c r="BK130" s="41">
        <f>IFERROR(VLOOKUP(R130,Таблица1[],2,0),0)*$E$2/100</f>
        <v>0</v>
      </c>
      <c r="BL130" s="41">
        <f>IFERROR(VLOOKUP(R130,Таблица1[],4,0),0)*$E$2/100</f>
        <v>0</v>
      </c>
      <c r="BM130" s="5" t="str">
        <f t="shared" si="28"/>
        <v>,  0,0,0</v>
      </c>
      <c r="BN130" s="41">
        <f>IFERROR(VLOOKUP(S130,Таблица1[],3,0),0)*$E$2/100</f>
        <v>0</v>
      </c>
      <c r="BO130" s="41">
        <f>IFERROR(VLOOKUP(S130,Таблица1[],2,0),0)*$E$2/100</f>
        <v>0</v>
      </c>
      <c r="BP130" s="41">
        <f>IFERROR(VLOOKUP(S130,Таблица1[],4,0),0)*$E$2/100</f>
        <v>0</v>
      </c>
      <c r="BQ130" s="5" t="str">
        <f t="shared" si="29"/>
        <v>,  0,0,0</v>
      </c>
      <c r="BR130" s="41">
        <f>IFERROR(VLOOKUP(T130,Таблица1[],3,0),0)*$E$2/100</f>
        <v>0</v>
      </c>
      <c r="BS130" s="41">
        <f>IFERROR(VLOOKUP(T130,Таблица1[],2,0),0)*$E$2/100</f>
        <v>0</v>
      </c>
      <c r="BT130" s="41">
        <f>IFERROR(VLOOKUP(T130,Таблица1[],4,0),0)*$E$2/100</f>
        <v>0</v>
      </c>
      <c r="BU130" s="5" t="str">
        <f t="shared" si="30"/>
        <v>,  0,0,0</v>
      </c>
    </row>
    <row r="131" spans="2:73" x14ac:dyDescent="0.45">
      <c r="B131" s="28">
        <v>64</v>
      </c>
      <c r="C131" s="28">
        <v>20</v>
      </c>
      <c r="D131" s="28">
        <v>20</v>
      </c>
      <c r="E131" s="28">
        <v>1</v>
      </c>
      <c r="F131" t="str">
        <f t="shared" si="34"/>
        <v>64,20,20,1</v>
      </c>
      <c r="I131" s="40" t="s">
        <v>31</v>
      </c>
      <c r="J131" s="40" t="s">
        <v>31</v>
      </c>
      <c r="K131" s="40" t="s">
        <v>31</v>
      </c>
      <c r="V131" t="str">
        <f t="shared" si="35"/>
        <v>.DB   64,20,20,1,  0,0,0,  0,0,0,  0,0,0,  0,0,0,  0,0,0,  0,0,0,  0,0,0,  0,0,0,  0,0,0,  0,255,0,  0,255,0,  0,255,0</v>
      </c>
      <c r="W131" s="28" t="s">
        <v>24</v>
      </c>
      <c r="X131" s="28"/>
      <c r="Y131" s="28"/>
      <c r="Z131" s="41">
        <f>IFERROR(VLOOKUP(I131,Таблица1[],3,0),0)*$E$2/100</f>
        <v>0</v>
      </c>
      <c r="AA131" s="41">
        <f>IFERROR(VLOOKUP(I131,Таблица1[],2,0),0)*$E$2/100</f>
        <v>255</v>
      </c>
      <c r="AB131" s="41">
        <f>IFERROR(VLOOKUP(I131,Таблица1[],4,0),0)*$E$2/100</f>
        <v>0</v>
      </c>
      <c r="AC131" s="5" t="str">
        <f t="shared" si="19"/>
        <v>,  0,255,0</v>
      </c>
      <c r="AD131" s="41">
        <f>IFERROR(VLOOKUP(J131,Таблица1[],3,0),0)*$E$2/100</f>
        <v>0</v>
      </c>
      <c r="AE131" s="41">
        <f>IFERROR(VLOOKUP(J131,Таблица1[],2,0),0)*$E$2/100</f>
        <v>255</v>
      </c>
      <c r="AF131" s="41">
        <f>IFERROR(VLOOKUP(J131,Таблица1[],4,0),0)*$E$2/100</f>
        <v>0</v>
      </c>
      <c r="AG131" s="5" t="str">
        <f t="shared" si="20"/>
        <v>,  0,255,0</v>
      </c>
      <c r="AH131" s="41">
        <f>IFERROR(VLOOKUP(K131,Таблица1[],3,0),0)*$E$2/100</f>
        <v>0</v>
      </c>
      <c r="AI131" s="41">
        <f>IFERROR(VLOOKUP(K131,Таблица1[],2,0),0)*$E$2/100</f>
        <v>255</v>
      </c>
      <c r="AJ131" s="41">
        <f>IFERROR(VLOOKUP(K131,Таблица1[],4,0),0)*$E$2/100</f>
        <v>0</v>
      </c>
      <c r="AK131" s="5" t="str">
        <f t="shared" si="21"/>
        <v>,  0,255,0</v>
      </c>
      <c r="AL131" s="41">
        <f>IFERROR(VLOOKUP(L131,Таблица1[],3,0),0)*$E$2/100</f>
        <v>0</v>
      </c>
      <c r="AM131" s="41">
        <f>IFERROR(VLOOKUP(L131,Таблица1[],2,0),0)*$E$2/100</f>
        <v>0</v>
      </c>
      <c r="AN131" s="41">
        <f>IFERROR(VLOOKUP(L131,Таблица1[],4,0),0)*$E$2/100</f>
        <v>0</v>
      </c>
      <c r="AO131" s="5" t="str">
        <f t="shared" si="22"/>
        <v>,  0,0,0</v>
      </c>
      <c r="AP131" s="41">
        <f>IFERROR(VLOOKUP(M131,Таблица1[],3,0),0)*$E$2/100</f>
        <v>0</v>
      </c>
      <c r="AQ131" s="41">
        <f>IFERROR(VLOOKUP(M131,Таблица1[],2,0),0)*$E$2/100</f>
        <v>0</v>
      </c>
      <c r="AR131" s="41">
        <f>IFERROR(VLOOKUP(M131,Таблица1[],4,0),0)*$E$2/100</f>
        <v>0</v>
      </c>
      <c r="AS131" s="5" t="str">
        <f t="shared" si="23"/>
        <v>,  0,0,0</v>
      </c>
      <c r="AT131" s="41">
        <f>IFERROR(VLOOKUP(N131,Таблица1[],3,0),0)*$E$2/100</f>
        <v>0</v>
      </c>
      <c r="AU131" s="41">
        <f>IFERROR(VLOOKUP(N131,Таблица1[],2,0),0)*$E$2/100</f>
        <v>0</v>
      </c>
      <c r="AV131" s="41">
        <f>IFERROR(VLOOKUP(N131,Таблица1[],4,0),0)*$E$2/100</f>
        <v>0</v>
      </c>
      <c r="AW131" s="5" t="str">
        <f t="shared" si="24"/>
        <v>,  0,0,0</v>
      </c>
      <c r="AX131" s="41">
        <f>IFERROR(VLOOKUP(O131,Таблица1[],3,0),0)*$E$2/100</f>
        <v>0</v>
      </c>
      <c r="AY131" s="41">
        <f>IFERROR(VLOOKUP(O131,Таблица1[],2,0),0)*$E$2/100</f>
        <v>0</v>
      </c>
      <c r="AZ131" s="41">
        <f>IFERROR(VLOOKUP(O131,Таблица1[],4,0),0)*$E$2/100</f>
        <v>0</v>
      </c>
      <c r="BA131" s="5" t="str">
        <f t="shared" si="25"/>
        <v>,  0,0,0</v>
      </c>
      <c r="BB131" s="41">
        <f>IFERROR(VLOOKUP(P131,Таблица1[],3,0),0)*$E$2/100</f>
        <v>0</v>
      </c>
      <c r="BC131" s="41">
        <f>IFERROR(VLOOKUP(P131,Таблица1[],2,0),0)*$E$2/100</f>
        <v>0</v>
      </c>
      <c r="BD131" s="41">
        <f>IFERROR(VLOOKUP(P131,Таблица1[],4,0),0)*$E$2/100</f>
        <v>0</v>
      </c>
      <c r="BE131" s="5" t="str">
        <f t="shared" si="26"/>
        <v>,  0,0,0</v>
      </c>
      <c r="BF131" s="41">
        <f>IFERROR(VLOOKUP(Q131,Таблица1[],3,0),0)*$E$2/100</f>
        <v>0</v>
      </c>
      <c r="BG131" s="41">
        <f>IFERROR(VLOOKUP(Q131,Таблица1[],2,0),0)*$E$2/100</f>
        <v>0</v>
      </c>
      <c r="BH131" s="41">
        <f>IFERROR(VLOOKUP(Q131,Таблица1[],4,0),0)*$E$2/100</f>
        <v>0</v>
      </c>
      <c r="BI131" s="5" t="str">
        <f t="shared" si="27"/>
        <v>,  0,0,0</v>
      </c>
      <c r="BJ131" s="41">
        <f>IFERROR(VLOOKUP(R131,Таблица1[],3,0),0)*$E$2/100</f>
        <v>0</v>
      </c>
      <c r="BK131" s="41">
        <f>IFERROR(VLOOKUP(R131,Таблица1[],2,0),0)*$E$2/100</f>
        <v>0</v>
      </c>
      <c r="BL131" s="41">
        <f>IFERROR(VLOOKUP(R131,Таблица1[],4,0),0)*$E$2/100</f>
        <v>0</v>
      </c>
      <c r="BM131" s="5" t="str">
        <f t="shared" si="28"/>
        <v>,  0,0,0</v>
      </c>
      <c r="BN131" s="41">
        <f>IFERROR(VLOOKUP(S131,Таблица1[],3,0),0)*$E$2/100</f>
        <v>0</v>
      </c>
      <c r="BO131" s="41">
        <f>IFERROR(VLOOKUP(S131,Таблица1[],2,0),0)*$E$2/100</f>
        <v>0</v>
      </c>
      <c r="BP131" s="41">
        <f>IFERROR(VLOOKUP(S131,Таблица1[],4,0),0)*$E$2/100</f>
        <v>0</v>
      </c>
      <c r="BQ131" s="5" t="str">
        <f t="shared" si="29"/>
        <v>,  0,0,0</v>
      </c>
      <c r="BR131" s="41">
        <f>IFERROR(VLOOKUP(T131,Таблица1[],3,0),0)*$E$2/100</f>
        <v>0</v>
      </c>
      <c r="BS131" s="41">
        <f>IFERROR(VLOOKUP(T131,Таблица1[],2,0),0)*$E$2/100</f>
        <v>0</v>
      </c>
      <c r="BT131" s="41">
        <f>IFERROR(VLOOKUP(T131,Таблица1[],4,0),0)*$E$2/100</f>
        <v>0</v>
      </c>
      <c r="BU131" s="5" t="str">
        <f t="shared" si="30"/>
        <v>,  0,0,0</v>
      </c>
    </row>
    <row r="132" spans="2:73" x14ac:dyDescent="0.45">
      <c r="B132" s="28">
        <v>64</v>
      </c>
      <c r="C132" s="28">
        <v>0</v>
      </c>
      <c r="D132" s="28">
        <v>20</v>
      </c>
      <c r="E132" s="28">
        <v>1</v>
      </c>
      <c r="F132" t="str">
        <f t="shared" si="34"/>
        <v>64,0,20,1</v>
      </c>
      <c r="V132" t="str">
        <f t="shared" si="35"/>
        <v>.DB   64,0,20,1,  0,0,0,  0,0,0,  0,0,0,  0,0,0,  0,0,0,  0,0,0,  0,0,0,  0,0,0,  0,0,0,  0,0,0,  0,0,0,  0,0,0</v>
      </c>
      <c r="W132" s="28" t="s">
        <v>24</v>
      </c>
      <c r="X132" s="28"/>
      <c r="Y132" s="28"/>
      <c r="Z132" s="41">
        <f>IFERROR(VLOOKUP(I132,Таблица1[],3,0),0)*$E$2/100</f>
        <v>0</v>
      </c>
      <c r="AA132" s="41">
        <f>IFERROR(VLOOKUP(I132,Таблица1[],2,0),0)*$E$2/100</f>
        <v>0</v>
      </c>
      <c r="AB132" s="41">
        <f>IFERROR(VLOOKUP(I132,Таблица1[],4,0),0)*$E$2/100</f>
        <v>0</v>
      </c>
      <c r="AC132" s="5" t="str">
        <f t="shared" si="19"/>
        <v>,  0,0,0</v>
      </c>
      <c r="AD132" s="41">
        <f>IFERROR(VLOOKUP(J132,Таблица1[],3,0),0)*$E$2/100</f>
        <v>0</v>
      </c>
      <c r="AE132" s="41">
        <f>IFERROR(VLOOKUP(J132,Таблица1[],2,0),0)*$E$2/100</f>
        <v>0</v>
      </c>
      <c r="AF132" s="41">
        <f>IFERROR(VLOOKUP(J132,Таблица1[],4,0),0)*$E$2/100</f>
        <v>0</v>
      </c>
      <c r="AG132" s="5" t="str">
        <f t="shared" si="20"/>
        <v>,  0,0,0</v>
      </c>
      <c r="AH132" s="41">
        <f>IFERROR(VLOOKUP(K132,Таблица1[],3,0),0)*$E$2/100</f>
        <v>0</v>
      </c>
      <c r="AI132" s="41">
        <f>IFERROR(VLOOKUP(K132,Таблица1[],2,0),0)*$E$2/100</f>
        <v>0</v>
      </c>
      <c r="AJ132" s="41">
        <f>IFERROR(VLOOKUP(K132,Таблица1[],4,0),0)*$E$2/100</f>
        <v>0</v>
      </c>
      <c r="AK132" s="5" t="str">
        <f t="shared" si="21"/>
        <v>,  0,0,0</v>
      </c>
      <c r="AL132" s="41">
        <f>IFERROR(VLOOKUP(L132,Таблица1[],3,0),0)*$E$2/100</f>
        <v>0</v>
      </c>
      <c r="AM132" s="41">
        <f>IFERROR(VLOOKUP(L132,Таблица1[],2,0),0)*$E$2/100</f>
        <v>0</v>
      </c>
      <c r="AN132" s="41">
        <f>IFERROR(VLOOKUP(L132,Таблица1[],4,0),0)*$E$2/100</f>
        <v>0</v>
      </c>
      <c r="AO132" s="5" t="str">
        <f t="shared" si="22"/>
        <v>,  0,0,0</v>
      </c>
      <c r="AP132" s="41">
        <f>IFERROR(VLOOKUP(M132,Таблица1[],3,0),0)*$E$2/100</f>
        <v>0</v>
      </c>
      <c r="AQ132" s="41">
        <f>IFERROR(VLOOKUP(M132,Таблица1[],2,0),0)*$E$2/100</f>
        <v>0</v>
      </c>
      <c r="AR132" s="41">
        <f>IFERROR(VLOOKUP(M132,Таблица1[],4,0),0)*$E$2/100</f>
        <v>0</v>
      </c>
      <c r="AS132" s="5" t="str">
        <f t="shared" si="23"/>
        <v>,  0,0,0</v>
      </c>
      <c r="AT132" s="41">
        <f>IFERROR(VLOOKUP(N132,Таблица1[],3,0),0)*$E$2/100</f>
        <v>0</v>
      </c>
      <c r="AU132" s="41">
        <f>IFERROR(VLOOKUP(N132,Таблица1[],2,0),0)*$E$2/100</f>
        <v>0</v>
      </c>
      <c r="AV132" s="41">
        <f>IFERROR(VLOOKUP(N132,Таблица1[],4,0),0)*$E$2/100</f>
        <v>0</v>
      </c>
      <c r="AW132" s="5" t="str">
        <f t="shared" si="24"/>
        <v>,  0,0,0</v>
      </c>
      <c r="AX132" s="41">
        <f>IFERROR(VLOOKUP(O132,Таблица1[],3,0),0)*$E$2/100</f>
        <v>0</v>
      </c>
      <c r="AY132" s="41">
        <f>IFERROR(VLOOKUP(O132,Таблица1[],2,0),0)*$E$2/100</f>
        <v>0</v>
      </c>
      <c r="AZ132" s="41">
        <f>IFERROR(VLOOKUP(O132,Таблица1[],4,0),0)*$E$2/100</f>
        <v>0</v>
      </c>
      <c r="BA132" s="5" t="str">
        <f t="shared" si="25"/>
        <v>,  0,0,0</v>
      </c>
      <c r="BB132" s="41">
        <f>IFERROR(VLOOKUP(P132,Таблица1[],3,0),0)*$E$2/100</f>
        <v>0</v>
      </c>
      <c r="BC132" s="41">
        <f>IFERROR(VLOOKUP(P132,Таблица1[],2,0),0)*$E$2/100</f>
        <v>0</v>
      </c>
      <c r="BD132" s="41">
        <f>IFERROR(VLOOKUP(P132,Таблица1[],4,0),0)*$E$2/100</f>
        <v>0</v>
      </c>
      <c r="BE132" s="5" t="str">
        <f t="shared" si="26"/>
        <v>,  0,0,0</v>
      </c>
      <c r="BF132" s="41">
        <f>IFERROR(VLOOKUP(Q132,Таблица1[],3,0),0)*$E$2/100</f>
        <v>0</v>
      </c>
      <c r="BG132" s="41">
        <f>IFERROR(VLOOKUP(Q132,Таблица1[],2,0),0)*$E$2/100</f>
        <v>0</v>
      </c>
      <c r="BH132" s="41">
        <f>IFERROR(VLOOKUP(Q132,Таблица1[],4,0),0)*$E$2/100</f>
        <v>0</v>
      </c>
      <c r="BI132" s="5" t="str">
        <f t="shared" si="27"/>
        <v>,  0,0,0</v>
      </c>
      <c r="BJ132" s="41">
        <f>IFERROR(VLOOKUP(R132,Таблица1[],3,0),0)*$E$2/100</f>
        <v>0</v>
      </c>
      <c r="BK132" s="41">
        <f>IFERROR(VLOOKUP(R132,Таблица1[],2,0),0)*$E$2/100</f>
        <v>0</v>
      </c>
      <c r="BL132" s="41">
        <f>IFERROR(VLOOKUP(R132,Таблица1[],4,0),0)*$E$2/100</f>
        <v>0</v>
      </c>
      <c r="BM132" s="5" t="str">
        <f t="shared" si="28"/>
        <v>,  0,0,0</v>
      </c>
      <c r="BN132" s="41">
        <f>IFERROR(VLOOKUP(S132,Таблица1[],3,0),0)*$E$2/100</f>
        <v>0</v>
      </c>
      <c r="BO132" s="41">
        <f>IFERROR(VLOOKUP(S132,Таблица1[],2,0),0)*$E$2/100</f>
        <v>0</v>
      </c>
      <c r="BP132" s="41">
        <f>IFERROR(VLOOKUP(S132,Таблица1[],4,0),0)*$E$2/100</f>
        <v>0</v>
      </c>
      <c r="BQ132" s="5" t="str">
        <f t="shared" si="29"/>
        <v>,  0,0,0</v>
      </c>
      <c r="BR132" s="41">
        <f>IFERROR(VLOOKUP(T132,Таблица1[],3,0),0)*$E$2/100</f>
        <v>0</v>
      </c>
      <c r="BS132" s="41">
        <f>IFERROR(VLOOKUP(T132,Таблица1[],2,0),0)*$E$2/100</f>
        <v>0</v>
      </c>
      <c r="BT132" s="41">
        <f>IFERROR(VLOOKUP(T132,Таблица1[],4,0),0)*$E$2/100</f>
        <v>0</v>
      </c>
      <c r="BU132" s="5" t="str">
        <f t="shared" si="30"/>
        <v>,  0,0,0</v>
      </c>
    </row>
    <row r="133" spans="2:73" x14ac:dyDescent="0.45">
      <c r="B133" s="28">
        <v>1</v>
      </c>
      <c r="C133" s="28">
        <v>0</v>
      </c>
      <c r="D133" s="28">
        <v>20</v>
      </c>
      <c r="E133" s="28">
        <v>1</v>
      </c>
      <c r="F133" t="str">
        <f t="shared" si="34"/>
        <v>1,0,20,1</v>
      </c>
      <c r="T133" s="33" t="s">
        <v>40</v>
      </c>
      <c r="V133" t="str">
        <f t="shared" si="35"/>
        <v>.DB   1,0,20,1,  0,85,170,  0,0,0,  0,0,0,  0,0,0,  0,0,0,  0,0,0,  0,0,0,  0,0,0,  0,0,0,  0,0,0,  0,0,0,  0,0,0</v>
      </c>
      <c r="W133" s="28" t="s">
        <v>24</v>
      </c>
      <c r="X133" s="28"/>
      <c r="Y133" s="28"/>
      <c r="Z133" s="41">
        <f>IFERROR(VLOOKUP(I133,Таблица1[],3,0),0)*$E$2/100</f>
        <v>0</v>
      </c>
      <c r="AA133" s="41">
        <f>IFERROR(VLOOKUP(I133,Таблица1[],2,0),0)*$E$2/100</f>
        <v>0</v>
      </c>
      <c r="AB133" s="41">
        <f>IFERROR(VLOOKUP(I133,Таблица1[],4,0),0)*$E$2/100</f>
        <v>0</v>
      </c>
      <c r="AC133" s="5" t="str">
        <f t="shared" si="19"/>
        <v>,  0,0,0</v>
      </c>
      <c r="AD133" s="41">
        <f>IFERROR(VLOOKUP(J133,Таблица1[],3,0),0)*$E$2/100</f>
        <v>0</v>
      </c>
      <c r="AE133" s="41">
        <f>IFERROR(VLOOKUP(J133,Таблица1[],2,0),0)*$E$2/100</f>
        <v>0</v>
      </c>
      <c r="AF133" s="41">
        <f>IFERROR(VLOOKUP(J133,Таблица1[],4,0),0)*$E$2/100</f>
        <v>0</v>
      </c>
      <c r="AG133" s="5" t="str">
        <f t="shared" si="20"/>
        <v>,  0,0,0</v>
      </c>
      <c r="AH133" s="41">
        <f>IFERROR(VLOOKUP(K133,Таблица1[],3,0),0)*$E$2/100</f>
        <v>0</v>
      </c>
      <c r="AI133" s="41">
        <f>IFERROR(VLOOKUP(K133,Таблица1[],2,0),0)*$E$2/100</f>
        <v>0</v>
      </c>
      <c r="AJ133" s="41">
        <f>IFERROR(VLOOKUP(K133,Таблица1[],4,0),0)*$E$2/100</f>
        <v>0</v>
      </c>
      <c r="AK133" s="5" t="str">
        <f t="shared" si="21"/>
        <v>,  0,0,0</v>
      </c>
      <c r="AL133" s="41">
        <f>IFERROR(VLOOKUP(L133,Таблица1[],3,0),0)*$E$2/100</f>
        <v>0</v>
      </c>
      <c r="AM133" s="41">
        <f>IFERROR(VLOOKUP(L133,Таблица1[],2,0),0)*$E$2/100</f>
        <v>0</v>
      </c>
      <c r="AN133" s="41">
        <f>IFERROR(VLOOKUP(L133,Таблица1[],4,0),0)*$E$2/100</f>
        <v>0</v>
      </c>
      <c r="AO133" s="5" t="str">
        <f t="shared" si="22"/>
        <v>,  0,0,0</v>
      </c>
      <c r="AP133" s="41">
        <f>IFERROR(VLOOKUP(M133,Таблица1[],3,0),0)*$E$2/100</f>
        <v>0</v>
      </c>
      <c r="AQ133" s="41">
        <f>IFERROR(VLOOKUP(M133,Таблица1[],2,0),0)*$E$2/100</f>
        <v>0</v>
      </c>
      <c r="AR133" s="41">
        <f>IFERROR(VLOOKUP(M133,Таблица1[],4,0),0)*$E$2/100</f>
        <v>0</v>
      </c>
      <c r="AS133" s="5" t="str">
        <f t="shared" si="23"/>
        <v>,  0,0,0</v>
      </c>
      <c r="AT133" s="41">
        <f>IFERROR(VLOOKUP(N133,Таблица1[],3,0),0)*$E$2/100</f>
        <v>0</v>
      </c>
      <c r="AU133" s="41">
        <f>IFERROR(VLOOKUP(N133,Таблица1[],2,0),0)*$E$2/100</f>
        <v>0</v>
      </c>
      <c r="AV133" s="41">
        <f>IFERROR(VLOOKUP(N133,Таблица1[],4,0),0)*$E$2/100</f>
        <v>0</v>
      </c>
      <c r="AW133" s="5" t="str">
        <f t="shared" si="24"/>
        <v>,  0,0,0</v>
      </c>
      <c r="AX133" s="41">
        <f>IFERROR(VLOOKUP(O133,Таблица1[],3,0),0)*$E$2/100</f>
        <v>0</v>
      </c>
      <c r="AY133" s="41">
        <f>IFERROR(VLOOKUP(O133,Таблица1[],2,0),0)*$E$2/100</f>
        <v>0</v>
      </c>
      <c r="AZ133" s="41">
        <f>IFERROR(VLOOKUP(O133,Таблица1[],4,0),0)*$E$2/100</f>
        <v>0</v>
      </c>
      <c r="BA133" s="5" t="str">
        <f t="shared" si="25"/>
        <v>,  0,0,0</v>
      </c>
      <c r="BB133" s="41">
        <f>IFERROR(VLOOKUP(P133,Таблица1[],3,0),0)*$E$2/100</f>
        <v>0</v>
      </c>
      <c r="BC133" s="41">
        <f>IFERROR(VLOOKUP(P133,Таблица1[],2,0),0)*$E$2/100</f>
        <v>0</v>
      </c>
      <c r="BD133" s="41">
        <f>IFERROR(VLOOKUP(P133,Таблица1[],4,0),0)*$E$2/100</f>
        <v>0</v>
      </c>
      <c r="BE133" s="5" t="str">
        <f t="shared" si="26"/>
        <v>,  0,0,0</v>
      </c>
      <c r="BF133" s="41">
        <f>IFERROR(VLOOKUP(Q133,Таблица1[],3,0),0)*$E$2/100</f>
        <v>0</v>
      </c>
      <c r="BG133" s="41">
        <f>IFERROR(VLOOKUP(Q133,Таблица1[],2,0),0)*$E$2/100</f>
        <v>0</v>
      </c>
      <c r="BH133" s="41">
        <f>IFERROR(VLOOKUP(Q133,Таблица1[],4,0),0)*$E$2/100</f>
        <v>0</v>
      </c>
      <c r="BI133" s="5" t="str">
        <f t="shared" si="27"/>
        <v>,  0,0,0</v>
      </c>
      <c r="BJ133" s="41">
        <f>IFERROR(VLOOKUP(R133,Таблица1[],3,0),0)*$E$2/100</f>
        <v>0</v>
      </c>
      <c r="BK133" s="41">
        <f>IFERROR(VLOOKUP(R133,Таблица1[],2,0),0)*$E$2/100</f>
        <v>0</v>
      </c>
      <c r="BL133" s="41">
        <f>IFERROR(VLOOKUP(R133,Таблица1[],4,0),0)*$E$2/100</f>
        <v>0</v>
      </c>
      <c r="BM133" s="5" t="str">
        <f t="shared" si="28"/>
        <v>,  0,0,0</v>
      </c>
      <c r="BN133" s="41">
        <f>IFERROR(VLOOKUP(S133,Таблица1[],3,0),0)*$E$2/100</f>
        <v>0</v>
      </c>
      <c r="BO133" s="41">
        <f>IFERROR(VLOOKUP(S133,Таблица1[],2,0),0)*$E$2/100</f>
        <v>0</v>
      </c>
      <c r="BP133" s="41">
        <f>IFERROR(VLOOKUP(S133,Таблица1[],4,0),0)*$E$2/100</f>
        <v>0</v>
      </c>
      <c r="BQ133" s="5" t="str">
        <f t="shared" si="29"/>
        <v>,  0,0,0</v>
      </c>
      <c r="BR133" s="41">
        <f>IFERROR(VLOOKUP(T133,Таблица1[],3,0),0)*$E$2/100</f>
        <v>0</v>
      </c>
      <c r="BS133" s="41">
        <f>IFERROR(VLOOKUP(T133,Таблица1[],2,0),0)*$E$2/100</f>
        <v>85</v>
      </c>
      <c r="BT133" s="41">
        <f>IFERROR(VLOOKUP(T133,Таблица1[],4,0),0)*$E$2/100</f>
        <v>170</v>
      </c>
      <c r="BU133" s="5" t="str">
        <f t="shared" si="30"/>
        <v>,  0,85,170</v>
      </c>
    </row>
    <row r="134" spans="2:73" x14ac:dyDescent="0.45">
      <c r="B134" s="28">
        <v>64</v>
      </c>
      <c r="C134" s="28">
        <v>0</v>
      </c>
      <c r="D134" s="28">
        <v>20</v>
      </c>
      <c r="E134" s="28">
        <v>1</v>
      </c>
      <c r="F134" t="str">
        <f t="shared" si="34"/>
        <v>64,0,20,1</v>
      </c>
      <c r="R134" s="31" t="s">
        <v>40</v>
      </c>
      <c r="S134" s="31" t="s">
        <v>40</v>
      </c>
      <c r="V134" t="str">
        <f t="shared" si="35"/>
        <v>.DB   64,0,20,1,  0,0,0,  0,85,170,  0,85,170,  0,0,0,  0,0,0,  0,0,0,  0,0,0,  0,0,0,  0,0,0,  0,0,0,  0,0,0,  0,0,0</v>
      </c>
      <c r="W134" s="28" t="s">
        <v>24</v>
      </c>
      <c r="X134" s="28"/>
      <c r="Y134" s="28"/>
      <c r="Z134" s="41">
        <f>IFERROR(VLOOKUP(I134,Таблица1[],3,0),0)*$E$2/100</f>
        <v>0</v>
      </c>
      <c r="AA134" s="41">
        <f>IFERROR(VLOOKUP(I134,Таблица1[],2,0),0)*$E$2/100</f>
        <v>0</v>
      </c>
      <c r="AB134" s="41">
        <f>IFERROR(VLOOKUP(I134,Таблица1[],4,0),0)*$E$2/100</f>
        <v>0</v>
      </c>
      <c r="AC134" s="5" t="str">
        <f t="shared" ref="AC134:AC197" si="40">CONCATENATE($V$2,ROUND(Z134,0),",",ROUND(AA134,0),",",ROUND(AB134,0))</f>
        <v>,  0,0,0</v>
      </c>
      <c r="AD134" s="41">
        <f>IFERROR(VLOOKUP(J134,Таблица1[],3,0),0)*$E$2/100</f>
        <v>0</v>
      </c>
      <c r="AE134" s="41">
        <f>IFERROR(VLOOKUP(J134,Таблица1[],2,0),0)*$E$2/100</f>
        <v>0</v>
      </c>
      <c r="AF134" s="41">
        <f>IFERROR(VLOOKUP(J134,Таблица1[],4,0),0)*$E$2/100</f>
        <v>0</v>
      </c>
      <c r="AG134" s="5" t="str">
        <f t="shared" ref="AG134:AG197" si="41">CONCATENATE($V$2,ROUND(AD134,0),",",ROUND(AE134,0),",",ROUND(AF134,0))</f>
        <v>,  0,0,0</v>
      </c>
      <c r="AH134" s="41">
        <f>IFERROR(VLOOKUP(K134,Таблица1[],3,0),0)*$E$2/100</f>
        <v>0</v>
      </c>
      <c r="AI134" s="41">
        <f>IFERROR(VLOOKUP(K134,Таблица1[],2,0),0)*$E$2/100</f>
        <v>0</v>
      </c>
      <c r="AJ134" s="41">
        <f>IFERROR(VLOOKUP(K134,Таблица1[],4,0),0)*$E$2/100</f>
        <v>0</v>
      </c>
      <c r="AK134" s="5" t="str">
        <f t="shared" ref="AK134:AK197" si="42">CONCATENATE($V$2,ROUND(AH134,0),",",ROUND(AI134,0),",",ROUND(AJ134,0))</f>
        <v>,  0,0,0</v>
      </c>
      <c r="AL134" s="41">
        <f>IFERROR(VLOOKUP(L134,Таблица1[],3,0),0)*$E$2/100</f>
        <v>0</v>
      </c>
      <c r="AM134" s="41">
        <f>IFERROR(VLOOKUP(L134,Таблица1[],2,0),0)*$E$2/100</f>
        <v>0</v>
      </c>
      <c r="AN134" s="41">
        <f>IFERROR(VLOOKUP(L134,Таблица1[],4,0),0)*$E$2/100</f>
        <v>0</v>
      </c>
      <c r="AO134" s="5" t="str">
        <f t="shared" ref="AO134:AO197" si="43">CONCATENATE($V$2,ROUND(AL134,0),",",ROUND(AM134,0),",",ROUND(AN134,0))</f>
        <v>,  0,0,0</v>
      </c>
      <c r="AP134" s="41">
        <f>IFERROR(VLOOKUP(M134,Таблица1[],3,0),0)*$E$2/100</f>
        <v>0</v>
      </c>
      <c r="AQ134" s="41">
        <f>IFERROR(VLOOKUP(M134,Таблица1[],2,0),0)*$E$2/100</f>
        <v>0</v>
      </c>
      <c r="AR134" s="41">
        <f>IFERROR(VLOOKUP(M134,Таблица1[],4,0),0)*$E$2/100</f>
        <v>0</v>
      </c>
      <c r="AS134" s="5" t="str">
        <f t="shared" ref="AS134:AS197" si="44">CONCATENATE($V$2,ROUND(AP134,0),",",ROUND(AQ134,0),",",ROUND(AR134,0))</f>
        <v>,  0,0,0</v>
      </c>
      <c r="AT134" s="41">
        <f>IFERROR(VLOOKUP(N134,Таблица1[],3,0),0)*$E$2/100</f>
        <v>0</v>
      </c>
      <c r="AU134" s="41">
        <f>IFERROR(VLOOKUP(N134,Таблица1[],2,0),0)*$E$2/100</f>
        <v>0</v>
      </c>
      <c r="AV134" s="41">
        <f>IFERROR(VLOOKUP(N134,Таблица1[],4,0),0)*$E$2/100</f>
        <v>0</v>
      </c>
      <c r="AW134" s="5" t="str">
        <f t="shared" ref="AW134:AW197" si="45">CONCATENATE($V$2,ROUND(AT134,0),",",ROUND(AU134,0),",",ROUND(AV134,0))</f>
        <v>,  0,0,0</v>
      </c>
      <c r="AX134" s="41">
        <f>IFERROR(VLOOKUP(O134,Таблица1[],3,0),0)*$E$2/100</f>
        <v>0</v>
      </c>
      <c r="AY134" s="41">
        <f>IFERROR(VLOOKUP(O134,Таблица1[],2,0),0)*$E$2/100</f>
        <v>0</v>
      </c>
      <c r="AZ134" s="41">
        <f>IFERROR(VLOOKUP(O134,Таблица1[],4,0),0)*$E$2/100</f>
        <v>0</v>
      </c>
      <c r="BA134" s="5" t="str">
        <f t="shared" ref="BA134:BA197" si="46">CONCATENATE($V$2,ROUND(AX134,0),",",ROUND(AY134,0),",",ROUND(AZ134,0))</f>
        <v>,  0,0,0</v>
      </c>
      <c r="BB134" s="41">
        <f>IFERROR(VLOOKUP(P134,Таблица1[],3,0),0)*$E$2/100</f>
        <v>0</v>
      </c>
      <c r="BC134" s="41">
        <f>IFERROR(VLOOKUP(P134,Таблица1[],2,0),0)*$E$2/100</f>
        <v>0</v>
      </c>
      <c r="BD134" s="41">
        <f>IFERROR(VLOOKUP(P134,Таблица1[],4,0),0)*$E$2/100</f>
        <v>0</v>
      </c>
      <c r="BE134" s="5" t="str">
        <f t="shared" ref="BE134:BE197" si="47">CONCATENATE($V$2,ROUND(BB134,0),",",ROUND(BC134,0),",",ROUND(BD134,0))</f>
        <v>,  0,0,0</v>
      </c>
      <c r="BF134" s="41">
        <f>IFERROR(VLOOKUP(Q134,Таблица1[],3,0),0)*$E$2/100</f>
        <v>0</v>
      </c>
      <c r="BG134" s="41">
        <f>IFERROR(VLOOKUP(Q134,Таблица1[],2,0),0)*$E$2/100</f>
        <v>0</v>
      </c>
      <c r="BH134" s="41">
        <f>IFERROR(VLOOKUP(Q134,Таблица1[],4,0),0)*$E$2/100</f>
        <v>0</v>
      </c>
      <c r="BI134" s="5" t="str">
        <f t="shared" ref="BI134:BI197" si="48">CONCATENATE($V$2,ROUND(BF134,0),",",ROUND(BG134,0),",",ROUND(BH134,0))</f>
        <v>,  0,0,0</v>
      </c>
      <c r="BJ134" s="41">
        <f>IFERROR(VLOOKUP(R134,Таблица1[],3,0),0)*$E$2/100</f>
        <v>0</v>
      </c>
      <c r="BK134" s="41">
        <f>IFERROR(VLOOKUP(R134,Таблица1[],2,0),0)*$E$2/100</f>
        <v>85</v>
      </c>
      <c r="BL134" s="41">
        <f>IFERROR(VLOOKUP(R134,Таблица1[],4,0),0)*$E$2/100</f>
        <v>170</v>
      </c>
      <c r="BM134" s="5" t="str">
        <f t="shared" ref="BM134:BM197" si="49">CONCATENATE($V$2,ROUND(BJ134,0),",",ROUND(BK134,0),",",ROUND(BL134,0))</f>
        <v>,  0,85,170</v>
      </c>
      <c r="BN134" s="41">
        <f>IFERROR(VLOOKUP(S134,Таблица1[],3,0),0)*$E$2/100</f>
        <v>0</v>
      </c>
      <c r="BO134" s="41">
        <f>IFERROR(VLOOKUP(S134,Таблица1[],2,0),0)*$E$2/100</f>
        <v>85</v>
      </c>
      <c r="BP134" s="41">
        <f>IFERROR(VLOOKUP(S134,Таблица1[],4,0),0)*$E$2/100</f>
        <v>170</v>
      </c>
      <c r="BQ134" s="5" t="str">
        <f t="shared" ref="BQ134:BQ197" si="50">CONCATENATE($V$2,ROUND(BN134,0),",",ROUND(BO134,0),",",ROUND(BP134,0))</f>
        <v>,  0,85,170</v>
      </c>
      <c r="BR134" s="41">
        <f>IFERROR(VLOOKUP(T134,Таблица1[],3,0),0)*$E$2/100</f>
        <v>0</v>
      </c>
      <c r="BS134" s="41">
        <f>IFERROR(VLOOKUP(T134,Таблица1[],2,0),0)*$E$2/100</f>
        <v>0</v>
      </c>
      <c r="BT134" s="41">
        <f>IFERROR(VLOOKUP(T134,Таблица1[],4,0),0)*$E$2/100</f>
        <v>0</v>
      </c>
      <c r="BU134" s="5" t="str">
        <f t="shared" ref="BU134:BU197" si="51">CONCATENATE($V$2,ROUND(BR134,0),",",ROUND(BS134,0),",",ROUND(BT134,0))</f>
        <v>,  0,0,0</v>
      </c>
    </row>
    <row r="135" spans="2:73" x14ac:dyDescent="0.45">
      <c r="B135" s="28">
        <v>64</v>
      </c>
      <c r="C135" s="28">
        <v>0</v>
      </c>
      <c r="D135" s="28">
        <v>20</v>
      </c>
      <c r="E135" s="28">
        <v>1</v>
      </c>
      <c r="F135" t="str">
        <f t="shared" si="34"/>
        <v>64,0,20,1</v>
      </c>
      <c r="P135" s="35" t="s">
        <v>40</v>
      </c>
      <c r="Q135" s="35" t="s">
        <v>40</v>
      </c>
      <c r="V135" t="str">
        <f t="shared" si="35"/>
        <v>.DB   64,0,20,1,  0,0,0,  0,0,0,  0,0,0,  0,85,170,  0,85,170,  0,0,0,  0,0,0,  0,0,0,  0,0,0,  0,0,0,  0,0,0,  0,0,0</v>
      </c>
      <c r="W135" s="28" t="s">
        <v>24</v>
      </c>
      <c r="X135" s="28"/>
      <c r="Y135" s="28"/>
      <c r="Z135" s="41">
        <f>IFERROR(VLOOKUP(I135,Таблица1[],3,0),0)*$E$2/100</f>
        <v>0</v>
      </c>
      <c r="AA135" s="41">
        <f>IFERROR(VLOOKUP(I135,Таблица1[],2,0),0)*$E$2/100</f>
        <v>0</v>
      </c>
      <c r="AB135" s="41">
        <f>IFERROR(VLOOKUP(I135,Таблица1[],4,0),0)*$E$2/100</f>
        <v>0</v>
      </c>
      <c r="AC135" s="5" t="str">
        <f t="shared" si="40"/>
        <v>,  0,0,0</v>
      </c>
      <c r="AD135" s="41">
        <f>IFERROR(VLOOKUP(J135,Таблица1[],3,0),0)*$E$2/100</f>
        <v>0</v>
      </c>
      <c r="AE135" s="41">
        <f>IFERROR(VLOOKUP(J135,Таблица1[],2,0),0)*$E$2/100</f>
        <v>0</v>
      </c>
      <c r="AF135" s="41">
        <f>IFERROR(VLOOKUP(J135,Таблица1[],4,0),0)*$E$2/100</f>
        <v>0</v>
      </c>
      <c r="AG135" s="5" t="str">
        <f t="shared" si="41"/>
        <v>,  0,0,0</v>
      </c>
      <c r="AH135" s="41">
        <f>IFERROR(VLOOKUP(K135,Таблица1[],3,0),0)*$E$2/100</f>
        <v>0</v>
      </c>
      <c r="AI135" s="41">
        <f>IFERROR(VLOOKUP(K135,Таблица1[],2,0),0)*$E$2/100</f>
        <v>0</v>
      </c>
      <c r="AJ135" s="41">
        <f>IFERROR(VLOOKUP(K135,Таблица1[],4,0),0)*$E$2/100</f>
        <v>0</v>
      </c>
      <c r="AK135" s="5" t="str">
        <f t="shared" si="42"/>
        <v>,  0,0,0</v>
      </c>
      <c r="AL135" s="41">
        <f>IFERROR(VLOOKUP(L135,Таблица1[],3,0),0)*$E$2/100</f>
        <v>0</v>
      </c>
      <c r="AM135" s="41">
        <f>IFERROR(VLOOKUP(L135,Таблица1[],2,0),0)*$E$2/100</f>
        <v>0</v>
      </c>
      <c r="AN135" s="41">
        <f>IFERROR(VLOOKUP(L135,Таблица1[],4,0),0)*$E$2/100</f>
        <v>0</v>
      </c>
      <c r="AO135" s="5" t="str">
        <f t="shared" si="43"/>
        <v>,  0,0,0</v>
      </c>
      <c r="AP135" s="41">
        <f>IFERROR(VLOOKUP(M135,Таблица1[],3,0),0)*$E$2/100</f>
        <v>0</v>
      </c>
      <c r="AQ135" s="41">
        <f>IFERROR(VLOOKUP(M135,Таблица1[],2,0),0)*$E$2/100</f>
        <v>0</v>
      </c>
      <c r="AR135" s="41">
        <f>IFERROR(VLOOKUP(M135,Таблица1[],4,0),0)*$E$2/100</f>
        <v>0</v>
      </c>
      <c r="AS135" s="5" t="str">
        <f t="shared" si="44"/>
        <v>,  0,0,0</v>
      </c>
      <c r="AT135" s="41">
        <f>IFERROR(VLOOKUP(N135,Таблица1[],3,0),0)*$E$2/100</f>
        <v>0</v>
      </c>
      <c r="AU135" s="41">
        <f>IFERROR(VLOOKUP(N135,Таблица1[],2,0),0)*$E$2/100</f>
        <v>0</v>
      </c>
      <c r="AV135" s="41">
        <f>IFERROR(VLOOKUP(N135,Таблица1[],4,0),0)*$E$2/100</f>
        <v>0</v>
      </c>
      <c r="AW135" s="5" t="str">
        <f t="shared" si="45"/>
        <v>,  0,0,0</v>
      </c>
      <c r="AX135" s="41">
        <f>IFERROR(VLOOKUP(O135,Таблица1[],3,0),0)*$E$2/100</f>
        <v>0</v>
      </c>
      <c r="AY135" s="41">
        <f>IFERROR(VLOOKUP(O135,Таблица1[],2,0),0)*$E$2/100</f>
        <v>0</v>
      </c>
      <c r="AZ135" s="41">
        <f>IFERROR(VLOOKUP(O135,Таблица1[],4,0),0)*$E$2/100</f>
        <v>0</v>
      </c>
      <c r="BA135" s="5" t="str">
        <f t="shared" si="46"/>
        <v>,  0,0,0</v>
      </c>
      <c r="BB135" s="41">
        <f>IFERROR(VLOOKUP(P135,Таблица1[],3,0),0)*$E$2/100</f>
        <v>0</v>
      </c>
      <c r="BC135" s="41">
        <f>IFERROR(VLOOKUP(P135,Таблица1[],2,0),0)*$E$2/100</f>
        <v>85</v>
      </c>
      <c r="BD135" s="41">
        <f>IFERROR(VLOOKUP(P135,Таблица1[],4,0),0)*$E$2/100</f>
        <v>170</v>
      </c>
      <c r="BE135" s="5" t="str">
        <f t="shared" si="47"/>
        <v>,  0,85,170</v>
      </c>
      <c r="BF135" s="41">
        <f>IFERROR(VLOOKUP(Q135,Таблица1[],3,0),0)*$E$2/100</f>
        <v>0</v>
      </c>
      <c r="BG135" s="41">
        <f>IFERROR(VLOOKUP(Q135,Таблица1[],2,0),0)*$E$2/100</f>
        <v>85</v>
      </c>
      <c r="BH135" s="41">
        <f>IFERROR(VLOOKUP(Q135,Таблица1[],4,0),0)*$E$2/100</f>
        <v>170</v>
      </c>
      <c r="BI135" s="5" t="str">
        <f t="shared" si="48"/>
        <v>,  0,85,170</v>
      </c>
      <c r="BJ135" s="41">
        <f>IFERROR(VLOOKUP(R135,Таблица1[],3,0),0)*$E$2/100</f>
        <v>0</v>
      </c>
      <c r="BK135" s="41">
        <f>IFERROR(VLOOKUP(R135,Таблица1[],2,0),0)*$E$2/100</f>
        <v>0</v>
      </c>
      <c r="BL135" s="41">
        <f>IFERROR(VLOOKUP(R135,Таблица1[],4,0),0)*$E$2/100</f>
        <v>0</v>
      </c>
      <c r="BM135" s="5" t="str">
        <f t="shared" si="49"/>
        <v>,  0,0,0</v>
      </c>
      <c r="BN135" s="41">
        <f>IFERROR(VLOOKUP(S135,Таблица1[],3,0),0)*$E$2/100</f>
        <v>0</v>
      </c>
      <c r="BO135" s="41">
        <f>IFERROR(VLOOKUP(S135,Таблица1[],2,0),0)*$E$2/100</f>
        <v>0</v>
      </c>
      <c r="BP135" s="41">
        <f>IFERROR(VLOOKUP(S135,Таблица1[],4,0),0)*$E$2/100</f>
        <v>0</v>
      </c>
      <c r="BQ135" s="5" t="str">
        <f t="shared" si="50"/>
        <v>,  0,0,0</v>
      </c>
      <c r="BR135" s="41">
        <f>IFERROR(VLOOKUP(T135,Таблица1[],3,0),0)*$E$2/100</f>
        <v>0</v>
      </c>
      <c r="BS135" s="41">
        <f>IFERROR(VLOOKUP(T135,Таблица1[],2,0),0)*$E$2/100</f>
        <v>0</v>
      </c>
      <c r="BT135" s="41">
        <f>IFERROR(VLOOKUP(T135,Таблица1[],4,0),0)*$E$2/100</f>
        <v>0</v>
      </c>
      <c r="BU135" s="5" t="str">
        <f t="shared" si="51"/>
        <v>,  0,0,0</v>
      </c>
    </row>
    <row r="136" spans="2:73" x14ac:dyDescent="0.45">
      <c r="B136" s="28">
        <v>64</v>
      </c>
      <c r="C136" s="28">
        <v>0</v>
      </c>
      <c r="D136" s="28">
        <v>20</v>
      </c>
      <c r="E136" s="28">
        <v>1</v>
      </c>
      <c r="F136" t="str">
        <f t="shared" si="34"/>
        <v>64,0,20,1</v>
      </c>
      <c r="L136" s="38" t="s">
        <v>40</v>
      </c>
      <c r="M136" s="38" t="s">
        <v>40</v>
      </c>
      <c r="N136" s="38" t="s">
        <v>40</v>
      </c>
      <c r="O136" s="38" t="s">
        <v>40</v>
      </c>
      <c r="V136" t="str">
        <f t="shared" si="35"/>
        <v>.DB   64,0,20,1,  0,0,0,  0,0,0,  0,0,0,  0,0,0,  0,0,0,  0,85,170,  0,85,170,  0,85,170,  0,85,170,  0,0,0,  0,0,0,  0,0,0</v>
      </c>
      <c r="W136" s="28" t="s">
        <v>24</v>
      </c>
      <c r="X136" s="28"/>
      <c r="Y136" s="28"/>
      <c r="Z136" s="41">
        <f>IFERROR(VLOOKUP(I136,Таблица1[],3,0),0)*$E$2/100</f>
        <v>0</v>
      </c>
      <c r="AA136" s="41">
        <f>IFERROR(VLOOKUP(I136,Таблица1[],2,0),0)*$E$2/100</f>
        <v>0</v>
      </c>
      <c r="AB136" s="41">
        <f>IFERROR(VLOOKUP(I136,Таблица1[],4,0),0)*$E$2/100</f>
        <v>0</v>
      </c>
      <c r="AC136" s="5" t="str">
        <f t="shared" si="40"/>
        <v>,  0,0,0</v>
      </c>
      <c r="AD136" s="41">
        <f>IFERROR(VLOOKUP(J136,Таблица1[],3,0),0)*$E$2/100</f>
        <v>0</v>
      </c>
      <c r="AE136" s="41">
        <f>IFERROR(VLOOKUP(J136,Таблица1[],2,0),0)*$E$2/100</f>
        <v>0</v>
      </c>
      <c r="AF136" s="41">
        <f>IFERROR(VLOOKUP(J136,Таблица1[],4,0),0)*$E$2/100</f>
        <v>0</v>
      </c>
      <c r="AG136" s="5" t="str">
        <f t="shared" si="41"/>
        <v>,  0,0,0</v>
      </c>
      <c r="AH136" s="41">
        <f>IFERROR(VLOOKUP(K136,Таблица1[],3,0),0)*$E$2/100</f>
        <v>0</v>
      </c>
      <c r="AI136" s="41">
        <f>IFERROR(VLOOKUP(K136,Таблица1[],2,0),0)*$E$2/100</f>
        <v>0</v>
      </c>
      <c r="AJ136" s="41">
        <f>IFERROR(VLOOKUP(K136,Таблица1[],4,0),0)*$E$2/100</f>
        <v>0</v>
      </c>
      <c r="AK136" s="5" t="str">
        <f t="shared" si="42"/>
        <v>,  0,0,0</v>
      </c>
      <c r="AL136" s="41">
        <f>IFERROR(VLOOKUP(L136,Таблица1[],3,0),0)*$E$2/100</f>
        <v>0</v>
      </c>
      <c r="AM136" s="41">
        <f>IFERROR(VLOOKUP(L136,Таблица1[],2,0),0)*$E$2/100</f>
        <v>85</v>
      </c>
      <c r="AN136" s="41">
        <f>IFERROR(VLOOKUP(L136,Таблица1[],4,0),0)*$E$2/100</f>
        <v>170</v>
      </c>
      <c r="AO136" s="5" t="str">
        <f t="shared" si="43"/>
        <v>,  0,85,170</v>
      </c>
      <c r="AP136" s="41">
        <f>IFERROR(VLOOKUP(M136,Таблица1[],3,0),0)*$E$2/100</f>
        <v>0</v>
      </c>
      <c r="AQ136" s="41">
        <f>IFERROR(VLOOKUP(M136,Таблица1[],2,0),0)*$E$2/100</f>
        <v>85</v>
      </c>
      <c r="AR136" s="41">
        <f>IFERROR(VLOOKUP(M136,Таблица1[],4,0),0)*$E$2/100</f>
        <v>170</v>
      </c>
      <c r="AS136" s="5" t="str">
        <f t="shared" si="44"/>
        <v>,  0,85,170</v>
      </c>
      <c r="AT136" s="41">
        <f>IFERROR(VLOOKUP(N136,Таблица1[],3,0),0)*$E$2/100</f>
        <v>0</v>
      </c>
      <c r="AU136" s="41">
        <f>IFERROR(VLOOKUP(N136,Таблица1[],2,0),0)*$E$2/100</f>
        <v>85</v>
      </c>
      <c r="AV136" s="41">
        <f>IFERROR(VLOOKUP(N136,Таблица1[],4,0),0)*$E$2/100</f>
        <v>170</v>
      </c>
      <c r="AW136" s="5" t="str">
        <f t="shared" si="45"/>
        <v>,  0,85,170</v>
      </c>
      <c r="AX136" s="41">
        <f>IFERROR(VLOOKUP(O136,Таблица1[],3,0),0)*$E$2/100</f>
        <v>0</v>
      </c>
      <c r="AY136" s="41">
        <f>IFERROR(VLOOKUP(O136,Таблица1[],2,0),0)*$E$2/100</f>
        <v>85</v>
      </c>
      <c r="AZ136" s="41">
        <f>IFERROR(VLOOKUP(O136,Таблица1[],4,0),0)*$E$2/100</f>
        <v>170</v>
      </c>
      <c r="BA136" s="5" t="str">
        <f t="shared" si="46"/>
        <v>,  0,85,170</v>
      </c>
      <c r="BB136" s="41">
        <f>IFERROR(VLOOKUP(P136,Таблица1[],3,0),0)*$E$2/100</f>
        <v>0</v>
      </c>
      <c r="BC136" s="41">
        <f>IFERROR(VLOOKUP(P136,Таблица1[],2,0),0)*$E$2/100</f>
        <v>0</v>
      </c>
      <c r="BD136" s="41">
        <f>IFERROR(VLOOKUP(P136,Таблица1[],4,0),0)*$E$2/100</f>
        <v>0</v>
      </c>
      <c r="BE136" s="5" t="str">
        <f t="shared" si="47"/>
        <v>,  0,0,0</v>
      </c>
      <c r="BF136" s="41">
        <f>IFERROR(VLOOKUP(Q136,Таблица1[],3,0),0)*$E$2/100</f>
        <v>0</v>
      </c>
      <c r="BG136" s="41">
        <f>IFERROR(VLOOKUP(Q136,Таблица1[],2,0),0)*$E$2/100</f>
        <v>0</v>
      </c>
      <c r="BH136" s="41">
        <f>IFERROR(VLOOKUP(Q136,Таблица1[],4,0),0)*$E$2/100</f>
        <v>0</v>
      </c>
      <c r="BI136" s="5" t="str">
        <f t="shared" si="48"/>
        <v>,  0,0,0</v>
      </c>
      <c r="BJ136" s="41">
        <f>IFERROR(VLOOKUP(R136,Таблица1[],3,0),0)*$E$2/100</f>
        <v>0</v>
      </c>
      <c r="BK136" s="41">
        <f>IFERROR(VLOOKUP(R136,Таблица1[],2,0),0)*$E$2/100</f>
        <v>0</v>
      </c>
      <c r="BL136" s="41">
        <f>IFERROR(VLOOKUP(R136,Таблица1[],4,0),0)*$E$2/100</f>
        <v>0</v>
      </c>
      <c r="BM136" s="5" t="str">
        <f t="shared" si="49"/>
        <v>,  0,0,0</v>
      </c>
      <c r="BN136" s="41">
        <f>IFERROR(VLOOKUP(S136,Таблица1[],3,0),0)*$E$2/100</f>
        <v>0</v>
      </c>
      <c r="BO136" s="41">
        <f>IFERROR(VLOOKUP(S136,Таблица1[],2,0),0)*$E$2/100</f>
        <v>0</v>
      </c>
      <c r="BP136" s="41">
        <f>IFERROR(VLOOKUP(S136,Таблица1[],4,0),0)*$E$2/100</f>
        <v>0</v>
      </c>
      <c r="BQ136" s="5" t="str">
        <f t="shared" si="50"/>
        <v>,  0,0,0</v>
      </c>
      <c r="BR136" s="41">
        <f>IFERROR(VLOOKUP(T136,Таблица1[],3,0),0)*$E$2/100</f>
        <v>0</v>
      </c>
      <c r="BS136" s="41">
        <f>IFERROR(VLOOKUP(T136,Таблица1[],2,0),0)*$E$2/100</f>
        <v>0</v>
      </c>
      <c r="BT136" s="41">
        <f>IFERROR(VLOOKUP(T136,Таблица1[],4,0),0)*$E$2/100</f>
        <v>0</v>
      </c>
      <c r="BU136" s="5" t="str">
        <f t="shared" si="51"/>
        <v>,  0,0,0</v>
      </c>
    </row>
    <row r="137" spans="2:73" x14ac:dyDescent="0.45">
      <c r="B137" s="28">
        <v>64</v>
      </c>
      <c r="C137" s="28">
        <v>0</v>
      </c>
      <c r="D137" s="28">
        <v>20</v>
      </c>
      <c r="E137" s="28">
        <v>1</v>
      </c>
      <c r="F137" t="str">
        <f t="shared" si="34"/>
        <v>64,0,20,1</v>
      </c>
      <c r="V137" t="str">
        <f t="shared" si="35"/>
        <v>.DB   64,0,20,1,  0,0,0,  0,0,0,  0,0,0,  0,0,0,  0,0,0,  0,0,0,  0,0,0,  0,0,0,  0,0,0,  0,0,0,  0,0,0,  0,0,0</v>
      </c>
      <c r="W137" s="28" t="s">
        <v>24</v>
      </c>
      <c r="X137" s="28"/>
      <c r="Y137" s="28"/>
      <c r="Z137" s="41">
        <f>IFERROR(VLOOKUP(I137,Таблица1[],3,0),0)*$E$2/100</f>
        <v>0</v>
      </c>
      <c r="AA137" s="41">
        <f>IFERROR(VLOOKUP(I137,Таблица1[],2,0),0)*$E$2/100</f>
        <v>0</v>
      </c>
      <c r="AB137" s="41">
        <f>IFERROR(VLOOKUP(I137,Таблица1[],4,0),0)*$E$2/100</f>
        <v>0</v>
      </c>
      <c r="AC137" s="5" t="str">
        <f t="shared" si="40"/>
        <v>,  0,0,0</v>
      </c>
      <c r="AD137" s="41">
        <f>IFERROR(VLOOKUP(J137,Таблица1[],3,0),0)*$E$2/100</f>
        <v>0</v>
      </c>
      <c r="AE137" s="41">
        <f>IFERROR(VLOOKUP(J137,Таблица1[],2,0),0)*$E$2/100</f>
        <v>0</v>
      </c>
      <c r="AF137" s="41">
        <f>IFERROR(VLOOKUP(J137,Таблица1[],4,0),0)*$E$2/100</f>
        <v>0</v>
      </c>
      <c r="AG137" s="5" t="str">
        <f t="shared" si="41"/>
        <v>,  0,0,0</v>
      </c>
      <c r="AH137" s="41">
        <f>IFERROR(VLOOKUP(K137,Таблица1[],3,0),0)*$E$2/100</f>
        <v>0</v>
      </c>
      <c r="AI137" s="41">
        <f>IFERROR(VLOOKUP(K137,Таблица1[],2,0),0)*$E$2/100</f>
        <v>0</v>
      </c>
      <c r="AJ137" s="41">
        <f>IFERROR(VLOOKUP(K137,Таблица1[],4,0),0)*$E$2/100</f>
        <v>0</v>
      </c>
      <c r="AK137" s="5" t="str">
        <f t="shared" si="42"/>
        <v>,  0,0,0</v>
      </c>
      <c r="AL137" s="41">
        <f>IFERROR(VLOOKUP(L137,Таблица1[],3,0),0)*$E$2/100</f>
        <v>0</v>
      </c>
      <c r="AM137" s="41">
        <f>IFERROR(VLOOKUP(L137,Таблица1[],2,0),0)*$E$2/100</f>
        <v>0</v>
      </c>
      <c r="AN137" s="41">
        <f>IFERROR(VLOOKUP(L137,Таблица1[],4,0),0)*$E$2/100</f>
        <v>0</v>
      </c>
      <c r="AO137" s="5" t="str">
        <f t="shared" si="43"/>
        <v>,  0,0,0</v>
      </c>
      <c r="AP137" s="41">
        <f>IFERROR(VLOOKUP(M137,Таблица1[],3,0),0)*$E$2/100</f>
        <v>0</v>
      </c>
      <c r="AQ137" s="41">
        <f>IFERROR(VLOOKUP(M137,Таблица1[],2,0),0)*$E$2/100</f>
        <v>0</v>
      </c>
      <c r="AR137" s="41">
        <f>IFERROR(VLOOKUP(M137,Таблица1[],4,0),0)*$E$2/100</f>
        <v>0</v>
      </c>
      <c r="AS137" s="5" t="str">
        <f t="shared" si="44"/>
        <v>,  0,0,0</v>
      </c>
      <c r="AT137" s="41">
        <f>IFERROR(VLOOKUP(N137,Таблица1[],3,0),0)*$E$2/100</f>
        <v>0</v>
      </c>
      <c r="AU137" s="41">
        <f>IFERROR(VLOOKUP(N137,Таблица1[],2,0),0)*$E$2/100</f>
        <v>0</v>
      </c>
      <c r="AV137" s="41">
        <f>IFERROR(VLOOKUP(N137,Таблица1[],4,0),0)*$E$2/100</f>
        <v>0</v>
      </c>
      <c r="AW137" s="5" t="str">
        <f t="shared" si="45"/>
        <v>,  0,0,0</v>
      </c>
      <c r="AX137" s="41">
        <f>IFERROR(VLOOKUP(O137,Таблица1[],3,0),0)*$E$2/100</f>
        <v>0</v>
      </c>
      <c r="AY137" s="41">
        <f>IFERROR(VLOOKUP(O137,Таблица1[],2,0),0)*$E$2/100</f>
        <v>0</v>
      </c>
      <c r="AZ137" s="41">
        <f>IFERROR(VLOOKUP(O137,Таблица1[],4,0),0)*$E$2/100</f>
        <v>0</v>
      </c>
      <c r="BA137" s="5" t="str">
        <f t="shared" si="46"/>
        <v>,  0,0,0</v>
      </c>
      <c r="BB137" s="41">
        <f>IFERROR(VLOOKUP(P137,Таблица1[],3,0),0)*$E$2/100</f>
        <v>0</v>
      </c>
      <c r="BC137" s="41">
        <f>IFERROR(VLOOKUP(P137,Таблица1[],2,0),0)*$E$2/100</f>
        <v>0</v>
      </c>
      <c r="BD137" s="41">
        <f>IFERROR(VLOOKUP(P137,Таблица1[],4,0),0)*$E$2/100</f>
        <v>0</v>
      </c>
      <c r="BE137" s="5" t="str">
        <f t="shared" si="47"/>
        <v>,  0,0,0</v>
      </c>
      <c r="BF137" s="41">
        <f>IFERROR(VLOOKUP(Q137,Таблица1[],3,0),0)*$E$2/100</f>
        <v>0</v>
      </c>
      <c r="BG137" s="41">
        <f>IFERROR(VLOOKUP(Q137,Таблица1[],2,0),0)*$E$2/100</f>
        <v>0</v>
      </c>
      <c r="BH137" s="41">
        <f>IFERROR(VLOOKUP(Q137,Таблица1[],4,0),0)*$E$2/100</f>
        <v>0</v>
      </c>
      <c r="BI137" s="5" t="str">
        <f t="shared" si="48"/>
        <v>,  0,0,0</v>
      </c>
      <c r="BJ137" s="41">
        <f>IFERROR(VLOOKUP(R137,Таблица1[],3,0),0)*$E$2/100</f>
        <v>0</v>
      </c>
      <c r="BK137" s="41">
        <f>IFERROR(VLOOKUP(R137,Таблица1[],2,0),0)*$E$2/100</f>
        <v>0</v>
      </c>
      <c r="BL137" s="41">
        <f>IFERROR(VLOOKUP(R137,Таблица1[],4,0),0)*$E$2/100</f>
        <v>0</v>
      </c>
      <c r="BM137" s="5" t="str">
        <f t="shared" si="49"/>
        <v>,  0,0,0</v>
      </c>
      <c r="BN137" s="41">
        <f>IFERROR(VLOOKUP(S137,Таблица1[],3,0),0)*$E$2/100</f>
        <v>0</v>
      </c>
      <c r="BO137" s="41">
        <f>IFERROR(VLOOKUP(S137,Таблица1[],2,0),0)*$E$2/100</f>
        <v>0</v>
      </c>
      <c r="BP137" s="41">
        <f>IFERROR(VLOOKUP(S137,Таблица1[],4,0),0)*$E$2/100</f>
        <v>0</v>
      </c>
      <c r="BQ137" s="5" t="str">
        <f t="shared" si="50"/>
        <v>,  0,0,0</v>
      </c>
      <c r="BR137" s="41">
        <f>IFERROR(VLOOKUP(T137,Таблица1[],3,0),0)*$E$2/100</f>
        <v>0</v>
      </c>
      <c r="BS137" s="41">
        <f>IFERROR(VLOOKUP(T137,Таблица1[],2,0),0)*$E$2/100</f>
        <v>0</v>
      </c>
      <c r="BT137" s="41">
        <f>IFERROR(VLOOKUP(T137,Таблица1[],4,0),0)*$E$2/100</f>
        <v>0</v>
      </c>
      <c r="BU137" s="5" t="str">
        <f t="shared" si="51"/>
        <v>,  0,0,0</v>
      </c>
    </row>
    <row r="138" spans="2:73" x14ac:dyDescent="0.45">
      <c r="B138" s="28">
        <v>32</v>
      </c>
      <c r="C138" s="28">
        <v>0</v>
      </c>
      <c r="D138" s="28">
        <v>16</v>
      </c>
      <c r="E138" s="28">
        <v>1</v>
      </c>
      <c r="F138" t="str">
        <f t="shared" si="34"/>
        <v>32,0,16,1</v>
      </c>
      <c r="I138" s="40" t="s">
        <v>40</v>
      </c>
      <c r="J138" s="40" t="s">
        <v>40</v>
      </c>
      <c r="K138" s="40" t="s">
        <v>40</v>
      </c>
      <c r="L138" s="38" t="s">
        <v>40</v>
      </c>
      <c r="M138" s="38" t="s">
        <v>40</v>
      </c>
      <c r="N138" s="38" t="s">
        <v>40</v>
      </c>
      <c r="O138" s="38" t="s">
        <v>40</v>
      </c>
      <c r="P138" s="35" t="s">
        <v>40</v>
      </c>
      <c r="Q138" s="35" t="s">
        <v>40</v>
      </c>
      <c r="R138" s="31" t="s">
        <v>40</v>
      </c>
      <c r="S138" s="31" t="s">
        <v>40</v>
      </c>
      <c r="T138" s="33" t="s">
        <v>40</v>
      </c>
      <c r="V138" t="str">
        <f t="shared" si="35"/>
        <v>.DB   32,0,16,1,  0,85,170,  0,85,170,  0,85,170,  0,85,170,  0,85,170,  0,85,170,  0,85,170,  0,85,170,  0,85,170,  0,85,170,  0,85,170,  0,85,170</v>
      </c>
      <c r="W138" s="28" t="s">
        <v>24</v>
      </c>
      <c r="X138" s="28"/>
      <c r="Y138" s="28"/>
      <c r="Z138" s="41">
        <f>IFERROR(VLOOKUP(I138,Таблица1[],3,0),0)*$E$2/100</f>
        <v>0</v>
      </c>
      <c r="AA138" s="41">
        <f>IFERROR(VLOOKUP(I138,Таблица1[],2,0),0)*$E$2/100</f>
        <v>85</v>
      </c>
      <c r="AB138" s="41">
        <f>IFERROR(VLOOKUP(I138,Таблица1[],4,0),0)*$E$2/100</f>
        <v>170</v>
      </c>
      <c r="AC138" s="5" t="str">
        <f t="shared" si="40"/>
        <v>,  0,85,170</v>
      </c>
      <c r="AD138" s="41">
        <f>IFERROR(VLOOKUP(J138,Таблица1[],3,0),0)*$E$2/100</f>
        <v>0</v>
      </c>
      <c r="AE138" s="41">
        <f>IFERROR(VLOOKUP(J138,Таблица1[],2,0),0)*$E$2/100</f>
        <v>85</v>
      </c>
      <c r="AF138" s="41">
        <f>IFERROR(VLOOKUP(J138,Таблица1[],4,0),0)*$E$2/100</f>
        <v>170</v>
      </c>
      <c r="AG138" s="5" t="str">
        <f t="shared" si="41"/>
        <v>,  0,85,170</v>
      </c>
      <c r="AH138" s="41">
        <f>IFERROR(VLOOKUP(K138,Таблица1[],3,0),0)*$E$2/100</f>
        <v>0</v>
      </c>
      <c r="AI138" s="41">
        <f>IFERROR(VLOOKUP(K138,Таблица1[],2,0),0)*$E$2/100</f>
        <v>85</v>
      </c>
      <c r="AJ138" s="41">
        <f>IFERROR(VLOOKUP(K138,Таблица1[],4,0),0)*$E$2/100</f>
        <v>170</v>
      </c>
      <c r="AK138" s="5" t="str">
        <f t="shared" si="42"/>
        <v>,  0,85,170</v>
      </c>
      <c r="AL138" s="41">
        <f>IFERROR(VLOOKUP(L138,Таблица1[],3,0),0)*$E$2/100</f>
        <v>0</v>
      </c>
      <c r="AM138" s="41">
        <f>IFERROR(VLOOKUP(L138,Таблица1[],2,0),0)*$E$2/100</f>
        <v>85</v>
      </c>
      <c r="AN138" s="41">
        <f>IFERROR(VLOOKUP(L138,Таблица1[],4,0),0)*$E$2/100</f>
        <v>170</v>
      </c>
      <c r="AO138" s="5" t="str">
        <f t="shared" si="43"/>
        <v>,  0,85,170</v>
      </c>
      <c r="AP138" s="41">
        <f>IFERROR(VLOOKUP(M138,Таблица1[],3,0),0)*$E$2/100</f>
        <v>0</v>
      </c>
      <c r="AQ138" s="41">
        <f>IFERROR(VLOOKUP(M138,Таблица1[],2,0),0)*$E$2/100</f>
        <v>85</v>
      </c>
      <c r="AR138" s="41">
        <f>IFERROR(VLOOKUP(M138,Таблица1[],4,0),0)*$E$2/100</f>
        <v>170</v>
      </c>
      <c r="AS138" s="5" t="str">
        <f t="shared" si="44"/>
        <v>,  0,85,170</v>
      </c>
      <c r="AT138" s="41">
        <f>IFERROR(VLOOKUP(N138,Таблица1[],3,0),0)*$E$2/100</f>
        <v>0</v>
      </c>
      <c r="AU138" s="41">
        <f>IFERROR(VLOOKUP(N138,Таблица1[],2,0),0)*$E$2/100</f>
        <v>85</v>
      </c>
      <c r="AV138" s="41">
        <f>IFERROR(VLOOKUP(N138,Таблица1[],4,0),0)*$E$2/100</f>
        <v>170</v>
      </c>
      <c r="AW138" s="5" t="str">
        <f t="shared" si="45"/>
        <v>,  0,85,170</v>
      </c>
      <c r="AX138" s="41">
        <f>IFERROR(VLOOKUP(O138,Таблица1[],3,0),0)*$E$2/100</f>
        <v>0</v>
      </c>
      <c r="AY138" s="41">
        <f>IFERROR(VLOOKUP(O138,Таблица1[],2,0),0)*$E$2/100</f>
        <v>85</v>
      </c>
      <c r="AZ138" s="41">
        <f>IFERROR(VLOOKUP(O138,Таблица1[],4,0),0)*$E$2/100</f>
        <v>170</v>
      </c>
      <c r="BA138" s="5" t="str">
        <f t="shared" si="46"/>
        <v>,  0,85,170</v>
      </c>
      <c r="BB138" s="41">
        <f>IFERROR(VLOOKUP(P138,Таблица1[],3,0),0)*$E$2/100</f>
        <v>0</v>
      </c>
      <c r="BC138" s="41">
        <f>IFERROR(VLOOKUP(P138,Таблица1[],2,0),0)*$E$2/100</f>
        <v>85</v>
      </c>
      <c r="BD138" s="41">
        <f>IFERROR(VLOOKUP(P138,Таблица1[],4,0),0)*$E$2/100</f>
        <v>170</v>
      </c>
      <c r="BE138" s="5" t="str">
        <f t="shared" si="47"/>
        <v>,  0,85,170</v>
      </c>
      <c r="BF138" s="41">
        <f>IFERROR(VLOOKUP(Q138,Таблица1[],3,0),0)*$E$2/100</f>
        <v>0</v>
      </c>
      <c r="BG138" s="41">
        <f>IFERROR(VLOOKUP(Q138,Таблица1[],2,0),0)*$E$2/100</f>
        <v>85</v>
      </c>
      <c r="BH138" s="41">
        <f>IFERROR(VLOOKUP(Q138,Таблица1[],4,0),0)*$E$2/100</f>
        <v>170</v>
      </c>
      <c r="BI138" s="5" t="str">
        <f t="shared" si="48"/>
        <v>,  0,85,170</v>
      </c>
      <c r="BJ138" s="41">
        <f>IFERROR(VLOOKUP(R138,Таблица1[],3,0),0)*$E$2/100</f>
        <v>0</v>
      </c>
      <c r="BK138" s="41">
        <f>IFERROR(VLOOKUP(R138,Таблица1[],2,0),0)*$E$2/100</f>
        <v>85</v>
      </c>
      <c r="BL138" s="41">
        <f>IFERROR(VLOOKUP(R138,Таблица1[],4,0),0)*$E$2/100</f>
        <v>170</v>
      </c>
      <c r="BM138" s="5" t="str">
        <f t="shared" si="49"/>
        <v>,  0,85,170</v>
      </c>
      <c r="BN138" s="41">
        <f>IFERROR(VLOOKUP(S138,Таблица1[],3,0),0)*$E$2/100</f>
        <v>0</v>
      </c>
      <c r="BO138" s="41">
        <f>IFERROR(VLOOKUP(S138,Таблица1[],2,0),0)*$E$2/100</f>
        <v>85</v>
      </c>
      <c r="BP138" s="41">
        <f>IFERROR(VLOOKUP(S138,Таблица1[],4,0),0)*$E$2/100</f>
        <v>170</v>
      </c>
      <c r="BQ138" s="5" t="str">
        <f t="shared" si="50"/>
        <v>,  0,85,170</v>
      </c>
      <c r="BR138" s="41">
        <f>IFERROR(VLOOKUP(T138,Таблица1[],3,0),0)*$E$2/100</f>
        <v>0</v>
      </c>
      <c r="BS138" s="41">
        <f>IFERROR(VLOOKUP(T138,Таблица1[],2,0),0)*$E$2/100</f>
        <v>85</v>
      </c>
      <c r="BT138" s="41">
        <f>IFERROR(VLOOKUP(T138,Таблица1[],4,0),0)*$E$2/100</f>
        <v>170</v>
      </c>
      <c r="BU138" s="5" t="str">
        <f t="shared" si="51"/>
        <v>,  0,85,170</v>
      </c>
    </row>
    <row r="139" spans="2:73" x14ac:dyDescent="0.45">
      <c r="B139" s="30">
        <v>32</v>
      </c>
      <c r="C139" s="30">
        <v>0</v>
      </c>
      <c r="D139" s="30">
        <v>16</v>
      </c>
      <c r="E139" s="28">
        <v>1</v>
      </c>
      <c r="F139" t="str">
        <f t="shared" si="34"/>
        <v>32,0,16,1</v>
      </c>
      <c r="I139" s="40" t="s">
        <v>39</v>
      </c>
      <c r="J139" s="40" t="s">
        <v>39</v>
      </c>
      <c r="K139" s="40" t="s">
        <v>39</v>
      </c>
      <c r="L139" s="38" t="s">
        <v>40</v>
      </c>
      <c r="M139" s="38" t="s">
        <v>40</v>
      </c>
      <c r="N139" s="38" t="s">
        <v>40</v>
      </c>
      <c r="O139" s="38" t="s">
        <v>40</v>
      </c>
      <c r="P139" s="35" t="s">
        <v>40</v>
      </c>
      <c r="Q139" s="35" t="s">
        <v>40</v>
      </c>
      <c r="R139" s="31" t="s">
        <v>40</v>
      </c>
      <c r="S139" s="31" t="s">
        <v>40</v>
      </c>
      <c r="T139" s="33" t="s">
        <v>40</v>
      </c>
      <c r="V139" t="str">
        <f t="shared" si="35"/>
        <v>.DB   32,0,16,1,  0,85,170,  0,85,170,  0,85,170,  0,85,170,  0,85,170,  0,85,170,  0,85,170,  0,85,170,  0,85,170,  0,0,255,  0,0,255,  0,0,255</v>
      </c>
      <c r="W139" s="28" t="s">
        <v>24</v>
      </c>
      <c r="X139" s="28"/>
      <c r="Y139" s="28"/>
      <c r="Z139" s="41">
        <f>IFERROR(VLOOKUP(I139,Таблица1[],3,0),0)*$E$2/100</f>
        <v>0</v>
      </c>
      <c r="AA139" s="41">
        <f>IFERROR(VLOOKUP(I139,Таблица1[],2,0),0)*$E$2/100</f>
        <v>0</v>
      </c>
      <c r="AB139" s="41">
        <f>IFERROR(VLOOKUP(I139,Таблица1[],4,0),0)*$E$2/100</f>
        <v>255</v>
      </c>
      <c r="AC139" s="5" t="str">
        <f t="shared" si="40"/>
        <v>,  0,0,255</v>
      </c>
      <c r="AD139" s="41">
        <f>IFERROR(VLOOKUP(J139,Таблица1[],3,0),0)*$E$2/100</f>
        <v>0</v>
      </c>
      <c r="AE139" s="41">
        <f>IFERROR(VLOOKUP(J139,Таблица1[],2,0),0)*$E$2/100</f>
        <v>0</v>
      </c>
      <c r="AF139" s="41">
        <f>IFERROR(VLOOKUP(J139,Таблица1[],4,0),0)*$E$2/100</f>
        <v>255</v>
      </c>
      <c r="AG139" s="5" t="str">
        <f t="shared" si="41"/>
        <v>,  0,0,255</v>
      </c>
      <c r="AH139" s="41">
        <f>IFERROR(VLOOKUP(K139,Таблица1[],3,0),0)*$E$2/100</f>
        <v>0</v>
      </c>
      <c r="AI139" s="41">
        <f>IFERROR(VLOOKUP(K139,Таблица1[],2,0),0)*$E$2/100</f>
        <v>0</v>
      </c>
      <c r="AJ139" s="41">
        <f>IFERROR(VLOOKUP(K139,Таблица1[],4,0),0)*$E$2/100</f>
        <v>255</v>
      </c>
      <c r="AK139" s="5" t="str">
        <f t="shared" si="42"/>
        <v>,  0,0,255</v>
      </c>
      <c r="AL139" s="41">
        <f>IFERROR(VLOOKUP(L139,Таблица1[],3,0),0)*$E$2/100</f>
        <v>0</v>
      </c>
      <c r="AM139" s="41">
        <f>IFERROR(VLOOKUP(L139,Таблица1[],2,0),0)*$E$2/100</f>
        <v>85</v>
      </c>
      <c r="AN139" s="41">
        <f>IFERROR(VLOOKUP(L139,Таблица1[],4,0),0)*$E$2/100</f>
        <v>170</v>
      </c>
      <c r="AO139" s="5" t="str">
        <f t="shared" si="43"/>
        <v>,  0,85,170</v>
      </c>
      <c r="AP139" s="41">
        <f>IFERROR(VLOOKUP(M139,Таблица1[],3,0),0)*$E$2/100</f>
        <v>0</v>
      </c>
      <c r="AQ139" s="41">
        <f>IFERROR(VLOOKUP(M139,Таблица1[],2,0),0)*$E$2/100</f>
        <v>85</v>
      </c>
      <c r="AR139" s="41">
        <f>IFERROR(VLOOKUP(M139,Таблица1[],4,0),0)*$E$2/100</f>
        <v>170</v>
      </c>
      <c r="AS139" s="5" t="str">
        <f t="shared" si="44"/>
        <v>,  0,85,170</v>
      </c>
      <c r="AT139" s="41">
        <f>IFERROR(VLOOKUP(N139,Таблица1[],3,0),0)*$E$2/100</f>
        <v>0</v>
      </c>
      <c r="AU139" s="41">
        <f>IFERROR(VLOOKUP(N139,Таблица1[],2,0),0)*$E$2/100</f>
        <v>85</v>
      </c>
      <c r="AV139" s="41">
        <f>IFERROR(VLOOKUP(N139,Таблица1[],4,0),0)*$E$2/100</f>
        <v>170</v>
      </c>
      <c r="AW139" s="5" t="str">
        <f t="shared" si="45"/>
        <v>,  0,85,170</v>
      </c>
      <c r="AX139" s="41">
        <f>IFERROR(VLOOKUP(O139,Таблица1[],3,0),0)*$E$2/100</f>
        <v>0</v>
      </c>
      <c r="AY139" s="41">
        <f>IFERROR(VLOOKUP(O139,Таблица1[],2,0),0)*$E$2/100</f>
        <v>85</v>
      </c>
      <c r="AZ139" s="41">
        <f>IFERROR(VLOOKUP(O139,Таблица1[],4,0),0)*$E$2/100</f>
        <v>170</v>
      </c>
      <c r="BA139" s="5" t="str">
        <f t="shared" si="46"/>
        <v>,  0,85,170</v>
      </c>
      <c r="BB139" s="41">
        <f>IFERROR(VLOOKUP(P139,Таблица1[],3,0),0)*$E$2/100</f>
        <v>0</v>
      </c>
      <c r="BC139" s="41">
        <f>IFERROR(VLOOKUP(P139,Таблица1[],2,0),0)*$E$2/100</f>
        <v>85</v>
      </c>
      <c r="BD139" s="41">
        <f>IFERROR(VLOOKUP(P139,Таблица1[],4,0),0)*$E$2/100</f>
        <v>170</v>
      </c>
      <c r="BE139" s="5" t="str">
        <f t="shared" si="47"/>
        <v>,  0,85,170</v>
      </c>
      <c r="BF139" s="41">
        <f>IFERROR(VLOOKUP(Q139,Таблица1[],3,0),0)*$E$2/100</f>
        <v>0</v>
      </c>
      <c r="BG139" s="41">
        <f>IFERROR(VLOOKUP(Q139,Таблица1[],2,0),0)*$E$2/100</f>
        <v>85</v>
      </c>
      <c r="BH139" s="41">
        <f>IFERROR(VLOOKUP(Q139,Таблица1[],4,0),0)*$E$2/100</f>
        <v>170</v>
      </c>
      <c r="BI139" s="5" t="str">
        <f t="shared" si="48"/>
        <v>,  0,85,170</v>
      </c>
      <c r="BJ139" s="41">
        <f>IFERROR(VLOOKUP(R139,Таблица1[],3,0),0)*$E$2/100</f>
        <v>0</v>
      </c>
      <c r="BK139" s="41">
        <f>IFERROR(VLOOKUP(R139,Таблица1[],2,0),0)*$E$2/100</f>
        <v>85</v>
      </c>
      <c r="BL139" s="41">
        <f>IFERROR(VLOOKUP(R139,Таблица1[],4,0),0)*$E$2/100</f>
        <v>170</v>
      </c>
      <c r="BM139" s="5" t="str">
        <f t="shared" si="49"/>
        <v>,  0,85,170</v>
      </c>
      <c r="BN139" s="41">
        <f>IFERROR(VLOOKUP(S139,Таблица1[],3,0),0)*$E$2/100</f>
        <v>0</v>
      </c>
      <c r="BO139" s="41">
        <f>IFERROR(VLOOKUP(S139,Таблица1[],2,0),0)*$E$2/100</f>
        <v>85</v>
      </c>
      <c r="BP139" s="41">
        <f>IFERROR(VLOOKUP(S139,Таблица1[],4,0),0)*$E$2/100</f>
        <v>170</v>
      </c>
      <c r="BQ139" s="5" t="str">
        <f t="shared" si="50"/>
        <v>,  0,85,170</v>
      </c>
      <c r="BR139" s="41">
        <f>IFERROR(VLOOKUP(T139,Таблица1[],3,0),0)*$E$2/100</f>
        <v>0</v>
      </c>
      <c r="BS139" s="41">
        <f>IFERROR(VLOOKUP(T139,Таблица1[],2,0),0)*$E$2/100</f>
        <v>85</v>
      </c>
      <c r="BT139" s="41">
        <f>IFERROR(VLOOKUP(T139,Таблица1[],4,0),0)*$E$2/100</f>
        <v>170</v>
      </c>
      <c r="BU139" s="5" t="str">
        <f t="shared" si="51"/>
        <v>,  0,85,170</v>
      </c>
    </row>
    <row r="140" spans="2:73" x14ac:dyDescent="0.45">
      <c r="B140" s="30">
        <v>32</v>
      </c>
      <c r="C140" s="30">
        <v>0</v>
      </c>
      <c r="D140" s="30">
        <v>16</v>
      </c>
      <c r="E140" s="28">
        <v>1</v>
      </c>
      <c r="F140" t="str">
        <f t="shared" si="34"/>
        <v>32,0,16,1</v>
      </c>
      <c r="I140" s="40" t="s">
        <v>37</v>
      </c>
      <c r="J140" s="40" t="s">
        <v>37</v>
      </c>
      <c r="K140" s="40" t="s">
        <v>37</v>
      </c>
      <c r="L140" s="38" t="s">
        <v>39</v>
      </c>
      <c r="M140" s="38" t="s">
        <v>39</v>
      </c>
      <c r="N140" s="38" t="s">
        <v>39</v>
      </c>
      <c r="O140" s="38" t="s">
        <v>39</v>
      </c>
      <c r="P140" s="35" t="s">
        <v>40</v>
      </c>
      <c r="Q140" s="35" t="s">
        <v>40</v>
      </c>
      <c r="R140" s="31" t="s">
        <v>40</v>
      </c>
      <c r="S140" s="31" t="s">
        <v>40</v>
      </c>
      <c r="T140" s="33" t="s">
        <v>40</v>
      </c>
      <c r="V140" t="str">
        <f t="shared" si="35"/>
        <v>.DB   32,0,16,1,  0,85,170,  0,85,170,  0,85,170,  0,85,170,  0,85,170,  0,0,255,  0,0,255,  0,0,255,  0,0,255,  128,0,128,  128,0,128,  128,0,128</v>
      </c>
      <c r="W140" s="28" t="s">
        <v>24</v>
      </c>
      <c r="X140" s="28"/>
      <c r="Y140" s="28"/>
      <c r="Z140" s="41">
        <f>IFERROR(VLOOKUP(I140,Таблица1[],3,0),0)*$E$2/100</f>
        <v>127.5</v>
      </c>
      <c r="AA140" s="41">
        <f>IFERROR(VLOOKUP(I140,Таблица1[],2,0),0)*$E$2/100</f>
        <v>0</v>
      </c>
      <c r="AB140" s="41">
        <f>IFERROR(VLOOKUP(I140,Таблица1[],4,0),0)*$E$2/100</f>
        <v>127.5</v>
      </c>
      <c r="AC140" s="5" t="str">
        <f t="shared" si="40"/>
        <v>,  128,0,128</v>
      </c>
      <c r="AD140" s="41">
        <f>IFERROR(VLOOKUP(J140,Таблица1[],3,0),0)*$E$2/100</f>
        <v>127.5</v>
      </c>
      <c r="AE140" s="41">
        <f>IFERROR(VLOOKUP(J140,Таблица1[],2,0),0)*$E$2/100</f>
        <v>0</v>
      </c>
      <c r="AF140" s="41">
        <f>IFERROR(VLOOKUP(J140,Таблица1[],4,0),0)*$E$2/100</f>
        <v>127.5</v>
      </c>
      <c r="AG140" s="5" t="str">
        <f t="shared" si="41"/>
        <v>,  128,0,128</v>
      </c>
      <c r="AH140" s="41">
        <f>IFERROR(VLOOKUP(K140,Таблица1[],3,0),0)*$E$2/100</f>
        <v>127.5</v>
      </c>
      <c r="AI140" s="41">
        <f>IFERROR(VLOOKUP(K140,Таблица1[],2,0),0)*$E$2/100</f>
        <v>0</v>
      </c>
      <c r="AJ140" s="41">
        <f>IFERROR(VLOOKUP(K140,Таблица1[],4,0),0)*$E$2/100</f>
        <v>127.5</v>
      </c>
      <c r="AK140" s="5" t="str">
        <f t="shared" si="42"/>
        <v>,  128,0,128</v>
      </c>
      <c r="AL140" s="41">
        <f>IFERROR(VLOOKUP(L140,Таблица1[],3,0),0)*$E$2/100</f>
        <v>0</v>
      </c>
      <c r="AM140" s="41">
        <f>IFERROR(VLOOKUP(L140,Таблица1[],2,0),0)*$E$2/100</f>
        <v>0</v>
      </c>
      <c r="AN140" s="41">
        <f>IFERROR(VLOOKUP(L140,Таблица1[],4,0),0)*$E$2/100</f>
        <v>255</v>
      </c>
      <c r="AO140" s="5" t="str">
        <f t="shared" si="43"/>
        <v>,  0,0,255</v>
      </c>
      <c r="AP140" s="41">
        <f>IFERROR(VLOOKUP(M140,Таблица1[],3,0),0)*$E$2/100</f>
        <v>0</v>
      </c>
      <c r="AQ140" s="41">
        <f>IFERROR(VLOOKUP(M140,Таблица1[],2,0),0)*$E$2/100</f>
        <v>0</v>
      </c>
      <c r="AR140" s="41">
        <f>IFERROR(VLOOKUP(M140,Таблица1[],4,0),0)*$E$2/100</f>
        <v>255</v>
      </c>
      <c r="AS140" s="5" t="str">
        <f t="shared" si="44"/>
        <v>,  0,0,255</v>
      </c>
      <c r="AT140" s="41">
        <f>IFERROR(VLOOKUP(N140,Таблица1[],3,0),0)*$E$2/100</f>
        <v>0</v>
      </c>
      <c r="AU140" s="41">
        <f>IFERROR(VLOOKUP(N140,Таблица1[],2,0),0)*$E$2/100</f>
        <v>0</v>
      </c>
      <c r="AV140" s="41">
        <f>IFERROR(VLOOKUP(N140,Таблица1[],4,0),0)*$E$2/100</f>
        <v>255</v>
      </c>
      <c r="AW140" s="5" t="str">
        <f t="shared" si="45"/>
        <v>,  0,0,255</v>
      </c>
      <c r="AX140" s="41">
        <f>IFERROR(VLOOKUP(O140,Таблица1[],3,0),0)*$E$2/100</f>
        <v>0</v>
      </c>
      <c r="AY140" s="41">
        <f>IFERROR(VLOOKUP(O140,Таблица1[],2,0),0)*$E$2/100</f>
        <v>0</v>
      </c>
      <c r="AZ140" s="41">
        <f>IFERROR(VLOOKUP(O140,Таблица1[],4,0),0)*$E$2/100</f>
        <v>255</v>
      </c>
      <c r="BA140" s="5" t="str">
        <f t="shared" si="46"/>
        <v>,  0,0,255</v>
      </c>
      <c r="BB140" s="41">
        <f>IFERROR(VLOOKUP(P140,Таблица1[],3,0),0)*$E$2/100</f>
        <v>0</v>
      </c>
      <c r="BC140" s="41">
        <f>IFERROR(VLOOKUP(P140,Таблица1[],2,0),0)*$E$2/100</f>
        <v>85</v>
      </c>
      <c r="BD140" s="41">
        <f>IFERROR(VLOOKUP(P140,Таблица1[],4,0),0)*$E$2/100</f>
        <v>170</v>
      </c>
      <c r="BE140" s="5" t="str">
        <f t="shared" si="47"/>
        <v>,  0,85,170</v>
      </c>
      <c r="BF140" s="41">
        <f>IFERROR(VLOOKUP(Q140,Таблица1[],3,0),0)*$E$2/100</f>
        <v>0</v>
      </c>
      <c r="BG140" s="41">
        <f>IFERROR(VLOOKUP(Q140,Таблица1[],2,0),0)*$E$2/100</f>
        <v>85</v>
      </c>
      <c r="BH140" s="41">
        <f>IFERROR(VLOOKUP(Q140,Таблица1[],4,0),0)*$E$2/100</f>
        <v>170</v>
      </c>
      <c r="BI140" s="5" t="str">
        <f t="shared" si="48"/>
        <v>,  0,85,170</v>
      </c>
      <c r="BJ140" s="41">
        <f>IFERROR(VLOOKUP(R140,Таблица1[],3,0),0)*$E$2/100</f>
        <v>0</v>
      </c>
      <c r="BK140" s="41">
        <f>IFERROR(VLOOKUP(R140,Таблица1[],2,0),0)*$E$2/100</f>
        <v>85</v>
      </c>
      <c r="BL140" s="41">
        <f>IFERROR(VLOOKUP(R140,Таблица1[],4,0),0)*$E$2/100</f>
        <v>170</v>
      </c>
      <c r="BM140" s="5" t="str">
        <f t="shared" si="49"/>
        <v>,  0,85,170</v>
      </c>
      <c r="BN140" s="41">
        <f>IFERROR(VLOOKUP(S140,Таблица1[],3,0),0)*$E$2/100</f>
        <v>0</v>
      </c>
      <c r="BO140" s="41">
        <f>IFERROR(VLOOKUP(S140,Таблица1[],2,0),0)*$E$2/100</f>
        <v>85</v>
      </c>
      <c r="BP140" s="41">
        <f>IFERROR(VLOOKUP(S140,Таблица1[],4,0),0)*$E$2/100</f>
        <v>170</v>
      </c>
      <c r="BQ140" s="5" t="str">
        <f t="shared" si="50"/>
        <v>,  0,85,170</v>
      </c>
      <c r="BR140" s="41">
        <f>IFERROR(VLOOKUP(T140,Таблица1[],3,0),0)*$E$2/100</f>
        <v>0</v>
      </c>
      <c r="BS140" s="41">
        <f>IFERROR(VLOOKUP(T140,Таблица1[],2,0),0)*$E$2/100</f>
        <v>85</v>
      </c>
      <c r="BT140" s="41">
        <f>IFERROR(VLOOKUP(T140,Таблица1[],4,0),0)*$E$2/100</f>
        <v>170</v>
      </c>
      <c r="BU140" s="5" t="str">
        <f t="shared" si="51"/>
        <v>,  0,85,170</v>
      </c>
    </row>
    <row r="141" spans="2:73" x14ac:dyDescent="0.45">
      <c r="B141" s="30">
        <v>32</v>
      </c>
      <c r="C141" s="30">
        <v>0</v>
      </c>
      <c r="D141" s="30">
        <v>16</v>
      </c>
      <c r="E141" s="28">
        <v>1</v>
      </c>
      <c r="F141" t="str">
        <f t="shared" si="34"/>
        <v>32,0,16,1</v>
      </c>
      <c r="I141" s="40" t="s">
        <v>35</v>
      </c>
      <c r="J141" s="40" t="s">
        <v>35</v>
      </c>
      <c r="K141" s="40" t="s">
        <v>35</v>
      </c>
      <c r="L141" s="38" t="s">
        <v>37</v>
      </c>
      <c r="M141" s="38" t="s">
        <v>37</v>
      </c>
      <c r="N141" s="38" t="s">
        <v>37</v>
      </c>
      <c r="O141" s="38" t="s">
        <v>37</v>
      </c>
      <c r="P141" s="35" t="s">
        <v>39</v>
      </c>
      <c r="Q141" s="35" t="s">
        <v>39</v>
      </c>
      <c r="R141" s="31" t="s">
        <v>40</v>
      </c>
      <c r="S141" s="31" t="s">
        <v>40</v>
      </c>
      <c r="T141" s="33" t="s">
        <v>40</v>
      </c>
      <c r="V141" t="str">
        <f t="shared" si="35"/>
        <v>.DB   32,0,16,1,  0,85,170,  0,85,170,  0,85,170,  0,0,255,  0,0,255,  128,0,128,  128,0,128,  128,0,128,  128,0,128,  255,0,0,  255,0,0,  255,0,0</v>
      </c>
      <c r="W141" s="28" t="s">
        <v>24</v>
      </c>
      <c r="X141" s="28"/>
      <c r="Y141" s="28"/>
      <c r="Z141" s="41">
        <f>IFERROR(VLOOKUP(I141,Таблица1[],3,0),0)*$E$2/100</f>
        <v>255</v>
      </c>
      <c r="AA141" s="41">
        <f>IFERROR(VLOOKUP(I141,Таблица1[],2,0),0)*$E$2/100</f>
        <v>0</v>
      </c>
      <c r="AB141" s="41">
        <f>IFERROR(VLOOKUP(I141,Таблица1[],4,0),0)*$E$2/100</f>
        <v>0</v>
      </c>
      <c r="AC141" s="5" t="str">
        <f t="shared" si="40"/>
        <v>,  255,0,0</v>
      </c>
      <c r="AD141" s="41">
        <f>IFERROR(VLOOKUP(J141,Таблица1[],3,0),0)*$E$2/100</f>
        <v>255</v>
      </c>
      <c r="AE141" s="41">
        <f>IFERROR(VLOOKUP(J141,Таблица1[],2,0),0)*$E$2/100</f>
        <v>0</v>
      </c>
      <c r="AF141" s="41">
        <f>IFERROR(VLOOKUP(J141,Таблица1[],4,0),0)*$E$2/100</f>
        <v>0</v>
      </c>
      <c r="AG141" s="5" t="str">
        <f t="shared" si="41"/>
        <v>,  255,0,0</v>
      </c>
      <c r="AH141" s="41">
        <f>IFERROR(VLOOKUP(K141,Таблица1[],3,0),0)*$E$2/100</f>
        <v>255</v>
      </c>
      <c r="AI141" s="41">
        <f>IFERROR(VLOOKUP(K141,Таблица1[],2,0),0)*$E$2/100</f>
        <v>0</v>
      </c>
      <c r="AJ141" s="41">
        <f>IFERROR(VLOOKUP(K141,Таблица1[],4,0),0)*$E$2/100</f>
        <v>0</v>
      </c>
      <c r="AK141" s="5" t="str">
        <f t="shared" si="42"/>
        <v>,  255,0,0</v>
      </c>
      <c r="AL141" s="41">
        <f>IFERROR(VLOOKUP(L141,Таблица1[],3,0),0)*$E$2/100</f>
        <v>127.5</v>
      </c>
      <c r="AM141" s="41">
        <f>IFERROR(VLOOKUP(L141,Таблица1[],2,0),0)*$E$2/100</f>
        <v>0</v>
      </c>
      <c r="AN141" s="41">
        <f>IFERROR(VLOOKUP(L141,Таблица1[],4,0),0)*$E$2/100</f>
        <v>127.5</v>
      </c>
      <c r="AO141" s="5" t="str">
        <f t="shared" si="43"/>
        <v>,  128,0,128</v>
      </c>
      <c r="AP141" s="41">
        <f>IFERROR(VLOOKUP(M141,Таблица1[],3,0),0)*$E$2/100</f>
        <v>127.5</v>
      </c>
      <c r="AQ141" s="41">
        <f>IFERROR(VLOOKUP(M141,Таблица1[],2,0),0)*$E$2/100</f>
        <v>0</v>
      </c>
      <c r="AR141" s="41">
        <f>IFERROR(VLOOKUP(M141,Таблица1[],4,0),0)*$E$2/100</f>
        <v>127.5</v>
      </c>
      <c r="AS141" s="5" t="str">
        <f t="shared" si="44"/>
        <v>,  128,0,128</v>
      </c>
      <c r="AT141" s="41">
        <f>IFERROR(VLOOKUP(N141,Таблица1[],3,0),0)*$E$2/100</f>
        <v>127.5</v>
      </c>
      <c r="AU141" s="41">
        <f>IFERROR(VLOOKUP(N141,Таблица1[],2,0),0)*$E$2/100</f>
        <v>0</v>
      </c>
      <c r="AV141" s="41">
        <f>IFERROR(VLOOKUP(N141,Таблица1[],4,0),0)*$E$2/100</f>
        <v>127.5</v>
      </c>
      <c r="AW141" s="5" t="str">
        <f t="shared" si="45"/>
        <v>,  128,0,128</v>
      </c>
      <c r="AX141" s="41">
        <f>IFERROR(VLOOKUP(O141,Таблица1[],3,0),0)*$E$2/100</f>
        <v>127.5</v>
      </c>
      <c r="AY141" s="41">
        <f>IFERROR(VLOOKUP(O141,Таблица1[],2,0),0)*$E$2/100</f>
        <v>0</v>
      </c>
      <c r="AZ141" s="41">
        <f>IFERROR(VLOOKUP(O141,Таблица1[],4,0),0)*$E$2/100</f>
        <v>127.5</v>
      </c>
      <c r="BA141" s="5" t="str">
        <f t="shared" si="46"/>
        <v>,  128,0,128</v>
      </c>
      <c r="BB141" s="41">
        <f>IFERROR(VLOOKUP(P141,Таблица1[],3,0),0)*$E$2/100</f>
        <v>0</v>
      </c>
      <c r="BC141" s="41">
        <f>IFERROR(VLOOKUP(P141,Таблица1[],2,0),0)*$E$2/100</f>
        <v>0</v>
      </c>
      <c r="BD141" s="41">
        <f>IFERROR(VLOOKUP(P141,Таблица1[],4,0),0)*$E$2/100</f>
        <v>255</v>
      </c>
      <c r="BE141" s="5" t="str">
        <f t="shared" si="47"/>
        <v>,  0,0,255</v>
      </c>
      <c r="BF141" s="41">
        <f>IFERROR(VLOOKUP(Q141,Таблица1[],3,0),0)*$E$2/100</f>
        <v>0</v>
      </c>
      <c r="BG141" s="41">
        <f>IFERROR(VLOOKUP(Q141,Таблица1[],2,0),0)*$E$2/100</f>
        <v>0</v>
      </c>
      <c r="BH141" s="41">
        <f>IFERROR(VLOOKUP(Q141,Таблица1[],4,0),0)*$E$2/100</f>
        <v>255</v>
      </c>
      <c r="BI141" s="5" t="str">
        <f t="shared" si="48"/>
        <v>,  0,0,255</v>
      </c>
      <c r="BJ141" s="41">
        <f>IFERROR(VLOOKUP(R141,Таблица1[],3,0),0)*$E$2/100</f>
        <v>0</v>
      </c>
      <c r="BK141" s="41">
        <f>IFERROR(VLOOKUP(R141,Таблица1[],2,0),0)*$E$2/100</f>
        <v>85</v>
      </c>
      <c r="BL141" s="41">
        <f>IFERROR(VLOOKUP(R141,Таблица1[],4,0),0)*$E$2/100</f>
        <v>170</v>
      </c>
      <c r="BM141" s="5" t="str">
        <f t="shared" si="49"/>
        <v>,  0,85,170</v>
      </c>
      <c r="BN141" s="41">
        <f>IFERROR(VLOOKUP(S141,Таблица1[],3,0),0)*$E$2/100</f>
        <v>0</v>
      </c>
      <c r="BO141" s="41">
        <f>IFERROR(VLOOKUP(S141,Таблица1[],2,0),0)*$E$2/100</f>
        <v>85</v>
      </c>
      <c r="BP141" s="41">
        <f>IFERROR(VLOOKUP(S141,Таблица1[],4,0),0)*$E$2/100</f>
        <v>170</v>
      </c>
      <c r="BQ141" s="5" t="str">
        <f t="shared" si="50"/>
        <v>,  0,85,170</v>
      </c>
      <c r="BR141" s="41">
        <f>IFERROR(VLOOKUP(T141,Таблица1[],3,0),0)*$E$2/100</f>
        <v>0</v>
      </c>
      <c r="BS141" s="41">
        <f>IFERROR(VLOOKUP(T141,Таблица1[],2,0),0)*$E$2/100</f>
        <v>85</v>
      </c>
      <c r="BT141" s="41">
        <f>IFERROR(VLOOKUP(T141,Таблица1[],4,0),0)*$E$2/100</f>
        <v>170</v>
      </c>
      <c r="BU141" s="5" t="str">
        <f t="shared" si="51"/>
        <v>,  0,85,170</v>
      </c>
    </row>
    <row r="142" spans="2:73" x14ac:dyDescent="0.45">
      <c r="B142" s="30">
        <v>32</v>
      </c>
      <c r="C142" s="30">
        <v>0</v>
      </c>
      <c r="D142" s="30">
        <v>16</v>
      </c>
      <c r="E142" s="28">
        <v>1</v>
      </c>
      <c r="F142" t="str">
        <f t="shared" si="34"/>
        <v>32,0,16,1</v>
      </c>
      <c r="I142" s="40" t="s">
        <v>33</v>
      </c>
      <c r="J142" s="40" t="s">
        <v>33</v>
      </c>
      <c r="K142" s="40" t="s">
        <v>33</v>
      </c>
      <c r="L142" s="38" t="s">
        <v>35</v>
      </c>
      <c r="M142" s="38" t="s">
        <v>35</v>
      </c>
      <c r="N142" s="38" t="s">
        <v>35</v>
      </c>
      <c r="O142" s="38" t="s">
        <v>35</v>
      </c>
      <c r="P142" s="35" t="s">
        <v>37</v>
      </c>
      <c r="Q142" s="35" t="s">
        <v>37</v>
      </c>
      <c r="R142" s="31" t="s">
        <v>39</v>
      </c>
      <c r="S142" s="31" t="s">
        <v>39</v>
      </c>
      <c r="T142" s="33" t="s">
        <v>40</v>
      </c>
      <c r="V142" t="str">
        <f t="shared" ref="V142:V205" si="52">CONCATENATE($Q$2,F142,BU142,BQ142,BM142,BI142,BE142,BA142,AW142,AS142,AO142,AK142,AG142,AC142)</f>
        <v>.DB   32,0,16,1,  0,85,170,  0,0,255,  0,0,255,  128,0,128,  128,0,128,  255,0,0,  255,0,0,  255,0,0,  255,0,0,  128,128,0,  128,128,0,  128,128,0</v>
      </c>
      <c r="W142" s="30" t="s">
        <v>24</v>
      </c>
      <c r="X142" s="30"/>
      <c r="Y142" s="30"/>
      <c r="Z142" s="41">
        <f>IFERROR(VLOOKUP(I142,Таблица1[],3,0),0)*$E$2/100</f>
        <v>127.5</v>
      </c>
      <c r="AA142" s="41">
        <f>IFERROR(VLOOKUP(I142,Таблица1[],2,0),0)*$E$2/100</f>
        <v>127.5</v>
      </c>
      <c r="AB142" s="41">
        <f>IFERROR(VLOOKUP(I142,Таблица1[],4,0),0)*$E$2/100</f>
        <v>0</v>
      </c>
      <c r="AC142" s="5" t="str">
        <f t="shared" si="40"/>
        <v>,  128,128,0</v>
      </c>
      <c r="AD142" s="41">
        <f>IFERROR(VLOOKUP(J142,Таблица1[],3,0),0)*$E$2/100</f>
        <v>127.5</v>
      </c>
      <c r="AE142" s="41">
        <f>IFERROR(VLOOKUP(J142,Таблица1[],2,0),0)*$E$2/100</f>
        <v>127.5</v>
      </c>
      <c r="AF142" s="41">
        <f>IFERROR(VLOOKUP(J142,Таблица1[],4,0),0)*$E$2/100</f>
        <v>0</v>
      </c>
      <c r="AG142" s="5" t="str">
        <f t="shared" si="41"/>
        <v>,  128,128,0</v>
      </c>
      <c r="AH142" s="41">
        <f>IFERROR(VLOOKUP(K142,Таблица1[],3,0),0)*$E$2/100</f>
        <v>127.5</v>
      </c>
      <c r="AI142" s="41">
        <f>IFERROR(VLOOKUP(K142,Таблица1[],2,0),0)*$E$2/100</f>
        <v>127.5</v>
      </c>
      <c r="AJ142" s="41">
        <f>IFERROR(VLOOKUP(K142,Таблица1[],4,0),0)*$E$2/100</f>
        <v>0</v>
      </c>
      <c r="AK142" s="5" t="str">
        <f t="shared" si="42"/>
        <v>,  128,128,0</v>
      </c>
      <c r="AL142" s="41">
        <f>IFERROR(VLOOKUP(L142,Таблица1[],3,0),0)*$E$2/100</f>
        <v>255</v>
      </c>
      <c r="AM142" s="41">
        <f>IFERROR(VLOOKUP(L142,Таблица1[],2,0),0)*$E$2/100</f>
        <v>0</v>
      </c>
      <c r="AN142" s="41">
        <f>IFERROR(VLOOKUP(L142,Таблица1[],4,0),0)*$E$2/100</f>
        <v>0</v>
      </c>
      <c r="AO142" s="5" t="str">
        <f t="shared" si="43"/>
        <v>,  255,0,0</v>
      </c>
      <c r="AP142" s="41">
        <f>IFERROR(VLOOKUP(M142,Таблица1[],3,0),0)*$E$2/100</f>
        <v>255</v>
      </c>
      <c r="AQ142" s="41">
        <f>IFERROR(VLOOKUP(M142,Таблица1[],2,0),0)*$E$2/100</f>
        <v>0</v>
      </c>
      <c r="AR142" s="41">
        <f>IFERROR(VLOOKUP(M142,Таблица1[],4,0),0)*$E$2/100</f>
        <v>0</v>
      </c>
      <c r="AS142" s="5" t="str">
        <f t="shared" si="44"/>
        <v>,  255,0,0</v>
      </c>
      <c r="AT142" s="41">
        <f>IFERROR(VLOOKUP(N142,Таблица1[],3,0),0)*$E$2/100</f>
        <v>255</v>
      </c>
      <c r="AU142" s="41">
        <f>IFERROR(VLOOKUP(N142,Таблица1[],2,0),0)*$E$2/100</f>
        <v>0</v>
      </c>
      <c r="AV142" s="41">
        <f>IFERROR(VLOOKUP(N142,Таблица1[],4,0),0)*$E$2/100</f>
        <v>0</v>
      </c>
      <c r="AW142" s="5" t="str">
        <f t="shared" si="45"/>
        <v>,  255,0,0</v>
      </c>
      <c r="AX142" s="41">
        <f>IFERROR(VLOOKUP(O142,Таблица1[],3,0),0)*$E$2/100</f>
        <v>255</v>
      </c>
      <c r="AY142" s="41">
        <f>IFERROR(VLOOKUP(O142,Таблица1[],2,0),0)*$E$2/100</f>
        <v>0</v>
      </c>
      <c r="AZ142" s="41">
        <f>IFERROR(VLOOKUP(O142,Таблица1[],4,0),0)*$E$2/100</f>
        <v>0</v>
      </c>
      <c r="BA142" s="5" t="str">
        <f t="shared" si="46"/>
        <v>,  255,0,0</v>
      </c>
      <c r="BB142" s="41">
        <f>IFERROR(VLOOKUP(P142,Таблица1[],3,0),0)*$E$2/100</f>
        <v>127.5</v>
      </c>
      <c r="BC142" s="41">
        <f>IFERROR(VLOOKUP(P142,Таблица1[],2,0),0)*$E$2/100</f>
        <v>0</v>
      </c>
      <c r="BD142" s="41">
        <f>IFERROR(VLOOKUP(P142,Таблица1[],4,0),0)*$E$2/100</f>
        <v>127.5</v>
      </c>
      <c r="BE142" s="5" t="str">
        <f t="shared" si="47"/>
        <v>,  128,0,128</v>
      </c>
      <c r="BF142" s="41">
        <f>IFERROR(VLOOKUP(Q142,Таблица1[],3,0),0)*$E$2/100</f>
        <v>127.5</v>
      </c>
      <c r="BG142" s="41">
        <f>IFERROR(VLOOKUP(Q142,Таблица1[],2,0),0)*$E$2/100</f>
        <v>0</v>
      </c>
      <c r="BH142" s="41">
        <f>IFERROR(VLOOKUP(Q142,Таблица1[],4,0),0)*$E$2/100</f>
        <v>127.5</v>
      </c>
      <c r="BI142" s="5" t="str">
        <f t="shared" si="48"/>
        <v>,  128,0,128</v>
      </c>
      <c r="BJ142" s="41">
        <f>IFERROR(VLOOKUP(R142,Таблица1[],3,0),0)*$E$2/100</f>
        <v>0</v>
      </c>
      <c r="BK142" s="41">
        <f>IFERROR(VLOOKUP(R142,Таблица1[],2,0),0)*$E$2/100</f>
        <v>0</v>
      </c>
      <c r="BL142" s="41">
        <f>IFERROR(VLOOKUP(R142,Таблица1[],4,0),0)*$E$2/100</f>
        <v>255</v>
      </c>
      <c r="BM142" s="5" t="str">
        <f t="shared" si="49"/>
        <v>,  0,0,255</v>
      </c>
      <c r="BN142" s="41">
        <f>IFERROR(VLOOKUP(S142,Таблица1[],3,0),0)*$E$2/100</f>
        <v>0</v>
      </c>
      <c r="BO142" s="41">
        <f>IFERROR(VLOOKUP(S142,Таблица1[],2,0),0)*$E$2/100</f>
        <v>0</v>
      </c>
      <c r="BP142" s="41">
        <f>IFERROR(VLOOKUP(S142,Таблица1[],4,0),0)*$E$2/100</f>
        <v>255</v>
      </c>
      <c r="BQ142" s="5" t="str">
        <f t="shared" si="50"/>
        <v>,  0,0,255</v>
      </c>
      <c r="BR142" s="41">
        <f>IFERROR(VLOOKUP(T142,Таблица1[],3,0),0)*$E$2/100</f>
        <v>0</v>
      </c>
      <c r="BS142" s="41">
        <f>IFERROR(VLOOKUP(T142,Таблица1[],2,0),0)*$E$2/100</f>
        <v>85</v>
      </c>
      <c r="BT142" s="41">
        <f>IFERROR(VLOOKUP(T142,Таблица1[],4,0),0)*$E$2/100</f>
        <v>170</v>
      </c>
      <c r="BU142" s="5" t="str">
        <f t="shared" si="51"/>
        <v>,  0,85,170</v>
      </c>
    </row>
    <row r="143" spans="2:73" x14ac:dyDescent="0.45">
      <c r="B143" s="30">
        <v>32</v>
      </c>
      <c r="C143" s="30">
        <v>0</v>
      </c>
      <c r="D143" s="30">
        <v>16</v>
      </c>
      <c r="E143" s="28">
        <v>1</v>
      </c>
      <c r="F143" t="str">
        <f t="shared" si="34"/>
        <v>32,0,16,1</v>
      </c>
      <c r="I143" s="40" t="s">
        <v>32</v>
      </c>
      <c r="J143" s="40" t="s">
        <v>32</v>
      </c>
      <c r="K143" s="40" t="s">
        <v>32</v>
      </c>
      <c r="L143" s="38" t="s">
        <v>33</v>
      </c>
      <c r="M143" s="38" t="s">
        <v>33</v>
      </c>
      <c r="N143" s="38" t="s">
        <v>33</v>
      </c>
      <c r="O143" s="38" t="s">
        <v>33</v>
      </c>
      <c r="P143" s="35" t="s">
        <v>35</v>
      </c>
      <c r="Q143" s="35" t="s">
        <v>35</v>
      </c>
      <c r="R143" s="31" t="s">
        <v>37</v>
      </c>
      <c r="S143" s="31" t="s">
        <v>37</v>
      </c>
      <c r="T143" s="33" t="s">
        <v>39</v>
      </c>
      <c r="V143" t="str">
        <f t="shared" si="52"/>
        <v>.DB   32,0,16,1,  0,0,255,  128,0,128,  128,0,128,  255,0,0,  255,0,0,  128,128,0,  128,128,0,  128,128,0,  128,128,0,  85,170,0,  85,170,0,  85,170,0</v>
      </c>
      <c r="W143" s="30" t="s">
        <v>24</v>
      </c>
      <c r="X143" s="30"/>
      <c r="Y143" s="30"/>
      <c r="Z143" s="41">
        <f>IFERROR(VLOOKUP(I143,Таблица1[],3,0),0)*$E$2/100</f>
        <v>85</v>
      </c>
      <c r="AA143" s="41">
        <f>IFERROR(VLOOKUP(I143,Таблица1[],2,0),0)*$E$2/100</f>
        <v>170</v>
      </c>
      <c r="AB143" s="41">
        <f>IFERROR(VLOOKUP(I143,Таблица1[],4,0),0)*$E$2/100</f>
        <v>0</v>
      </c>
      <c r="AC143" s="5" t="str">
        <f t="shared" si="40"/>
        <v>,  85,170,0</v>
      </c>
      <c r="AD143" s="41">
        <f>IFERROR(VLOOKUP(J143,Таблица1[],3,0),0)*$E$2/100</f>
        <v>85</v>
      </c>
      <c r="AE143" s="41">
        <f>IFERROR(VLOOKUP(J143,Таблица1[],2,0),0)*$E$2/100</f>
        <v>170</v>
      </c>
      <c r="AF143" s="41">
        <f>IFERROR(VLOOKUP(J143,Таблица1[],4,0),0)*$E$2/100</f>
        <v>0</v>
      </c>
      <c r="AG143" s="5" t="str">
        <f t="shared" si="41"/>
        <v>,  85,170,0</v>
      </c>
      <c r="AH143" s="41">
        <f>IFERROR(VLOOKUP(K143,Таблица1[],3,0),0)*$E$2/100</f>
        <v>85</v>
      </c>
      <c r="AI143" s="41">
        <f>IFERROR(VLOOKUP(K143,Таблица1[],2,0),0)*$E$2/100</f>
        <v>170</v>
      </c>
      <c r="AJ143" s="41">
        <f>IFERROR(VLOOKUP(K143,Таблица1[],4,0),0)*$E$2/100</f>
        <v>0</v>
      </c>
      <c r="AK143" s="5" t="str">
        <f t="shared" si="42"/>
        <v>,  85,170,0</v>
      </c>
      <c r="AL143" s="41">
        <f>IFERROR(VLOOKUP(L143,Таблица1[],3,0),0)*$E$2/100</f>
        <v>127.5</v>
      </c>
      <c r="AM143" s="41">
        <f>IFERROR(VLOOKUP(L143,Таблица1[],2,0),0)*$E$2/100</f>
        <v>127.5</v>
      </c>
      <c r="AN143" s="41">
        <f>IFERROR(VLOOKUP(L143,Таблица1[],4,0),0)*$E$2/100</f>
        <v>0</v>
      </c>
      <c r="AO143" s="5" t="str">
        <f t="shared" si="43"/>
        <v>,  128,128,0</v>
      </c>
      <c r="AP143" s="41">
        <f>IFERROR(VLOOKUP(M143,Таблица1[],3,0),0)*$E$2/100</f>
        <v>127.5</v>
      </c>
      <c r="AQ143" s="41">
        <f>IFERROR(VLOOKUP(M143,Таблица1[],2,0),0)*$E$2/100</f>
        <v>127.5</v>
      </c>
      <c r="AR143" s="41">
        <f>IFERROR(VLOOKUP(M143,Таблица1[],4,0),0)*$E$2/100</f>
        <v>0</v>
      </c>
      <c r="AS143" s="5" t="str">
        <f t="shared" si="44"/>
        <v>,  128,128,0</v>
      </c>
      <c r="AT143" s="41">
        <f>IFERROR(VLOOKUP(N143,Таблица1[],3,0),0)*$E$2/100</f>
        <v>127.5</v>
      </c>
      <c r="AU143" s="41">
        <f>IFERROR(VLOOKUP(N143,Таблица1[],2,0),0)*$E$2/100</f>
        <v>127.5</v>
      </c>
      <c r="AV143" s="41">
        <f>IFERROR(VLOOKUP(N143,Таблица1[],4,0),0)*$E$2/100</f>
        <v>0</v>
      </c>
      <c r="AW143" s="5" t="str">
        <f t="shared" si="45"/>
        <v>,  128,128,0</v>
      </c>
      <c r="AX143" s="41">
        <f>IFERROR(VLOOKUP(O143,Таблица1[],3,0),0)*$E$2/100</f>
        <v>127.5</v>
      </c>
      <c r="AY143" s="41">
        <f>IFERROR(VLOOKUP(O143,Таблица1[],2,0),0)*$E$2/100</f>
        <v>127.5</v>
      </c>
      <c r="AZ143" s="41">
        <f>IFERROR(VLOOKUP(O143,Таблица1[],4,0),0)*$E$2/100</f>
        <v>0</v>
      </c>
      <c r="BA143" s="5" t="str">
        <f t="shared" si="46"/>
        <v>,  128,128,0</v>
      </c>
      <c r="BB143" s="41">
        <f>IFERROR(VLOOKUP(P143,Таблица1[],3,0),0)*$E$2/100</f>
        <v>255</v>
      </c>
      <c r="BC143" s="41">
        <f>IFERROR(VLOOKUP(P143,Таблица1[],2,0),0)*$E$2/100</f>
        <v>0</v>
      </c>
      <c r="BD143" s="41">
        <f>IFERROR(VLOOKUP(P143,Таблица1[],4,0),0)*$E$2/100</f>
        <v>0</v>
      </c>
      <c r="BE143" s="5" t="str">
        <f t="shared" si="47"/>
        <v>,  255,0,0</v>
      </c>
      <c r="BF143" s="41">
        <f>IFERROR(VLOOKUP(Q143,Таблица1[],3,0),0)*$E$2/100</f>
        <v>255</v>
      </c>
      <c r="BG143" s="41">
        <f>IFERROR(VLOOKUP(Q143,Таблица1[],2,0),0)*$E$2/100</f>
        <v>0</v>
      </c>
      <c r="BH143" s="41">
        <f>IFERROR(VLOOKUP(Q143,Таблица1[],4,0),0)*$E$2/100</f>
        <v>0</v>
      </c>
      <c r="BI143" s="5" t="str">
        <f t="shared" si="48"/>
        <v>,  255,0,0</v>
      </c>
      <c r="BJ143" s="41">
        <f>IFERROR(VLOOKUP(R143,Таблица1[],3,0),0)*$E$2/100</f>
        <v>127.5</v>
      </c>
      <c r="BK143" s="41">
        <f>IFERROR(VLOOKUP(R143,Таблица1[],2,0),0)*$E$2/100</f>
        <v>0</v>
      </c>
      <c r="BL143" s="41">
        <f>IFERROR(VLOOKUP(R143,Таблица1[],4,0),0)*$E$2/100</f>
        <v>127.5</v>
      </c>
      <c r="BM143" s="5" t="str">
        <f t="shared" si="49"/>
        <v>,  128,0,128</v>
      </c>
      <c r="BN143" s="41">
        <f>IFERROR(VLOOKUP(S143,Таблица1[],3,0),0)*$E$2/100</f>
        <v>127.5</v>
      </c>
      <c r="BO143" s="41">
        <f>IFERROR(VLOOKUP(S143,Таблица1[],2,0),0)*$E$2/100</f>
        <v>0</v>
      </c>
      <c r="BP143" s="41">
        <f>IFERROR(VLOOKUP(S143,Таблица1[],4,0),0)*$E$2/100</f>
        <v>127.5</v>
      </c>
      <c r="BQ143" s="5" t="str">
        <f t="shared" si="50"/>
        <v>,  128,0,128</v>
      </c>
      <c r="BR143" s="41">
        <f>IFERROR(VLOOKUP(T143,Таблица1[],3,0),0)*$E$2/100</f>
        <v>0</v>
      </c>
      <c r="BS143" s="41">
        <f>IFERROR(VLOOKUP(T143,Таблица1[],2,0),0)*$E$2/100</f>
        <v>0</v>
      </c>
      <c r="BT143" s="41">
        <f>IFERROR(VLOOKUP(T143,Таблица1[],4,0),0)*$E$2/100</f>
        <v>255</v>
      </c>
      <c r="BU143" s="5" t="str">
        <f t="shared" si="51"/>
        <v>,  0,0,255</v>
      </c>
    </row>
    <row r="144" spans="2:73" x14ac:dyDescent="0.45">
      <c r="B144" s="30">
        <v>32</v>
      </c>
      <c r="C144" s="30">
        <v>0</v>
      </c>
      <c r="D144" s="30">
        <v>16</v>
      </c>
      <c r="E144" s="25">
        <v>1</v>
      </c>
      <c r="F144" t="str">
        <f t="shared" si="31"/>
        <v>32,0,16,1</v>
      </c>
      <c r="I144" s="40" t="s">
        <v>31</v>
      </c>
      <c r="J144" s="40" t="s">
        <v>31</v>
      </c>
      <c r="K144" s="40" t="s">
        <v>31</v>
      </c>
      <c r="L144" s="38" t="s">
        <v>32</v>
      </c>
      <c r="M144" s="38" t="s">
        <v>32</v>
      </c>
      <c r="N144" s="38" t="s">
        <v>32</v>
      </c>
      <c r="O144" s="38" t="s">
        <v>32</v>
      </c>
      <c r="P144" s="35" t="s">
        <v>33</v>
      </c>
      <c r="Q144" s="35" t="s">
        <v>33</v>
      </c>
      <c r="R144" s="31" t="s">
        <v>35</v>
      </c>
      <c r="S144" s="31" t="s">
        <v>35</v>
      </c>
      <c r="T144" s="33" t="s">
        <v>37</v>
      </c>
      <c r="V144" t="str">
        <f t="shared" si="52"/>
        <v>.DB   32,0,16,1,  128,0,128,  255,0,0,  255,0,0,  128,128,0,  128,128,0,  85,170,0,  85,170,0,  85,170,0,  85,170,0,  0,255,0,  0,255,0,  0,255,0</v>
      </c>
      <c r="W144" s="30" t="s">
        <v>24</v>
      </c>
      <c r="X144" s="30"/>
      <c r="Y144" s="30"/>
      <c r="Z144" s="41">
        <f>IFERROR(VLOOKUP(I144,Таблица1[],3,0),0)*$E$2/100</f>
        <v>0</v>
      </c>
      <c r="AA144" s="41">
        <f>IFERROR(VLOOKUP(I144,Таблица1[],2,0),0)*$E$2/100</f>
        <v>255</v>
      </c>
      <c r="AB144" s="41">
        <f>IFERROR(VLOOKUP(I144,Таблица1[],4,0),0)*$E$2/100</f>
        <v>0</v>
      </c>
      <c r="AC144" s="5" t="str">
        <f t="shared" si="40"/>
        <v>,  0,255,0</v>
      </c>
      <c r="AD144" s="41">
        <f>IFERROR(VLOOKUP(J144,Таблица1[],3,0),0)*$E$2/100</f>
        <v>0</v>
      </c>
      <c r="AE144" s="41">
        <f>IFERROR(VLOOKUP(J144,Таблица1[],2,0),0)*$E$2/100</f>
        <v>255</v>
      </c>
      <c r="AF144" s="41">
        <f>IFERROR(VLOOKUP(J144,Таблица1[],4,0),0)*$E$2/100</f>
        <v>0</v>
      </c>
      <c r="AG144" s="5" t="str">
        <f t="shared" si="41"/>
        <v>,  0,255,0</v>
      </c>
      <c r="AH144" s="41">
        <f>IFERROR(VLOOKUP(K144,Таблица1[],3,0),0)*$E$2/100</f>
        <v>0</v>
      </c>
      <c r="AI144" s="41">
        <f>IFERROR(VLOOKUP(K144,Таблица1[],2,0),0)*$E$2/100</f>
        <v>255</v>
      </c>
      <c r="AJ144" s="41">
        <f>IFERROR(VLOOKUP(K144,Таблица1[],4,0),0)*$E$2/100</f>
        <v>0</v>
      </c>
      <c r="AK144" s="5" t="str">
        <f t="shared" si="42"/>
        <v>,  0,255,0</v>
      </c>
      <c r="AL144" s="41">
        <f>IFERROR(VLOOKUP(L144,Таблица1[],3,0),0)*$E$2/100</f>
        <v>85</v>
      </c>
      <c r="AM144" s="41">
        <f>IFERROR(VLOOKUP(L144,Таблица1[],2,0),0)*$E$2/100</f>
        <v>170</v>
      </c>
      <c r="AN144" s="41">
        <f>IFERROR(VLOOKUP(L144,Таблица1[],4,0),0)*$E$2/100</f>
        <v>0</v>
      </c>
      <c r="AO144" s="5" t="str">
        <f t="shared" si="43"/>
        <v>,  85,170,0</v>
      </c>
      <c r="AP144" s="41">
        <f>IFERROR(VLOOKUP(M144,Таблица1[],3,0),0)*$E$2/100</f>
        <v>85</v>
      </c>
      <c r="AQ144" s="41">
        <f>IFERROR(VLOOKUP(M144,Таблица1[],2,0),0)*$E$2/100</f>
        <v>170</v>
      </c>
      <c r="AR144" s="41">
        <f>IFERROR(VLOOKUP(M144,Таблица1[],4,0),0)*$E$2/100</f>
        <v>0</v>
      </c>
      <c r="AS144" s="5" t="str">
        <f t="shared" si="44"/>
        <v>,  85,170,0</v>
      </c>
      <c r="AT144" s="41">
        <f>IFERROR(VLOOKUP(N144,Таблица1[],3,0),0)*$E$2/100</f>
        <v>85</v>
      </c>
      <c r="AU144" s="41">
        <f>IFERROR(VLOOKUP(N144,Таблица1[],2,0),0)*$E$2/100</f>
        <v>170</v>
      </c>
      <c r="AV144" s="41">
        <f>IFERROR(VLOOKUP(N144,Таблица1[],4,0),0)*$E$2/100</f>
        <v>0</v>
      </c>
      <c r="AW144" s="5" t="str">
        <f t="shared" si="45"/>
        <v>,  85,170,0</v>
      </c>
      <c r="AX144" s="41">
        <f>IFERROR(VLOOKUP(O144,Таблица1[],3,0),0)*$E$2/100</f>
        <v>85</v>
      </c>
      <c r="AY144" s="41">
        <f>IFERROR(VLOOKUP(O144,Таблица1[],2,0),0)*$E$2/100</f>
        <v>170</v>
      </c>
      <c r="AZ144" s="41">
        <f>IFERROR(VLOOKUP(O144,Таблица1[],4,0),0)*$E$2/100</f>
        <v>0</v>
      </c>
      <c r="BA144" s="5" t="str">
        <f t="shared" si="46"/>
        <v>,  85,170,0</v>
      </c>
      <c r="BB144" s="41">
        <f>IFERROR(VLOOKUP(P144,Таблица1[],3,0),0)*$E$2/100</f>
        <v>127.5</v>
      </c>
      <c r="BC144" s="41">
        <f>IFERROR(VLOOKUP(P144,Таблица1[],2,0),0)*$E$2/100</f>
        <v>127.5</v>
      </c>
      <c r="BD144" s="41">
        <f>IFERROR(VLOOKUP(P144,Таблица1[],4,0),0)*$E$2/100</f>
        <v>0</v>
      </c>
      <c r="BE144" s="5" t="str">
        <f t="shared" si="47"/>
        <v>,  128,128,0</v>
      </c>
      <c r="BF144" s="41">
        <f>IFERROR(VLOOKUP(Q144,Таблица1[],3,0),0)*$E$2/100</f>
        <v>127.5</v>
      </c>
      <c r="BG144" s="41">
        <f>IFERROR(VLOOKUP(Q144,Таблица1[],2,0),0)*$E$2/100</f>
        <v>127.5</v>
      </c>
      <c r="BH144" s="41">
        <f>IFERROR(VLOOKUP(Q144,Таблица1[],4,0),0)*$E$2/100</f>
        <v>0</v>
      </c>
      <c r="BI144" s="5" t="str">
        <f t="shared" si="48"/>
        <v>,  128,128,0</v>
      </c>
      <c r="BJ144" s="41">
        <f>IFERROR(VLOOKUP(R144,Таблица1[],3,0),0)*$E$2/100</f>
        <v>255</v>
      </c>
      <c r="BK144" s="41">
        <f>IFERROR(VLOOKUP(R144,Таблица1[],2,0),0)*$E$2/100</f>
        <v>0</v>
      </c>
      <c r="BL144" s="41">
        <f>IFERROR(VLOOKUP(R144,Таблица1[],4,0),0)*$E$2/100</f>
        <v>0</v>
      </c>
      <c r="BM144" s="5" t="str">
        <f t="shared" si="49"/>
        <v>,  255,0,0</v>
      </c>
      <c r="BN144" s="41">
        <f>IFERROR(VLOOKUP(S144,Таблица1[],3,0),0)*$E$2/100</f>
        <v>255</v>
      </c>
      <c r="BO144" s="41">
        <f>IFERROR(VLOOKUP(S144,Таблица1[],2,0),0)*$E$2/100</f>
        <v>0</v>
      </c>
      <c r="BP144" s="41">
        <f>IFERROR(VLOOKUP(S144,Таблица1[],4,0),0)*$E$2/100</f>
        <v>0</v>
      </c>
      <c r="BQ144" s="5" t="str">
        <f t="shared" si="50"/>
        <v>,  255,0,0</v>
      </c>
      <c r="BR144" s="41">
        <f>IFERROR(VLOOKUP(T144,Таблица1[],3,0),0)*$E$2/100</f>
        <v>127.5</v>
      </c>
      <c r="BS144" s="41">
        <f>IFERROR(VLOOKUP(T144,Таблица1[],2,0),0)*$E$2/100</f>
        <v>0</v>
      </c>
      <c r="BT144" s="41">
        <f>IFERROR(VLOOKUP(T144,Таблица1[],4,0),0)*$E$2/100</f>
        <v>127.5</v>
      </c>
      <c r="BU144" s="5" t="str">
        <f t="shared" si="51"/>
        <v>,  128,0,128</v>
      </c>
    </row>
    <row r="145" spans="2:73" x14ac:dyDescent="0.45">
      <c r="B145" s="30">
        <v>32</v>
      </c>
      <c r="C145" s="30">
        <v>0</v>
      </c>
      <c r="D145" s="30">
        <v>16</v>
      </c>
      <c r="E145" s="25">
        <v>1</v>
      </c>
      <c r="F145" t="str">
        <f t="shared" si="31"/>
        <v>32,0,16,1</v>
      </c>
      <c r="I145" s="40" t="s">
        <v>40</v>
      </c>
      <c r="J145" s="40" t="s">
        <v>40</v>
      </c>
      <c r="K145" s="40" t="s">
        <v>40</v>
      </c>
      <c r="L145" s="38" t="s">
        <v>31</v>
      </c>
      <c r="M145" s="38" t="s">
        <v>31</v>
      </c>
      <c r="N145" s="38" t="s">
        <v>31</v>
      </c>
      <c r="O145" s="38" t="s">
        <v>31</v>
      </c>
      <c r="P145" s="35" t="s">
        <v>32</v>
      </c>
      <c r="Q145" s="35" t="s">
        <v>32</v>
      </c>
      <c r="R145" s="31" t="s">
        <v>33</v>
      </c>
      <c r="S145" s="31" t="s">
        <v>33</v>
      </c>
      <c r="T145" s="33" t="s">
        <v>35</v>
      </c>
      <c r="V145" t="str">
        <f t="shared" si="52"/>
        <v>.DB   32,0,16,1,  255,0,0,  128,128,0,  128,128,0,  85,170,0,  85,170,0,  0,255,0,  0,255,0,  0,255,0,  0,255,0,  0,85,170,  0,85,170,  0,85,170</v>
      </c>
      <c r="W145" s="30" t="s">
        <v>24</v>
      </c>
      <c r="X145" s="30"/>
      <c r="Y145" s="30"/>
      <c r="Z145" s="41">
        <f>IFERROR(VLOOKUP(I145,Таблица1[],3,0),0)*$E$2/100</f>
        <v>0</v>
      </c>
      <c r="AA145" s="41">
        <f>IFERROR(VLOOKUP(I145,Таблица1[],2,0),0)*$E$2/100</f>
        <v>85</v>
      </c>
      <c r="AB145" s="41">
        <f>IFERROR(VLOOKUP(I145,Таблица1[],4,0),0)*$E$2/100</f>
        <v>170</v>
      </c>
      <c r="AC145" s="5" t="str">
        <f t="shared" si="40"/>
        <v>,  0,85,170</v>
      </c>
      <c r="AD145" s="41">
        <f>IFERROR(VLOOKUP(J145,Таблица1[],3,0),0)*$E$2/100</f>
        <v>0</v>
      </c>
      <c r="AE145" s="41">
        <f>IFERROR(VLOOKUP(J145,Таблица1[],2,0),0)*$E$2/100</f>
        <v>85</v>
      </c>
      <c r="AF145" s="41">
        <f>IFERROR(VLOOKUP(J145,Таблица1[],4,0),0)*$E$2/100</f>
        <v>170</v>
      </c>
      <c r="AG145" s="5" t="str">
        <f t="shared" si="41"/>
        <v>,  0,85,170</v>
      </c>
      <c r="AH145" s="41">
        <f>IFERROR(VLOOKUP(K145,Таблица1[],3,0),0)*$E$2/100</f>
        <v>0</v>
      </c>
      <c r="AI145" s="41">
        <f>IFERROR(VLOOKUP(K145,Таблица1[],2,0),0)*$E$2/100</f>
        <v>85</v>
      </c>
      <c r="AJ145" s="41">
        <f>IFERROR(VLOOKUP(K145,Таблица1[],4,0),0)*$E$2/100</f>
        <v>170</v>
      </c>
      <c r="AK145" s="5" t="str">
        <f t="shared" si="42"/>
        <v>,  0,85,170</v>
      </c>
      <c r="AL145" s="41">
        <f>IFERROR(VLOOKUP(L145,Таблица1[],3,0),0)*$E$2/100</f>
        <v>0</v>
      </c>
      <c r="AM145" s="41">
        <f>IFERROR(VLOOKUP(L145,Таблица1[],2,0),0)*$E$2/100</f>
        <v>255</v>
      </c>
      <c r="AN145" s="41">
        <f>IFERROR(VLOOKUP(L145,Таблица1[],4,0),0)*$E$2/100</f>
        <v>0</v>
      </c>
      <c r="AO145" s="5" t="str">
        <f t="shared" si="43"/>
        <v>,  0,255,0</v>
      </c>
      <c r="AP145" s="41">
        <f>IFERROR(VLOOKUP(M145,Таблица1[],3,0),0)*$E$2/100</f>
        <v>0</v>
      </c>
      <c r="AQ145" s="41">
        <f>IFERROR(VLOOKUP(M145,Таблица1[],2,0),0)*$E$2/100</f>
        <v>255</v>
      </c>
      <c r="AR145" s="41">
        <f>IFERROR(VLOOKUP(M145,Таблица1[],4,0),0)*$E$2/100</f>
        <v>0</v>
      </c>
      <c r="AS145" s="5" t="str">
        <f t="shared" si="44"/>
        <v>,  0,255,0</v>
      </c>
      <c r="AT145" s="41">
        <f>IFERROR(VLOOKUP(N145,Таблица1[],3,0),0)*$E$2/100</f>
        <v>0</v>
      </c>
      <c r="AU145" s="41">
        <f>IFERROR(VLOOKUP(N145,Таблица1[],2,0),0)*$E$2/100</f>
        <v>255</v>
      </c>
      <c r="AV145" s="41">
        <f>IFERROR(VLOOKUP(N145,Таблица1[],4,0),0)*$E$2/100</f>
        <v>0</v>
      </c>
      <c r="AW145" s="5" t="str">
        <f t="shared" si="45"/>
        <v>,  0,255,0</v>
      </c>
      <c r="AX145" s="41">
        <f>IFERROR(VLOOKUP(O145,Таблица1[],3,0),0)*$E$2/100</f>
        <v>0</v>
      </c>
      <c r="AY145" s="41">
        <f>IFERROR(VLOOKUP(O145,Таблица1[],2,0),0)*$E$2/100</f>
        <v>255</v>
      </c>
      <c r="AZ145" s="41">
        <f>IFERROR(VLOOKUP(O145,Таблица1[],4,0),0)*$E$2/100</f>
        <v>0</v>
      </c>
      <c r="BA145" s="5" t="str">
        <f t="shared" si="46"/>
        <v>,  0,255,0</v>
      </c>
      <c r="BB145" s="41">
        <f>IFERROR(VLOOKUP(P145,Таблица1[],3,0),0)*$E$2/100</f>
        <v>85</v>
      </c>
      <c r="BC145" s="41">
        <f>IFERROR(VLOOKUP(P145,Таблица1[],2,0),0)*$E$2/100</f>
        <v>170</v>
      </c>
      <c r="BD145" s="41">
        <f>IFERROR(VLOOKUP(P145,Таблица1[],4,0),0)*$E$2/100</f>
        <v>0</v>
      </c>
      <c r="BE145" s="5" t="str">
        <f t="shared" si="47"/>
        <v>,  85,170,0</v>
      </c>
      <c r="BF145" s="41">
        <f>IFERROR(VLOOKUP(Q145,Таблица1[],3,0),0)*$E$2/100</f>
        <v>85</v>
      </c>
      <c r="BG145" s="41">
        <f>IFERROR(VLOOKUP(Q145,Таблица1[],2,0),0)*$E$2/100</f>
        <v>170</v>
      </c>
      <c r="BH145" s="41">
        <f>IFERROR(VLOOKUP(Q145,Таблица1[],4,0),0)*$E$2/100</f>
        <v>0</v>
      </c>
      <c r="BI145" s="5" t="str">
        <f t="shared" si="48"/>
        <v>,  85,170,0</v>
      </c>
      <c r="BJ145" s="41">
        <f>IFERROR(VLOOKUP(R145,Таблица1[],3,0),0)*$E$2/100</f>
        <v>127.5</v>
      </c>
      <c r="BK145" s="41">
        <f>IFERROR(VLOOKUP(R145,Таблица1[],2,0),0)*$E$2/100</f>
        <v>127.5</v>
      </c>
      <c r="BL145" s="41">
        <f>IFERROR(VLOOKUP(R145,Таблица1[],4,0),0)*$E$2/100</f>
        <v>0</v>
      </c>
      <c r="BM145" s="5" t="str">
        <f t="shared" si="49"/>
        <v>,  128,128,0</v>
      </c>
      <c r="BN145" s="41">
        <f>IFERROR(VLOOKUP(S145,Таблица1[],3,0),0)*$E$2/100</f>
        <v>127.5</v>
      </c>
      <c r="BO145" s="41">
        <f>IFERROR(VLOOKUP(S145,Таблица1[],2,0),0)*$E$2/100</f>
        <v>127.5</v>
      </c>
      <c r="BP145" s="41">
        <f>IFERROR(VLOOKUP(S145,Таблица1[],4,0),0)*$E$2/100</f>
        <v>0</v>
      </c>
      <c r="BQ145" s="5" t="str">
        <f t="shared" si="50"/>
        <v>,  128,128,0</v>
      </c>
      <c r="BR145" s="41">
        <f>IFERROR(VLOOKUP(T145,Таблица1[],3,0),0)*$E$2/100</f>
        <v>255</v>
      </c>
      <c r="BS145" s="41">
        <f>IFERROR(VLOOKUP(T145,Таблица1[],2,0),0)*$E$2/100</f>
        <v>0</v>
      </c>
      <c r="BT145" s="41">
        <f>IFERROR(VLOOKUP(T145,Таблица1[],4,0),0)*$E$2/100</f>
        <v>0</v>
      </c>
      <c r="BU145" s="5" t="str">
        <f t="shared" si="51"/>
        <v>,  255,0,0</v>
      </c>
    </row>
    <row r="146" spans="2:73" x14ac:dyDescent="0.45">
      <c r="B146" s="30">
        <v>32</v>
      </c>
      <c r="C146" s="30">
        <v>0</v>
      </c>
      <c r="D146" s="30">
        <v>16</v>
      </c>
      <c r="E146" s="25">
        <v>1</v>
      </c>
      <c r="F146" t="str">
        <f t="shared" si="31"/>
        <v>32,0,16,1</v>
      </c>
      <c r="I146" s="40" t="s">
        <v>39</v>
      </c>
      <c r="J146" s="40" t="s">
        <v>39</v>
      </c>
      <c r="K146" s="40" t="s">
        <v>39</v>
      </c>
      <c r="L146" s="38" t="s">
        <v>40</v>
      </c>
      <c r="M146" s="38" t="s">
        <v>40</v>
      </c>
      <c r="N146" s="38" t="s">
        <v>40</v>
      </c>
      <c r="O146" s="38" t="s">
        <v>40</v>
      </c>
      <c r="P146" s="35" t="s">
        <v>31</v>
      </c>
      <c r="Q146" s="35" t="s">
        <v>31</v>
      </c>
      <c r="R146" s="31" t="s">
        <v>32</v>
      </c>
      <c r="S146" s="31" t="s">
        <v>32</v>
      </c>
      <c r="T146" s="33" t="s">
        <v>33</v>
      </c>
      <c r="V146" t="str">
        <f t="shared" si="52"/>
        <v>.DB   32,0,16,1,  128,128,0,  85,170,0,  85,170,0,  0,255,0,  0,255,0,  0,85,170,  0,85,170,  0,85,170,  0,85,170,  0,0,255,  0,0,255,  0,0,255</v>
      </c>
      <c r="W146" s="30" t="s">
        <v>24</v>
      </c>
      <c r="X146" s="30"/>
      <c r="Y146" s="30"/>
      <c r="Z146" s="41">
        <f>IFERROR(VLOOKUP(I146,Таблица1[],3,0),0)*$E$2/100</f>
        <v>0</v>
      </c>
      <c r="AA146" s="41">
        <f>IFERROR(VLOOKUP(I146,Таблица1[],2,0),0)*$E$2/100</f>
        <v>0</v>
      </c>
      <c r="AB146" s="41">
        <f>IFERROR(VLOOKUP(I146,Таблица1[],4,0),0)*$E$2/100</f>
        <v>255</v>
      </c>
      <c r="AC146" s="5" t="str">
        <f t="shared" si="40"/>
        <v>,  0,0,255</v>
      </c>
      <c r="AD146" s="41">
        <f>IFERROR(VLOOKUP(J146,Таблица1[],3,0),0)*$E$2/100</f>
        <v>0</v>
      </c>
      <c r="AE146" s="41">
        <f>IFERROR(VLOOKUP(J146,Таблица1[],2,0),0)*$E$2/100</f>
        <v>0</v>
      </c>
      <c r="AF146" s="41">
        <f>IFERROR(VLOOKUP(J146,Таблица1[],4,0),0)*$E$2/100</f>
        <v>255</v>
      </c>
      <c r="AG146" s="5" t="str">
        <f t="shared" si="41"/>
        <v>,  0,0,255</v>
      </c>
      <c r="AH146" s="41">
        <f>IFERROR(VLOOKUP(K146,Таблица1[],3,0),0)*$E$2/100</f>
        <v>0</v>
      </c>
      <c r="AI146" s="41">
        <f>IFERROR(VLOOKUP(K146,Таблица1[],2,0),0)*$E$2/100</f>
        <v>0</v>
      </c>
      <c r="AJ146" s="41">
        <f>IFERROR(VLOOKUP(K146,Таблица1[],4,0),0)*$E$2/100</f>
        <v>255</v>
      </c>
      <c r="AK146" s="5" t="str">
        <f t="shared" si="42"/>
        <v>,  0,0,255</v>
      </c>
      <c r="AL146" s="41">
        <f>IFERROR(VLOOKUP(L146,Таблица1[],3,0),0)*$E$2/100</f>
        <v>0</v>
      </c>
      <c r="AM146" s="41">
        <f>IFERROR(VLOOKUP(L146,Таблица1[],2,0),0)*$E$2/100</f>
        <v>85</v>
      </c>
      <c r="AN146" s="41">
        <f>IFERROR(VLOOKUP(L146,Таблица1[],4,0),0)*$E$2/100</f>
        <v>170</v>
      </c>
      <c r="AO146" s="5" t="str">
        <f t="shared" si="43"/>
        <v>,  0,85,170</v>
      </c>
      <c r="AP146" s="41">
        <f>IFERROR(VLOOKUP(M146,Таблица1[],3,0),0)*$E$2/100</f>
        <v>0</v>
      </c>
      <c r="AQ146" s="41">
        <f>IFERROR(VLOOKUP(M146,Таблица1[],2,0),0)*$E$2/100</f>
        <v>85</v>
      </c>
      <c r="AR146" s="41">
        <f>IFERROR(VLOOKUP(M146,Таблица1[],4,0),0)*$E$2/100</f>
        <v>170</v>
      </c>
      <c r="AS146" s="5" t="str">
        <f t="shared" si="44"/>
        <v>,  0,85,170</v>
      </c>
      <c r="AT146" s="41">
        <f>IFERROR(VLOOKUP(N146,Таблица1[],3,0),0)*$E$2/100</f>
        <v>0</v>
      </c>
      <c r="AU146" s="41">
        <f>IFERROR(VLOOKUP(N146,Таблица1[],2,0),0)*$E$2/100</f>
        <v>85</v>
      </c>
      <c r="AV146" s="41">
        <f>IFERROR(VLOOKUP(N146,Таблица1[],4,0),0)*$E$2/100</f>
        <v>170</v>
      </c>
      <c r="AW146" s="5" t="str">
        <f t="shared" si="45"/>
        <v>,  0,85,170</v>
      </c>
      <c r="AX146" s="41">
        <f>IFERROR(VLOOKUP(O146,Таблица1[],3,0),0)*$E$2/100</f>
        <v>0</v>
      </c>
      <c r="AY146" s="41">
        <f>IFERROR(VLOOKUP(O146,Таблица1[],2,0),0)*$E$2/100</f>
        <v>85</v>
      </c>
      <c r="AZ146" s="41">
        <f>IFERROR(VLOOKUP(O146,Таблица1[],4,0),0)*$E$2/100</f>
        <v>170</v>
      </c>
      <c r="BA146" s="5" t="str">
        <f t="shared" si="46"/>
        <v>,  0,85,170</v>
      </c>
      <c r="BB146" s="41">
        <f>IFERROR(VLOOKUP(P146,Таблица1[],3,0),0)*$E$2/100</f>
        <v>0</v>
      </c>
      <c r="BC146" s="41">
        <f>IFERROR(VLOOKUP(P146,Таблица1[],2,0),0)*$E$2/100</f>
        <v>255</v>
      </c>
      <c r="BD146" s="41">
        <f>IFERROR(VLOOKUP(P146,Таблица1[],4,0),0)*$E$2/100</f>
        <v>0</v>
      </c>
      <c r="BE146" s="5" t="str">
        <f t="shared" si="47"/>
        <v>,  0,255,0</v>
      </c>
      <c r="BF146" s="41">
        <f>IFERROR(VLOOKUP(Q146,Таблица1[],3,0),0)*$E$2/100</f>
        <v>0</v>
      </c>
      <c r="BG146" s="41">
        <f>IFERROR(VLOOKUP(Q146,Таблица1[],2,0),0)*$E$2/100</f>
        <v>255</v>
      </c>
      <c r="BH146" s="41">
        <f>IFERROR(VLOOKUP(Q146,Таблица1[],4,0),0)*$E$2/100</f>
        <v>0</v>
      </c>
      <c r="BI146" s="5" t="str">
        <f t="shared" si="48"/>
        <v>,  0,255,0</v>
      </c>
      <c r="BJ146" s="41">
        <f>IFERROR(VLOOKUP(R146,Таблица1[],3,0),0)*$E$2/100</f>
        <v>85</v>
      </c>
      <c r="BK146" s="41">
        <f>IFERROR(VLOOKUP(R146,Таблица1[],2,0),0)*$E$2/100</f>
        <v>170</v>
      </c>
      <c r="BL146" s="41">
        <f>IFERROR(VLOOKUP(R146,Таблица1[],4,0),0)*$E$2/100</f>
        <v>0</v>
      </c>
      <c r="BM146" s="5" t="str">
        <f t="shared" si="49"/>
        <v>,  85,170,0</v>
      </c>
      <c r="BN146" s="41">
        <f>IFERROR(VLOOKUP(S146,Таблица1[],3,0),0)*$E$2/100</f>
        <v>85</v>
      </c>
      <c r="BO146" s="41">
        <f>IFERROR(VLOOKUP(S146,Таблица1[],2,0),0)*$E$2/100</f>
        <v>170</v>
      </c>
      <c r="BP146" s="41">
        <f>IFERROR(VLOOKUP(S146,Таблица1[],4,0),0)*$E$2/100</f>
        <v>0</v>
      </c>
      <c r="BQ146" s="5" t="str">
        <f t="shared" si="50"/>
        <v>,  85,170,0</v>
      </c>
      <c r="BR146" s="41">
        <f>IFERROR(VLOOKUP(T146,Таблица1[],3,0),0)*$E$2/100</f>
        <v>127.5</v>
      </c>
      <c r="BS146" s="41">
        <f>IFERROR(VLOOKUP(T146,Таблица1[],2,0),0)*$E$2/100</f>
        <v>127.5</v>
      </c>
      <c r="BT146" s="41">
        <f>IFERROR(VLOOKUP(T146,Таблица1[],4,0),0)*$E$2/100</f>
        <v>0</v>
      </c>
      <c r="BU146" s="5" t="str">
        <f t="shared" si="51"/>
        <v>,  128,128,0</v>
      </c>
    </row>
    <row r="147" spans="2:73" x14ac:dyDescent="0.45">
      <c r="B147" s="30">
        <v>32</v>
      </c>
      <c r="C147" s="30">
        <v>0</v>
      </c>
      <c r="D147" s="30">
        <v>16</v>
      </c>
      <c r="E147" s="25">
        <v>1</v>
      </c>
      <c r="F147" t="str">
        <f t="shared" si="31"/>
        <v>32,0,16,1</v>
      </c>
      <c r="I147" s="40" t="s">
        <v>37</v>
      </c>
      <c r="J147" s="40" t="s">
        <v>37</v>
      </c>
      <c r="K147" s="40" t="s">
        <v>37</v>
      </c>
      <c r="L147" s="38" t="s">
        <v>39</v>
      </c>
      <c r="M147" s="38" t="s">
        <v>39</v>
      </c>
      <c r="N147" s="38" t="s">
        <v>39</v>
      </c>
      <c r="O147" s="38" t="s">
        <v>39</v>
      </c>
      <c r="P147" s="35" t="s">
        <v>40</v>
      </c>
      <c r="Q147" s="35" t="s">
        <v>40</v>
      </c>
      <c r="R147" s="31" t="s">
        <v>31</v>
      </c>
      <c r="S147" s="31" t="s">
        <v>31</v>
      </c>
      <c r="T147" s="33" t="s">
        <v>32</v>
      </c>
      <c r="V147" t="str">
        <f t="shared" si="52"/>
        <v>.DB   32,0,16,1,  85,170,0,  0,255,0,  0,255,0,  0,85,170,  0,85,170,  0,0,255,  0,0,255,  0,0,255,  0,0,255,  128,0,128,  128,0,128,  128,0,128</v>
      </c>
      <c r="W147" s="30" t="s">
        <v>24</v>
      </c>
      <c r="X147" s="30"/>
      <c r="Y147" s="30"/>
      <c r="Z147" s="41">
        <f>IFERROR(VLOOKUP(I147,Таблица1[],3,0),0)*$E$2/100</f>
        <v>127.5</v>
      </c>
      <c r="AA147" s="41">
        <f>IFERROR(VLOOKUP(I147,Таблица1[],2,0),0)*$E$2/100</f>
        <v>0</v>
      </c>
      <c r="AB147" s="41">
        <f>IFERROR(VLOOKUP(I147,Таблица1[],4,0),0)*$E$2/100</f>
        <v>127.5</v>
      </c>
      <c r="AC147" s="5" t="str">
        <f t="shared" si="40"/>
        <v>,  128,0,128</v>
      </c>
      <c r="AD147" s="41">
        <f>IFERROR(VLOOKUP(J147,Таблица1[],3,0),0)*$E$2/100</f>
        <v>127.5</v>
      </c>
      <c r="AE147" s="41">
        <f>IFERROR(VLOOKUP(J147,Таблица1[],2,0),0)*$E$2/100</f>
        <v>0</v>
      </c>
      <c r="AF147" s="41">
        <f>IFERROR(VLOOKUP(J147,Таблица1[],4,0),0)*$E$2/100</f>
        <v>127.5</v>
      </c>
      <c r="AG147" s="5" t="str">
        <f t="shared" si="41"/>
        <v>,  128,0,128</v>
      </c>
      <c r="AH147" s="41">
        <f>IFERROR(VLOOKUP(K147,Таблица1[],3,0),0)*$E$2/100</f>
        <v>127.5</v>
      </c>
      <c r="AI147" s="41">
        <f>IFERROR(VLOOKUP(K147,Таблица1[],2,0),0)*$E$2/100</f>
        <v>0</v>
      </c>
      <c r="AJ147" s="41">
        <f>IFERROR(VLOOKUP(K147,Таблица1[],4,0),0)*$E$2/100</f>
        <v>127.5</v>
      </c>
      <c r="AK147" s="5" t="str">
        <f t="shared" si="42"/>
        <v>,  128,0,128</v>
      </c>
      <c r="AL147" s="41">
        <f>IFERROR(VLOOKUP(L147,Таблица1[],3,0),0)*$E$2/100</f>
        <v>0</v>
      </c>
      <c r="AM147" s="41">
        <f>IFERROR(VLOOKUP(L147,Таблица1[],2,0),0)*$E$2/100</f>
        <v>0</v>
      </c>
      <c r="AN147" s="41">
        <f>IFERROR(VLOOKUP(L147,Таблица1[],4,0),0)*$E$2/100</f>
        <v>255</v>
      </c>
      <c r="AO147" s="5" t="str">
        <f t="shared" si="43"/>
        <v>,  0,0,255</v>
      </c>
      <c r="AP147" s="41">
        <f>IFERROR(VLOOKUP(M147,Таблица1[],3,0),0)*$E$2/100</f>
        <v>0</v>
      </c>
      <c r="AQ147" s="41">
        <f>IFERROR(VLOOKUP(M147,Таблица1[],2,0),0)*$E$2/100</f>
        <v>0</v>
      </c>
      <c r="AR147" s="41">
        <f>IFERROR(VLOOKUP(M147,Таблица1[],4,0),0)*$E$2/100</f>
        <v>255</v>
      </c>
      <c r="AS147" s="5" t="str">
        <f t="shared" si="44"/>
        <v>,  0,0,255</v>
      </c>
      <c r="AT147" s="41">
        <f>IFERROR(VLOOKUP(N147,Таблица1[],3,0),0)*$E$2/100</f>
        <v>0</v>
      </c>
      <c r="AU147" s="41">
        <f>IFERROR(VLOOKUP(N147,Таблица1[],2,0),0)*$E$2/100</f>
        <v>0</v>
      </c>
      <c r="AV147" s="41">
        <f>IFERROR(VLOOKUP(N147,Таблица1[],4,0),0)*$E$2/100</f>
        <v>255</v>
      </c>
      <c r="AW147" s="5" t="str">
        <f t="shared" si="45"/>
        <v>,  0,0,255</v>
      </c>
      <c r="AX147" s="41">
        <f>IFERROR(VLOOKUP(O147,Таблица1[],3,0),0)*$E$2/100</f>
        <v>0</v>
      </c>
      <c r="AY147" s="41">
        <f>IFERROR(VLOOKUP(O147,Таблица1[],2,0),0)*$E$2/100</f>
        <v>0</v>
      </c>
      <c r="AZ147" s="41">
        <f>IFERROR(VLOOKUP(O147,Таблица1[],4,0),0)*$E$2/100</f>
        <v>255</v>
      </c>
      <c r="BA147" s="5" t="str">
        <f t="shared" si="46"/>
        <v>,  0,0,255</v>
      </c>
      <c r="BB147" s="41">
        <f>IFERROR(VLOOKUP(P147,Таблица1[],3,0),0)*$E$2/100</f>
        <v>0</v>
      </c>
      <c r="BC147" s="41">
        <f>IFERROR(VLOOKUP(P147,Таблица1[],2,0),0)*$E$2/100</f>
        <v>85</v>
      </c>
      <c r="BD147" s="41">
        <f>IFERROR(VLOOKUP(P147,Таблица1[],4,0),0)*$E$2/100</f>
        <v>170</v>
      </c>
      <c r="BE147" s="5" t="str">
        <f t="shared" si="47"/>
        <v>,  0,85,170</v>
      </c>
      <c r="BF147" s="41">
        <f>IFERROR(VLOOKUP(Q147,Таблица1[],3,0),0)*$E$2/100</f>
        <v>0</v>
      </c>
      <c r="BG147" s="41">
        <f>IFERROR(VLOOKUP(Q147,Таблица1[],2,0),0)*$E$2/100</f>
        <v>85</v>
      </c>
      <c r="BH147" s="41">
        <f>IFERROR(VLOOKUP(Q147,Таблица1[],4,0),0)*$E$2/100</f>
        <v>170</v>
      </c>
      <c r="BI147" s="5" t="str">
        <f t="shared" si="48"/>
        <v>,  0,85,170</v>
      </c>
      <c r="BJ147" s="41">
        <f>IFERROR(VLOOKUP(R147,Таблица1[],3,0),0)*$E$2/100</f>
        <v>0</v>
      </c>
      <c r="BK147" s="41">
        <f>IFERROR(VLOOKUP(R147,Таблица1[],2,0),0)*$E$2/100</f>
        <v>255</v>
      </c>
      <c r="BL147" s="41">
        <f>IFERROR(VLOOKUP(R147,Таблица1[],4,0),0)*$E$2/100</f>
        <v>0</v>
      </c>
      <c r="BM147" s="5" t="str">
        <f t="shared" si="49"/>
        <v>,  0,255,0</v>
      </c>
      <c r="BN147" s="41">
        <f>IFERROR(VLOOKUP(S147,Таблица1[],3,0),0)*$E$2/100</f>
        <v>0</v>
      </c>
      <c r="BO147" s="41">
        <f>IFERROR(VLOOKUP(S147,Таблица1[],2,0),0)*$E$2/100</f>
        <v>255</v>
      </c>
      <c r="BP147" s="41">
        <f>IFERROR(VLOOKUP(S147,Таблица1[],4,0),0)*$E$2/100</f>
        <v>0</v>
      </c>
      <c r="BQ147" s="5" t="str">
        <f t="shared" si="50"/>
        <v>,  0,255,0</v>
      </c>
      <c r="BR147" s="41">
        <f>IFERROR(VLOOKUP(T147,Таблица1[],3,0),0)*$E$2/100</f>
        <v>85</v>
      </c>
      <c r="BS147" s="41">
        <f>IFERROR(VLOOKUP(T147,Таблица1[],2,0),0)*$E$2/100</f>
        <v>170</v>
      </c>
      <c r="BT147" s="41">
        <f>IFERROR(VLOOKUP(T147,Таблица1[],4,0),0)*$E$2/100</f>
        <v>0</v>
      </c>
      <c r="BU147" s="5" t="str">
        <f t="shared" si="51"/>
        <v>,  85,170,0</v>
      </c>
    </row>
    <row r="148" spans="2:73" x14ac:dyDescent="0.45">
      <c r="B148" s="30">
        <v>32</v>
      </c>
      <c r="C148" s="30">
        <v>0</v>
      </c>
      <c r="D148" s="30">
        <v>16</v>
      </c>
      <c r="E148" s="25">
        <v>1</v>
      </c>
      <c r="F148" t="str">
        <f t="shared" si="31"/>
        <v>32,0,16,1</v>
      </c>
      <c r="I148" s="40" t="s">
        <v>35</v>
      </c>
      <c r="J148" s="40" t="s">
        <v>35</v>
      </c>
      <c r="K148" s="40" t="s">
        <v>35</v>
      </c>
      <c r="L148" s="38" t="s">
        <v>37</v>
      </c>
      <c r="M148" s="38" t="s">
        <v>37</v>
      </c>
      <c r="N148" s="38" t="s">
        <v>37</v>
      </c>
      <c r="O148" s="38" t="s">
        <v>37</v>
      </c>
      <c r="P148" s="35" t="s">
        <v>39</v>
      </c>
      <c r="Q148" s="35" t="s">
        <v>39</v>
      </c>
      <c r="R148" s="31" t="s">
        <v>40</v>
      </c>
      <c r="S148" s="31" t="s">
        <v>40</v>
      </c>
      <c r="T148" s="33" t="s">
        <v>31</v>
      </c>
      <c r="V148" t="str">
        <f t="shared" si="52"/>
        <v>.DB   32,0,16,1,  0,255,0,  0,85,170,  0,85,170,  0,0,255,  0,0,255,  128,0,128,  128,0,128,  128,0,128,  128,0,128,  255,0,0,  255,0,0,  255,0,0</v>
      </c>
      <c r="W148" s="30" t="s">
        <v>24</v>
      </c>
      <c r="X148" s="30"/>
      <c r="Y148" s="30"/>
      <c r="Z148" s="41">
        <f>IFERROR(VLOOKUP(I148,Таблица1[],3,0),0)*$E$2/100</f>
        <v>255</v>
      </c>
      <c r="AA148" s="41">
        <f>IFERROR(VLOOKUP(I148,Таблица1[],2,0),0)*$E$2/100</f>
        <v>0</v>
      </c>
      <c r="AB148" s="41">
        <f>IFERROR(VLOOKUP(I148,Таблица1[],4,0),0)*$E$2/100</f>
        <v>0</v>
      </c>
      <c r="AC148" s="5" t="str">
        <f t="shared" si="40"/>
        <v>,  255,0,0</v>
      </c>
      <c r="AD148" s="41">
        <f>IFERROR(VLOOKUP(J148,Таблица1[],3,0),0)*$E$2/100</f>
        <v>255</v>
      </c>
      <c r="AE148" s="41">
        <f>IFERROR(VLOOKUP(J148,Таблица1[],2,0),0)*$E$2/100</f>
        <v>0</v>
      </c>
      <c r="AF148" s="41">
        <f>IFERROR(VLOOKUP(J148,Таблица1[],4,0),0)*$E$2/100</f>
        <v>0</v>
      </c>
      <c r="AG148" s="5" t="str">
        <f t="shared" si="41"/>
        <v>,  255,0,0</v>
      </c>
      <c r="AH148" s="41">
        <f>IFERROR(VLOOKUP(K148,Таблица1[],3,0),0)*$E$2/100</f>
        <v>255</v>
      </c>
      <c r="AI148" s="41">
        <f>IFERROR(VLOOKUP(K148,Таблица1[],2,0),0)*$E$2/100</f>
        <v>0</v>
      </c>
      <c r="AJ148" s="41">
        <f>IFERROR(VLOOKUP(K148,Таблица1[],4,0),0)*$E$2/100</f>
        <v>0</v>
      </c>
      <c r="AK148" s="5" t="str">
        <f t="shared" si="42"/>
        <v>,  255,0,0</v>
      </c>
      <c r="AL148" s="41">
        <f>IFERROR(VLOOKUP(L148,Таблица1[],3,0),0)*$E$2/100</f>
        <v>127.5</v>
      </c>
      <c r="AM148" s="41">
        <f>IFERROR(VLOOKUP(L148,Таблица1[],2,0),0)*$E$2/100</f>
        <v>0</v>
      </c>
      <c r="AN148" s="41">
        <f>IFERROR(VLOOKUP(L148,Таблица1[],4,0),0)*$E$2/100</f>
        <v>127.5</v>
      </c>
      <c r="AO148" s="5" t="str">
        <f t="shared" si="43"/>
        <v>,  128,0,128</v>
      </c>
      <c r="AP148" s="41">
        <f>IFERROR(VLOOKUP(M148,Таблица1[],3,0),0)*$E$2/100</f>
        <v>127.5</v>
      </c>
      <c r="AQ148" s="41">
        <f>IFERROR(VLOOKUP(M148,Таблица1[],2,0),0)*$E$2/100</f>
        <v>0</v>
      </c>
      <c r="AR148" s="41">
        <f>IFERROR(VLOOKUP(M148,Таблица1[],4,0),0)*$E$2/100</f>
        <v>127.5</v>
      </c>
      <c r="AS148" s="5" t="str">
        <f t="shared" si="44"/>
        <v>,  128,0,128</v>
      </c>
      <c r="AT148" s="41">
        <f>IFERROR(VLOOKUP(N148,Таблица1[],3,0),0)*$E$2/100</f>
        <v>127.5</v>
      </c>
      <c r="AU148" s="41">
        <f>IFERROR(VLOOKUP(N148,Таблица1[],2,0),0)*$E$2/100</f>
        <v>0</v>
      </c>
      <c r="AV148" s="41">
        <f>IFERROR(VLOOKUP(N148,Таблица1[],4,0),0)*$E$2/100</f>
        <v>127.5</v>
      </c>
      <c r="AW148" s="5" t="str">
        <f t="shared" si="45"/>
        <v>,  128,0,128</v>
      </c>
      <c r="AX148" s="41">
        <f>IFERROR(VLOOKUP(O148,Таблица1[],3,0),0)*$E$2/100</f>
        <v>127.5</v>
      </c>
      <c r="AY148" s="41">
        <f>IFERROR(VLOOKUP(O148,Таблица1[],2,0),0)*$E$2/100</f>
        <v>0</v>
      </c>
      <c r="AZ148" s="41">
        <f>IFERROR(VLOOKUP(O148,Таблица1[],4,0),0)*$E$2/100</f>
        <v>127.5</v>
      </c>
      <c r="BA148" s="5" t="str">
        <f t="shared" si="46"/>
        <v>,  128,0,128</v>
      </c>
      <c r="BB148" s="41">
        <f>IFERROR(VLOOKUP(P148,Таблица1[],3,0),0)*$E$2/100</f>
        <v>0</v>
      </c>
      <c r="BC148" s="41">
        <f>IFERROR(VLOOKUP(P148,Таблица1[],2,0),0)*$E$2/100</f>
        <v>0</v>
      </c>
      <c r="BD148" s="41">
        <f>IFERROR(VLOOKUP(P148,Таблица1[],4,0),0)*$E$2/100</f>
        <v>255</v>
      </c>
      <c r="BE148" s="5" t="str">
        <f t="shared" si="47"/>
        <v>,  0,0,255</v>
      </c>
      <c r="BF148" s="41">
        <f>IFERROR(VLOOKUP(Q148,Таблица1[],3,0),0)*$E$2/100</f>
        <v>0</v>
      </c>
      <c r="BG148" s="41">
        <f>IFERROR(VLOOKUP(Q148,Таблица1[],2,0),0)*$E$2/100</f>
        <v>0</v>
      </c>
      <c r="BH148" s="41">
        <f>IFERROR(VLOOKUP(Q148,Таблица1[],4,0),0)*$E$2/100</f>
        <v>255</v>
      </c>
      <c r="BI148" s="5" t="str">
        <f t="shared" si="48"/>
        <v>,  0,0,255</v>
      </c>
      <c r="BJ148" s="41">
        <f>IFERROR(VLOOKUP(R148,Таблица1[],3,0),0)*$E$2/100</f>
        <v>0</v>
      </c>
      <c r="BK148" s="41">
        <f>IFERROR(VLOOKUP(R148,Таблица1[],2,0),0)*$E$2/100</f>
        <v>85</v>
      </c>
      <c r="BL148" s="41">
        <f>IFERROR(VLOOKUP(R148,Таблица1[],4,0),0)*$E$2/100</f>
        <v>170</v>
      </c>
      <c r="BM148" s="5" t="str">
        <f t="shared" si="49"/>
        <v>,  0,85,170</v>
      </c>
      <c r="BN148" s="41">
        <f>IFERROR(VLOOKUP(S148,Таблица1[],3,0),0)*$E$2/100</f>
        <v>0</v>
      </c>
      <c r="BO148" s="41">
        <f>IFERROR(VLOOKUP(S148,Таблица1[],2,0),0)*$E$2/100</f>
        <v>85</v>
      </c>
      <c r="BP148" s="41">
        <f>IFERROR(VLOOKUP(S148,Таблица1[],4,0),0)*$E$2/100</f>
        <v>170</v>
      </c>
      <c r="BQ148" s="5" t="str">
        <f t="shared" si="50"/>
        <v>,  0,85,170</v>
      </c>
      <c r="BR148" s="41">
        <f>IFERROR(VLOOKUP(T148,Таблица1[],3,0),0)*$E$2/100</f>
        <v>0</v>
      </c>
      <c r="BS148" s="41">
        <f>IFERROR(VLOOKUP(T148,Таблица1[],2,0),0)*$E$2/100</f>
        <v>255</v>
      </c>
      <c r="BT148" s="41">
        <f>IFERROR(VLOOKUP(T148,Таблица1[],4,0),0)*$E$2/100</f>
        <v>0</v>
      </c>
      <c r="BU148" s="5" t="str">
        <f t="shared" si="51"/>
        <v>,  0,255,0</v>
      </c>
    </row>
    <row r="149" spans="2:73" x14ac:dyDescent="0.45">
      <c r="B149" s="30">
        <v>32</v>
      </c>
      <c r="C149" s="30">
        <v>0</v>
      </c>
      <c r="D149" s="30">
        <v>16</v>
      </c>
      <c r="E149" s="25">
        <v>1</v>
      </c>
      <c r="F149" t="str">
        <f t="shared" si="31"/>
        <v>32,0,16,1</v>
      </c>
      <c r="I149" s="40" t="s">
        <v>33</v>
      </c>
      <c r="J149" s="40" t="s">
        <v>33</v>
      </c>
      <c r="K149" s="40" t="s">
        <v>33</v>
      </c>
      <c r="L149" s="38" t="s">
        <v>35</v>
      </c>
      <c r="M149" s="38" t="s">
        <v>35</v>
      </c>
      <c r="N149" s="38" t="s">
        <v>35</v>
      </c>
      <c r="O149" s="38" t="s">
        <v>35</v>
      </c>
      <c r="P149" s="35" t="s">
        <v>37</v>
      </c>
      <c r="Q149" s="35" t="s">
        <v>37</v>
      </c>
      <c r="R149" s="31" t="s">
        <v>39</v>
      </c>
      <c r="S149" s="31" t="s">
        <v>39</v>
      </c>
      <c r="T149" s="33" t="s">
        <v>40</v>
      </c>
      <c r="V149" t="str">
        <f t="shared" si="52"/>
        <v>.DB   32,0,16,1,  0,85,170,  0,0,255,  0,0,255,  128,0,128,  128,0,128,  255,0,0,  255,0,0,  255,0,0,  255,0,0,  128,128,0,  128,128,0,  128,128,0</v>
      </c>
      <c r="W149" s="30" t="s">
        <v>24</v>
      </c>
      <c r="X149" s="30"/>
      <c r="Y149" s="30"/>
      <c r="Z149" s="41">
        <f>IFERROR(VLOOKUP(I149,Таблица1[],3,0),0)*$E$2/100</f>
        <v>127.5</v>
      </c>
      <c r="AA149" s="41">
        <f>IFERROR(VLOOKUP(I149,Таблица1[],2,0),0)*$E$2/100</f>
        <v>127.5</v>
      </c>
      <c r="AB149" s="41">
        <f>IFERROR(VLOOKUP(I149,Таблица1[],4,0),0)*$E$2/100</f>
        <v>0</v>
      </c>
      <c r="AC149" s="5" t="str">
        <f t="shared" si="40"/>
        <v>,  128,128,0</v>
      </c>
      <c r="AD149" s="41">
        <f>IFERROR(VLOOKUP(J149,Таблица1[],3,0),0)*$E$2/100</f>
        <v>127.5</v>
      </c>
      <c r="AE149" s="41">
        <f>IFERROR(VLOOKUP(J149,Таблица1[],2,0),0)*$E$2/100</f>
        <v>127.5</v>
      </c>
      <c r="AF149" s="41">
        <f>IFERROR(VLOOKUP(J149,Таблица1[],4,0),0)*$E$2/100</f>
        <v>0</v>
      </c>
      <c r="AG149" s="5" t="str">
        <f t="shared" si="41"/>
        <v>,  128,128,0</v>
      </c>
      <c r="AH149" s="41">
        <f>IFERROR(VLOOKUP(K149,Таблица1[],3,0),0)*$E$2/100</f>
        <v>127.5</v>
      </c>
      <c r="AI149" s="41">
        <f>IFERROR(VLOOKUP(K149,Таблица1[],2,0),0)*$E$2/100</f>
        <v>127.5</v>
      </c>
      <c r="AJ149" s="41">
        <f>IFERROR(VLOOKUP(K149,Таблица1[],4,0),0)*$E$2/100</f>
        <v>0</v>
      </c>
      <c r="AK149" s="5" t="str">
        <f t="shared" si="42"/>
        <v>,  128,128,0</v>
      </c>
      <c r="AL149" s="41">
        <f>IFERROR(VLOOKUP(L149,Таблица1[],3,0),0)*$E$2/100</f>
        <v>255</v>
      </c>
      <c r="AM149" s="41">
        <f>IFERROR(VLOOKUP(L149,Таблица1[],2,0),0)*$E$2/100</f>
        <v>0</v>
      </c>
      <c r="AN149" s="41">
        <f>IFERROR(VLOOKUP(L149,Таблица1[],4,0),0)*$E$2/100</f>
        <v>0</v>
      </c>
      <c r="AO149" s="5" t="str">
        <f t="shared" si="43"/>
        <v>,  255,0,0</v>
      </c>
      <c r="AP149" s="41">
        <f>IFERROR(VLOOKUP(M149,Таблица1[],3,0),0)*$E$2/100</f>
        <v>255</v>
      </c>
      <c r="AQ149" s="41">
        <f>IFERROR(VLOOKUP(M149,Таблица1[],2,0),0)*$E$2/100</f>
        <v>0</v>
      </c>
      <c r="AR149" s="41">
        <f>IFERROR(VLOOKUP(M149,Таблица1[],4,0),0)*$E$2/100</f>
        <v>0</v>
      </c>
      <c r="AS149" s="5" t="str">
        <f t="shared" si="44"/>
        <v>,  255,0,0</v>
      </c>
      <c r="AT149" s="41">
        <f>IFERROR(VLOOKUP(N149,Таблица1[],3,0),0)*$E$2/100</f>
        <v>255</v>
      </c>
      <c r="AU149" s="41">
        <f>IFERROR(VLOOKUP(N149,Таблица1[],2,0),0)*$E$2/100</f>
        <v>0</v>
      </c>
      <c r="AV149" s="41">
        <f>IFERROR(VLOOKUP(N149,Таблица1[],4,0),0)*$E$2/100</f>
        <v>0</v>
      </c>
      <c r="AW149" s="5" t="str">
        <f t="shared" si="45"/>
        <v>,  255,0,0</v>
      </c>
      <c r="AX149" s="41">
        <f>IFERROR(VLOOKUP(O149,Таблица1[],3,0),0)*$E$2/100</f>
        <v>255</v>
      </c>
      <c r="AY149" s="41">
        <f>IFERROR(VLOOKUP(O149,Таблица1[],2,0),0)*$E$2/100</f>
        <v>0</v>
      </c>
      <c r="AZ149" s="41">
        <f>IFERROR(VLOOKUP(O149,Таблица1[],4,0),0)*$E$2/100</f>
        <v>0</v>
      </c>
      <c r="BA149" s="5" t="str">
        <f t="shared" si="46"/>
        <v>,  255,0,0</v>
      </c>
      <c r="BB149" s="41">
        <f>IFERROR(VLOOKUP(P149,Таблица1[],3,0),0)*$E$2/100</f>
        <v>127.5</v>
      </c>
      <c r="BC149" s="41">
        <f>IFERROR(VLOOKUP(P149,Таблица1[],2,0),0)*$E$2/100</f>
        <v>0</v>
      </c>
      <c r="BD149" s="41">
        <f>IFERROR(VLOOKUP(P149,Таблица1[],4,0),0)*$E$2/100</f>
        <v>127.5</v>
      </c>
      <c r="BE149" s="5" t="str">
        <f t="shared" si="47"/>
        <v>,  128,0,128</v>
      </c>
      <c r="BF149" s="41">
        <f>IFERROR(VLOOKUP(Q149,Таблица1[],3,0),0)*$E$2/100</f>
        <v>127.5</v>
      </c>
      <c r="BG149" s="41">
        <f>IFERROR(VLOOKUP(Q149,Таблица1[],2,0),0)*$E$2/100</f>
        <v>0</v>
      </c>
      <c r="BH149" s="41">
        <f>IFERROR(VLOOKUP(Q149,Таблица1[],4,0),0)*$E$2/100</f>
        <v>127.5</v>
      </c>
      <c r="BI149" s="5" t="str">
        <f t="shared" si="48"/>
        <v>,  128,0,128</v>
      </c>
      <c r="BJ149" s="41">
        <f>IFERROR(VLOOKUP(R149,Таблица1[],3,0),0)*$E$2/100</f>
        <v>0</v>
      </c>
      <c r="BK149" s="41">
        <f>IFERROR(VLOOKUP(R149,Таблица1[],2,0),0)*$E$2/100</f>
        <v>0</v>
      </c>
      <c r="BL149" s="41">
        <f>IFERROR(VLOOKUP(R149,Таблица1[],4,0),0)*$E$2/100</f>
        <v>255</v>
      </c>
      <c r="BM149" s="5" t="str">
        <f t="shared" si="49"/>
        <v>,  0,0,255</v>
      </c>
      <c r="BN149" s="41">
        <f>IFERROR(VLOOKUP(S149,Таблица1[],3,0),0)*$E$2/100</f>
        <v>0</v>
      </c>
      <c r="BO149" s="41">
        <f>IFERROR(VLOOKUP(S149,Таблица1[],2,0),0)*$E$2/100</f>
        <v>0</v>
      </c>
      <c r="BP149" s="41">
        <f>IFERROR(VLOOKUP(S149,Таблица1[],4,0),0)*$E$2/100</f>
        <v>255</v>
      </c>
      <c r="BQ149" s="5" t="str">
        <f t="shared" si="50"/>
        <v>,  0,0,255</v>
      </c>
      <c r="BR149" s="41">
        <f>IFERROR(VLOOKUP(T149,Таблица1[],3,0),0)*$E$2/100</f>
        <v>0</v>
      </c>
      <c r="BS149" s="41">
        <f>IFERROR(VLOOKUP(T149,Таблица1[],2,0),0)*$E$2/100</f>
        <v>85</v>
      </c>
      <c r="BT149" s="41">
        <f>IFERROR(VLOOKUP(T149,Таблица1[],4,0),0)*$E$2/100</f>
        <v>170</v>
      </c>
      <c r="BU149" s="5" t="str">
        <f t="shared" si="51"/>
        <v>,  0,85,170</v>
      </c>
    </row>
    <row r="150" spans="2:73" x14ac:dyDescent="0.45">
      <c r="B150" s="25">
        <v>64</v>
      </c>
      <c r="C150" s="25">
        <v>0</v>
      </c>
      <c r="D150" s="25">
        <v>20</v>
      </c>
      <c r="E150" s="25">
        <v>1</v>
      </c>
      <c r="F150" t="str">
        <f t="shared" si="31"/>
        <v>64,0,20,1</v>
      </c>
      <c r="V150" t="str">
        <f t="shared" si="52"/>
        <v>.DB   64,0,20,1,  0,0,0,  0,0,0,  0,0,0,  0,0,0,  0,0,0,  0,0,0,  0,0,0,  0,0,0,  0,0,0,  0,0,0,  0,0,0,  0,0,0</v>
      </c>
      <c r="W150" s="30" t="s">
        <v>24</v>
      </c>
      <c r="X150" s="30"/>
      <c r="Y150" s="30"/>
      <c r="Z150" s="41">
        <f>IFERROR(VLOOKUP(I150,Таблица1[],3,0),0)*$E$2/100</f>
        <v>0</v>
      </c>
      <c r="AA150" s="41">
        <f>IFERROR(VLOOKUP(I150,Таблица1[],2,0),0)*$E$2/100</f>
        <v>0</v>
      </c>
      <c r="AB150" s="41">
        <f>IFERROR(VLOOKUP(I150,Таблица1[],4,0),0)*$E$2/100</f>
        <v>0</v>
      </c>
      <c r="AC150" s="5" t="str">
        <f t="shared" si="40"/>
        <v>,  0,0,0</v>
      </c>
      <c r="AD150" s="41">
        <f>IFERROR(VLOOKUP(J150,Таблица1[],3,0),0)*$E$2/100</f>
        <v>0</v>
      </c>
      <c r="AE150" s="41">
        <f>IFERROR(VLOOKUP(J150,Таблица1[],2,0),0)*$E$2/100</f>
        <v>0</v>
      </c>
      <c r="AF150" s="41">
        <f>IFERROR(VLOOKUP(J150,Таблица1[],4,0),0)*$E$2/100</f>
        <v>0</v>
      </c>
      <c r="AG150" s="5" t="str">
        <f t="shared" si="41"/>
        <v>,  0,0,0</v>
      </c>
      <c r="AH150" s="41">
        <f>IFERROR(VLOOKUP(K150,Таблица1[],3,0),0)*$E$2/100</f>
        <v>0</v>
      </c>
      <c r="AI150" s="41">
        <f>IFERROR(VLOOKUP(K150,Таблица1[],2,0),0)*$E$2/100</f>
        <v>0</v>
      </c>
      <c r="AJ150" s="41">
        <f>IFERROR(VLOOKUP(K150,Таблица1[],4,0),0)*$E$2/100</f>
        <v>0</v>
      </c>
      <c r="AK150" s="5" t="str">
        <f t="shared" si="42"/>
        <v>,  0,0,0</v>
      </c>
      <c r="AL150" s="41">
        <f>IFERROR(VLOOKUP(L150,Таблица1[],3,0),0)*$E$2/100</f>
        <v>0</v>
      </c>
      <c r="AM150" s="41">
        <f>IFERROR(VLOOKUP(L150,Таблица1[],2,0),0)*$E$2/100</f>
        <v>0</v>
      </c>
      <c r="AN150" s="41">
        <f>IFERROR(VLOOKUP(L150,Таблица1[],4,0),0)*$E$2/100</f>
        <v>0</v>
      </c>
      <c r="AO150" s="5" t="str">
        <f t="shared" si="43"/>
        <v>,  0,0,0</v>
      </c>
      <c r="AP150" s="41">
        <f>IFERROR(VLOOKUP(M150,Таблица1[],3,0),0)*$E$2/100</f>
        <v>0</v>
      </c>
      <c r="AQ150" s="41">
        <f>IFERROR(VLOOKUP(M150,Таблица1[],2,0),0)*$E$2/100</f>
        <v>0</v>
      </c>
      <c r="AR150" s="41">
        <f>IFERROR(VLOOKUP(M150,Таблица1[],4,0),0)*$E$2/100</f>
        <v>0</v>
      </c>
      <c r="AS150" s="5" t="str">
        <f t="shared" si="44"/>
        <v>,  0,0,0</v>
      </c>
      <c r="AT150" s="41">
        <f>IFERROR(VLOOKUP(N150,Таблица1[],3,0),0)*$E$2/100</f>
        <v>0</v>
      </c>
      <c r="AU150" s="41">
        <f>IFERROR(VLOOKUP(N150,Таблица1[],2,0),0)*$E$2/100</f>
        <v>0</v>
      </c>
      <c r="AV150" s="41">
        <f>IFERROR(VLOOKUP(N150,Таблица1[],4,0),0)*$E$2/100</f>
        <v>0</v>
      </c>
      <c r="AW150" s="5" t="str">
        <f t="shared" si="45"/>
        <v>,  0,0,0</v>
      </c>
      <c r="AX150" s="41">
        <f>IFERROR(VLOOKUP(O150,Таблица1[],3,0),0)*$E$2/100</f>
        <v>0</v>
      </c>
      <c r="AY150" s="41">
        <f>IFERROR(VLOOKUP(O150,Таблица1[],2,0),0)*$E$2/100</f>
        <v>0</v>
      </c>
      <c r="AZ150" s="41">
        <f>IFERROR(VLOOKUP(O150,Таблица1[],4,0),0)*$E$2/100</f>
        <v>0</v>
      </c>
      <c r="BA150" s="5" t="str">
        <f t="shared" si="46"/>
        <v>,  0,0,0</v>
      </c>
      <c r="BB150" s="41">
        <f>IFERROR(VLOOKUP(P150,Таблица1[],3,0),0)*$E$2/100</f>
        <v>0</v>
      </c>
      <c r="BC150" s="41">
        <f>IFERROR(VLOOKUP(P150,Таблица1[],2,0),0)*$E$2/100</f>
        <v>0</v>
      </c>
      <c r="BD150" s="41">
        <f>IFERROR(VLOOKUP(P150,Таблица1[],4,0),0)*$E$2/100</f>
        <v>0</v>
      </c>
      <c r="BE150" s="5" t="str">
        <f t="shared" si="47"/>
        <v>,  0,0,0</v>
      </c>
      <c r="BF150" s="41">
        <f>IFERROR(VLOOKUP(Q150,Таблица1[],3,0),0)*$E$2/100</f>
        <v>0</v>
      </c>
      <c r="BG150" s="41">
        <f>IFERROR(VLOOKUP(Q150,Таблица1[],2,0),0)*$E$2/100</f>
        <v>0</v>
      </c>
      <c r="BH150" s="41">
        <f>IFERROR(VLOOKUP(Q150,Таблица1[],4,0),0)*$E$2/100</f>
        <v>0</v>
      </c>
      <c r="BI150" s="5" t="str">
        <f t="shared" si="48"/>
        <v>,  0,0,0</v>
      </c>
      <c r="BJ150" s="41">
        <f>IFERROR(VLOOKUP(R150,Таблица1[],3,0),0)*$E$2/100</f>
        <v>0</v>
      </c>
      <c r="BK150" s="41">
        <f>IFERROR(VLOOKUP(R150,Таблица1[],2,0),0)*$E$2/100</f>
        <v>0</v>
      </c>
      <c r="BL150" s="41">
        <f>IFERROR(VLOOKUP(R150,Таблица1[],4,0),0)*$E$2/100</f>
        <v>0</v>
      </c>
      <c r="BM150" s="5" t="str">
        <f t="shared" si="49"/>
        <v>,  0,0,0</v>
      </c>
      <c r="BN150" s="41">
        <f>IFERROR(VLOOKUP(S150,Таблица1[],3,0),0)*$E$2/100</f>
        <v>0</v>
      </c>
      <c r="BO150" s="41">
        <f>IFERROR(VLOOKUP(S150,Таблица1[],2,0),0)*$E$2/100</f>
        <v>0</v>
      </c>
      <c r="BP150" s="41">
        <f>IFERROR(VLOOKUP(S150,Таблица1[],4,0),0)*$E$2/100</f>
        <v>0</v>
      </c>
      <c r="BQ150" s="5" t="str">
        <f t="shared" si="50"/>
        <v>,  0,0,0</v>
      </c>
      <c r="BR150" s="41">
        <f>IFERROR(VLOOKUP(T150,Таблица1[],3,0),0)*$E$2/100</f>
        <v>0</v>
      </c>
      <c r="BS150" s="41">
        <f>IFERROR(VLOOKUP(T150,Таблица1[],2,0),0)*$E$2/100</f>
        <v>0</v>
      </c>
      <c r="BT150" s="41">
        <f>IFERROR(VLOOKUP(T150,Таблица1[],4,0),0)*$E$2/100</f>
        <v>0</v>
      </c>
      <c r="BU150" s="5" t="str">
        <f t="shared" si="51"/>
        <v>,  0,0,0</v>
      </c>
    </row>
    <row r="151" spans="2:73" x14ac:dyDescent="0.45">
      <c r="B151" s="25">
        <v>64</v>
      </c>
      <c r="C151" s="25">
        <v>0</v>
      </c>
      <c r="D151" s="25">
        <v>20</v>
      </c>
      <c r="E151" s="25">
        <v>1</v>
      </c>
      <c r="F151" t="str">
        <f t="shared" si="31"/>
        <v>64,0,20,1</v>
      </c>
      <c r="V151" t="str">
        <f t="shared" si="52"/>
        <v>.DB   64,0,20,1,  0,0,0,  0,0,0,  0,0,0,  0,0,0,  0,0,0,  0,0,0,  0,0,0,  0,0,0,  0,0,0,  0,0,0,  0,0,0,  0,0,0</v>
      </c>
      <c r="W151" s="30" t="s">
        <v>24</v>
      </c>
      <c r="X151" s="30"/>
      <c r="Y151" s="30"/>
      <c r="Z151" s="41">
        <f>IFERROR(VLOOKUP(I151,Таблица1[],3,0),0)*$E$2/100</f>
        <v>0</v>
      </c>
      <c r="AA151" s="41">
        <f>IFERROR(VLOOKUP(I151,Таблица1[],2,0),0)*$E$2/100</f>
        <v>0</v>
      </c>
      <c r="AB151" s="41">
        <f>IFERROR(VLOOKUP(I151,Таблица1[],4,0),0)*$E$2/100</f>
        <v>0</v>
      </c>
      <c r="AC151" s="5" t="str">
        <f t="shared" si="40"/>
        <v>,  0,0,0</v>
      </c>
      <c r="AD151" s="41">
        <f>IFERROR(VLOOKUP(J151,Таблица1[],3,0),0)*$E$2/100</f>
        <v>0</v>
      </c>
      <c r="AE151" s="41">
        <f>IFERROR(VLOOKUP(J151,Таблица1[],2,0),0)*$E$2/100</f>
        <v>0</v>
      </c>
      <c r="AF151" s="41">
        <f>IFERROR(VLOOKUP(J151,Таблица1[],4,0),0)*$E$2/100</f>
        <v>0</v>
      </c>
      <c r="AG151" s="5" t="str">
        <f t="shared" si="41"/>
        <v>,  0,0,0</v>
      </c>
      <c r="AH151" s="41">
        <f>IFERROR(VLOOKUP(K151,Таблица1[],3,0),0)*$E$2/100</f>
        <v>0</v>
      </c>
      <c r="AI151" s="41">
        <f>IFERROR(VLOOKUP(K151,Таблица1[],2,0),0)*$E$2/100</f>
        <v>0</v>
      </c>
      <c r="AJ151" s="41">
        <f>IFERROR(VLOOKUP(K151,Таблица1[],4,0),0)*$E$2/100</f>
        <v>0</v>
      </c>
      <c r="AK151" s="5" t="str">
        <f t="shared" si="42"/>
        <v>,  0,0,0</v>
      </c>
      <c r="AL151" s="41">
        <f>IFERROR(VLOOKUP(L151,Таблица1[],3,0),0)*$E$2/100</f>
        <v>0</v>
      </c>
      <c r="AM151" s="41">
        <f>IFERROR(VLOOKUP(L151,Таблица1[],2,0),0)*$E$2/100</f>
        <v>0</v>
      </c>
      <c r="AN151" s="41">
        <f>IFERROR(VLOOKUP(L151,Таблица1[],4,0),0)*$E$2/100</f>
        <v>0</v>
      </c>
      <c r="AO151" s="5" t="str">
        <f t="shared" si="43"/>
        <v>,  0,0,0</v>
      </c>
      <c r="AP151" s="41">
        <f>IFERROR(VLOOKUP(M151,Таблица1[],3,0),0)*$E$2/100</f>
        <v>0</v>
      </c>
      <c r="AQ151" s="41">
        <f>IFERROR(VLOOKUP(M151,Таблица1[],2,0),0)*$E$2/100</f>
        <v>0</v>
      </c>
      <c r="AR151" s="41">
        <f>IFERROR(VLOOKUP(M151,Таблица1[],4,0),0)*$E$2/100</f>
        <v>0</v>
      </c>
      <c r="AS151" s="5" t="str">
        <f t="shared" si="44"/>
        <v>,  0,0,0</v>
      </c>
      <c r="AT151" s="41">
        <f>IFERROR(VLOOKUP(N151,Таблица1[],3,0),0)*$E$2/100</f>
        <v>0</v>
      </c>
      <c r="AU151" s="41">
        <f>IFERROR(VLOOKUP(N151,Таблица1[],2,0),0)*$E$2/100</f>
        <v>0</v>
      </c>
      <c r="AV151" s="41">
        <f>IFERROR(VLOOKUP(N151,Таблица1[],4,0),0)*$E$2/100</f>
        <v>0</v>
      </c>
      <c r="AW151" s="5" t="str">
        <f t="shared" si="45"/>
        <v>,  0,0,0</v>
      </c>
      <c r="AX151" s="41">
        <f>IFERROR(VLOOKUP(O151,Таблица1[],3,0),0)*$E$2/100</f>
        <v>0</v>
      </c>
      <c r="AY151" s="41">
        <f>IFERROR(VLOOKUP(O151,Таблица1[],2,0),0)*$E$2/100</f>
        <v>0</v>
      </c>
      <c r="AZ151" s="41">
        <f>IFERROR(VLOOKUP(O151,Таблица1[],4,0),0)*$E$2/100</f>
        <v>0</v>
      </c>
      <c r="BA151" s="5" t="str">
        <f t="shared" si="46"/>
        <v>,  0,0,0</v>
      </c>
      <c r="BB151" s="41">
        <f>IFERROR(VLOOKUP(P151,Таблица1[],3,0),0)*$E$2/100</f>
        <v>0</v>
      </c>
      <c r="BC151" s="41">
        <f>IFERROR(VLOOKUP(P151,Таблица1[],2,0),0)*$E$2/100</f>
        <v>0</v>
      </c>
      <c r="BD151" s="41">
        <f>IFERROR(VLOOKUP(P151,Таблица1[],4,0),0)*$E$2/100</f>
        <v>0</v>
      </c>
      <c r="BE151" s="5" t="str">
        <f t="shared" si="47"/>
        <v>,  0,0,0</v>
      </c>
      <c r="BF151" s="41">
        <f>IFERROR(VLOOKUP(Q151,Таблица1[],3,0),0)*$E$2/100</f>
        <v>0</v>
      </c>
      <c r="BG151" s="41">
        <f>IFERROR(VLOOKUP(Q151,Таблица1[],2,0),0)*$E$2/100</f>
        <v>0</v>
      </c>
      <c r="BH151" s="41">
        <f>IFERROR(VLOOKUP(Q151,Таблица1[],4,0),0)*$E$2/100</f>
        <v>0</v>
      </c>
      <c r="BI151" s="5" t="str">
        <f t="shared" si="48"/>
        <v>,  0,0,0</v>
      </c>
      <c r="BJ151" s="41">
        <f>IFERROR(VLOOKUP(R151,Таблица1[],3,0),0)*$E$2/100</f>
        <v>0</v>
      </c>
      <c r="BK151" s="41">
        <f>IFERROR(VLOOKUP(R151,Таблица1[],2,0),0)*$E$2/100</f>
        <v>0</v>
      </c>
      <c r="BL151" s="41">
        <f>IFERROR(VLOOKUP(R151,Таблица1[],4,0),0)*$E$2/100</f>
        <v>0</v>
      </c>
      <c r="BM151" s="5" t="str">
        <f t="shared" si="49"/>
        <v>,  0,0,0</v>
      </c>
      <c r="BN151" s="41">
        <f>IFERROR(VLOOKUP(S151,Таблица1[],3,0),0)*$E$2/100</f>
        <v>0</v>
      </c>
      <c r="BO151" s="41">
        <f>IFERROR(VLOOKUP(S151,Таблица1[],2,0),0)*$E$2/100</f>
        <v>0</v>
      </c>
      <c r="BP151" s="41">
        <f>IFERROR(VLOOKUP(S151,Таблица1[],4,0),0)*$E$2/100</f>
        <v>0</v>
      </c>
      <c r="BQ151" s="5" t="str">
        <f t="shared" si="50"/>
        <v>,  0,0,0</v>
      </c>
      <c r="BR151" s="41">
        <f>IFERROR(VLOOKUP(T151,Таблица1[],3,0),0)*$E$2/100</f>
        <v>0</v>
      </c>
      <c r="BS151" s="41">
        <f>IFERROR(VLOOKUP(T151,Таблица1[],2,0),0)*$E$2/100</f>
        <v>0</v>
      </c>
      <c r="BT151" s="41">
        <f>IFERROR(VLOOKUP(T151,Таблица1[],4,0),0)*$E$2/100</f>
        <v>0</v>
      </c>
      <c r="BU151" s="5" t="str">
        <f t="shared" si="51"/>
        <v>,  0,0,0</v>
      </c>
    </row>
    <row r="152" spans="2:73" x14ac:dyDescent="0.45">
      <c r="B152" s="25">
        <v>64</v>
      </c>
      <c r="C152" s="25">
        <v>0</v>
      </c>
      <c r="D152" s="25">
        <v>20</v>
      </c>
      <c r="E152" s="25">
        <v>1</v>
      </c>
      <c r="F152" t="str">
        <f t="shared" si="31"/>
        <v>64,0,20,1</v>
      </c>
      <c r="V152" t="str">
        <f t="shared" si="52"/>
        <v>.DB   64,0,20,1,  0,0,0,  0,0,0,  0,0,0,  0,0,0,  0,0,0,  0,0,0,  0,0,0,  0,0,0,  0,0,0,  0,0,0,  0,0,0,  0,0,0</v>
      </c>
      <c r="W152" s="30" t="s">
        <v>24</v>
      </c>
      <c r="X152" s="30"/>
      <c r="Y152" s="30"/>
      <c r="Z152" s="41">
        <f>IFERROR(VLOOKUP(I152,Таблица1[],3,0),0)*$E$2/100</f>
        <v>0</v>
      </c>
      <c r="AA152" s="41">
        <f>IFERROR(VLOOKUP(I152,Таблица1[],2,0),0)*$E$2/100</f>
        <v>0</v>
      </c>
      <c r="AB152" s="41">
        <f>IFERROR(VLOOKUP(I152,Таблица1[],4,0),0)*$E$2/100</f>
        <v>0</v>
      </c>
      <c r="AC152" s="5" t="str">
        <f t="shared" si="40"/>
        <v>,  0,0,0</v>
      </c>
      <c r="AD152" s="41">
        <f>IFERROR(VLOOKUP(J152,Таблица1[],3,0),0)*$E$2/100</f>
        <v>0</v>
      </c>
      <c r="AE152" s="41">
        <f>IFERROR(VLOOKUP(J152,Таблица1[],2,0),0)*$E$2/100</f>
        <v>0</v>
      </c>
      <c r="AF152" s="41">
        <f>IFERROR(VLOOKUP(J152,Таблица1[],4,0),0)*$E$2/100</f>
        <v>0</v>
      </c>
      <c r="AG152" s="5" t="str">
        <f t="shared" si="41"/>
        <v>,  0,0,0</v>
      </c>
      <c r="AH152" s="41">
        <f>IFERROR(VLOOKUP(K152,Таблица1[],3,0),0)*$E$2/100</f>
        <v>0</v>
      </c>
      <c r="AI152" s="41">
        <f>IFERROR(VLOOKUP(K152,Таблица1[],2,0),0)*$E$2/100</f>
        <v>0</v>
      </c>
      <c r="AJ152" s="41">
        <f>IFERROR(VLOOKUP(K152,Таблица1[],4,0),0)*$E$2/100</f>
        <v>0</v>
      </c>
      <c r="AK152" s="5" t="str">
        <f t="shared" si="42"/>
        <v>,  0,0,0</v>
      </c>
      <c r="AL152" s="41">
        <f>IFERROR(VLOOKUP(L152,Таблица1[],3,0),0)*$E$2/100</f>
        <v>0</v>
      </c>
      <c r="AM152" s="41">
        <f>IFERROR(VLOOKUP(L152,Таблица1[],2,0),0)*$E$2/100</f>
        <v>0</v>
      </c>
      <c r="AN152" s="41">
        <f>IFERROR(VLOOKUP(L152,Таблица1[],4,0),0)*$E$2/100</f>
        <v>0</v>
      </c>
      <c r="AO152" s="5" t="str">
        <f t="shared" si="43"/>
        <v>,  0,0,0</v>
      </c>
      <c r="AP152" s="41">
        <f>IFERROR(VLOOKUP(M152,Таблица1[],3,0),0)*$E$2/100</f>
        <v>0</v>
      </c>
      <c r="AQ152" s="41">
        <f>IFERROR(VLOOKUP(M152,Таблица1[],2,0),0)*$E$2/100</f>
        <v>0</v>
      </c>
      <c r="AR152" s="41">
        <f>IFERROR(VLOOKUP(M152,Таблица1[],4,0),0)*$E$2/100</f>
        <v>0</v>
      </c>
      <c r="AS152" s="5" t="str">
        <f t="shared" si="44"/>
        <v>,  0,0,0</v>
      </c>
      <c r="AT152" s="41">
        <f>IFERROR(VLOOKUP(N152,Таблица1[],3,0),0)*$E$2/100</f>
        <v>0</v>
      </c>
      <c r="AU152" s="41">
        <f>IFERROR(VLOOKUP(N152,Таблица1[],2,0),0)*$E$2/100</f>
        <v>0</v>
      </c>
      <c r="AV152" s="41">
        <f>IFERROR(VLOOKUP(N152,Таблица1[],4,0),0)*$E$2/100</f>
        <v>0</v>
      </c>
      <c r="AW152" s="5" t="str">
        <f t="shared" si="45"/>
        <v>,  0,0,0</v>
      </c>
      <c r="AX152" s="41">
        <f>IFERROR(VLOOKUP(O152,Таблица1[],3,0),0)*$E$2/100</f>
        <v>0</v>
      </c>
      <c r="AY152" s="41">
        <f>IFERROR(VLOOKUP(O152,Таблица1[],2,0),0)*$E$2/100</f>
        <v>0</v>
      </c>
      <c r="AZ152" s="41">
        <f>IFERROR(VLOOKUP(O152,Таблица1[],4,0),0)*$E$2/100</f>
        <v>0</v>
      </c>
      <c r="BA152" s="5" t="str">
        <f t="shared" si="46"/>
        <v>,  0,0,0</v>
      </c>
      <c r="BB152" s="41">
        <f>IFERROR(VLOOKUP(P152,Таблица1[],3,0),0)*$E$2/100</f>
        <v>0</v>
      </c>
      <c r="BC152" s="41">
        <f>IFERROR(VLOOKUP(P152,Таблица1[],2,0),0)*$E$2/100</f>
        <v>0</v>
      </c>
      <c r="BD152" s="41">
        <f>IFERROR(VLOOKUP(P152,Таблица1[],4,0),0)*$E$2/100</f>
        <v>0</v>
      </c>
      <c r="BE152" s="5" t="str">
        <f t="shared" si="47"/>
        <v>,  0,0,0</v>
      </c>
      <c r="BF152" s="41">
        <f>IFERROR(VLOOKUP(Q152,Таблица1[],3,0),0)*$E$2/100</f>
        <v>0</v>
      </c>
      <c r="BG152" s="41">
        <f>IFERROR(VLOOKUP(Q152,Таблица1[],2,0),0)*$E$2/100</f>
        <v>0</v>
      </c>
      <c r="BH152" s="41">
        <f>IFERROR(VLOOKUP(Q152,Таблица1[],4,0),0)*$E$2/100</f>
        <v>0</v>
      </c>
      <c r="BI152" s="5" t="str">
        <f t="shared" si="48"/>
        <v>,  0,0,0</v>
      </c>
      <c r="BJ152" s="41">
        <f>IFERROR(VLOOKUP(R152,Таблица1[],3,0),0)*$E$2/100</f>
        <v>0</v>
      </c>
      <c r="BK152" s="41">
        <f>IFERROR(VLOOKUP(R152,Таблица1[],2,0),0)*$E$2/100</f>
        <v>0</v>
      </c>
      <c r="BL152" s="41">
        <f>IFERROR(VLOOKUP(R152,Таблица1[],4,0),0)*$E$2/100</f>
        <v>0</v>
      </c>
      <c r="BM152" s="5" t="str">
        <f t="shared" si="49"/>
        <v>,  0,0,0</v>
      </c>
      <c r="BN152" s="41">
        <f>IFERROR(VLOOKUP(S152,Таблица1[],3,0),0)*$E$2/100</f>
        <v>0</v>
      </c>
      <c r="BO152" s="41">
        <f>IFERROR(VLOOKUP(S152,Таблица1[],2,0),0)*$E$2/100</f>
        <v>0</v>
      </c>
      <c r="BP152" s="41">
        <f>IFERROR(VLOOKUP(S152,Таблица1[],4,0),0)*$E$2/100</f>
        <v>0</v>
      </c>
      <c r="BQ152" s="5" t="str">
        <f t="shared" si="50"/>
        <v>,  0,0,0</v>
      </c>
      <c r="BR152" s="41">
        <f>IFERROR(VLOOKUP(T152,Таблица1[],3,0),0)*$E$2/100</f>
        <v>0</v>
      </c>
      <c r="BS152" s="41">
        <f>IFERROR(VLOOKUP(T152,Таблица1[],2,0),0)*$E$2/100</f>
        <v>0</v>
      </c>
      <c r="BT152" s="41">
        <f>IFERROR(VLOOKUP(T152,Таблица1[],4,0),0)*$E$2/100</f>
        <v>0</v>
      </c>
      <c r="BU152" s="5" t="str">
        <f t="shared" si="51"/>
        <v>,  0,0,0</v>
      </c>
    </row>
    <row r="153" spans="2:73" x14ac:dyDescent="0.45">
      <c r="B153" s="25">
        <v>64</v>
      </c>
      <c r="C153" s="25">
        <v>0</v>
      </c>
      <c r="D153" s="25">
        <v>20</v>
      </c>
      <c r="E153" s="25">
        <v>1</v>
      </c>
      <c r="F153" t="str">
        <f t="shared" si="31"/>
        <v>64,0,20,1</v>
      </c>
      <c r="V153" t="str">
        <f t="shared" si="52"/>
        <v>.DB   64,0,20,1,  0,0,0,  0,0,0,  0,0,0,  0,0,0,  0,0,0,  0,0,0,  0,0,0,  0,0,0,  0,0,0,  0,0,0,  0,0,0,  0,0,0</v>
      </c>
      <c r="W153" s="30" t="s">
        <v>24</v>
      </c>
      <c r="X153" s="30"/>
      <c r="Y153" s="30"/>
      <c r="Z153" s="41">
        <f>IFERROR(VLOOKUP(I153,Таблица1[],3,0),0)*$E$2/100</f>
        <v>0</v>
      </c>
      <c r="AA153" s="41">
        <f>IFERROR(VLOOKUP(I153,Таблица1[],2,0),0)*$E$2/100</f>
        <v>0</v>
      </c>
      <c r="AB153" s="41">
        <f>IFERROR(VLOOKUP(I153,Таблица1[],4,0),0)*$E$2/100</f>
        <v>0</v>
      </c>
      <c r="AC153" s="5" t="str">
        <f t="shared" si="40"/>
        <v>,  0,0,0</v>
      </c>
      <c r="AD153" s="41">
        <f>IFERROR(VLOOKUP(J153,Таблица1[],3,0),0)*$E$2/100</f>
        <v>0</v>
      </c>
      <c r="AE153" s="41">
        <f>IFERROR(VLOOKUP(J153,Таблица1[],2,0),0)*$E$2/100</f>
        <v>0</v>
      </c>
      <c r="AF153" s="41">
        <f>IFERROR(VLOOKUP(J153,Таблица1[],4,0),0)*$E$2/100</f>
        <v>0</v>
      </c>
      <c r="AG153" s="5" t="str">
        <f t="shared" si="41"/>
        <v>,  0,0,0</v>
      </c>
      <c r="AH153" s="41">
        <f>IFERROR(VLOOKUP(K153,Таблица1[],3,0),0)*$E$2/100</f>
        <v>0</v>
      </c>
      <c r="AI153" s="41">
        <f>IFERROR(VLOOKUP(K153,Таблица1[],2,0),0)*$E$2/100</f>
        <v>0</v>
      </c>
      <c r="AJ153" s="41">
        <f>IFERROR(VLOOKUP(K153,Таблица1[],4,0),0)*$E$2/100</f>
        <v>0</v>
      </c>
      <c r="AK153" s="5" t="str">
        <f t="shared" si="42"/>
        <v>,  0,0,0</v>
      </c>
      <c r="AL153" s="41">
        <f>IFERROR(VLOOKUP(L153,Таблица1[],3,0),0)*$E$2/100</f>
        <v>0</v>
      </c>
      <c r="AM153" s="41">
        <f>IFERROR(VLOOKUP(L153,Таблица1[],2,0),0)*$E$2/100</f>
        <v>0</v>
      </c>
      <c r="AN153" s="41">
        <f>IFERROR(VLOOKUP(L153,Таблица1[],4,0),0)*$E$2/100</f>
        <v>0</v>
      </c>
      <c r="AO153" s="5" t="str">
        <f t="shared" si="43"/>
        <v>,  0,0,0</v>
      </c>
      <c r="AP153" s="41">
        <f>IFERROR(VLOOKUP(M153,Таблица1[],3,0),0)*$E$2/100</f>
        <v>0</v>
      </c>
      <c r="AQ153" s="41">
        <f>IFERROR(VLOOKUP(M153,Таблица1[],2,0),0)*$E$2/100</f>
        <v>0</v>
      </c>
      <c r="AR153" s="41">
        <f>IFERROR(VLOOKUP(M153,Таблица1[],4,0),0)*$E$2/100</f>
        <v>0</v>
      </c>
      <c r="AS153" s="5" t="str">
        <f t="shared" si="44"/>
        <v>,  0,0,0</v>
      </c>
      <c r="AT153" s="41">
        <f>IFERROR(VLOOKUP(N153,Таблица1[],3,0),0)*$E$2/100</f>
        <v>0</v>
      </c>
      <c r="AU153" s="41">
        <f>IFERROR(VLOOKUP(N153,Таблица1[],2,0),0)*$E$2/100</f>
        <v>0</v>
      </c>
      <c r="AV153" s="41">
        <f>IFERROR(VLOOKUP(N153,Таблица1[],4,0),0)*$E$2/100</f>
        <v>0</v>
      </c>
      <c r="AW153" s="5" t="str">
        <f t="shared" si="45"/>
        <v>,  0,0,0</v>
      </c>
      <c r="AX153" s="41">
        <f>IFERROR(VLOOKUP(O153,Таблица1[],3,0),0)*$E$2/100</f>
        <v>0</v>
      </c>
      <c r="AY153" s="41">
        <f>IFERROR(VLOOKUP(O153,Таблица1[],2,0),0)*$E$2/100</f>
        <v>0</v>
      </c>
      <c r="AZ153" s="41">
        <f>IFERROR(VLOOKUP(O153,Таблица1[],4,0),0)*$E$2/100</f>
        <v>0</v>
      </c>
      <c r="BA153" s="5" t="str">
        <f t="shared" si="46"/>
        <v>,  0,0,0</v>
      </c>
      <c r="BB153" s="41">
        <f>IFERROR(VLOOKUP(P153,Таблица1[],3,0),0)*$E$2/100</f>
        <v>0</v>
      </c>
      <c r="BC153" s="41">
        <f>IFERROR(VLOOKUP(P153,Таблица1[],2,0),0)*$E$2/100</f>
        <v>0</v>
      </c>
      <c r="BD153" s="41">
        <f>IFERROR(VLOOKUP(P153,Таблица1[],4,0),0)*$E$2/100</f>
        <v>0</v>
      </c>
      <c r="BE153" s="5" t="str">
        <f t="shared" si="47"/>
        <v>,  0,0,0</v>
      </c>
      <c r="BF153" s="41">
        <f>IFERROR(VLOOKUP(Q153,Таблица1[],3,0),0)*$E$2/100</f>
        <v>0</v>
      </c>
      <c r="BG153" s="41">
        <f>IFERROR(VLOOKUP(Q153,Таблица1[],2,0),0)*$E$2/100</f>
        <v>0</v>
      </c>
      <c r="BH153" s="41">
        <f>IFERROR(VLOOKUP(Q153,Таблица1[],4,0),0)*$E$2/100</f>
        <v>0</v>
      </c>
      <c r="BI153" s="5" t="str">
        <f t="shared" si="48"/>
        <v>,  0,0,0</v>
      </c>
      <c r="BJ153" s="41">
        <f>IFERROR(VLOOKUP(R153,Таблица1[],3,0),0)*$E$2/100</f>
        <v>0</v>
      </c>
      <c r="BK153" s="41">
        <f>IFERROR(VLOOKUP(R153,Таблица1[],2,0),0)*$E$2/100</f>
        <v>0</v>
      </c>
      <c r="BL153" s="41">
        <f>IFERROR(VLOOKUP(R153,Таблица1[],4,0),0)*$E$2/100</f>
        <v>0</v>
      </c>
      <c r="BM153" s="5" t="str">
        <f t="shared" si="49"/>
        <v>,  0,0,0</v>
      </c>
      <c r="BN153" s="41">
        <f>IFERROR(VLOOKUP(S153,Таблица1[],3,0),0)*$E$2/100</f>
        <v>0</v>
      </c>
      <c r="BO153" s="41">
        <f>IFERROR(VLOOKUP(S153,Таблица1[],2,0),0)*$E$2/100</f>
        <v>0</v>
      </c>
      <c r="BP153" s="41">
        <f>IFERROR(VLOOKUP(S153,Таблица1[],4,0),0)*$E$2/100</f>
        <v>0</v>
      </c>
      <c r="BQ153" s="5" t="str">
        <f t="shared" si="50"/>
        <v>,  0,0,0</v>
      </c>
      <c r="BR153" s="41">
        <f>IFERROR(VLOOKUP(T153,Таблица1[],3,0),0)*$E$2/100</f>
        <v>0</v>
      </c>
      <c r="BS153" s="41">
        <f>IFERROR(VLOOKUP(T153,Таблица1[],2,0),0)*$E$2/100</f>
        <v>0</v>
      </c>
      <c r="BT153" s="41">
        <f>IFERROR(VLOOKUP(T153,Таблица1[],4,0),0)*$E$2/100</f>
        <v>0</v>
      </c>
      <c r="BU153" s="5" t="str">
        <f t="shared" si="51"/>
        <v>,  0,0,0</v>
      </c>
    </row>
    <row r="154" spans="2:73" x14ac:dyDescent="0.45">
      <c r="B154" s="25">
        <v>64</v>
      </c>
      <c r="C154" s="25">
        <v>0</v>
      </c>
      <c r="D154" s="25">
        <v>20</v>
      </c>
      <c r="E154" s="25">
        <v>1</v>
      </c>
      <c r="F154" t="str">
        <f t="shared" si="31"/>
        <v>64,0,20,1</v>
      </c>
      <c r="V154" t="str">
        <f t="shared" si="52"/>
        <v>.DB   64,0,20,1,  0,0,0,  0,0,0,  0,0,0,  0,0,0,  0,0,0,  0,0,0,  0,0,0,  0,0,0,  0,0,0,  0,0,0,  0,0,0,  0,0,0</v>
      </c>
      <c r="W154" s="30" t="s">
        <v>24</v>
      </c>
      <c r="X154" s="30"/>
      <c r="Y154" s="30"/>
      <c r="Z154" s="41">
        <f>IFERROR(VLOOKUP(I154,Таблица1[],3,0),0)*$E$2/100</f>
        <v>0</v>
      </c>
      <c r="AA154" s="41">
        <f>IFERROR(VLOOKUP(I154,Таблица1[],2,0),0)*$E$2/100</f>
        <v>0</v>
      </c>
      <c r="AB154" s="41">
        <f>IFERROR(VLOOKUP(I154,Таблица1[],4,0),0)*$E$2/100</f>
        <v>0</v>
      </c>
      <c r="AC154" s="5" t="str">
        <f t="shared" si="40"/>
        <v>,  0,0,0</v>
      </c>
      <c r="AD154" s="41">
        <f>IFERROR(VLOOKUP(J154,Таблица1[],3,0),0)*$E$2/100</f>
        <v>0</v>
      </c>
      <c r="AE154" s="41">
        <f>IFERROR(VLOOKUP(J154,Таблица1[],2,0),0)*$E$2/100</f>
        <v>0</v>
      </c>
      <c r="AF154" s="41">
        <f>IFERROR(VLOOKUP(J154,Таблица1[],4,0),0)*$E$2/100</f>
        <v>0</v>
      </c>
      <c r="AG154" s="5" t="str">
        <f t="shared" si="41"/>
        <v>,  0,0,0</v>
      </c>
      <c r="AH154" s="41">
        <f>IFERROR(VLOOKUP(K154,Таблица1[],3,0),0)*$E$2/100</f>
        <v>0</v>
      </c>
      <c r="AI154" s="41">
        <f>IFERROR(VLOOKUP(K154,Таблица1[],2,0),0)*$E$2/100</f>
        <v>0</v>
      </c>
      <c r="AJ154" s="41">
        <f>IFERROR(VLOOKUP(K154,Таблица1[],4,0),0)*$E$2/100</f>
        <v>0</v>
      </c>
      <c r="AK154" s="5" t="str">
        <f t="shared" si="42"/>
        <v>,  0,0,0</v>
      </c>
      <c r="AL154" s="41">
        <f>IFERROR(VLOOKUP(L154,Таблица1[],3,0),0)*$E$2/100</f>
        <v>0</v>
      </c>
      <c r="AM154" s="41">
        <f>IFERROR(VLOOKUP(L154,Таблица1[],2,0),0)*$E$2/100</f>
        <v>0</v>
      </c>
      <c r="AN154" s="41">
        <f>IFERROR(VLOOKUP(L154,Таблица1[],4,0),0)*$E$2/100</f>
        <v>0</v>
      </c>
      <c r="AO154" s="5" t="str">
        <f t="shared" si="43"/>
        <v>,  0,0,0</v>
      </c>
      <c r="AP154" s="41">
        <f>IFERROR(VLOOKUP(M154,Таблица1[],3,0),0)*$E$2/100</f>
        <v>0</v>
      </c>
      <c r="AQ154" s="41">
        <f>IFERROR(VLOOKUP(M154,Таблица1[],2,0),0)*$E$2/100</f>
        <v>0</v>
      </c>
      <c r="AR154" s="41">
        <f>IFERROR(VLOOKUP(M154,Таблица1[],4,0),0)*$E$2/100</f>
        <v>0</v>
      </c>
      <c r="AS154" s="5" t="str">
        <f t="shared" si="44"/>
        <v>,  0,0,0</v>
      </c>
      <c r="AT154" s="41">
        <f>IFERROR(VLOOKUP(N154,Таблица1[],3,0),0)*$E$2/100</f>
        <v>0</v>
      </c>
      <c r="AU154" s="41">
        <f>IFERROR(VLOOKUP(N154,Таблица1[],2,0),0)*$E$2/100</f>
        <v>0</v>
      </c>
      <c r="AV154" s="41">
        <f>IFERROR(VLOOKUP(N154,Таблица1[],4,0),0)*$E$2/100</f>
        <v>0</v>
      </c>
      <c r="AW154" s="5" t="str">
        <f t="shared" si="45"/>
        <v>,  0,0,0</v>
      </c>
      <c r="AX154" s="41">
        <f>IFERROR(VLOOKUP(O154,Таблица1[],3,0),0)*$E$2/100</f>
        <v>0</v>
      </c>
      <c r="AY154" s="41">
        <f>IFERROR(VLOOKUP(O154,Таблица1[],2,0),0)*$E$2/100</f>
        <v>0</v>
      </c>
      <c r="AZ154" s="41">
        <f>IFERROR(VLOOKUP(O154,Таблица1[],4,0),0)*$E$2/100</f>
        <v>0</v>
      </c>
      <c r="BA154" s="5" t="str">
        <f t="shared" si="46"/>
        <v>,  0,0,0</v>
      </c>
      <c r="BB154" s="41">
        <f>IFERROR(VLOOKUP(P154,Таблица1[],3,0),0)*$E$2/100</f>
        <v>0</v>
      </c>
      <c r="BC154" s="41">
        <f>IFERROR(VLOOKUP(P154,Таблица1[],2,0),0)*$E$2/100</f>
        <v>0</v>
      </c>
      <c r="BD154" s="41">
        <f>IFERROR(VLOOKUP(P154,Таблица1[],4,0),0)*$E$2/100</f>
        <v>0</v>
      </c>
      <c r="BE154" s="5" t="str">
        <f t="shared" si="47"/>
        <v>,  0,0,0</v>
      </c>
      <c r="BF154" s="41">
        <f>IFERROR(VLOOKUP(Q154,Таблица1[],3,0),0)*$E$2/100</f>
        <v>0</v>
      </c>
      <c r="BG154" s="41">
        <f>IFERROR(VLOOKUP(Q154,Таблица1[],2,0),0)*$E$2/100</f>
        <v>0</v>
      </c>
      <c r="BH154" s="41">
        <f>IFERROR(VLOOKUP(Q154,Таблица1[],4,0),0)*$E$2/100</f>
        <v>0</v>
      </c>
      <c r="BI154" s="5" t="str">
        <f t="shared" si="48"/>
        <v>,  0,0,0</v>
      </c>
      <c r="BJ154" s="41">
        <f>IFERROR(VLOOKUP(R154,Таблица1[],3,0),0)*$E$2/100</f>
        <v>0</v>
      </c>
      <c r="BK154" s="41">
        <f>IFERROR(VLOOKUP(R154,Таблица1[],2,0),0)*$E$2/100</f>
        <v>0</v>
      </c>
      <c r="BL154" s="41">
        <f>IFERROR(VLOOKUP(R154,Таблица1[],4,0),0)*$E$2/100</f>
        <v>0</v>
      </c>
      <c r="BM154" s="5" t="str">
        <f t="shared" si="49"/>
        <v>,  0,0,0</v>
      </c>
      <c r="BN154" s="41">
        <f>IFERROR(VLOOKUP(S154,Таблица1[],3,0),0)*$E$2/100</f>
        <v>0</v>
      </c>
      <c r="BO154" s="41">
        <f>IFERROR(VLOOKUP(S154,Таблица1[],2,0),0)*$E$2/100</f>
        <v>0</v>
      </c>
      <c r="BP154" s="41">
        <f>IFERROR(VLOOKUP(S154,Таблица1[],4,0),0)*$E$2/100</f>
        <v>0</v>
      </c>
      <c r="BQ154" s="5" t="str">
        <f t="shared" si="50"/>
        <v>,  0,0,0</v>
      </c>
      <c r="BR154" s="41">
        <f>IFERROR(VLOOKUP(T154,Таблица1[],3,0),0)*$E$2/100</f>
        <v>0</v>
      </c>
      <c r="BS154" s="41">
        <f>IFERROR(VLOOKUP(T154,Таблица1[],2,0),0)*$E$2/100</f>
        <v>0</v>
      </c>
      <c r="BT154" s="41">
        <f>IFERROR(VLOOKUP(T154,Таблица1[],4,0),0)*$E$2/100</f>
        <v>0</v>
      </c>
      <c r="BU154" s="5" t="str">
        <f t="shared" si="51"/>
        <v>,  0,0,0</v>
      </c>
    </row>
    <row r="155" spans="2:73" x14ac:dyDescent="0.45">
      <c r="B155" s="25">
        <v>64</v>
      </c>
      <c r="C155" s="25">
        <v>0</v>
      </c>
      <c r="D155" s="25">
        <v>20</v>
      </c>
      <c r="E155" s="25">
        <v>1</v>
      </c>
      <c r="F155" t="str">
        <f t="shared" si="31"/>
        <v>64,0,20,1</v>
      </c>
      <c r="V155" t="str">
        <f t="shared" si="52"/>
        <v>.DB   64,0,20,1,  0,0,0,  0,0,0,  0,0,0,  0,0,0,  0,0,0,  0,0,0,  0,0,0,  0,0,0,  0,0,0,  0,0,0,  0,0,0,  0,0,0</v>
      </c>
      <c r="W155" s="30" t="s">
        <v>24</v>
      </c>
      <c r="X155" s="30"/>
      <c r="Y155" s="30"/>
      <c r="Z155" s="41">
        <f>IFERROR(VLOOKUP(I155,Таблица1[],3,0),0)*$E$2/100</f>
        <v>0</v>
      </c>
      <c r="AA155" s="41">
        <f>IFERROR(VLOOKUP(I155,Таблица1[],2,0),0)*$E$2/100</f>
        <v>0</v>
      </c>
      <c r="AB155" s="41">
        <f>IFERROR(VLOOKUP(I155,Таблица1[],4,0),0)*$E$2/100</f>
        <v>0</v>
      </c>
      <c r="AC155" s="5" t="str">
        <f t="shared" si="40"/>
        <v>,  0,0,0</v>
      </c>
      <c r="AD155" s="41">
        <f>IFERROR(VLOOKUP(J155,Таблица1[],3,0),0)*$E$2/100</f>
        <v>0</v>
      </c>
      <c r="AE155" s="41">
        <f>IFERROR(VLOOKUP(J155,Таблица1[],2,0),0)*$E$2/100</f>
        <v>0</v>
      </c>
      <c r="AF155" s="41">
        <f>IFERROR(VLOOKUP(J155,Таблица1[],4,0),0)*$E$2/100</f>
        <v>0</v>
      </c>
      <c r="AG155" s="5" t="str">
        <f t="shared" si="41"/>
        <v>,  0,0,0</v>
      </c>
      <c r="AH155" s="41">
        <f>IFERROR(VLOOKUP(K155,Таблица1[],3,0),0)*$E$2/100</f>
        <v>0</v>
      </c>
      <c r="AI155" s="41">
        <f>IFERROR(VLOOKUP(K155,Таблица1[],2,0),0)*$E$2/100</f>
        <v>0</v>
      </c>
      <c r="AJ155" s="41">
        <f>IFERROR(VLOOKUP(K155,Таблица1[],4,0),0)*$E$2/100</f>
        <v>0</v>
      </c>
      <c r="AK155" s="5" t="str">
        <f t="shared" si="42"/>
        <v>,  0,0,0</v>
      </c>
      <c r="AL155" s="41">
        <f>IFERROR(VLOOKUP(L155,Таблица1[],3,0),0)*$E$2/100</f>
        <v>0</v>
      </c>
      <c r="AM155" s="41">
        <f>IFERROR(VLOOKUP(L155,Таблица1[],2,0),0)*$E$2/100</f>
        <v>0</v>
      </c>
      <c r="AN155" s="41">
        <f>IFERROR(VLOOKUP(L155,Таблица1[],4,0),0)*$E$2/100</f>
        <v>0</v>
      </c>
      <c r="AO155" s="5" t="str">
        <f t="shared" si="43"/>
        <v>,  0,0,0</v>
      </c>
      <c r="AP155" s="41">
        <f>IFERROR(VLOOKUP(M155,Таблица1[],3,0),0)*$E$2/100</f>
        <v>0</v>
      </c>
      <c r="AQ155" s="41">
        <f>IFERROR(VLOOKUP(M155,Таблица1[],2,0),0)*$E$2/100</f>
        <v>0</v>
      </c>
      <c r="AR155" s="41">
        <f>IFERROR(VLOOKUP(M155,Таблица1[],4,0),0)*$E$2/100</f>
        <v>0</v>
      </c>
      <c r="AS155" s="5" t="str">
        <f t="shared" si="44"/>
        <v>,  0,0,0</v>
      </c>
      <c r="AT155" s="41">
        <f>IFERROR(VLOOKUP(N155,Таблица1[],3,0),0)*$E$2/100</f>
        <v>0</v>
      </c>
      <c r="AU155" s="41">
        <f>IFERROR(VLOOKUP(N155,Таблица1[],2,0),0)*$E$2/100</f>
        <v>0</v>
      </c>
      <c r="AV155" s="41">
        <f>IFERROR(VLOOKUP(N155,Таблица1[],4,0),0)*$E$2/100</f>
        <v>0</v>
      </c>
      <c r="AW155" s="5" t="str">
        <f t="shared" si="45"/>
        <v>,  0,0,0</v>
      </c>
      <c r="AX155" s="41">
        <f>IFERROR(VLOOKUP(O155,Таблица1[],3,0),0)*$E$2/100</f>
        <v>0</v>
      </c>
      <c r="AY155" s="41">
        <f>IFERROR(VLOOKUP(O155,Таблица1[],2,0),0)*$E$2/100</f>
        <v>0</v>
      </c>
      <c r="AZ155" s="41">
        <f>IFERROR(VLOOKUP(O155,Таблица1[],4,0),0)*$E$2/100</f>
        <v>0</v>
      </c>
      <c r="BA155" s="5" t="str">
        <f t="shared" si="46"/>
        <v>,  0,0,0</v>
      </c>
      <c r="BB155" s="41">
        <f>IFERROR(VLOOKUP(P155,Таблица1[],3,0),0)*$E$2/100</f>
        <v>0</v>
      </c>
      <c r="BC155" s="41">
        <f>IFERROR(VLOOKUP(P155,Таблица1[],2,0),0)*$E$2/100</f>
        <v>0</v>
      </c>
      <c r="BD155" s="41">
        <f>IFERROR(VLOOKUP(P155,Таблица1[],4,0),0)*$E$2/100</f>
        <v>0</v>
      </c>
      <c r="BE155" s="5" t="str">
        <f t="shared" si="47"/>
        <v>,  0,0,0</v>
      </c>
      <c r="BF155" s="41">
        <f>IFERROR(VLOOKUP(Q155,Таблица1[],3,0),0)*$E$2/100</f>
        <v>0</v>
      </c>
      <c r="BG155" s="41">
        <f>IFERROR(VLOOKUP(Q155,Таблица1[],2,0),0)*$E$2/100</f>
        <v>0</v>
      </c>
      <c r="BH155" s="41">
        <f>IFERROR(VLOOKUP(Q155,Таблица1[],4,0),0)*$E$2/100</f>
        <v>0</v>
      </c>
      <c r="BI155" s="5" t="str">
        <f t="shared" si="48"/>
        <v>,  0,0,0</v>
      </c>
      <c r="BJ155" s="41">
        <f>IFERROR(VLOOKUP(R155,Таблица1[],3,0),0)*$E$2/100</f>
        <v>0</v>
      </c>
      <c r="BK155" s="41">
        <f>IFERROR(VLOOKUP(R155,Таблица1[],2,0),0)*$E$2/100</f>
        <v>0</v>
      </c>
      <c r="BL155" s="41">
        <f>IFERROR(VLOOKUP(R155,Таблица1[],4,0),0)*$E$2/100</f>
        <v>0</v>
      </c>
      <c r="BM155" s="5" t="str">
        <f t="shared" si="49"/>
        <v>,  0,0,0</v>
      </c>
      <c r="BN155" s="41">
        <f>IFERROR(VLOOKUP(S155,Таблица1[],3,0),0)*$E$2/100</f>
        <v>0</v>
      </c>
      <c r="BO155" s="41">
        <f>IFERROR(VLOOKUP(S155,Таблица1[],2,0),0)*$E$2/100</f>
        <v>0</v>
      </c>
      <c r="BP155" s="41">
        <f>IFERROR(VLOOKUP(S155,Таблица1[],4,0),0)*$E$2/100</f>
        <v>0</v>
      </c>
      <c r="BQ155" s="5" t="str">
        <f t="shared" si="50"/>
        <v>,  0,0,0</v>
      </c>
      <c r="BR155" s="41">
        <f>IFERROR(VLOOKUP(T155,Таблица1[],3,0),0)*$E$2/100</f>
        <v>0</v>
      </c>
      <c r="BS155" s="41">
        <f>IFERROR(VLOOKUP(T155,Таблица1[],2,0),0)*$E$2/100</f>
        <v>0</v>
      </c>
      <c r="BT155" s="41">
        <f>IFERROR(VLOOKUP(T155,Таблица1[],4,0),0)*$E$2/100</f>
        <v>0</v>
      </c>
      <c r="BU155" s="5" t="str">
        <f t="shared" si="51"/>
        <v>,  0,0,0</v>
      </c>
    </row>
    <row r="156" spans="2:73" x14ac:dyDescent="0.45">
      <c r="B156" s="25">
        <v>64</v>
      </c>
      <c r="C156" s="25">
        <v>0</v>
      </c>
      <c r="D156" s="25">
        <v>20</v>
      </c>
      <c r="E156" s="25">
        <v>1</v>
      </c>
      <c r="F156" t="str">
        <f t="shared" si="31"/>
        <v>64,0,20,1</v>
      </c>
      <c r="V156" t="str">
        <f t="shared" si="52"/>
        <v>.DB   64,0,20,1,  0,0,0,  0,0,0,  0,0,0,  0,0,0,  0,0,0,  0,0,0,  0,0,0,  0,0,0,  0,0,0,  0,0,0,  0,0,0,  0,0,0</v>
      </c>
      <c r="W156" s="30" t="s">
        <v>24</v>
      </c>
      <c r="X156" s="30"/>
      <c r="Y156" s="30"/>
      <c r="Z156" s="41">
        <f>IFERROR(VLOOKUP(I156,Таблица1[],3,0),0)*$E$2/100</f>
        <v>0</v>
      </c>
      <c r="AA156" s="41">
        <f>IFERROR(VLOOKUP(I156,Таблица1[],2,0),0)*$E$2/100</f>
        <v>0</v>
      </c>
      <c r="AB156" s="41">
        <f>IFERROR(VLOOKUP(I156,Таблица1[],4,0),0)*$E$2/100</f>
        <v>0</v>
      </c>
      <c r="AC156" s="5" t="str">
        <f t="shared" si="40"/>
        <v>,  0,0,0</v>
      </c>
      <c r="AD156" s="41">
        <f>IFERROR(VLOOKUP(J156,Таблица1[],3,0),0)*$E$2/100</f>
        <v>0</v>
      </c>
      <c r="AE156" s="41">
        <f>IFERROR(VLOOKUP(J156,Таблица1[],2,0),0)*$E$2/100</f>
        <v>0</v>
      </c>
      <c r="AF156" s="41">
        <f>IFERROR(VLOOKUP(J156,Таблица1[],4,0),0)*$E$2/100</f>
        <v>0</v>
      </c>
      <c r="AG156" s="5" t="str">
        <f t="shared" si="41"/>
        <v>,  0,0,0</v>
      </c>
      <c r="AH156" s="41">
        <f>IFERROR(VLOOKUP(K156,Таблица1[],3,0),0)*$E$2/100</f>
        <v>0</v>
      </c>
      <c r="AI156" s="41">
        <f>IFERROR(VLOOKUP(K156,Таблица1[],2,0),0)*$E$2/100</f>
        <v>0</v>
      </c>
      <c r="AJ156" s="41">
        <f>IFERROR(VLOOKUP(K156,Таблица1[],4,0),0)*$E$2/100</f>
        <v>0</v>
      </c>
      <c r="AK156" s="5" t="str">
        <f t="shared" si="42"/>
        <v>,  0,0,0</v>
      </c>
      <c r="AL156" s="41">
        <f>IFERROR(VLOOKUP(L156,Таблица1[],3,0),0)*$E$2/100</f>
        <v>0</v>
      </c>
      <c r="AM156" s="41">
        <f>IFERROR(VLOOKUP(L156,Таблица1[],2,0),0)*$E$2/100</f>
        <v>0</v>
      </c>
      <c r="AN156" s="41">
        <f>IFERROR(VLOOKUP(L156,Таблица1[],4,0),0)*$E$2/100</f>
        <v>0</v>
      </c>
      <c r="AO156" s="5" t="str">
        <f t="shared" si="43"/>
        <v>,  0,0,0</v>
      </c>
      <c r="AP156" s="41">
        <f>IFERROR(VLOOKUP(M156,Таблица1[],3,0),0)*$E$2/100</f>
        <v>0</v>
      </c>
      <c r="AQ156" s="41">
        <f>IFERROR(VLOOKUP(M156,Таблица1[],2,0),0)*$E$2/100</f>
        <v>0</v>
      </c>
      <c r="AR156" s="41">
        <f>IFERROR(VLOOKUP(M156,Таблица1[],4,0),0)*$E$2/100</f>
        <v>0</v>
      </c>
      <c r="AS156" s="5" t="str">
        <f t="shared" si="44"/>
        <v>,  0,0,0</v>
      </c>
      <c r="AT156" s="41">
        <f>IFERROR(VLOOKUP(N156,Таблица1[],3,0),0)*$E$2/100</f>
        <v>0</v>
      </c>
      <c r="AU156" s="41">
        <f>IFERROR(VLOOKUP(N156,Таблица1[],2,0),0)*$E$2/100</f>
        <v>0</v>
      </c>
      <c r="AV156" s="41">
        <f>IFERROR(VLOOKUP(N156,Таблица1[],4,0),0)*$E$2/100</f>
        <v>0</v>
      </c>
      <c r="AW156" s="5" t="str">
        <f t="shared" si="45"/>
        <v>,  0,0,0</v>
      </c>
      <c r="AX156" s="41">
        <f>IFERROR(VLOOKUP(O156,Таблица1[],3,0),0)*$E$2/100</f>
        <v>0</v>
      </c>
      <c r="AY156" s="41">
        <f>IFERROR(VLOOKUP(O156,Таблица1[],2,0),0)*$E$2/100</f>
        <v>0</v>
      </c>
      <c r="AZ156" s="41">
        <f>IFERROR(VLOOKUP(O156,Таблица1[],4,0),0)*$E$2/100</f>
        <v>0</v>
      </c>
      <c r="BA156" s="5" t="str">
        <f t="shared" si="46"/>
        <v>,  0,0,0</v>
      </c>
      <c r="BB156" s="41">
        <f>IFERROR(VLOOKUP(P156,Таблица1[],3,0),0)*$E$2/100</f>
        <v>0</v>
      </c>
      <c r="BC156" s="41">
        <f>IFERROR(VLOOKUP(P156,Таблица1[],2,0),0)*$E$2/100</f>
        <v>0</v>
      </c>
      <c r="BD156" s="41">
        <f>IFERROR(VLOOKUP(P156,Таблица1[],4,0),0)*$E$2/100</f>
        <v>0</v>
      </c>
      <c r="BE156" s="5" t="str">
        <f t="shared" si="47"/>
        <v>,  0,0,0</v>
      </c>
      <c r="BF156" s="41">
        <f>IFERROR(VLOOKUP(Q156,Таблица1[],3,0),0)*$E$2/100</f>
        <v>0</v>
      </c>
      <c r="BG156" s="41">
        <f>IFERROR(VLOOKUP(Q156,Таблица1[],2,0),0)*$E$2/100</f>
        <v>0</v>
      </c>
      <c r="BH156" s="41">
        <f>IFERROR(VLOOKUP(Q156,Таблица1[],4,0),0)*$E$2/100</f>
        <v>0</v>
      </c>
      <c r="BI156" s="5" t="str">
        <f t="shared" si="48"/>
        <v>,  0,0,0</v>
      </c>
      <c r="BJ156" s="41">
        <f>IFERROR(VLOOKUP(R156,Таблица1[],3,0),0)*$E$2/100</f>
        <v>0</v>
      </c>
      <c r="BK156" s="41">
        <f>IFERROR(VLOOKUP(R156,Таблица1[],2,0),0)*$E$2/100</f>
        <v>0</v>
      </c>
      <c r="BL156" s="41">
        <f>IFERROR(VLOOKUP(R156,Таблица1[],4,0),0)*$E$2/100</f>
        <v>0</v>
      </c>
      <c r="BM156" s="5" t="str">
        <f t="shared" si="49"/>
        <v>,  0,0,0</v>
      </c>
      <c r="BN156" s="41">
        <f>IFERROR(VLOOKUP(S156,Таблица1[],3,0),0)*$E$2/100</f>
        <v>0</v>
      </c>
      <c r="BO156" s="41">
        <f>IFERROR(VLOOKUP(S156,Таблица1[],2,0),0)*$E$2/100</f>
        <v>0</v>
      </c>
      <c r="BP156" s="41">
        <f>IFERROR(VLOOKUP(S156,Таблица1[],4,0),0)*$E$2/100</f>
        <v>0</v>
      </c>
      <c r="BQ156" s="5" t="str">
        <f t="shared" si="50"/>
        <v>,  0,0,0</v>
      </c>
      <c r="BR156" s="41">
        <f>IFERROR(VLOOKUP(T156,Таблица1[],3,0),0)*$E$2/100</f>
        <v>0</v>
      </c>
      <c r="BS156" s="41">
        <f>IFERROR(VLOOKUP(T156,Таблица1[],2,0),0)*$E$2/100</f>
        <v>0</v>
      </c>
      <c r="BT156" s="41">
        <f>IFERROR(VLOOKUP(T156,Таблица1[],4,0),0)*$E$2/100</f>
        <v>0</v>
      </c>
      <c r="BU156" s="5" t="str">
        <f t="shared" si="51"/>
        <v>,  0,0,0</v>
      </c>
    </row>
    <row r="157" spans="2:73" x14ac:dyDescent="0.45">
      <c r="B157" s="25">
        <v>64</v>
      </c>
      <c r="C157" s="25">
        <v>0</v>
      </c>
      <c r="D157" s="25">
        <v>20</v>
      </c>
      <c r="E157" s="25">
        <v>1</v>
      </c>
      <c r="F157" t="str">
        <f t="shared" si="31"/>
        <v>64,0,20,1</v>
      </c>
      <c r="V157" t="str">
        <f t="shared" si="52"/>
        <v>.DB   64,0,20,1,  0,0,0,  0,0,0,  0,0,0,  0,0,0,  0,0,0,  0,0,0,  0,0,0,  0,0,0,  0,0,0,  0,0,0,  0,0,0,  0,0,0</v>
      </c>
      <c r="W157" s="30" t="s">
        <v>24</v>
      </c>
      <c r="X157" s="30"/>
      <c r="Y157" s="30"/>
      <c r="Z157" s="41">
        <f>IFERROR(VLOOKUP(I157,Таблица1[],3,0),0)*$E$2/100</f>
        <v>0</v>
      </c>
      <c r="AA157" s="41">
        <f>IFERROR(VLOOKUP(I157,Таблица1[],2,0),0)*$E$2/100</f>
        <v>0</v>
      </c>
      <c r="AB157" s="41">
        <f>IFERROR(VLOOKUP(I157,Таблица1[],4,0),0)*$E$2/100</f>
        <v>0</v>
      </c>
      <c r="AC157" s="5" t="str">
        <f t="shared" si="40"/>
        <v>,  0,0,0</v>
      </c>
      <c r="AD157" s="41">
        <f>IFERROR(VLOOKUP(J157,Таблица1[],3,0),0)*$E$2/100</f>
        <v>0</v>
      </c>
      <c r="AE157" s="41">
        <f>IFERROR(VLOOKUP(J157,Таблица1[],2,0),0)*$E$2/100</f>
        <v>0</v>
      </c>
      <c r="AF157" s="41">
        <f>IFERROR(VLOOKUP(J157,Таблица1[],4,0),0)*$E$2/100</f>
        <v>0</v>
      </c>
      <c r="AG157" s="5" t="str">
        <f t="shared" si="41"/>
        <v>,  0,0,0</v>
      </c>
      <c r="AH157" s="41">
        <f>IFERROR(VLOOKUP(K157,Таблица1[],3,0),0)*$E$2/100</f>
        <v>0</v>
      </c>
      <c r="AI157" s="41">
        <f>IFERROR(VLOOKUP(K157,Таблица1[],2,0),0)*$E$2/100</f>
        <v>0</v>
      </c>
      <c r="AJ157" s="41">
        <f>IFERROR(VLOOKUP(K157,Таблица1[],4,0),0)*$E$2/100</f>
        <v>0</v>
      </c>
      <c r="AK157" s="5" t="str">
        <f t="shared" si="42"/>
        <v>,  0,0,0</v>
      </c>
      <c r="AL157" s="41">
        <f>IFERROR(VLOOKUP(L157,Таблица1[],3,0),0)*$E$2/100</f>
        <v>0</v>
      </c>
      <c r="AM157" s="41">
        <f>IFERROR(VLOOKUP(L157,Таблица1[],2,0),0)*$E$2/100</f>
        <v>0</v>
      </c>
      <c r="AN157" s="41">
        <f>IFERROR(VLOOKUP(L157,Таблица1[],4,0),0)*$E$2/100</f>
        <v>0</v>
      </c>
      <c r="AO157" s="5" t="str">
        <f t="shared" si="43"/>
        <v>,  0,0,0</v>
      </c>
      <c r="AP157" s="41">
        <f>IFERROR(VLOOKUP(M157,Таблица1[],3,0),0)*$E$2/100</f>
        <v>0</v>
      </c>
      <c r="AQ157" s="41">
        <f>IFERROR(VLOOKUP(M157,Таблица1[],2,0),0)*$E$2/100</f>
        <v>0</v>
      </c>
      <c r="AR157" s="41">
        <f>IFERROR(VLOOKUP(M157,Таблица1[],4,0),0)*$E$2/100</f>
        <v>0</v>
      </c>
      <c r="AS157" s="5" t="str">
        <f t="shared" si="44"/>
        <v>,  0,0,0</v>
      </c>
      <c r="AT157" s="41">
        <f>IFERROR(VLOOKUP(N157,Таблица1[],3,0),0)*$E$2/100</f>
        <v>0</v>
      </c>
      <c r="AU157" s="41">
        <f>IFERROR(VLOOKUP(N157,Таблица1[],2,0),0)*$E$2/100</f>
        <v>0</v>
      </c>
      <c r="AV157" s="41">
        <f>IFERROR(VLOOKUP(N157,Таблица1[],4,0),0)*$E$2/100</f>
        <v>0</v>
      </c>
      <c r="AW157" s="5" t="str">
        <f t="shared" si="45"/>
        <v>,  0,0,0</v>
      </c>
      <c r="AX157" s="41">
        <f>IFERROR(VLOOKUP(O157,Таблица1[],3,0),0)*$E$2/100</f>
        <v>0</v>
      </c>
      <c r="AY157" s="41">
        <f>IFERROR(VLOOKUP(O157,Таблица1[],2,0),0)*$E$2/100</f>
        <v>0</v>
      </c>
      <c r="AZ157" s="41">
        <f>IFERROR(VLOOKUP(O157,Таблица1[],4,0),0)*$E$2/100</f>
        <v>0</v>
      </c>
      <c r="BA157" s="5" t="str">
        <f t="shared" si="46"/>
        <v>,  0,0,0</v>
      </c>
      <c r="BB157" s="41">
        <f>IFERROR(VLOOKUP(P157,Таблица1[],3,0),0)*$E$2/100</f>
        <v>0</v>
      </c>
      <c r="BC157" s="41">
        <f>IFERROR(VLOOKUP(P157,Таблица1[],2,0),0)*$E$2/100</f>
        <v>0</v>
      </c>
      <c r="BD157" s="41">
        <f>IFERROR(VLOOKUP(P157,Таблица1[],4,0),0)*$E$2/100</f>
        <v>0</v>
      </c>
      <c r="BE157" s="5" t="str">
        <f t="shared" si="47"/>
        <v>,  0,0,0</v>
      </c>
      <c r="BF157" s="41">
        <f>IFERROR(VLOOKUP(Q157,Таблица1[],3,0),0)*$E$2/100</f>
        <v>0</v>
      </c>
      <c r="BG157" s="41">
        <f>IFERROR(VLOOKUP(Q157,Таблица1[],2,0),0)*$E$2/100</f>
        <v>0</v>
      </c>
      <c r="BH157" s="41">
        <f>IFERROR(VLOOKUP(Q157,Таблица1[],4,0),0)*$E$2/100</f>
        <v>0</v>
      </c>
      <c r="BI157" s="5" t="str">
        <f t="shared" si="48"/>
        <v>,  0,0,0</v>
      </c>
      <c r="BJ157" s="41">
        <f>IFERROR(VLOOKUP(R157,Таблица1[],3,0),0)*$E$2/100</f>
        <v>0</v>
      </c>
      <c r="BK157" s="41">
        <f>IFERROR(VLOOKUP(R157,Таблица1[],2,0),0)*$E$2/100</f>
        <v>0</v>
      </c>
      <c r="BL157" s="41">
        <f>IFERROR(VLOOKUP(R157,Таблица1[],4,0),0)*$E$2/100</f>
        <v>0</v>
      </c>
      <c r="BM157" s="5" t="str">
        <f t="shared" si="49"/>
        <v>,  0,0,0</v>
      </c>
      <c r="BN157" s="41">
        <f>IFERROR(VLOOKUP(S157,Таблица1[],3,0),0)*$E$2/100</f>
        <v>0</v>
      </c>
      <c r="BO157" s="41">
        <f>IFERROR(VLOOKUP(S157,Таблица1[],2,0),0)*$E$2/100</f>
        <v>0</v>
      </c>
      <c r="BP157" s="41">
        <f>IFERROR(VLOOKUP(S157,Таблица1[],4,0),0)*$E$2/100</f>
        <v>0</v>
      </c>
      <c r="BQ157" s="5" t="str">
        <f t="shared" si="50"/>
        <v>,  0,0,0</v>
      </c>
      <c r="BR157" s="41">
        <f>IFERROR(VLOOKUP(T157,Таблица1[],3,0),0)*$E$2/100</f>
        <v>0</v>
      </c>
      <c r="BS157" s="41">
        <f>IFERROR(VLOOKUP(T157,Таблица1[],2,0),0)*$E$2/100</f>
        <v>0</v>
      </c>
      <c r="BT157" s="41">
        <f>IFERROR(VLOOKUP(T157,Таблица1[],4,0),0)*$E$2/100</f>
        <v>0</v>
      </c>
      <c r="BU157" s="5" t="str">
        <f t="shared" si="51"/>
        <v>,  0,0,0</v>
      </c>
    </row>
    <row r="158" spans="2:73" x14ac:dyDescent="0.45">
      <c r="B158" s="25">
        <v>64</v>
      </c>
      <c r="C158" s="25">
        <v>0</v>
      </c>
      <c r="D158" s="25">
        <v>20</v>
      </c>
      <c r="E158" s="25">
        <v>1</v>
      </c>
      <c r="F158" t="str">
        <f t="shared" si="31"/>
        <v>64,0,20,1</v>
      </c>
      <c r="V158" t="str">
        <f t="shared" si="52"/>
        <v>.DB   64,0,20,1,  0,0,0,  0,0,0,  0,0,0,  0,0,0,  0,0,0,  0,0,0,  0,0,0,  0,0,0,  0,0,0,  0,0,0,  0,0,0,  0,0,0</v>
      </c>
      <c r="W158" s="30" t="s">
        <v>24</v>
      </c>
      <c r="X158" s="30"/>
      <c r="Y158" s="30"/>
      <c r="Z158" s="41">
        <f>IFERROR(VLOOKUP(I158,Таблица1[],3,0),0)*$E$2/100</f>
        <v>0</v>
      </c>
      <c r="AA158" s="41">
        <f>IFERROR(VLOOKUP(I158,Таблица1[],2,0),0)*$E$2/100</f>
        <v>0</v>
      </c>
      <c r="AB158" s="41">
        <f>IFERROR(VLOOKUP(I158,Таблица1[],4,0),0)*$E$2/100</f>
        <v>0</v>
      </c>
      <c r="AC158" s="5" t="str">
        <f t="shared" si="40"/>
        <v>,  0,0,0</v>
      </c>
      <c r="AD158" s="41">
        <f>IFERROR(VLOOKUP(J158,Таблица1[],3,0),0)*$E$2/100</f>
        <v>0</v>
      </c>
      <c r="AE158" s="41">
        <f>IFERROR(VLOOKUP(J158,Таблица1[],2,0),0)*$E$2/100</f>
        <v>0</v>
      </c>
      <c r="AF158" s="41">
        <f>IFERROR(VLOOKUP(J158,Таблица1[],4,0),0)*$E$2/100</f>
        <v>0</v>
      </c>
      <c r="AG158" s="5" t="str">
        <f t="shared" si="41"/>
        <v>,  0,0,0</v>
      </c>
      <c r="AH158" s="41">
        <f>IFERROR(VLOOKUP(K158,Таблица1[],3,0),0)*$E$2/100</f>
        <v>0</v>
      </c>
      <c r="AI158" s="41">
        <f>IFERROR(VLOOKUP(K158,Таблица1[],2,0),0)*$E$2/100</f>
        <v>0</v>
      </c>
      <c r="AJ158" s="41">
        <f>IFERROR(VLOOKUP(K158,Таблица1[],4,0),0)*$E$2/100</f>
        <v>0</v>
      </c>
      <c r="AK158" s="5" t="str">
        <f t="shared" si="42"/>
        <v>,  0,0,0</v>
      </c>
      <c r="AL158" s="41">
        <f>IFERROR(VLOOKUP(L158,Таблица1[],3,0),0)*$E$2/100</f>
        <v>0</v>
      </c>
      <c r="AM158" s="41">
        <f>IFERROR(VLOOKUP(L158,Таблица1[],2,0),0)*$E$2/100</f>
        <v>0</v>
      </c>
      <c r="AN158" s="41">
        <f>IFERROR(VLOOKUP(L158,Таблица1[],4,0),0)*$E$2/100</f>
        <v>0</v>
      </c>
      <c r="AO158" s="5" t="str">
        <f t="shared" si="43"/>
        <v>,  0,0,0</v>
      </c>
      <c r="AP158" s="41">
        <f>IFERROR(VLOOKUP(M158,Таблица1[],3,0),0)*$E$2/100</f>
        <v>0</v>
      </c>
      <c r="AQ158" s="41">
        <f>IFERROR(VLOOKUP(M158,Таблица1[],2,0),0)*$E$2/100</f>
        <v>0</v>
      </c>
      <c r="AR158" s="41">
        <f>IFERROR(VLOOKUP(M158,Таблица1[],4,0),0)*$E$2/100</f>
        <v>0</v>
      </c>
      <c r="AS158" s="5" t="str">
        <f t="shared" si="44"/>
        <v>,  0,0,0</v>
      </c>
      <c r="AT158" s="41">
        <f>IFERROR(VLOOKUP(N158,Таблица1[],3,0),0)*$E$2/100</f>
        <v>0</v>
      </c>
      <c r="AU158" s="41">
        <f>IFERROR(VLOOKUP(N158,Таблица1[],2,0),0)*$E$2/100</f>
        <v>0</v>
      </c>
      <c r="AV158" s="41">
        <f>IFERROR(VLOOKUP(N158,Таблица1[],4,0),0)*$E$2/100</f>
        <v>0</v>
      </c>
      <c r="AW158" s="5" t="str">
        <f t="shared" si="45"/>
        <v>,  0,0,0</v>
      </c>
      <c r="AX158" s="41">
        <f>IFERROR(VLOOKUP(O158,Таблица1[],3,0),0)*$E$2/100</f>
        <v>0</v>
      </c>
      <c r="AY158" s="41">
        <f>IFERROR(VLOOKUP(O158,Таблица1[],2,0),0)*$E$2/100</f>
        <v>0</v>
      </c>
      <c r="AZ158" s="41">
        <f>IFERROR(VLOOKUP(O158,Таблица1[],4,0),0)*$E$2/100</f>
        <v>0</v>
      </c>
      <c r="BA158" s="5" t="str">
        <f t="shared" si="46"/>
        <v>,  0,0,0</v>
      </c>
      <c r="BB158" s="41">
        <f>IFERROR(VLOOKUP(P158,Таблица1[],3,0),0)*$E$2/100</f>
        <v>0</v>
      </c>
      <c r="BC158" s="41">
        <f>IFERROR(VLOOKUP(P158,Таблица1[],2,0),0)*$E$2/100</f>
        <v>0</v>
      </c>
      <c r="BD158" s="41">
        <f>IFERROR(VLOOKUP(P158,Таблица1[],4,0),0)*$E$2/100</f>
        <v>0</v>
      </c>
      <c r="BE158" s="5" t="str">
        <f t="shared" si="47"/>
        <v>,  0,0,0</v>
      </c>
      <c r="BF158" s="41">
        <f>IFERROR(VLOOKUP(Q158,Таблица1[],3,0),0)*$E$2/100</f>
        <v>0</v>
      </c>
      <c r="BG158" s="41">
        <f>IFERROR(VLOOKUP(Q158,Таблица1[],2,0),0)*$E$2/100</f>
        <v>0</v>
      </c>
      <c r="BH158" s="41">
        <f>IFERROR(VLOOKUP(Q158,Таблица1[],4,0),0)*$E$2/100</f>
        <v>0</v>
      </c>
      <c r="BI158" s="5" t="str">
        <f t="shared" si="48"/>
        <v>,  0,0,0</v>
      </c>
      <c r="BJ158" s="41">
        <f>IFERROR(VLOOKUP(R158,Таблица1[],3,0),0)*$E$2/100</f>
        <v>0</v>
      </c>
      <c r="BK158" s="41">
        <f>IFERROR(VLOOKUP(R158,Таблица1[],2,0),0)*$E$2/100</f>
        <v>0</v>
      </c>
      <c r="BL158" s="41">
        <f>IFERROR(VLOOKUP(R158,Таблица1[],4,0),0)*$E$2/100</f>
        <v>0</v>
      </c>
      <c r="BM158" s="5" t="str">
        <f t="shared" si="49"/>
        <v>,  0,0,0</v>
      </c>
      <c r="BN158" s="41">
        <f>IFERROR(VLOOKUP(S158,Таблица1[],3,0),0)*$E$2/100</f>
        <v>0</v>
      </c>
      <c r="BO158" s="41">
        <f>IFERROR(VLOOKUP(S158,Таблица1[],2,0),0)*$E$2/100</f>
        <v>0</v>
      </c>
      <c r="BP158" s="41">
        <f>IFERROR(VLOOKUP(S158,Таблица1[],4,0),0)*$E$2/100</f>
        <v>0</v>
      </c>
      <c r="BQ158" s="5" t="str">
        <f t="shared" si="50"/>
        <v>,  0,0,0</v>
      </c>
      <c r="BR158" s="41">
        <f>IFERROR(VLOOKUP(T158,Таблица1[],3,0),0)*$E$2/100</f>
        <v>0</v>
      </c>
      <c r="BS158" s="41">
        <f>IFERROR(VLOOKUP(T158,Таблица1[],2,0),0)*$E$2/100</f>
        <v>0</v>
      </c>
      <c r="BT158" s="41">
        <f>IFERROR(VLOOKUP(T158,Таблица1[],4,0),0)*$E$2/100</f>
        <v>0</v>
      </c>
      <c r="BU158" s="5" t="str">
        <f t="shared" si="51"/>
        <v>,  0,0,0</v>
      </c>
    </row>
    <row r="159" spans="2:73" x14ac:dyDescent="0.45">
      <c r="B159" s="25">
        <v>64</v>
      </c>
      <c r="C159" s="25">
        <v>0</v>
      </c>
      <c r="D159" s="25">
        <v>20</v>
      </c>
      <c r="E159" s="25">
        <v>1</v>
      </c>
      <c r="F159" t="str">
        <f t="shared" si="31"/>
        <v>64,0,20,1</v>
      </c>
      <c r="V159" t="str">
        <f t="shared" si="52"/>
        <v>.DB   64,0,20,1,  0,0,0,  0,0,0,  0,0,0,  0,0,0,  0,0,0,  0,0,0,  0,0,0,  0,0,0,  0,0,0,  0,0,0,  0,0,0,  0,0,0</v>
      </c>
      <c r="W159" s="30" t="s">
        <v>24</v>
      </c>
      <c r="X159" s="30"/>
      <c r="Y159" s="30"/>
      <c r="Z159" s="41">
        <f>IFERROR(VLOOKUP(I159,Таблица1[],3,0),0)*$E$2/100</f>
        <v>0</v>
      </c>
      <c r="AA159" s="41">
        <f>IFERROR(VLOOKUP(I159,Таблица1[],2,0),0)*$E$2/100</f>
        <v>0</v>
      </c>
      <c r="AB159" s="41">
        <f>IFERROR(VLOOKUP(I159,Таблица1[],4,0),0)*$E$2/100</f>
        <v>0</v>
      </c>
      <c r="AC159" s="5" t="str">
        <f t="shared" si="40"/>
        <v>,  0,0,0</v>
      </c>
      <c r="AD159" s="41">
        <f>IFERROR(VLOOKUP(J159,Таблица1[],3,0),0)*$E$2/100</f>
        <v>0</v>
      </c>
      <c r="AE159" s="41">
        <f>IFERROR(VLOOKUP(J159,Таблица1[],2,0),0)*$E$2/100</f>
        <v>0</v>
      </c>
      <c r="AF159" s="41">
        <f>IFERROR(VLOOKUP(J159,Таблица1[],4,0),0)*$E$2/100</f>
        <v>0</v>
      </c>
      <c r="AG159" s="5" t="str">
        <f t="shared" si="41"/>
        <v>,  0,0,0</v>
      </c>
      <c r="AH159" s="41">
        <f>IFERROR(VLOOKUP(K159,Таблица1[],3,0),0)*$E$2/100</f>
        <v>0</v>
      </c>
      <c r="AI159" s="41">
        <f>IFERROR(VLOOKUP(K159,Таблица1[],2,0),0)*$E$2/100</f>
        <v>0</v>
      </c>
      <c r="AJ159" s="41">
        <f>IFERROR(VLOOKUP(K159,Таблица1[],4,0),0)*$E$2/100</f>
        <v>0</v>
      </c>
      <c r="AK159" s="5" t="str">
        <f t="shared" si="42"/>
        <v>,  0,0,0</v>
      </c>
      <c r="AL159" s="41">
        <f>IFERROR(VLOOKUP(L159,Таблица1[],3,0),0)*$E$2/100</f>
        <v>0</v>
      </c>
      <c r="AM159" s="41">
        <f>IFERROR(VLOOKUP(L159,Таблица1[],2,0),0)*$E$2/100</f>
        <v>0</v>
      </c>
      <c r="AN159" s="41">
        <f>IFERROR(VLOOKUP(L159,Таблица1[],4,0),0)*$E$2/100</f>
        <v>0</v>
      </c>
      <c r="AO159" s="5" t="str">
        <f t="shared" si="43"/>
        <v>,  0,0,0</v>
      </c>
      <c r="AP159" s="41">
        <f>IFERROR(VLOOKUP(M159,Таблица1[],3,0),0)*$E$2/100</f>
        <v>0</v>
      </c>
      <c r="AQ159" s="41">
        <f>IFERROR(VLOOKUP(M159,Таблица1[],2,0),0)*$E$2/100</f>
        <v>0</v>
      </c>
      <c r="AR159" s="41">
        <f>IFERROR(VLOOKUP(M159,Таблица1[],4,0),0)*$E$2/100</f>
        <v>0</v>
      </c>
      <c r="AS159" s="5" t="str">
        <f t="shared" si="44"/>
        <v>,  0,0,0</v>
      </c>
      <c r="AT159" s="41">
        <f>IFERROR(VLOOKUP(N159,Таблица1[],3,0),0)*$E$2/100</f>
        <v>0</v>
      </c>
      <c r="AU159" s="41">
        <f>IFERROR(VLOOKUP(N159,Таблица1[],2,0),0)*$E$2/100</f>
        <v>0</v>
      </c>
      <c r="AV159" s="41">
        <f>IFERROR(VLOOKUP(N159,Таблица1[],4,0),0)*$E$2/100</f>
        <v>0</v>
      </c>
      <c r="AW159" s="5" t="str">
        <f t="shared" si="45"/>
        <v>,  0,0,0</v>
      </c>
      <c r="AX159" s="41">
        <f>IFERROR(VLOOKUP(O159,Таблица1[],3,0),0)*$E$2/100</f>
        <v>0</v>
      </c>
      <c r="AY159" s="41">
        <f>IFERROR(VLOOKUP(O159,Таблица1[],2,0),0)*$E$2/100</f>
        <v>0</v>
      </c>
      <c r="AZ159" s="41">
        <f>IFERROR(VLOOKUP(O159,Таблица1[],4,0),0)*$E$2/100</f>
        <v>0</v>
      </c>
      <c r="BA159" s="5" t="str">
        <f t="shared" si="46"/>
        <v>,  0,0,0</v>
      </c>
      <c r="BB159" s="41">
        <f>IFERROR(VLOOKUP(P159,Таблица1[],3,0),0)*$E$2/100</f>
        <v>0</v>
      </c>
      <c r="BC159" s="41">
        <f>IFERROR(VLOOKUP(P159,Таблица1[],2,0),0)*$E$2/100</f>
        <v>0</v>
      </c>
      <c r="BD159" s="41">
        <f>IFERROR(VLOOKUP(P159,Таблица1[],4,0),0)*$E$2/100</f>
        <v>0</v>
      </c>
      <c r="BE159" s="5" t="str">
        <f t="shared" si="47"/>
        <v>,  0,0,0</v>
      </c>
      <c r="BF159" s="41">
        <f>IFERROR(VLOOKUP(Q159,Таблица1[],3,0),0)*$E$2/100</f>
        <v>0</v>
      </c>
      <c r="BG159" s="41">
        <f>IFERROR(VLOOKUP(Q159,Таблица1[],2,0),0)*$E$2/100</f>
        <v>0</v>
      </c>
      <c r="BH159" s="41">
        <f>IFERROR(VLOOKUP(Q159,Таблица1[],4,0),0)*$E$2/100</f>
        <v>0</v>
      </c>
      <c r="BI159" s="5" t="str">
        <f t="shared" si="48"/>
        <v>,  0,0,0</v>
      </c>
      <c r="BJ159" s="41">
        <f>IFERROR(VLOOKUP(R159,Таблица1[],3,0),0)*$E$2/100</f>
        <v>0</v>
      </c>
      <c r="BK159" s="41">
        <f>IFERROR(VLOOKUP(R159,Таблица1[],2,0),0)*$E$2/100</f>
        <v>0</v>
      </c>
      <c r="BL159" s="41">
        <f>IFERROR(VLOOKUP(R159,Таблица1[],4,0),0)*$E$2/100</f>
        <v>0</v>
      </c>
      <c r="BM159" s="5" t="str">
        <f t="shared" si="49"/>
        <v>,  0,0,0</v>
      </c>
      <c r="BN159" s="41">
        <f>IFERROR(VLOOKUP(S159,Таблица1[],3,0),0)*$E$2/100</f>
        <v>0</v>
      </c>
      <c r="BO159" s="41">
        <f>IFERROR(VLOOKUP(S159,Таблица1[],2,0),0)*$E$2/100</f>
        <v>0</v>
      </c>
      <c r="BP159" s="41">
        <f>IFERROR(VLOOKUP(S159,Таблица1[],4,0),0)*$E$2/100</f>
        <v>0</v>
      </c>
      <c r="BQ159" s="5" t="str">
        <f t="shared" si="50"/>
        <v>,  0,0,0</v>
      </c>
      <c r="BR159" s="41">
        <f>IFERROR(VLOOKUP(T159,Таблица1[],3,0),0)*$E$2/100</f>
        <v>0</v>
      </c>
      <c r="BS159" s="41">
        <f>IFERROR(VLOOKUP(T159,Таблица1[],2,0),0)*$E$2/100</f>
        <v>0</v>
      </c>
      <c r="BT159" s="41">
        <f>IFERROR(VLOOKUP(T159,Таблица1[],4,0),0)*$E$2/100</f>
        <v>0</v>
      </c>
      <c r="BU159" s="5" t="str">
        <f t="shared" si="51"/>
        <v>,  0,0,0</v>
      </c>
    </row>
    <row r="160" spans="2:73" x14ac:dyDescent="0.45">
      <c r="B160" s="25">
        <v>64</v>
      </c>
      <c r="C160" s="25">
        <v>0</v>
      </c>
      <c r="D160" s="25">
        <v>20</v>
      </c>
      <c r="E160" s="25">
        <v>1</v>
      </c>
      <c r="F160" t="str">
        <f t="shared" si="31"/>
        <v>64,0,20,1</v>
      </c>
      <c r="V160" t="str">
        <f t="shared" si="52"/>
        <v>.DB   64,0,20,1,  0,0,0,  0,0,0,  0,0,0,  0,0,0,  0,0,0,  0,0,0,  0,0,0,  0,0,0,  0,0,0,  0,0,0,  0,0,0,  0,0,0</v>
      </c>
      <c r="W160" s="30" t="s">
        <v>24</v>
      </c>
      <c r="X160" s="30"/>
      <c r="Y160" s="30"/>
      <c r="Z160" s="41">
        <f>IFERROR(VLOOKUP(I160,Таблица1[],3,0),0)*$E$2/100</f>
        <v>0</v>
      </c>
      <c r="AA160" s="41">
        <f>IFERROR(VLOOKUP(I160,Таблица1[],2,0),0)*$E$2/100</f>
        <v>0</v>
      </c>
      <c r="AB160" s="41">
        <f>IFERROR(VLOOKUP(I160,Таблица1[],4,0),0)*$E$2/100</f>
        <v>0</v>
      </c>
      <c r="AC160" s="5" t="str">
        <f t="shared" si="40"/>
        <v>,  0,0,0</v>
      </c>
      <c r="AD160" s="41">
        <f>IFERROR(VLOOKUP(J160,Таблица1[],3,0),0)*$E$2/100</f>
        <v>0</v>
      </c>
      <c r="AE160" s="41">
        <f>IFERROR(VLOOKUP(J160,Таблица1[],2,0),0)*$E$2/100</f>
        <v>0</v>
      </c>
      <c r="AF160" s="41">
        <f>IFERROR(VLOOKUP(J160,Таблица1[],4,0),0)*$E$2/100</f>
        <v>0</v>
      </c>
      <c r="AG160" s="5" t="str">
        <f t="shared" si="41"/>
        <v>,  0,0,0</v>
      </c>
      <c r="AH160" s="41">
        <f>IFERROR(VLOOKUP(K160,Таблица1[],3,0),0)*$E$2/100</f>
        <v>0</v>
      </c>
      <c r="AI160" s="41">
        <f>IFERROR(VLOOKUP(K160,Таблица1[],2,0),0)*$E$2/100</f>
        <v>0</v>
      </c>
      <c r="AJ160" s="41">
        <f>IFERROR(VLOOKUP(K160,Таблица1[],4,0),0)*$E$2/100</f>
        <v>0</v>
      </c>
      <c r="AK160" s="5" t="str">
        <f t="shared" si="42"/>
        <v>,  0,0,0</v>
      </c>
      <c r="AL160" s="41">
        <f>IFERROR(VLOOKUP(L160,Таблица1[],3,0),0)*$E$2/100</f>
        <v>0</v>
      </c>
      <c r="AM160" s="41">
        <f>IFERROR(VLOOKUP(L160,Таблица1[],2,0),0)*$E$2/100</f>
        <v>0</v>
      </c>
      <c r="AN160" s="41">
        <f>IFERROR(VLOOKUP(L160,Таблица1[],4,0),0)*$E$2/100</f>
        <v>0</v>
      </c>
      <c r="AO160" s="5" t="str">
        <f t="shared" si="43"/>
        <v>,  0,0,0</v>
      </c>
      <c r="AP160" s="41">
        <f>IFERROR(VLOOKUP(M160,Таблица1[],3,0),0)*$E$2/100</f>
        <v>0</v>
      </c>
      <c r="AQ160" s="41">
        <f>IFERROR(VLOOKUP(M160,Таблица1[],2,0),0)*$E$2/100</f>
        <v>0</v>
      </c>
      <c r="AR160" s="41">
        <f>IFERROR(VLOOKUP(M160,Таблица1[],4,0),0)*$E$2/100</f>
        <v>0</v>
      </c>
      <c r="AS160" s="5" t="str">
        <f t="shared" si="44"/>
        <v>,  0,0,0</v>
      </c>
      <c r="AT160" s="41">
        <f>IFERROR(VLOOKUP(N160,Таблица1[],3,0),0)*$E$2/100</f>
        <v>0</v>
      </c>
      <c r="AU160" s="41">
        <f>IFERROR(VLOOKUP(N160,Таблица1[],2,0),0)*$E$2/100</f>
        <v>0</v>
      </c>
      <c r="AV160" s="41">
        <f>IFERROR(VLOOKUP(N160,Таблица1[],4,0),0)*$E$2/100</f>
        <v>0</v>
      </c>
      <c r="AW160" s="5" t="str">
        <f t="shared" si="45"/>
        <v>,  0,0,0</v>
      </c>
      <c r="AX160" s="41">
        <f>IFERROR(VLOOKUP(O160,Таблица1[],3,0),0)*$E$2/100</f>
        <v>0</v>
      </c>
      <c r="AY160" s="41">
        <f>IFERROR(VLOOKUP(O160,Таблица1[],2,0),0)*$E$2/100</f>
        <v>0</v>
      </c>
      <c r="AZ160" s="41">
        <f>IFERROR(VLOOKUP(O160,Таблица1[],4,0),0)*$E$2/100</f>
        <v>0</v>
      </c>
      <c r="BA160" s="5" t="str">
        <f t="shared" si="46"/>
        <v>,  0,0,0</v>
      </c>
      <c r="BB160" s="41">
        <f>IFERROR(VLOOKUP(P160,Таблица1[],3,0),0)*$E$2/100</f>
        <v>0</v>
      </c>
      <c r="BC160" s="41">
        <f>IFERROR(VLOOKUP(P160,Таблица1[],2,0),0)*$E$2/100</f>
        <v>0</v>
      </c>
      <c r="BD160" s="41">
        <f>IFERROR(VLOOKUP(P160,Таблица1[],4,0),0)*$E$2/100</f>
        <v>0</v>
      </c>
      <c r="BE160" s="5" t="str">
        <f t="shared" si="47"/>
        <v>,  0,0,0</v>
      </c>
      <c r="BF160" s="41">
        <f>IFERROR(VLOOKUP(Q160,Таблица1[],3,0),0)*$E$2/100</f>
        <v>0</v>
      </c>
      <c r="BG160" s="41">
        <f>IFERROR(VLOOKUP(Q160,Таблица1[],2,0),0)*$E$2/100</f>
        <v>0</v>
      </c>
      <c r="BH160" s="41">
        <f>IFERROR(VLOOKUP(Q160,Таблица1[],4,0),0)*$E$2/100</f>
        <v>0</v>
      </c>
      <c r="BI160" s="5" t="str">
        <f t="shared" si="48"/>
        <v>,  0,0,0</v>
      </c>
      <c r="BJ160" s="41">
        <f>IFERROR(VLOOKUP(R160,Таблица1[],3,0),0)*$E$2/100</f>
        <v>0</v>
      </c>
      <c r="BK160" s="41">
        <f>IFERROR(VLOOKUP(R160,Таблица1[],2,0),0)*$E$2/100</f>
        <v>0</v>
      </c>
      <c r="BL160" s="41">
        <f>IFERROR(VLOOKUP(R160,Таблица1[],4,0),0)*$E$2/100</f>
        <v>0</v>
      </c>
      <c r="BM160" s="5" t="str">
        <f t="shared" si="49"/>
        <v>,  0,0,0</v>
      </c>
      <c r="BN160" s="41">
        <f>IFERROR(VLOOKUP(S160,Таблица1[],3,0),0)*$E$2/100</f>
        <v>0</v>
      </c>
      <c r="BO160" s="41">
        <f>IFERROR(VLOOKUP(S160,Таблица1[],2,0),0)*$E$2/100</f>
        <v>0</v>
      </c>
      <c r="BP160" s="41">
        <f>IFERROR(VLOOKUP(S160,Таблица1[],4,0),0)*$E$2/100</f>
        <v>0</v>
      </c>
      <c r="BQ160" s="5" t="str">
        <f t="shared" si="50"/>
        <v>,  0,0,0</v>
      </c>
      <c r="BR160" s="41">
        <f>IFERROR(VLOOKUP(T160,Таблица1[],3,0),0)*$E$2/100</f>
        <v>0</v>
      </c>
      <c r="BS160" s="41">
        <f>IFERROR(VLOOKUP(T160,Таблица1[],2,0),0)*$E$2/100</f>
        <v>0</v>
      </c>
      <c r="BT160" s="41">
        <f>IFERROR(VLOOKUP(T160,Таблица1[],4,0),0)*$E$2/100</f>
        <v>0</v>
      </c>
      <c r="BU160" s="5" t="str">
        <f t="shared" si="51"/>
        <v>,  0,0,0</v>
      </c>
    </row>
    <row r="161" spans="2:73" x14ac:dyDescent="0.45">
      <c r="B161" s="25">
        <v>64</v>
      </c>
      <c r="C161" s="25">
        <v>0</v>
      </c>
      <c r="D161" s="25">
        <v>20</v>
      </c>
      <c r="E161" s="25">
        <v>1</v>
      </c>
      <c r="F161" t="str">
        <f t="shared" si="31"/>
        <v>64,0,20,1</v>
      </c>
      <c r="V161" t="str">
        <f t="shared" si="52"/>
        <v>.DB   64,0,20,1,  0,0,0,  0,0,0,  0,0,0,  0,0,0,  0,0,0,  0,0,0,  0,0,0,  0,0,0,  0,0,0,  0,0,0,  0,0,0,  0,0,0</v>
      </c>
      <c r="W161" s="30" t="s">
        <v>24</v>
      </c>
      <c r="X161" s="30"/>
      <c r="Y161" s="30"/>
      <c r="Z161" s="41">
        <f>IFERROR(VLOOKUP(I161,Таблица1[],3,0),0)*$E$2/100</f>
        <v>0</v>
      </c>
      <c r="AA161" s="41">
        <f>IFERROR(VLOOKUP(I161,Таблица1[],2,0),0)*$E$2/100</f>
        <v>0</v>
      </c>
      <c r="AB161" s="41">
        <f>IFERROR(VLOOKUP(I161,Таблица1[],4,0),0)*$E$2/100</f>
        <v>0</v>
      </c>
      <c r="AC161" s="5" t="str">
        <f t="shared" si="40"/>
        <v>,  0,0,0</v>
      </c>
      <c r="AD161" s="41">
        <f>IFERROR(VLOOKUP(J161,Таблица1[],3,0),0)*$E$2/100</f>
        <v>0</v>
      </c>
      <c r="AE161" s="41">
        <f>IFERROR(VLOOKUP(J161,Таблица1[],2,0),0)*$E$2/100</f>
        <v>0</v>
      </c>
      <c r="AF161" s="41">
        <f>IFERROR(VLOOKUP(J161,Таблица1[],4,0),0)*$E$2/100</f>
        <v>0</v>
      </c>
      <c r="AG161" s="5" t="str">
        <f t="shared" si="41"/>
        <v>,  0,0,0</v>
      </c>
      <c r="AH161" s="41">
        <f>IFERROR(VLOOKUP(K161,Таблица1[],3,0),0)*$E$2/100</f>
        <v>0</v>
      </c>
      <c r="AI161" s="41">
        <f>IFERROR(VLOOKUP(K161,Таблица1[],2,0),0)*$E$2/100</f>
        <v>0</v>
      </c>
      <c r="AJ161" s="41">
        <f>IFERROR(VLOOKUP(K161,Таблица1[],4,0),0)*$E$2/100</f>
        <v>0</v>
      </c>
      <c r="AK161" s="5" t="str">
        <f t="shared" si="42"/>
        <v>,  0,0,0</v>
      </c>
      <c r="AL161" s="41">
        <f>IFERROR(VLOOKUP(L161,Таблица1[],3,0),0)*$E$2/100</f>
        <v>0</v>
      </c>
      <c r="AM161" s="41">
        <f>IFERROR(VLOOKUP(L161,Таблица1[],2,0),0)*$E$2/100</f>
        <v>0</v>
      </c>
      <c r="AN161" s="41">
        <f>IFERROR(VLOOKUP(L161,Таблица1[],4,0),0)*$E$2/100</f>
        <v>0</v>
      </c>
      <c r="AO161" s="5" t="str">
        <f t="shared" si="43"/>
        <v>,  0,0,0</v>
      </c>
      <c r="AP161" s="41">
        <f>IFERROR(VLOOKUP(M161,Таблица1[],3,0),0)*$E$2/100</f>
        <v>0</v>
      </c>
      <c r="AQ161" s="41">
        <f>IFERROR(VLOOKUP(M161,Таблица1[],2,0),0)*$E$2/100</f>
        <v>0</v>
      </c>
      <c r="AR161" s="41">
        <f>IFERROR(VLOOKUP(M161,Таблица1[],4,0),0)*$E$2/100</f>
        <v>0</v>
      </c>
      <c r="AS161" s="5" t="str">
        <f t="shared" si="44"/>
        <v>,  0,0,0</v>
      </c>
      <c r="AT161" s="41">
        <f>IFERROR(VLOOKUP(N161,Таблица1[],3,0),0)*$E$2/100</f>
        <v>0</v>
      </c>
      <c r="AU161" s="41">
        <f>IFERROR(VLOOKUP(N161,Таблица1[],2,0),0)*$E$2/100</f>
        <v>0</v>
      </c>
      <c r="AV161" s="41">
        <f>IFERROR(VLOOKUP(N161,Таблица1[],4,0),0)*$E$2/100</f>
        <v>0</v>
      </c>
      <c r="AW161" s="5" t="str">
        <f t="shared" si="45"/>
        <v>,  0,0,0</v>
      </c>
      <c r="AX161" s="41">
        <f>IFERROR(VLOOKUP(O161,Таблица1[],3,0),0)*$E$2/100</f>
        <v>0</v>
      </c>
      <c r="AY161" s="41">
        <f>IFERROR(VLOOKUP(O161,Таблица1[],2,0),0)*$E$2/100</f>
        <v>0</v>
      </c>
      <c r="AZ161" s="41">
        <f>IFERROR(VLOOKUP(O161,Таблица1[],4,0),0)*$E$2/100</f>
        <v>0</v>
      </c>
      <c r="BA161" s="5" t="str">
        <f t="shared" si="46"/>
        <v>,  0,0,0</v>
      </c>
      <c r="BB161" s="41">
        <f>IFERROR(VLOOKUP(P161,Таблица1[],3,0),0)*$E$2/100</f>
        <v>0</v>
      </c>
      <c r="BC161" s="41">
        <f>IFERROR(VLOOKUP(P161,Таблица1[],2,0),0)*$E$2/100</f>
        <v>0</v>
      </c>
      <c r="BD161" s="41">
        <f>IFERROR(VLOOKUP(P161,Таблица1[],4,0),0)*$E$2/100</f>
        <v>0</v>
      </c>
      <c r="BE161" s="5" t="str">
        <f t="shared" si="47"/>
        <v>,  0,0,0</v>
      </c>
      <c r="BF161" s="41">
        <f>IFERROR(VLOOKUP(Q161,Таблица1[],3,0),0)*$E$2/100</f>
        <v>0</v>
      </c>
      <c r="BG161" s="41">
        <f>IFERROR(VLOOKUP(Q161,Таблица1[],2,0),0)*$E$2/100</f>
        <v>0</v>
      </c>
      <c r="BH161" s="41">
        <f>IFERROR(VLOOKUP(Q161,Таблица1[],4,0),0)*$E$2/100</f>
        <v>0</v>
      </c>
      <c r="BI161" s="5" t="str">
        <f t="shared" si="48"/>
        <v>,  0,0,0</v>
      </c>
      <c r="BJ161" s="41">
        <f>IFERROR(VLOOKUP(R161,Таблица1[],3,0),0)*$E$2/100</f>
        <v>0</v>
      </c>
      <c r="BK161" s="41">
        <f>IFERROR(VLOOKUP(R161,Таблица1[],2,0),0)*$E$2/100</f>
        <v>0</v>
      </c>
      <c r="BL161" s="41">
        <f>IFERROR(VLOOKUP(R161,Таблица1[],4,0),0)*$E$2/100</f>
        <v>0</v>
      </c>
      <c r="BM161" s="5" t="str">
        <f t="shared" si="49"/>
        <v>,  0,0,0</v>
      </c>
      <c r="BN161" s="41">
        <f>IFERROR(VLOOKUP(S161,Таблица1[],3,0),0)*$E$2/100</f>
        <v>0</v>
      </c>
      <c r="BO161" s="41">
        <f>IFERROR(VLOOKUP(S161,Таблица1[],2,0),0)*$E$2/100</f>
        <v>0</v>
      </c>
      <c r="BP161" s="41">
        <f>IFERROR(VLOOKUP(S161,Таблица1[],4,0),0)*$E$2/100</f>
        <v>0</v>
      </c>
      <c r="BQ161" s="5" t="str">
        <f t="shared" si="50"/>
        <v>,  0,0,0</v>
      </c>
      <c r="BR161" s="41">
        <f>IFERROR(VLOOKUP(T161,Таблица1[],3,0),0)*$E$2/100</f>
        <v>0</v>
      </c>
      <c r="BS161" s="41">
        <f>IFERROR(VLOOKUP(T161,Таблица1[],2,0),0)*$E$2/100</f>
        <v>0</v>
      </c>
      <c r="BT161" s="41">
        <f>IFERROR(VLOOKUP(T161,Таблица1[],4,0),0)*$E$2/100</f>
        <v>0</v>
      </c>
      <c r="BU161" s="5" t="str">
        <f t="shared" si="51"/>
        <v>,  0,0,0</v>
      </c>
    </row>
    <row r="162" spans="2:73" x14ac:dyDescent="0.45">
      <c r="B162" s="30">
        <v>64</v>
      </c>
      <c r="C162" s="30">
        <v>0</v>
      </c>
      <c r="D162" s="30">
        <v>20</v>
      </c>
      <c r="E162" s="30">
        <v>1</v>
      </c>
      <c r="F162" t="str">
        <f t="shared" ref="F162:F219" si="53">CONCATENATE(B162,",",C162,",",D162,",",E162)</f>
        <v>64,0,20,1</v>
      </c>
      <c r="I162" s="39"/>
      <c r="J162" s="39"/>
      <c r="K162" s="39"/>
      <c r="L162" s="37"/>
      <c r="M162" s="37"/>
      <c r="N162" s="37"/>
      <c r="O162" s="37"/>
      <c r="P162" s="36"/>
      <c r="Q162" s="36"/>
      <c r="R162" s="32"/>
      <c r="S162" s="32"/>
      <c r="T162" s="34" t="s">
        <v>31</v>
      </c>
      <c r="V162" t="str">
        <f t="shared" si="52"/>
        <v>.DB   64,0,20,1,  0,255,0,  0,0,0,  0,0,0,  0,0,0,  0,0,0,  0,0,0,  0,0,0,  0,0,0,  0,0,0,  0,0,0,  0,0,0,  0,0,0</v>
      </c>
      <c r="W162" s="30" t="s">
        <v>24</v>
      </c>
      <c r="X162" s="30"/>
      <c r="Y162" s="30"/>
      <c r="Z162" s="41">
        <f>IFERROR(VLOOKUP(I162,Таблица1[],3,0),0)*$E$2/100</f>
        <v>0</v>
      </c>
      <c r="AA162" s="41">
        <f>IFERROR(VLOOKUP(I162,Таблица1[],2,0),0)*$E$2/100</f>
        <v>0</v>
      </c>
      <c r="AB162" s="41">
        <f>IFERROR(VLOOKUP(I162,Таблица1[],4,0),0)*$E$2/100</f>
        <v>0</v>
      </c>
      <c r="AC162" s="5" t="str">
        <f t="shared" si="40"/>
        <v>,  0,0,0</v>
      </c>
      <c r="AD162" s="41">
        <f>IFERROR(VLOOKUP(J162,Таблица1[],3,0),0)*$E$2/100</f>
        <v>0</v>
      </c>
      <c r="AE162" s="41">
        <f>IFERROR(VLOOKUP(J162,Таблица1[],2,0),0)*$E$2/100</f>
        <v>0</v>
      </c>
      <c r="AF162" s="41">
        <f>IFERROR(VLOOKUP(J162,Таблица1[],4,0),0)*$E$2/100</f>
        <v>0</v>
      </c>
      <c r="AG162" s="5" t="str">
        <f t="shared" si="41"/>
        <v>,  0,0,0</v>
      </c>
      <c r="AH162" s="41">
        <f>IFERROR(VLOOKUP(K162,Таблица1[],3,0),0)*$E$2/100</f>
        <v>0</v>
      </c>
      <c r="AI162" s="41">
        <f>IFERROR(VLOOKUP(K162,Таблица1[],2,0),0)*$E$2/100</f>
        <v>0</v>
      </c>
      <c r="AJ162" s="41">
        <f>IFERROR(VLOOKUP(K162,Таблица1[],4,0),0)*$E$2/100</f>
        <v>0</v>
      </c>
      <c r="AK162" s="5" t="str">
        <f t="shared" si="42"/>
        <v>,  0,0,0</v>
      </c>
      <c r="AL162" s="41">
        <f>IFERROR(VLOOKUP(L162,Таблица1[],3,0),0)*$E$2/100</f>
        <v>0</v>
      </c>
      <c r="AM162" s="41">
        <f>IFERROR(VLOOKUP(L162,Таблица1[],2,0),0)*$E$2/100</f>
        <v>0</v>
      </c>
      <c r="AN162" s="41">
        <f>IFERROR(VLOOKUP(L162,Таблица1[],4,0),0)*$E$2/100</f>
        <v>0</v>
      </c>
      <c r="AO162" s="5" t="str">
        <f t="shared" si="43"/>
        <v>,  0,0,0</v>
      </c>
      <c r="AP162" s="41">
        <f>IFERROR(VLOOKUP(M162,Таблица1[],3,0),0)*$E$2/100</f>
        <v>0</v>
      </c>
      <c r="AQ162" s="41">
        <f>IFERROR(VLOOKUP(M162,Таблица1[],2,0),0)*$E$2/100</f>
        <v>0</v>
      </c>
      <c r="AR162" s="41">
        <f>IFERROR(VLOOKUP(M162,Таблица1[],4,0),0)*$E$2/100</f>
        <v>0</v>
      </c>
      <c r="AS162" s="5" t="str">
        <f t="shared" si="44"/>
        <v>,  0,0,0</v>
      </c>
      <c r="AT162" s="41">
        <f>IFERROR(VLOOKUP(N162,Таблица1[],3,0),0)*$E$2/100</f>
        <v>0</v>
      </c>
      <c r="AU162" s="41">
        <f>IFERROR(VLOOKUP(N162,Таблица1[],2,0),0)*$E$2/100</f>
        <v>0</v>
      </c>
      <c r="AV162" s="41">
        <f>IFERROR(VLOOKUP(N162,Таблица1[],4,0),0)*$E$2/100</f>
        <v>0</v>
      </c>
      <c r="AW162" s="5" t="str">
        <f t="shared" si="45"/>
        <v>,  0,0,0</v>
      </c>
      <c r="AX162" s="41">
        <f>IFERROR(VLOOKUP(O162,Таблица1[],3,0),0)*$E$2/100</f>
        <v>0</v>
      </c>
      <c r="AY162" s="41">
        <f>IFERROR(VLOOKUP(O162,Таблица1[],2,0),0)*$E$2/100</f>
        <v>0</v>
      </c>
      <c r="AZ162" s="41">
        <f>IFERROR(VLOOKUP(O162,Таблица1[],4,0),0)*$E$2/100</f>
        <v>0</v>
      </c>
      <c r="BA162" s="5" t="str">
        <f t="shared" si="46"/>
        <v>,  0,0,0</v>
      </c>
      <c r="BB162" s="41">
        <f>IFERROR(VLOOKUP(P162,Таблица1[],3,0),0)*$E$2/100</f>
        <v>0</v>
      </c>
      <c r="BC162" s="41">
        <f>IFERROR(VLOOKUP(P162,Таблица1[],2,0),0)*$E$2/100</f>
        <v>0</v>
      </c>
      <c r="BD162" s="41">
        <f>IFERROR(VLOOKUP(P162,Таблица1[],4,0),0)*$E$2/100</f>
        <v>0</v>
      </c>
      <c r="BE162" s="5" t="str">
        <f t="shared" si="47"/>
        <v>,  0,0,0</v>
      </c>
      <c r="BF162" s="41">
        <f>IFERROR(VLOOKUP(Q162,Таблица1[],3,0),0)*$E$2/100</f>
        <v>0</v>
      </c>
      <c r="BG162" s="41">
        <f>IFERROR(VLOOKUP(Q162,Таблица1[],2,0),0)*$E$2/100</f>
        <v>0</v>
      </c>
      <c r="BH162" s="41">
        <f>IFERROR(VLOOKUP(Q162,Таблица1[],4,0),0)*$E$2/100</f>
        <v>0</v>
      </c>
      <c r="BI162" s="5" t="str">
        <f t="shared" si="48"/>
        <v>,  0,0,0</v>
      </c>
      <c r="BJ162" s="41">
        <f>IFERROR(VLOOKUP(R162,Таблица1[],3,0),0)*$E$2/100</f>
        <v>0</v>
      </c>
      <c r="BK162" s="41">
        <f>IFERROR(VLOOKUP(R162,Таблица1[],2,0),0)*$E$2/100</f>
        <v>0</v>
      </c>
      <c r="BL162" s="41">
        <f>IFERROR(VLOOKUP(R162,Таблица1[],4,0),0)*$E$2/100</f>
        <v>0</v>
      </c>
      <c r="BM162" s="5" t="str">
        <f t="shared" si="49"/>
        <v>,  0,0,0</v>
      </c>
      <c r="BN162" s="41">
        <f>IFERROR(VLOOKUP(S162,Таблица1[],3,0),0)*$E$2/100</f>
        <v>0</v>
      </c>
      <c r="BO162" s="41">
        <f>IFERROR(VLOOKUP(S162,Таблица1[],2,0),0)*$E$2/100</f>
        <v>0</v>
      </c>
      <c r="BP162" s="41">
        <f>IFERROR(VLOOKUP(S162,Таблица1[],4,0),0)*$E$2/100</f>
        <v>0</v>
      </c>
      <c r="BQ162" s="5" t="str">
        <f t="shared" si="50"/>
        <v>,  0,0,0</v>
      </c>
      <c r="BR162" s="41">
        <f>IFERROR(VLOOKUP(T162,Таблица1[],3,0),0)*$E$2/100</f>
        <v>0</v>
      </c>
      <c r="BS162" s="41">
        <f>IFERROR(VLOOKUP(T162,Таблица1[],2,0),0)*$E$2/100</f>
        <v>255</v>
      </c>
      <c r="BT162" s="41">
        <f>IFERROR(VLOOKUP(T162,Таблица1[],4,0),0)*$E$2/100</f>
        <v>0</v>
      </c>
      <c r="BU162" s="5" t="str">
        <f t="shared" si="51"/>
        <v>,  0,255,0</v>
      </c>
    </row>
    <row r="163" spans="2:73" x14ac:dyDescent="0.45">
      <c r="B163" s="30">
        <v>64</v>
      </c>
      <c r="C163" s="30">
        <v>0</v>
      </c>
      <c r="D163" s="30">
        <v>20</v>
      </c>
      <c r="E163" s="30">
        <v>1</v>
      </c>
      <c r="F163" t="str">
        <f t="shared" si="53"/>
        <v>64,0,20,1</v>
      </c>
      <c r="I163" s="39"/>
      <c r="J163" s="39"/>
      <c r="K163" s="39"/>
      <c r="L163" s="37"/>
      <c r="M163" s="37"/>
      <c r="N163" s="37"/>
      <c r="O163" s="37"/>
      <c r="P163" s="36"/>
      <c r="Q163" s="36"/>
      <c r="R163" s="32"/>
      <c r="S163" s="32" t="s">
        <v>31</v>
      </c>
      <c r="T163" s="34" t="s">
        <v>32</v>
      </c>
      <c r="V163" t="str">
        <f t="shared" si="52"/>
        <v>.DB   64,0,20,1,  85,170,0,  0,255,0,  0,0,0,  0,0,0,  0,0,0,  0,0,0,  0,0,0,  0,0,0,  0,0,0,  0,0,0,  0,0,0,  0,0,0</v>
      </c>
      <c r="W163" s="30" t="s">
        <v>24</v>
      </c>
      <c r="X163" s="30"/>
      <c r="Y163" s="30"/>
      <c r="Z163" s="41">
        <f>IFERROR(VLOOKUP(I163,Таблица1[],3,0),0)*$E$2/100</f>
        <v>0</v>
      </c>
      <c r="AA163" s="41">
        <f>IFERROR(VLOOKUP(I163,Таблица1[],2,0),0)*$E$2/100</f>
        <v>0</v>
      </c>
      <c r="AB163" s="41">
        <f>IFERROR(VLOOKUP(I163,Таблица1[],4,0),0)*$E$2/100</f>
        <v>0</v>
      </c>
      <c r="AC163" s="5" t="str">
        <f t="shared" si="40"/>
        <v>,  0,0,0</v>
      </c>
      <c r="AD163" s="41">
        <f>IFERROR(VLOOKUP(J163,Таблица1[],3,0),0)*$E$2/100</f>
        <v>0</v>
      </c>
      <c r="AE163" s="41">
        <f>IFERROR(VLOOKUP(J163,Таблица1[],2,0),0)*$E$2/100</f>
        <v>0</v>
      </c>
      <c r="AF163" s="41">
        <f>IFERROR(VLOOKUP(J163,Таблица1[],4,0),0)*$E$2/100</f>
        <v>0</v>
      </c>
      <c r="AG163" s="5" t="str">
        <f t="shared" si="41"/>
        <v>,  0,0,0</v>
      </c>
      <c r="AH163" s="41">
        <f>IFERROR(VLOOKUP(K163,Таблица1[],3,0),0)*$E$2/100</f>
        <v>0</v>
      </c>
      <c r="AI163" s="41">
        <f>IFERROR(VLOOKUP(K163,Таблица1[],2,0),0)*$E$2/100</f>
        <v>0</v>
      </c>
      <c r="AJ163" s="41">
        <f>IFERROR(VLOOKUP(K163,Таблица1[],4,0),0)*$E$2/100</f>
        <v>0</v>
      </c>
      <c r="AK163" s="5" t="str">
        <f t="shared" si="42"/>
        <v>,  0,0,0</v>
      </c>
      <c r="AL163" s="41">
        <f>IFERROR(VLOOKUP(L163,Таблица1[],3,0),0)*$E$2/100</f>
        <v>0</v>
      </c>
      <c r="AM163" s="41">
        <f>IFERROR(VLOOKUP(L163,Таблица1[],2,0),0)*$E$2/100</f>
        <v>0</v>
      </c>
      <c r="AN163" s="41">
        <f>IFERROR(VLOOKUP(L163,Таблица1[],4,0),0)*$E$2/100</f>
        <v>0</v>
      </c>
      <c r="AO163" s="5" t="str">
        <f t="shared" si="43"/>
        <v>,  0,0,0</v>
      </c>
      <c r="AP163" s="41">
        <f>IFERROR(VLOOKUP(M163,Таблица1[],3,0),0)*$E$2/100</f>
        <v>0</v>
      </c>
      <c r="AQ163" s="41">
        <f>IFERROR(VLOOKUP(M163,Таблица1[],2,0),0)*$E$2/100</f>
        <v>0</v>
      </c>
      <c r="AR163" s="41">
        <f>IFERROR(VLOOKUP(M163,Таблица1[],4,0),0)*$E$2/100</f>
        <v>0</v>
      </c>
      <c r="AS163" s="5" t="str">
        <f t="shared" si="44"/>
        <v>,  0,0,0</v>
      </c>
      <c r="AT163" s="41">
        <f>IFERROR(VLOOKUP(N163,Таблица1[],3,0),0)*$E$2/100</f>
        <v>0</v>
      </c>
      <c r="AU163" s="41">
        <f>IFERROR(VLOOKUP(N163,Таблица1[],2,0),0)*$E$2/100</f>
        <v>0</v>
      </c>
      <c r="AV163" s="41">
        <f>IFERROR(VLOOKUP(N163,Таблица1[],4,0),0)*$E$2/100</f>
        <v>0</v>
      </c>
      <c r="AW163" s="5" t="str">
        <f t="shared" si="45"/>
        <v>,  0,0,0</v>
      </c>
      <c r="AX163" s="41">
        <f>IFERROR(VLOOKUP(O163,Таблица1[],3,0),0)*$E$2/100</f>
        <v>0</v>
      </c>
      <c r="AY163" s="41">
        <f>IFERROR(VLOOKUP(O163,Таблица1[],2,0),0)*$E$2/100</f>
        <v>0</v>
      </c>
      <c r="AZ163" s="41">
        <f>IFERROR(VLOOKUP(O163,Таблица1[],4,0),0)*$E$2/100</f>
        <v>0</v>
      </c>
      <c r="BA163" s="5" t="str">
        <f t="shared" si="46"/>
        <v>,  0,0,0</v>
      </c>
      <c r="BB163" s="41">
        <f>IFERROR(VLOOKUP(P163,Таблица1[],3,0),0)*$E$2/100</f>
        <v>0</v>
      </c>
      <c r="BC163" s="41">
        <f>IFERROR(VLOOKUP(P163,Таблица1[],2,0),0)*$E$2/100</f>
        <v>0</v>
      </c>
      <c r="BD163" s="41">
        <f>IFERROR(VLOOKUP(P163,Таблица1[],4,0),0)*$E$2/100</f>
        <v>0</v>
      </c>
      <c r="BE163" s="5" t="str">
        <f t="shared" si="47"/>
        <v>,  0,0,0</v>
      </c>
      <c r="BF163" s="41">
        <f>IFERROR(VLOOKUP(Q163,Таблица1[],3,0),0)*$E$2/100</f>
        <v>0</v>
      </c>
      <c r="BG163" s="41">
        <f>IFERROR(VLOOKUP(Q163,Таблица1[],2,0),0)*$E$2/100</f>
        <v>0</v>
      </c>
      <c r="BH163" s="41">
        <f>IFERROR(VLOOKUP(Q163,Таблица1[],4,0),0)*$E$2/100</f>
        <v>0</v>
      </c>
      <c r="BI163" s="5" t="str">
        <f t="shared" si="48"/>
        <v>,  0,0,0</v>
      </c>
      <c r="BJ163" s="41">
        <f>IFERROR(VLOOKUP(R163,Таблица1[],3,0),0)*$E$2/100</f>
        <v>0</v>
      </c>
      <c r="BK163" s="41">
        <f>IFERROR(VLOOKUP(R163,Таблица1[],2,0),0)*$E$2/100</f>
        <v>0</v>
      </c>
      <c r="BL163" s="41">
        <f>IFERROR(VLOOKUP(R163,Таблица1[],4,0),0)*$E$2/100</f>
        <v>0</v>
      </c>
      <c r="BM163" s="5" t="str">
        <f t="shared" si="49"/>
        <v>,  0,0,0</v>
      </c>
      <c r="BN163" s="41">
        <f>IFERROR(VLOOKUP(S163,Таблица1[],3,0),0)*$E$2/100</f>
        <v>0</v>
      </c>
      <c r="BO163" s="41">
        <f>IFERROR(VLOOKUP(S163,Таблица1[],2,0),0)*$E$2/100</f>
        <v>255</v>
      </c>
      <c r="BP163" s="41">
        <f>IFERROR(VLOOKUP(S163,Таблица1[],4,0),0)*$E$2/100</f>
        <v>0</v>
      </c>
      <c r="BQ163" s="5" t="str">
        <f t="shared" si="50"/>
        <v>,  0,255,0</v>
      </c>
      <c r="BR163" s="41">
        <f>IFERROR(VLOOKUP(T163,Таблица1[],3,0),0)*$E$2/100</f>
        <v>85</v>
      </c>
      <c r="BS163" s="41">
        <f>IFERROR(VLOOKUP(T163,Таблица1[],2,0),0)*$E$2/100</f>
        <v>170</v>
      </c>
      <c r="BT163" s="41">
        <f>IFERROR(VLOOKUP(T163,Таблица1[],4,0),0)*$E$2/100</f>
        <v>0</v>
      </c>
      <c r="BU163" s="5" t="str">
        <f t="shared" si="51"/>
        <v>,  85,170,0</v>
      </c>
    </row>
    <row r="164" spans="2:73" x14ac:dyDescent="0.45">
      <c r="B164" s="30">
        <v>64</v>
      </c>
      <c r="C164" s="30">
        <v>0</v>
      </c>
      <c r="D164" s="30">
        <v>20</v>
      </c>
      <c r="E164" s="30">
        <v>1</v>
      </c>
      <c r="F164" t="str">
        <f t="shared" si="53"/>
        <v>64,0,20,1</v>
      </c>
      <c r="I164" s="39"/>
      <c r="J164" s="39"/>
      <c r="K164" s="39"/>
      <c r="L164" s="37"/>
      <c r="M164" s="37"/>
      <c r="N164" s="37"/>
      <c r="O164" s="37"/>
      <c r="P164" s="36"/>
      <c r="Q164" s="36"/>
      <c r="R164" s="32" t="s">
        <v>31</v>
      </c>
      <c r="S164" s="32" t="s">
        <v>32</v>
      </c>
      <c r="T164" s="34" t="s">
        <v>33</v>
      </c>
      <c r="V164" t="str">
        <f t="shared" si="52"/>
        <v>.DB   64,0,20,1,  128,128,0,  85,170,0,  0,255,0,  0,0,0,  0,0,0,  0,0,0,  0,0,0,  0,0,0,  0,0,0,  0,0,0,  0,0,0,  0,0,0</v>
      </c>
      <c r="W164" s="30" t="s">
        <v>24</v>
      </c>
      <c r="X164" s="30"/>
      <c r="Y164" s="30"/>
      <c r="Z164" s="41">
        <f>IFERROR(VLOOKUP(I164,Таблица1[],3,0),0)*$E$2/100</f>
        <v>0</v>
      </c>
      <c r="AA164" s="41">
        <f>IFERROR(VLOOKUP(I164,Таблица1[],2,0),0)*$E$2/100</f>
        <v>0</v>
      </c>
      <c r="AB164" s="41">
        <f>IFERROR(VLOOKUP(I164,Таблица1[],4,0),0)*$E$2/100</f>
        <v>0</v>
      </c>
      <c r="AC164" s="5" t="str">
        <f t="shared" si="40"/>
        <v>,  0,0,0</v>
      </c>
      <c r="AD164" s="41">
        <f>IFERROR(VLOOKUP(J164,Таблица1[],3,0),0)*$E$2/100</f>
        <v>0</v>
      </c>
      <c r="AE164" s="41">
        <f>IFERROR(VLOOKUP(J164,Таблица1[],2,0),0)*$E$2/100</f>
        <v>0</v>
      </c>
      <c r="AF164" s="41">
        <f>IFERROR(VLOOKUP(J164,Таблица1[],4,0),0)*$E$2/100</f>
        <v>0</v>
      </c>
      <c r="AG164" s="5" t="str">
        <f t="shared" si="41"/>
        <v>,  0,0,0</v>
      </c>
      <c r="AH164" s="41">
        <f>IFERROR(VLOOKUP(K164,Таблица1[],3,0),0)*$E$2/100</f>
        <v>0</v>
      </c>
      <c r="AI164" s="41">
        <f>IFERROR(VLOOKUP(K164,Таблица1[],2,0),0)*$E$2/100</f>
        <v>0</v>
      </c>
      <c r="AJ164" s="41">
        <f>IFERROR(VLOOKUP(K164,Таблица1[],4,0),0)*$E$2/100</f>
        <v>0</v>
      </c>
      <c r="AK164" s="5" t="str">
        <f t="shared" si="42"/>
        <v>,  0,0,0</v>
      </c>
      <c r="AL164" s="41">
        <f>IFERROR(VLOOKUP(L164,Таблица1[],3,0),0)*$E$2/100</f>
        <v>0</v>
      </c>
      <c r="AM164" s="41">
        <f>IFERROR(VLOOKUP(L164,Таблица1[],2,0),0)*$E$2/100</f>
        <v>0</v>
      </c>
      <c r="AN164" s="41">
        <f>IFERROR(VLOOKUP(L164,Таблица1[],4,0),0)*$E$2/100</f>
        <v>0</v>
      </c>
      <c r="AO164" s="5" t="str">
        <f t="shared" si="43"/>
        <v>,  0,0,0</v>
      </c>
      <c r="AP164" s="41">
        <f>IFERROR(VLOOKUP(M164,Таблица1[],3,0),0)*$E$2/100</f>
        <v>0</v>
      </c>
      <c r="AQ164" s="41">
        <f>IFERROR(VLOOKUP(M164,Таблица1[],2,0),0)*$E$2/100</f>
        <v>0</v>
      </c>
      <c r="AR164" s="41">
        <f>IFERROR(VLOOKUP(M164,Таблица1[],4,0),0)*$E$2/100</f>
        <v>0</v>
      </c>
      <c r="AS164" s="5" t="str">
        <f t="shared" si="44"/>
        <v>,  0,0,0</v>
      </c>
      <c r="AT164" s="41">
        <f>IFERROR(VLOOKUP(N164,Таблица1[],3,0),0)*$E$2/100</f>
        <v>0</v>
      </c>
      <c r="AU164" s="41">
        <f>IFERROR(VLOOKUP(N164,Таблица1[],2,0),0)*$E$2/100</f>
        <v>0</v>
      </c>
      <c r="AV164" s="41">
        <f>IFERROR(VLOOKUP(N164,Таблица1[],4,0),0)*$E$2/100</f>
        <v>0</v>
      </c>
      <c r="AW164" s="5" t="str">
        <f t="shared" si="45"/>
        <v>,  0,0,0</v>
      </c>
      <c r="AX164" s="41">
        <f>IFERROR(VLOOKUP(O164,Таблица1[],3,0),0)*$E$2/100</f>
        <v>0</v>
      </c>
      <c r="AY164" s="41">
        <f>IFERROR(VLOOKUP(O164,Таблица1[],2,0),0)*$E$2/100</f>
        <v>0</v>
      </c>
      <c r="AZ164" s="41">
        <f>IFERROR(VLOOKUP(O164,Таблица1[],4,0),0)*$E$2/100</f>
        <v>0</v>
      </c>
      <c r="BA164" s="5" t="str">
        <f t="shared" si="46"/>
        <v>,  0,0,0</v>
      </c>
      <c r="BB164" s="41">
        <f>IFERROR(VLOOKUP(P164,Таблица1[],3,0),0)*$E$2/100</f>
        <v>0</v>
      </c>
      <c r="BC164" s="41">
        <f>IFERROR(VLOOKUP(P164,Таблица1[],2,0),0)*$E$2/100</f>
        <v>0</v>
      </c>
      <c r="BD164" s="41">
        <f>IFERROR(VLOOKUP(P164,Таблица1[],4,0),0)*$E$2/100</f>
        <v>0</v>
      </c>
      <c r="BE164" s="5" t="str">
        <f t="shared" si="47"/>
        <v>,  0,0,0</v>
      </c>
      <c r="BF164" s="41">
        <f>IFERROR(VLOOKUP(Q164,Таблица1[],3,0),0)*$E$2/100</f>
        <v>0</v>
      </c>
      <c r="BG164" s="41">
        <f>IFERROR(VLOOKUP(Q164,Таблица1[],2,0),0)*$E$2/100</f>
        <v>0</v>
      </c>
      <c r="BH164" s="41">
        <f>IFERROR(VLOOKUP(Q164,Таблица1[],4,0),0)*$E$2/100</f>
        <v>0</v>
      </c>
      <c r="BI164" s="5" t="str">
        <f t="shared" si="48"/>
        <v>,  0,0,0</v>
      </c>
      <c r="BJ164" s="41">
        <f>IFERROR(VLOOKUP(R164,Таблица1[],3,0),0)*$E$2/100</f>
        <v>0</v>
      </c>
      <c r="BK164" s="41">
        <f>IFERROR(VLOOKUP(R164,Таблица1[],2,0),0)*$E$2/100</f>
        <v>255</v>
      </c>
      <c r="BL164" s="41">
        <f>IFERROR(VLOOKUP(R164,Таблица1[],4,0),0)*$E$2/100</f>
        <v>0</v>
      </c>
      <c r="BM164" s="5" t="str">
        <f t="shared" si="49"/>
        <v>,  0,255,0</v>
      </c>
      <c r="BN164" s="41">
        <f>IFERROR(VLOOKUP(S164,Таблица1[],3,0),0)*$E$2/100</f>
        <v>85</v>
      </c>
      <c r="BO164" s="41">
        <f>IFERROR(VLOOKUP(S164,Таблица1[],2,0),0)*$E$2/100</f>
        <v>170</v>
      </c>
      <c r="BP164" s="41">
        <f>IFERROR(VLOOKUP(S164,Таблица1[],4,0),0)*$E$2/100</f>
        <v>0</v>
      </c>
      <c r="BQ164" s="5" t="str">
        <f t="shared" si="50"/>
        <v>,  85,170,0</v>
      </c>
      <c r="BR164" s="41">
        <f>IFERROR(VLOOKUP(T164,Таблица1[],3,0),0)*$E$2/100</f>
        <v>127.5</v>
      </c>
      <c r="BS164" s="41">
        <f>IFERROR(VLOOKUP(T164,Таблица1[],2,0),0)*$E$2/100</f>
        <v>127.5</v>
      </c>
      <c r="BT164" s="41">
        <f>IFERROR(VLOOKUP(T164,Таблица1[],4,0),0)*$E$2/100</f>
        <v>0</v>
      </c>
      <c r="BU164" s="5" t="str">
        <f t="shared" si="51"/>
        <v>,  128,128,0</v>
      </c>
    </row>
    <row r="165" spans="2:73" x14ac:dyDescent="0.45">
      <c r="B165" s="30">
        <v>64</v>
      </c>
      <c r="C165" s="30">
        <v>0</v>
      </c>
      <c r="D165" s="30">
        <v>20</v>
      </c>
      <c r="E165" s="30">
        <v>1</v>
      </c>
      <c r="F165" t="str">
        <f t="shared" si="53"/>
        <v>64,0,20,1</v>
      </c>
      <c r="I165" s="39"/>
      <c r="J165" s="39"/>
      <c r="K165" s="39"/>
      <c r="L165" s="37"/>
      <c r="M165" s="37"/>
      <c r="N165" s="37"/>
      <c r="O165" s="37"/>
      <c r="P165" s="36"/>
      <c r="Q165" s="36" t="s">
        <v>31</v>
      </c>
      <c r="R165" s="32" t="s">
        <v>32</v>
      </c>
      <c r="S165" s="32" t="s">
        <v>33</v>
      </c>
      <c r="T165" s="34" t="s">
        <v>35</v>
      </c>
      <c r="V165" t="str">
        <f t="shared" si="52"/>
        <v>.DB   64,0,20,1,  255,0,0,  128,128,0,  85,170,0,  0,255,0,  0,0,0,  0,0,0,  0,0,0,  0,0,0,  0,0,0,  0,0,0,  0,0,0,  0,0,0</v>
      </c>
      <c r="W165" s="30" t="s">
        <v>24</v>
      </c>
      <c r="X165" s="30"/>
      <c r="Y165" s="30"/>
      <c r="Z165" s="41">
        <f>IFERROR(VLOOKUP(I165,Таблица1[],3,0),0)*$E$2/100</f>
        <v>0</v>
      </c>
      <c r="AA165" s="41">
        <f>IFERROR(VLOOKUP(I165,Таблица1[],2,0),0)*$E$2/100</f>
        <v>0</v>
      </c>
      <c r="AB165" s="41">
        <f>IFERROR(VLOOKUP(I165,Таблица1[],4,0),0)*$E$2/100</f>
        <v>0</v>
      </c>
      <c r="AC165" s="5" t="str">
        <f t="shared" si="40"/>
        <v>,  0,0,0</v>
      </c>
      <c r="AD165" s="41">
        <f>IFERROR(VLOOKUP(J165,Таблица1[],3,0),0)*$E$2/100</f>
        <v>0</v>
      </c>
      <c r="AE165" s="41">
        <f>IFERROR(VLOOKUP(J165,Таблица1[],2,0),0)*$E$2/100</f>
        <v>0</v>
      </c>
      <c r="AF165" s="41">
        <f>IFERROR(VLOOKUP(J165,Таблица1[],4,0),0)*$E$2/100</f>
        <v>0</v>
      </c>
      <c r="AG165" s="5" t="str">
        <f t="shared" si="41"/>
        <v>,  0,0,0</v>
      </c>
      <c r="AH165" s="41">
        <f>IFERROR(VLOOKUP(K165,Таблица1[],3,0),0)*$E$2/100</f>
        <v>0</v>
      </c>
      <c r="AI165" s="41">
        <f>IFERROR(VLOOKUP(K165,Таблица1[],2,0),0)*$E$2/100</f>
        <v>0</v>
      </c>
      <c r="AJ165" s="41">
        <f>IFERROR(VLOOKUP(K165,Таблица1[],4,0),0)*$E$2/100</f>
        <v>0</v>
      </c>
      <c r="AK165" s="5" t="str">
        <f t="shared" si="42"/>
        <v>,  0,0,0</v>
      </c>
      <c r="AL165" s="41">
        <f>IFERROR(VLOOKUP(L165,Таблица1[],3,0),0)*$E$2/100</f>
        <v>0</v>
      </c>
      <c r="AM165" s="41">
        <f>IFERROR(VLOOKUP(L165,Таблица1[],2,0),0)*$E$2/100</f>
        <v>0</v>
      </c>
      <c r="AN165" s="41">
        <f>IFERROR(VLOOKUP(L165,Таблица1[],4,0),0)*$E$2/100</f>
        <v>0</v>
      </c>
      <c r="AO165" s="5" t="str">
        <f t="shared" si="43"/>
        <v>,  0,0,0</v>
      </c>
      <c r="AP165" s="41">
        <f>IFERROR(VLOOKUP(M165,Таблица1[],3,0),0)*$E$2/100</f>
        <v>0</v>
      </c>
      <c r="AQ165" s="41">
        <f>IFERROR(VLOOKUP(M165,Таблица1[],2,0),0)*$E$2/100</f>
        <v>0</v>
      </c>
      <c r="AR165" s="41">
        <f>IFERROR(VLOOKUP(M165,Таблица1[],4,0),0)*$E$2/100</f>
        <v>0</v>
      </c>
      <c r="AS165" s="5" t="str">
        <f t="shared" si="44"/>
        <v>,  0,0,0</v>
      </c>
      <c r="AT165" s="41">
        <f>IFERROR(VLOOKUP(N165,Таблица1[],3,0),0)*$E$2/100</f>
        <v>0</v>
      </c>
      <c r="AU165" s="41">
        <f>IFERROR(VLOOKUP(N165,Таблица1[],2,0),0)*$E$2/100</f>
        <v>0</v>
      </c>
      <c r="AV165" s="41">
        <f>IFERROR(VLOOKUP(N165,Таблица1[],4,0),0)*$E$2/100</f>
        <v>0</v>
      </c>
      <c r="AW165" s="5" t="str">
        <f t="shared" si="45"/>
        <v>,  0,0,0</v>
      </c>
      <c r="AX165" s="41">
        <f>IFERROR(VLOOKUP(O165,Таблица1[],3,0),0)*$E$2/100</f>
        <v>0</v>
      </c>
      <c r="AY165" s="41">
        <f>IFERROR(VLOOKUP(O165,Таблица1[],2,0),0)*$E$2/100</f>
        <v>0</v>
      </c>
      <c r="AZ165" s="41">
        <f>IFERROR(VLOOKUP(O165,Таблица1[],4,0),0)*$E$2/100</f>
        <v>0</v>
      </c>
      <c r="BA165" s="5" t="str">
        <f t="shared" si="46"/>
        <v>,  0,0,0</v>
      </c>
      <c r="BB165" s="41">
        <f>IFERROR(VLOOKUP(P165,Таблица1[],3,0),0)*$E$2/100</f>
        <v>0</v>
      </c>
      <c r="BC165" s="41">
        <f>IFERROR(VLOOKUP(P165,Таблица1[],2,0),0)*$E$2/100</f>
        <v>0</v>
      </c>
      <c r="BD165" s="41">
        <f>IFERROR(VLOOKUP(P165,Таблица1[],4,0),0)*$E$2/100</f>
        <v>0</v>
      </c>
      <c r="BE165" s="5" t="str">
        <f t="shared" si="47"/>
        <v>,  0,0,0</v>
      </c>
      <c r="BF165" s="41">
        <f>IFERROR(VLOOKUP(Q165,Таблица1[],3,0),0)*$E$2/100</f>
        <v>0</v>
      </c>
      <c r="BG165" s="41">
        <f>IFERROR(VLOOKUP(Q165,Таблица1[],2,0),0)*$E$2/100</f>
        <v>255</v>
      </c>
      <c r="BH165" s="41">
        <f>IFERROR(VLOOKUP(Q165,Таблица1[],4,0),0)*$E$2/100</f>
        <v>0</v>
      </c>
      <c r="BI165" s="5" t="str">
        <f t="shared" si="48"/>
        <v>,  0,255,0</v>
      </c>
      <c r="BJ165" s="41">
        <f>IFERROR(VLOOKUP(R165,Таблица1[],3,0),0)*$E$2/100</f>
        <v>85</v>
      </c>
      <c r="BK165" s="41">
        <f>IFERROR(VLOOKUP(R165,Таблица1[],2,0),0)*$E$2/100</f>
        <v>170</v>
      </c>
      <c r="BL165" s="41">
        <f>IFERROR(VLOOKUP(R165,Таблица1[],4,0),0)*$E$2/100</f>
        <v>0</v>
      </c>
      <c r="BM165" s="5" t="str">
        <f t="shared" si="49"/>
        <v>,  85,170,0</v>
      </c>
      <c r="BN165" s="41">
        <f>IFERROR(VLOOKUP(S165,Таблица1[],3,0),0)*$E$2/100</f>
        <v>127.5</v>
      </c>
      <c r="BO165" s="41">
        <f>IFERROR(VLOOKUP(S165,Таблица1[],2,0),0)*$E$2/100</f>
        <v>127.5</v>
      </c>
      <c r="BP165" s="41">
        <f>IFERROR(VLOOKUP(S165,Таблица1[],4,0),0)*$E$2/100</f>
        <v>0</v>
      </c>
      <c r="BQ165" s="5" t="str">
        <f t="shared" si="50"/>
        <v>,  128,128,0</v>
      </c>
      <c r="BR165" s="41">
        <f>IFERROR(VLOOKUP(T165,Таблица1[],3,0),0)*$E$2/100</f>
        <v>255</v>
      </c>
      <c r="BS165" s="41">
        <f>IFERROR(VLOOKUP(T165,Таблица1[],2,0),0)*$E$2/100</f>
        <v>0</v>
      </c>
      <c r="BT165" s="41">
        <f>IFERROR(VLOOKUP(T165,Таблица1[],4,0),0)*$E$2/100</f>
        <v>0</v>
      </c>
      <c r="BU165" s="5" t="str">
        <f t="shared" si="51"/>
        <v>,  255,0,0</v>
      </c>
    </row>
    <row r="166" spans="2:73" x14ac:dyDescent="0.45">
      <c r="B166" s="30">
        <v>64</v>
      </c>
      <c r="C166" s="30">
        <v>0</v>
      </c>
      <c r="D166" s="30">
        <v>20</v>
      </c>
      <c r="E166" s="30">
        <v>1</v>
      </c>
      <c r="F166" t="str">
        <f t="shared" si="53"/>
        <v>64,0,20,1</v>
      </c>
      <c r="I166" s="39"/>
      <c r="J166" s="39"/>
      <c r="K166" s="39"/>
      <c r="L166" s="37"/>
      <c r="M166" s="37"/>
      <c r="N166" s="37"/>
      <c r="O166" s="37"/>
      <c r="P166" s="36" t="s">
        <v>31</v>
      </c>
      <c r="Q166" s="36" t="s">
        <v>32</v>
      </c>
      <c r="R166" s="32" t="s">
        <v>33</v>
      </c>
      <c r="S166" s="32" t="s">
        <v>35</v>
      </c>
      <c r="T166" s="34" t="s">
        <v>37</v>
      </c>
      <c r="V166" t="str">
        <f t="shared" si="52"/>
        <v>.DB   64,0,20,1,  128,0,128,  255,0,0,  128,128,0,  85,170,0,  0,255,0,  0,0,0,  0,0,0,  0,0,0,  0,0,0,  0,0,0,  0,0,0,  0,0,0</v>
      </c>
      <c r="W166" s="30" t="s">
        <v>24</v>
      </c>
      <c r="X166" s="30"/>
      <c r="Y166" s="30"/>
      <c r="Z166" s="41">
        <f>IFERROR(VLOOKUP(I166,Таблица1[],3,0),0)*$E$2/100</f>
        <v>0</v>
      </c>
      <c r="AA166" s="41">
        <f>IFERROR(VLOOKUP(I166,Таблица1[],2,0),0)*$E$2/100</f>
        <v>0</v>
      </c>
      <c r="AB166" s="41">
        <f>IFERROR(VLOOKUP(I166,Таблица1[],4,0),0)*$E$2/100</f>
        <v>0</v>
      </c>
      <c r="AC166" s="5" t="str">
        <f t="shared" si="40"/>
        <v>,  0,0,0</v>
      </c>
      <c r="AD166" s="41">
        <f>IFERROR(VLOOKUP(J166,Таблица1[],3,0),0)*$E$2/100</f>
        <v>0</v>
      </c>
      <c r="AE166" s="41">
        <f>IFERROR(VLOOKUP(J166,Таблица1[],2,0),0)*$E$2/100</f>
        <v>0</v>
      </c>
      <c r="AF166" s="41">
        <f>IFERROR(VLOOKUP(J166,Таблица1[],4,0),0)*$E$2/100</f>
        <v>0</v>
      </c>
      <c r="AG166" s="5" t="str">
        <f t="shared" si="41"/>
        <v>,  0,0,0</v>
      </c>
      <c r="AH166" s="41">
        <f>IFERROR(VLOOKUP(K166,Таблица1[],3,0),0)*$E$2/100</f>
        <v>0</v>
      </c>
      <c r="AI166" s="41">
        <f>IFERROR(VLOOKUP(K166,Таблица1[],2,0),0)*$E$2/100</f>
        <v>0</v>
      </c>
      <c r="AJ166" s="41">
        <f>IFERROR(VLOOKUP(K166,Таблица1[],4,0),0)*$E$2/100</f>
        <v>0</v>
      </c>
      <c r="AK166" s="5" t="str">
        <f t="shared" si="42"/>
        <v>,  0,0,0</v>
      </c>
      <c r="AL166" s="41">
        <f>IFERROR(VLOOKUP(L166,Таблица1[],3,0),0)*$E$2/100</f>
        <v>0</v>
      </c>
      <c r="AM166" s="41">
        <f>IFERROR(VLOOKUP(L166,Таблица1[],2,0),0)*$E$2/100</f>
        <v>0</v>
      </c>
      <c r="AN166" s="41">
        <f>IFERROR(VLOOKUP(L166,Таблица1[],4,0),0)*$E$2/100</f>
        <v>0</v>
      </c>
      <c r="AO166" s="5" t="str">
        <f t="shared" si="43"/>
        <v>,  0,0,0</v>
      </c>
      <c r="AP166" s="41">
        <f>IFERROR(VLOOKUP(M166,Таблица1[],3,0),0)*$E$2/100</f>
        <v>0</v>
      </c>
      <c r="AQ166" s="41">
        <f>IFERROR(VLOOKUP(M166,Таблица1[],2,0),0)*$E$2/100</f>
        <v>0</v>
      </c>
      <c r="AR166" s="41">
        <f>IFERROR(VLOOKUP(M166,Таблица1[],4,0),0)*$E$2/100</f>
        <v>0</v>
      </c>
      <c r="AS166" s="5" t="str">
        <f t="shared" si="44"/>
        <v>,  0,0,0</v>
      </c>
      <c r="AT166" s="41">
        <f>IFERROR(VLOOKUP(N166,Таблица1[],3,0),0)*$E$2/100</f>
        <v>0</v>
      </c>
      <c r="AU166" s="41">
        <f>IFERROR(VLOOKUP(N166,Таблица1[],2,0),0)*$E$2/100</f>
        <v>0</v>
      </c>
      <c r="AV166" s="41">
        <f>IFERROR(VLOOKUP(N166,Таблица1[],4,0),0)*$E$2/100</f>
        <v>0</v>
      </c>
      <c r="AW166" s="5" t="str">
        <f t="shared" si="45"/>
        <v>,  0,0,0</v>
      </c>
      <c r="AX166" s="41">
        <f>IFERROR(VLOOKUP(O166,Таблица1[],3,0),0)*$E$2/100</f>
        <v>0</v>
      </c>
      <c r="AY166" s="41">
        <f>IFERROR(VLOOKUP(O166,Таблица1[],2,0),0)*$E$2/100</f>
        <v>0</v>
      </c>
      <c r="AZ166" s="41">
        <f>IFERROR(VLOOKUP(O166,Таблица1[],4,0),0)*$E$2/100</f>
        <v>0</v>
      </c>
      <c r="BA166" s="5" t="str">
        <f t="shared" si="46"/>
        <v>,  0,0,0</v>
      </c>
      <c r="BB166" s="41">
        <f>IFERROR(VLOOKUP(P166,Таблица1[],3,0),0)*$E$2/100</f>
        <v>0</v>
      </c>
      <c r="BC166" s="41">
        <f>IFERROR(VLOOKUP(P166,Таблица1[],2,0),0)*$E$2/100</f>
        <v>255</v>
      </c>
      <c r="BD166" s="41">
        <f>IFERROR(VLOOKUP(P166,Таблица1[],4,0),0)*$E$2/100</f>
        <v>0</v>
      </c>
      <c r="BE166" s="5" t="str">
        <f t="shared" si="47"/>
        <v>,  0,255,0</v>
      </c>
      <c r="BF166" s="41">
        <f>IFERROR(VLOOKUP(Q166,Таблица1[],3,0),0)*$E$2/100</f>
        <v>85</v>
      </c>
      <c r="BG166" s="41">
        <f>IFERROR(VLOOKUP(Q166,Таблица1[],2,0),0)*$E$2/100</f>
        <v>170</v>
      </c>
      <c r="BH166" s="41">
        <f>IFERROR(VLOOKUP(Q166,Таблица1[],4,0),0)*$E$2/100</f>
        <v>0</v>
      </c>
      <c r="BI166" s="5" t="str">
        <f t="shared" si="48"/>
        <v>,  85,170,0</v>
      </c>
      <c r="BJ166" s="41">
        <f>IFERROR(VLOOKUP(R166,Таблица1[],3,0),0)*$E$2/100</f>
        <v>127.5</v>
      </c>
      <c r="BK166" s="41">
        <f>IFERROR(VLOOKUP(R166,Таблица1[],2,0),0)*$E$2/100</f>
        <v>127.5</v>
      </c>
      <c r="BL166" s="41">
        <f>IFERROR(VLOOKUP(R166,Таблица1[],4,0),0)*$E$2/100</f>
        <v>0</v>
      </c>
      <c r="BM166" s="5" t="str">
        <f t="shared" si="49"/>
        <v>,  128,128,0</v>
      </c>
      <c r="BN166" s="41">
        <f>IFERROR(VLOOKUP(S166,Таблица1[],3,0),0)*$E$2/100</f>
        <v>255</v>
      </c>
      <c r="BO166" s="41">
        <f>IFERROR(VLOOKUP(S166,Таблица1[],2,0),0)*$E$2/100</f>
        <v>0</v>
      </c>
      <c r="BP166" s="41">
        <f>IFERROR(VLOOKUP(S166,Таблица1[],4,0),0)*$E$2/100</f>
        <v>0</v>
      </c>
      <c r="BQ166" s="5" t="str">
        <f t="shared" si="50"/>
        <v>,  255,0,0</v>
      </c>
      <c r="BR166" s="41">
        <f>IFERROR(VLOOKUP(T166,Таблица1[],3,0),0)*$E$2/100</f>
        <v>127.5</v>
      </c>
      <c r="BS166" s="41">
        <f>IFERROR(VLOOKUP(T166,Таблица1[],2,0),0)*$E$2/100</f>
        <v>0</v>
      </c>
      <c r="BT166" s="41">
        <f>IFERROR(VLOOKUP(T166,Таблица1[],4,0),0)*$E$2/100</f>
        <v>127.5</v>
      </c>
      <c r="BU166" s="5" t="str">
        <f t="shared" si="51"/>
        <v>,  128,0,128</v>
      </c>
    </row>
    <row r="167" spans="2:73" x14ac:dyDescent="0.45">
      <c r="B167" s="30">
        <v>64</v>
      </c>
      <c r="C167" s="30">
        <v>0</v>
      </c>
      <c r="D167" s="30">
        <v>20</v>
      </c>
      <c r="E167" s="30">
        <v>1</v>
      </c>
      <c r="F167" t="str">
        <f t="shared" si="53"/>
        <v>64,0,20,1</v>
      </c>
      <c r="I167" s="39"/>
      <c r="J167" s="39"/>
      <c r="K167" s="39"/>
      <c r="L167" s="37"/>
      <c r="M167" s="37"/>
      <c r="N167" s="37"/>
      <c r="O167" s="37" t="s">
        <v>31</v>
      </c>
      <c r="P167" s="36" t="s">
        <v>32</v>
      </c>
      <c r="Q167" s="36" t="s">
        <v>33</v>
      </c>
      <c r="R167" s="32" t="s">
        <v>35</v>
      </c>
      <c r="S167" s="32" t="s">
        <v>37</v>
      </c>
      <c r="T167" s="34" t="s">
        <v>39</v>
      </c>
      <c r="V167" t="str">
        <f t="shared" si="52"/>
        <v>.DB   64,0,20,1,  0,0,255,  128,0,128,  255,0,0,  128,128,0,  85,170,0,  0,255,0,  0,0,0,  0,0,0,  0,0,0,  0,0,0,  0,0,0,  0,0,0</v>
      </c>
      <c r="W167" s="30" t="s">
        <v>24</v>
      </c>
      <c r="X167" s="30"/>
      <c r="Y167" s="30"/>
      <c r="Z167" s="41">
        <f>IFERROR(VLOOKUP(I167,Таблица1[],3,0),0)*$E$2/100</f>
        <v>0</v>
      </c>
      <c r="AA167" s="41">
        <f>IFERROR(VLOOKUP(I167,Таблица1[],2,0),0)*$E$2/100</f>
        <v>0</v>
      </c>
      <c r="AB167" s="41">
        <f>IFERROR(VLOOKUP(I167,Таблица1[],4,0),0)*$E$2/100</f>
        <v>0</v>
      </c>
      <c r="AC167" s="5" t="str">
        <f t="shared" si="40"/>
        <v>,  0,0,0</v>
      </c>
      <c r="AD167" s="41">
        <f>IFERROR(VLOOKUP(J167,Таблица1[],3,0),0)*$E$2/100</f>
        <v>0</v>
      </c>
      <c r="AE167" s="41">
        <f>IFERROR(VLOOKUP(J167,Таблица1[],2,0),0)*$E$2/100</f>
        <v>0</v>
      </c>
      <c r="AF167" s="41">
        <f>IFERROR(VLOOKUP(J167,Таблица1[],4,0),0)*$E$2/100</f>
        <v>0</v>
      </c>
      <c r="AG167" s="5" t="str">
        <f t="shared" si="41"/>
        <v>,  0,0,0</v>
      </c>
      <c r="AH167" s="41">
        <f>IFERROR(VLOOKUP(K167,Таблица1[],3,0),0)*$E$2/100</f>
        <v>0</v>
      </c>
      <c r="AI167" s="41">
        <f>IFERROR(VLOOKUP(K167,Таблица1[],2,0),0)*$E$2/100</f>
        <v>0</v>
      </c>
      <c r="AJ167" s="41">
        <f>IFERROR(VLOOKUP(K167,Таблица1[],4,0),0)*$E$2/100</f>
        <v>0</v>
      </c>
      <c r="AK167" s="5" t="str">
        <f t="shared" si="42"/>
        <v>,  0,0,0</v>
      </c>
      <c r="AL167" s="41">
        <f>IFERROR(VLOOKUP(L167,Таблица1[],3,0),0)*$E$2/100</f>
        <v>0</v>
      </c>
      <c r="AM167" s="41">
        <f>IFERROR(VLOOKUP(L167,Таблица1[],2,0),0)*$E$2/100</f>
        <v>0</v>
      </c>
      <c r="AN167" s="41">
        <f>IFERROR(VLOOKUP(L167,Таблица1[],4,0),0)*$E$2/100</f>
        <v>0</v>
      </c>
      <c r="AO167" s="5" t="str">
        <f t="shared" si="43"/>
        <v>,  0,0,0</v>
      </c>
      <c r="AP167" s="41">
        <f>IFERROR(VLOOKUP(M167,Таблица1[],3,0),0)*$E$2/100</f>
        <v>0</v>
      </c>
      <c r="AQ167" s="41">
        <f>IFERROR(VLOOKUP(M167,Таблица1[],2,0),0)*$E$2/100</f>
        <v>0</v>
      </c>
      <c r="AR167" s="41">
        <f>IFERROR(VLOOKUP(M167,Таблица1[],4,0),0)*$E$2/100</f>
        <v>0</v>
      </c>
      <c r="AS167" s="5" t="str">
        <f t="shared" si="44"/>
        <v>,  0,0,0</v>
      </c>
      <c r="AT167" s="41">
        <f>IFERROR(VLOOKUP(N167,Таблица1[],3,0),0)*$E$2/100</f>
        <v>0</v>
      </c>
      <c r="AU167" s="41">
        <f>IFERROR(VLOOKUP(N167,Таблица1[],2,0),0)*$E$2/100</f>
        <v>0</v>
      </c>
      <c r="AV167" s="41">
        <f>IFERROR(VLOOKUP(N167,Таблица1[],4,0),0)*$E$2/100</f>
        <v>0</v>
      </c>
      <c r="AW167" s="5" t="str">
        <f t="shared" si="45"/>
        <v>,  0,0,0</v>
      </c>
      <c r="AX167" s="41">
        <f>IFERROR(VLOOKUP(O167,Таблица1[],3,0),0)*$E$2/100</f>
        <v>0</v>
      </c>
      <c r="AY167" s="41">
        <f>IFERROR(VLOOKUP(O167,Таблица1[],2,0),0)*$E$2/100</f>
        <v>255</v>
      </c>
      <c r="AZ167" s="41">
        <f>IFERROR(VLOOKUP(O167,Таблица1[],4,0),0)*$E$2/100</f>
        <v>0</v>
      </c>
      <c r="BA167" s="5" t="str">
        <f t="shared" si="46"/>
        <v>,  0,255,0</v>
      </c>
      <c r="BB167" s="41">
        <f>IFERROR(VLOOKUP(P167,Таблица1[],3,0),0)*$E$2/100</f>
        <v>85</v>
      </c>
      <c r="BC167" s="41">
        <f>IFERROR(VLOOKUP(P167,Таблица1[],2,0),0)*$E$2/100</f>
        <v>170</v>
      </c>
      <c r="BD167" s="41">
        <f>IFERROR(VLOOKUP(P167,Таблица1[],4,0),0)*$E$2/100</f>
        <v>0</v>
      </c>
      <c r="BE167" s="5" t="str">
        <f t="shared" si="47"/>
        <v>,  85,170,0</v>
      </c>
      <c r="BF167" s="41">
        <f>IFERROR(VLOOKUP(Q167,Таблица1[],3,0),0)*$E$2/100</f>
        <v>127.5</v>
      </c>
      <c r="BG167" s="41">
        <f>IFERROR(VLOOKUP(Q167,Таблица1[],2,0),0)*$E$2/100</f>
        <v>127.5</v>
      </c>
      <c r="BH167" s="41">
        <f>IFERROR(VLOOKUP(Q167,Таблица1[],4,0),0)*$E$2/100</f>
        <v>0</v>
      </c>
      <c r="BI167" s="5" t="str">
        <f t="shared" si="48"/>
        <v>,  128,128,0</v>
      </c>
      <c r="BJ167" s="41">
        <f>IFERROR(VLOOKUP(R167,Таблица1[],3,0),0)*$E$2/100</f>
        <v>255</v>
      </c>
      <c r="BK167" s="41">
        <f>IFERROR(VLOOKUP(R167,Таблица1[],2,0),0)*$E$2/100</f>
        <v>0</v>
      </c>
      <c r="BL167" s="41">
        <f>IFERROR(VLOOKUP(R167,Таблица1[],4,0),0)*$E$2/100</f>
        <v>0</v>
      </c>
      <c r="BM167" s="5" t="str">
        <f t="shared" si="49"/>
        <v>,  255,0,0</v>
      </c>
      <c r="BN167" s="41">
        <f>IFERROR(VLOOKUP(S167,Таблица1[],3,0),0)*$E$2/100</f>
        <v>127.5</v>
      </c>
      <c r="BO167" s="41">
        <f>IFERROR(VLOOKUP(S167,Таблица1[],2,0),0)*$E$2/100</f>
        <v>0</v>
      </c>
      <c r="BP167" s="41">
        <f>IFERROR(VLOOKUP(S167,Таблица1[],4,0),0)*$E$2/100</f>
        <v>127.5</v>
      </c>
      <c r="BQ167" s="5" t="str">
        <f t="shared" si="50"/>
        <v>,  128,0,128</v>
      </c>
      <c r="BR167" s="41">
        <f>IFERROR(VLOOKUP(T167,Таблица1[],3,0),0)*$E$2/100</f>
        <v>0</v>
      </c>
      <c r="BS167" s="41">
        <f>IFERROR(VLOOKUP(T167,Таблица1[],2,0),0)*$E$2/100</f>
        <v>0</v>
      </c>
      <c r="BT167" s="41">
        <f>IFERROR(VLOOKUP(T167,Таблица1[],4,0),0)*$E$2/100</f>
        <v>255</v>
      </c>
      <c r="BU167" s="5" t="str">
        <f t="shared" si="51"/>
        <v>,  0,0,255</v>
      </c>
    </row>
    <row r="168" spans="2:73" x14ac:dyDescent="0.45">
      <c r="B168" s="30">
        <v>64</v>
      </c>
      <c r="C168" s="30">
        <v>0</v>
      </c>
      <c r="D168" s="30">
        <v>20</v>
      </c>
      <c r="E168" s="30">
        <v>1</v>
      </c>
      <c r="F168" t="str">
        <f t="shared" si="53"/>
        <v>64,0,20,1</v>
      </c>
      <c r="I168" s="39"/>
      <c r="J168" s="39"/>
      <c r="K168" s="39"/>
      <c r="L168" s="37"/>
      <c r="M168" s="37"/>
      <c r="N168" s="37" t="s">
        <v>31</v>
      </c>
      <c r="O168" s="37" t="s">
        <v>32</v>
      </c>
      <c r="P168" s="36" t="s">
        <v>33</v>
      </c>
      <c r="Q168" s="36" t="s">
        <v>35</v>
      </c>
      <c r="R168" s="32" t="s">
        <v>37</v>
      </c>
      <c r="S168" s="32" t="s">
        <v>39</v>
      </c>
      <c r="T168" s="34" t="s">
        <v>40</v>
      </c>
      <c r="V168" t="str">
        <f t="shared" si="52"/>
        <v>.DB   64,0,20,1,  0,85,170,  0,0,255,  128,0,128,  255,0,0,  128,128,0,  85,170,0,  0,255,0,  0,0,0,  0,0,0,  0,0,0,  0,0,0,  0,0,0</v>
      </c>
      <c r="W168" s="30" t="s">
        <v>24</v>
      </c>
      <c r="X168" s="30"/>
      <c r="Y168" s="30"/>
      <c r="Z168" s="41">
        <f>IFERROR(VLOOKUP(I168,Таблица1[],3,0),0)*$E$2/100</f>
        <v>0</v>
      </c>
      <c r="AA168" s="41">
        <f>IFERROR(VLOOKUP(I168,Таблица1[],2,0),0)*$E$2/100</f>
        <v>0</v>
      </c>
      <c r="AB168" s="41">
        <f>IFERROR(VLOOKUP(I168,Таблица1[],4,0),0)*$E$2/100</f>
        <v>0</v>
      </c>
      <c r="AC168" s="5" t="str">
        <f t="shared" si="40"/>
        <v>,  0,0,0</v>
      </c>
      <c r="AD168" s="41">
        <f>IFERROR(VLOOKUP(J168,Таблица1[],3,0),0)*$E$2/100</f>
        <v>0</v>
      </c>
      <c r="AE168" s="41">
        <f>IFERROR(VLOOKUP(J168,Таблица1[],2,0),0)*$E$2/100</f>
        <v>0</v>
      </c>
      <c r="AF168" s="41">
        <f>IFERROR(VLOOKUP(J168,Таблица1[],4,0),0)*$E$2/100</f>
        <v>0</v>
      </c>
      <c r="AG168" s="5" t="str">
        <f t="shared" si="41"/>
        <v>,  0,0,0</v>
      </c>
      <c r="AH168" s="41">
        <f>IFERROR(VLOOKUP(K168,Таблица1[],3,0),0)*$E$2/100</f>
        <v>0</v>
      </c>
      <c r="AI168" s="41">
        <f>IFERROR(VLOOKUP(K168,Таблица1[],2,0),0)*$E$2/100</f>
        <v>0</v>
      </c>
      <c r="AJ168" s="41">
        <f>IFERROR(VLOOKUP(K168,Таблица1[],4,0),0)*$E$2/100</f>
        <v>0</v>
      </c>
      <c r="AK168" s="5" t="str">
        <f t="shared" si="42"/>
        <v>,  0,0,0</v>
      </c>
      <c r="AL168" s="41">
        <f>IFERROR(VLOOKUP(L168,Таблица1[],3,0),0)*$E$2/100</f>
        <v>0</v>
      </c>
      <c r="AM168" s="41">
        <f>IFERROR(VLOOKUP(L168,Таблица1[],2,0),0)*$E$2/100</f>
        <v>0</v>
      </c>
      <c r="AN168" s="41">
        <f>IFERROR(VLOOKUP(L168,Таблица1[],4,0),0)*$E$2/100</f>
        <v>0</v>
      </c>
      <c r="AO168" s="5" t="str">
        <f t="shared" si="43"/>
        <v>,  0,0,0</v>
      </c>
      <c r="AP168" s="41">
        <f>IFERROR(VLOOKUP(M168,Таблица1[],3,0),0)*$E$2/100</f>
        <v>0</v>
      </c>
      <c r="AQ168" s="41">
        <f>IFERROR(VLOOKUP(M168,Таблица1[],2,0),0)*$E$2/100</f>
        <v>0</v>
      </c>
      <c r="AR168" s="41">
        <f>IFERROR(VLOOKUP(M168,Таблица1[],4,0),0)*$E$2/100</f>
        <v>0</v>
      </c>
      <c r="AS168" s="5" t="str">
        <f t="shared" si="44"/>
        <v>,  0,0,0</v>
      </c>
      <c r="AT168" s="41">
        <f>IFERROR(VLOOKUP(N168,Таблица1[],3,0),0)*$E$2/100</f>
        <v>0</v>
      </c>
      <c r="AU168" s="41">
        <f>IFERROR(VLOOKUP(N168,Таблица1[],2,0),0)*$E$2/100</f>
        <v>255</v>
      </c>
      <c r="AV168" s="41">
        <f>IFERROR(VLOOKUP(N168,Таблица1[],4,0),0)*$E$2/100</f>
        <v>0</v>
      </c>
      <c r="AW168" s="5" t="str">
        <f t="shared" si="45"/>
        <v>,  0,255,0</v>
      </c>
      <c r="AX168" s="41">
        <f>IFERROR(VLOOKUP(O168,Таблица1[],3,0),0)*$E$2/100</f>
        <v>85</v>
      </c>
      <c r="AY168" s="41">
        <f>IFERROR(VLOOKUP(O168,Таблица1[],2,0),0)*$E$2/100</f>
        <v>170</v>
      </c>
      <c r="AZ168" s="41">
        <f>IFERROR(VLOOKUP(O168,Таблица1[],4,0),0)*$E$2/100</f>
        <v>0</v>
      </c>
      <c r="BA168" s="5" t="str">
        <f t="shared" si="46"/>
        <v>,  85,170,0</v>
      </c>
      <c r="BB168" s="41">
        <f>IFERROR(VLOOKUP(P168,Таблица1[],3,0),0)*$E$2/100</f>
        <v>127.5</v>
      </c>
      <c r="BC168" s="41">
        <f>IFERROR(VLOOKUP(P168,Таблица1[],2,0),0)*$E$2/100</f>
        <v>127.5</v>
      </c>
      <c r="BD168" s="41">
        <f>IFERROR(VLOOKUP(P168,Таблица1[],4,0),0)*$E$2/100</f>
        <v>0</v>
      </c>
      <c r="BE168" s="5" t="str">
        <f t="shared" si="47"/>
        <v>,  128,128,0</v>
      </c>
      <c r="BF168" s="41">
        <f>IFERROR(VLOOKUP(Q168,Таблица1[],3,0),0)*$E$2/100</f>
        <v>255</v>
      </c>
      <c r="BG168" s="41">
        <f>IFERROR(VLOOKUP(Q168,Таблица1[],2,0),0)*$E$2/100</f>
        <v>0</v>
      </c>
      <c r="BH168" s="41">
        <f>IFERROR(VLOOKUP(Q168,Таблица1[],4,0),0)*$E$2/100</f>
        <v>0</v>
      </c>
      <c r="BI168" s="5" t="str">
        <f t="shared" si="48"/>
        <v>,  255,0,0</v>
      </c>
      <c r="BJ168" s="41">
        <f>IFERROR(VLOOKUP(R168,Таблица1[],3,0),0)*$E$2/100</f>
        <v>127.5</v>
      </c>
      <c r="BK168" s="41">
        <f>IFERROR(VLOOKUP(R168,Таблица1[],2,0),0)*$E$2/100</f>
        <v>0</v>
      </c>
      <c r="BL168" s="41">
        <f>IFERROR(VLOOKUP(R168,Таблица1[],4,0),0)*$E$2/100</f>
        <v>127.5</v>
      </c>
      <c r="BM168" s="5" t="str">
        <f t="shared" si="49"/>
        <v>,  128,0,128</v>
      </c>
      <c r="BN168" s="41">
        <f>IFERROR(VLOOKUP(S168,Таблица1[],3,0),0)*$E$2/100</f>
        <v>0</v>
      </c>
      <c r="BO168" s="41">
        <f>IFERROR(VLOOKUP(S168,Таблица1[],2,0),0)*$E$2/100</f>
        <v>0</v>
      </c>
      <c r="BP168" s="41">
        <f>IFERROR(VLOOKUP(S168,Таблица1[],4,0),0)*$E$2/100</f>
        <v>255</v>
      </c>
      <c r="BQ168" s="5" t="str">
        <f t="shared" si="50"/>
        <v>,  0,0,255</v>
      </c>
      <c r="BR168" s="41">
        <f>IFERROR(VLOOKUP(T168,Таблица1[],3,0),0)*$E$2/100</f>
        <v>0</v>
      </c>
      <c r="BS168" s="41">
        <f>IFERROR(VLOOKUP(T168,Таблица1[],2,0),0)*$E$2/100</f>
        <v>85</v>
      </c>
      <c r="BT168" s="41">
        <f>IFERROR(VLOOKUP(T168,Таблица1[],4,0),0)*$E$2/100</f>
        <v>170</v>
      </c>
      <c r="BU168" s="5" t="str">
        <f t="shared" si="51"/>
        <v>,  0,85,170</v>
      </c>
    </row>
    <row r="169" spans="2:73" x14ac:dyDescent="0.45">
      <c r="B169" s="30">
        <v>64</v>
      </c>
      <c r="C169" s="30">
        <v>0</v>
      </c>
      <c r="D169" s="30">
        <v>20</v>
      </c>
      <c r="E169" s="30">
        <v>1</v>
      </c>
      <c r="F169" t="str">
        <f t="shared" si="53"/>
        <v>64,0,20,1</v>
      </c>
      <c r="I169" s="39"/>
      <c r="J169" s="39"/>
      <c r="K169" s="39"/>
      <c r="L169" s="37"/>
      <c r="M169" s="37" t="s">
        <v>31</v>
      </c>
      <c r="N169" s="37" t="s">
        <v>32</v>
      </c>
      <c r="O169" s="37" t="s">
        <v>33</v>
      </c>
      <c r="P169" s="36" t="s">
        <v>35</v>
      </c>
      <c r="Q169" s="36" t="s">
        <v>37</v>
      </c>
      <c r="R169" s="32" t="s">
        <v>39</v>
      </c>
      <c r="S169" s="32" t="s">
        <v>40</v>
      </c>
      <c r="T169" s="34" t="s">
        <v>31</v>
      </c>
      <c r="V169" t="str">
        <f t="shared" si="52"/>
        <v>.DB   64,0,20,1,  0,255,0,  0,85,170,  0,0,255,  128,0,128,  255,0,0,  128,128,0,  85,170,0,  0,255,0,  0,0,0,  0,0,0,  0,0,0,  0,0,0</v>
      </c>
      <c r="W169" s="30" t="s">
        <v>24</v>
      </c>
      <c r="X169" s="30"/>
      <c r="Y169" s="30"/>
      <c r="Z169" s="41">
        <f>IFERROR(VLOOKUP(I169,Таблица1[],3,0),0)*$E$2/100</f>
        <v>0</v>
      </c>
      <c r="AA169" s="41">
        <f>IFERROR(VLOOKUP(I169,Таблица1[],2,0),0)*$E$2/100</f>
        <v>0</v>
      </c>
      <c r="AB169" s="41">
        <f>IFERROR(VLOOKUP(I169,Таблица1[],4,0),0)*$E$2/100</f>
        <v>0</v>
      </c>
      <c r="AC169" s="5" t="str">
        <f t="shared" si="40"/>
        <v>,  0,0,0</v>
      </c>
      <c r="AD169" s="41">
        <f>IFERROR(VLOOKUP(J169,Таблица1[],3,0),0)*$E$2/100</f>
        <v>0</v>
      </c>
      <c r="AE169" s="41">
        <f>IFERROR(VLOOKUP(J169,Таблица1[],2,0),0)*$E$2/100</f>
        <v>0</v>
      </c>
      <c r="AF169" s="41">
        <f>IFERROR(VLOOKUP(J169,Таблица1[],4,0),0)*$E$2/100</f>
        <v>0</v>
      </c>
      <c r="AG169" s="5" t="str">
        <f t="shared" si="41"/>
        <v>,  0,0,0</v>
      </c>
      <c r="AH169" s="41">
        <f>IFERROR(VLOOKUP(K169,Таблица1[],3,0),0)*$E$2/100</f>
        <v>0</v>
      </c>
      <c r="AI169" s="41">
        <f>IFERROR(VLOOKUP(K169,Таблица1[],2,0),0)*$E$2/100</f>
        <v>0</v>
      </c>
      <c r="AJ169" s="41">
        <f>IFERROR(VLOOKUP(K169,Таблица1[],4,0),0)*$E$2/100</f>
        <v>0</v>
      </c>
      <c r="AK169" s="5" t="str">
        <f t="shared" si="42"/>
        <v>,  0,0,0</v>
      </c>
      <c r="AL169" s="41">
        <f>IFERROR(VLOOKUP(L169,Таблица1[],3,0),0)*$E$2/100</f>
        <v>0</v>
      </c>
      <c r="AM169" s="41">
        <f>IFERROR(VLOOKUP(L169,Таблица1[],2,0),0)*$E$2/100</f>
        <v>0</v>
      </c>
      <c r="AN169" s="41">
        <f>IFERROR(VLOOKUP(L169,Таблица1[],4,0),0)*$E$2/100</f>
        <v>0</v>
      </c>
      <c r="AO169" s="5" t="str">
        <f t="shared" si="43"/>
        <v>,  0,0,0</v>
      </c>
      <c r="AP169" s="41">
        <f>IFERROR(VLOOKUP(M169,Таблица1[],3,0),0)*$E$2/100</f>
        <v>0</v>
      </c>
      <c r="AQ169" s="41">
        <f>IFERROR(VLOOKUP(M169,Таблица1[],2,0),0)*$E$2/100</f>
        <v>255</v>
      </c>
      <c r="AR169" s="41">
        <f>IFERROR(VLOOKUP(M169,Таблица1[],4,0),0)*$E$2/100</f>
        <v>0</v>
      </c>
      <c r="AS169" s="5" t="str">
        <f t="shared" si="44"/>
        <v>,  0,255,0</v>
      </c>
      <c r="AT169" s="41">
        <f>IFERROR(VLOOKUP(N169,Таблица1[],3,0),0)*$E$2/100</f>
        <v>85</v>
      </c>
      <c r="AU169" s="41">
        <f>IFERROR(VLOOKUP(N169,Таблица1[],2,0),0)*$E$2/100</f>
        <v>170</v>
      </c>
      <c r="AV169" s="41">
        <f>IFERROR(VLOOKUP(N169,Таблица1[],4,0),0)*$E$2/100</f>
        <v>0</v>
      </c>
      <c r="AW169" s="5" t="str">
        <f t="shared" si="45"/>
        <v>,  85,170,0</v>
      </c>
      <c r="AX169" s="41">
        <f>IFERROR(VLOOKUP(O169,Таблица1[],3,0),0)*$E$2/100</f>
        <v>127.5</v>
      </c>
      <c r="AY169" s="41">
        <f>IFERROR(VLOOKUP(O169,Таблица1[],2,0),0)*$E$2/100</f>
        <v>127.5</v>
      </c>
      <c r="AZ169" s="41">
        <f>IFERROR(VLOOKUP(O169,Таблица1[],4,0),0)*$E$2/100</f>
        <v>0</v>
      </c>
      <c r="BA169" s="5" t="str">
        <f t="shared" si="46"/>
        <v>,  128,128,0</v>
      </c>
      <c r="BB169" s="41">
        <f>IFERROR(VLOOKUP(P169,Таблица1[],3,0),0)*$E$2/100</f>
        <v>255</v>
      </c>
      <c r="BC169" s="41">
        <f>IFERROR(VLOOKUP(P169,Таблица1[],2,0),0)*$E$2/100</f>
        <v>0</v>
      </c>
      <c r="BD169" s="41">
        <f>IFERROR(VLOOKUP(P169,Таблица1[],4,0),0)*$E$2/100</f>
        <v>0</v>
      </c>
      <c r="BE169" s="5" t="str">
        <f t="shared" si="47"/>
        <v>,  255,0,0</v>
      </c>
      <c r="BF169" s="41">
        <f>IFERROR(VLOOKUP(Q169,Таблица1[],3,0),0)*$E$2/100</f>
        <v>127.5</v>
      </c>
      <c r="BG169" s="41">
        <f>IFERROR(VLOOKUP(Q169,Таблица1[],2,0),0)*$E$2/100</f>
        <v>0</v>
      </c>
      <c r="BH169" s="41">
        <f>IFERROR(VLOOKUP(Q169,Таблица1[],4,0),0)*$E$2/100</f>
        <v>127.5</v>
      </c>
      <c r="BI169" s="5" t="str">
        <f t="shared" si="48"/>
        <v>,  128,0,128</v>
      </c>
      <c r="BJ169" s="41">
        <f>IFERROR(VLOOKUP(R169,Таблица1[],3,0),0)*$E$2/100</f>
        <v>0</v>
      </c>
      <c r="BK169" s="41">
        <f>IFERROR(VLOOKUP(R169,Таблица1[],2,0),0)*$E$2/100</f>
        <v>0</v>
      </c>
      <c r="BL169" s="41">
        <f>IFERROR(VLOOKUP(R169,Таблица1[],4,0),0)*$E$2/100</f>
        <v>255</v>
      </c>
      <c r="BM169" s="5" t="str">
        <f t="shared" si="49"/>
        <v>,  0,0,255</v>
      </c>
      <c r="BN169" s="41">
        <f>IFERROR(VLOOKUP(S169,Таблица1[],3,0),0)*$E$2/100</f>
        <v>0</v>
      </c>
      <c r="BO169" s="41">
        <f>IFERROR(VLOOKUP(S169,Таблица1[],2,0),0)*$E$2/100</f>
        <v>85</v>
      </c>
      <c r="BP169" s="41">
        <f>IFERROR(VLOOKUP(S169,Таблица1[],4,0),0)*$E$2/100</f>
        <v>170</v>
      </c>
      <c r="BQ169" s="5" t="str">
        <f t="shared" si="50"/>
        <v>,  0,85,170</v>
      </c>
      <c r="BR169" s="41">
        <f>IFERROR(VLOOKUP(T169,Таблица1[],3,0),0)*$E$2/100</f>
        <v>0</v>
      </c>
      <c r="BS169" s="41">
        <f>IFERROR(VLOOKUP(T169,Таблица1[],2,0),0)*$E$2/100</f>
        <v>255</v>
      </c>
      <c r="BT169" s="41">
        <f>IFERROR(VLOOKUP(T169,Таблица1[],4,0),0)*$E$2/100</f>
        <v>0</v>
      </c>
      <c r="BU169" s="5" t="str">
        <f t="shared" si="51"/>
        <v>,  0,255,0</v>
      </c>
    </row>
    <row r="170" spans="2:73" x14ac:dyDescent="0.45">
      <c r="B170" s="30">
        <v>64</v>
      </c>
      <c r="C170" s="30">
        <v>0</v>
      </c>
      <c r="D170" s="30">
        <v>20</v>
      </c>
      <c r="E170" s="30">
        <v>1</v>
      </c>
      <c r="F170" t="str">
        <f t="shared" si="53"/>
        <v>64,0,20,1</v>
      </c>
      <c r="I170" s="39"/>
      <c r="J170" s="39"/>
      <c r="K170" s="39"/>
      <c r="L170" s="37" t="s">
        <v>31</v>
      </c>
      <c r="M170" s="37" t="s">
        <v>32</v>
      </c>
      <c r="N170" s="37" t="s">
        <v>33</v>
      </c>
      <c r="O170" s="37" t="s">
        <v>35</v>
      </c>
      <c r="P170" s="36" t="s">
        <v>37</v>
      </c>
      <c r="Q170" s="36" t="s">
        <v>39</v>
      </c>
      <c r="R170" s="32" t="s">
        <v>40</v>
      </c>
      <c r="S170" s="32" t="s">
        <v>31</v>
      </c>
      <c r="T170" s="34" t="s">
        <v>32</v>
      </c>
      <c r="V170" t="str">
        <f t="shared" si="52"/>
        <v>.DB   64,0,20,1,  85,170,0,  0,255,0,  0,85,170,  0,0,255,  128,0,128,  255,0,0,  128,128,0,  85,170,0,  0,255,0,  0,0,0,  0,0,0,  0,0,0</v>
      </c>
      <c r="W170" s="30" t="s">
        <v>24</v>
      </c>
      <c r="X170" s="30"/>
      <c r="Y170" s="30"/>
      <c r="Z170" s="41">
        <f>IFERROR(VLOOKUP(I170,Таблица1[],3,0),0)*$E$2/100</f>
        <v>0</v>
      </c>
      <c r="AA170" s="41">
        <f>IFERROR(VLOOKUP(I170,Таблица1[],2,0),0)*$E$2/100</f>
        <v>0</v>
      </c>
      <c r="AB170" s="41">
        <f>IFERROR(VLOOKUP(I170,Таблица1[],4,0),0)*$E$2/100</f>
        <v>0</v>
      </c>
      <c r="AC170" s="5" t="str">
        <f t="shared" si="40"/>
        <v>,  0,0,0</v>
      </c>
      <c r="AD170" s="41">
        <f>IFERROR(VLOOKUP(J170,Таблица1[],3,0),0)*$E$2/100</f>
        <v>0</v>
      </c>
      <c r="AE170" s="41">
        <f>IFERROR(VLOOKUP(J170,Таблица1[],2,0),0)*$E$2/100</f>
        <v>0</v>
      </c>
      <c r="AF170" s="41">
        <f>IFERROR(VLOOKUP(J170,Таблица1[],4,0),0)*$E$2/100</f>
        <v>0</v>
      </c>
      <c r="AG170" s="5" t="str">
        <f t="shared" si="41"/>
        <v>,  0,0,0</v>
      </c>
      <c r="AH170" s="41">
        <f>IFERROR(VLOOKUP(K170,Таблица1[],3,0),0)*$E$2/100</f>
        <v>0</v>
      </c>
      <c r="AI170" s="41">
        <f>IFERROR(VLOOKUP(K170,Таблица1[],2,0),0)*$E$2/100</f>
        <v>0</v>
      </c>
      <c r="AJ170" s="41">
        <f>IFERROR(VLOOKUP(K170,Таблица1[],4,0),0)*$E$2/100</f>
        <v>0</v>
      </c>
      <c r="AK170" s="5" t="str">
        <f t="shared" si="42"/>
        <v>,  0,0,0</v>
      </c>
      <c r="AL170" s="41">
        <f>IFERROR(VLOOKUP(L170,Таблица1[],3,0),0)*$E$2/100</f>
        <v>0</v>
      </c>
      <c r="AM170" s="41">
        <f>IFERROR(VLOOKUP(L170,Таблица1[],2,0),0)*$E$2/100</f>
        <v>255</v>
      </c>
      <c r="AN170" s="41">
        <f>IFERROR(VLOOKUP(L170,Таблица1[],4,0),0)*$E$2/100</f>
        <v>0</v>
      </c>
      <c r="AO170" s="5" t="str">
        <f t="shared" si="43"/>
        <v>,  0,255,0</v>
      </c>
      <c r="AP170" s="41">
        <f>IFERROR(VLOOKUP(M170,Таблица1[],3,0),0)*$E$2/100</f>
        <v>85</v>
      </c>
      <c r="AQ170" s="41">
        <f>IFERROR(VLOOKUP(M170,Таблица1[],2,0),0)*$E$2/100</f>
        <v>170</v>
      </c>
      <c r="AR170" s="41">
        <f>IFERROR(VLOOKUP(M170,Таблица1[],4,0),0)*$E$2/100</f>
        <v>0</v>
      </c>
      <c r="AS170" s="5" t="str">
        <f t="shared" si="44"/>
        <v>,  85,170,0</v>
      </c>
      <c r="AT170" s="41">
        <f>IFERROR(VLOOKUP(N170,Таблица1[],3,0),0)*$E$2/100</f>
        <v>127.5</v>
      </c>
      <c r="AU170" s="41">
        <f>IFERROR(VLOOKUP(N170,Таблица1[],2,0),0)*$E$2/100</f>
        <v>127.5</v>
      </c>
      <c r="AV170" s="41">
        <f>IFERROR(VLOOKUP(N170,Таблица1[],4,0),0)*$E$2/100</f>
        <v>0</v>
      </c>
      <c r="AW170" s="5" t="str">
        <f t="shared" si="45"/>
        <v>,  128,128,0</v>
      </c>
      <c r="AX170" s="41">
        <f>IFERROR(VLOOKUP(O170,Таблица1[],3,0),0)*$E$2/100</f>
        <v>255</v>
      </c>
      <c r="AY170" s="41">
        <f>IFERROR(VLOOKUP(O170,Таблица1[],2,0),0)*$E$2/100</f>
        <v>0</v>
      </c>
      <c r="AZ170" s="41">
        <f>IFERROR(VLOOKUP(O170,Таблица1[],4,0),0)*$E$2/100</f>
        <v>0</v>
      </c>
      <c r="BA170" s="5" t="str">
        <f t="shared" si="46"/>
        <v>,  255,0,0</v>
      </c>
      <c r="BB170" s="41">
        <f>IFERROR(VLOOKUP(P170,Таблица1[],3,0),0)*$E$2/100</f>
        <v>127.5</v>
      </c>
      <c r="BC170" s="41">
        <f>IFERROR(VLOOKUP(P170,Таблица1[],2,0),0)*$E$2/100</f>
        <v>0</v>
      </c>
      <c r="BD170" s="41">
        <f>IFERROR(VLOOKUP(P170,Таблица1[],4,0),0)*$E$2/100</f>
        <v>127.5</v>
      </c>
      <c r="BE170" s="5" t="str">
        <f t="shared" si="47"/>
        <v>,  128,0,128</v>
      </c>
      <c r="BF170" s="41">
        <f>IFERROR(VLOOKUP(Q170,Таблица1[],3,0),0)*$E$2/100</f>
        <v>0</v>
      </c>
      <c r="BG170" s="41">
        <f>IFERROR(VLOOKUP(Q170,Таблица1[],2,0),0)*$E$2/100</f>
        <v>0</v>
      </c>
      <c r="BH170" s="41">
        <f>IFERROR(VLOOKUP(Q170,Таблица1[],4,0),0)*$E$2/100</f>
        <v>255</v>
      </c>
      <c r="BI170" s="5" t="str">
        <f t="shared" si="48"/>
        <v>,  0,0,255</v>
      </c>
      <c r="BJ170" s="41">
        <f>IFERROR(VLOOKUP(R170,Таблица1[],3,0),0)*$E$2/100</f>
        <v>0</v>
      </c>
      <c r="BK170" s="41">
        <f>IFERROR(VLOOKUP(R170,Таблица1[],2,0),0)*$E$2/100</f>
        <v>85</v>
      </c>
      <c r="BL170" s="41">
        <f>IFERROR(VLOOKUP(R170,Таблица1[],4,0),0)*$E$2/100</f>
        <v>170</v>
      </c>
      <c r="BM170" s="5" t="str">
        <f t="shared" si="49"/>
        <v>,  0,85,170</v>
      </c>
      <c r="BN170" s="41">
        <f>IFERROR(VLOOKUP(S170,Таблица1[],3,0),0)*$E$2/100</f>
        <v>0</v>
      </c>
      <c r="BO170" s="41">
        <f>IFERROR(VLOOKUP(S170,Таблица1[],2,0),0)*$E$2/100</f>
        <v>255</v>
      </c>
      <c r="BP170" s="41">
        <f>IFERROR(VLOOKUP(S170,Таблица1[],4,0),0)*$E$2/100</f>
        <v>0</v>
      </c>
      <c r="BQ170" s="5" t="str">
        <f t="shared" si="50"/>
        <v>,  0,255,0</v>
      </c>
      <c r="BR170" s="41">
        <f>IFERROR(VLOOKUP(T170,Таблица1[],3,0),0)*$E$2/100</f>
        <v>85</v>
      </c>
      <c r="BS170" s="41">
        <f>IFERROR(VLOOKUP(T170,Таблица1[],2,0),0)*$E$2/100</f>
        <v>170</v>
      </c>
      <c r="BT170" s="41">
        <f>IFERROR(VLOOKUP(T170,Таблица1[],4,0),0)*$E$2/100</f>
        <v>0</v>
      </c>
      <c r="BU170" s="5" t="str">
        <f t="shared" si="51"/>
        <v>,  85,170,0</v>
      </c>
    </row>
    <row r="171" spans="2:73" x14ac:dyDescent="0.45">
      <c r="B171" s="30">
        <v>64</v>
      </c>
      <c r="C171" s="30">
        <v>0</v>
      </c>
      <c r="D171" s="30">
        <v>20</v>
      </c>
      <c r="E171" s="30">
        <v>1</v>
      </c>
      <c r="F171" t="str">
        <f t="shared" si="53"/>
        <v>64,0,20,1</v>
      </c>
      <c r="K171" s="40" t="s">
        <v>31</v>
      </c>
      <c r="L171" s="38" t="s">
        <v>32</v>
      </c>
      <c r="M171" s="38" t="s">
        <v>33</v>
      </c>
      <c r="N171" s="38" t="s">
        <v>35</v>
      </c>
      <c r="O171" s="38" t="s">
        <v>37</v>
      </c>
      <c r="P171" s="35" t="s">
        <v>39</v>
      </c>
      <c r="Q171" s="35" t="s">
        <v>40</v>
      </c>
      <c r="R171" s="32" t="s">
        <v>31</v>
      </c>
      <c r="S171" s="32" t="s">
        <v>32</v>
      </c>
      <c r="T171" s="34" t="s">
        <v>33</v>
      </c>
      <c r="V171" t="str">
        <f t="shared" si="52"/>
        <v>.DB   64,0,20,1,  128,128,0,  85,170,0,  0,255,0,  0,85,170,  0,0,255,  128,0,128,  255,0,0,  128,128,0,  85,170,0,  0,255,0,  0,0,0,  0,0,0</v>
      </c>
      <c r="W171" s="30" t="s">
        <v>24</v>
      </c>
      <c r="X171" s="30"/>
      <c r="Y171" s="30"/>
      <c r="Z171" s="41">
        <f>IFERROR(VLOOKUP(I171,Таблица1[],3,0),0)*$E$2/100</f>
        <v>0</v>
      </c>
      <c r="AA171" s="41">
        <f>IFERROR(VLOOKUP(I171,Таблица1[],2,0),0)*$E$2/100</f>
        <v>0</v>
      </c>
      <c r="AB171" s="41">
        <f>IFERROR(VLOOKUP(I171,Таблица1[],4,0),0)*$E$2/100</f>
        <v>0</v>
      </c>
      <c r="AC171" s="5" t="str">
        <f t="shared" si="40"/>
        <v>,  0,0,0</v>
      </c>
      <c r="AD171" s="41">
        <f>IFERROR(VLOOKUP(J171,Таблица1[],3,0),0)*$E$2/100</f>
        <v>0</v>
      </c>
      <c r="AE171" s="41">
        <f>IFERROR(VLOOKUP(J171,Таблица1[],2,0),0)*$E$2/100</f>
        <v>0</v>
      </c>
      <c r="AF171" s="41">
        <f>IFERROR(VLOOKUP(J171,Таблица1[],4,0),0)*$E$2/100</f>
        <v>0</v>
      </c>
      <c r="AG171" s="5" t="str">
        <f t="shared" si="41"/>
        <v>,  0,0,0</v>
      </c>
      <c r="AH171" s="41">
        <f>IFERROR(VLOOKUP(K171,Таблица1[],3,0),0)*$E$2/100</f>
        <v>0</v>
      </c>
      <c r="AI171" s="41">
        <f>IFERROR(VLOOKUP(K171,Таблица1[],2,0),0)*$E$2/100</f>
        <v>255</v>
      </c>
      <c r="AJ171" s="41">
        <f>IFERROR(VLOOKUP(K171,Таблица1[],4,0),0)*$E$2/100</f>
        <v>0</v>
      </c>
      <c r="AK171" s="5" t="str">
        <f t="shared" si="42"/>
        <v>,  0,255,0</v>
      </c>
      <c r="AL171" s="41">
        <f>IFERROR(VLOOKUP(L171,Таблица1[],3,0),0)*$E$2/100</f>
        <v>85</v>
      </c>
      <c r="AM171" s="41">
        <f>IFERROR(VLOOKUP(L171,Таблица1[],2,0),0)*$E$2/100</f>
        <v>170</v>
      </c>
      <c r="AN171" s="41">
        <f>IFERROR(VLOOKUP(L171,Таблица1[],4,0),0)*$E$2/100</f>
        <v>0</v>
      </c>
      <c r="AO171" s="5" t="str">
        <f t="shared" si="43"/>
        <v>,  85,170,0</v>
      </c>
      <c r="AP171" s="41">
        <f>IFERROR(VLOOKUP(M171,Таблица1[],3,0),0)*$E$2/100</f>
        <v>127.5</v>
      </c>
      <c r="AQ171" s="41">
        <f>IFERROR(VLOOKUP(M171,Таблица1[],2,0),0)*$E$2/100</f>
        <v>127.5</v>
      </c>
      <c r="AR171" s="41">
        <f>IFERROR(VLOOKUP(M171,Таблица1[],4,0),0)*$E$2/100</f>
        <v>0</v>
      </c>
      <c r="AS171" s="5" t="str">
        <f t="shared" si="44"/>
        <v>,  128,128,0</v>
      </c>
      <c r="AT171" s="41">
        <f>IFERROR(VLOOKUP(N171,Таблица1[],3,0),0)*$E$2/100</f>
        <v>255</v>
      </c>
      <c r="AU171" s="41">
        <f>IFERROR(VLOOKUP(N171,Таблица1[],2,0),0)*$E$2/100</f>
        <v>0</v>
      </c>
      <c r="AV171" s="41">
        <f>IFERROR(VLOOKUP(N171,Таблица1[],4,0),0)*$E$2/100</f>
        <v>0</v>
      </c>
      <c r="AW171" s="5" t="str">
        <f t="shared" si="45"/>
        <v>,  255,0,0</v>
      </c>
      <c r="AX171" s="41">
        <f>IFERROR(VLOOKUP(O171,Таблица1[],3,0),0)*$E$2/100</f>
        <v>127.5</v>
      </c>
      <c r="AY171" s="41">
        <f>IFERROR(VLOOKUP(O171,Таблица1[],2,0),0)*$E$2/100</f>
        <v>0</v>
      </c>
      <c r="AZ171" s="41">
        <f>IFERROR(VLOOKUP(O171,Таблица1[],4,0),0)*$E$2/100</f>
        <v>127.5</v>
      </c>
      <c r="BA171" s="5" t="str">
        <f t="shared" si="46"/>
        <v>,  128,0,128</v>
      </c>
      <c r="BB171" s="41">
        <f>IFERROR(VLOOKUP(P171,Таблица1[],3,0),0)*$E$2/100</f>
        <v>0</v>
      </c>
      <c r="BC171" s="41">
        <f>IFERROR(VLOOKUP(P171,Таблица1[],2,0),0)*$E$2/100</f>
        <v>0</v>
      </c>
      <c r="BD171" s="41">
        <f>IFERROR(VLOOKUP(P171,Таблица1[],4,0),0)*$E$2/100</f>
        <v>255</v>
      </c>
      <c r="BE171" s="5" t="str">
        <f t="shared" si="47"/>
        <v>,  0,0,255</v>
      </c>
      <c r="BF171" s="41">
        <f>IFERROR(VLOOKUP(Q171,Таблица1[],3,0),0)*$E$2/100</f>
        <v>0</v>
      </c>
      <c r="BG171" s="41">
        <f>IFERROR(VLOOKUP(Q171,Таблица1[],2,0),0)*$E$2/100</f>
        <v>85</v>
      </c>
      <c r="BH171" s="41">
        <f>IFERROR(VLOOKUP(Q171,Таблица1[],4,0),0)*$E$2/100</f>
        <v>170</v>
      </c>
      <c r="BI171" s="5" t="str">
        <f t="shared" si="48"/>
        <v>,  0,85,170</v>
      </c>
      <c r="BJ171" s="41">
        <f>IFERROR(VLOOKUP(R171,Таблица1[],3,0),0)*$E$2/100</f>
        <v>0</v>
      </c>
      <c r="BK171" s="41">
        <f>IFERROR(VLOOKUP(R171,Таблица1[],2,0),0)*$E$2/100</f>
        <v>255</v>
      </c>
      <c r="BL171" s="41">
        <f>IFERROR(VLOOKUP(R171,Таблица1[],4,0),0)*$E$2/100</f>
        <v>0</v>
      </c>
      <c r="BM171" s="5" t="str">
        <f t="shared" si="49"/>
        <v>,  0,255,0</v>
      </c>
      <c r="BN171" s="41">
        <f>IFERROR(VLOOKUP(S171,Таблица1[],3,0),0)*$E$2/100</f>
        <v>85</v>
      </c>
      <c r="BO171" s="41">
        <f>IFERROR(VLOOKUP(S171,Таблица1[],2,0),0)*$E$2/100</f>
        <v>170</v>
      </c>
      <c r="BP171" s="41">
        <f>IFERROR(VLOOKUP(S171,Таблица1[],4,0),0)*$E$2/100</f>
        <v>0</v>
      </c>
      <c r="BQ171" s="5" t="str">
        <f t="shared" si="50"/>
        <v>,  85,170,0</v>
      </c>
      <c r="BR171" s="41">
        <f>IFERROR(VLOOKUP(T171,Таблица1[],3,0),0)*$E$2/100</f>
        <v>127.5</v>
      </c>
      <c r="BS171" s="41">
        <f>IFERROR(VLOOKUP(T171,Таблица1[],2,0),0)*$E$2/100</f>
        <v>127.5</v>
      </c>
      <c r="BT171" s="41">
        <f>IFERROR(VLOOKUP(T171,Таблица1[],4,0),0)*$E$2/100</f>
        <v>0</v>
      </c>
      <c r="BU171" s="5" t="str">
        <f t="shared" si="51"/>
        <v>,  128,128,0</v>
      </c>
    </row>
    <row r="172" spans="2:73" x14ac:dyDescent="0.45">
      <c r="B172" s="30">
        <v>64</v>
      </c>
      <c r="C172" s="30">
        <v>0</v>
      </c>
      <c r="D172" s="30">
        <v>20</v>
      </c>
      <c r="E172" s="30">
        <v>1</v>
      </c>
      <c r="F172" t="str">
        <f t="shared" si="53"/>
        <v>64,0,20,1</v>
      </c>
      <c r="J172" s="40" t="s">
        <v>31</v>
      </c>
      <c r="K172" s="40" t="s">
        <v>32</v>
      </c>
      <c r="L172" s="38" t="s">
        <v>33</v>
      </c>
      <c r="M172" s="38" t="s">
        <v>35</v>
      </c>
      <c r="N172" s="38" t="s">
        <v>37</v>
      </c>
      <c r="O172" s="38" t="s">
        <v>39</v>
      </c>
      <c r="P172" s="35" t="s">
        <v>40</v>
      </c>
      <c r="Q172" s="36" t="s">
        <v>31</v>
      </c>
      <c r="R172" s="32" t="s">
        <v>32</v>
      </c>
      <c r="S172" s="32" t="s">
        <v>33</v>
      </c>
      <c r="T172" s="34" t="s">
        <v>35</v>
      </c>
      <c r="V172" t="str">
        <f t="shared" si="52"/>
        <v>.DB   64,0,20,1,  255,0,0,  128,128,0,  85,170,0,  0,255,0,  0,85,170,  0,0,255,  128,0,128,  255,0,0,  128,128,0,  85,170,0,  0,255,0,  0,0,0</v>
      </c>
      <c r="W172" s="30" t="s">
        <v>24</v>
      </c>
      <c r="X172" s="30"/>
      <c r="Y172" s="30"/>
      <c r="Z172" s="41">
        <f>IFERROR(VLOOKUP(I172,Таблица1[],3,0),0)*$E$2/100</f>
        <v>0</v>
      </c>
      <c r="AA172" s="41">
        <f>IFERROR(VLOOKUP(I172,Таблица1[],2,0),0)*$E$2/100</f>
        <v>0</v>
      </c>
      <c r="AB172" s="41">
        <f>IFERROR(VLOOKUP(I172,Таблица1[],4,0),0)*$E$2/100</f>
        <v>0</v>
      </c>
      <c r="AC172" s="5" t="str">
        <f t="shared" si="40"/>
        <v>,  0,0,0</v>
      </c>
      <c r="AD172" s="41">
        <f>IFERROR(VLOOKUP(J172,Таблица1[],3,0),0)*$E$2/100</f>
        <v>0</v>
      </c>
      <c r="AE172" s="41">
        <f>IFERROR(VLOOKUP(J172,Таблица1[],2,0),0)*$E$2/100</f>
        <v>255</v>
      </c>
      <c r="AF172" s="41">
        <f>IFERROR(VLOOKUP(J172,Таблица1[],4,0),0)*$E$2/100</f>
        <v>0</v>
      </c>
      <c r="AG172" s="5" t="str">
        <f t="shared" si="41"/>
        <v>,  0,255,0</v>
      </c>
      <c r="AH172" s="41">
        <f>IFERROR(VLOOKUP(K172,Таблица1[],3,0),0)*$E$2/100</f>
        <v>85</v>
      </c>
      <c r="AI172" s="41">
        <f>IFERROR(VLOOKUP(K172,Таблица1[],2,0),0)*$E$2/100</f>
        <v>170</v>
      </c>
      <c r="AJ172" s="41">
        <f>IFERROR(VLOOKUP(K172,Таблица1[],4,0),0)*$E$2/100</f>
        <v>0</v>
      </c>
      <c r="AK172" s="5" t="str">
        <f t="shared" si="42"/>
        <v>,  85,170,0</v>
      </c>
      <c r="AL172" s="41">
        <f>IFERROR(VLOOKUP(L172,Таблица1[],3,0),0)*$E$2/100</f>
        <v>127.5</v>
      </c>
      <c r="AM172" s="41">
        <f>IFERROR(VLOOKUP(L172,Таблица1[],2,0),0)*$E$2/100</f>
        <v>127.5</v>
      </c>
      <c r="AN172" s="41">
        <f>IFERROR(VLOOKUP(L172,Таблица1[],4,0),0)*$E$2/100</f>
        <v>0</v>
      </c>
      <c r="AO172" s="5" t="str">
        <f t="shared" si="43"/>
        <v>,  128,128,0</v>
      </c>
      <c r="AP172" s="41">
        <f>IFERROR(VLOOKUP(M172,Таблица1[],3,0),0)*$E$2/100</f>
        <v>255</v>
      </c>
      <c r="AQ172" s="41">
        <f>IFERROR(VLOOKUP(M172,Таблица1[],2,0),0)*$E$2/100</f>
        <v>0</v>
      </c>
      <c r="AR172" s="41">
        <f>IFERROR(VLOOKUP(M172,Таблица1[],4,0),0)*$E$2/100</f>
        <v>0</v>
      </c>
      <c r="AS172" s="5" t="str">
        <f t="shared" si="44"/>
        <v>,  255,0,0</v>
      </c>
      <c r="AT172" s="41">
        <f>IFERROR(VLOOKUP(N172,Таблица1[],3,0),0)*$E$2/100</f>
        <v>127.5</v>
      </c>
      <c r="AU172" s="41">
        <f>IFERROR(VLOOKUP(N172,Таблица1[],2,0),0)*$E$2/100</f>
        <v>0</v>
      </c>
      <c r="AV172" s="41">
        <f>IFERROR(VLOOKUP(N172,Таблица1[],4,0),0)*$E$2/100</f>
        <v>127.5</v>
      </c>
      <c r="AW172" s="5" t="str">
        <f t="shared" si="45"/>
        <v>,  128,0,128</v>
      </c>
      <c r="AX172" s="41">
        <f>IFERROR(VLOOKUP(O172,Таблица1[],3,0),0)*$E$2/100</f>
        <v>0</v>
      </c>
      <c r="AY172" s="41">
        <f>IFERROR(VLOOKUP(O172,Таблица1[],2,0),0)*$E$2/100</f>
        <v>0</v>
      </c>
      <c r="AZ172" s="41">
        <f>IFERROR(VLOOKUP(O172,Таблица1[],4,0),0)*$E$2/100</f>
        <v>255</v>
      </c>
      <c r="BA172" s="5" t="str">
        <f t="shared" si="46"/>
        <v>,  0,0,255</v>
      </c>
      <c r="BB172" s="41">
        <f>IFERROR(VLOOKUP(P172,Таблица1[],3,0),0)*$E$2/100</f>
        <v>0</v>
      </c>
      <c r="BC172" s="41">
        <f>IFERROR(VLOOKUP(P172,Таблица1[],2,0),0)*$E$2/100</f>
        <v>85</v>
      </c>
      <c r="BD172" s="41">
        <f>IFERROR(VLOOKUP(P172,Таблица1[],4,0),0)*$E$2/100</f>
        <v>170</v>
      </c>
      <c r="BE172" s="5" t="str">
        <f t="shared" si="47"/>
        <v>,  0,85,170</v>
      </c>
      <c r="BF172" s="41">
        <f>IFERROR(VLOOKUP(Q172,Таблица1[],3,0),0)*$E$2/100</f>
        <v>0</v>
      </c>
      <c r="BG172" s="41">
        <f>IFERROR(VLOOKUP(Q172,Таблица1[],2,0),0)*$E$2/100</f>
        <v>255</v>
      </c>
      <c r="BH172" s="41">
        <f>IFERROR(VLOOKUP(Q172,Таблица1[],4,0),0)*$E$2/100</f>
        <v>0</v>
      </c>
      <c r="BI172" s="5" t="str">
        <f t="shared" si="48"/>
        <v>,  0,255,0</v>
      </c>
      <c r="BJ172" s="41">
        <f>IFERROR(VLOOKUP(R172,Таблица1[],3,0),0)*$E$2/100</f>
        <v>85</v>
      </c>
      <c r="BK172" s="41">
        <f>IFERROR(VLOOKUP(R172,Таблица1[],2,0),0)*$E$2/100</f>
        <v>170</v>
      </c>
      <c r="BL172" s="41">
        <f>IFERROR(VLOOKUP(R172,Таблица1[],4,0),0)*$E$2/100</f>
        <v>0</v>
      </c>
      <c r="BM172" s="5" t="str">
        <f t="shared" si="49"/>
        <v>,  85,170,0</v>
      </c>
      <c r="BN172" s="41">
        <f>IFERROR(VLOOKUP(S172,Таблица1[],3,0),0)*$E$2/100</f>
        <v>127.5</v>
      </c>
      <c r="BO172" s="41">
        <f>IFERROR(VLOOKUP(S172,Таблица1[],2,0),0)*$E$2/100</f>
        <v>127.5</v>
      </c>
      <c r="BP172" s="41">
        <f>IFERROR(VLOOKUP(S172,Таблица1[],4,0),0)*$E$2/100</f>
        <v>0</v>
      </c>
      <c r="BQ172" s="5" t="str">
        <f t="shared" si="50"/>
        <v>,  128,128,0</v>
      </c>
      <c r="BR172" s="41">
        <f>IFERROR(VLOOKUP(T172,Таблица1[],3,0),0)*$E$2/100</f>
        <v>255</v>
      </c>
      <c r="BS172" s="41">
        <f>IFERROR(VLOOKUP(T172,Таблица1[],2,0),0)*$E$2/100</f>
        <v>0</v>
      </c>
      <c r="BT172" s="41">
        <f>IFERROR(VLOOKUP(T172,Таблица1[],4,0),0)*$E$2/100</f>
        <v>0</v>
      </c>
      <c r="BU172" s="5" t="str">
        <f t="shared" si="51"/>
        <v>,  255,0,0</v>
      </c>
    </row>
    <row r="173" spans="2:73" x14ac:dyDescent="0.45">
      <c r="B173" s="30">
        <v>64</v>
      </c>
      <c r="C173" s="30">
        <v>0</v>
      </c>
      <c r="D173" s="30">
        <v>20</v>
      </c>
      <c r="E173" s="30">
        <v>1</v>
      </c>
      <c r="F173" t="str">
        <f t="shared" si="53"/>
        <v>64,0,20,1</v>
      </c>
      <c r="I173" s="40" t="s">
        <v>31</v>
      </c>
      <c r="J173" s="40" t="s">
        <v>32</v>
      </c>
      <c r="K173" s="40" t="s">
        <v>33</v>
      </c>
      <c r="L173" s="38" t="s">
        <v>35</v>
      </c>
      <c r="M173" s="38" t="s">
        <v>37</v>
      </c>
      <c r="N173" s="38" t="s">
        <v>39</v>
      </c>
      <c r="O173" s="38" t="s">
        <v>40</v>
      </c>
      <c r="P173" s="35" t="s">
        <v>31</v>
      </c>
      <c r="Q173" s="35" t="s">
        <v>32</v>
      </c>
      <c r="R173" s="31" t="s">
        <v>33</v>
      </c>
      <c r="S173" s="31" t="s">
        <v>35</v>
      </c>
      <c r="T173" s="33" t="s">
        <v>37</v>
      </c>
      <c r="V173" t="str">
        <f t="shared" si="52"/>
        <v>.DB   64,0,20,1,  128,0,128,  255,0,0,  128,128,0,  85,170,0,  0,255,0,  0,85,170,  0,0,255,  128,0,128,  255,0,0,  128,128,0,  85,170,0,  0,255,0</v>
      </c>
      <c r="W173" s="30" t="s">
        <v>24</v>
      </c>
      <c r="X173" s="30"/>
      <c r="Y173" s="30"/>
      <c r="Z173" s="41">
        <f>IFERROR(VLOOKUP(I173,Таблица1[],3,0),0)*$E$2/100</f>
        <v>0</v>
      </c>
      <c r="AA173" s="41">
        <f>IFERROR(VLOOKUP(I173,Таблица1[],2,0),0)*$E$2/100</f>
        <v>255</v>
      </c>
      <c r="AB173" s="41">
        <f>IFERROR(VLOOKUP(I173,Таблица1[],4,0),0)*$E$2/100</f>
        <v>0</v>
      </c>
      <c r="AC173" s="5" t="str">
        <f t="shared" si="40"/>
        <v>,  0,255,0</v>
      </c>
      <c r="AD173" s="41">
        <f>IFERROR(VLOOKUP(J173,Таблица1[],3,0),0)*$E$2/100</f>
        <v>85</v>
      </c>
      <c r="AE173" s="41">
        <f>IFERROR(VLOOKUP(J173,Таблица1[],2,0),0)*$E$2/100</f>
        <v>170</v>
      </c>
      <c r="AF173" s="41">
        <f>IFERROR(VLOOKUP(J173,Таблица1[],4,0),0)*$E$2/100</f>
        <v>0</v>
      </c>
      <c r="AG173" s="5" t="str">
        <f t="shared" si="41"/>
        <v>,  85,170,0</v>
      </c>
      <c r="AH173" s="41">
        <f>IFERROR(VLOOKUP(K173,Таблица1[],3,0),0)*$E$2/100</f>
        <v>127.5</v>
      </c>
      <c r="AI173" s="41">
        <f>IFERROR(VLOOKUP(K173,Таблица1[],2,0),0)*$E$2/100</f>
        <v>127.5</v>
      </c>
      <c r="AJ173" s="41">
        <f>IFERROR(VLOOKUP(K173,Таблица1[],4,0),0)*$E$2/100</f>
        <v>0</v>
      </c>
      <c r="AK173" s="5" t="str">
        <f t="shared" si="42"/>
        <v>,  128,128,0</v>
      </c>
      <c r="AL173" s="41">
        <f>IFERROR(VLOOKUP(L173,Таблица1[],3,0),0)*$E$2/100</f>
        <v>255</v>
      </c>
      <c r="AM173" s="41">
        <f>IFERROR(VLOOKUP(L173,Таблица1[],2,0),0)*$E$2/100</f>
        <v>0</v>
      </c>
      <c r="AN173" s="41">
        <f>IFERROR(VLOOKUP(L173,Таблица1[],4,0),0)*$E$2/100</f>
        <v>0</v>
      </c>
      <c r="AO173" s="5" t="str">
        <f t="shared" si="43"/>
        <v>,  255,0,0</v>
      </c>
      <c r="AP173" s="41">
        <f>IFERROR(VLOOKUP(M173,Таблица1[],3,0),0)*$E$2/100</f>
        <v>127.5</v>
      </c>
      <c r="AQ173" s="41">
        <f>IFERROR(VLOOKUP(M173,Таблица1[],2,0),0)*$E$2/100</f>
        <v>0</v>
      </c>
      <c r="AR173" s="41">
        <f>IFERROR(VLOOKUP(M173,Таблица1[],4,0),0)*$E$2/100</f>
        <v>127.5</v>
      </c>
      <c r="AS173" s="5" t="str">
        <f t="shared" si="44"/>
        <v>,  128,0,128</v>
      </c>
      <c r="AT173" s="41">
        <f>IFERROR(VLOOKUP(N173,Таблица1[],3,0),0)*$E$2/100</f>
        <v>0</v>
      </c>
      <c r="AU173" s="41">
        <f>IFERROR(VLOOKUP(N173,Таблица1[],2,0),0)*$E$2/100</f>
        <v>0</v>
      </c>
      <c r="AV173" s="41">
        <f>IFERROR(VLOOKUP(N173,Таблица1[],4,0),0)*$E$2/100</f>
        <v>255</v>
      </c>
      <c r="AW173" s="5" t="str">
        <f t="shared" si="45"/>
        <v>,  0,0,255</v>
      </c>
      <c r="AX173" s="41">
        <f>IFERROR(VLOOKUP(O173,Таблица1[],3,0),0)*$E$2/100</f>
        <v>0</v>
      </c>
      <c r="AY173" s="41">
        <f>IFERROR(VLOOKUP(O173,Таблица1[],2,0),0)*$E$2/100</f>
        <v>85</v>
      </c>
      <c r="AZ173" s="41">
        <f>IFERROR(VLOOKUP(O173,Таблица1[],4,0),0)*$E$2/100</f>
        <v>170</v>
      </c>
      <c r="BA173" s="5" t="str">
        <f t="shared" si="46"/>
        <v>,  0,85,170</v>
      </c>
      <c r="BB173" s="41">
        <f>IFERROR(VLOOKUP(P173,Таблица1[],3,0),0)*$E$2/100</f>
        <v>0</v>
      </c>
      <c r="BC173" s="41">
        <f>IFERROR(VLOOKUP(P173,Таблица1[],2,0),0)*$E$2/100</f>
        <v>255</v>
      </c>
      <c r="BD173" s="41">
        <f>IFERROR(VLOOKUP(P173,Таблица1[],4,0),0)*$E$2/100</f>
        <v>0</v>
      </c>
      <c r="BE173" s="5" t="str">
        <f t="shared" si="47"/>
        <v>,  0,255,0</v>
      </c>
      <c r="BF173" s="41">
        <f>IFERROR(VLOOKUP(Q173,Таблица1[],3,0),0)*$E$2/100</f>
        <v>85</v>
      </c>
      <c r="BG173" s="41">
        <f>IFERROR(VLOOKUP(Q173,Таблица1[],2,0),0)*$E$2/100</f>
        <v>170</v>
      </c>
      <c r="BH173" s="41">
        <f>IFERROR(VLOOKUP(Q173,Таблица1[],4,0),0)*$E$2/100</f>
        <v>0</v>
      </c>
      <c r="BI173" s="5" t="str">
        <f t="shared" si="48"/>
        <v>,  85,170,0</v>
      </c>
      <c r="BJ173" s="41">
        <f>IFERROR(VLOOKUP(R173,Таблица1[],3,0),0)*$E$2/100</f>
        <v>127.5</v>
      </c>
      <c r="BK173" s="41">
        <f>IFERROR(VLOOKUP(R173,Таблица1[],2,0),0)*$E$2/100</f>
        <v>127.5</v>
      </c>
      <c r="BL173" s="41">
        <f>IFERROR(VLOOKUP(R173,Таблица1[],4,0),0)*$E$2/100</f>
        <v>0</v>
      </c>
      <c r="BM173" s="5" t="str">
        <f t="shared" si="49"/>
        <v>,  128,128,0</v>
      </c>
      <c r="BN173" s="41">
        <f>IFERROR(VLOOKUP(S173,Таблица1[],3,0),0)*$E$2/100</f>
        <v>255</v>
      </c>
      <c r="BO173" s="41">
        <f>IFERROR(VLOOKUP(S173,Таблица1[],2,0),0)*$E$2/100</f>
        <v>0</v>
      </c>
      <c r="BP173" s="41">
        <f>IFERROR(VLOOKUP(S173,Таблица1[],4,0),0)*$E$2/100</f>
        <v>0</v>
      </c>
      <c r="BQ173" s="5" t="str">
        <f t="shared" si="50"/>
        <v>,  255,0,0</v>
      </c>
      <c r="BR173" s="41">
        <f>IFERROR(VLOOKUP(T173,Таблица1[],3,0),0)*$E$2/100</f>
        <v>127.5</v>
      </c>
      <c r="BS173" s="41">
        <f>IFERROR(VLOOKUP(T173,Таблица1[],2,0),0)*$E$2/100</f>
        <v>0</v>
      </c>
      <c r="BT173" s="41">
        <f>IFERROR(VLOOKUP(T173,Таблица1[],4,0),0)*$E$2/100</f>
        <v>127.5</v>
      </c>
      <c r="BU173" s="5" t="str">
        <f t="shared" si="51"/>
        <v>,  128,0,128</v>
      </c>
    </row>
    <row r="174" spans="2:73" x14ac:dyDescent="0.45">
      <c r="B174" s="30">
        <v>64</v>
      </c>
      <c r="C174" s="30">
        <v>0</v>
      </c>
      <c r="D174" s="30">
        <v>20</v>
      </c>
      <c r="E174" s="30">
        <v>1</v>
      </c>
      <c r="F174" t="str">
        <f t="shared" si="53"/>
        <v>64,0,20,1</v>
      </c>
      <c r="I174" s="40" t="s">
        <v>32</v>
      </c>
      <c r="J174" s="40" t="s">
        <v>33</v>
      </c>
      <c r="K174" s="40" t="s">
        <v>35</v>
      </c>
      <c r="L174" s="38" t="s">
        <v>37</v>
      </c>
      <c r="M174" s="38" t="s">
        <v>39</v>
      </c>
      <c r="N174" s="38" t="s">
        <v>40</v>
      </c>
      <c r="O174" s="38" t="s">
        <v>31</v>
      </c>
      <c r="P174" s="35" t="s">
        <v>32</v>
      </c>
      <c r="Q174" s="35" t="s">
        <v>33</v>
      </c>
      <c r="R174" s="31" t="s">
        <v>35</v>
      </c>
      <c r="S174" s="31" t="s">
        <v>37</v>
      </c>
      <c r="T174" s="33" t="s">
        <v>39</v>
      </c>
      <c r="V174" t="str">
        <f t="shared" si="52"/>
        <v>.DB   64,0,20,1,  0,0,255,  128,0,128,  255,0,0,  128,128,0,  85,170,0,  0,255,0,  0,85,170,  0,0,255,  128,0,128,  255,0,0,  128,128,0,  85,170,0</v>
      </c>
      <c r="W174" s="30" t="s">
        <v>24</v>
      </c>
      <c r="X174" s="30"/>
      <c r="Y174" s="30"/>
      <c r="Z174" s="41">
        <f>IFERROR(VLOOKUP(I174,Таблица1[],3,0),0)*$E$2/100</f>
        <v>85</v>
      </c>
      <c r="AA174" s="41">
        <f>IFERROR(VLOOKUP(I174,Таблица1[],2,0),0)*$E$2/100</f>
        <v>170</v>
      </c>
      <c r="AB174" s="41">
        <f>IFERROR(VLOOKUP(I174,Таблица1[],4,0),0)*$E$2/100</f>
        <v>0</v>
      </c>
      <c r="AC174" s="5" t="str">
        <f t="shared" si="40"/>
        <v>,  85,170,0</v>
      </c>
      <c r="AD174" s="41">
        <f>IFERROR(VLOOKUP(J174,Таблица1[],3,0),0)*$E$2/100</f>
        <v>127.5</v>
      </c>
      <c r="AE174" s="41">
        <f>IFERROR(VLOOKUP(J174,Таблица1[],2,0),0)*$E$2/100</f>
        <v>127.5</v>
      </c>
      <c r="AF174" s="41">
        <f>IFERROR(VLOOKUP(J174,Таблица1[],4,0),0)*$E$2/100</f>
        <v>0</v>
      </c>
      <c r="AG174" s="5" t="str">
        <f t="shared" si="41"/>
        <v>,  128,128,0</v>
      </c>
      <c r="AH174" s="41">
        <f>IFERROR(VLOOKUP(K174,Таблица1[],3,0),0)*$E$2/100</f>
        <v>255</v>
      </c>
      <c r="AI174" s="41">
        <f>IFERROR(VLOOKUP(K174,Таблица1[],2,0),0)*$E$2/100</f>
        <v>0</v>
      </c>
      <c r="AJ174" s="41">
        <f>IFERROR(VLOOKUP(K174,Таблица1[],4,0),0)*$E$2/100</f>
        <v>0</v>
      </c>
      <c r="AK174" s="5" t="str">
        <f t="shared" si="42"/>
        <v>,  255,0,0</v>
      </c>
      <c r="AL174" s="41">
        <f>IFERROR(VLOOKUP(L174,Таблица1[],3,0),0)*$E$2/100</f>
        <v>127.5</v>
      </c>
      <c r="AM174" s="41">
        <f>IFERROR(VLOOKUP(L174,Таблица1[],2,0),0)*$E$2/100</f>
        <v>0</v>
      </c>
      <c r="AN174" s="41">
        <f>IFERROR(VLOOKUP(L174,Таблица1[],4,0),0)*$E$2/100</f>
        <v>127.5</v>
      </c>
      <c r="AO174" s="5" t="str">
        <f t="shared" si="43"/>
        <v>,  128,0,128</v>
      </c>
      <c r="AP174" s="41">
        <f>IFERROR(VLOOKUP(M174,Таблица1[],3,0),0)*$E$2/100</f>
        <v>0</v>
      </c>
      <c r="AQ174" s="41">
        <f>IFERROR(VLOOKUP(M174,Таблица1[],2,0),0)*$E$2/100</f>
        <v>0</v>
      </c>
      <c r="AR174" s="41">
        <f>IFERROR(VLOOKUP(M174,Таблица1[],4,0),0)*$E$2/100</f>
        <v>255</v>
      </c>
      <c r="AS174" s="5" t="str">
        <f t="shared" si="44"/>
        <v>,  0,0,255</v>
      </c>
      <c r="AT174" s="41">
        <f>IFERROR(VLOOKUP(N174,Таблица1[],3,0),0)*$E$2/100</f>
        <v>0</v>
      </c>
      <c r="AU174" s="41">
        <f>IFERROR(VLOOKUP(N174,Таблица1[],2,0),0)*$E$2/100</f>
        <v>85</v>
      </c>
      <c r="AV174" s="41">
        <f>IFERROR(VLOOKUP(N174,Таблица1[],4,0),0)*$E$2/100</f>
        <v>170</v>
      </c>
      <c r="AW174" s="5" t="str">
        <f t="shared" si="45"/>
        <v>,  0,85,170</v>
      </c>
      <c r="AX174" s="41">
        <f>IFERROR(VLOOKUP(O174,Таблица1[],3,0),0)*$E$2/100</f>
        <v>0</v>
      </c>
      <c r="AY174" s="41">
        <f>IFERROR(VLOOKUP(O174,Таблица1[],2,0),0)*$E$2/100</f>
        <v>255</v>
      </c>
      <c r="AZ174" s="41">
        <f>IFERROR(VLOOKUP(O174,Таблица1[],4,0),0)*$E$2/100</f>
        <v>0</v>
      </c>
      <c r="BA174" s="5" t="str">
        <f t="shared" si="46"/>
        <v>,  0,255,0</v>
      </c>
      <c r="BB174" s="41">
        <f>IFERROR(VLOOKUP(P174,Таблица1[],3,0),0)*$E$2/100</f>
        <v>85</v>
      </c>
      <c r="BC174" s="41">
        <f>IFERROR(VLOOKUP(P174,Таблица1[],2,0),0)*$E$2/100</f>
        <v>170</v>
      </c>
      <c r="BD174" s="41">
        <f>IFERROR(VLOOKUP(P174,Таблица1[],4,0),0)*$E$2/100</f>
        <v>0</v>
      </c>
      <c r="BE174" s="5" t="str">
        <f t="shared" si="47"/>
        <v>,  85,170,0</v>
      </c>
      <c r="BF174" s="41">
        <f>IFERROR(VLOOKUP(Q174,Таблица1[],3,0),0)*$E$2/100</f>
        <v>127.5</v>
      </c>
      <c r="BG174" s="41">
        <f>IFERROR(VLOOKUP(Q174,Таблица1[],2,0),0)*$E$2/100</f>
        <v>127.5</v>
      </c>
      <c r="BH174" s="41">
        <f>IFERROR(VLOOKUP(Q174,Таблица1[],4,0),0)*$E$2/100</f>
        <v>0</v>
      </c>
      <c r="BI174" s="5" t="str">
        <f t="shared" si="48"/>
        <v>,  128,128,0</v>
      </c>
      <c r="BJ174" s="41">
        <f>IFERROR(VLOOKUP(R174,Таблица1[],3,0),0)*$E$2/100</f>
        <v>255</v>
      </c>
      <c r="BK174" s="41">
        <f>IFERROR(VLOOKUP(R174,Таблица1[],2,0),0)*$E$2/100</f>
        <v>0</v>
      </c>
      <c r="BL174" s="41">
        <f>IFERROR(VLOOKUP(R174,Таблица1[],4,0),0)*$E$2/100</f>
        <v>0</v>
      </c>
      <c r="BM174" s="5" t="str">
        <f t="shared" si="49"/>
        <v>,  255,0,0</v>
      </c>
      <c r="BN174" s="41">
        <f>IFERROR(VLOOKUP(S174,Таблица1[],3,0),0)*$E$2/100</f>
        <v>127.5</v>
      </c>
      <c r="BO174" s="41">
        <f>IFERROR(VLOOKUP(S174,Таблица1[],2,0),0)*$E$2/100</f>
        <v>0</v>
      </c>
      <c r="BP174" s="41">
        <f>IFERROR(VLOOKUP(S174,Таблица1[],4,0),0)*$E$2/100</f>
        <v>127.5</v>
      </c>
      <c r="BQ174" s="5" t="str">
        <f t="shared" si="50"/>
        <v>,  128,0,128</v>
      </c>
      <c r="BR174" s="41">
        <f>IFERROR(VLOOKUP(T174,Таблица1[],3,0),0)*$E$2/100</f>
        <v>0</v>
      </c>
      <c r="BS174" s="41">
        <f>IFERROR(VLOOKUP(T174,Таблица1[],2,0),0)*$E$2/100</f>
        <v>0</v>
      </c>
      <c r="BT174" s="41">
        <f>IFERROR(VLOOKUP(T174,Таблица1[],4,0),0)*$E$2/100</f>
        <v>255</v>
      </c>
      <c r="BU174" s="5" t="str">
        <f t="shared" si="51"/>
        <v>,  0,0,255</v>
      </c>
    </row>
    <row r="175" spans="2:73" x14ac:dyDescent="0.45">
      <c r="B175" s="30">
        <v>64</v>
      </c>
      <c r="C175" s="30">
        <v>0</v>
      </c>
      <c r="D175" s="30">
        <v>20</v>
      </c>
      <c r="E175" s="30">
        <v>1</v>
      </c>
      <c r="F175" t="str">
        <f t="shared" si="53"/>
        <v>64,0,20,1</v>
      </c>
      <c r="I175" s="40" t="s">
        <v>33</v>
      </c>
      <c r="J175" s="40" t="s">
        <v>35</v>
      </c>
      <c r="K175" s="40" t="s">
        <v>37</v>
      </c>
      <c r="L175" s="38" t="s">
        <v>39</v>
      </c>
      <c r="M175" s="38" t="s">
        <v>40</v>
      </c>
      <c r="N175" s="38" t="s">
        <v>31</v>
      </c>
      <c r="O175" s="38" t="s">
        <v>32</v>
      </c>
      <c r="P175" s="35" t="s">
        <v>33</v>
      </c>
      <c r="Q175" s="35" t="s">
        <v>35</v>
      </c>
      <c r="R175" s="31" t="s">
        <v>37</v>
      </c>
      <c r="S175" s="31" t="s">
        <v>39</v>
      </c>
      <c r="T175" s="33" t="s">
        <v>40</v>
      </c>
      <c r="V175" t="str">
        <f t="shared" si="52"/>
        <v>.DB   64,0,20,1,  0,85,170,  0,0,255,  128,0,128,  255,0,0,  128,128,0,  85,170,0,  0,255,0,  0,85,170,  0,0,255,  128,0,128,  255,0,0,  128,128,0</v>
      </c>
      <c r="W175" s="30" t="s">
        <v>24</v>
      </c>
      <c r="X175" s="30"/>
      <c r="Y175" s="30"/>
      <c r="Z175" s="41">
        <f>IFERROR(VLOOKUP(I175,Таблица1[],3,0),0)*$E$2/100</f>
        <v>127.5</v>
      </c>
      <c r="AA175" s="41">
        <f>IFERROR(VLOOKUP(I175,Таблица1[],2,0),0)*$E$2/100</f>
        <v>127.5</v>
      </c>
      <c r="AB175" s="41">
        <f>IFERROR(VLOOKUP(I175,Таблица1[],4,0),0)*$E$2/100</f>
        <v>0</v>
      </c>
      <c r="AC175" s="5" t="str">
        <f t="shared" si="40"/>
        <v>,  128,128,0</v>
      </c>
      <c r="AD175" s="41">
        <f>IFERROR(VLOOKUP(J175,Таблица1[],3,0),0)*$E$2/100</f>
        <v>255</v>
      </c>
      <c r="AE175" s="41">
        <f>IFERROR(VLOOKUP(J175,Таблица1[],2,0),0)*$E$2/100</f>
        <v>0</v>
      </c>
      <c r="AF175" s="41">
        <f>IFERROR(VLOOKUP(J175,Таблица1[],4,0),0)*$E$2/100</f>
        <v>0</v>
      </c>
      <c r="AG175" s="5" t="str">
        <f t="shared" si="41"/>
        <v>,  255,0,0</v>
      </c>
      <c r="AH175" s="41">
        <f>IFERROR(VLOOKUP(K175,Таблица1[],3,0),0)*$E$2/100</f>
        <v>127.5</v>
      </c>
      <c r="AI175" s="41">
        <f>IFERROR(VLOOKUP(K175,Таблица1[],2,0),0)*$E$2/100</f>
        <v>0</v>
      </c>
      <c r="AJ175" s="41">
        <f>IFERROR(VLOOKUP(K175,Таблица1[],4,0),0)*$E$2/100</f>
        <v>127.5</v>
      </c>
      <c r="AK175" s="5" t="str">
        <f t="shared" si="42"/>
        <v>,  128,0,128</v>
      </c>
      <c r="AL175" s="41">
        <f>IFERROR(VLOOKUP(L175,Таблица1[],3,0),0)*$E$2/100</f>
        <v>0</v>
      </c>
      <c r="AM175" s="41">
        <f>IFERROR(VLOOKUP(L175,Таблица1[],2,0),0)*$E$2/100</f>
        <v>0</v>
      </c>
      <c r="AN175" s="41">
        <f>IFERROR(VLOOKUP(L175,Таблица1[],4,0),0)*$E$2/100</f>
        <v>255</v>
      </c>
      <c r="AO175" s="5" t="str">
        <f t="shared" si="43"/>
        <v>,  0,0,255</v>
      </c>
      <c r="AP175" s="41">
        <f>IFERROR(VLOOKUP(M175,Таблица1[],3,0),0)*$E$2/100</f>
        <v>0</v>
      </c>
      <c r="AQ175" s="41">
        <f>IFERROR(VLOOKUP(M175,Таблица1[],2,0),0)*$E$2/100</f>
        <v>85</v>
      </c>
      <c r="AR175" s="41">
        <f>IFERROR(VLOOKUP(M175,Таблица1[],4,0),0)*$E$2/100</f>
        <v>170</v>
      </c>
      <c r="AS175" s="5" t="str">
        <f t="shared" si="44"/>
        <v>,  0,85,170</v>
      </c>
      <c r="AT175" s="41">
        <f>IFERROR(VLOOKUP(N175,Таблица1[],3,0),0)*$E$2/100</f>
        <v>0</v>
      </c>
      <c r="AU175" s="41">
        <f>IFERROR(VLOOKUP(N175,Таблица1[],2,0),0)*$E$2/100</f>
        <v>255</v>
      </c>
      <c r="AV175" s="41">
        <f>IFERROR(VLOOKUP(N175,Таблица1[],4,0),0)*$E$2/100</f>
        <v>0</v>
      </c>
      <c r="AW175" s="5" t="str">
        <f t="shared" si="45"/>
        <v>,  0,255,0</v>
      </c>
      <c r="AX175" s="41">
        <f>IFERROR(VLOOKUP(O175,Таблица1[],3,0),0)*$E$2/100</f>
        <v>85</v>
      </c>
      <c r="AY175" s="41">
        <f>IFERROR(VLOOKUP(O175,Таблица1[],2,0),0)*$E$2/100</f>
        <v>170</v>
      </c>
      <c r="AZ175" s="41">
        <f>IFERROR(VLOOKUP(O175,Таблица1[],4,0),0)*$E$2/100</f>
        <v>0</v>
      </c>
      <c r="BA175" s="5" t="str">
        <f t="shared" si="46"/>
        <v>,  85,170,0</v>
      </c>
      <c r="BB175" s="41">
        <f>IFERROR(VLOOKUP(P175,Таблица1[],3,0),0)*$E$2/100</f>
        <v>127.5</v>
      </c>
      <c r="BC175" s="41">
        <f>IFERROR(VLOOKUP(P175,Таблица1[],2,0),0)*$E$2/100</f>
        <v>127.5</v>
      </c>
      <c r="BD175" s="41">
        <f>IFERROR(VLOOKUP(P175,Таблица1[],4,0),0)*$E$2/100</f>
        <v>0</v>
      </c>
      <c r="BE175" s="5" t="str">
        <f t="shared" si="47"/>
        <v>,  128,128,0</v>
      </c>
      <c r="BF175" s="41">
        <f>IFERROR(VLOOKUP(Q175,Таблица1[],3,0),0)*$E$2/100</f>
        <v>255</v>
      </c>
      <c r="BG175" s="41">
        <f>IFERROR(VLOOKUP(Q175,Таблица1[],2,0),0)*$E$2/100</f>
        <v>0</v>
      </c>
      <c r="BH175" s="41">
        <f>IFERROR(VLOOKUP(Q175,Таблица1[],4,0),0)*$E$2/100</f>
        <v>0</v>
      </c>
      <c r="BI175" s="5" t="str">
        <f t="shared" si="48"/>
        <v>,  255,0,0</v>
      </c>
      <c r="BJ175" s="41">
        <f>IFERROR(VLOOKUP(R175,Таблица1[],3,0),0)*$E$2/100</f>
        <v>127.5</v>
      </c>
      <c r="BK175" s="41">
        <f>IFERROR(VLOOKUP(R175,Таблица1[],2,0),0)*$E$2/100</f>
        <v>0</v>
      </c>
      <c r="BL175" s="41">
        <f>IFERROR(VLOOKUP(R175,Таблица1[],4,0),0)*$E$2/100</f>
        <v>127.5</v>
      </c>
      <c r="BM175" s="5" t="str">
        <f t="shared" si="49"/>
        <v>,  128,0,128</v>
      </c>
      <c r="BN175" s="41">
        <f>IFERROR(VLOOKUP(S175,Таблица1[],3,0),0)*$E$2/100</f>
        <v>0</v>
      </c>
      <c r="BO175" s="41">
        <f>IFERROR(VLOOKUP(S175,Таблица1[],2,0),0)*$E$2/100</f>
        <v>0</v>
      </c>
      <c r="BP175" s="41">
        <f>IFERROR(VLOOKUP(S175,Таблица1[],4,0),0)*$E$2/100</f>
        <v>255</v>
      </c>
      <c r="BQ175" s="5" t="str">
        <f t="shared" si="50"/>
        <v>,  0,0,255</v>
      </c>
      <c r="BR175" s="41">
        <f>IFERROR(VLOOKUP(T175,Таблица1[],3,0),0)*$E$2/100</f>
        <v>0</v>
      </c>
      <c r="BS175" s="41">
        <f>IFERROR(VLOOKUP(T175,Таблица1[],2,0),0)*$E$2/100</f>
        <v>85</v>
      </c>
      <c r="BT175" s="41">
        <f>IFERROR(VLOOKUP(T175,Таблица1[],4,0),0)*$E$2/100</f>
        <v>170</v>
      </c>
      <c r="BU175" s="5" t="str">
        <f t="shared" si="51"/>
        <v>,  0,85,170</v>
      </c>
    </row>
    <row r="176" spans="2:73" x14ac:dyDescent="0.45">
      <c r="B176" s="30">
        <v>64</v>
      </c>
      <c r="C176" s="30">
        <v>0</v>
      </c>
      <c r="D176" s="30">
        <v>20</v>
      </c>
      <c r="E176" s="30">
        <v>1</v>
      </c>
      <c r="F176" t="str">
        <f t="shared" si="53"/>
        <v>64,0,20,1</v>
      </c>
      <c r="V176" t="str">
        <f t="shared" si="52"/>
        <v>.DB   64,0,20,1,  0,0,0,  0,0,0,  0,0,0,  0,0,0,  0,0,0,  0,0,0,  0,0,0,  0,0,0,  0,0,0,  0,0,0,  0,0,0,  0,0,0</v>
      </c>
      <c r="W176" s="30" t="s">
        <v>24</v>
      </c>
      <c r="X176" s="30"/>
      <c r="Y176" s="30"/>
      <c r="Z176" s="41">
        <f>IFERROR(VLOOKUP(I176,Таблица1[],3,0),0)*$E$2/100</f>
        <v>0</v>
      </c>
      <c r="AA176" s="41">
        <f>IFERROR(VLOOKUP(I176,Таблица1[],2,0),0)*$E$2/100</f>
        <v>0</v>
      </c>
      <c r="AB176" s="41">
        <f>IFERROR(VLOOKUP(I176,Таблица1[],4,0),0)*$E$2/100</f>
        <v>0</v>
      </c>
      <c r="AC176" s="5" t="str">
        <f t="shared" si="40"/>
        <v>,  0,0,0</v>
      </c>
      <c r="AD176" s="41">
        <f>IFERROR(VLOOKUP(J176,Таблица1[],3,0),0)*$E$2/100</f>
        <v>0</v>
      </c>
      <c r="AE176" s="41">
        <f>IFERROR(VLOOKUP(J176,Таблица1[],2,0),0)*$E$2/100</f>
        <v>0</v>
      </c>
      <c r="AF176" s="41">
        <f>IFERROR(VLOOKUP(J176,Таблица1[],4,0),0)*$E$2/100</f>
        <v>0</v>
      </c>
      <c r="AG176" s="5" t="str">
        <f t="shared" si="41"/>
        <v>,  0,0,0</v>
      </c>
      <c r="AH176" s="41">
        <f>IFERROR(VLOOKUP(K176,Таблица1[],3,0),0)*$E$2/100</f>
        <v>0</v>
      </c>
      <c r="AI176" s="41">
        <f>IFERROR(VLOOKUP(K176,Таблица1[],2,0),0)*$E$2/100</f>
        <v>0</v>
      </c>
      <c r="AJ176" s="41">
        <f>IFERROR(VLOOKUP(K176,Таблица1[],4,0),0)*$E$2/100</f>
        <v>0</v>
      </c>
      <c r="AK176" s="5" t="str">
        <f t="shared" si="42"/>
        <v>,  0,0,0</v>
      </c>
      <c r="AL176" s="41">
        <f>IFERROR(VLOOKUP(L176,Таблица1[],3,0),0)*$E$2/100</f>
        <v>0</v>
      </c>
      <c r="AM176" s="41">
        <f>IFERROR(VLOOKUP(L176,Таблица1[],2,0),0)*$E$2/100</f>
        <v>0</v>
      </c>
      <c r="AN176" s="41">
        <f>IFERROR(VLOOKUP(L176,Таблица1[],4,0),0)*$E$2/100</f>
        <v>0</v>
      </c>
      <c r="AO176" s="5" t="str">
        <f t="shared" si="43"/>
        <v>,  0,0,0</v>
      </c>
      <c r="AP176" s="41">
        <f>IFERROR(VLOOKUP(M176,Таблица1[],3,0),0)*$E$2/100</f>
        <v>0</v>
      </c>
      <c r="AQ176" s="41">
        <f>IFERROR(VLOOKUP(M176,Таблица1[],2,0),0)*$E$2/100</f>
        <v>0</v>
      </c>
      <c r="AR176" s="41">
        <f>IFERROR(VLOOKUP(M176,Таблица1[],4,0),0)*$E$2/100</f>
        <v>0</v>
      </c>
      <c r="AS176" s="5" t="str">
        <f t="shared" si="44"/>
        <v>,  0,0,0</v>
      </c>
      <c r="AT176" s="41">
        <f>IFERROR(VLOOKUP(N176,Таблица1[],3,0),0)*$E$2/100</f>
        <v>0</v>
      </c>
      <c r="AU176" s="41">
        <f>IFERROR(VLOOKUP(N176,Таблица1[],2,0),0)*$E$2/100</f>
        <v>0</v>
      </c>
      <c r="AV176" s="41">
        <f>IFERROR(VLOOKUP(N176,Таблица1[],4,0),0)*$E$2/100</f>
        <v>0</v>
      </c>
      <c r="AW176" s="5" t="str">
        <f t="shared" si="45"/>
        <v>,  0,0,0</v>
      </c>
      <c r="AX176" s="41">
        <f>IFERROR(VLOOKUP(O176,Таблица1[],3,0),0)*$E$2/100</f>
        <v>0</v>
      </c>
      <c r="AY176" s="41">
        <f>IFERROR(VLOOKUP(O176,Таблица1[],2,0),0)*$E$2/100</f>
        <v>0</v>
      </c>
      <c r="AZ176" s="41">
        <f>IFERROR(VLOOKUP(O176,Таблица1[],4,0),0)*$E$2/100</f>
        <v>0</v>
      </c>
      <c r="BA176" s="5" t="str">
        <f t="shared" si="46"/>
        <v>,  0,0,0</v>
      </c>
      <c r="BB176" s="41">
        <f>IFERROR(VLOOKUP(P176,Таблица1[],3,0),0)*$E$2/100</f>
        <v>0</v>
      </c>
      <c r="BC176" s="41">
        <f>IFERROR(VLOOKUP(P176,Таблица1[],2,0),0)*$E$2/100</f>
        <v>0</v>
      </c>
      <c r="BD176" s="41">
        <f>IFERROR(VLOOKUP(P176,Таблица1[],4,0),0)*$E$2/100</f>
        <v>0</v>
      </c>
      <c r="BE176" s="5" t="str">
        <f t="shared" si="47"/>
        <v>,  0,0,0</v>
      </c>
      <c r="BF176" s="41">
        <f>IFERROR(VLOOKUP(Q176,Таблица1[],3,0),0)*$E$2/100</f>
        <v>0</v>
      </c>
      <c r="BG176" s="41">
        <f>IFERROR(VLOOKUP(Q176,Таблица1[],2,0),0)*$E$2/100</f>
        <v>0</v>
      </c>
      <c r="BH176" s="41">
        <f>IFERROR(VLOOKUP(Q176,Таблица1[],4,0),0)*$E$2/100</f>
        <v>0</v>
      </c>
      <c r="BI176" s="5" t="str">
        <f t="shared" si="48"/>
        <v>,  0,0,0</v>
      </c>
      <c r="BJ176" s="41">
        <f>IFERROR(VLOOKUP(R176,Таблица1[],3,0),0)*$E$2/100</f>
        <v>0</v>
      </c>
      <c r="BK176" s="41">
        <f>IFERROR(VLOOKUP(R176,Таблица1[],2,0),0)*$E$2/100</f>
        <v>0</v>
      </c>
      <c r="BL176" s="41">
        <f>IFERROR(VLOOKUP(R176,Таблица1[],4,0),0)*$E$2/100</f>
        <v>0</v>
      </c>
      <c r="BM176" s="5" t="str">
        <f t="shared" si="49"/>
        <v>,  0,0,0</v>
      </c>
      <c r="BN176" s="41">
        <f>IFERROR(VLOOKUP(S176,Таблица1[],3,0),0)*$E$2/100</f>
        <v>0</v>
      </c>
      <c r="BO176" s="41">
        <f>IFERROR(VLOOKUP(S176,Таблица1[],2,0),0)*$E$2/100</f>
        <v>0</v>
      </c>
      <c r="BP176" s="41">
        <f>IFERROR(VLOOKUP(S176,Таблица1[],4,0),0)*$E$2/100</f>
        <v>0</v>
      </c>
      <c r="BQ176" s="5" t="str">
        <f t="shared" si="50"/>
        <v>,  0,0,0</v>
      </c>
      <c r="BR176" s="41">
        <f>IFERROR(VLOOKUP(T176,Таблица1[],3,0),0)*$E$2/100</f>
        <v>0</v>
      </c>
      <c r="BS176" s="41">
        <f>IFERROR(VLOOKUP(T176,Таблица1[],2,0),0)*$E$2/100</f>
        <v>0</v>
      </c>
      <c r="BT176" s="41">
        <f>IFERROR(VLOOKUP(T176,Таблица1[],4,0),0)*$E$2/100</f>
        <v>0</v>
      </c>
      <c r="BU176" s="5" t="str">
        <f t="shared" si="51"/>
        <v>,  0,0,0</v>
      </c>
    </row>
    <row r="177" spans="2:73" x14ac:dyDescent="0.45">
      <c r="B177" s="30">
        <v>64</v>
      </c>
      <c r="C177" s="30">
        <v>0</v>
      </c>
      <c r="D177" s="30">
        <v>20</v>
      </c>
      <c r="E177" s="30">
        <v>1</v>
      </c>
      <c r="F177" t="str">
        <f t="shared" si="53"/>
        <v>64,0,20,1</v>
      </c>
      <c r="V177" t="str">
        <f t="shared" si="52"/>
        <v>.DB   64,0,20,1,  0,0,0,  0,0,0,  0,0,0,  0,0,0,  0,0,0,  0,0,0,  0,0,0,  0,0,0,  0,0,0,  0,0,0,  0,0,0,  0,0,0</v>
      </c>
      <c r="W177" s="30" t="s">
        <v>24</v>
      </c>
      <c r="X177" s="30"/>
      <c r="Y177" s="30"/>
      <c r="Z177" s="41">
        <f>IFERROR(VLOOKUP(I177,Таблица1[],3,0),0)*$E$2/100</f>
        <v>0</v>
      </c>
      <c r="AA177" s="41">
        <f>IFERROR(VLOOKUP(I177,Таблица1[],2,0),0)*$E$2/100</f>
        <v>0</v>
      </c>
      <c r="AB177" s="41">
        <f>IFERROR(VLOOKUP(I177,Таблица1[],4,0),0)*$E$2/100</f>
        <v>0</v>
      </c>
      <c r="AC177" s="5" t="str">
        <f t="shared" si="40"/>
        <v>,  0,0,0</v>
      </c>
      <c r="AD177" s="41">
        <f>IFERROR(VLOOKUP(J177,Таблица1[],3,0),0)*$E$2/100</f>
        <v>0</v>
      </c>
      <c r="AE177" s="41">
        <f>IFERROR(VLOOKUP(J177,Таблица1[],2,0),0)*$E$2/100</f>
        <v>0</v>
      </c>
      <c r="AF177" s="41">
        <f>IFERROR(VLOOKUP(J177,Таблица1[],4,0),0)*$E$2/100</f>
        <v>0</v>
      </c>
      <c r="AG177" s="5" t="str">
        <f t="shared" si="41"/>
        <v>,  0,0,0</v>
      </c>
      <c r="AH177" s="41">
        <f>IFERROR(VLOOKUP(K177,Таблица1[],3,0),0)*$E$2/100</f>
        <v>0</v>
      </c>
      <c r="AI177" s="41">
        <f>IFERROR(VLOOKUP(K177,Таблица1[],2,0),0)*$E$2/100</f>
        <v>0</v>
      </c>
      <c r="AJ177" s="41">
        <f>IFERROR(VLOOKUP(K177,Таблица1[],4,0),0)*$E$2/100</f>
        <v>0</v>
      </c>
      <c r="AK177" s="5" t="str">
        <f t="shared" si="42"/>
        <v>,  0,0,0</v>
      </c>
      <c r="AL177" s="41">
        <f>IFERROR(VLOOKUP(L177,Таблица1[],3,0),0)*$E$2/100</f>
        <v>0</v>
      </c>
      <c r="AM177" s="41">
        <f>IFERROR(VLOOKUP(L177,Таблица1[],2,0),0)*$E$2/100</f>
        <v>0</v>
      </c>
      <c r="AN177" s="41">
        <f>IFERROR(VLOOKUP(L177,Таблица1[],4,0),0)*$E$2/100</f>
        <v>0</v>
      </c>
      <c r="AO177" s="5" t="str">
        <f t="shared" si="43"/>
        <v>,  0,0,0</v>
      </c>
      <c r="AP177" s="41">
        <f>IFERROR(VLOOKUP(M177,Таблица1[],3,0),0)*$E$2/100</f>
        <v>0</v>
      </c>
      <c r="AQ177" s="41">
        <f>IFERROR(VLOOKUP(M177,Таблица1[],2,0),0)*$E$2/100</f>
        <v>0</v>
      </c>
      <c r="AR177" s="41">
        <f>IFERROR(VLOOKUP(M177,Таблица1[],4,0),0)*$E$2/100</f>
        <v>0</v>
      </c>
      <c r="AS177" s="5" t="str">
        <f t="shared" si="44"/>
        <v>,  0,0,0</v>
      </c>
      <c r="AT177" s="41">
        <f>IFERROR(VLOOKUP(N177,Таблица1[],3,0),0)*$E$2/100</f>
        <v>0</v>
      </c>
      <c r="AU177" s="41">
        <f>IFERROR(VLOOKUP(N177,Таблица1[],2,0),0)*$E$2/100</f>
        <v>0</v>
      </c>
      <c r="AV177" s="41">
        <f>IFERROR(VLOOKUP(N177,Таблица1[],4,0),0)*$E$2/100</f>
        <v>0</v>
      </c>
      <c r="AW177" s="5" t="str">
        <f t="shared" si="45"/>
        <v>,  0,0,0</v>
      </c>
      <c r="AX177" s="41">
        <f>IFERROR(VLOOKUP(O177,Таблица1[],3,0),0)*$E$2/100</f>
        <v>0</v>
      </c>
      <c r="AY177" s="41">
        <f>IFERROR(VLOOKUP(O177,Таблица1[],2,0),0)*$E$2/100</f>
        <v>0</v>
      </c>
      <c r="AZ177" s="41">
        <f>IFERROR(VLOOKUP(O177,Таблица1[],4,0),0)*$E$2/100</f>
        <v>0</v>
      </c>
      <c r="BA177" s="5" t="str">
        <f t="shared" si="46"/>
        <v>,  0,0,0</v>
      </c>
      <c r="BB177" s="41">
        <f>IFERROR(VLOOKUP(P177,Таблица1[],3,0),0)*$E$2/100</f>
        <v>0</v>
      </c>
      <c r="BC177" s="41">
        <f>IFERROR(VLOOKUP(P177,Таблица1[],2,0),0)*$E$2/100</f>
        <v>0</v>
      </c>
      <c r="BD177" s="41">
        <f>IFERROR(VLOOKUP(P177,Таблица1[],4,0),0)*$E$2/100</f>
        <v>0</v>
      </c>
      <c r="BE177" s="5" t="str">
        <f t="shared" si="47"/>
        <v>,  0,0,0</v>
      </c>
      <c r="BF177" s="41">
        <f>IFERROR(VLOOKUP(Q177,Таблица1[],3,0),0)*$E$2/100</f>
        <v>0</v>
      </c>
      <c r="BG177" s="41">
        <f>IFERROR(VLOOKUP(Q177,Таблица1[],2,0),0)*$E$2/100</f>
        <v>0</v>
      </c>
      <c r="BH177" s="41">
        <f>IFERROR(VLOOKUP(Q177,Таблица1[],4,0),0)*$E$2/100</f>
        <v>0</v>
      </c>
      <c r="BI177" s="5" t="str">
        <f t="shared" si="48"/>
        <v>,  0,0,0</v>
      </c>
      <c r="BJ177" s="41">
        <f>IFERROR(VLOOKUP(R177,Таблица1[],3,0),0)*$E$2/100</f>
        <v>0</v>
      </c>
      <c r="BK177" s="41">
        <f>IFERROR(VLOOKUP(R177,Таблица1[],2,0),0)*$E$2/100</f>
        <v>0</v>
      </c>
      <c r="BL177" s="41">
        <f>IFERROR(VLOOKUP(R177,Таблица1[],4,0),0)*$E$2/100</f>
        <v>0</v>
      </c>
      <c r="BM177" s="5" t="str">
        <f t="shared" si="49"/>
        <v>,  0,0,0</v>
      </c>
      <c r="BN177" s="41">
        <f>IFERROR(VLOOKUP(S177,Таблица1[],3,0),0)*$E$2/100</f>
        <v>0</v>
      </c>
      <c r="BO177" s="41">
        <f>IFERROR(VLOOKUP(S177,Таблица1[],2,0),0)*$E$2/100</f>
        <v>0</v>
      </c>
      <c r="BP177" s="41">
        <f>IFERROR(VLOOKUP(S177,Таблица1[],4,0),0)*$E$2/100</f>
        <v>0</v>
      </c>
      <c r="BQ177" s="5" t="str">
        <f t="shared" si="50"/>
        <v>,  0,0,0</v>
      </c>
      <c r="BR177" s="41">
        <f>IFERROR(VLOOKUP(T177,Таблица1[],3,0),0)*$E$2/100</f>
        <v>0</v>
      </c>
      <c r="BS177" s="41">
        <f>IFERROR(VLOOKUP(T177,Таблица1[],2,0),0)*$E$2/100</f>
        <v>0</v>
      </c>
      <c r="BT177" s="41">
        <f>IFERROR(VLOOKUP(T177,Таблица1[],4,0),0)*$E$2/100</f>
        <v>0</v>
      </c>
      <c r="BU177" s="5" t="str">
        <f t="shared" si="51"/>
        <v>,  0,0,0</v>
      </c>
    </row>
    <row r="178" spans="2:73" x14ac:dyDescent="0.45">
      <c r="B178" s="30">
        <v>64</v>
      </c>
      <c r="C178" s="30">
        <v>0</v>
      </c>
      <c r="D178" s="30">
        <v>20</v>
      </c>
      <c r="E178" s="30">
        <v>1</v>
      </c>
      <c r="F178" t="str">
        <f t="shared" si="53"/>
        <v>64,0,20,1</v>
      </c>
      <c r="V178" t="str">
        <f t="shared" si="52"/>
        <v>.DB   64,0,20,1,  0,0,0,  0,0,0,  0,0,0,  0,0,0,  0,0,0,  0,0,0,  0,0,0,  0,0,0,  0,0,0,  0,0,0,  0,0,0,  0,0,0</v>
      </c>
      <c r="W178" s="30" t="s">
        <v>24</v>
      </c>
      <c r="X178" s="30"/>
      <c r="Y178" s="30"/>
      <c r="Z178" s="41">
        <f>IFERROR(VLOOKUP(I178,Таблица1[],3,0),0)*$E$2/100</f>
        <v>0</v>
      </c>
      <c r="AA178" s="41">
        <f>IFERROR(VLOOKUP(I178,Таблица1[],2,0),0)*$E$2/100</f>
        <v>0</v>
      </c>
      <c r="AB178" s="41">
        <f>IFERROR(VLOOKUP(I178,Таблица1[],4,0),0)*$E$2/100</f>
        <v>0</v>
      </c>
      <c r="AC178" s="5" t="str">
        <f t="shared" si="40"/>
        <v>,  0,0,0</v>
      </c>
      <c r="AD178" s="41">
        <f>IFERROR(VLOOKUP(J178,Таблица1[],3,0),0)*$E$2/100</f>
        <v>0</v>
      </c>
      <c r="AE178" s="41">
        <f>IFERROR(VLOOKUP(J178,Таблица1[],2,0),0)*$E$2/100</f>
        <v>0</v>
      </c>
      <c r="AF178" s="41">
        <f>IFERROR(VLOOKUP(J178,Таблица1[],4,0),0)*$E$2/100</f>
        <v>0</v>
      </c>
      <c r="AG178" s="5" t="str">
        <f t="shared" si="41"/>
        <v>,  0,0,0</v>
      </c>
      <c r="AH178" s="41">
        <f>IFERROR(VLOOKUP(K178,Таблица1[],3,0),0)*$E$2/100</f>
        <v>0</v>
      </c>
      <c r="AI178" s="41">
        <f>IFERROR(VLOOKUP(K178,Таблица1[],2,0),0)*$E$2/100</f>
        <v>0</v>
      </c>
      <c r="AJ178" s="41">
        <f>IFERROR(VLOOKUP(K178,Таблица1[],4,0),0)*$E$2/100</f>
        <v>0</v>
      </c>
      <c r="AK178" s="5" t="str">
        <f t="shared" si="42"/>
        <v>,  0,0,0</v>
      </c>
      <c r="AL178" s="41">
        <f>IFERROR(VLOOKUP(L178,Таблица1[],3,0),0)*$E$2/100</f>
        <v>0</v>
      </c>
      <c r="AM178" s="41">
        <f>IFERROR(VLOOKUP(L178,Таблица1[],2,0),0)*$E$2/100</f>
        <v>0</v>
      </c>
      <c r="AN178" s="41">
        <f>IFERROR(VLOOKUP(L178,Таблица1[],4,0),0)*$E$2/100</f>
        <v>0</v>
      </c>
      <c r="AO178" s="5" t="str">
        <f t="shared" si="43"/>
        <v>,  0,0,0</v>
      </c>
      <c r="AP178" s="41">
        <f>IFERROR(VLOOKUP(M178,Таблица1[],3,0),0)*$E$2/100</f>
        <v>0</v>
      </c>
      <c r="AQ178" s="41">
        <f>IFERROR(VLOOKUP(M178,Таблица1[],2,0),0)*$E$2/100</f>
        <v>0</v>
      </c>
      <c r="AR178" s="41">
        <f>IFERROR(VLOOKUP(M178,Таблица1[],4,0),0)*$E$2/100</f>
        <v>0</v>
      </c>
      <c r="AS178" s="5" t="str">
        <f t="shared" si="44"/>
        <v>,  0,0,0</v>
      </c>
      <c r="AT178" s="41">
        <f>IFERROR(VLOOKUP(N178,Таблица1[],3,0),0)*$E$2/100</f>
        <v>0</v>
      </c>
      <c r="AU178" s="41">
        <f>IFERROR(VLOOKUP(N178,Таблица1[],2,0),0)*$E$2/100</f>
        <v>0</v>
      </c>
      <c r="AV178" s="41">
        <f>IFERROR(VLOOKUP(N178,Таблица1[],4,0),0)*$E$2/100</f>
        <v>0</v>
      </c>
      <c r="AW178" s="5" t="str">
        <f t="shared" si="45"/>
        <v>,  0,0,0</v>
      </c>
      <c r="AX178" s="41">
        <f>IFERROR(VLOOKUP(O178,Таблица1[],3,0),0)*$E$2/100</f>
        <v>0</v>
      </c>
      <c r="AY178" s="41">
        <f>IFERROR(VLOOKUP(O178,Таблица1[],2,0),0)*$E$2/100</f>
        <v>0</v>
      </c>
      <c r="AZ178" s="41">
        <f>IFERROR(VLOOKUP(O178,Таблица1[],4,0),0)*$E$2/100</f>
        <v>0</v>
      </c>
      <c r="BA178" s="5" t="str">
        <f t="shared" si="46"/>
        <v>,  0,0,0</v>
      </c>
      <c r="BB178" s="41">
        <f>IFERROR(VLOOKUP(P178,Таблица1[],3,0),0)*$E$2/100</f>
        <v>0</v>
      </c>
      <c r="BC178" s="41">
        <f>IFERROR(VLOOKUP(P178,Таблица1[],2,0),0)*$E$2/100</f>
        <v>0</v>
      </c>
      <c r="BD178" s="41">
        <f>IFERROR(VLOOKUP(P178,Таблица1[],4,0),0)*$E$2/100</f>
        <v>0</v>
      </c>
      <c r="BE178" s="5" t="str">
        <f t="shared" si="47"/>
        <v>,  0,0,0</v>
      </c>
      <c r="BF178" s="41">
        <f>IFERROR(VLOOKUP(Q178,Таблица1[],3,0),0)*$E$2/100</f>
        <v>0</v>
      </c>
      <c r="BG178" s="41">
        <f>IFERROR(VLOOKUP(Q178,Таблица1[],2,0),0)*$E$2/100</f>
        <v>0</v>
      </c>
      <c r="BH178" s="41">
        <f>IFERROR(VLOOKUP(Q178,Таблица1[],4,0),0)*$E$2/100</f>
        <v>0</v>
      </c>
      <c r="BI178" s="5" t="str">
        <f t="shared" si="48"/>
        <v>,  0,0,0</v>
      </c>
      <c r="BJ178" s="41">
        <f>IFERROR(VLOOKUP(R178,Таблица1[],3,0),0)*$E$2/100</f>
        <v>0</v>
      </c>
      <c r="BK178" s="41">
        <f>IFERROR(VLOOKUP(R178,Таблица1[],2,0),0)*$E$2/100</f>
        <v>0</v>
      </c>
      <c r="BL178" s="41">
        <f>IFERROR(VLOOKUP(R178,Таблица1[],4,0),0)*$E$2/100</f>
        <v>0</v>
      </c>
      <c r="BM178" s="5" t="str">
        <f t="shared" si="49"/>
        <v>,  0,0,0</v>
      </c>
      <c r="BN178" s="41">
        <f>IFERROR(VLOOKUP(S178,Таблица1[],3,0),0)*$E$2/100</f>
        <v>0</v>
      </c>
      <c r="BO178" s="41">
        <f>IFERROR(VLOOKUP(S178,Таблица1[],2,0),0)*$E$2/100</f>
        <v>0</v>
      </c>
      <c r="BP178" s="41">
        <f>IFERROR(VLOOKUP(S178,Таблица1[],4,0),0)*$E$2/100</f>
        <v>0</v>
      </c>
      <c r="BQ178" s="5" t="str">
        <f t="shared" si="50"/>
        <v>,  0,0,0</v>
      </c>
      <c r="BR178" s="41">
        <f>IFERROR(VLOOKUP(T178,Таблица1[],3,0),0)*$E$2/100</f>
        <v>0</v>
      </c>
      <c r="BS178" s="41">
        <f>IFERROR(VLOOKUP(T178,Таблица1[],2,0),0)*$E$2/100</f>
        <v>0</v>
      </c>
      <c r="BT178" s="41">
        <f>IFERROR(VLOOKUP(T178,Таблица1[],4,0),0)*$E$2/100</f>
        <v>0</v>
      </c>
      <c r="BU178" s="5" t="str">
        <f t="shared" si="51"/>
        <v>,  0,0,0</v>
      </c>
    </row>
    <row r="179" spans="2:73" x14ac:dyDescent="0.45">
      <c r="B179" s="30">
        <v>64</v>
      </c>
      <c r="C179" s="30">
        <v>0</v>
      </c>
      <c r="D179" s="30">
        <v>20</v>
      </c>
      <c r="E179" s="30">
        <v>1</v>
      </c>
      <c r="F179" t="str">
        <f t="shared" si="53"/>
        <v>64,0,20,1</v>
      </c>
      <c r="V179" t="str">
        <f t="shared" si="52"/>
        <v>.DB   64,0,20,1,  0,0,0,  0,0,0,  0,0,0,  0,0,0,  0,0,0,  0,0,0,  0,0,0,  0,0,0,  0,0,0,  0,0,0,  0,0,0,  0,0,0</v>
      </c>
      <c r="W179" s="30" t="s">
        <v>24</v>
      </c>
      <c r="X179" s="30"/>
      <c r="Y179" s="30"/>
      <c r="Z179" s="41">
        <f>IFERROR(VLOOKUP(I179,Таблица1[],3,0),0)*$E$2/100</f>
        <v>0</v>
      </c>
      <c r="AA179" s="41">
        <f>IFERROR(VLOOKUP(I179,Таблица1[],2,0),0)*$E$2/100</f>
        <v>0</v>
      </c>
      <c r="AB179" s="41">
        <f>IFERROR(VLOOKUP(I179,Таблица1[],4,0),0)*$E$2/100</f>
        <v>0</v>
      </c>
      <c r="AC179" s="5" t="str">
        <f t="shared" si="40"/>
        <v>,  0,0,0</v>
      </c>
      <c r="AD179" s="41">
        <f>IFERROR(VLOOKUP(J179,Таблица1[],3,0),0)*$E$2/100</f>
        <v>0</v>
      </c>
      <c r="AE179" s="41">
        <f>IFERROR(VLOOKUP(J179,Таблица1[],2,0),0)*$E$2/100</f>
        <v>0</v>
      </c>
      <c r="AF179" s="41">
        <f>IFERROR(VLOOKUP(J179,Таблица1[],4,0),0)*$E$2/100</f>
        <v>0</v>
      </c>
      <c r="AG179" s="5" t="str">
        <f t="shared" si="41"/>
        <v>,  0,0,0</v>
      </c>
      <c r="AH179" s="41">
        <f>IFERROR(VLOOKUP(K179,Таблица1[],3,0),0)*$E$2/100</f>
        <v>0</v>
      </c>
      <c r="AI179" s="41">
        <f>IFERROR(VLOOKUP(K179,Таблица1[],2,0),0)*$E$2/100</f>
        <v>0</v>
      </c>
      <c r="AJ179" s="41">
        <f>IFERROR(VLOOKUP(K179,Таблица1[],4,0),0)*$E$2/100</f>
        <v>0</v>
      </c>
      <c r="AK179" s="5" t="str">
        <f t="shared" si="42"/>
        <v>,  0,0,0</v>
      </c>
      <c r="AL179" s="41">
        <f>IFERROR(VLOOKUP(L179,Таблица1[],3,0),0)*$E$2/100</f>
        <v>0</v>
      </c>
      <c r="AM179" s="41">
        <f>IFERROR(VLOOKUP(L179,Таблица1[],2,0),0)*$E$2/100</f>
        <v>0</v>
      </c>
      <c r="AN179" s="41">
        <f>IFERROR(VLOOKUP(L179,Таблица1[],4,0),0)*$E$2/100</f>
        <v>0</v>
      </c>
      <c r="AO179" s="5" t="str">
        <f t="shared" si="43"/>
        <v>,  0,0,0</v>
      </c>
      <c r="AP179" s="41">
        <f>IFERROR(VLOOKUP(M179,Таблица1[],3,0),0)*$E$2/100</f>
        <v>0</v>
      </c>
      <c r="AQ179" s="41">
        <f>IFERROR(VLOOKUP(M179,Таблица1[],2,0),0)*$E$2/100</f>
        <v>0</v>
      </c>
      <c r="AR179" s="41">
        <f>IFERROR(VLOOKUP(M179,Таблица1[],4,0),0)*$E$2/100</f>
        <v>0</v>
      </c>
      <c r="AS179" s="5" t="str">
        <f t="shared" si="44"/>
        <v>,  0,0,0</v>
      </c>
      <c r="AT179" s="41">
        <f>IFERROR(VLOOKUP(N179,Таблица1[],3,0),0)*$E$2/100</f>
        <v>0</v>
      </c>
      <c r="AU179" s="41">
        <f>IFERROR(VLOOKUP(N179,Таблица1[],2,0),0)*$E$2/100</f>
        <v>0</v>
      </c>
      <c r="AV179" s="41">
        <f>IFERROR(VLOOKUP(N179,Таблица1[],4,0),0)*$E$2/100</f>
        <v>0</v>
      </c>
      <c r="AW179" s="5" t="str">
        <f t="shared" si="45"/>
        <v>,  0,0,0</v>
      </c>
      <c r="AX179" s="41">
        <f>IFERROR(VLOOKUP(O179,Таблица1[],3,0),0)*$E$2/100</f>
        <v>0</v>
      </c>
      <c r="AY179" s="41">
        <f>IFERROR(VLOOKUP(O179,Таблица1[],2,0),0)*$E$2/100</f>
        <v>0</v>
      </c>
      <c r="AZ179" s="41">
        <f>IFERROR(VLOOKUP(O179,Таблица1[],4,0),0)*$E$2/100</f>
        <v>0</v>
      </c>
      <c r="BA179" s="5" t="str">
        <f t="shared" si="46"/>
        <v>,  0,0,0</v>
      </c>
      <c r="BB179" s="41">
        <f>IFERROR(VLOOKUP(P179,Таблица1[],3,0),0)*$E$2/100</f>
        <v>0</v>
      </c>
      <c r="BC179" s="41">
        <f>IFERROR(VLOOKUP(P179,Таблица1[],2,0),0)*$E$2/100</f>
        <v>0</v>
      </c>
      <c r="BD179" s="41">
        <f>IFERROR(VLOOKUP(P179,Таблица1[],4,0),0)*$E$2/100</f>
        <v>0</v>
      </c>
      <c r="BE179" s="5" t="str">
        <f t="shared" si="47"/>
        <v>,  0,0,0</v>
      </c>
      <c r="BF179" s="41">
        <f>IFERROR(VLOOKUP(Q179,Таблица1[],3,0),0)*$E$2/100</f>
        <v>0</v>
      </c>
      <c r="BG179" s="41">
        <f>IFERROR(VLOOKUP(Q179,Таблица1[],2,0),0)*$E$2/100</f>
        <v>0</v>
      </c>
      <c r="BH179" s="41">
        <f>IFERROR(VLOOKUP(Q179,Таблица1[],4,0),0)*$E$2/100</f>
        <v>0</v>
      </c>
      <c r="BI179" s="5" t="str">
        <f t="shared" si="48"/>
        <v>,  0,0,0</v>
      </c>
      <c r="BJ179" s="41">
        <f>IFERROR(VLOOKUP(R179,Таблица1[],3,0),0)*$E$2/100</f>
        <v>0</v>
      </c>
      <c r="BK179" s="41">
        <f>IFERROR(VLOOKUP(R179,Таблица1[],2,0),0)*$E$2/100</f>
        <v>0</v>
      </c>
      <c r="BL179" s="41">
        <f>IFERROR(VLOOKUP(R179,Таблица1[],4,0),0)*$E$2/100</f>
        <v>0</v>
      </c>
      <c r="BM179" s="5" t="str">
        <f t="shared" si="49"/>
        <v>,  0,0,0</v>
      </c>
      <c r="BN179" s="41">
        <f>IFERROR(VLOOKUP(S179,Таблица1[],3,0),0)*$E$2/100</f>
        <v>0</v>
      </c>
      <c r="BO179" s="41">
        <f>IFERROR(VLOOKUP(S179,Таблица1[],2,0),0)*$E$2/100</f>
        <v>0</v>
      </c>
      <c r="BP179" s="41">
        <f>IFERROR(VLOOKUP(S179,Таблица1[],4,0),0)*$E$2/100</f>
        <v>0</v>
      </c>
      <c r="BQ179" s="5" t="str">
        <f t="shared" si="50"/>
        <v>,  0,0,0</v>
      </c>
      <c r="BR179" s="41">
        <f>IFERROR(VLOOKUP(T179,Таблица1[],3,0),0)*$E$2/100</f>
        <v>0</v>
      </c>
      <c r="BS179" s="41">
        <f>IFERROR(VLOOKUP(T179,Таблица1[],2,0),0)*$E$2/100</f>
        <v>0</v>
      </c>
      <c r="BT179" s="41">
        <f>IFERROR(VLOOKUP(T179,Таблица1[],4,0),0)*$E$2/100</f>
        <v>0</v>
      </c>
      <c r="BU179" s="5" t="str">
        <f t="shared" si="51"/>
        <v>,  0,0,0</v>
      </c>
    </row>
    <row r="180" spans="2:73" x14ac:dyDescent="0.45">
      <c r="B180" s="30">
        <v>64</v>
      </c>
      <c r="C180" s="30">
        <v>0</v>
      </c>
      <c r="D180" s="30">
        <v>20</v>
      </c>
      <c r="E180" s="30">
        <v>1</v>
      </c>
      <c r="F180" t="str">
        <f t="shared" si="53"/>
        <v>64,0,20,1</v>
      </c>
      <c r="V180" t="str">
        <f t="shared" si="52"/>
        <v>.DB   64,0,20,1,  0,0,0,  0,0,0,  0,0,0,  0,0,0,  0,0,0,  0,0,0,  0,0,0,  0,0,0,  0,0,0,  0,0,0,  0,0,0,  0,0,0</v>
      </c>
      <c r="W180" s="30" t="s">
        <v>24</v>
      </c>
      <c r="X180" s="30"/>
      <c r="Y180" s="30"/>
      <c r="Z180" s="41">
        <f>IFERROR(VLOOKUP(I180,Таблица1[],3,0),0)*$E$2/100</f>
        <v>0</v>
      </c>
      <c r="AA180" s="41">
        <f>IFERROR(VLOOKUP(I180,Таблица1[],2,0),0)*$E$2/100</f>
        <v>0</v>
      </c>
      <c r="AB180" s="41">
        <f>IFERROR(VLOOKUP(I180,Таблица1[],4,0),0)*$E$2/100</f>
        <v>0</v>
      </c>
      <c r="AC180" s="5" t="str">
        <f t="shared" si="40"/>
        <v>,  0,0,0</v>
      </c>
      <c r="AD180" s="41">
        <f>IFERROR(VLOOKUP(J180,Таблица1[],3,0),0)*$E$2/100</f>
        <v>0</v>
      </c>
      <c r="AE180" s="41">
        <f>IFERROR(VLOOKUP(J180,Таблица1[],2,0),0)*$E$2/100</f>
        <v>0</v>
      </c>
      <c r="AF180" s="41">
        <f>IFERROR(VLOOKUP(J180,Таблица1[],4,0),0)*$E$2/100</f>
        <v>0</v>
      </c>
      <c r="AG180" s="5" t="str">
        <f t="shared" si="41"/>
        <v>,  0,0,0</v>
      </c>
      <c r="AH180" s="41">
        <f>IFERROR(VLOOKUP(K180,Таблица1[],3,0),0)*$E$2/100</f>
        <v>0</v>
      </c>
      <c r="AI180" s="41">
        <f>IFERROR(VLOOKUP(K180,Таблица1[],2,0),0)*$E$2/100</f>
        <v>0</v>
      </c>
      <c r="AJ180" s="41">
        <f>IFERROR(VLOOKUP(K180,Таблица1[],4,0),0)*$E$2/100</f>
        <v>0</v>
      </c>
      <c r="AK180" s="5" t="str">
        <f t="shared" si="42"/>
        <v>,  0,0,0</v>
      </c>
      <c r="AL180" s="41">
        <f>IFERROR(VLOOKUP(L180,Таблица1[],3,0),0)*$E$2/100</f>
        <v>0</v>
      </c>
      <c r="AM180" s="41">
        <f>IFERROR(VLOOKUP(L180,Таблица1[],2,0),0)*$E$2/100</f>
        <v>0</v>
      </c>
      <c r="AN180" s="41">
        <f>IFERROR(VLOOKUP(L180,Таблица1[],4,0),0)*$E$2/100</f>
        <v>0</v>
      </c>
      <c r="AO180" s="5" t="str">
        <f t="shared" si="43"/>
        <v>,  0,0,0</v>
      </c>
      <c r="AP180" s="41">
        <f>IFERROR(VLOOKUP(M180,Таблица1[],3,0),0)*$E$2/100</f>
        <v>0</v>
      </c>
      <c r="AQ180" s="41">
        <f>IFERROR(VLOOKUP(M180,Таблица1[],2,0),0)*$E$2/100</f>
        <v>0</v>
      </c>
      <c r="AR180" s="41">
        <f>IFERROR(VLOOKUP(M180,Таблица1[],4,0),0)*$E$2/100</f>
        <v>0</v>
      </c>
      <c r="AS180" s="5" t="str">
        <f t="shared" si="44"/>
        <v>,  0,0,0</v>
      </c>
      <c r="AT180" s="41">
        <f>IFERROR(VLOOKUP(N180,Таблица1[],3,0),0)*$E$2/100</f>
        <v>0</v>
      </c>
      <c r="AU180" s="41">
        <f>IFERROR(VLOOKUP(N180,Таблица1[],2,0),0)*$E$2/100</f>
        <v>0</v>
      </c>
      <c r="AV180" s="41">
        <f>IFERROR(VLOOKUP(N180,Таблица1[],4,0),0)*$E$2/100</f>
        <v>0</v>
      </c>
      <c r="AW180" s="5" t="str">
        <f t="shared" si="45"/>
        <v>,  0,0,0</v>
      </c>
      <c r="AX180" s="41">
        <f>IFERROR(VLOOKUP(O180,Таблица1[],3,0),0)*$E$2/100</f>
        <v>0</v>
      </c>
      <c r="AY180" s="41">
        <f>IFERROR(VLOOKUP(O180,Таблица1[],2,0),0)*$E$2/100</f>
        <v>0</v>
      </c>
      <c r="AZ180" s="41">
        <f>IFERROR(VLOOKUP(O180,Таблица1[],4,0),0)*$E$2/100</f>
        <v>0</v>
      </c>
      <c r="BA180" s="5" t="str">
        <f t="shared" si="46"/>
        <v>,  0,0,0</v>
      </c>
      <c r="BB180" s="41">
        <f>IFERROR(VLOOKUP(P180,Таблица1[],3,0),0)*$E$2/100</f>
        <v>0</v>
      </c>
      <c r="BC180" s="41">
        <f>IFERROR(VLOOKUP(P180,Таблица1[],2,0),0)*$E$2/100</f>
        <v>0</v>
      </c>
      <c r="BD180" s="41">
        <f>IFERROR(VLOOKUP(P180,Таблица1[],4,0),0)*$E$2/100</f>
        <v>0</v>
      </c>
      <c r="BE180" s="5" t="str">
        <f t="shared" si="47"/>
        <v>,  0,0,0</v>
      </c>
      <c r="BF180" s="41">
        <f>IFERROR(VLOOKUP(Q180,Таблица1[],3,0),0)*$E$2/100</f>
        <v>0</v>
      </c>
      <c r="BG180" s="41">
        <f>IFERROR(VLOOKUP(Q180,Таблица1[],2,0),0)*$E$2/100</f>
        <v>0</v>
      </c>
      <c r="BH180" s="41">
        <f>IFERROR(VLOOKUP(Q180,Таблица1[],4,0),0)*$E$2/100</f>
        <v>0</v>
      </c>
      <c r="BI180" s="5" t="str">
        <f t="shared" si="48"/>
        <v>,  0,0,0</v>
      </c>
      <c r="BJ180" s="41">
        <f>IFERROR(VLOOKUP(R180,Таблица1[],3,0),0)*$E$2/100</f>
        <v>0</v>
      </c>
      <c r="BK180" s="41">
        <f>IFERROR(VLOOKUP(R180,Таблица1[],2,0),0)*$E$2/100</f>
        <v>0</v>
      </c>
      <c r="BL180" s="41">
        <f>IFERROR(VLOOKUP(R180,Таблица1[],4,0),0)*$E$2/100</f>
        <v>0</v>
      </c>
      <c r="BM180" s="5" t="str">
        <f t="shared" si="49"/>
        <v>,  0,0,0</v>
      </c>
      <c r="BN180" s="41">
        <f>IFERROR(VLOOKUP(S180,Таблица1[],3,0),0)*$E$2/100</f>
        <v>0</v>
      </c>
      <c r="BO180" s="41">
        <f>IFERROR(VLOOKUP(S180,Таблица1[],2,0),0)*$E$2/100</f>
        <v>0</v>
      </c>
      <c r="BP180" s="41">
        <f>IFERROR(VLOOKUP(S180,Таблица1[],4,0),0)*$E$2/100</f>
        <v>0</v>
      </c>
      <c r="BQ180" s="5" t="str">
        <f t="shared" si="50"/>
        <v>,  0,0,0</v>
      </c>
      <c r="BR180" s="41">
        <f>IFERROR(VLOOKUP(T180,Таблица1[],3,0),0)*$E$2/100</f>
        <v>0</v>
      </c>
      <c r="BS180" s="41">
        <f>IFERROR(VLOOKUP(T180,Таблица1[],2,0),0)*$E$2/100</f>
        <v>0</v>
      </c>
      <c r="BT180" s="41">
        <f>IFERROR(VLOOKUP(T180,Таблица1[],4,0),0)*$E$2/100</f>
        <v>0</v>
      </c>
      <c r="BU180" s="5" t="str">
        <f t="shared" si="51"/>
        <v>,  0,0,0</v>
      </c>
    </row>
    <row r="181" spans="2:73" x14ac:dyDescent="0.45">
      <c r="B181" s="30">
        <v>64</v>
      </c>
      <c r="C181" s="30">
        <v>0</v>
      </c>
      <c r="D181" s="30">
        <v>20</v>
      </c>
      <c r="E181" s="30">
        <v>1</v>
      </c>
      <c r="F181" t="str">
        <f t="shared" si="53"/>
        <v>64,0,20,1</v>
      </c>
      <c r="V181" t="str">
        <f t="shared" si="52"/>
        <v>.DB   64,0,20,1,  0,0,0,  0,0,0,  0,0,0,  0,0,0,  0,0,0,  0,0,0,  0,0,0,  0,0,0,  0,0,0,  0,0,0,  0,0,0,  0,0,0</v>
      </c>
      <c r="W181" s="30" t="s">
        <v>24</v>
      </c>
      <c r="X181" s="30"/>
      <c r="Y181" s="30"/>
      <c r="Z181" s="41">
        <f>IFERROR(VLOOKUP(I181,Таблица1[],3,0),0)*$E$2/100</f>
        <v>0</v>
      </c>
      <c r="AA181" s="41">
        <f>IFERROR(VLOOKUP(I181,Таблица1[],2,0),0)*$E$2/100</f>
        <v>0</v>
      </c>
      <c r="AB181" s="41">
        <f>IFERROR(VLOOKUP(I181,Таблица1[],4,0),0)*$E$2/100</f>
        <v>0</v>
      </c>
      <c r="AC181" s="5" t="str">
        <f t="shared" si="40"/>
        <v>,  0,0,0</v>
      </c>
      <c r="AD181" s="41">
        <f>IFERROR(VLOOKUP(J181,Таблица1[],3,0),0)*$E$2/100</f>
        <v>0</v>
      </c>
      <c r="AE181" s="41">
        <f>IFERROR(VLOOKUP(J181,Таблица1[],2,0),0)*$E$2/100</f>
        <v>0</v>
      </c>
      <c r="AF181" s="41">
        <f>IFERROR(VLOOKUP(J181,Таблица1[],4,0),0)*$E$2/100</f>
        <v>0</v>
      </c>
      <c r="AG181" s="5" t="str">
        <f t="shared" si="41"/>
        <v>,  0,0,0</v>
      </c>
      <c r="AH181" s="41">
        <f>IFERROR(VLOOKUP(K181,Таблица1[],3,0),0)*$E$2/100</f>
        <v>0</v>
      </c>
      <c r="AI181" s="41">
        <f>IFERROR(VLOOKUP(K181,Таблица1[],2,0),0)*$E$2/100</f>
        <v>0</v>
      </c>
      <c r="AJ181" s="41">
        <f>IFERROR(VLOOKUP(K181,Таблица1[],4,0),0)*$E$2/100</f>
        <v>0</v>
      </c>
      <c r="AK181" s="5" t="str">
        <f t="shared" si="42"/>
        <v>,  0,0,0</v>
      </c>
      <c r="AL181" s="41">
        <f>IFERROR(VLOOKUP(L181,Таблица1[],3,0),0)*$E$2/100</f>
        <v>0</v>
      </c>
      <c r="AM181" s="41">
        <f>IFERROR(VLOOKUP(L181,Таблица1[],2,0),0)*$E$2/100</f>
        <v>0</v>
      </c>
      <c r="AN181" s="41">
        <f>IFERROR(VLOOKUP(L181,Таблица1[],4,0),0)*$E$2/100</f>
        <v>0</v>
      </c>
      <c r="AO181" s="5" t="str">
        <f t="shared" si="43"/>
        <v>,  0,0,0</v>
      </c>
      <c r="AP181" s="41">
        <f>IFERROR(VLOOKUP(M181,Таблица1[],3,0),0)*$E$2/100</f>
        <v>0</v>
      </c>
      <c r="AQ181" s="41">
        <f>IFERROR(VLOOKUP(M181,Таблица1[],2,0),0)*$E$2/100</f>
        <v>0</v>
      </c>
      <c r="AR181" s="41">
        <f>IFERROR(VLOOKUP(M181,Таблица1[],4,0),0)*$E$2/100</f>
        <v>0</v>
      </c>
      <c r="AS181" s="5" t="str">
        <f t="shared" si="44"/>
        <v>,  0,0,0</v>
      </c>
      <c r="AT181" s="41">
        <f>IFERROR(VLOOKUP(N181,Таблица1[],3,0),0)*$E$2/100</f>
        <v>0</v>
      </c>
      <c r="AU181" s="41">
        <f>IFERROR(VLOOKUP(N181,Таблица1[],2,0),0)*$E$2/100</f>
        <v>0</v>
      </c>
      <c r="AV181" s="41">
        <f>IFERROR(VLOOKUP(N181,Таблица1[],4,0),0)*$E$2/100</f>
        <v>0</v>
      </c>
      <c r="AW181" s="5" t="str">
        <f t="shared" si="45"/>
        <v>,  0,0,0</v>
      </c>
      <c r="AX181" s="41">
        <f>IFERROR(VLOOKUP(O181,Таблица1[],3,0),0)*$E$2/100</f>
        <v>0</v>
      </c>
      <c r="AY181" s="41">
        <f>IFERROR(VLOOKUP(O181,Таблица1[],2,0),0)*$E$2/100</f>
        <v>0</v>
      </c>
      <c r="AZ181" s="41">
        <f>IFERROR(VLOOKUP(O181,Таблица1[],4,0),0)*$E$2/100</f>
        <v>0</v>
      </c>
      <c r="BA181" s="5" t="str">
        <f t="shared" si="46"/>
        <v>,  0,0,0</v>
      </c>
      <c r="BB181" s="41">
        <f>IFERROR(VLOOKUP(P181,Таблица1[],3,0),0)*$E$2/100</f>
        <v>0</v>
      </c>
      <c r="BC181" s="41">
        <f>IFERROR(VLOOKUP(P181,Таблица1[],2,0),0)*$E$2/100</f>
        <v>0</v>
      </c>
      <c r="BD181" s="41">
        <f>IFERROR(VLOOKUP(P181,Таблица1[],4,0),0)*$E$2/100</f>
        <v>0</v>
      </c>
      <c r="BE181" s="5" t="str">
        <f t="shared" si="47"/>
        <v>,  0,0,0</v>
      </c>
      <c r="BF181" s="41">
        <f>IFERROR(VLOOKUP(Q181,Таблица1[],3,0),0)*$E$2/100</f>
        <v>0</v>
      </c>
      <c r="BG181" s="41">
        <f>IFERROR(VLOOKUP(Q181,Таблица1[],2,0),0)*$E$2/100</f>
        <v>0</v>
      </c>
      <c r="BH181" s="41">
        <f>IFERROR(VLOOKUP(Q181,Таблица1[],4,0),0)*$E$2/100</f>
        <v>0</v>
      </c>
      <c r="BI181" s="5" t="str">
        <f t="shared" si="48"/>
        <v>,  0,0,0</v>
      </c>
      <c r="BJ181" s="41">
        <f>IFERROR(VLOOKUP(R181,Таблица1[],3,0),0)*$E$2/100</f>
        <v>0</v>
      </c>
      <c r="BK181" s="41">
        <f>IFERROR(VLOOKUP(R181,Таблица1[],2,0),0)*$E$2/100</f>
        <v>0</v>
      </c>
      <c r="BL181" s="41">
        <f>IFERROR(VLOOKUP(R181,Таблица1[],4,0),0)*$E$2/100</f>
        <v>0</v>
      </c>
      <c r="BM181" s="5" t="str">
        <f t="shared" si="49"/>
        <v>,  0,0,0</v>
      </c>
      <c r="BN181" s="41">
        <f>IFERROR(VLOOKUP(S181,Таблица1[],3,0),0)*$E$2/100</f>
        <v>0</v>
      </c>
      <c r="BO181" s="41">
        <f>IFERROR(VLOOKUP(S181,Таблица1[],2,0),0)*$E$2/100</f>
        <v>0</v>
      </c>
      <c r="BP181" s="41">
        <f>IFERROR(VLOOKUP(S181,Таблица1[],4,0),0)*$E$2/100</f>
        <v>0</v>
      </c>
      <c r="BQ181" s="5" t="str">
        <f t="shared" si="50"/>
        <v>,  0,0,0</v>
      </c>
      <c r="BR181" s="41">
        <f>IFERROR(VLOOKUP(T181,Таблица1[],3,0),0)*$E$2/100</f>
        <v>0</v>
      </c>
      <c r="BS181" s="41">
        <f>IFERROR(VLOOKUP(T181,Таблица1[],2,0),0)*$E$2/100</f>
        <v>0</v>
      </c>
      <c r="BT181" s="41">
        <f>IFERROR(VLOOKUP(T181,Таблица1[],4,0),0)*$E$2/100</f>
        <v>0</v>
      </c>
      <c r="BU181" s="5" t="str">
        <f t="shared" si="51"/>
        <v>,  0,0,0</v>
      </c>
    </row>
    <row r="182" spans="2:73" x14ac:dyDescent="0.45">
      <c r="B182" s="30">
        <v>64</v>
      </c>
      <c r="C182" s="30">
        <v>0</v>
      </c>
      <c r="D182" s="30">
        <v>20</v>
      </c>
      <c r="E182" s="30">
        <v>1</v>
      </c>
      <c r="F182" t="str">
        <f t="shared" si="53"/>
        <v>64,0,20,1</v>
      </c>
      <c r="V182" t="str">
        <f t="shared" si="52"/>
        <v>.DB   64,0,20,1,  0,0,0,  0,0,0,  0,0,0,  0,0,0,  0,0,0,  0,0,0,  0,0,0,  0,0,0,  0,0,0,  0,0,0,  0,0,0,  0,0,0</v>
      </c>
      <c r="W182" s="30" t="s">
        <v>24</v>
      </c>
      <c r="X182" s="30"/>
      <c r="Y182" s="30"/>
      <c r="Z182" s="41">
        <f>IFERROR(VLOOKUP(I182,Таблица1[],3,0),0)*$E$2/100</f>
        <v>0</v>
      </c>
      <c r="AA182" s="41">
        <f>IFERROR(VLOOKUP(I182,Таблица1[],2,0),0)*$E$2/100</f>
        <v>0</v>
      </c>
      <c r="AB182" s="41">
        <f>IFERROR(VLOOKUP(I182,Таблица1[],4,0),0)*$E$2/100</f>
        <v>0</v>
      </c>
      <c r="AC182" s="5" t="str">
        <f t="shared" si="40"/>
        <v>,  0,0,0</v>
      </c>
      <c r="AD182" s="41">
        <f>IFERROR(VLOOKUP(J182,Таблица1[],3,0),0)*$E$2/100</f>
        <v>0</v>
      </c>
      <c r="AE182" s="41">
        <f>IFERROR(VLOOKUP(J182,Таблица1[],2,0),0)*$E$2/100</f>
        <v>0</v>
      </c>
      <c r="AF182" s="41">
        <f>IFERROR(VLOOKUP(J182,Таблица1[],4,0),0)*$E$2/100</f>
        <v>0</v>
      </c>
      <c r="AG182" s="5" t="str">
        <f t="shared" si="41"/>
        <v>,  0,0,0</v>
      </c>
      <c r="AH182" s="41">
        <f>IFERROR(VLOOKUP(K182,Таблица1[],3,0),0)*$E$2/100</f>
        <v>0</v>
      </c>
      <c r="AI182" s="41">
        <f>IFERROR(VLOOKUP(K182,Таблица1[],2,0),0)*$E$2/100</f>
        <v>0</v>
      </c>
      <c r="AJ182" s="41">
        <f>IFERROR(VLOOKUP(K182,Таблица1[],4,0),0)*$E$2/100</f>
        <v>0</v>
      </c>
      <c r="AK182" s="5" t="str">
        <f t="shared" si="42"/>
        <v>,  0,0,0</v>
      </c>
      <c r="AL182" s="41">
        <f>IFERROR(VLOOKUP(L182,Таблица1[],3,0),0)*$E$2/100</f>
        <v>0</v>
      </c>
      <c r="AM182" s="41">
        <f>IFERROR(VLOOKUP(L182,Таблица1[],2,0),0)*$E$2/100</f>
        <v>0</v>
      </c>
      <c r="AN182" s="41">
        <f>IFERROR(VLOOKUP(L182,Таблица1[],4,0),0)*$E$2/100</f>
        <v>0</v>
      </c>
      <c r="AO182" s="5" t="str">
        <f t="shared" si="43"/>
        <v>,  0,0,0</v>
      </c>
      <c r="AP182" s="41">
        <f>IFERROR(VLOOKUP(M182,Таблица1[],3,0),0)*$E$2/100</f>
        <v>0</v>
      </c>
      <c r="AQ182" s="41">
        <f>IFERROR(VLOOKUP(M182,Таблица1[],2,0),0)*$E$2/100</f>
        <v>0</v>
      </c>
      <c r="AR182" s="41">
        <f>IFERROR(VLOOKUP(M182,Таблица1[],4,0),0)*$E$2/100</f>
        <v>0</v>
      </c>
      <c r="AS182" s="5" t="str">
        <f t="shared" si="44"/>
        <v>,  0,0,0</v>
      </c>
      <c r="AT182" s="41">
        <f>IFERROR(VLOOKUP(N182,Таблица1[],3,0),0)*$E$2/100</f>
        <v>0</v>
      </c>
      <c r="AU182" s="41">
        <f>IFERROR(VLOOKUP(N182,Таблица1[],2,0),0)*$E$2/100</f>
        <v>0</v>
      </c>
      <c r="AV182" s="41">
        <f>IFERROR(VLOOKUP(N182,Таблица1[],4,0),0)*$E$2/100</f>
        <v>0</v>
      </c>
      <c r="AW182" s="5" t="str">
        <f t="shared" si="45"/>
        <v>,  0,0,0</v>
      </c>
      <c r="AX182" s="41">
        <f>IFERROR(VLOOKUP(O182,Таблица1[],3,0),0)*$E$2/100</f>
        <v>0</v>
      </c>
      <c r="AY182" s="41">
        <f>IFERROR(VLOOKUP(O182,Таблица1[],2,0),0)*$E$2/100</f>
        <v>0</v>
      </c>
      <c r="AZ182" s="41">
        <f>IFERROR(VLOOKUP(O182,Таблица1[],4,0),0)*$E$2/100</f>
        <v>0</v>
      </c>
      <c r="BA182" s="5" t="str">
        <f t="shared" si="46"/>
        <v>,  0,0,0</v>
      </c>
      <c r="BB182" s="41">
        <f>IFERROR(VLOOKUP(P182,Таблица1[],3,0),0)*$E$2/100</f>
        <v>0</v>
      </c>
      <c r="BC182" s="41">
        <f>IFERROR(VLOOKUP(P182,Таблица1[],2,0),0)*$E$2/100</f>
        <v>0</v>
      </c>
      <c r="BD182" s="41">
        <f>IFERROR(VLOOKUP(P182,Таблица1[],4,0),0)*$E$2/100</f>
        <v>0</v>
      </c>
      <c r="BE182" s="5" t="str">
        <f t="shared" si="47"/>
        <v>,  0,0,0</v>
      </c>
      <c r="BF182" s="41">
        <f>IFERROR(VLOOKUP(Q182,Таблица1[],3,0),0)*$E$2/100</f>
        <v>0</v>
      </c>
      <c r="BG182" s="41">
        <f>IFERROR(VLOOKUP(Q182,Таблица1[],2,0),0)*$E$2/100</f>
        <v>0</v>
      </c>
      <c r="BH182" s="41">
        <f>IFERROR(VLOOKUP(Q182,Таблица1[],4,0),0)*$E$2/100</f>
        <v>0</v>
      </c>
      <c r="BI182" s="5" t="str">
        <f t="shared" si="48"/>
        <v>,  0,0,0</v>
      </c>
      <c r="BJ182" s="41">
        <f>IFERROR(VLOOKUP(R182,Таблица1[],3,0),0)*$E$2/100</f>
        <v>0</v>
      </c>
      <c r="BK182" s="41">
        <f>IFERROR(VLOOKUP(R182,Таблица1[],2,0),0)*$E$2/100</f>
        <v>0</v>
      </c>
      <c r="BL182" s="41">
        <f>IFERROR(VLOOKUP(R182,Таблица1[],4,0),0)*$E$2/100</f>
        <v>0</v>
      </c>
      <c r="BM182" s="5" t="str">
        <f t="shared" si="49"/>
        <v>,  0,0,0</v>
      </c>
      <c r="BN182" s="41">
        <f>IFERROR(VLOOKUP(S182,Таблица1[],3,0),0)*$E$2/100</f>
        <v>0</v>
      </c>
      <c r="BO182" s="41">
        <f>IFERROR(VLOOKUP(S182,Таблица1[],2,0),0)*$E$2/100</f>
        <v>0</v>
      </c>
      <c r="BP182" s="41">
        <f>IFERROR(VLOOKUP(S182,Таблица1[],4,0),0)*$E$2/100</f>
        <v>0</v>
      </c>
      <c r="BQ182" s="5" t="str">
        <f t="shared" si="50"/>
        <v>,  0,0,0</v>
      </c>
      <c r="BR182" s="41">
        <f>IFERROR(VLOOKUP(T182,Таблица1[],3,0),0)*$E$2/100</f>
        <v>0</v>
      </c>
      <c r="BS182" s="41">
        <f>IFERROR(VLOOKUP(T182,Таблица1[],2,0),0)*$E$2/100</f>
        <v>0</v>
      </c>
      <c r="BT182" s="41">
        <f>IFERROR(VLOOKUP(T182,Таблица1[],4,0),0)*$E$2/100</f>
        <v>0</v>
      </c>
      <c r="BU182" s="5" t="str">
        <f t="shared" si="51"/>
        <v>,  0,0,0</v>
      </c>
    </row>
    <row r="183" spans="2:73" x14ac:dyDescent="0.45">
      <c r="B183" s="30">
        <v>64</v>
      </c>
      <c r="C183" s="30">
        <v>0</v>
      </c>
      <c r="D183" s="30">
        <v>20</v>
      </c>
      <c r="E183" s="30">
        <v>1</v>
      </c>
      <c r="F183" t="str">
        <f t="shared" si="53"/>
        <v>64,0,20,1</v>
      </c>
      <c r="V183" t="str">
        <f t="shared" si="52"/>
        <v>.DB   64,0,20,1,  0,0,0,  0,0,0,  0,0,0,  0,0,0,  0,0,0,  0,0,0,  0,0,0,  0,0,0,  0,0,0,  0,0,0,  0,0,0,  0,0,0</v>
      </c>
      <c r="W183" s="30" t="s">
        <v>24</v>
      </c>
      <c r="X183" s="30"/>
      <c r="Y183" s="30"/>
      <c r="Z183" s="41">
        <f>IFERROR(VLOOKUP(I183,Таблица1[],3,0),0)*$E$2/100</f>
        <v>0</v>
      </c>
      <c r="AA183" s="41">
        <f>IFERROR(VLOOKUP(I183,Таблица1[],2,0),0)*$E$2/100</f>
        <v>0</v>
      </c>
      <c r="AB183" s="41">
        <f>IFERROR(VLOOKUP(I183,Таблица1[],4,0),0)*$E$2/100</f>
        <v>0</v>
      </c>
      <c r="AC183" s="5" t="str">
        <f t="shared" si="40"/>
        <v>,  0,0,0</v>
      </c>
      <c r="AD183" s="41">
        <f>IFERROR(VLOOKUP(J183,Таблица1[],3,0),0)*$E$2/100</f>
        <v>0</v>
      </c>
      <c r="AE183" s="41">
        <f>IFERROR(VLOOKUP(J183,Таблица1[],2,0),0)*$E$2/100</f>
        <v>0</v>
      </c>
      <c r="AF183" s="41">
        <f>IFERROR(VLOOKUP(J183,Таблица1[],4,0),0)*$E$2/100</f>
        <v>0</v>
      </c>
      <c r="AG183" s="5" t="str">
        <f t="shared" si="41"/>
        <v>,  0,0,0</v>
      </c>
      <c r="AH183" s="41">
        <f>IFERROR(VLOOKUP(K183,Таблица1[],3,0),0)*$E$2/100</f>
        <v>0</v>
      </c>
      <c r="AI183" s="41">
        <f>IFERROR(VLOOKUP(K183,Таблица1[],2,0),0)*$E$2/100</f>
        <v>0</v>
      </c>
      <c r="AJ183" s="41">
        <f>IFERROR(VLOOKUP(K183,Таблица1[],4,0),0)*$E$2/100</f>
        <v>0</v>
      </c>
      <c r="AK183" s="5" t="str">
        <f t="shared" si="42"/>
        <v>,  0,0,0</v>
      </c>
      <c r="AL183" s="41">
        <f>IFERROR(VLOOKUP(L183,Таблица1[],3,0),0)*$E$2/100</f>
        <v>0</v>
      </c>
      <c r="AM183" s="41">
        <f>IFERROR(VLOOKUP(L183,Таблица1[],2,0),0)*$E$2/100</f>
        <v>0</v>
      </c>
      <c r="AN183" s="41">
        <f>IFERROR(VLOOKUP(L183,Таблица1[],4,0),0)*$E$2/100</f>
        <v>0</v>
      </c>
      <c r="AO183" s="5" t="str">
        <f t="shared" si="43"/>
        <v>,  0,0,0</v>
      </c>
      <c r="AP183" s="41">
        <f>IFERROR(VLOOKUP(M183,Таблица1[],3,0),0)*$E$2/100</f>
        <v>0</v>
      </c>
      <c r="AQ183" s="41">
        <f>IFERROR(VLOOKUP(M183,Таблица1[],2,0),0)*$E$2/100</f>
        <v>0</v>
      </c>
      <c r="AR183" s="41">
        <f>IFERROR(VLOOKUP(M183,Таблица1[],4,0),0)*$E$2/100</f>
        <v>0</v>
      </c>
      <c r="AS183" s="5" t="str">
        <f t="shared" si="44"/>
        <v>,  0,0,0</v>
      </c>
      <c r="AT183" s="41">
        <f>IFERROR(VLOOKUP(N183,Таблица1[],3,0),0)*$E$2/100</f>
        <v>0</v>
      </c>
      <c r="AU183" s="41">
        <f>IFERROR(VLOOKUP(N183,Таблица1[],2,0),0)*$E$2/100</f>
        <v>0</v>
      </c>
      <c r="AV183" s="41">
        <f>IFERROR(VLOOKUP(N183,Таблица1[],4,0),0)*$E$2/100</f>
        <v>0</v>
      </c>
      <c r="AW183" s="5" t="str">
        <f t="shared" si="45"/>
        <v>,  0,0,0</v>
      </c>
      <c r="AX183" s="41">
        <f>IFERROR(VLOOKUP(O183,Таблица1[],3,0),0)*$E$2/100</f>
        <v>0</v>
      </c>
      <c r="AY183" s="41">
        <f>IFERROR(VLOOKUP(O183,Таблица1[],2,0),0)*$E$2/100</f>
        <v>0</v>
      </c>
      <c r="AZ183" s="41">
        <f>IFERROR(VLOOKUP(O183,Таблица1[],4,0),0)*$E$2/100</f>
        <v>0</v>
      </c>
      <c r="BA183" s="5" t="str">
        <f t="shared" si="46"/>
        <v>,  0,0,0</v>
      </c>
      <c r="BB183" s="41">
        <f>IFERROR(VLOOKUP(P183,Таблица1[],3,0),0)*$E$2/100</f>
        <v>0</v>
      </c>
      <c r="BC183" s="41">
        <f>IFERROR(VLOOKUP(P183,Таблица1[],2,0),0)*$E$2/100</f>
        <v>0</v>
      </c>
      <c r="BD183" s="41">
        <f>IFERROR(VLOOKUP(P183,Таблица1[],4,0),0)*$E$2/100</f>
        <v>0</v>
      </c>
      <c r="BE183" s="5" t="str">
        <f t="shared" si="47"/>
        <v>,  0,0,0</v>
      </c>
      <c r="BF183" s="41">
        <f>IFERROR(VLOOKUP(Q183,Таблица1[],3,0),0)*$E$2/100</f>
        <v>0</v>
      </c>
      <c r="BG183" s="41">
        <f>IFERROR(VLOOKUP(Q183,Таблица1[],2,0),0)*$E$2/100</f>
        <v>0</v>
      </c>
      <c r="BH183" s="41">
        <f>IFERROR(VLOOKUP(Q183,Таблица1[],4,0),0)*$E$2/100</f>
        <v>0</v>
      </c>
      <c r="BI183" s="5" t="str">
        <f t="shared" si="48"/>
        <v>,  0,0,0</v>
      </c>
      <c r="BJ183" s="41">
        <f>IFERROR(VLOOKUP(R183,Таблица1[],3,0),0)*$E$2/100</f>
        <v>0</v>
      </c>
      <c r="BK183" s="41">
        <f>IFERROR(VLOOKUP(R183,Таблица1[],2,0),0)*$E$2/100</f>
        <v>0</v>
      </c>
      <c r="BL183" s="41">
        <f>IFERROR(VLOOKUP(R183,Таблица1[],4,0),0)*$E$2/100</f>
        <v>0</v>
      </c>
      <c r="BM183" s="5" t="str">
        <f t="shared" si="49"/>
        <v>,  0,0,0</v>
      </c>
      <c r="BN183" s="41">
        <f>IFERROR(VLOOKUP(S183,Таблица1[],3,0),0)*$E$2/100</f>
        <v>0</v>
      </c>
      <c r="BO183" s="41">
        <f>IFERROR(VLOOKUP(S183,Таблица1[],2,0),0)*$E$2/100</f>
        <v>0</v>
      </c>
      <c r="BP183" s="41">
        <f>IFERROR(VLOOKUP(S183,Таблица1[],4,0),0)*$E$2/100</f>
        <v>0</v>
      </c>
      <c r="BQ183" s="5" t="str">
        <f t="shared" si="50"/>
        <v>,  0,0,0</v>
      </c>
      <c r="BR183" s="41">
        <f>IFERROR(VLOOKUP(T183,Таблица1[],3,0),0)*$E$2/100</f>
        <v>0</v>
      </c>
      <c r="BS183" s="41">
        <f>IFERROR(VLOOKUP(T183,Таблица1[],2,0),0)*$E$2/100</f>
        <v>0</v>
      </c>
      <c r="BT183" s="41">
        <f>IFERROR(VLOOKUP(T183,Таблица1[],4,0),0)*$E$2/100</f>
        <v>0</v>
      </c>
      <c r="BU183" s="5" t="str">
        <f t="shared" si="51"/>
        <v>,  0,0,0</v>
      </c>
    </row>
    <row r="184" spans="2:73" x14ac:dyDescent="0.45">
      <c r="B184" s="30">
        <v>64</v>
      </c>
      <c r="C184" s="30">
        <v>0</v>
      </c>
      <c r="D184" s="30">
        <v>20</v>
      </c>
      <c r="E184" s="30">
        <v>1</v>
      </c>
      <c r="F184" t="str">
        <f t="shared" si="53"/>
        <v>64,0,20,1</v>
      </c>
      <c r="V184" t="str">
        <f t="shared" si="52"/>
        <v>.DB   64,0,20,1,  0,0,0,  0,0,0,  0,0,0,  0,0,0,  0,0,0,  0,0,0,  0,0,0,  0,0,0,  0,0,0,  0,0,0,  0,0,0,  0,0,0</v>
      </c>
      <c r="W184" s="30" t="s">
        <v>24</v>
      </c>
      <c r="X184" s="30"/>
      <c r="Y184" s="30"/>
      <c r="Z184" s="41">
        <f>IFERROR(VLOOKUP(I184,Таблица1[],3,0),0)*$E$2/100</f>
        <v>0</v>
      </c>
      <c r="AA184" s="41">
        <f>IFERROR(VLOOKUP(I184,Таблица1[],2,0),0)*$E$2/100</f>
        <v>0</v>
      </c>
      <c r="AB184" s="41">
        <f>IFERROR(VLOOKUP(I184,Таблица1[],4,0),0)*$E$2/100</f>
        <v>0</v>
      </c>
      <c r="AC184" s="5" t="str">
        <f t="shared" si="40"/>
        <v>,  0,0,0</v>
      </c>
      <c r="AD184" s="41">
        <f>IFERROR(VLOOKUP(J184,Таблица1[],3,0),0)*$E$2/100</f>
        <v>0</v>
      </c>
      <c r="AE184" s="41">
        <f>IFERROR(VLOOKUP(J184,Таблица1[],2,0),0)*$E$2/100</f>
        <v>0</v>
      </c>
      <c r="AF184" s="41">
        <f>IFERROR(VLOOKUP(J184,Таблица1[],4,0),0)*$E$2/100</f>
        <v>0</v>
      </c>
      <c r="AG184" s="5" t="str">
        <f t="shared" si="41"/>
        <v>,  0,0,0</v>
      </c>
      <c r="AH184" s="41">
        <f>IFERROR(VLOOKUP(K184,Таблица1[],3,0),0)*$E$2/100</f>
        <v>0</v>
      </c>
      <c r="AI184" s="41">
        <f>IFERROR(VLOOKUP(K184,Таблица1[],2,0),0)*$E$2/100</f>
        <v>0</v>
      </c>
      <c r="AJ184" s="41">
        <f>IFERROR(VLOOKUP(K184,Таблица1[],4,0),0)*$E$2/100</f>
        <v>0</v>
      </c>
      <c r="AK184" s="5" t="str">
        <f t="shared" si="42"/>
        <v>,  0,0,0</v>
      </c>
      <c r="AL184" s="41">
        <f>IFERROR(VLOOKUP(L184,Таблица1[],3,0),0)*$E$2/100</f>
        <v>0</v>
      </c>
      <c r="AM184" s="41">
        <f>IFERROR(VLOOKUP(L184,Таблица1[],2,0),0)*$E$2/100</f>
        <v>0</v>
      </c>
      <c r="AN184" s="41">
        <f>IFERROR(VLOOKUP(L184,Таблица1[],4,0),0)*$E$2/100</f>
        <v>0</v>
      </c>
      <c r="AO184" s="5" t="str">
        <f t="shared" si="43"/>
        <v>,  0,0,0</v>
      </c>
      <c r="AP184" s="41">
        <f>IFERROR(VLOOKUP(M184,Таблица1[],3,0),0)*$E$2/100</f>
        <v>0</v>
      </c>
      <c r="AQ184" s="41">
        <f>IFERROR(VLOOKUP(M184,Таблица1[],2,0),0)*$E$2/100</f>
        <v>0</v>
      </c>
      <c r="AR184" s="41">
        <f>IFERROR(VLOOKUP(M184,Таблица1[],4,0),0)*$E$2/100</f>
        <v>0</v>
      </c>
      <c r="AS184" s="5" t="str">
        <f t="shared" si="44"/>
        <v>,  0,0,0</v>
      </c>
      <c r="AT184" s="41">
        <f>IFERROR(VLOOKUP(N184,Таблица1[],3,0),0)*$E$2/100</f>
        <v>0</v>
      </c>
      <c r="AU184" s="41">
        <f>IFERROR(VLOOKUP(N184,Таблица1[],2,0),0)*$E$2/100</f>
        <v>0</v>
      </c>
      <c r="AV184" s="41">
        <f>IFERROR(VLOOKUP(N184,Таблица1[],4,0),0)*$E$2/100</f>
        <v>0</v>
      </c>
      <c r="AW184" s="5" t="str">
        <f t="shared" si="45"/>
        <v>,  0,0,0</v>
      </c>
      <c r="AX184" s="41">
        <f>IFERROR(VLOOKUP(O184,Таблица1[],3,0),0)*$E$2/100</f>
        <v>0</v>
      </c>
      <c r="AY184" s="41">
        <f>IFERROR(VLOOKUP(O184,Таблица1[],2,0),0)*$E$2/100</f>
        <v>0</v>
      </c>
      <c r="AZ184" s="41">
        <f>IFERROR(VLOOKUP(O184,Таблица1[],4,0),0)*$E$2/100</f>
        <v>0</v>
      </c>
      <c r="BA184" s="5" t="str">
        <f t="shared" si="46"/>
        <v>,  0,0,0</v>
      </c>
      <c r="BB184" s="41">
        <f>IFERROR(VLOOKUP(P184,Таблица1[],3,0),0)*$E$2/100</f>
        <v>0</v>
      </c>
      <c r="BC184" s="41">
        <f>IFERROR(VLOOKUP(P184,Таблица1[],2,0),0)*$E$2/100</f>
        <v>0</v>
      </c>
      <c r="BD184" s="41">
        <f>IFERROR(VLOOKUP(P184,Таблица1[],4,0),0)*$E$2/100</f>
        <v>0</v>
      </c>
      <c r="BE184" s="5" t="str">
        <f t="shared" si="47"/>
        <v>,  0,0,0</v>
      </c>
      <c r="BF184" s="41">
        <f>IFERROR(VLOOKUP(Q184,Таблица1[],3,0),0)*$E$2/100</f>
        <v>0</v>
      </c>
      <c r="BG184" s="41">
        <f>IFERROR(VLOOKUP(Q184,Таблица1[],2,0),0)*$E$2/100</f>
        <v>0</v>
      </c>
      <c r="BH184" s="41">
        <f>IFERROR(VLOOKUP(Q184,Таблица1[],4,0),0)*$E$2/100</f>
        <v>0</v>
      </c>
      <c r="BI184" s="5" t="str">
        <f t="shared" si="48"/>
        <v>,  0,0,0</v>
      </c>
      <c r="BJ184" s="41">
        <f>IFERROR(VLOOKUP(R184,Таблица1[],3,0),0)*$E$2/100</f>
        <v>0</v>
      </c>
      <c r="BK184" s="41">
        <f>IFERROR(VLOOKUP(R184,Таблица1[],2,0),0)*$E$2/100</f>
        <v>0</v>
      </c>
      <c r="BL184" s="41">
        <f>IFERROR(VLOOKUP(R184,Таблица1[],4,0),0)*$E$2/100</f>
        <v>0</v>
      </c>
      <c r="BM184" s="5" t="str">
        <f t="shared" si="49"/>
        <v>,  0,0,0</v>
      </c>
      <c r="BN184" s="41">
        <f>IFERROR(VLOOKUP(S184,Таблица1[],3,0),0)*$E$2/100</f>
        <v>0</v>
      </c>
      <c r="BO184" s="41">
        <f>IFERROR(VLOOKUP(S184,Таблица1[],2,0),0)*$E$2/100</f>
        <v>0</v>
      </c>
      <c r="BP184" s="41">
        <f>IFERROR(VLOOKUP(S184,Таблица1[],4,0),0)*$E$2/100</f>
        <v>0</v>
      </c>
      <c r="BQ184" s="5" t="str">
        <f t="shared" si="50"/>
        <v>,  0,0,0</v>
      </c>
      <c r="BR184" s="41">
        <f>IFERROR(VLOOKUP(T184,Таблица1[],3,0),0)*$E$2/100</f>
        <v>0</v>
      </c>
      <c r="BS184" s="41">
        <f>IFERROR(VLOOKUP(T184,Таблица1[],2,0),0)*$E$2/100</f>
        <v>0</v>
      </c>
      <c r="BT184" s="41">
        <f>IFERROR(VLOOKUP(T184,Таблица1[],4,0),0)*$E$2/100</f>
        <v>0</v>
      </c>
      <c r="BU184" s="5" t="str">
        <f t="shared" si="51"/>
        <v>,  0,0,0</v>
      </c>
    </row>
    <row r="185" spans="2:73" x14ac:dyDescent="0.45">
      <c r="B185" s="30">
        <v>64</v>
      </c>
      <c r="C185" s="30">
        <v>0</v>
      </c>
      <c r="D185" s="30">
        <v>20</v>
      </c>
      <c r="E185" s="30">
        <v>1</v>
      </c>
      <c r="F185" t="str">
        <f t="shared" si="53"/>
        <v>64,0,20,1</v>
      </c>
      <c r="V185" t="str">
        <f t="shared" si="52"/>
        <v>.DB   64,0,20,1,  0,0,0,  0,0,0,  0,0,0,  0,0,0,  0,0,0,  0,0,0,  0,0,0,  0,0,0,  0,0,0,  0,0,0,  0,0,0,  0,0,0</v>
      </c>
      <c r="W185" s="30" t="s">
        <v>24</v>
      </c>
      <c r="X185" s="30"/>
      <c r="Y185" s="30"/>
      <c r="Z185" s="41">
        <f>IFERROR(VLOOKUP(I185,Таблица1[],3,0),0)*$E$2/100</f>
        <v>0</v>
      </c>
      <c r="AA185" s="41">
        <f>IFERROR(VLOOKUP(I185,Таблица1[],2,0),0)*$E$2/100</f>
        <v>0</v>
      </c>
      <c r="AB185" s="41">
        <f>IFERROR(VLOOKUP(I185,Таблица1[],4,0),0)*$E$2/100</f>
        <v>0</v>
      </c>
      <c r="AC185" s="5" t="str">
        <f t="shared" si="40"/>
        <v>,  0,0,0</v>
      </c>
      <c r="AD185" s="41">
        <f>IFERROR(VLOOKUP(J185,Таблица1[],3,0),0)*$E$2/100</f>
        <v>0</v>
      </c>
      <c r="AE185" s="41">
        <f>IFERROR(VLOOKUP(J185,Таблица1[],2,0),0)*$E$2/100</f>
        <v>0</v>
      </c>
      <c r="AF185" s="41">
        <f>IFERROR(VLOOKUP(J185,Таблица1[],4,0),0)*$E$2/100</f>
        <v>0</v>
      </c>
      <c r="AG185" s="5" t="str">
        <f t="shared" si="41"/>
        <v>,  0,0,0</v>
      </c>
      <c r="AH185" s="41">
        <f>IFERROR(VLOOKUP(K185,Таблица1[],3,0),0)*$E$2/100</f>
        <v>0</v>
      </c>
      <c r="AI185" s="41">
        <f>IFERROR(VLOOKUP(K185,Таблица1[],2,0),0)*$E$2/100</f>
        <v>0</v>
      </c>
      <c r="AJ185" s="41">
        <f>IFERROR(VLOOKUP(K185,Таблица1[],4,0),0)*$E$2/100</f>
        <v>0</v>
      </c>
      <c r="AK185" s="5" t="str">
        <f t="shared" si="42"/>
        <v>,  0,0,0</v>
      </c>
      <c r="AL185" s="41">
        <f>IFERROR(VLOOKUP(L185,Таблица1[],3,0),0)*$E$2/100</f>
        <v>0</v>
      </c>
      <c r="AM185" s="41">
        <f>IFERROR(VLOOKUP(L185,Таблица1[],2,0),0)*$E$2/100</f>
        <v>0</v>
      </c>
      <c r="AN185" s="41">
        <f>IFERROR(VLOOKUP(L185,Таблица1[],4,0),0)*$E$2/100</f>
        <v>0</v>
      </c>
      <c r="AO185" s="5" t="str">
        <f t="shared" si="43"/>
        <v>,  0,0,0</v>
      </c>
      <c r="AP185" s="41">
        <f>IFERROR(VLOOKUP(M185,Таблица1[],3,0),0)*$E$2/100</f>
        <v>0</v>
      </c>
      <c r="AQ185" s="41">
        <f>IFERROR(VLOOKUP(M185,Таблица1[],2,0),0)*$E$2/100</f>
        <v>0</v>
      </c>
      <c r="AR185" s="41">
        <f>IFERROR(VLOOKUP(M185,Таблица1[],4,0),0)*$E$2/100</f>
        <v>0</v>
      </c>
      <c r="AS185" s="5" t="str">
        <f t="shared" si="44"/>
        <v>,  0,0,0</v>
      </c>
      <c r="AT185" s="41">
        <f>IFERROR(VLOOKUP(N185,Таблица1[],3,0),0)*$E$2/100</f>
        <v>0</v>
      </c>
      <c r="AU185" s="41">
        <f>IFERROR(VLOOKUP(N185,Таблица1[],2,0),0)*$E$2/100</f>
        <v>0</v>
      </c>
      <c r="AV185" s="41">
        <f>IFERROR(VLOOKUP(N185,Таблица1[],4,0),0)*$E$2/100</f>
        <v>0</v>
      </c>
      <c r="AW185" s="5" t="str">
        <f t="shared" si="45"/>
        <v>,  0,0,0</v>
      </c>
      <c r="AX185" s="41">
        <f>IFERROR(VLOOKUP(O185,Таблица1[],3,0),0)*$E$2/100</f>
        <v>0</v>
      </c>
      <c r="AY185" s="41">
        <f>IFERROR(VLOOKUP(O185,Таблица1[],2,0),0)*$E$2/100</f>
        <v>0</v>
      </c>
      <c r="AZ185" s="41">
        <f>IFERROR(VLOOKUP(O185,Таблица1[],4,0),0)*$E$2/100</f>
        <v>0</v>
      </c>
      <c r="BA185" s="5" t="str">
        <f t="shared" si="46"/>
        <v>,  0,0,0</v>
      </c>
      <c r="BB185" s="41">
        <f>IFERROR(VLOOKUP(P185,Таблица1[],3,0),0)*$E$2/100</f>
        <v>0</v>
      </c>
      <c r="BC185" s="41">
        <f>IFERROR(VLOOKUP(P185,Таблица1[],2,0),0)*$E$2/100</f>
        <v>0</v>
      </c>
      <c r="BD185" s="41">
        <f>IFERROR(VLOOKUP(P185,Таблица1[],4,0),0)*$E$2/100</f>
        <v>0</v>
      </c>
      <c r="BE185" s="5" t="str">
        <f t="shared" si="47"/>
        <v>,  0,0,0</v>
      </c>
      <c r="BF185" s="41">
        <f>IFERROR(VLOOKUP(Q185,Таблица1[],3,0),0)*$E$2/100</f>
        <v>0</v>
      </c>
      <c r="BG185" s="41">
        <f>IFERROR(VLOOKUP(Q185,Таблица1[],2,0),0)*$E$2/100</f>
        <v>0</v>
      </c>
      <c r="BH185" s="41">
        <f>IFERROR(VLOOKUP(Q185,Таблица1[],4,0),0)*$E$2/100</f>
        <v>0</v>
      </c>
      <c r="BI185" s="5" t="str">
        <f t="shared" si="48"/>
        <v>,  0,0,0</v>
      </c>
      <c r="BJ185" s="41">
        <f>IFERROR(VLOOKUP(R185,Таблица1[],3,0),0)*$E$2/100</f>
        <v>0</v>
      </c>
      <c r="BK185" s="41">
        <f>IFERROR(VLOOKUP(R185,Таблица1[],2,0),0)*$E$2/100</f>
        <v>0</v>
      </c>
      <c r="BL185" s="41">
        <f>IFERROR(VLOOKUP(R185,Таблица1[],4,0),0)*$E$2/100</f>
        <v>0</v>
      </c>
      <c r="BM185" s="5" t="str">
        <f t="shared" si="49"/>
        <v>,  0,0,0</v>
      </c>
      <c r="BN185" s="41">
        <f>IFERROR(VLOOKUP(S185,Таблица1[],3,0),0)*$E$2/100</f>
        <v>0</v>
      </c>
      <c r="BO185" s="41">
        <f>IFERROR(VLOOKUP(S185,Таблица1[],2,0),0)*$E$2/100</f>
        <v>0</v>
      </c>
      <c r="BP185" s="41">
        <f>IFERROR(VLOOKUP(S185,Таблица1[],4,0),0)*$E$2/100</f>
        <v>0</v>
      </c>
      <c r="BQ185" s="5" t="str">
        <f t="shared" si="50"/>
        <v>,  0,0,0</v>
      </c>
      <c r="BR185" s="41">
        <f>IFERROR(VLOOKUP(T185,Таблица1[],3,0),0)*$E$2/100</f>
        <v>0</v>
      </c>
      <c r="BS185" s="41">
        <f>IFERROR(VLOOKUP(T185,Таблица1[],2,0),0)*$E$2/100</f>
        <v>0</v>
      </c>
      <c r="BT185" s="41">
        <f>IFERROR(VLOOKUP(T185,Таблица1[],4,0),0)*$E$2/100</f>
        <v>0</v>
      </c>
      <c r="BU185" s="5" t="str">
        <f t="shared" si="51"/>
        <v>,  0,0,0</v>
      </c>
    </row>
    <row r="186" spans="2:73" x14ac:dyDescent="0.45">
      <c r="B186" s="30">
        <v>64</v>
      </c>
      <c r="C186" s="30">
        <v>0</v>
      </c>
      <c r="D186" s="30">
        <v>20</v>
      </c>
      <c r="E186" s="30">
        <v>1</v>
      </c>
      <c r="F186" t="str">
        <f t="shared" si="53"/>
        <v>64,0,20,1</v>
      </c>
      <c r="V186" t="str">
        <f t="shared" si="52"/>
        <v>.DB   64,0,20,1,  0,0,0,  0,0,0,  0,0,0,  0,0,0,  0,0,0,  0,0,0,  0,0,0,  0,0,0,  0,0,0,  0,0,0,  0,0,0,  0,0,0</v>
      </c>
      <c r="W186" s="30" t="s">
        <v>24</v>
      </c>
      <c r="X186" s="30"/>
      <c r="Y186" s="30"/>
      <c r="Z186" s="41">
        <f>IFERROR(VLOOKUP(I186,Таблица1[],3,0),0)*$E$2/100</f>
        <v>0</v>
      </c>
      <c r="AA186" s="41">
        <f>IFERROR(VLOOKUP(I186,Таблица1[],2,0),0)*$E$2/100</f>
        <v>0</v>
      </c>
      <c r="AB186" s="41">
        <f>IFERROR(VLOOKUP(I186,Таблица1[],4,0),0)*$E$2/100</f>
        <v>0</v>
      </c>
      <c r="AC186" s="5" t="str">
        <f t="shared" si="40"/>
        <v>,  0,0,0</v>
      </c>
      <c r="AD186" s="41">
        <f>IFERROR(VLOOKUP(J186,Таблица1[],3,0),0)*$E$2/100</f>
        <v>0</v>
      </c>
      <c r="AE186" s="41">
        <f>IFERROR(VLOOKUP(J186,Таблица1[],2,0),0)*$E$2/100</f>
        <v>0</v>
      </c>
      <c r="AF186" s="41">
        <f>IFERROR(VLOOKUP(J186,Таблица1[],4,0),0)*$E$2/100</f>
        <v>0</v>
      </c>
      <c r="AG186" s="5" t="str">
        <f t="shared" si="41"/>
        <v>,  0,0,0</v>
      </c>
      <c r="AH186" s="41">
        <f>IFERROR(VLOOKUP(K186,Таблица1[],3,0),0)*$E$2/100</f>
        <v>0</v>
      </c>
      <c r="AI186" s="41">
        <f>IFERROR(VLOOKUP(K186,Таблица1[],2,0),0)*$E$2/100</f>
        <v>0</v>
      </c>
      <c r="AJ186" s="41">
        <f>IFERROR(VLOOKUP(K186,Таблица1[],4,0),0)*$E$2/100</f>
        <v>0</v>
      </c>
      <c r="AK186" s="5" t="str">
        <f t="shared" si="42"/>
        <v>,  0,0,0</v>
      </c>
      <c r="AL186" s="41">
        <f>IFERROR(VLOOKUP(L186,Таблица1[],3,0),0)*$E$2/100</f>
        <v>0</v>
      </c>
      <c r="AM186" s="41">
        <f>IFERROR(VLOOKUP(L186,Таблица1[],2,0),0)*$E$2/100</f>
        <v>0</v>
      </c>
      <c r="AN186" s="41">
        <f>IFERROR(VLOOKUP(L186,Таблица1[],4,0),0)*$E$2/100</f>
        <v>0</v>
      </c>
      <c r="AO186" s="5" t="str">
        <f t="shared" si="43"/>
        <v>,  0,0,0</v>
      </c>
      <c r="AP186" s="41">
        <f>IFERROR(VLOOKUP(M186,Таблица1[],3,0),0)*$E$2/100</f>
        <v>0</v>
      </c>
      <c r="AQ186" s="41">
        <f>IFERROR(VLOOKUP(M186,Таблица1[],2,0),0)*$E$2/100</f>
        <v>0</v>
      </c>
      <c r="AR186" s="41">
        <f>IFERROR(VLOOKUP(M186,Таблица1[],4,0),0)*$E$2/100</f>
        <v>0</v>
      </c>
      <c r="AS186" s="5" t="str">
        <f t="shared" si="44"/>
        <v>,  0,0,0</v>
      </c>
      <c r="AT186" s="41">
        <f>IFERROR(VLOOKUP(N186,Таблица1[],3,0),0)*$E$2/100</f>
        <v>0</v>
      </c>
      <c r="AU186" s="41">
        <f>IFERROR(VLOOKUP(N186,Таблица1[],2,0),0)*$E$2/100</f>
        <v>0</v>
      </c>
      <c r="AV186" s="41">
        <f>IFERROR(VLOOKUP(N186,Таблица1[],4,0),0)*$E$2/100</f>
        <v>0</v>
      </c>
      <c r="AW186" s="5" t="str">
        <f t="shared" si="45"/>
        <v>,  0,0,0</v>
      </c>
      <c r="AX186" s="41">
        <f>IFERROR(VLOOKUP(O186,Таблица1[],3,0),0)*$E$2/100</f>
        <v>0</v>
      </c>
      <c r="AY186" s="41">
        <f>IFERROR(VLOOKUP(O186,Таблица1[],2,0),0)*$E$2/100</f>
        <v>0</v>
      </c>
      <c r="AZ186" s="41">
        <f>IFERROR(VLOOKUP(O186,Таблица1[],4,0),0)*$E$2/100</f>
        <v>0</v>
      </c>
      <c r="BA186" s="5" t="str">
        <f t="shared" si="46"/>
        <v>,  0,0,0</v>
      </c>
      <c r="BB186" s="41">
        <f>IFERROR(VLOOKUP(P186,Таблица1[],3,0),0)*$E$2/100</f>
        <v>0</v>
      </c>
      <c r="BC186" s="41">
        <f>IFERROR(VLOOKUP(P186,Таблица1[],2,0),0)*$E$2/100</f>
        <v>0</v>
      </c>
      <c r="BD186" s="41">
        <f>IFERROR(VLOOKUP(P186,Таблица1[],4,0),0)*$E$2/100</f>
        <v>0</v>
      </c>
      <c r="BE186" s="5" t="str">
        <f t="shared" si="47"/>
        <v>,  0,0,0</v>
      </c>
      <c r="BF186" s="41">
        <f>IFERROR(VLOOKUP(Q186,Таблица1[],3,0),0)*$E$2/100</f>
        <v>0</v>
      </c>
      <c r="BG186" s="41">
        <f>IFERROR(VLOOKUP(Q186,Таблица1[],2,0),0)*$E$2/100</f>
        <v>0</v>
      </c>
      <c r="BH186" s="41">
        <f>IFERROR(VLOOKUP(Q186,Таблица1[],4,0),0)*$E$2/100</f>
        <v>0</v>
      </c>
      <c r="BI186" s="5" t="str">
        <f t="shared" si="48"/>
        <v>,  0,0,0</v>
      </c>
      <c r="BJ186" s="41">
        <f>IFERROR(VLOOKUP(R186,Таблица1[],3,0),0)*$E$2/100</f>
        <v>0</v>
      </c>
      <c r="BK186" s="41">
        <f>IFERROR(VLOOKUP(R186,Таблица1[],2,0),0)*$E$2/100</f>
        <v>0</v>
      </c>
      <c r="BL186" s="41">
        <f>IFERROR(VLOOKUP(R186,Таблица1[],4,0),0)*$E$2/100</f>
        <v>0</v>
      </c>
      <c r="BM186" s="5" t="str">
        <f t="shared" si="49"/>
        <v>,  0,0,0</v>
      </c>
      <c r="BN186" s="41">
        <f>IFERROR(VLOOKUP(S186,Таблица1[],3,0),0)*$E$2/100</f>
        <v>0</v>
      </c>
      <c r="BO186" s="41">
        <f>IFERROR(VLOOKUP(S186,Таблица1[],2,0),0)*$E$2/100</f>
        <v>0</v>
      </c>
      <c r="BP186" s="41">
        <f>IFERROR(VLOOKUP(S186,Таблица1[],4,0),0)*$E$2/100</f>
        <v>0</v>
      </c>
      <c r="BQ186" s="5" t="str">
        <f t="shared" si="50"/>
        <v>,  0,0,0</v>
      </c>
      <c r="BR186" s="41">
        <f>IFERROR(VLOOKUP(T186,Таблица1[],3,0),0)*$E$2/100</f>
        <v>0</v>
      </c>
      <c r="BS186" s="41">
        <f>IFERROR(VLOOKUP(T186,Таблица1[],2,0),0)*$E$2/100</f>
        <v>0</v>
      </c>
      <c r="BT186" s="41">
        <f>IFERROR(VLOOKUP(T186,Таблица1[],4,0),0)*$E$2/100</f>
        <v>0</v>
      </c>
      <c r="BU186" s="5" t="str">
        <f t="shared" si="51"/>
        <v>,  0,0,0</v>
      </c>
    </row>
    <row r="187" spans="2:73" x14ac:dyDescent="0.45">
      <c r="B187" s="30">
        <v>64</v>
      </c>
      <c r="C187" s="30">
        <v>0</v>
      </c>
      <c r="D187" s="30">
        <v>20</v>
      </c>
      <c r="E187" s="30">
        <v>1</v>
      </c>
      <c r="F187" t="str">
        <f t="shared" si="53"/>
        <v>64,0,20,1</v>
      </c>
      <c r="V187" t="str">
        <f t="shared" si="52"/>
        <v>.DB   64,0,20,1,  0,0,0,  0,0,0,  0,0,0,  0,0,0,  0,0,0,  0,0,0,  0,0,0,  0,0,0,  0,0,0,  0,0,0,  0,0,0,  0,0,0</v>
      </c>
      <c r="W187" s="30" t="s">
        <v>24</v>
      </c>
      <c r="X187" s="30"/>
      <c r="Y187" s="30"/>
      <c r="Z187" s="41">
        <f>IFERROR(VLOOKUP(I187,Таблица1[],3,0),0)*$E$2/100</f>
        <v>0</v>
      </c>
      <c r="AA187" s="41">
        <f>IFERROR(VLOOKUP(I187,Таблица1[],2,0),0)*$E$2/100</f>
        <v>0</v>
      </c>
      <c r="AB187" s="41">
        <f>IFERROR(VLOOKUP(I187,Таблица1[],4,0),0)*$E$2/100</f>
        <v>0</v>
      </c>
      <c r="AC187" s="5" t="str">
        <f t="shared" si="40"/>
        <v>,  0,0,0</v>
      </c>
      <c r="AD187" s="41">
        <f>IFERROR(VLOOKUP(J187,Таблица1[],3,0),0)*$E$2/100</f>
        <v>0</v>
      </c>
      <c r="AE187" s="41">
        <f>IFERROR(VLOOKUP(J187,Таблица1[],2,0),0)*$E$2/100</f>
        <v>0</v>
      </c>
      <c r="AF187" s="41">
        <f>IFERROR(VLOOKUP(J187,Таблица1[],4,0),0)*$E$2/100</f>
        <v>0</v>
      </c>
      <c r="AG187" s="5" t="str">
        <f t="shared" si="41"/>
        <v>,  0,0,0</v>
      </c>
      <c r="AH187" s="41">
        <f>IFERROR(VLOOKUP(K187,Таблица1[],3,0),0)*$E$2/100</f>
        <v>0</v>
      </c>
      <c r="AI187" s="41">
        <f>IFERROR(VLOOKUP(K187,Таблица1[],2,0),0)*$E$2/100</f>
        <v>0</v>
      </c>
      <c r="AJ187" s="41">
        <f>IFERROR(VLOOKUP(K187,Таблица1[],4,0),0)*$E$2/100</f>
        <v>0</v>
      </c>
      <c r="AK187" s="5" t="str">
        <f t="shared" si="42"/>
        <v>,  0,0,0</v>
      </c>
      <c r="AL187" s="41">
        <f>IFERROR(VLOOKUP(L187,Таблица1[],3,0),0)*$E$2/100</f>
        <v>0</v>
      </c>
      <c r="AM187" s="41">
        <f>IFERROR(VLOOKUP(L187,Таблица1[],2,0),0)*$E$2/100</f>
        <v>0</v>
      </c>
      <c r="AN187" s="41">
        <f>IFERROR(VLOOKUP(L187,Таблица1[],4,0),0)*$E$2/100</f>
        <v>0</v>
      </c>
      <c r="AO187" s="5" t="str">
        <f t="shared" si="43"/>
        <v>,  0,0,0</v>
      </c>
      <c r="AP187" s="41">
        <f>IFERROR(VLOOKUP(M187,Таблица1[],3,0),0)*$E$2/100</f>
        <v>0</v>
      </c>
      <c r="AQ187" s="41">
        <f>IFERROR(VLOOKUP(M187,Таблица1[],2,0),0)*$E$2/100</f>
        <v>0</v>
      </c>
      <c r="AR187" s="41">
        <f>IFERROR(VLOOKUP(M187,Таблица1[],4,0),0)*$E$2/100</f>
        <v>0</v>
      </c>
      <c r="AS187" s="5" t="str">
        <f t="shared" si="44"/>
        <v>,  0,0,0</v>
      </c>
      <c r="AT187" s="41">
        <f>IFERROR(VLOOKUP(N187,Таблица1[],3,0),0)*$E$2/100</f>
        <v>0</v>
      </c>
      <c r="AU187" s="41">
        <f>IFERROR(VLOOKUP(N187,Таблица1[],2,0),0)*$E$2/100</f>
        <v>0</v>
      </c>
      <c r="AV187" s="41">
        <f>IFERROR(VLOOKUP(N187,Таблица1[],4,0),0)*$E$2/100</f>
        <v>0</v>
      </c>
      <c r="AW187" s="5" t="str">
        <f t="shared" si="45"/>
        <v>,  0,0,0</v>
      </c>
      <c r="AX187" s="41">
        <f>IFERROR(VLOOKUP(O187,Таблица1[],3,0),0)*$E$2/100</f>
        <v>0</v>
      </c>
      <c r="AY187" s="41">
        <f>IFERROR(VLOOKUP(O187,Таблица1[],2,0),0)*$E$2/100</f>
        <v>0</v>
      </c>
      <c r="AZ187" s="41">
        <f>IFERROR(VLOOKUP(O187,Таблица1[],4,0),0)*$E$2/100</f>
        <v>0</v>
      </c>
      <c r="BA187" s="5" t="str">
        <f t="shared" si="46"/>
        <v>,  0,0,0</v>
      </c>
      <c r="BB187" s="41">
        <f>IFERROR(VLOOKUP(P187,Таблица1[],3,0),0)*$E$2/100</f>
        <v>0</v>
      </c>
      <c r="BC187" s="41">
        <f>IFERROR(VLOOKUP(P187,Таблица1[],2,0),0)*$E$2/100</f>
        <v>0</v>
      </c>
      <c r="BD187" s="41">
        <f>IFERROR(VLOOKUP(P187,Таблица1[],4,0),0)*$E$2/100</f>
        <v>0</v>
      </c>
      <c r="BE187" s="5" t="str">
        <f t="shared" si="47"/>
        <v>,  0,0,0</v>
      </c>
      <c r="BF187" s="41">
        <f>IFERROR(VLOOKUP(Q187,Таблица1[],3,0),0)*$E$2/100</f>
        <v>0</v>
      </c>
      <c r="BG187" s="41">
        <f>IFERROR(VLOOKUP(Q187,Таблица1[],2,0),0)*$E$2/100</f>
        <v>0</v>
      </c>
      <c r="BH187" s="41">
        <f>IFERROR(VLOOKUP(Q187,Таблица1[],4,0),0)*$E$2/100</f>
        <v>0</v>
      </c>
      <c r="BI187" s="5" t="str">
        <f t="shared" si="48"/>
        <v>,  0,0,0</v>
      </c>
      <c r="BJ187" s="41">
        <f>IFERROR(VLOOKUP(R187,Таблица1[],3,0),0)*$E$2/100</f>
        <v>0</v>
      </c>
      <c r="BK187" s="41">
        <f>IFERROR(VLOOKUP(R187,Таблица1[],2,0),0)*$E$2/100</f>
        <v>0</v>
      </c>
      <c r="BL187" s="41">
        <f>IFERROR(VLOOKUP(R187,Таблица1[],4,0),0)*$E$2/100</f>
        <v>0</v>
      </c>
      <c r="BM187" s="5" t="str">
        <f t="shared" si="49"/>
        <v>,  0,0,0</v>
      </c>
      <c r="BN187" s="41">
        <f>IFERROR(VLOOKUP(S187,Таблица1[],3,0),0)*$E$2/100</f>
        <v>0</v>
      </c>
      <c r="BO187" s="41">
        <f>IFERROR(VLOOKUP(S187,Таблица1[],2,0),0)*$E$2/100</f>
        <v>0</v>
      </c>
      <c r="BP187" s="41">
        <f>IFERROR(VLOOKUP(S187,Таблица1[],4,0),0)*$E$2/100</f>
        <v>0</v>
      </c>
      <c r="BQ187" s="5" t="str">
        <f t="shared" si="50"/>
        <v>,  0,0,0</v>
      </c>
      <c r="BR187" s="41">
        <f>IFERROR(VLOOKUP(T187,Таблица1[],3,0),0)*$E$2/100</f>
        <v>0</v>
      </c>
      <c r="BS187" s="41">
        <f>IFERROR(VLOOKUP(T187,Таблица1[],2,0),0)*$E$2/100</f>
        <v>0</v>
      </c>
      <c r="BT187" s="41">
        <f>IFERROR(VLOOKUP(T187,Таблица1[],4,0),0)*$E$2/100</f>
        <v>0</v>
      </c>
      <c r="BU187" s="5" t="str">
        <f t="shared" si="51"/>
        <v>,  0,0,0</v>
      </c>
    </row>
    <row r="188" spans="2:73" x14ac:dyDescent="0.45">
      <c r="B188" s="30">
        <v>64</v>
      </c>
      <c r="C188" s="30">
        <v>0</v>
      </c>
      <c r="D188" s="30">
        <v>20</v>
      </c>
      <c r="E188" s="30">
        <v>1</v>
      </c>
      <c r="F188" t="str">
        <f t="shared" si="53"/>
        <v>64,0,20,1</v>
      </c>
      <c r="V188" t="str">
        <f t="shared" si="52"/>
        <v>.DB   64,0,20,1,  0,0,0,  0,0,0,  0,0,0,  0,0,0,  0,0,0,  0,0,0,  0,0,0,  0,0,0,  0,0,0,  0,0,0,  0,0,0,  0,0,0</v>
      </c>
      <c r="W188" s="30" t="s">
        <v>24</v>
      </c>
      <c r="X188" s="30"/>
      <c r="Y188" s="30"/>
      <c r="Z188" s="41">
        <f>IFERROR(VLOOKUP(I188,Таблица1[],3,0),0)*$E$2/100</f>
        <v>0</v>
      </c>
      <c r="AA188" s="41">
        <f>IFERROR(VLOOKUP(I188,Таблица1[],2,0),0)*$E$2/100</f>
        <v>0</v>
      </c>
      <c r="AB188" s="41">
        <f>IFERROR(VLOOKUP(I188,Таблица1[],4,0),0)*$E$2/100</f>
        <v>0</v>
      </c>
      <c r="AC188" s="5" t="str">
        <f t="shared" si="40"/>
        <v>,  0,0,0</v>
      </c>
      <c r="AD188" s="41">
        <f>IFERROR(VLOOKUP(J188,Таблица1[],3,0),0)*$E$2/100</f>
        <v>0</v>
      </c>
      <c r="AE188" s="41">
        <f>IFERROR(VLOOKUP(J188,Таблица1[],2,0),0)*$E$2/100</f>
        <v>0</v>
      </c>
      <c r="AF188" s="41">
        <f>IFERROR(VLOOKUP(J188,Таблица1[],4,0),0)*$E$2/100</f>
        <v>0</v>
      </c>
      <c r="AG188" s="5" t="str">
        <f t="shared" si="41"/>
        <v>,  0,0,0</v>
      </c>
      <c r="AH188" s="41">
        <f>IFERROR(VLOOKUP(K188,Таблица1[],3,0),0)*$E$2/100</f>
        <v>0</v>
      </c>
      <c r="AI188" s="41">
        <f>IFERROR(VLOOKUP(K188,Таблица1[],2,0),0)*$E$2/100</f>
        <v>0</v>
      </c>
      <c r="AJ188" s="41">
        <f>IFERROR(VLOOKUP(K188,Таблица1[],4,0),0)*$E$2/100</f>
        <v>0</v>
      </c>
      <c r="AK188" s="5" t="str">
        <f t="shared" si="42"/>
        <v>,  0,0,0</v>
      </c>
      <c r="AL188" s="41">
        <f>IFERROR(VLOOKUP(L188,Таблица1[],3,0),0)*$E$2/100</f>
        <v>0</v>
      </c>
      <c r="AM188" s="41">
        <f>IFERROR(VLOOKUP(L188,Таблица1[],2,0),0)*$E$2/100</f>
        <v>0</v>
      </c>
      <c r="AN188" s="41">
        <f>IFERROR(VLOOKUP(L188,Таблица1[],4,0),0)*$E$2/100</f>
        <v>0</v>
      </c>
      <c r="AO188" s="5" t="str">
        <f t="shared" si="43"/>
        <v>,  0,0,0</v>
      </c>
      <c r="AP188" s="41">
        <f>IFERROR(VLOOKUP(M188,Таблица1[],3,0),0)*$E$2/100</f>
        <v>0</v>
      </c>
      <c r="AQ188" s="41">
        <f>IFERROR(VLOOKUP(M188,Таблица1[],2,0),0)*$E$2/100</f>
        <v>0</v>
      </c>
      <c r="AR188" s="41">
        <f>IFERROR(VLOOKUP(M188,Таблица1[],4,0),0)*$E$2/100</f>
        <v>0</v>
      </c>
      <c r="AS188" s="5" t="str">
        <f t="shared" si="44"/>
        <v>,  0,0,0</v>
      </c>
      <c r="AT188" s="41">
        <f>IFERROR(VLOOKUP(N188,Таблица1[],3,0),0)*$E$2/100</f>
        <v>0</v>
      </c>
      <c r="AU188" s="41">
        <f>IFERROR(VLOOKUP(N188,Таблица1[],2,0),0)*$E$2/100</f>
        <v>0</v>
      </c>
      <c r="AV188" s="41">
        <f>IFERROR(VLOOKUP(N188,Таблица1[],4,0),0)*$E$2/100</f>
        <v>0</v>
      </c>
      <c r="AW188" s="5" t="str">
        <f t="shared" si="45"/>
        <v>,  0,0,0</v>
      </c>
      <c r="AX188" s="41">
        <f>IFERROR(VLOOKUP(O188,Таблица1[],3,0),0)*$E$2/100</f>
        <v>0</v>
      </c>
      <c r="AY188" s="41">
        <f>IFERROR(VLOOKUP(O188,Таблица1[],2,0),0)*$E$2/100</f>
        <v>0</v>
      </c>
      <c r="AZ188" s="41">
        <f>IFERROR(VLOOKUP(O188,Таблица1[],4,0),0)*$E$2/100</f>
        <v>0</v>
      </c>
      <c r="BA188" s="5" t="str">
        <f t="shared" si="46"/>
        <v>,  0,0,0</v>
      </c>
      <c r="BB188" s="41">
        <f>IFERROR(VLOOKUP(P188,Таблица1[],3,0),0)*$E$2/100</f>
        <v>0</v>
      </c>
      <c r="BC188" s="41">
        <f>IFERROR(VLOOKUP(P188,Таблица1[],2,0),0)*$E$2/100</f>
        <v>0</v>
      </c>
      <c r="BD188" s="41">
        <f>IFERROR(VLOOKUP(P188,Таблица1[],4,0),0)*$E$2/100</f>
        <v>0</v>
      </c>
      <c r="BE188" s="5" t="str">
        <f t="shared" si="47"/>
        <v>,  0,0,0</v>
      </c>
      <c r="BF188" s="41">
        <f>IFERROR(VLOOKUP(Q188,Таблица1[],3,0),0)*$E$2/100</f>
        <v>0</v>
      </c>
      <c r="BG188" s="41">
        <f>IFERROR(VLOOKUP(Q188,Таблица1[],2,0),0)*$E$2/100</f>
        <v>0</v>
      </c>
      <c r="BH188" s="41">
        <f>IFERROR(VLOOKUP(Q188,Таблица1[],4,0),0)*$E$2/100</f>
        <v>0</v>
      </c>
      <c r="BI188" s="5" t="str">
        <f t="shared" si="48"/>
        <v>,  0,0,0</v>
      </c>
      <c r="BJ188" s="41">
        <f>IFERROR(VLOOKUP(R188,Таблица1[],3,0),0)*$E$2/100</f>
        <v>0</v>
      </c>
      <c r="BK188" s="41">
        <f>IFERROR(VLOOKUP(R188,Таблица1[],2,0),0)*$E$2/100</f>
        <v>0</v>
      </c>
      <c r="BL188" s="41">
        <f>IFERROR(VLOOKUP(R188,Таблица1[],4,0),0)*$E$2/100</f>
        <v>0</v>
      </c>
      <c r="BM188" s="5" t="str">
        <f t="shared" si="49"/>
        <v>,  0,0,0</v>
      </c>
      <c r="BN188" s="41">
        <f>IFERROR(VLOOKUP(S188,Таблица1[],3,0),0)*$E$2/100</f>
        <v>0</v>
      </c>
      <c r="BO188" s="41">
        <f>IFERROR(VLOOKUP(S188,Таблица1[],2,0),0)*$E$2/100</f>
        <v>0</v>
      </c>
      <c r="BP188" s="41">
        <f>IFERROR(VLOOKUP(S188,Таблица1[],4,0),0)*$E$2/100</f>
        <v>0</v>
      </c>
      <c r="BQ188" s="5" t="str">
        <f t="shared" si="50"/>
        <v>,  0,0,0</v>
      </c>
      <c r="BR188" s="41">
        <f>IFERROR(VLOOKUP(T188,Таблица1[],3,0),0)*$E$2/100</f>
        <v>0</v>
      </c>
      <c r="BS188" s="41">
        <f>IFERROR(VLOOKUP(T188,Таблица1[],2,0),0)*$E$2/100</f>
        <v>0</v>
      </c>
      <c r="BT188" s="41">
        <f>IFERROR(VLOOKUP(T188,Таблица1[],4,0),0)*$E$2/100</f>
        <v>0</v>
      </c>
      <c r="BU188" s="5" t="str">
        <f t="shared" si="51"/>
        <v>,  0,0,0</v>
      </c>
    </row>
    <row r="189" spans="2:73" x14ac:dyDescent="0.45">
      <c r="B189" s="30">
        <v>64</v>
      </c>
      <c r="C189" s="30">
        <v>0</v>
      </c>
      <c r="D189" s="30">
        <v>20</v>
      </c>
      <c r="E189" s="30">
        <v>1</v>
      </c>
      <c r="F189" t="str">
        <f t="shared" si="53"/>
        <v>64,0,20,1</v>
      </c>
      <c r="V189" t="str">
        <f t="shared" si="52"/>
        <v>.DB   64,0,20,1,  0,0,0,  0,0,0,  0,0,0,  0,0,0,  0,0,0,  0,0,0,  0,0,0,  0,0,0,  0,0,0,  0,0,0,  0,0,0,  0,0,0</v>
      </c>
      <c r="W189" s="30" t="s">
        <v>24</v>
      </c>
      <c r="X189" s="30"/>
      <c r="Y189" s="30"/>
      <c r="Z189" s="41">
        <f>IFERROR(VLOOKUP(I189,Таблица1[],3,0),0)*$E$2/100</f>
        <v>0</v>
      </c>
      <c r="AA189" s="41">
        <f>IFERROR(VLOOKUP(I189,Таблица1[],2,0),0)*$E$2/100</f>
        <v>0</v>
      </c>
      <c r="AB189" s="41">
        <f>IFERROR(VLOOKUP(I189,Таблица1[],4,0),0)*$E$2/100</f>
        <v>0</v>
      </c>
      <c r="AC189" s="5" t="str">
        <f t="shared" si="40"/>
        <v>,  0,0,0</v>
      </c>
      <c r="AD189" s="41">
        <f>IFERROR(VLOOKUP(J189,Таблица1[],3,0),0)*$E$2/100</f>
        <v>0</v>
      </c>
      <c r="AE189" s="41">
        <f>IFERROR(VLOOKUP(J189,Таблица1[],2,0),0)*$E$2/100</f>
        <v>0</v>
      </c>
      <c r="AF189" s="41">
        <f>IFERROR(VLOOKUP(J189,Таблица1[],4,0),0)*$E$2/100</f>
        <v>0</v>
      </c>
      <c r="AG189" s="5" t="str">
        <f t="shared" si="41"/>
        <v>,  0,0,0</v>
      </c>
      <c r="AH189" s="41">
        <f>IFERROR(VLOOKUP(K189,Таблица1[],3,0),0)*$E$2/100</f>
        <v>0</v>
      </c>
      <c r="AI189" s="41">
        <f>IFERROR(VLOOKUP(K189,Таблица1[],2,0),0)*$E$2/100</f>
        <v>0</v>
      </c>
      <c r="AJ189" s="41">
        <f>IFERROR(VLOOKUP(K189,Таблица1[],4,0),0)*$E$2/100</f>
        <v>0</v>
      </c>
      <c r="AK189" s="5" t="str">
        <f t="shared" si="42"/>
        <v>,  0,0,0</v>
      </c>
      <c r="AL189" s="41">
        <f>IFERROR(VLOOKUP(L189,Таблица1[],3,0),0)*$E$2/100</f>
        <v>0</v>
      </c>
      <c r="AM189" s="41">
        <f>IFERROR(VLOOKUP(L189,Таблица1[],2,0),0)*$E$2/100</f>
        <v>0</v>
      </c>
      <c r="AN189" s="41">
        <f>IFERROR(VLOOKUP(L189,Таблица1[],4,0),0)*$E$2/100</f>
        <v>0</v>
      </c>
      <c r="AO189" s="5" t="str">
        <f t="shared" si="43"/>
        <v>,  0,0,0</v>
      </c>
      <c r="AP189" s="41">
        <f>IFERROR(VLOOKUP(M189,Таблица1[],3,0),0)*$E$2/100</f>
        <v>0</v>
      </c>
      <c r="AQ189" s="41">
        <f>IFERROR(VLOOKUP(M189,Таблица1[],2,0),0)*$E$2/100</f>
        <v>0</v>
      </c>
      <c r="AR189" s="41">
        <f>IFERROR(VLOOKUP(M189,Таблица1[],4,0),0)*$E$2/100</f>
        <v>0</v>
      </c>
      <c r="AS189" s="5" t="str">
        <f t="shared" si="44"/>
        <v>,  0,0,0</v>
      </c>
      <c r="AT189" s="41">
        <f>IFERROR(VLOOKUP(N189,Таблица1[],3,0),0)*$E$2/100</f>
        <v>0</v>
      </c>
      <c r="AU189" s="41">
        <f>IFERROR(VLOOKUP(N189,Таблица1[],2,0),0)*$E$2/100</f>
        <v>0</v>
      </c>
      <c r="AV189" s="41">
        <f>IFERROR(VLOOKUP(N189,Таблица1[],4,0),0)*$E$2/100</f>
        <v>0</v>
      </c>
      <c r="AW189" s="5" t="str">
        <f t="shared" si="45"/>
        <v>,  0,0,0</v>
      </c>
      <c r="AX189" s="41">
        <f>IFERROR(VLOOKUP(O189,Таблица1[],3,0),0)*$E$2/100</f>
        <v>0</v>
      </c>
      <c r="AY189" s="41">
        <f>IFERROR(VLOOKUP(O189,Таблица1[],2,0),0)*$E$2/100</f>
        <v>0</v>
      </c>
      <c r="AZ189" s="41">
        <f>IFERROR(VLOOKUP(O189,Таблица1[],4,0),0)*$E$2/100</f>
        <v>0</v>
      </c>
      <c r="BA189" s="5" t="str">
        <f t="shared" si="46"/>
        <v>,  0,0,0</v>
      </c>
      <c r="BB189" s="41">
        <f>IFERROR(VLOOKUP(P189,Таблица1[],3,0),0)*$E$2/100</f>
        <v>0</v>
      </c>
      <c r="BC189" s="41">
        <f>IFERROR(VLOOKUP(P189,Таблица1[],2,0),0)*$E$2/100</f>
        <v>0</v>
      </c>
      <c r="BD189" s="41">
        <f>IFERROR(VLOOKUP(P189,Таблица1[],4,0),0)*$E$2/100</f>
        <v>0</v>
      </c>
      <c r="BE189" s="5" t="str">
        <f t="shared" si="47"/>
        <v>,  0,0,0</v>
      </c>
      <c r="BF189" s="41">
        <f>IFERROR(VLOOKUP(Q189,Таблица1[],3,0),0)*$E$2/100</f>
        <v>0</v>
      </c>
      <c r="BG189" s="41">
        <f>IFERROR(VLOOKUP(Q189,Таблица1[],2,0),0)*$E$2/100</f>
        <v>0</v>
      </c>
      <c r="BH189" s="41">
        <f>IFERROR(VLOOKUP(Q189,Таблица1[],4,0),0)*$E$2/100</f>
        <v>0</v>
      </c>
      <c r="BI189" s="5" t="str">
        <f t="shared" si="48"/>
        <v>,  0,0,0</v>
      </c>
      <c r="BJ189" s="41">
        <f>IFERROR(VLOOKUP(R189,Таблица1[],3,0),0)*$E$2/100</f>
        <v>0</v>
      </c>
      <c r="BK189" s="41">
        <f>IFERROR(VLOOKUP(R189,Таблица1[],2,0),0)*$E$2/100</f>
        <v>0</v>
      </c>
      <c r="BL189" s="41">
        <f>IFERROR(VLOOKUP(R189,Таблица1[],4,0),0)*$E$2/100</f>
        <v>0</v>
      </c>
      <c r="BM189" s="5" t="str">
        <f t="shared" si="49"/>
        <v>,  0,0,0</v>
      </c>
      <c r="BN189" s="41">
        <f>IFERROR(VLOOKUP(S189,Таблица1[],3,0),0)*$E$2/100</f>
        <v>0</v>
      </c>
      <c r="BO189" s="41">
        <f>IFERROR(VLOOKUP(S189,Таблица1[],2,0),0)*$E$2/100</f>
        <v>0</v>
      </c>
      <c r="BP189" s="41">
        <f>IFERROR(VLOOKUP(S189,Таблица1[],4,0),0)*$E$2/100</f>
        <v>0</v>
      </c>
      <c r="BQ189" s="5" t="str">
        <f t="shared" si="50"/>
        <v>,  0,0,0</v>
      </c>
      <c r="BR189" s="41">
        <f>IFERROR(VLOOKUP(T189,Таблица1[],3,0),0)*$E$2/100</f>
        <v>0</v>
      </c>
      <c r="BS189" s="41">
        <f>IFERROR(VLOOKUP(T189,Таблица1[],2,0),0)*$E$2/100</f>
        <v>0</v>
      </c>
      <c r="BT189" s="41">
        <f>IFERROR(VLOOKUP(T189,Таблица1[],4,0),0)*$E$2/100</f>
        <v>0</v>
      </c>
      <c r="BU189" s="5" t="str">
        <f t="shared" si="51"/>
        <v>,  0,0,0</v>
      </c>
    </row>
    <row r="190" spans="2:73" x14ac:dyDescent="0.45">
      <c r="B190" s="30">
        <v>64</v>
      </c>
      <c r="C190" s="30">
        <v>0</v>
      </c>
      <c r="D190" s="30">
        <v>20</v>
      </c>
      <c r="E190" s="30">
        <v>1</v>
      </c>
      <c r="F190" t="str">
        <f t="shared" si="53"/>
        <v>64,0,20,1</v>
      </c>
      <c r="V190" t="str">
        <f t="shared" si="52"/>
        <v>.DB   64,0,20,1,  0,0,0,  0,0,0,  0,0,0,  0,0,0,  0,0,0,  0,0,0,  0,0,0,  0,0,0,  0,0,0,  0,0,0,  0,0,0,  0,0,0</v>
      </c>
      <c r="W190" s="30" t="s">
        <v>24</v>
      </c>
      <c r="X190" s="30"/>
      <c r="Y190" s="30"/>
      <c r="Z190" s="41">
        <f>IFERROR(VLOOKUP(I190,Таблица1[],3,0),0)*$E$2/100</f>
        <v>0</v>
      </c>
      <c r="AA190" s="41">
        <f>IFERROR(VLOOKUP(I190,Таблица1[],2,0),0)*$E$2/100</f>
        <v>0</v>
      </c>
      <c r="AB190" s="41">
        <f>IFERROR(VLOOKUP(I190,Таблица1[],4,0),0)*$E$2/100</f>
        <v>0</v>
      </c>
      <c r="AC190" s="5" t="str">
        <f t="shared" si="40"/>
        <v>,  0,0,0</v>
      </c>
      <c r="AD190" s="41">
        <f>IFERROR(VLOOKUP(J190,Таблица1[],3,0),0)*$E$2/100</f>
        <v>0</v>
      </c>
      <c r="AE190" s="41">
        <f>IFERROR(VLOOKUP(J190,Таблица1[],2,0),0)*$E$2/100</f>
        <v>0</v>
      </c>
      <c r="AF190" s="41">
        <f>IFERROR(VLOOKUP(J190,Таблица1[],4,0),0)*$E$2/100</f>
        <v>0</v>
      </c>
      <c r="AG190" s="5" t="str">
        <f t="shared" si="41"/>
        <v>,  0,0,0</v>
      </c>
      <c r="AH190" s="41">
        <f>IFERROR(VLOOKUP(K190,Таблица1[],3,0),0)*$E$2/100</f>
        <v>0</v>
      </c>
      <c r="AI190" s="41">
        <f>IFERROR(VLOOKUP(K190,Таблица1[],2,0),0)*$E$2/100</f>
        <v>0</v>
      </c>
      <c r="AJ190" s="41">
        <f>IFERROR(VLOOKUP(K190,Таблица1[],4,0),0)*$E$2/100</f>
        <v>0</v>
      </c>
      <c r="AK190" s="5" t="str">
        <f t="shared" si="42"/>
        <v>,  0,0,0</v>
      </c>
      <c r="AL190" s="41">
        <f>IFERROR(VLOOKUP(L190,Таблица1[],3,0),0)*$E$2/100</f>
        <v>0</v>
      </c>
      <c r="AM190" s="41">
        <f>IFERROR(VLOOKUP(L190,Таблица1[],2,0),0)*$E$2/100</f>
        <v>0</v>
      </c>
      <c r="AN190" s="41">
        <f>IFERROR(VLOOKUP(L190,Таблица1[],4,0),0)*$E$2/100</f>
        <v>0</v>
      </c>
      <c r="AO190" s="5" t="str">
        <f t="shared" si="43"/>
        <v>,  0,0,0</v>
      </c>
      <c r="AP190" s="41">
        <f>IFERROR(VLOOKUP(M190,Таблица1[],3,0),0)*$E$2/100</f>
        <v>0</v>
      </c>
      <c r="AQ190" s="41">
        <f>IFERROR(VLOOKUP(M190,Таблица1[],2,0),0)*$E$2/100</f>
        <v>0</v>
      </c>
      <c r="AR190" s="41">
        <f>IFERROR(VLOOKUP(M190,Таблица1[],4,0),0)*$E$2/100</f>
        <v>0</v>
      </c>
      <c r="AS190" s="5" t="str">
        <f t="shared" si="44"/>
        <v>,  0,0,0</v>
      </c>
      <c r="AT190" s="41">
        <f>IFERROR(VLOOKUP(N190,Таблица1[],3,0),0)*$E$2/100</f>
        <v>0</v>
      </c>
      <c r="AU190" s="41">
        <f>IFERROR(VLOOKUP(N190,Таблица1[],2,0),0)*$E$2/100</f>
        <v>0</v>
      </c>
      <c r="AV190" s="41">
        <f>IFERROR(VLOOKUP(N190,Таблица1[],4,0),0)*$E$2/100</f>
        <v>0</v>
      </c>
      <c r="AW190" s="5" t="str">
        <f t="shared" si="45"/>
        <v>,  0,0,0</v>
      </c>
      <c r="AX190" s="41">
        <f>IFERROR(VLOOKUP(O190,Таблица1[],3,0),0)*$E$2/100</f>
        <v>0</v>
      </c>
      <c r="AY190" s="41">
        <f>IFERROR(VLOOKUP(O190,Таблица1[],2,0),0)*$E$2/100</f>
        <v>0</v>
      </c>
      <c r="AZ190" s="41">
        <f>IFERROR(VLOOKUP(O190,Таблица1[],4,0),0)*$E$2/100</f>
        <v>0</v>
      </c>
      <c r="BA190" s="5" t="str">
        <f t="shared" si="46"/>
        <v>,  0,0,0</v>
      </c>
      <c r="BB190" s="41">
        <f>IFERROR(VLOOKUP(P190,Таблица1[],3,0),0)*$E$2/100</f>
        <v>0</v>
      </c>
      <c r="BC190" s="41">
        <f>IFERROR(VLOOKUP(P190,Таблица1[],2,0),0)*$E$2/100</f>
        <v>0</v>
      </c>
      <c r="BD190" s="41">
        <f>IFERROR(VLOOKUP(P190,Таблица1[],4,0),0)*$E$2/100</f>
        <v>0</v>
      </c>
      <c r="BE190" s="5" t="str">
        <f t="shared" si="47"/>
        <v>,  0,0,0</v>
      </c>
      <c r="BF190" s="41">
        <f>IFERROR(VLOOKUP(Q190,Таблица1[],3,0),0)*$E$2/100</f>
        <v>0</v>
      </c>
      <c r="BG190" s="41">
        <f>IFERROR(VLOOKUP(Q190,Таблица1[],2,0),0)*$E$2/100</f>
        <v>0</v>
      </c>
      <c r="BH190" s="41">
        <f>IFERROR(VLOOKUP(Q190,Таблица1[],4,0),0)*$E$2/100</f>
        <v>0</v>
      </c>
      <c r="BI190" s="5" t="str">
        <f t="shared" si="48"/>
        <v>,  0,0,0</v>
      </c>
      <c r="BJ190" s="41">
        <f>IFERROR(VLOOKUP(R190,Таблица1[],3,0),0)*$E$2/100</f>
        <v>0</v>
      </c>
      <c r="BK190" s="41">
        <f>IFERROR(VLOOKUP(R190,Таблица1[],2,0),0)*$E$2/100</f>
        <v>0</v>
      </c>
      <c r="BL190" s="41">
        <f>IFERROR(VLOOKUP(R190,Таблица1[],4,0),0)*$E$2/100</f>
        <v>0</v>
      </c>
      <c r="BM190" s="5" t="str">
        <f t="shared" si="49"/>
        <v>,  0,0,0</v>
      </c>
      <c r="BN190" s="41">
        <f>IFERROR(VLOOKUP(S190,Таблица1[],3,0),0)*$E$2/100</f>
        <v>0</v>
      </c>
      <c r="BO190" s="41">
        <f>IFERROR(VLOOKUP(S190,Таблица1[],2,0),0)*$E$2/100</f>
        <v>0</v>
      </c>
      <c r="BP190" s="41">
        <f>IFERROR(VLOOKUP(S190,Таблица1[],4,0),0)*$E$2/100</f>
        <v>0</v>
      </c>
      <c r="BQ190" s="5" t="str">
        <f t="shared" si="50"/>
        <v>,  0,0,0</v>
      </c>
      <c r="BR190" s="41">
        <f>IFERROR(VLOOKUP(T190,Таблица1[],3,0),0)*$E$2/100</f>
        <v>0</v>
      </c>
      <c r="BS190" s="41">
        <f>IFERROR(VLOOKUP(T190,Таблица1[],2,0),0)*$E$2/100</f>
        <v>0</v>
      </c>
      <c r="BT190" s="41">
        <f>IFERROR(VLOOKUP(T190,Таблица1[],4,0),0)*$E$2/100</f>
        <v>0</v>
      </c>
      <c r="BU190" s="5" t="str">
        <f t="shared" si="51"/>
        <v>,  0,0,0</v>
      </c>
    </row>
    <row r="191" spans="2:73" x14ac:dyDescent="0.45">
      <c r="B191" s="30">
        <v>64</v>
      </c>
      <c r="C191" s="30">
        <v>0</v>
      </c>
      <c r="D191" s="30">
        <v>20</v>
      </c>
      <c r="E191" s="30">
        <v>1</v>
      </c>
      <c r="F191" t="str">
        <f t="shared" si="53"/>
        <v>64,0,20,1</v>
      </c>
      <c r="V191" t="str">
        <f t="shared" si="52"/>
        <v>.DB   64,0,20,1,  0,0,0,  0,0,0,  0,0,0,  0,0,0,  0,0,0,  0,0,0,  0,0,0,  0,0,0,  0,0,0,  0,0,0,  0,0,0,  0,0,0</v>
      </c>
      <c r="W191" s="30" t="s">
        <v>24</v>
      </c>
      <c r="X191" s="30"/>
      <c r="Y191" s="30"/>
      <c r="Z191" s="41">
        <f>IFERROR(VLOOKUP(I191,Таблица1[],3,0),0)*$E$2/100</f>
        <v>0</v>
      </c>
      <c r="AA191" s="41">
        <f>IFERROR(VLOOKUP(I191,Таблица1[],2,0),0)*$E$2/100</f>
        <v>0</v>
      </c>
      <c r="AB191" s="41">
        <f>IFERROR(VLOOKUP(I191,Таблица1[],4,0),0)*$E$2/100</f>
        <v>0</v>
      </c>
      <c r="AC191" s="5" t="str">
        <f t="shared" si="40"/>
        <v>,  0,0,0</v>
      </c>
      <c r="AD191" s="41">
        <f>IFERROR(VLOOKUP(J191,Таблица1[],3,0),0)*$E$2/100</f>
        <v>0</v>
      </c>
      <c r="AE191" s="41">
        <f>IFERROR(VLOOKUP(J191,Таблица1[],2,0),0)*$E$2/100</f>
        <v>0</v>
      </c>
      <c r="AF191" s="41">
        <f>IFERROR(VLOOKUP(J191,Таблица1[],4,0),0)*$E$2/100</f>
        <v>0</v>
      </c>
      <c r="AG191" s="5" t="str">
        <f t="shared" si="41"/>
        <v>,  0,0,0</v>
      </c>
      <c r="AH191" s="41">
        <f>IFERROR(VLOOKUP(K191,Таблица1[],3,0),0)*$E$2/100</f>
        <v>0</v>
      </c>
      <c r="AI191" s="41">
        <f>IFERROR(VLOOKUP(K191,Таблица1[],2,0),0)*$E$2/100</f>
        <v>0</v>
      </c>
      <c r="AJ191" s="41">
        <f>IFERROR(VLOOKUP(K191,Таблица1[],4,0),0)*$E$2/100</f>
        <v>0</v>
      </c>
      <c r="AK191" s="5" t="str">
        <f t="shared" si="42"/>
        <v>,  0,0,0</v>
      </c>
      <c r="AL191" s="41">
        <f>IFERROR(VLOOKUP(L191,Таблица1[],3,0),0)*$E$2/100</f>
        <v>0</v>
      </c>
      <c r="AM191" s="41">
        <f>IFERROR(VLOOKUP(L191,Таблица1[],2,0),0)*$E$2/100</f>
        <v>0</v>
      </c>
      <c r="AN191" s="41">
        <f>IFERROR(VLOOKUP(L191,Таблица1[],4,0),0)*$E$2/100</f>
        <v>0</v>
      </c>
      <c r="AO191" s="5" t="str">
        <f t="shared" si="43"/>
        <v>,  0,0,0</v>
      </c>
      <c r="AP191" s="41">
        <f>IFERROR(VLOOKUP(M191,Таблица1[],3,0),0)*$E$2/100</f>
        <v>0</v>
      </c>
      <c r="AQ191" s="41">
        <f>IFERROR(VLOOKUP(M191,Таблица1[],2,0),0)*$E$2/100</f>
        <v>0</v>
      </c>
      <c r="AR191" s="41">
        <f>IFERROR(VLOOKUP(M191,Таблица1[],4,0),0)*$E$2/100</f>
        <v>0</v>
      </c>
      <c r="AS191" s="5" t="str">
        <f t="shared" si="44"/>
        <v>,  0,0,0</v>
      </c>
      <c r="AT191" s="41">
        <f>IFERROR(VLOOKUP(N191,Таблица1[],3,0),0)*$E$2/100</f>
        <v>0</v>
      </c>
      <c r="AU191" s="41">
        <f>IFERROR(VLOOKUP(N191,Таблица1[],2,0),0)*$E$2/100</f>
        <v>0</v>
      </c>
      <c r="AV191" s="41">
        <f>IFERROR(VLOOKUP(N191,Таблица1[],4,0),0)*$E$2/100</f>
        <v>0</v>
      </c>
      <c r="AW191" s="5" t="str">
        <f t="shared" si="45"/>
        <v>,  0,0,0</v>
      </c>
      <c r="AX191" s="41">
        <f>IFERROR(VLOOKUP(O191,Таблица1[],3,0),0)*$E$2/100</f>
        <v>0</v>
      </c>
      <c r="AY191" s="41">
        <f>IFERROR(VLOOKUP(O191,Таблица1[],2,0),0)*$E$2/100</f>
        <v>0</v>
      </c>
      <c r="AZ191" s="41">
        <f>IFERROR(VLOOKUP(O191,Таблица1[],4,0),0)*$E$2/100</f>
        <v>0</v>
      </c>
      <c r="BA191" s="5" t="str">
        <f t="shared" si="46"/>
        <v>,  0,0,0</v>
      </c>
      <c r="BB191" s="41">
        <f>IFERROR(VLOOKUP(P191,Таблица1[],3,0),0)*$E$2/100</f>
        <v>0</v>
      </c>
      <c r="BC191" s="41">
        <f>IFERROR(VLOOKUP(P191,Таблица1[],2,0),0)*$E$2/100</f>
        <v>0</v>
      </c>
      <c r="BD191" s="41">
        <f>IFERROR(VLOOKUP(P191,Таблица1[],4,0),0)*$E$2/100</f>
        <v>0</v>
      </c>
      <c r="BE191" s="5" t="str">
        <f t="shared" si="47"/>
        <v>,  0,0,0</v>
      </c>
      <c r="BF191" s="41">
        <f>IFERROR(VLOOKUP(Q191,Таблица1[],3,0),0)*$E$2/100</f>
        <v>0</v>
      </c>
      <c r="BG191" s="41">
        <f>IFERROR(VLOOKUP(Q191,Таблица1[],2,0),0)*$E$2/100</f>
        <v>0</v>
      </c>
      <c r="BH191" s="41">
        <f>IFERROR(VLOOKUP(Q191,Таблица1[],4,0),0)*$E$2/100</f>
        <v>0</v>
      </c>
      <c r="BI191" s="5" t="str">
        <f t="shared" si="48"/>
        <v>,  0,0,0</v>
      </c>
      <c r="BJ191" s="41">
        <f>IFERROR(VLOOKUP(R191,Таблица1[],3,0),0)*$E$2/100</f>
        <v>0</v>
      </c>
      <c r="BK191" s="41">
        <f>IFERROR(VLOOKUP(R191,Таблица1[],2,0),0)*$E$2/100</f>
        <v>0</v>
      </c>
      <c r="BL191" s="41">
        <f>IFERROR(VLOOKUP(R191,Таблица1[],4,0),0)*$E$2/100</f>
        <v>0</v>
      </c>
      <c r="BM191" s="5" t="str">
        <f t="shared" si="49"/>
        <v>,  0,0,0</v>
      </c>
      <c r="BN191" s="41">
        <f>IFERROR(VLOOKUP(S191,Таблица1[],3,0),0)*$E$2/100</f>
        <v>0</v>
      </c>
      <c r="BO191" s="41">
        <f>IFERROR(VLOOKUP(S191,Таблица1[],2,0),0)*$E$2/100</f>
        <v>0</v>
      </c>
      <c r="BP191" s="41">
        <f>IFERROR(VLOOKUP(S191,Таблица1[],4,0),0)*$E$2/100</f>
        <v>0</v>
      </c>
      <c r="BQ191" s="5" t="str">
        <f t="shared" si="50"/>
        <v>,  0,0,0</v>
      </c>
      <c r="BR191" s="41">
        <f>IFERROR(VLOOKUP(T191,Таблица1[],3,0),0)*$E$2/100</f>
        <v>0</v>
      </c>
      <c r="BS191" s="41">
        <f>IFERROR(VLOOKUP(T191,Таблица1[],2,0),0)*$E$2/100</f>
        <v>0</v>
      </c>
      <c r="BT191" s="41">
        <f>IFERROR(VLOOKUP(T191,Таблица1[],4,0),0)*$E$2/100</f>
        <v>0</v>
      </c>
      <c r="BU191" s="5" t="str">
        <f t="shared" si="51"/>
        <v>,  0,0,0</v>
      </c>
    </row>
    <row r="192" spans="2:73" x14ac:dyDescent="0.45">
      <c r="B192" s="30">
        <v>64</v>
      </c>
      <c r="C192" s="30">
        <v>0</v>
      </c>
      <c r="D192" s="30">
        <v>20</v>
      </c>
      <c r="E192" s="30">
        <v>1</v>
      </c>
      <c r="F192" t="str">
        <f t="shared" si="53"/>
        <v>64,0,20,1</v>
      </c>
      <c r="V192" t="str">
        <f t="shared" si="52"/>
        <v>.DB   64,0,20,1,  0,0,0,  0,0,0,  0,0,0,  0,0,0,  0,0,0,  0,0,0,  0,0,0,  0,0,0,  0,0,0,  0,0,0,  0,0,0,  0,0,0</v>
      </c>
      <c r="W192" s="30" t="s">
        <v>24</v>
      </c>
      <c r="X192" s="30"/>
      <c r="Y192" s="30"/>
      <c r="Z192" s="41">
        <f>IFERROR(VLOOKUP(I192,Таблица1[],3,0),0)*$E$2/100</f>
        <v>0</v>
      </c>
      <c r="AA192" s="41">
        <f>IFERROR(VLOOKUP(I192,Таблица1[],2,0),0)*$E$2/100</f>
        <v>0</v>
      </c>
      <c r="AB192" s="41">
        <f>IFERROR(VLOOKUP(I192,Таблица1[],4,0),0)*$E$2/100</f>
        <v>0</v>
      </c>
      <c r="AC192" s="5" t="str">
        <f t="shared" si="40"/>
        <v>,  0,0,0</v>
      </c>
      <c r="AD192" s="41">
        <f>IFERROR(VLOOKUP(J192,Таблица1[],3,0),0)*$E$2/100</f>
        <v>0</v>
      </c>
      <c r="AE192" s="41">
        <f>IFERROR(VLOOKUP(J192,Таблица1[],2,0),0)*$E$2/100</f>
        <v>0</v>
      </c>
      <c r="AF192" s="41">
        <f>IFERROR(VLOOKUP(J192,Таблица1[],4,0),0)*$E$2/100</f>
        <v>0</v>
      </c>
      <c r="AG192" s="5" t="str">
        <f t="shared" si="41"/>
        <v>,  0,0,0</v>
      </c>
      <c r="AH192" s="41">
        <f>IFERROR(VLOOKUP(K192,Таблица1[],3,0),0)*$E$2/100</f>
        <v>0</v>
      </c>
      <c r="AI192" s="41">
        <f>IFERROR(VLOOKUP(K192,Таблица1[],2,0),0)*$E$2/100</f>
        <v>0</v>
      </c>
      <c r="AJ192" s="41">
        <f>IFERROR(VLOOKUP(K192,Таблица1[],4,0),0)*$E$2/100</f>
        <v>0</v>
      </c>
      <c r="AK192" s="5" t="str">
        <f t="shared" si="42"/>
        <v>,  0,0,0</v>
      </c>
      <c r="AL192" s="41">
        <f>IFERROR(VLOOKUP(L192,Таблица1[],3,0),0)*$E$2/100</f>
        <v>0</v>
      </c>
      <c r="AM192" s="41">
        <f>IFERROR(VLOOKUP(L192,Таблица1[],2,0),0)*$E$2/100</f>
        <v>0</v>
      </c>
      <c r="AN192" s="41">
        <f>IFERROR(VLOOKUP(L192,Таблица1[],4,0),0)*$E$2/100</f>
        <v>0</v>
      </c>
      <c r="AO192" s="5" t="str">
        <f t="shared" si="43"/>
        <v>,  0,0,0</v>
      </c>
      <c r="AP192" s="41">
        <f>IFERROR(VLOOKUP(M192,Таблица1[],3,0),0)*$E$2/100</f>
        <v>0</v>
      </c>
      <c r="AQ192" s="41">
        <f>IFERROR(VLOOKUP(M192,Таблица1[],2,0),0)*$E$2/100</f>
        <v>0</v>
      </c>
      <c r="AR192" s="41">
        <f>IFERROR(VLOOKUP(M192,Таблица1[],4,0),0)*$E$2/100</f>
        <v>0</v>
      </c>
      <c r="AS192" s="5" t="str">
        <f t="shared" si="44"/>
        <v>,  0,0,0</v>
      </c>
      <c r="AT192" s="41">
        <f>IFERROR(VLOOKUP(N192,Таблица1[],3,0),0)*$E$2/100</f>
        <v>0</v>
      </c>
      <c r="AU192" s="41">
        <f>IFERROR(VLOOKUP(N192,Таблица1[],2,0),0)*$E$2/100</f>
        <v>0</v>
      </c>
      <c r="AV192" s="41">
        <f>IFERROR(VLOOKUP(N192,Таблица1[],4,0),0)*$E$2/100</f>
        <v>0</v>
      </c>
      <c r="AW192" s="5" t="str">
        <f t="shared" si="45"/>
        <v>,  0,0,0</v>
      </c>
      <c r="AX192" s="41">
        <f>IFERROR(VLOOKUP(O192,Таблица1[],3,0),0)*$E$2/100</f>
        <v>0</v>
      </c>
      <c r="AY192" s="41">
        <f>IFERROR(VLOOKUP(O192,Таблица1[],2,0),0)*$E$2/100</f>
        <v>0</v>
      </c>
      <c r="AZ192" s="41">
        <f>IFERROR(VLOOKUP(O192,Таблица1[],4,0),0)*$E$2/100</f>
        <v>0</v>
      </c>
      <c r="BA192" s="5" t="str">
        <f t="shared" si="46"/>
        <v>,  0,0,0</v>
      </c>
      <c r="BB192" s="41">
        <f>IFERROR(VLOOKUP(P192,Таблица1[],3,0),0)*$E$2/100</f>
        <v>0</v>
      </c>
      <c r="BC192" s="41">
        <f>IFERROR(VLOOKUP(P192,Таблица1[],2,0),0)*$E$2/100</f>
        <v>0</v>
      </c>
      <c r="BD192" s="41">
        <f>IFERROR(VLOOKUP(P192,Таблица1[],4,0),0)*$E$2/100</f>
        <v>0</v>
      </c>
      <c r="BE192" s="5" t="str">
        <f t="shared" si="47"/>
        <v>,  0,0,0</v>
      </c>
      <c r="BF192" s="41">
        <f>IFERROR(VLOOKUP(Q192,Таблица1[],3,0),0)*$E$2/100</f>
        <v>0</v>
      </c>
      <c r="BG192" s="41">
        <f>IFERROR(VLOOKUP(Q192,Таблица1[],2,0),0)*$E$2/100</f>
        <v>0</v>
      </c>
      <c r="BH192" s="41">
        <f>IFERROR(VLOOKUP(Q192,Таблица1[],4,0),0)*$E$2/100</f>
        <v>0</v>
      </c>
      <c r="BI192" s="5" t="str">
        <f t="shared" si="48"/>
        <v>,  0,0,0</v>
      </c>
      <c r="BJ192" s="41">
        <f>IFERROR(VLOOKUP(R192,Таблица1[],3,0),0)*$E$2/100</f>
        <v>0</v>
      </c>
      <c r="BK192" s="41">
        <f>IFERROR(VLOOKUP(R192,Таблица1[],2,0),0)*$E$2/100</f>
        <v>0</v>
      </c>
      <c r="BL192" s="41">
        <f>IFERROR(VLOOKUP(R192,Таблица1[],4,0),0)*$E$2/100</f>
        <v>0</v>
      </c>
      <c r="BM192" s="5" t="str">
        <f t="shared" si="49"/>
        <v>,  0,0,0</v>
      </c>
      <c r="BN192" s="41">
        <f>IFERROR(VLOOKUP(S192,Таблица1[],3,0),0)*$E$2/100</f>
        <v>0</v>
      </c>
      <c r="BO192" s="41">
        <f>IFERROR(VLOOKUP(S192,Таблица1[],2,0),0)*$E$2/100</f>
        <v>0</v>
      </c>
      <c r="BP192" s="41">
        <f>IFERROR(VLOOKUP(S192,Таблица1[],4,0),0)*$E$2/100</f>
        <v>0</v>
      </c>
      <c r="BQ192" s="5" t="str">
        <f t="shared" si="50"/>
        <v>,  0,0,0</v>
      </c>
      <c r="BR192" s="41">
        <f>IFERROR(VLOOKUP(T192,Таблица1[],3,0),0)*$E$2/100</f>
        <v>0</v>
      </c>
      <c r="BS192" s="41">
        <f>IFERROR(VLOOKUP(T192,Таблица1[],2,0),0)*$E$2/100</f>
        <v>0</v>
      </c>
      <c r="BT192" s="41">
        <f>IFERROR(VLOOKUP(T192,Таблица1[],4,0),0)*$E$2/100</f>
        <v>0</v>
      </c>
      <c r="BU192" s="5" t="str">
        <f t="shared" si="51"/>
        <v>,  0,0,0</v>
      </c>
    </row>
    <row r="193" spans="2:73" x14ac:dyDescent="0.45">
      <c r="B193" s="30">
        <v>64</v>
      </c>
      <c r="C193" s="30">
        <v>0</v>
      </c>
      <c r="D193" s="30">
        <v>20</v>
      </c>
      <c r="E193" s="30">
        <v>1</v>
      </c>
      <c r="F193" t="str">
        <f t="shared" si="53"/>
        <v>64,0,20,1</v>
      </c>
      <c r="V193" t="str">
        <f t="shared" si="52"/>
        <v>.DB   64,0,20,1,  0,0,0,  0,0,0,  0,0,0,  0,0,0,  0,0,0,  0,0,0,  0,0,0,  0,0,0,  0,0,0,  0,0,0,  0,0,0,  0,0,0</v>
      </c>
      <c r="W193" s="30" t="s">
        <v>24</v>
      </c>
      <c r="X193" s="30"/>
      <c r="Y193" s="30"/>
      <c r="Z193" s="41">
        <f>IFERROR(VLOOKUP(I193,Таблица1[],3,0),0)*$E$2/100</f>
        <v>0</v>
      </c>
      <c r="AA193" s="41">
        <f>IFERROR(VLOOKUP(I193,Таблица1[],2,0),0)*$E$2/100</f>
        <v>0</v>
      </c>
      <c r="AB193" s="41">
        <f>IFERROR(VLOOKUP(I193,Таблица1[],4,0),0)*$E$2/100</f>
        <v>0</v>
      </c>
      <c r="AC193" s="5" t="str">
        <f t="shared" si="40"/>
        <v>,  0,0,0</v>
      </c>
      <c r="AD193" s="41">
        <f>IFERROR(VLOOKUP(J193,Таблица1[],3,0),0)*$E$2/100</f>
        <v>0</v>
      </c>
      <c r="AE193" s="41">
        <f>IFERROR(VLOOKUP(J193,Таблица1[],2,0),0)*$E$2/100</f>
        <v>0</v>
      </c>
      <c r="AF193" s="41">
        <f>IFERROR(VLOOKUP(J193,Таблица1[],4,0),0)*$E$2/100</f>
        <v>0</v>
      </c>
      <c r="AG193" s="5" t="str">
        <f t="shared" si="41"/>
        <v>,  0,0,0</v>
      </c>
      <c r="AH193" s="41">
        <f>IFERROR(VLOOKUP(K193,Таблица1[],3,0),0)*$E$2/100</f>
        <v>0</v>
      </c>
      <c r="AI193" s="41">
        <f>IFERROR(VLOOKUP(K193,Таблица1[],2,0),0)*$E$2/100</f>
        <v>0</v>
      </c>
      <c r="AJ193" s="41">
        <f>IFERROR(VLOOKUP(K193,Таблица1[],4,0),0)*$E$2/100</f>
        <v>0</v>
      </c>
      <c r="AK193" s="5" t="str">
        <f t="shared" si="42"/>
        <v>,  0,0,0</v>
      </c>
      <c r="AL193" s="41">
        <f>IFERROR(VLOOKUP(L193,Таблица1[],3,0),0)*$E$2/100</f>
        <v>0</v>
      </c>
      <c r="AM193" s="41">
        <f>IFERROR(VLOOKUP(L193,Таблица1[],2,0),0)*$E$2/100</f>
        <v>0</v>
      </c>
      <c r="AN193" s="41">
        <f>IFERROR(VLOOKUP(L193,Таблица1[],4,0),0)*$E$2/100</f>
        <v>0</v>
      </c>
      <c r="AO193" s="5" t="str">
        <f t="shared" si="43"/>
        <v>,  0,0,0</v>
      </c>
      <c r="AP193" s="41">
        <f>IFERROR(VLOOKUP(M193,Таблица1[],3,0),0)*$E$2/100</f>
        <v>0</v>
      </c>
      <c r="AQ193" s="41">
        <f>IFERROR(VLOOKUP(M193,Таблица1[],2,0),0)*$E$2/100</f>
        <v>0</v>
      </c>
      <c r="AR193" s="41">
        <f>IFERROR(VLOOKUP(M193,Таблица1[],4,0),0)*$E$2/100</f>
        <v>0</v>
      </c>
      <c r="AS193" s="5" t="str">
        <f t="shared" si="44"/>
        <v>,  0,0,0</v>
      </c>
      <c r="AT193" s="41">
        <f>IFERROR(VLOOKUP(N193,Таблица1[],3,0),0)*$E$2/100</f>
        <v>0</v>
      </c>
      <c r="AU193" s="41">
        <f>IFERROR(VLOOKUP(N193,Таблица1[],2,0),0)*$E$2/100</f>
        <v>0</v>
      </c>
      <c r="AV193" s="41">
        <f>IFERROR(VLOOKUP(N193,Таблица1[],4,0),0)*$E$2/100</f>
        <v>0</v>
      </c>
      <c r="AW193" s="5" t="str">
        <f t="shared" si="45"/>
        <v>,  0,0,0</v>
      </c>
      <c r="AX193" s="41">
        <f>IFERROR(VLOOKUP(O193,Таблица1[],3,0),0)*$E$2/100</f>
        <v>0</v>
      </c>
      <c r="AY193" s="41">
        <f>IFERROR(VLOOKUP(O193,Таблица1[],2,0),0)*$E$2/100</f>
        <v>0</v>
      </c>
      <c r="AZ193" s="41">
        <f>IFERROR(VLOOKUP(O193,Таблица1[],4,0),0)*$E$2/100</f>
        <v>0</v>
      </c>
      <c r="BA193" s="5" t="str">
        <f t="shared" si="46"/>
        <v>,  0,0,0</v>
      </c>
      <c r="BB193" s="41">
        <f>IFERROR(VLOOKUP(P193,Таблица1[],3,0),0)*$E$2/100</f>
        <v>0</v>
      </c>
      <c r="BC193" s="41">
        <f>IFERROR(VLOOKUP(P193,Таблица1[],2,0),0)*$E$2/100</f>
        <v>0</v>
      </c>
      <c r="BD193" s="41">
        <f>IFERROR(VLOOKUP(P193,Таблица1[],4,0),0)*$E$2/100</f>
        <v>0</v>
      </c>
      <c r="BE193" s="5" t="str">
        <f t="shared" si="47"/>
        <v>,  0,0,0</v>
      </c>
      <c r="BF193" s="41">
        <f>IFERROR(VLOOKUP(Q193,Таблица1[],3,0),0)*$E$2/100</f>
        <v>0</v>
      </c>
      <c r="BG193" s="41">
        <f>IFERROR(VLOOKUP(Q193,Таблица1[],2,0),0)*$E$2/100</f>
        <v>0</v>
      </c>
      <c r="BH193" s="41">
        <f>IFERROR(VLOOKUP(Q193,Таблица1[],4,0),0)*$E$2/100</f>
        <v>0</v>
      </c>
      <c r="BI193" s="5" t="str">
        <f t="shared" si="48"/>
        <v>,  0,0,0</v>
      </c>
      <c r="BJ193" s="41">
        <f>IFERROR(VLOOKUP(R193,Таблица1[],3,0),0)*$E$2/100</f>
        <v>0</v>
      </c>
      <c r="BK193" s="41">
        <f>IFERROR(VLOOKUP(R193,Таблица1[],2,0),0)*$E$2/100</f>
        <v>0</v>
      </c>
      <c r="BL193" s="41">
        <f>IFERROR(VLOOKUP(R193,Таблица1[],4,0),0)*$E$2/100</f>
        <v>0</v>
      </c>
      <c r="BM193" s="5" t="str">
        <f t="shared" si="49"/>
        <v>,  0,0,0</v>
      </c>
      <c r="BN193" s="41">
        <f>IFERROR(VLOOKUP(S193,Таблица1[],3,0),0)*$E$2/100</f>
        <v>0</v>
      </c>
      <c r="BO193" s="41">
        <f>IFERROR(VLOOKUP(S193,Таблица1[],2,0),0)*$E$2/100</f>
        <v>0</v>
      </c>
      <c r="BP193" s="41">
        <f>IFERROR(VLOOKUP(S193,Таблица1[],4,0),0)*$E$2/100</f>
        <v>0</v>
      </c>
      <c r="BQ193" s="5" t="str">
        <f t="shared" si="50"/>
        <v>,  0,0,0</v>
      </c>
      <c r="BR193" s="41">
        <f>IFERROR(VLOOKUP(T193,Таблица1[],3,0),0)*$E$2/100</f>
        <v>0</v>
      </c>
      <c r="BS193" s="41">
        <f>IFERROR(VLOOKUP(T193,Таблица1[],2,0),0)*$E$2/100</f>
        <v>0</v>
      </c>
      <c r="BT193" s="41">
        <f>IFERROR(VLOOKUP(T193,Таблица1[],4,0),0)*$E$2/100</f>
        <v>0</v>
      </c>
      <c r="BU193" s="5" t="str">
        <f t="shared" si="51"/>
        <v>,  0,0,0</v>
      </c>
    </row>
    <row r="194" spans="2:73" x14ac:dyDescent="0.45">
      <c r="B194" s="30">
        <v>64</v>
      </c>
      <c r="C194" s="30">
        <v>0</v>
      </c>
      <c r="D194" s="30">
        <v>20</v>
      </c>
      <c r="E194" s="30">
        <v>1</v>
      </c>
      <c r="F194" t="str">
        <f t="shared" si="53"/>
        <v>64,0,20,1</v>
      </c>
      <c r="V194" t="str">
        <f t="shared" si="52"/>
        <v>.DB   64,0,20,1,  0,0,0,  0,0,0,  0,0,0,  0,0,0,  0,0,0,  0,0,0,  0,0,0,  0,0,0,  0,0,0,  0,0,0,  0,0,0,  0,0,0</v>
      </c>
      <c r="W194" s="30" t="s">
        <v>24</v>
      </c>
      <c r="X194" s="30"/>
      <c r="Y194" s="30"/>
      <c r="Z194" s="41">
        <f>IFERROR(VLOOKUP(I194,Таблица1[],3,0),0)*$E$2/100</f>
        <v>0</v>
      </c>
      <c r="AA194" s="41">
        <f>IFERROR(VLOOKUP(I194,Таблица1[],2,0),0)*$E$2/100</f>
        <v>0</v>
      </c>
      <c r="AB194" s="41">
        <f>IFERROR(VLOOKUP(I194,Таблица1[],4,0),0)*$E$2/100</f>
        <v>0</v>
      </c>
      <c r="AC194" s="5" t="str">
        <f t="shared" si="40"/>
        <v>,  0,0,0</v>
      </c>
      <c r="AD194" s="41">
        <f>IFERROR(VLOOKUP(J194,Таблица1[],3,0),0)*$E$2/100</f>
        <v>0</v>
      </c>
      <c r="AE194" s="41">
        <f>IFERROR(VLOOKUP(J194,Таблица1[],2,0),0)*$E$2/100</f>
        <v>0</v>
      </c>
      <c r="AF194" s="41">
        <f>IFERROR(VLOOKUP(J194,Таблица1[],4,0),0)*$E$2/100</f>
        <v>0</v>
      </c>
      <c r="AG194" s="5" t="str">
        <f t="shared" si="41"/>
        <v>,  0,0,0</v>
      </c>
      <c r="AH194" s="41">
        <f>IFERROR(VLOOKUP(K194,Таблица1[],3,0),0)*$E$2/100</f>
        <v>0</v>
      </c>
      <c r="AI194" s="41">
        <f>IFERROR(VLOOKUP(K194,Таблица1[],2,0),0)*$E$2/100</f>
        <v>0</v>
      </c>
      <c r="AJ194" s="41">
        <f>IFERROR(VLOOKUP(K194,Таблица1[],4,0),0)*$E$2/100</f>
        <v>0</v>
      </c>
      <c r="AK194" s="5" t="str">
        <f t="shared" si="42"/>
        <v>,  0,0,0</v>
      </c>
      <c r="AL194" s="41">
        <f>IFERROR(VLOOKUP(L194,Таблица1[],3,0),0)*$E$2/100</f>
        <v>0</v>
      </c>
      <c r="AM194" s="41">
        <f>IFERROR(VLOOKUP(L194,Таблица1[],2,0),0)*$E$2/100</f>
        <v>0</v>
      </c>
      <c r="AN194" s="41">
        <f>IFERROR(VLOOKUP(L194,Таблица1[],4,0),0)*$E$2/100</f>
        <v>0</v>
      </c>
      <c r="AO194" s="5" t="str">
        <f t="shared" si="43"/>
        <v>,  0,0,0</v>
      </c>
      <c r="AP194" s="41">
        <f>IFERROR(VLOOKUP(M194,Таблица1[],3,0),0)*$E$2/100</f>
        <v>0</v>
      </c>
      <c r="AQ194" s="41">
        <f>IFERROR(VLOOKUP(M194,Таблица1[],2,0),0)*$E$2/100</f>
        <v>0</v>
      </c>
      <c r="AR194" s="41">
        <f>IFERROR(VLOOKUP(M194,Таблица1[],4,0),0)*$E$2/100</f>
        <v>0</v>
      </c>
      <c r="AS194" s="5" t="str">
        <f t="shared" si="44"/>
        <v>,  0,0,0</v>
      </c>
      <c r="AT194" s="41">
        <f>IFERROR(VLOOKUP(N194,Таблица1[],3,0),0)*$E$2/100</f>
        <v>0</v>
      </c>
      <c r="AU194" s="41">
        <f>IFERROR(VLOOKUP(N194,Таблица1[],2,0),0)*$E$2/100</f>
        <v>0</v>
      </c>
      <c r="AV194" s="41">
        <f>IFERROR(VLOOKUP(N194,Таблица1[],4,0),0)*$E$2/100</f>
        <v>0</v>
      </c>
      <c r="AW194" s="5" t="str">
        <f t="shared" si="45"/>
        <v>,  0,0,0</v>
      </c>
      <c r="AX194" s="41">
        <f>IFERROR(VLOOKUP(O194,Таблица1[],3,0),0)*$E$2/100</f>
        <v>0</v>
      </c>
      <c r="AY194" s="41">
        <f>IFERROR(VLOOKUP(O194,Таблица1[],2,0),0)*$E$2/100</f>
        <v>0</v>
      </c>
      <c r="AZ194" s="41">
        <f>IFERROR(VLOOKUP(O194,Таблица1[],4,0),0)*$E$2/100</f>
        <v>0</v>
      </c>
      <c r="BA194" s="5" t="str">
        <f t="shared" si="46"/>
        <v>,  0,0,0</v>
      </c>
      <c r="BB194" s="41">
        <f>IFERROR(VLOOKUP(P194,Таблица1[],3,0),0)*$E$2/100</f>
        <v>0</v>
      </c>
      <c r="BC194" s="41">
        <f>IFERROR(VLOOKUP(P194,Таблица1[],2,0),0)*$E$2/100</f>
        <v>0</v>
      </c>
      <c r="BD194" s="41">
        <f>IFERROR(VLOOKUP(P194,Таблица1[],4,0),0)*$E$2/100</f>
        <v>0</v>
      </c>
      <c r="BE194" s="5" t="str">
        <f t="shared" si="47"/>
        <v>,  0,0,0</v>
      </c>
      <c r="BF194" s="41">
        <f>IFERROR(VLOOKUP(Q194,Таблица1[],3,0),0)*$E$2/100</f>
        <v>0</v>
      </c>
      <c r="BG194" s="41">
        <f>IFERROR(VLOOKUP(Q194,Таблица1[],2,0),0)*$E$2/100</f>
        <v>0</v>
      </c>
      <c r="BH194" s="41">
        <f>IFERROR(VLOOKUP(Q194,Таблица1[],4,0),0)*$E$2/100</f>
        <v>0</v>
      </c>
      <c r="BI194" s="5" t="str">
        <f t="shared" si="48"/>
        <v>,  0,0,0</v>
      </c>
      <c r="BJ194" s="41">
        <f>IFERROR(VLOOKUP(R194,Таблица1[],3,0),0)*$E$2/100</f>
        <v>0</v>
      </c>
      <c r="BK194" s="41">
        <f>IFERROR(VLOOKUP(R194,Таблица1[],2,0),0)*$E$2/100</f>
        <v>0</v>
      </c>
      <c r="BL194" s="41">
        <f>IFERROR(VLOOKUP(R194,Таблица1[],4,0),0)*$E$2/100</f>
        <v>0</v>
      </c>
      <c r="BM194" s="5" t="str">
        <f t="shared" si="49"/>
        <v>,  0,0,0</v>
      </c>
      <c r="BN194" s="41">
        <f>IFERROR(VLOOKUP(S194,Таблица1[],3,0),0)*$E$2/100</f>
        <v>0</v>
      </c>
      <c r="BO194" s="41">
        <f>IFERROR(VLOOKUP(S194,Таблица1[],2,0),0)*$E$2/100</f>
        <v>0</v>
      </c>
      <c r="BP194" s="41">
        <f>IFERROR(VLOOKUP(S194,Таблица1[],4,0),0)*$E$2/100</f>
        <v>0</v>
      </c>
      <c r="BQ194" s="5" t="str">
        <f t="shared" si="50"/>
        <v>,  0,0,0</v>
      </c>
      <c r="BR194" s="41">
        <f>IFERROR(VLOOKUP(T194,Таблица1[],3,0),0)*$E$2/100</f>
        <v>0</v>
      </c>
      <c r="BS194" s="41">
        <f>IFERROR(VLOOKUP(T194,Таблица1[],2,0),0)*$E$2/100</f>
        <v>0</v>
      </c>
      <c r="BT194" s="41">
        <f>IFERROR(VLOOKUP(T194,Таблица1[],4,0),0)*$E$2/100</f>
        <v>0</v>
      </c>
      <c r="BU194" s="5" t="str">
        <f t="shared" si="51"/>
        <v>,  0,0,0</v>
      </c>
    </row>
    <row r="195" spans="2:73" x14ac:dyDescent="0.45">
      <c r="B195" s="30">
        <v>64</v>
      </c>
      <c r="C195" s="30">
        <v>0</v>
      </c>
      <c r="D195" s="30">
        <v>20</v>
      </c>
      <c r="E195" s="30">
        <v>1</v>
      </c>
      <c r="F195" t="str">
        <f t="shared" si="53"/>
        <v>64,0,20,1</v>
      </c>
      <c r="V195" t="str">
        <f t="shared" si="52"/>
        <v>.DB   64,0,20,1,  0,0,0,  0,0,0,  0,0,0,  0,0,0,  0,0,0,  0,0,0,  0,0,0,  0,0,0,  0,0,0,  0,0,0,  0,0,0,  0,0,0</v>
      </c>
      <c r="W195" s="30" t="s">
        <v>24</v>
      </c>
      <c r="X195" s="30"/>
      <c r="Y195" s="30"/>
      <c r="Z195" s="41">
        <f>IFERROR(VLOOKUP(I195,Таблица1[],3,0),0)*$E$2/100</f>
        <v>0</v>
      </c>
      <c r="AA195" s="41">
        <f>IFERROR(VLOOKUP(I195,Таблица1[],2,0),0)*$E$2/100</f>
        <v>0</v>
      </c>
      <c r="AB195" s="41">
        <f>IFERROR(VLOOKUP(I195,Таблица1[],4,0),0)*$E$2/100</f>
        <v>0</v>
      </c>
      <c r="AC195" s="5" t="str">
        <f t="shared" si="40"/>
        <v>,  0,0,0</v>
      </c>
      <c r="AD195" s="41">
        <f>IFERROR(VLOOKUP(J195,Таблица1[],3,0),0)*$E$2/100</f>
        <v>0</v>
      </c>
      <c r="AE195" s="41">
        <f>IFERROR(VLOOKUP(J195,Таблица1[],2,0),0)*$E$2/100</f>
        <v>0</v>
      </c>
      <c r="AF195" s="41">
        <f>IFERROR(VLOOKUP(J195,Таблица1[],4,0),0)*$E$2/100</f>
        <v>0</v>
      </c>
      <c r="AG195" s="5" t="str">
        <f t="shared" si="41"/>
        <v>,  0,0,0</v>
      </c>
      <c r="AH195" s="41">
        <f>IFERROR(VLOOKUP(K195,Таблица1[],3,0),0)*$E$2/100</f>
        <v>0</v>
      </c>
      <c r="AI195" s="41">
        <f>IFERROR(VLOOKUP(K195,Таблица1[],2,0),0)*$E$2/100</f>
        <v>0</v>
      </c>
      <c r="AJ195" s="41">
        <f>IFERROR(VLOOKUP(K195,Таблица1[],4,0),0)*$E$2/100</f>
        <v>0</v>
      </c>
      <c r="AK195" s="5" t="str">
        <f t="shared" si="42"/>
        <v>,  0,0,0</v>
      </c>
      <c r="AL195" s="41">
        <f>IFERROR(VLOOKUP(L195,Таблица1[],3,0),0)*$E$2/100</f>
        <v>0</v>
      </c>
      <c r="AM195" s="41">
        <f>IFERROR(VLOOKUP(L195,Таблица1[],2,0),0)*$E$2/100</f>
        <v>0</v>
      </c>
      <c r="AN195" s="41">
        <f>IFERROR(VLOOKUP(L195,Таблица1[],4,0),0)*$E$2/100</f>
        <v>0</v>
      </c>
      <c r="AO195" s="5" t="str">
        <f t="shared" si="43"/>
        <v>,  0,0,0</v>
      </c>
      <c r="AP195" s="41">
        <f>IFERROR(VLOOKUP(M195,Таблица1[],3,0),0)*$E$2/100</f>
        <v>0</v>
      </c>
      <c r="AQ195" s="41">
        <f>IFERROR(VLOOKUP(M195,Таблица1[],2,0),0)*$E$2/100</f>
        <v>0</v>
      </c>
      <c r="AR195" s="41">
        <f>IFERROR(VLOOKUP(M195,Таблица1[],4,0),0)*$E$2/100</f>
        <v>0</v>
      </c>
      <c r="AS195" s="5" t="str">
        <f t="shared" si="44"/>
        <v>,  0,0,0</v>
      </c>
      <c r="AT195" s="41">
        <f>IFERROR(VLOOKUP(N195,Таблица1[],3,0),0)*$E$2/100</f>
        <v>0</v>
      </c>
      <c r="AU195" s="41">
        <f>IFERROR(VLOOKUP(N195,Таблица1[],2,0),0)*$E$2/100</f>
        <v>0</v>
      </c>
      <c r="AV195" s="41">
        <f>IFERROR(VLOOKUP(N195,Таблица1[],4,0),0)*$E$2/100</f>
        <v>0</v>
      </c>
      <c r="AW195" s="5" t="str">
        <f t="shared" si="45"/>
        <v>,  0,0,0</v>
      </c>
      <c r="AX195" s="41">
        <f>IFERROR(VLOOKUP(O195,Таблица1[],3,0),0)*$E$2/100</f>
        <v>0</v>
      </c>
      <c r="AY195" s="41">
        <f>IFERROR(VLOOKUP(O195,Таблица1[],2,0),0)*$E$2/100</f>
        <v>0</v>
      </c>
      <c r="AZ195" s="41">
        <f>IFERROR(VLOOKUP(O195,Таблица1[],4,0),0)*$E$2/100</f>
        <v>0</v>
      </c>
      <c r="BA195" s="5" t="str">
        <f t="shared" si="46"/>
        <v>,  0,0,0</v>
      </c>
      <c r="BB195" s="41">
        <f>IFERROR(VLOOKUP(P195,Таблица1[],3,0),0)*$E$2/100</f>
        <v>0</v>
      </c>
      <c r="BC195" s="41">
        <f>IFERROR(VLOOKUP(P195,Таблица1[],2,0),0)*$E$2/100</f>
        <v>0</v>
      </c>
      <c r="BD195" s="41">
        <f>IFERROR(VLOOKUP(P195,Таблица1[],4,0),0)*$E$2/100</f>
        <v>0</v>
      </c>
      <c r="BE195" s="5" t="str">
        <f t="shared" si="47"/>
        <v>,  0,0,0</v>
      </c>
      <c r="BF195" s="41">
        <f>IFERROR(VLOOKUP(Q195,Таблица1[],3,0),0)*$E$2/100</f>
        <v>0</v>
      </c>
      <c r="BG195" s="41">
        <f>IFERROR(VLOOKUP(Q195,Таблица1[],2,0),0)*$E$2/100</f>
        <v>0</v>
      </c>
      <c r="BH195" s="41">
        <f>IFERROR(VLOOKUP(Q195,Таблица1[],4,0),0)*$E$2/100</f>
        <v>0</v>
      </c>
      <c r="BI195" s="5" t="str">
        <f t="shared" si="48"/>
        <v>,  0,0,0</v>
      </c>
      <c r="BJ195" s="41">
        <f>IFERROR(VLOOKUP(R195,Таблица1[],3,0),0)*$E$2/100</f>
        <v>0</v>
      </c>
      <c r="BK195" s="41">
        <f>IFERROR(VLOOKUP(R195,Таблица1[],2,0),0)*$E$2/100</f>
        <v>0</v>
      </c>
      <c r="BL195" s="41">
        <f>IFERROR(VLOOKUP(R195,Таблица1[],4,0),0)*$E$2/100</f>
        <v>0</v>
      </c>
      <c r="BM195" s="5" t="str">
        <f t="shared" si="49"/>
        <v>,  0,0,0</v>
      </c>
      <c r="BN195" s="41">
        <f>IFERROR(VLOOKUP(S195,Таблица1[],3,0),0)*$E$2/100</f>
        <v>0</v>
      </c>
      <c r="BO195" s="41">
        <f>IFERROR(VLOOKUP(S195,Таблица1[],2,0),0)*$E$2/100</f>
        <v>0</v>
      </c>
      <c r="BP195" s="41">
        <f>IFERROR(VLOOKUP(S195,Таблица1[],4,0),0)*$E$2/100</f>
        <v>0</v>
      </c>
      <c r="BQ195" s="5" t="str">
        <f t="shared" si="50"/>
        <v>,  0,0,0</v>
      </c>
      <c r="BR195" s="41">
        <f>IFERROR(VLOOKUP(T195,Таблица1[],3,0),0)*$E$2/100</f>
        <v>0</v>
      </c>
      <c r="BS195" s="41">
        <f>IFERROR(VLOOKUP(T195,Таблица1[],2,0),0)*$E$2/100</f>
        <v>0</v>
      </c>
      <c r="BT195" s="41">
        <f>IFERROR(VLOOKUP(T195,Таблица1[],4,0),0)*$E$2/100</f>
        <v>0</v>
      </c>
      <c r="BU195" s="5" t="str">
        <f t="shared" si="51"/>
        <v>,  0,0,0</v>
      </c>
    </row>
    <row r="196" spans="2:73" x14ac:dyDescent="0.45">
      <c r="B196" s="30">
        <v>64</v>
      </c>
      <c r="C196" s="30">
        <v>0</v>
      </c>
      <c r="D196" s="30">
        <v>20</v>
      </c>
      <c r="E196" s="30">
        <v>1</v>
      </c>
      <c r="F196" t="str">
        <f t="shared" si="53"/>
        <v>64,0,20,1</v>
      </c>
      <c r="V196" t="str">
        <f t="shared" si="52"/>
        <v>.DB   64,0,20,1,  0,0,0,  0,0,0,  0,0,0,  0,0,0,  0,0,0,  0,0,0,  0,0,0,  0,0,0,  0,0,0,  0,0,0,  0,0,0,  0,0,0</v>
      </c>
      <c r="W196" s="30" t="s">
        <v>24</v>
      </c>
      <c r="X196" s="30"/>
      <c r="Y196" s="30"/>
      <c r="Z196" s="41">
        <f>IFERROR(VLOOKUP(I196,Таблица1[],3,0),0)*$E$2/100</f>
        <v>0</v>
      </c>
      <c r="AA196" s="41">
        <f>IFERROR(VLOOKUP(I196,Таблица1[],2,0),0)*$E$2/100</f>
        <v>0</v>
      </c>
      <c r="AB196" s="41">
        <f>IFERROR(VLOOKUP(I196,Таблица1[],4,0),0)*$E$2/100</f>
        <v>0</v>
      </c>
      <c r="AC196" s="5" t="str">
        <f t="shared" si="40"/>
        <v>,  0,0,0</v>
      </c>
      <c r="AD196" s="41">
        <f>IFERROR(VLOOKUP(J196,Таблица1[],3,0),0)*$E$2/100</f>
        <v>0</v>
      </c>
      <c r="AE196" s="41">
        <f>IFERROR(VLOOKUP(J196,Таблица1[],2,0),0)*$E$2/100</f>
        <v>0</v>
      </c>
      <c r="AF196" s="41">
        <f>IFERROR(VLOOKUP(J196,Таблица1[],4,0),0)*$E$2/100</f>
        <v>0</v>
      </c>
      <c r="AG196" s="5" t="str">
        <f t="shared" si="41"/>
        <v>,  0,0,0</v>
      </c>
      <c r="AH196" s="41">
        <f>IFERROR(VLOOKUP(K196,Таблица1[],3,0),0)*$E$2/100</f>
        <v>0</v>
      </c>
      <c r="AI196" s="41">
        <f>IFERROR(VLOOKUP(K196,Таблица1[],2,0),0)*$E$2/100</f>
        <v>0</v>
      </c>
      <c r="AJ196" s="41">
        <f>IFERROR(VLOOKUP(K196,Таблица1[],4,0),0)*$E$2/100</f>
        <v>0</v>
      </c>
      <c r="AK196" s="5" t="str">
        <f t="shared" si="42"/>
        <v>,  0,0,0</v>
      </c>
      <c r="AL196" s="41">
        <f>IFERROR(VLOOKUP(L196,Таблица1[],3,0),0)*$E$2/100</f>
        <v>0</v>
      </c>
      <c r="AM196" s="41">
        <f>IFERROR(VLOOKUP(L196,Таблица1[],2,0),0)*$E$2/100</f>
        <v>0</v>
      </c>
      <c r="AN196" s="41">
        <f>IFERROR(VLOOKUP(L196,Таблица1[],4,0),0)*$E$2/100</f>
        <v>0</v>
      </c>
      <c r="AO196" s="5" t="str">
        <f t="shared" si="43"/>
        <v>,  0,0,0</v>
      </c>
      <c r="AP196" s="41">
        <f>IFERROR(VLOOKUP(M196,Таблица1[],3,0),0)*$E$2/100</f>
        <v>0</v>
      </c>
      <c r="AQ196" s="41">
        <f>IFERROR(VLOOKUP(M196,Таблица1[],2,0),0)*$E$2/100</f>
        <v>0</v>
      </c>
      <c r="AR196" s="41">
        <f>IFERROR(VLOOKUP(M196,Таблица1[],4,0),0)*$E$2/100</f>
        <v>0</v>
      </c>
      <c r="AS196" s="5" t="str">
        <f t="shared" si="44"/>
        <v>,  0,0,0</v>
      </c>
      <c r="AT196" s="41">
        <f>IFERROR(VLOOKUP(N196,Таблица1[],3,0),0)*$E$2/100</f>
        <v>0</v>
      </c>
      <c r="AU196" s="41">
        <f>IFERROR(VLOOKUP(N196,Таблица1[],2,0),0)*$E$2/100</f>
        <v>0</v>
      </c>
      <c r="AV196" s="41">
        <f>IFERROR(VLOOKUP(N196,Таблица1[],4,0),0)*$E$2/100</f>
        <v>0</v>
      </c>
      <c r="AW196" s="5" t="str">
        <f t="shared" si="45"/>
        <v>,  0,0,0</v>
      </c>
      <c r="AX196" s="41">
        <f>IFERROR(VLOOKUP(O196,Таблица1[],3,0),0)*$E$2/100</f>
        <v>0</v>
      </c>
      <c r="AY196" s="41">
        <f>IFERROR(VLOOKUP(O196,Таблица1[],2,0),0)*$E$2/100</f>
        <v>0</v>
      </c>
      <c r="AZ196" s="41">
        <f>IFERROR(VLOOKUP(O196,Таблица1[],4,0),0)*$E$2/100</f>
        <v>0</v>
      </c>
      <c r="BA196" s="5" t="str">
        <f t="shared" si="46"/>
        <v>,  0,0,0</v>
      </c>
      <c r="BB196" s="41">
        <f>IFERROR(VLOOKUP(P196,Таблица1[],3,0),0)*$E$2/100</f>
        <v>0</v>
      </c>
      <c r="BC196" s="41">
        <f>IFERROR(VLOOKUP(P196,Таблица1[],2,0),0)*$E$2/100</f>
        <v>0</v>
      </c>
      <c r="BD196" s="41">
        <f>IFERROR(VLOOKUP(P196,Таблица1[],4,0),0)*$E$2/100</f>
        <v>0</v>
      </c>
      <c r="BE196" s="5" t="str">
        <f t="shared" si="47"/>
        <v>,  0,0,0</v>
      </c>
      <c r="BF196" s="41">
        <f>IFERROR(VLOOKUP(Q196,Таблица1[],3,0),0)*$E$2/100</f>
        <v>0</v>
      </c>
      <c r="BG196" s="41">
        <f>IFERROR(VLOOKUP(Q196,Таблица1[],2,0),0)*$E$2/100</f>
        <v>0</v>
      </c>
      <c r="BH196" s="41">
        <f>IFERROR(VLOOKUP(Q196,Таблица1[],4,0),0)*$E$2/100</f>
        <v>0</v>
      </c>
      <c r="BI196" s="5" t="str">
        <f t="shared" si="48"/>
        <v>,  0,0,0</v>
      </c>
      <c r="BJ196" s="41">
        <f>IFERROR(VLOOKUP(R196,Таблица1[],3,0),0)*$E$2/100</f>
        <v>0</v>
      </c>
      <c r="BK196" s="41">
        <f>IFERROR(VLOOKUP(R196,Таблица1[],2,0),0)*$E$2/100</f>
        <v>0</v>
      </c>
      <c r="BL196" s="41">
        <f>IFERROR(VLOOKUP(R196,Таблица1[],4,0),0)*$E$2/100</f>
        <v>0</v>
      </c>
      <c r="BM196" s="5" t="str">
        <f t="shared" si="49"/>
        <v>,  0,0,0</v>
      </c>
      <c r="BN196" s="41">
        <f>IFERROR(VLOOKUP(S196,Таблица1[],3,0),0)*$E$2/100</f>
        <v>0</v>
      </c>
      <c r="BO196" s="41">
        <f>IFERROR(VLOOKUP(S196,Таблица1[],2,0),0)*$E$2/100</f>
        <v>0</v>
      </c>
      <c r="BP196" s="41">
        <f>IFERROR(VLOOKUP(S196,Таблица1[],4,0),0)*$E$2/100</f>
        <v>0</v>
      </c>
      <c r="BQ196" s="5" t="str">
        <f t="shared" si="50"/>
        <v>,  0,0,0</v>
      </c>
      <c r="BR196" s="41">
        <f>IFERROR(VLOOKUP(T196,Таблица1[],3,0),0)*$E$2/100</f>
        <v>0</v>
      </c>
      <c r="BS196" s="41">
        <f>IFERROR(VLOOKUP(T196,Таблица1[],2,0),0)*$E$2/100</f>
        <v>0</v>
      </c>
      <c r="BT196" s="41">
        <f>IFERROR(VLOOKUP(T196,Таблица1[],4,0),0)*$E$2/100</f>
        <v>0</v>
      </c>
      <c r="BU196" s="5" t="str">
        <f t="shared" si="51"/>
        <v>,  0,0,0</v>
      </c>
    </row>
    <row r="197" spans="2:73" x14ac:dyDescent="0.45">
      <c r="B197" s="30">
        <v>64</v>
      </c>
      <c r="C197" s="30">
        <v>0</v>
      </c>
      <c r="D197" s="30">
        <v>20</v>
      </c>
      <c r="E197" s="30">
        <v>1</v>
      </c>
      <c r="F197" t="str">
        <f t="shared" si="53"/>
        <v>64,0,20,1</v>
      </c>
      <c r="V197" t="str">
        <f t="shared" si="52"/>
        <v>.DB   64,0,20,1,  0,0,0,  0,0,0,  0,0,0,  0,0,0,  0,0,0,  0,0,0,  0,0,0,  0,0,0,  0,0,0,  0,0,0,  0,0,0,  0,0,0</v>
      </c>
      <c r="W197" s="30" t="s">
        <v>24</v>
      </c>
      <c r="X197" s="30"/>
      <c r="Y197" s="30"/>
      <c r="Z197" s="41">
        <f>IFERROR(VLOOKUP(I197,Таблица1[],3,0),0)*$E$2/100</f>
        <v>0</v>
      </c>
      <c r="AA197" s="41">
        <f>IFERROR(VLOOKUP(I197,Таблица1[],2,0),0)*$E$2/100</f>
        <v>0</v>
      </c>
      <c r="AB197" s="41">
        <f>IFERROR(VLOOKUP(I197,Таблица1[],4,0),0)*$E$2/100</f>
        <v>0</v>
      </c>
      <c r="AC197" s="5" t="str">
        <f t="shared" si="40"/>
        <v>,  0,0,0</v>
      </c>
      <c r="AD197" s="41">
        <f>IFERROR(VLOOKUP(J197,Таблица1[],3,0),0)*$E$2/100</f>
        <v>0</v>
      </c>
      <c r="AE197" s="41">
        <f>IFERROR(VLOOKUP(J197,Таблица1[],2,0),0)*$E$2/100</f>
        <v>0</v>
      </c>
      <c r="AF197" s="41">
        <f>IFERROR(VLOOKUP(J197,Таблица1[],4,0),0)*$E$2/100</f>
        <v>0</v>
      </c>
      <c r="AG197" s="5" t="str">
        <f t="shared" si="41"/>
        <v>,  0,0,0</v>
      </c>
      <c r="AH197" s="41">
        <f>IFERROR(VLOOKUP(K197,Таблица1[],3,0),0)*$E$2/100</f>
        <v>0</v>
      </c>
      <c r="AI197" s="41">
        <f>IFERROR(VLOOKUP(K197,Таблица1[],2,0),0)*$E$2/100</f>
        <v>0</v>
      </c>
      <c r="AJ197" s="41">
        <f>IFERROR(VLOOKUP(K197,Таблица1[],4,0),0)*$E$2/100</f>
        <v>0</v>
      </c>
      <c r="AK197" s="5" t="str">
        <f t="shared" si="42"/>
        <v>,  0,0,0</v>
      </c>
      <c r="AL197" s="41">
        <f>IFERROR(VLOOKUP(L197,Таблица1[],3,0),0)*$E$2/100</f>
        <v>0</v>
      </c>
      <c r="AM197" s="41">
        <f>IFERROR(VLOOKUP(L197,Таблица1[],2,0),0)*$E$2/100</f>
        <v>0</v>
      </c>
      <c r="AN197" s="41">
        <f>IFERROR(VLOOKUP(L197,Таблица1[],4,0),0)*$E$2/100</f>
        <v>0</v>
      </c>
      <c r="AO197" s="5" t="str">
        <f t="shared" si="43"/>
        <v>,  0,0,0</v>
      </c>
      <c r="AP197" s="41">
        <f>IFERROR(VLOOKUP(M197,Таблица1[],3,0),0)*$E$2/100</f>
        <v>0</v>
      </c>
      <c r="AQ197" s="41">
        <f>IFERROR(VLOOKUP(M197,Таблица1[],2,0),0)*$E$2/100</f>
        <v>0</v>
      </c>
      <c r="AR197" s="41">
        <f>IFERROR(VLOOKUP(M197,Таблица1[],4,0),0)*$E$2/100</f>
        <v>0</v>
      </c>
      <c r="AS197" s="5" t="str">
        <f t="shared" si="44"/>
        <v>,  0,0,0</v>
      </c>
      <c r="AT197" s="41">
        <f>IFERROR(VLOOKUP(N197,Таблица1[],3,0),0)*$E$2/100</f>
        <v>0</v>
      </c>
      <c r="AU197" s="41">
        <f>IFERROR(VLOOKUP(N197,Таблица1[],2,0),0)*$E$2/100</f>
        <v>0</v>
      </c>
      <c r="AV197" s="41">
        <f>IFERROR(VLOOKUP(N197,Таблица1[],4,0),0)*$E$2/100</f>
        <v>0</v>
      </c>
      <c r="AW197" s="5" t="str">
        <f t="shared" si="45"/>
        <v>,  0,0,0</v>
      </c>
      <c r="AX197" s="41">
        <f>IFERROR(VLOOKUP(O197,Таблица1[],3,0),0)*$E$2/100</f>
        <v>0</v>
      </c>
      <c r="AY197" s="41">
        <f>IFERROR(VLOOKUP(O197,Таблица1[],2,0),0)*$E$2/100</f>
        <v>0</v>
      </c>
      <c r="AZ197" s="41">
        <f>IFERROR(VLOOKUP(O197,Таблица1[],4,0),0)*$E$2/100</f>
        <v>0</v>
      </c>
      <c r="BA197" s="5" t="str">
        <f t="shared" si="46"/>
        <v>,  0,0,0</v>
      </c>
      <c r="BB197" s="41">
        <f>IFERROR(VLOOKUP(P197,Таблица1[],3,0),0)*$E$2/100</f>
        <v>0</v>
      </c>
      <c r="BC197" s="41">
        <f>IFERROR(VLOOKUP(P197,Таблица1[],2,0),0)*$E$2/100</f>
        <v>0</v>
      </c>
      <c r="BD197" s="41">
        <f>IFERROR(VLOOKUP(P197,Таблица1[],4,0),0)*$E$2/100</f>
        <v>0</v>
      </c>
      <c r="BE197" s="5" t="str">
        <f t="shared" si="47"/>
        <v>,  0,0,0</v>
      </c>
      <c r="BF197" s="41">
        <f>IFERROR(VLOOKUP(Q197,Таблица1[],3,0),0)*$E$2/100</f>
        <v>0</v>
      </c>
      <c r="BG197" s="41">
        <f>IFERROR(VLOOKUP(Q197,Таблица1[],2,0),0)*$E$2/100</f>
        <v>0</v>
      </c>
      <c r="BH197" s="41">
        <f>IFERROR(VLOOKUP(Q197,Таблица1[],4,0),0)*$E$2/100</f>
        <v>0</v>
      </c>
      <c r="BI197" s="5" t="str">
        <f t="shared" si="48"/>
        <v>,  0,0,0</v>
      </c>
      <c r="BJ197" s="41">
        <f>IFERROR(VLOOKUP(R197,Таблица1[],3,0),0)*$E$2/100</f>
        <v>0</v>
      </c>
      <c r="BK197" s="41">
        <f>IFERROR(VLOOKUP(R197,Таблица1[],2,0),0)*$E$2/100</f>
        <v>0</v>
      </c>
      <c r="BL197" s="41">
        <f>IFERROR(VLOOKUP(R197,Таблица1[],4,0),0)*$E$2/100</f>
        <v>0</v>
      </c>
      <c r="BM197" s="5" t="str">
        <f t="shared" si="49"/>
        <v>,  0,0,0</v>
      </c>
      <c r="BN197" s="41">
        <f>IFERROR(VLOOKUP(S197,Таблица1[],3,0),0)*$E$2/100</f>
        <v>0</v>
      </c>
      <c r="BO197" s="41">
        <f>IFERROR(VLOOKUP(S197,Таблица1[],2,0),0)*$E$2/100</f>
        <v>0</v>
      </c>
      <c r="BP197" s="41">
        <f>IFERROR(VLOOKUP(S197,Таблица1[],4,0),0)*$E$2/100</f>
        <v>0</v>
      </c>
      <c r="BQ197" s="5" t="str">
        <f t="shared" si="50"/>
        <v>,  0,0,0</v>
      </c>
      <c r="BR197" s="41">
        <f>IFERROR(VLOOKUP(T197,Таблица1[],3,0),0)*$E$2/100</f>
        <v>0</v>
      </c>
      <c r="BS197" s="41">
        <f>IFERROR(VLOOKUP(T197,Таблица1[],2,0),0)*$E$2/100</f>
        <v>0</v>
      </c>
      <c r="BT197" s="41">
        <f>IFERROR(VLOOKUP(T197,Таблица1[],4,0),0)*$E$2/100</f>
        <v>0</v>
      </c>
      <c r="BU197" s="5" t="str">
        <f t="shared" si="51"/>
        <v>,  0,0,0</v>
      </c>
    </row>
    <row r="198" spans="2:73" x14ac:dyDescent="0.45">
      <c r="B198" s="30">
        <v>64</v>
      </c>
      <c r="C198" s="30">
        <v>0</v>
      </c>
      <c r="D198" s="30">
        <v>20</v>
      </c>
      <c r="E198" s="30">
        <v>1</v>
      </c>
      <c r="F198" t="str">
        <f t="shared" si="53"/>
        <v>64,0,20,1</v>
      </c>
      <c r="V198" t="str">
        <f t="shared" si="52"/>
        <v>.DB   64,0,20,1,  0,0,0,  0,0,0,  0,0,0,  0,0,0,  0,0,0,  0,0,0,  0,0,0,  0,0,0,  0,0,0,  0,0,0,  0,0,0,  0,0,0</v>
      </c>
      <c r="W198" s="30" t="s">
        <v>24</v>
      </c>
      <c r="X198" s="30"/>
      <c r="Y198" s="30"/>
      <c r="Z198" s="41">
        <f>IFERROR(VLOOKUP(I198,Таблица1[],3,0),0)*$E$2/100</f>
        <v>0</v>
      </c>
      <c r="AA198" s="41">
        <f>IFERROR(VLOOKUP(I198,Таблица1[],2,0),0)*$E$2/100</f>
        <v>0</v>
      </c>
      <c r="AB198" s="41">
        <f>IFERROR(VLOOKUP(I198,Таблица1[],4,0),0)*$E$2/100</f>
        <v>0</v>
      </c>
      <c r="AC198" s="5" t="str">
        <f t="shared" ref="AC198:AC219" si="54">CONCATENATE($V$2,ROUND(Z198,0),",",ROUND(AA198,0),",",ROUND(AB198,0))</f>
        <v>,  0,0,0</v>
      </c>
      <c r="AD198" s="41">
        <f>IFERROR(VLOOKUP(J198,Таблица1[],3,0),0)*$E$2/100</f>
        <v>0</v>
      </c>
      <c r="AE198" s="41">
        <f>IFERROR(VLOOKUP(J198,Таблица1[],2,0),0)*$E$2/100</f>
        <v>0</v>
      </c>
      <c r="AF198" s="41">
        <f>IFERROR(VLOOKUP(J198,Таблица1[],4,0),0)*$E$2/100</f>
        <v>0</v>
      </c>
      <c r="AG198" s="5" t="str">
        <f t="shared" ref="AG198:AG219" si="55">CONCATENATE($V$2,ROUND(AD198,0),",",ROUND(AE198,0),",",ROUND(AF198,0))</f>
        <v>,  0,0,0</v>
      </c>
      <c r="AH198" s="41">
        <f>IFERROR(VLOOKUP(K198,Таблица1[],3,0),0)*$E$2/100</f>
        <v>0</v>
      </c>
      <c r="AI198" s="41">
        <f>IFERROR(VLOOKUP(K198,Таблица1[],2,0),0)*$E$2/100</f>
        <v>0</v>
      </c>
      <c r="AJ198" s="41">
        <f>IFERROR(VLOOKUP(K198,Таблица1[],4,0),0)*$E$2/100</f>
        <v>0</v>
      </c>
      <c r="AK198" s="5" t="str">
        <f t="shared" ref="AK198:AK219" si="56">CONCATENATE($V$2,ROUND(AH198,0),",",ROUND(AI198,0),",",ROUND(AJ198,0))</f>
        <v>,  0,0,0</v>
      </c>
      <c r="AL198" s="41">
        <f>IFERROR(VLOOKUP(L198,Таблица1[],3,0),0)*$E$2/100</f>
        <v>0</v>
      </c>
      <c r="AM198" s="41">
        <f>IFERROR(VLOOKUP(L198,Таблица1[],2,0),0)*$E$2/100</f>
        <v>0</v>
      </c>
      <c r="AN198" s="41">
        <f>IFERROR(VLOOKUP(L198,Таблица1[],4,0),0)*$E$2/100</f>
        <v>0</v>
      </c>
      <c r="AO198" s="5" t="str">
        <f t="shared" ref="AO198:AO219" si="57">CONCATENATE($V$2,ROUND(AL198,0),",",ROUND(AM198,0),",",ROUND(AN198,0))</f>
        <v>,  0,0,0</v>
      </c>
      <c r="AP198" s="41">
        <f>IFERROR(VLOOKUP(M198,Таблица1[],3,0),0)*$E$2/100</f>
        <v>0</v>
      </c>
      <c r="AQ198" s="41">
        <f>IFERROR(VLOOKUP(M198,Таблица1[],2,0),0)*$E$2/100</f>
        <v>0</v>
      </c>
      <c r="AR198" s="41">
        <f>IFERROR(VLOOKUP(M198,Таблица1[],4,0),0)*$E$2/100</f>
        <v>0</v>
      </c>
      <c r="AS198" s="5" t="str">
        <f t="shared" ref="AS198:AS219" si="58">CONCATENATE($V$2,ROUND(AP198,0),",",ROUND(AQ198,0),",",ROUND(AR198,0))</f>
        <v>,  0,0,0</v>
      </c>
      <c r="AT198" s="41">
        <f>IFERROR(VLOOKUP(N198,Таблица1[],3,0),0)*$E$2/100</f>
        <v>0</v>
      </c>
      <c r="AU198" s="41">
        <f>IFERROR(VLOOKUP(N198,Таблица1[],2,0),0)*$E$2/100</f>
        <v>0</v>
      </c>
      <c r="AV198" s="41">
        <f>IFERROR(VLOOKUP(N198,Таблица1[],4,0),0)*$E$2/100</f>
        <v>0</v>
      </c>
      <c r="AW198" s="5" t="str">
        <f t="shared" ref="AW198:AW219" si="59">CONCATENATE($V$2,ROUND(AT198,0),",",ROUND(AU198,0),",",ROUND(AV198,0))</f>
        <v>,  0,0,0</v>
      </c>
      <c r="AX198" s="41">
        <f>IFERROR(VLOOKUP(O198,Таблица1[],3,0),0)*$E$2/100</f>
        <v>0</v>
      </c>
      <c r="AY198" s="41">
        <f>IFERROR(VLOOKUP(O198,Таблица1[],2,0),0)*$E$2/100</f>
        <v>0</v>
      </c>
      <c r="AZ198" s="41">
        <f>IFERROR(VLOOKUP(O198,Таблица1[],4,0),0)*$E$2/100</f>
        <v>0</v>
      </c>
      <c r="BA198" s="5" t="str">
        <f t="shared" ref="BA198:BA219" si="60">CONCATENATE($V$2,ROUND(AX198,0),",",ROUND(AY198,0),",",ROUND(AZ198,0))</f>
        <v>,  0,0,0</v>
      </c>
      <c r="BB198" s="41">
        <f>IFERROR(VLOOKUP(P198,Таблица1[],3,0),0)*$E$2/100</f>
        <v>0</v>
      </c>
      <c r="BC198" s="41">
        <f>IFERROR(VLOOKUP(P198,Таблица1[],2,0),0)*$E$2/100</f>
        <v>0</v>
      </c>
      <c r="BD198" s="41">
        <f>IFERROR(VLOOKUP(P198,Таблица1[],4,0),0)*$E$2/100</f>
        <v>0</v>
      </c>
      <c r="BE198" s="5" t="str">
        <f t="shared" ref="BE198:BE219" si="61">CONCATENATE($V$2,ROUND(BB198,0),",",ROUND(BC198,0),",",ROUND(BD198,0))</f>
        <v>,  0,0,0</v>
      </c>
      <c r="BF198" s="41">
        <f>IFERROR(VLOOKUP(Q198,Таблица1[],3,0),0)*$E$2/100</f>
        <v>0</v>
      </c>
      <c r="BG198" s="41">
        <f>IFERROR(VLOOKUP(Q198,Таблица1[],2,0),0)*$E$2/100</f>
        <v>0</v>
      </c>
      <c r="BH198" s="41">
        <f>IFERROR(VLOOKUP(Q198,Таблица1[],4,0),0)*$E$2/100</f>
        <v>0</v>
      </c>
      <c r="BI198" s="5" t="str">
        <f t="shared" ref="BI198:BI219" si="62">CONCATENATE($V$2,ROUND(BF198,0),",",ROUND(BG198,0),",",ROUND(BH198,0))</f>
        <v>,  0,0,0</v>
      </c>
      <c r="BJ198" s="41">
        <f>IFERROR(VLOOKUP(R198,Таблица1[],3,0),0)*$E$2/100</f>
        <v>0</v>
      </c>
      <c r="BK198" s="41">
        <f>IFERROR(VLOOKUP(R198,Таблица1[],2,0),0)*$E$2/100</f>
        <v>0</v>
      </c>
      <c r="BL198" s="41">
        <f>IFERROR(VLOOKUP(R198,Таблица1[],4,0),0)*$E$2/100</f>
        <v>0</v>
      </c>
      <c r="BM198" s="5" t="str">
        <f t="shared" ref="BM198:BM219" si="63">CONCATENATE($V$2,ROUND(BJ198,0),",",ROUND(BK198,0),",",ROUND(BL198,0))</f>
        <v>,  0,0,0</v>
      </c>
      <c r="BN198" s="41">
        <f>IFERROR(VLOOKUP(S198,Таблица1[],3,0),0)*$E$2/100</f>
        <v>0</v>
      </c>
      <c r="BO198" s="41">
        <f>IFERROR(VLOOKUP(S198,Таблица1[],2,0),0)*$E$2/100</f>
        <v>0</v>
      </c>
      <c r="BP198" s="41">
        <f>IFERROR(VLOOKUP(S198,Таблица1[],4,0),0)*$E$2/100</f>
        <v>0</v>
      </c>
      <c r="BQ198" s="5" t="str">
        <f t="shared" ref="BQ198:BQ219" si="64">CONCATENATE($V$2,ROUND(BN198,0),",",ROUND(BO198,0),",",ROUND(BP198,0))</f>
        <v>,  0,0,0</v>
      </c>
      <c r="BR198" s="41">
        <f>IFERROR(VLOOKUP(T198,Таблица1[],3,0),0)*$E$2/100</f>
        <v>0</v>
      </c>
      <c r="BS198" s="41">
        <f>IFERROR(VLOOKUP(T198,Таблица1[],2,0),0)*$E$2/100</f>
        <v>0</v>
      </c>
      <c r="BT198" s="41">
        <f>IFERROR(VLOOKUP(T198,Таблица1[],4,0),0)*$E$2/100</f>
        <v>0</v>
      </c>
      <c r="BU198" s="5" t="str">
        <f t="shared" ref="BU198:BU219" si="65">CONCATENATE($V$2,ROUND(BR198,0),",",ROUND(BS198,0),",",ROUND(BT198,0))</f>
        <v>,  0,0,0</v>
      </c>
    </row>
    <row r="199" spans="2:73" x14ac:dyDescent="0.45">
      <c r="B199" s="30">
        <v>64</v>
      </c>
      <c r="C199" s="30">
        <v>0</v>
      </c>
      <c r="D199" s="30">
        <v>20</v>
      </c>
      <c r="E199" s="30">
        <v>1</v>
      </c>
      <c r="F199" t="str">
        <f t="shared" si="53"/>
        <v>64,0,20,1</v>
      </c>
      <c r="V199" t="str">
        <f t="shared" si="52"/>
        <v>.DB   64,0,20,1,  0,0,0,  0,0,0,  0,0,0,  0,0,0,  0,0,0,  0,0,0,  0,0,0,  0,0,0,  0,0,0,  0,0,0,  0,0,0,  0,0,0</v>
      </c>
      <c r="W199" s="30" t="s">
        <v>24</v>
      </c>
      <c r="X199" s="30"/>
      <c r="Y199" s="30"/>
      <c r="Z199" s="41">
        <f>IFERROR(VLOOKUP(I199,Таблица1[],3,0),0)*$E$2/100</f>
        <v>0</v>
      </c>
      <c r="AA199" s="41">
        <f>IFERROR(VLOOKUP(I199,Таблица1[],2,0),0)*$E$2/100</f>
        <v>0</v>
      </c>
      <c r="AB199" s="41">
        <f>IFERROR(VLOOKUP(I199,Таблица1[],4,0),0)*$E$2/100</f>
        <v>0</v>
      </c>
      <c r="AC199" s="5" t="str">
        <f t="shared" si="54"/>
        <v>,  0,0,0</v>
      </c>
      <c r="AD199" s="41">
        <f>IFERROR(VLOOKUP(J199,Таблица1[],3,0),0)*$E$2/100</f>
        <v>0</v>
      </c>
      <c r="AE199" s="41">
        <f>IFERROR(VLOOKUP(J199,Таблица1[],2,0),0)*$E$2/100</f>
        <v>0</v>
      </c>
      <c r="AF199" s="41">
        <f>IFERROR(VLOOKUP(J199,Таблица1[],4,0),0)*$E$2/100</f>
        <v>0</v>
      </c>
      <c r="AG199" s="5" t="str">
        <f t="shared" si="55"/>
        <v>,  0,0,0</v>
      </c>
      <c r="AH199" s="41">
        <f>IFERROR(VLOOKUP(K199,Таблица1[],3,0),0)*$E$2/100</f>
        <v>0</v>
      </c>
      <c r="AI199" s="41">
        <f>IFERROR(VLOOKUP(K199,Таблица1[],2,0),0)*$E$2/100</f>
        <v>0</v>
      </c>
      <c r="AJ199" s="41">
        <f>IFERROR(VLOOKUP(K199,Таблица1[],4,0),0)*$E$2/100</f>
        <v>0</v>
      </c>
      <c r="AK199" s="5" t="str">
        <f t="shared" si="56"/>
        <v>,  0,0,0</v>
      </c>
      <c r="AL199" s="41">
        <f>IFERROR(VLOOKUP(L199,Таблица1[],3,0),0)*$E$2/100</f>
        <v>0</v>
      </c>
      <c r="AM199" s="41">
        <f>IFERROR(VLOOKUP(L199,Таблица1[],2,0),0)*$E$2/100</f>
        <v>0</v>
      </c>
      <c r="AN199" s="41">
        <f>IFERROR(VLOOKUP(L199,Таблица1[],4,0),0)*$E$2/100</f>
        <v>0</v>
      </c>
      <c r="AO199" s="5" t="str">
        <f t="shared" si="57"/>
        <v>,  0,0,0</v>
      </c>
      <c r="AP199" s="41">
        <f>IFERROR(VLOOKUP(M199,Таблица1[],3,0),0)*$E$2/100</f>
        <v>0</v>
      </c>
      <c r="AQ199" s="41">
        <f>IFERROR(VLOOKUP(M199,Таблица1[],2,0),0)*$E$2/100</f>
        <v>0</v>
      </c>
      <c r="AR199" s="41">
        <f>IFERROR(VLOOKUP(M199,Таблица1[],4,0),0)*$E$2/100</f>
        <v>0</v>
      </c>
      <c r="AS199" s="5" t="str">
        <f t="shared" si="58"/>
        <v>,  0,0,0</v>
      </c>
      <c r="AT199" s="41">
        <f>IFERROR(VLOOKUP(N199,Таблица1[],3,0),0)*$E$2/100</f>
        <v>0</v>
      </c>
      <c r="AU199" s="41">
        <f>IFERROR(VLOOKUP(N199,Таблица1[],2,0),0)*$E$2/100</f>
        <v>0</v>
      </c>
      <c r="AV199" s="41">
        <f>IFERROR(VLOOKUP(N199,Таблица1[],4,0),0)*$E$2/100</f>
        <v>0</v>
      </c>
      <c r="AW199" s="5" t="str">
        <f t="shared" si="59"/>
        <v>,  0,0,0</v>
      </c>
      <c r="AX199" s="41">
        <f>IFERROR(VLOOKUP(O199,Таблица1[],3,0),0)*$E$2/100</f>
        <v>0</v>
      </c>
      <c r="AY199" s="41">
        <f>IFERROR(VLOOKUP(O199,Таблица1[],2,0),0)*$E$2/100</f>
        <v>0</v>
      </c>
      <c r="AZ199" s="41">
        <f>IFERROR(VLOOKUP(O199,Таблица1[],4,0),0)*$E$2/100</f>
        <v>0</v>
      </c>
      <c r="BA199" s="5" t="str">
        <f t="shared" si="60"/>
        <v>,  0,0,0</v>
      </c>
      <c r="BB199" s="41">
        <f>IFERROR(VLOOKUP(P199,Таблица1[],3,0),0)*$E$2/100</f>
        <v>0</v>
      </c>
      <c r="BC199" s="41">
        <f>IFERROR(VLOOKUP(P199,Таблица1[],2,0),0)*$E$2/100</f>
        <v>0</v>
      </c>
      <c r="BD199" s="41">
        <f>IFERROR(VLOOKUP(P199,Таблица1[],4,0),0)*$E$2/100</f>
        <v>0</v>
      </c>
      <c r="BE199" s="5" t="str">
        <f t="shared" si="61"/>
        <v>,  0,0,0</v>
      </c>
      <c r="BF199" s="41">
        <f>IFERROR(VLOOKUP(Q199,Таблица1[],3,0),0)*$E$2/100</f>
        <v>0</v>
      </c>
      <c r="BG199" s="41">
        <f>IFERROR(VLOOKUP(Q199,Таблица1[],2,0),0)*$E$2/100</f>
        <v>0</v>
      </c>
      <c r="BH199" s="41">
        <f>IFERROR(VLOOKUP(Q199,Таблица1[],4,0),0)*$E$2/100</f>
        <v>0</v>
      </c>
      <c r="BI199" s="5" t="str">
        <f t="shared" si="62"/>
        <v>,  0,0,0</v>
      </c>
      <c r="BJ199" s="41">
        <f>IFERROR(VLOOKUP(R199,Таблица1[],3,0),0)*$E$2/100</f>
        <v>0</v>
      </c>
      <c r="BK199" s="41">
        <f>IFERROR(VLOOKUP(R199,Таблица1[],2,0),0)*$E$2/100</f>
        <v>0</v>
      </c>
      <c r="BL199" s="41">
        <f>IFERROR(VLOOKUP(R199,Таблица1[],4,0),0)*$E$2/100</f>
        <v>0</v>
      </c>
      <c r="BM199" s="5" t="str">
        <f t="shared" si="63"/>
        <v>,  0,0,0</v>
      </c>
      <c r="BN199" s="41">
        <f>IFERROR(VLOOKUP(S199,Таблица1[],3,0),0)*$E$2/100</f>
        <v>0</v>
      </c>
      <c r="BO199" s="41">
        <f>IFERROR(VLOOKUP(S199,Таблица1[],2,0),0)*$E$2/100</f>
        <v>0</v>
      </c>
      <c r="BP199" s="41">
        <f>IFERROR(VLOOKUP(S199,Таблица1[],4,0),0)*$E$2/100</f>
        <v>0</v>
      </c>
      <c r="BQ199" s="5" t="str">
        <f t="shared" si="64"/>
        <v>,  0,0,0</v>
      </c>
      <c r="BR199" s="41">
        <f>IFERROR(VLOOKUP(T199,Таблица1[],3,0),0)*$E$2/100</f>
        <v>0</v>
      </c>
      <c r="BS199" s="41">
        <f>IFERROR(VLOOKUP(T199,Таблица1[],2,0),0)*$E$2/100</f>
        <v>0</v>
      </c>
      <c r="BT199" s="41">
        <f>IFERROR(VLOOKUP(T199,Таблица1[],4,0),0)*$E$2/100</f>
        <v>0</v>
      </c>
      <c r="BU199" s="5" t="str">
        <f t="shared" si="65"/>
        <v>,  0,0,0</v>
      </c>
    </row>
    <row r="200" spans="2:73" x14ac:dyDescent="0.45">
      <c r="B200" s="30">
        <v>64</v>
      </c>
      <c r="C200" s="30">
        <v>0</v>
      </c>
      <c r="D200" s="30">
        <v>20</v>
      </c>
      <c r="E200" s="30">
        <v>1</v>
      </c>
      <c r="F200" t="str">
        <f t="shared" si="53"/>
        <v>64,0,20,1</v>
      </c>
      <c r="V200" t="str">
        <f t="shared" si="52"/>
        <v>.DB   64,0,20,1,  0,0,0,  0,0,0,  0,0,0,  0,0,0,  0,0,0,  0,0,0,  0,0,0,  0,0,0,  0,0,0,  0,0,0,  0,0,0,  0,0,0</v>
      </c>
      <c r="W200" s="30" t="s">
        <v>24</v>
      </c>
      <c r="X200" s="30"/>
      <c r="Y200" s="30"/>
      <c r="Z200" s="41">
        <f>IFERROR(VLOOKUP(I200,Таблица1[],3,0),0)*$E$2/100</f>
        <v>0</v>
      </c>
      <c r="AA200" s="41">
        <f>IFERROR(VLOOKUP(I200,Таблица1[],2,0),0)*$E$2/100</f>
        <v>0</v>
      </c>
      <c r="AB200" s="41">
        <f>IFERROR(VLOOKUP(I200,Таблица1[],4,0),0)*$E$2/100</f>
        <v>0</v>
      </c>
      <c r="AC200" s="5" t="str">
        <f t="shared" si="54"/>
        <v>,  0,0,0</v>
      </c>
      <c r="AD200" s="41">
        <f>IFERROR(VLOOKUP(J200,Таблица1[],3,0),0)*$E$2/100</f>
        <v>0</v>
      </c>
      <c r="AE200" s="41">
        <f>IFERROR(VLOOKUP(J200,Таблица1[],2,0),0)*$E$2/100</f>
        <v>0</v>
      </c>
      <c r="AF200" s="41">
        <f>IFERROR(VLOOKUP(J200,Таблица1[],4,0),0)*$E$2/100</f>
        <v>0</v>
      </c>
      <c r="AG200" s="5" t="str">
        <f t="shared" si="55"/>
        <v>,  0,0,0</v>
      </c>
      <c r="AH200" s="41">
        <f>IFERROR(VLOOKUP(K200,Таблица1[],3,0),0)*$E$2/100</f>
        <v>0</v>
      </c>
      <c r="AI200" s="41">
        <f>IFERROR(VLOOKUP(K200,Таблица1[],2,0),0)*$E$2/100</f>
        <v>0</v>
      </c>
      <c r="AJ200" s="41">
        <f>IFERROR(VLOOKUP(K200,Таблица1[],4,0),0)*$E$2/100</f>
        <v>0</v>
      </c>
      <c r="AK200" s="5" t="str">
        <f t="shared" si="56"/>
        <v>,  0,0,0</v>
      </c>
      <c r="AL200" s="41">
        <f>IFERROR(VLOOKUP(L200,Таблица1[],3,0),0)*$E$2/100</f>
        <v>0</v>
      </c>
      <c r="AM200" s="41">
        <f>IFERROR(VLOOKUP(L200,Таблица1[],2,0),0)*$E$2/100</f>
        <v>0</v>
      </c>
      <c r="AN200" s="41">
        <f>IFERROR(VLOOKUP(L200,Таблица1[],4,0),0)*$E$2/100</f>
        <v>0</v>
      </c>
      <c r="AO200" s="5" t="str">
        <f t="shared" si="57"/>
        <v>,  0,0,0</v>
      </c>
      <c r="AP200" s="41">
        <f>IFERROR(VLOOKUP(M200,Таблица1[],3,0),0)*$E$2/100</f>
        <v>0</v>
      </c>
      <c r="AQ200" s="41">
        <f>IFERROR(VLOOKUP(M200,Таблица1[],2,0),0)*$E$2/100</f>
        <v>0</v>
      </c>
      <c r="AR200" s="41">
        <f>IFERROR(VLOOKUP(M200,Таблица1[],4,0),0)*$E$2/100</f>
        <v>0</v>
      </c>
      <c r="AS200" s="5" t="str">
        <f t="shared" si="58"/>
        <v>,  0,0,0</v>
      </c>
      <c r="AT200" s="41">
        <f>IFERROR(VLOOKUP(N200,Таблица1[],3,0),0)*$E$2/100</f>
        <v>0</v>
      </c>
      <c r="AU200" s="41">
        <f>IFERROR(VLOOKUP(N200,Таблица1[],2,0),0)*$E$2/100</f>
        <v>0</v>
      </c>
      <c r="AV200" s="41">
        <f>IFERROR(VLOOKUP(N200,Таблица1[],4,0),0)*$E$2/100</f>
        <v>0</v>
      </c>
      <c r="AW200" s="5" t="str">
        <f t="shared" si="59"/>
        <v>,  0,0,0</v>
      </c>
      <c r="AX200" s="41">
        <f>IFERROR(VLOOKUP(O200,Таблица1[],3,0),0)*$E$2/100</f>
        <v>0</v>
      </c>
      <c r="AY200" s="41">
        <f>IFERROR(VLOOKUP(O200,Таблица1[],2,0),0)*$E$2/100</f>
        <v>0</v>
      </c>
      <c r="AZ200" s="41">
        <f>IFERROR(VLOOKUP(O200,Таблица1[],4,0),0)*$E$2/100</f>
        <v>0</v>
      </c>
      <c r="BA200" s="5" t="str">
        <f t="shared" si="60"/>
        <v>,  0,0,0</v>
      </c>
      <c r="BB200" s="41">
        <f>IFERROR(VLOOKUP(P200,Таблица1[],3,0),0)*$E$2/100</f>
        <v>0</v>
      </c>
      <c r="BC200" s="41">
        <f>IFERROR(VLOOKUP(P200,Таблица1[],2,0),0)*$E$2/100</f>
        <v>0</v>
      </c>
      <c r="BD200" s="41">
        <f>IFERROR(VLOOKUP(P200,Таблица1[],4,0),0)*$E$2/100</f>
        <v>0</v>
      </c>
      <c r="BE200" s="5" t="str">
        <f t="shared" si="61"/>
        <v>,  0,0,0</v>
      </c>
      <c r="BF200" s="41">
        <f>IFERROR(VLOOKUP(Q200,Таблица1[],3,0),0)*$E$2/100</f>
        <v>0</v>
      </c>
      <c r="BG200" s="41">
        <f>IFERROR(VLOOKUP(Q200,Таблица1[],2,0),0)*$E$2/100</f>
        <v>0</v>
      </c>
      <c r="BH200" s="41">
        <f>IFERROR(VLOOKUP(Q200,Таблица1[],4,0),0)*$E$2/100</f>
        <v>0</v>
      </c>
      <c r="BI200" s="5" t="str">
        <f t="shared" si="62"/>
        <v>,  0,0,0</v>
      </c>
      <c r="BJ200" s="41">
        <f>IFERROR(VLOOKUP(R200,Таблица1[],3,0),0)*$E$2/100</f>
        <v>0</v>
      </c>
      <c r="BK200" s="41">
        <f>IFERROR(VLOOKUP(R200,Таблица1[],2,0),0)*$E$2/100</f>
        <v>0</v>
      </c>
      <c r="BL200" s="41">
        <f>IFERROR(VLOOKUP(R200,Таблица1[],4,0),0)*$E$2/100</f>
        <v>0</v>
      </c>
      <c r="BM200" s="5" t="str">
        <f t="shared" si="63"/>
        <v>,  0,0,0</v>
      </c>
      <c r="BN200" s="41">
        <f>IFERROR(VLOOKUP(S200,Таблица1[],3,0),0)*$E$2/100</f>
        <v>0</v>
      </c>
      <c r="BO200" s="41">
        <f>IFERROR(VLOOKUP(S200,Таблица1[],2,0),0)*$E$2/100</f>
        <v>0</v>
      </c>
      <c r="BP200" s="41">
        <f>IFERROR(VLOOKUP(S200,Таблица1[],4,0),0)*$E$2/100</f>
        <v>0</v>
      </c>
      <c r="BQ200" s="5" t="str">
        <f t="shared" si="64"/>
        <v>,  0,0,0</v>
      </c>
      <c r="BR200" s="41">
        <f>IFERROR(VLOOKUP(T200,Таблица1[],3,0),0)*$E$2/100</f>
        <v>0</v>
      </c>
      <c r="BS200" s="41">
        <f>IFERROR(VLOOKUP(T200,Таблица1[],2,0),0)*$E$2/100</f>
        <v>0</v>
      </c>
      <c r="BT200" s="41">
        <f>IFERROR(VLOOKUP(T200,Таблица1[],4,0),0)*$E$2/100</f>
        <v>0</v>
      </c>
      <c r="BU200" s="5" t="str">
        <f t="shared" si="65"/>
        <v>,  0,0,0</v>
      </c>
    </row>
    <row r="201" spans="2:73" x14ac:dyDescent="0.45">
      <c r="B201" s="30">
        <v>64</v>
      </c>
      <c r="C201" s="30">
        <v>0</v>
      </c>
      <c r="D201" s="30">
        <v>20</v>
      </c>
      <c r="E201" s="30">
        <v>1</v>
      </c>
      <c r="F201" t="str">
        <f t="shared" si="53"/>
        <v>64,0,20,1</v>
      </c>
      <c r="V201" t="str">
        <f t="shared" si="52"/>
        <v>.DB   64,0,20,1,  0,0,0,  0,0,0,  0,0,0,  0,0,0,  0,0,0,  0,0,0,  0,0,0,  0,0,0,  0,0,0,  0,0,0,  0,0,0,  0,0,0</v>
      </c>
      <c r="W201" s="30" t="s">
        <v>24</v>
      </c>
      <c r="X201" s="30"/>
      <c r="Y201" s="30"/>
      <c r="Z201" s="41">
        <f>IFERROR(VLOOKUP(I201,Таблица1[],3,0),0)*$E$2/100</f>
        <v>0</v>
      </c>
      <c r="AA201" s="41">
        <f>IFERROR(VLOOKUP(I201,Таблица1[],2,0),0)*$E$2/100</f>
        <v>0</v>
      </c>
      <c r="AB201" s="41">
        <f>IFERROR(VLOOKUP(I201,Таблица1[],4,0),0)*$E$2/100</f>
        <v>0</v>
      </c>
      <c r="AC201" s="5" t="str">
        <f t="shared" si="54"/>
        <v>,  0,0,0</v>
      </c>
      <c r="AD201" s="41">
        <f>IFERROR(VLOOKUP(J201,Таблица1[],3,0),0)*$E$2/100</f>
        <v>0</v>
      </c>
      <c r="AE201" s="41">
        <f>IFERROR(VLOOKUP(J201,Таблица1[],2,0),0)*$E$2/100</f>
        <v>0</v>
      </c>
      <c r="AF201" s="41">
        <f>IFERROR(VLOOKUP(J201,Таблица1[],4,0),0)*$E$2/100</f>
        <v>0</v>
      </c>
      <c r="AG201" s="5" t="str">
        <f t="shared" si="55"/>
        <v>,  0,0,0</v>
      </c>
      <c r="AH201" s="41">
        <f>IFERROR(VLOOKUP(K201,Таблица1[],3,0),0)*$E$2/100</f>
        <v>0</v>
      </c>
      <c r="AI201" s="41">
        <f>IFERROR(VLOOKUP(K201,Таблица1[],2,0),0)*$E$2/100</f>
        <v>0</v>
      </c>
      <c r="AJ201" s="41">
        <f>IFERROR(VLOOKUP(K201,Таблица1[],4,0),0)*$E$2/100</f>
        <v>0</v>
      </c>
      <c r="AK201" s="5" t="str">
        <f t="shared" si="56"/>
        <v>,  0,0,0</v>
      </c>
      <c r="AL201" s="41">
        <f>IFERROR(VLOOKUP(L201,Таблица1[],3,0),0)*$E$2/100</f>
        <v>0</v>
      </c>
      <c r="AM201" s="41">
        <f>IFERROR(VLOOKUP(L201,Таблица1[],2,0),0)*$E$2/100</f>
        <v>0</v>
      </c>
      <c r="AN201" s="41">
        <f>IFERROR(VLOOKUP(L201,Таблица1[],4,0),0)*$E$2/100</f>
        <v>0</v>
      </c>
      <c r="AO201" s="5" t="str">
        <f t="shared" si="57"/>
        <v>,  0,0,0</v>
      </c>
      <c r="AP201" s="41">
        <f>IFERROR(VLOOKUP(M201,Таблица1[],3,0),0)*$E$2/100</f>
        <v>0</v>
      </c>
      <c r="AQ201" s="41">
        <f>IFERROR(VLOOKUP(M201,Таблица1[],2,0),0)*$E$2/100</f>
        <v>0</v>
      </c>
      <c r="AR201" s="41">
        <f>IFERROR(VLOOKUP(M201,Таблица1[],4,0),0)*$E$2/100</f>
        <v>0</v>
      </c>
      <c r="AS201" s="5" t="str">
        <f t="shared" si="58"/>
        <v>,  0,0,0</v>
      </c>
      <c r="AT201" s="41">
        <f>IFERROR(VLOOKUP(N201,Таблица1[],3,0),0)*$E$2/100</f>
        <v>0</v>
      </c>
      <c r="AU201" s="41">
        <f>IFERROR(VLOOKUP(N201,Таблица1[],2,0),0)*$E$2/100</f>
        <v>0</v>
      </c>
      <c r="AV201" s="41">
        <f>IFERROR(VLOOKUP(N201,Таблица1[],4,0),0)*$E$2/100</f>
        <v>0</v>
      </c>
      <c r="AW201" s="5" t="str">
        <f t="shared" si="59"/>
        <v>,  0,0,0</v>
      </c>
      <c r="AX201" s="41">
        <f>IFERROR(VLOOKUP(O201,Таблица1[],3,0),0)*$E$2/100</f>
        <v>0</v>
      </c>
      <c r="AY201" s="41">
        <f>IFERROR(VLOOKUP(O201,Таблица1[],2,0),0)*$E$2/100</f>
        <v>0</v>
      </c>
      <c r="AZ201" s="41">
        <f>IFERROR(VLOOKUP(O201,Таблица1[],4,0),0)*$E$2/100</f>
        <v>0</v>
      </c>
      <c r="BA201" s="5" t="str">
        <f t="shared" si="60"/>
        <v>,  0,0,0</v>
      </c>
      <c r="BB201" s="41">
        <f>IFERROR(VLOOKUP(P201,Таблица1[],3,0),0)*$E$2/100</f>
        <v>0</v>
      </c>
      <c r="BC201" s="41">
        <f>IFERROR(VLOOKUP(P201,Таблица1[],2,0),0)*$E$2/100</f>
        <v>0</v>
      </c>
      <c r="BD201" s="41">
        <f>IFERROR(VLOOKUP(P201,Таблица1[],4,0),0)*$E$2/100</f>
        <v>0</v>
      </c>
      <c r="BE201" s="5" t="str">
        <f t="shared" si="61"/>
        <v>,  0,0,0</v>
      </c>
      <c r="BF201" s="41">
        <f>IFERROR(VLOOKUP(Q201,Таблица1[],3,0),0)*$E$2/100</f>
        <v>0</v>
      </c>
      <c r="BG201" s="41">
        <f>IFERROR(VLOOKUP(Q201,Таблица1[],2,0),0)*$E$2/100</f>
        <v>0</v>
      </c>
      <c r="BH201" s="41">
        <f>IFERROR(VLOOKUP(Q201,Таблица1[],4,0),0)*$E$2/100</f>
        <v>0</v>
      </c>
      <c r="BI201" s="5" t="str">
        <f t="shared" si="62"/>
        <v>,  0,0,0</v>
      </c>
      <c r="BJ201" s="41">
        <f>IFERROR(VLOOKUP(R201,Таблица1[],3,0),0)*$E$2/100</f>
        <v>0</v>
      </c>
      <c r="BK201" s="41">
        <f>IFERROR(VLOOKUP(R201,Таблица1[],2,0),0)*$E$2/100</f>
        <v>0</v>
      </c>
      <c r="BL201" s="41">
        <f>IFERROR(VLOOKUP(R201,Таблица1[],4,0),0)*$E$2/100</f>
        <v>0</v>
      </c>
      <c r="BM201" s="5" t="str">
        <f t="shared" si="63"/>
        <v>,  0,0,0</v>
      </c>
      <c r="BN201" s="41">
        <f>IFERROR(VLOOKUP(S201,Таблица1[],3,0),0)*$E$2/100</f>
        <v>0</v>
      </c>
      <c r="BO201" s="41">
        <f>IFERROR(VLOOKUP(S201,Таблица1[],2,0),0)*$E$2/100</f>
        <v>0</v>
      </c>
      <c r="BP201" s="41">
        <f>IFERROR(VLOOKUP(S201,Таблица1[],4,0),0)*$E$2/100</f>
        <v>0</v>
      </c>
      <c r="BQ201" s="5" t="str">
        <f t="shared" si="64"/>
        <v>,  0,0,0</v>
      </c>
      <c r="BR201" s="41">
        <f>IFERROR(VLOOKUP(T201,Таблица1[],3,0),0)*$E$2/100</f>
        <v>0</v>
      </c>
      <c r="BS201" s="41">
        <f>IFERROR(VLOOKUP(T201,Таблица1[],2,0),0)*$E$2/100</f>
        <v>0</v>
      </c>
      <c r="BT201" s="41">
        <f>IFERROR(VLOOKUP(T201,Таблица1[],4,0),0)*$E$2/100</f>
        <v>0</v>
      </c>
      <c r="BU201" s="5" t="str">
        <f t="shared" si="65"/>
        <v>,  0,0,0</v>
      </c>
    </row>
    <row r="202" spans="2:73" x14ac:dyDescent="0.45">
      <c r="B202" s="30">
        <v>64</v>
      </c>
      <c r="C202" s="30">
        <v>0</v>
      </c>
      <c r="D202" s="30">
        <v>20</v>
      </c>
      <c r="E202" s="30">
        <v>1</v>
      </c>
      <c r="F202" t="str">
        <f t="shared" si="53"/>
        <v>64,0,20,1</v>
      </c>
      <c r="V202" t="str">
        <f t="shared" si="52"/>
        <v>.DB   64,0,20,1,  0,0,0,  0,0,0,  0,0,0,  0,0,0,  0,0,0,  0,0,0,  0,0,0,  0,0,0,  0,0,0,  0,0,0,  0,0,0,  0,0,0</v>
      </c>
      <c r="W202" s="30" t="s">
        <v>24</v>
      </c>
      <c r="X202" s="30"/>
      <c r="Y202" s="30"/>
      <c r="Z202" s="41">
        <f>IFERROR(VLOOKUP(I202,Таблица1[],3,0),0)*$E$2/100</f>
        <v>0</v>
      </c>
      <c r="AA202" s="41">
        <f>IFERROR(VLOOKUP(I202,Таблица1[],2,0),0)*$E$2/100</f>
        <v>0</v>
      </c>
      <c r="AB202" s="41">
        <f>IFERROR(VLOOKUP(I202,Таблица1[],4,0),0)*$E$2/100</f>
        <v>0</v>
      </c>
      <c r="AC202" s="5" t="str">
        <f t="shared" si="54"/>
        <v>,  0,0,0</v>
      </c>
      <c r="AD202" s="41">
        <f>IFERROR(VLOOKUP(J202,Таблица1[],3,0),0)*$E$2/100</f>
        <v>0</v>
      </c>
      <c r="AE202" s="41">
        <f>IFERROR(VLOOKUP(J202,Таблица1[],2,0),0)*$E$2/100</f>
        <v>0</v>
      </c>
      <c r="AF202" s="41">
        <f>IFERROR(VLOOKUP(J202,Таблица1[],4,0),0)*$E$2/100</f>
        <v>0</v>
      </c>
      <c r="AG202" s="5" t="str">
        <f t="shared" si="55"/>
        <v>,  0,0,0</v>
      </c>
      <c r="AH202" s="41">
        <f>IFERROR(VLOOKUP(K202,Таблица1[],3,0),0)*$E$2/100</f>
        <v>0</v>
      </c>
      <c r="AI202" s="41">
        <f>IFERROR(VLOOKUP(K202,Таблица1[],2,0),0)*$E$2/100</f>
        <v>0</v>
      </c>
      <c r="AJ202" s="41">
        <f>IFERROR(VLOOKUP(K202,Таблица1[],4,0),0)*$E$2/100</f>
        <v>0</v>
      </c>
      <c r="AK202" s="5" t="str">
        <f t="shared" si="56"/>
        <v>,  0,0,0</v>
      </c>
      <c r="AL202" s="41">
        <f>IFERROR(VLOOKUP(L202,Таблица1[],3,0),0)*$E$2/100</f>
        <v>0</v>
      </c>
      <c r="AM202" s="41">
        <f>IFERROR(VLOOKUP(L202,Таблица1[],2,0),0)*$E$2/100</f>
        <v>0</v>
      </c>
      <c r="AN202" s="41">
        <f>IFERROR(VLOOKUP(L202,Таблица1[],4,0),0)*$E$2/100</f>
        <v>0</v>
      </c>
      <c r="AO202" s="5" t="str">
        <f t="shared" si="57"/>
        <v>,  0,0,0</v>
      </c>
      <c r="AP202" s="41">
        <f>IFERROR(VLOOKUP(M202,Таблица1[],3,0),0)*$E$2/100</f>
        <v>0</v>
      </c>
      <c r="AQ202" s="41">
        <f>IFERROR(VLOOKUP(M202,Таблица1[],2,0),0)*$E$2/100</f>
        <v>0</v>
      </c>
      <c r="AR202" s="41">
        <f>IFERROR(VLOOKUP(M202,Таблица1[],4,0),0)*$E$2/100</f>
        <v>0</v>
      </c>
      <c r="AS202" s="5" t="str">
        <f t="shared" si="58"/>
        <v>,  0,0,0</v>
      </c>
      <c r="AT202" s="41">
        <f>IFERROR(VLOOKUP(N202,Таблица1[],3,0),0)*$E$2/100</f>
        <v>0</v>
      </c>
      <c r="AU202" s="41">
        <f>IFERROR(VLOOKUP(N202,Таблица1[],2,0),0)*$E$2/100</f>
        <v>0</v>
      </c>
      <c r="AV202" s="41">
        <f>IFERROR(VLOOKUP(N202,Таблица1[],4,0),0)*$E$2/100</f>
        <v>0</v>
      </c>
      <c r="AW202" s="5" t="str">
        <f t="shared" si="59"/>
        <v>,  0,0,0</v>
      </c>
      <c r="AX202" s="41">
        <f>IFERROR(VLOOKUP(O202,Таблица1[],3,0),0)*$E$2/100</f>
        <v>0</v>
      </c>
      <c r="AY202" s="41">
        <f>IFERROR(VLOOKUP(O202,Таблица1[],2,0),0)*$E$2/100</f>
        <v>0</v>
      </c>
      <c r="AZ202" s="41">
        <f>IFERROR(VLOOKUP(O202,Таблица1[],4,0),0)*$E$2/100</f>
        <v>0</v>
      </c>
      <c r="BA202" s="5" t="str">
        <f t="shared" si="60"/>
        <v>,  0,0,0</v>
      </c>
      <c r="BB202" s="41">
        <f>IFERROR(VLOOKUP(P202,Таблица1[],3,0),0)*$E$2/100</f>
        <v>0</v>
      </c>
      <c r="BC202" s="41">
        <f>IFERROR(VLOOKUP(P202,Таблица1[],2,0),0)*$E$2/100</f>
        <v>0</v>
      </c>
      <c r="BD202" s="41">
        <f>IFERROR(VLOOKUP(P202,Таблица1[],4,0),0)*$E$2/100</f>
        <v>0</v>
      </c>
      <c r="BE202" s="5" t="str">
        <f t="shared" si="61"/>
        <v>,  0,0,0</v>
      </c>
      <c r="BF202" s="41">
        <f>IFERROR(VLOOKUP(Q202,Таблица1[],3,0),0)*$E$2/100</f>
        <v>0</v>
      </c>
      <c r="BG202" s="41">
        <f>IFERROR(VLOOKUP(Q202,Таблица1[],2,0),0)*$E$2/100</f>
        <v>0</v>
      </c>
      <c r="BH202" s="41">
        <f>IFERROR(VLOOKUP(Q202,Таблица1[],4,0),0)*$E$2/100</f>
        <v>0</v>
      </c>
      <c r="BI202" s="5" t="str">
        <f t="shared" si="62"/>
        <v>,  0,0,0</v>
      </c>
      <c r="BJ202" s="41">
        <f>IFERROR(VLOOKUP(R202,Таблица1[],3,0),0)*$E$2/100</f>
        <v>0</v>
      </c>
      <c r="BK202" s="41">
        <f>IFERROR(VLOOKUP(R202,Таблица1[],2,0),0)*$E$2/100</f>
        <v>0</v>
      </c>
      <c r="BL202" s="41">
        <f>IFERROR(VLOOKUP(R202,Таблица1[],4,0),0)*$E$2/100</f>
        <v>0</v>
      </c>
      <c r="BM202" s="5" t="str">
        <f t="shared" si="63"/>
        <v>,  0,0,0</v>
      </c>
      <c r="BN202" s="41">
        <f>IFERROR(VLOOKUP(S202,Таблица1[],3,0),0)*$E$2/100</f>
        <v>0</v>
      </c>
      <c r="BO202" s="41">
        <f>IFERROR(VLOOKUP(S202,Таблица1[],2,0),0)*$E$2/100</f>
        <v>0</v>
      </c>
      <c r="BP202" s="41">
        <f>IFERROR(VLOOKUP(S202,Таблица1[],4,0),0)*$E$2/100</f>
        <v>0</v>
      </c>
      <c r="BQ202" s="5" t="str">
        <f t="shared" si="64"/>
        <v>,  0,0,0</v>
      </c>
      <c r="BR202" s="41">
        <f>IFERROR(VLOOKUP(T202,Таблица1[],3,0),0)*$E$2/100</f>
        <v>0</v>
      </c>
      <c r="BS202" s="41">
        <f>IFERROR(VLOOKUP(T202,Таблица1[],2,0),0)*$E$2/100</f>
        <v>0</v>
      </c>
      <c r="BT202" s="41">
        <f>IFERROR(VLOOKUP(T202,Таблица1[],4,0),0)*$E$2/100</f>
        <v>0</v>
      </c>
      <c r="BU202" s="5" t="str">
        <f t="shared" si="65"/>
        <v>,  0,0,0</v>
      </c>
    </row>
    <row r="203" spans="2:73" x14ac:dyDescent="0.45">
      <c r="B203" s="30">
        <v>64</v>
      </c>
      <c r="C203" s="30">
        <v>0</v>
      </c>
      <c r="D203" s="30">
        <v>20</v>
      </c>
      <c r="E203" s="30">
        <v>1</v>
      </c>
      <c r="F203" t="str">
        <f t="shared" si="53"/>
        <v>64,0,20,1</v>
      </c>
      <c r="V203" t="str">
        <f t="shared" si="52"/>
        <v>.DB   64,0,20,1,  0,0,0,  0,0,0,  0,0,0,  0,0,0,  0,0,0,  0,0,0,  0,0,0,  0,0,0,  0,0,0,  0,0,0,  0,0,0,  0,0,0</v>
      </c>
      <c r="W203" s="30" t="s">
        <v>24</v>
      </c>
      <c r="X203" s="30"/>
      <c r="Y203" s="30"/>
      <c r="Z203" s="41">
        <f>IFERROR(VLOOKUP(I203,Таблица1[],3,0),0)*$E$2/100</f>
        <v>0</v>
      </c>
      <c r="AA203" s="41">
        <f>IFERROR(VLOOKUP(I203,Таблица1[],2,0),0)*$E$2/100</f>
        <v>0</v>
      </c>
      <c r="AB203" s="41">
        <f>IFERROR(VLOOKUP(I203,Таблица1[],4,0),0)*$E$2/100</f>
        <v>0</v>
      </c>
      <c r="AC203" s="5" t="str">
        <f t="shared" si="54"/>
        <v>,  0,0,0</v>
      </c>
      <c r="AD203" s="41">
        <f>IFERROR(VLOOKUP(J203,Таблица1[],3,0),0)*$E$2/100</f>
        <v>0</v>
      </c>
      <c r="AE203" s="41">
        <f>IFERROR(VLOOKUP(J203,Таблица1[],2,0),0)*$E$2/100</f>
        <v>0</v>
      </c>
      <c r="AF203" s="41">
        <f>IFERROR(VLOOKUP(J203,Таблица1[],4,0),0)*$E$2/100</f>
        <v>0</v>
      </c>
      <c r="AG203" s="5" t="str">
        <f t="shared" si="55"/>
        <v>,  0,0,0</v>
      </c>
      <c r="AH203" s="41">
        <f>IFERROR(VLOOKUP(K203,Таблица1[],3,0),0)*$E$2/100</f>
        <v>0</v>
      </c>
      <c r="AI203" s="41">
        <f>IFERROR(VLOOKUP(K203,Таблица1[],2,0),0)*$E$2/100</f>
        <v>0</v>
      </c>
      <c r="AJ203" s="41">
        <f>IFERROR(VLOOKUP(K203,Таблица1[],4,0),0)*$E$2/100</f>
        <v>0</v>
      </c>
      <c r="AK203" s="5" t="str">
        <f t="shared" si="56"/>
        <v>,  0,0,0</v>
      </c>
      <c r="AL203" s="41">
        <f>IFERROR(VLOOKUP(L203,Таблица1[],3,0),0)*$E$2/100</f>
        <v>0</v>
      </c>
      <c r="AM203" s="41">
        <f>IFERROR(VLOOKUP(L203,Таблица1[],2,0),0)*$E$2/100</f>
        <v>0</v>
      </c>
      <c r="AN203" s="41">
        <f>IFERROR(VLOOKUP(L203,Таблица1[],4,0),0)*$E$2/100</f>
        <v>0</v>
      </c>
      <c r="AO203" s="5" t="str">
        <f t="shared" si="57"/>
        <v>,  0,0,0</v>
      </c>
      <c r="AP203" s="41">
        <f>IFERROR(VLOOKUP(M203,Таблица1[],3,0),0)*$E$2/100</f>
        <v>0</v>
      </c>
      <c r="AQ203" s="41">
        <f>IFERROR(VLOOKUP(M203,Таблица1[],2,0),0)*$E$2/100</f>
        <v>0</v>
      </c>
      <c r="AR203" s="41">
        <f>IFERROR(VLOOKUP(M203,Таблица1[],4,0),0)*$E$2/100</f>
        <v>0</v>
      </c>
      <c r="AS203" s="5" t="str">
        <f t="shared" si="58"/>
        <v>,  0,0,0</v>
      </c>
      <c r="AT203" s="41">
        <f>IFERROR(VLOOKUP(N203,Таблица1[],3,0),0)*$E$2/100</f>
        <v>0</v>
      </c>
      <c r="AU203" s="41">
        <f>IFERROR(VLOOKUP(N203,Таблица1[],2,0),0)*$E$2/100</f>
        <v>0</v>
      </c>
      <c r="AV203" s="41">
        <f>IFERROR(VLOOKUP(N203,Таблица1[],4,0),0)*$E$2/100</f>
        <v>0</v>
      </c>
      <c r="AW203" s="5" t="str">
        <f t="shared" si="59"/>
        <v>,  0,0,0</v>
      </c>
      <c r="AX203" s="41">
        <f>IFERROR(VLOOKUP(O203,Таблица1[],3,0),0)*$E$2/100</f>
        <v>0</v>
      </c>
      <c r="AY203" s="41">
        <f>IFERROR(VLOOKUP(O203,Таблица1[],2,0),0)*$E$2/100</f>
        <v>0</v>
      </c>
      <c r="AZ203" s="41">
        <f>IFERROR(VLOOKUP(O203,Таблица1[],4,0),0)*$E$2/100</f>
        <v>0</v>
      </c>
      <c r="BA203" s="5" t="str">
        <f t="shared" si="60"/>
        <v>,  0,0,0</v>
      </c>
      <c r="BB203" s="41">
        <f>IFERROR(VLOOKUP(P203,Таблица1[],3,0),0)*$E$2/100</f>
        <v>0</v>
      </c>
      <c r="BC203" s="41">
        <f>IFERROR(VLOOKUP(P203,Таблица1[],2,0),0)*$E$2/100</f>
        <v>0</v>
      </c>
      <c r="BD203" s="41">
        <f>IFERROR(VLOOKUP(P203,Таблица1[],4,0),0)*$E$2/100</f>
        <v>0</v>
      </c>
      <c r="BE203" s="5" t="str">
        <f t="shared" si="61"/>
        <v>,  0,0,0</v>
      </c>
      <c r="BF203" s="41">
        <f>IFERROR(VLOOKUP(Q203,Таблица1[],3,0),0)*$E$2/100</f>
        <v>0</v>
      </c>
      <c r="BG203" s="41">
        <f>IFERROR(VLOOKUP(Q203,Таблица1[],2,0),0)*$E$2/100</f>
        <v>0</v>
      </c>
      <c r="BH203" s="41">
        <f>IFERROR(VLOOKUP(Q203,Таблица1[],4,0),0)*$E$2/100</f>
        <v>0</v>
      </c>
      <c r="BI203" s="5" t="str">
        <f t="shared" si="62"/>
        <v>,  0,0,0</v>
      </c>
      <c r="BJ203" s="41">
        <f>IFERROR(VLOOKUP(R203,Таблица1[],3,0),0)*$E$2/100</f>
        <v>0</v>
      </c>
      <c r="BK203" s="41">
        <f>IFERROR(VLOOKUP(R203,Таблица1[],2,0),0)*$E$2/100</f>
        <v>0</v>
      </c>
      <c r="BL203" s="41">
        <f>IFERROR(VLOOKUP(R203,Таблица1[],4,0),0)*$E$2/100</f>
        <v>0</v>
      </c>
      <c r="BM203" s="5" t="str">
        <f t="shared" si="63"/>
        <v>,  0,0,0</v>
      </c>
      <c r="BN203" s="41">
        <f>IFERROR(VLOOKUP(S203,Таблица1[],3,0),0)*$E$2/100</f>
        <v>0</v>
      </c>
      <c r="BO203" s="41">
        <f>IFERROR(VLOOKUP(S203,Таблица1[],2,0),0)*$E$2/100</f>
        <v>0</v>
      </c>
      <c r="BP203" s="41">
        <f>IFERROR(VLOOKUP(S203,Таблица1[],4,0),0)*$E$2/100</f>
        <v>0</v>
      </c>
      <c r="BQ203" s="5" t="str">
        <f t="shared" si="64"/>
        <v>,  0,0,0</v>
      </c>
      <c r="BR203" s="41">
        <f>IFERROR(VLOOKUP(T203,Таблица1[],3,0),0)*$E$2/100</f>
        <v>0</v>
      </c>
      <c r="BS203" s="41">
        <f>IFERROR(VLOOKUP(T203,Таблица1[],2,0),0)*$E$2/100</f>
        <v>0</v>
      </c>
      <c r="BT203" s="41">
        <f>IFERROR(VLOOKUP(T203,Таблица1[],4,0),0)*$E$2/100</f>
        <v>0</v>
      </c>
      <c r="BU203" s="5" t="str">
        <f t="shared" si="65"/>
        <v>,  0,0,0</v>
      </c>
    </row>
    <row r="204" spans="2:73" x14ac:dyDescent="0.45">
      <c r="B204" s="30">
        <v>64</v>
      </c>
      <c r="C204" s="30">
        <v>0</v>
      </c>
      <c r="D204" s="30">
        <v>20</v>
      </c>
      <c r="E204" s="30">
        <v>1</v>
      </c>
      <c r="F204" t="str">
        <f t="shared" si="53"/>
        <v>64,0,20,1</v>
      </c>
      <c r="V204" t="str">
        <f t="shared" si="52"/>
        <v>.DB   64,0,20,1,  0,0,0,  0,0,0,  0,0,0,  0,0,0,  0,0,0,  0,0,0,  0,0,0,  0,0,0,  0,0,0,  0,0,0,  0,0,0,  0,0,0</v>
      </c>
      <c r="W204" s="30" t="s">
        <v>24</v>
      </c>
      <c r="X204" s="30"/>
      <c r="Y204" s="30"/>
      <c r="Z204" s="41">
        <f>IFERROR(VLOOKUP(I204,Таблица1[],3,0),0)*$E$2/100</f>
        <v>0</v>
      </c>
      <c r="AA204" s="41">
        <f>IFERROR(VLOOKUP(I204,Таблица1[],2,0),0)*$E$2/100</f>
        <v>0</v>
      </c>
      <c r="AB204" s="41">
        <f>IFERROR(VLOOKUP(I204,Таблица1[],4,0),0)*$E$2/100</f>
        <v>0</v>
      </c>
      <c r="AC204" s="5" t="str">
        <f t="shared" si="54"/>
        <v>,  0,0,0</v>
      </c>
      <c r="AD204" s="41">
        <f>IFERROR(VLOOKUP(J204,Таблица1[],3,0),0)*$E$2/100</f>
        <v>0</v>
      </c>
      <c r="AE204" s="41">
        <f>IFERROR(VLOOKUP(J204,Таблица1[],2,0),0)*$E$2/100</f>
        <v>0</v>
      </c>
      <c r="AF204" s="41">
        <f>IFERROR(VLOOKUP(J204,Таблица1[],4,0),0)*$E$2/100</f>
        <v>0</v>
      </c>
      <c r="AG204" s="5" t="str">
        <f t="shared" si="55"/>
        <v>,  0,0,0</v>
      </c>
      <c r="AH204" s="41">
        <f>IFERROR(VLOOKUP(K204,Таблица1[],3,0),0)*$E$2/100</f>
        <v>0</v>
      </c>
      <c r="AI204" s="41">
        <f>IFERROR(VLOOKUP(K204,Таблица1[],2,0),0)*$E$2/100</f>
        <v>0</v>
      </c>
      <c r="AJ204" s="41">
        <f>IFERROR(VLOOKUP(K204,Таблица1[],4,0),0)*$E$2/100</f>
        <v>0</v>
      </c>
      <c r="AK204" s="5" t="str">
        <f t="shared" si="56"/>
        <v>,  0,0,0</v>
      </c>
      <c r="AL204" s="41">
        <f>IFERROR(VLOOKUP(L204,Таблица1[],3,0),0)*$E$2/100</f>
        <v>0</v>
      </c>
      <c r="AM204" s="41">
        <f>IFERROR(VLOOKUP(L204,Таблица1[],2,0),0)*$E$2/100</f>
        <v>0</v>
      </c>
      <c r="AN204" s="41">
        <f>IFERROR(VLOOKUP(L204,Таблица1[],4,0),0)*$E$2/100</f>
        <v>0</v>
      </c>
      <c r="AO204" s="5" t="str">
        <f t="shared" si="57"/>
        <v>,  0,0,0</v>
      </c>
      <c r="AP204" s="41">
        <f>IFERROR(VLOOKUP(M204,Таблица1[],3,0),0)*$E$2/100</f>
        <v>0</v>
      </c>
      <c r="AQ204" s="41">
        <f>IFERROR(VLOOKUP(M204,Таблица1[],2,0),0)*$E$2/100</f>
        <v>0</v>
      </c>
      <c r="AR204" s="41">
        <f>IFERROR(VLOOKUP(M204,Таблица1[],4,0),0)*$E$2/100</f>
        <v>0</v>
      </c>
      <c r="AS204" s="5" t="str">
        <f t="shared" si="58"/>
        <v>,  0,0,0</v>
      </c>
      <c r="AT204" s="41">
        <f>IFERROR(VLOOKUP(N204,Таблица1[],3,0),0)*$E$2/100</f>
        <v>0</v>
      </c>
      <c r="AU204" s="41">
        <f>IFERROR(VLOOKUP(N204,Таблица1[],2,0),0)*$E$2/100</f>
        <v>0</v>
      </c>
      <c r="AV204" s="41">
        <f>IFERROR(VLOOKUP(N204,Таблица1[],4,0),0)*$E$2/100</f>
        <v>0</v>
      </c>
      <c r="AW204" s="5" t="str">
        <f t="shared" si="59"/>
        <v>,  0,0,0</v>
      </c>
      <c r="AX204" s="41">
        <f>IFERROR(VLOOKUP(O204,Таблица1[],3,0),0)*$E$2/100</f>
        <v>0</v>
      </c>
      <c r="AY204" s="41">
        <f>IFERROR(VLOOKUP(O204,Таблица1[],2,0),0)*$E$2/100</f>
        <v>0</v>
      </c>
      <c r="AZ204" s="41">
        <f>IFERROR(VLOOKUP(O204,Таблица1[],4,0),0)*$E$2/100</f>
        <v>0</v>
      </c>
      <c r="BA204" s="5" t="str">
        <f t="shared" si="60"/>
        <v>,  0,0,0</v>
      </c>
      <c r="BB204" s="41">
        <f>IFERROR(VLOOKUP(P204,Таблица1[],3,0),0)*$E$2/100</f>
        <v>0</v>
      </c>
      <c r="BC204" s="41">
        <f>IFERROR(VLOOKUP(P204,Таблица1[],2,0),0)*$E$2/100</f>
        <v>0</v>
      </c>
      <c r="BD204" s="41">
        <f>IFERROR(VLOOKUP(P204,Таблица1[],4,0),0)*$E$2/100</f>
        <v>0</v>
      </c>
      <c r="BE204" s="5" t="str">
        <f t="shared" si="61"/>
        <v>,  0,0,0</v>
      </c>
      <c r="BF204" s="41">
        <f>IFERROR(VLOOKUP(Q204,Таблица1[],3,0),0)*$E$2/100</f>
        <v>0</v>
      </c>
      <c r="BG204" s="41">
        <f>IFERROR(VLOOKUP(Q204,Таблица1[],2,0),0)*$E$2/100</f>
        <v>0</v>
      </c>
      <c r="BH204" s="41">
        <f>IFERROR(VLOOKUP(Q204,Таблица1[],4,0),0)*$E$2/100</f>
        <v>0</v>
      </c>
      <c r="BI204" s="5" t="str">
        <f t="shared" si="62"/>
        <v>,  0,0,0</v>
      </c>
      <c r="BJ204" s="41">
        <f>IFERROR(VLOOKUP(R204,Таблица1[],3,0),0)*$E$2/100</f>
        <v>0</v>
      </c>
      <c r="BK204" s="41">
        <f>IFERROR(VLOOKUP(R204,Таблица1[],2,0),0)*$E$2/100</f>
        <v>0</v>
      </c>
      <c r="BL204" s="41">
        <f>IFERROR(VLOOKUP(R204,Таблица1[],4,0),0)*$E$2/100</f>
        <v>0</v>
      </c>
      <c r="BM204" s="5" t="str">
        <f t="shared" si="63"/>
        <v>,  0,0,0</v>
      </c>
      <c r="BN204" s="41">
        <f>IFERROR(VLOOKUP(S204,Таблица1[],3,0),0)*$E$2/100</f>
        <v>0</v>
      </c>
      <c r="BO204" s="41">
        <f>IFERROR(VLOOKUP(S204,Таблица1[],2,0),0)*$E$2/100</f>
        <v>0</v>
      </c>
      <c r="BP204" s="41">
        <f>IFERROR(VLOOKUP(S204,Таблица1[],4,0),0)*$E$2/100</f>
        <v>0</v>
      </c>
      <c r="BQ204" s="5" t="str">
        <f t="shared" si="64"/>
        <v>,  0,0,0</v>
      </c>
      <c r="BR204" s="41">
        <f>IFERROR(VLOOKUP(T204,Таблица1[],3,0),0)*$E$2/100</f>
        <v>0</v>
      </c>
      <c r="BS204" s="41">
        <f>IFERROR(VLOOKUP(T204,Таблица1[],2,0),0)*$E$2/100</f>
        <v>0</v>
      </c>
      <c r="BT204" s="41">
        <f>IFERROR(VLOOKUP(T204,Таблица1[],4,0),0)*$E$2/100</f>
        <v>0</v>
      </c>
      <c r="BU204" s="5" t="str">
        <f t="shared" si="65"/>
        <v>,  0,0,0</v>
      </c>
    </row>
    <row r="205" spans="2:73" x14ac:dyDescent="0.45">
      <c r="B205" s="30">
        <v>64</v>
      </c>
      <c r="C205" s="30">
        <v>0</v>
      </c>
      <c r="D205" s="30">
        <v>20</v>
      </c>
      <c r="E205" s="30">
        <v>1</v>
      </c>
      <c r="F205" t="str">
        <f t="shared" si="53"/>
        <v>64,0,20,1</v>
      </c>
      <c r="V205" t="str">
        <f t="shared" si="52"/>
        <v>.DB   64,0,20,1,  0,0,0,  0,0,0,  0,0,0,  0,0,0,  0,0,0,  0,0,0,  0,0,0,  0,0,0,  0,0,0,  0,0,0,  0,0,0,  0,0,0</v>
      </c>
      <c r="W205" s="30" t="s">
        <v>24</v>
      </c>
      <c r="X205" s="30"/>
      <c r="Y205" s="30"/>
      <c r="Z205" s="41">
        <f>IFERROR(VLOOKUP(I205,Таблица1[],3,0),0)*$E$2/100</f>
        <v>0</v>
      </c>
      <c r="AA205" s="41">
        <f>IFERROR(VLOOKUP(I205,Таблица1[],2,0),0)*$E$2/100</f>
        <v>0</v>
      </c>
      <c r="AB205" s="41">
        <f>IFERROR(VLOOKUP(I205,Таблица1[],4,0),0)*$E$2/100</f>
        <v>0</v>
      </c>
      <c r="AC205" s="5" t="str">
        <f t="shared" si="54"/>
        <v>,  0,0,0</v>
      </c>
      <c r="AD205" s="41">
        <f>IFERROR(VLOOKUP(J205,Таблица1[],3,0),0)*$E$2/100</f>
        <v>0</v>
      </c>
      <c r="AE205" s="41">
        <f>IFERROR(VLOOKUP(J205,Таблица1[],2,0),0)*$E$2/100</f>
        <v>0</v>
      </c>
      <c r="AF205" s="41">
        <f>IFERROR(VLOOKUP(J205,Таблица1[],4,0),0)*$E$2/100</f>
        <v>0</v>
      </c>
      <c r="AG205" s="5" t="str">
        <f t="shared" si="55"/>
        <v>,  0,0,0</v>
      </c>
      <c r="AH205" s="41">
        <f>IFERROR(VLOOKUP(K205,Таблица1[],3,0),0)*$E$2/100</f>
        <v>0</v>
      </c>
      <c r="AI205" s="41">
        <f>IFERROR(VLOOKUP(K205,Таблица1[],2,0),0)*$E$2/100</f>
        <v>0</v>
      </c>
      <c r="AJ205" s="41">
        <f>IFERROR(VLOOKUP(K205,Таблица1[],4,0),0)*$E$2/100</f>
        <v>0</v>
      </c>
      <c r="AK205" s="5" t="str">
        <f t="shared" si="56"/>
        <v>,  0,0,0</v>
      </c>
      <c r="AL205" s="41">
        <f>IFERROR(VLOOKUP(L205,Таблица1[],3,0),0)*$E$2/100</f>
        <v>0</v>
      </c>
      <c r="AM205" s="41">
        <f>IFERROR(VLOOKUP(L205,Таблица1[],2,0),0)*$E$2/100</f>
        <v>0</v>
      </c>
      <c r="AN205" s="41">
        <f>IFERROR(VLOOKUP(L205,Таблица1[],4,0),0)*$E$2/100</f>
        <v>0</v>
      </c>
      <c r="AO205" s="5" t="str">
        <f t="shared" si="57"/>
        <v>,  0,0,0</v>
      </c>
      <c r="AP205" s="41">
        <f>IFERROR(VLOOKUP(M205,Таблица1[],3,0),0)*$E$2/100</f>
        <v>0</v>
      </c>
      <c r="AQ205" s="41">
        <f>IFERROR(VLOOKUP(M205,Таблица1[],2,0),0)*$E$2/100</f>
        <v>0</v>
      </c>
      <c r="AR205" s="41">
        <f>IFERROR(VLOOKUP(M205,Таблица1[],4,0),0)*$E$2/100</f>
        <v>0</v>
      </c>
      <c r="AS205" s="5" t="str">
        <f t="shared" si="58"/>
        <v>,  0,0,0</v>
      </c>
      <c r="AT205" s="41">
        <f>IFERROR(VLOOKUP(N205,Таблица1[],3,0),0)*$E$2/100</f>
        <v>0</v>
      </c>
      <c r="AU205" s="41">
        <f>IFERROR(VLOOKUP(N205,Таблица1[],2,0),0)*$E$2/100</f>
        <v>0</v>
      </c>
      <c r="AV205" s="41">
        <f>IFERROR(VLOOKUP(N205,Таблица1[],4,0),0)*$E$2/100</f>
        <v>0</v>
      </c>
      <c r="AW205" s="5" t="str">
        <f t="shared" si="59"/>
        <v>,  0,0,0</v>
      </c>
      <c r="AX205" s="41">
        <f>IFERROR(VLOOKUP(O205,Таблица1[],3,0),0)*$E$2/100</f>
        <v>0</v>
      </c>
      <c r="AY205" s="41">
        <f>IFERROR(VLOOKUP(O205,Таблица1[],2,0),0)*$E$2/100</f>
        <v>0</v>
      </c>
      <c r="AZ205" s="41">
        <f>IFERROR(VLOOKUP(O205,Таблица1[],4,0),0)*$E$2/100</f>
        <v>0</v>
      </c>
      <c r="BA205" s="5" t="str">
        <f t="shared" si="60"/>
        <v>,  0,0,0</v>
      </c>
      <c r="BB205" s="41">
        <f>IFERROR(VLOOKUP(P205,Таблица1[],3,0),0)*$E$2/100</f>
        <v>0</v>
      </c>
      <c r="BC205" s="41">
        <f>IFERROR(VLOOKUP(P205,Таблица1[],2,0),0)*$E$2/100</f>
        <v>0</v>
      </c>
      <c r="BD205" s="41">
        <f>IFERROR(VLOOKUP(P205,Таблица1[],4,0),0)*$E$2/100</f>
        <v>0</v>
      </c>
      <c r="BE205" s="5" t="str">
        <f t="shared" si="61"/>
        <v>,  0,0,0</v>
      </c>
      <c r="BF205" s="41">
        <f>IFERROR(VLOOKUP(Q205,Таблица1[],3,0),0)*$E$2/100</f>
        <v>0</v>
      </c>
      <c r="BG205" s="41">
        <f>IFERROR(VLOOKUP(Q205,Таблица1[],2,0),0)*$E$2/100</f>
        <v>0</v>
      </c>
      <c r="BH205" s="41">
        <f>IFERROR(VLOOKUP(Q205,Таблица1[],4,0),0)*$E$2/100</f>
        <v>0</v>
      </c>
      <c r="BI205" s="5" t="str">
        <f t="shared" si="62"/>
        <v>,  0,0,0</v>
      </c>
      <c r="BJ205" s="41">
        <f>IFERROR(VLOOKUP(R205,Таблица1[],3,0),0)*$E$2/100</f>
        <v>0</v>
      </c>
      <c r="BK205" s="41">
        <f>IFERROR(VLOOKUP(R205,Таблица1[],2,0),0)*$E$2/100</f>
        <v>0</v>
      </c>
      <c r="BL205" s="41">
        <f>IFERROR(VLOOKUP(R205,Таблица1[],4,0),0)*$E$2/100</f>
        <v>0</v>
      </c>
      <c r="BM205" s="5" t="str">
        <f t="shared" si="63"/>
        <v>,  0,0,0</v>
      </c>
      <c r="BN205" s="41">
        <f>IFERROR(VLOOKUP(S205,Таблица1[],3,0),0)*$E$2/100</f>
        <v>0</v>
      </c>
      <c r="BO205" s="41">
        <f>IFERROR(VLOOKUP(S205,Таблица1[],2,0),0)*$E$2/100</f>
        <v>0</v>
      </c>
      <c r="BP205" s="41">
        <f>IFERROR(VLOOKUP(S205,Таблица1[],4,0),0)*$E$2/100</f>
        <v>0</v>
      </c>
      <c r="BQ205" s="5" t="str">
        <f t="shared" si="64"/>
        <v>,  0,0,0</v>
      </c>
      <c r="BR205" s="41">
        <f>IFERROR(VLOOKUP(T205,Таблица1[],3,0),0)*$E$2/100</f>
        <v>0</v>
      </c>
      <c r="BS205" s="41">
        <f>IFERROR(VLOOKUP(T205,Таблица1[],2,0),0)*$E$2/100</f>
        <v>0</v>
      </c>
      <c r="BT205" s="41">
        <f>IFERROR(VLOOKUP(T205,Таблица1[],4,0),0)*$E$2/100</f>
        <v>0</v>
      </c>
      <c r="BU205" s="5" t="str">
        <f t="shared" si="65"/>
        <v>,  0,0,0</v>
      </c>
    </row>
    <row r="206" spans="2:73" x14ac:dyDescent="0.45">
      <c r="B206" s="30">
        <v>64</v>
      </c>
      <c r="C206" s="30">
        <v>0</v>
      </c>
      <c r="D206" s="30">
        <v>20</v>
      </c>
      <c r="E206" s="30">
        <v>1</v>
      </c>
      <c r="F206" t="str">
        <f t="shared" si="53"/>
        <v>64,0,20,1</v>
      </c>
      <c r="V206" t="str">
        <f t="shared" ref="V206:V219" si="66">CONCATENATE($Q$2,F206,BU206,BQ206,BM206,BI206,BE206,BA206,AW206,AS206,AO206,AK206,AG206,AC206)</f>
        <v>.DB   64,0,20,1,  0,0,0,  0,0,0,  0,0,0,  0,0,0,  0,0,0,  0,0,0,  0,0,0,  0,0,0,  0,0,0,  0,0,0,  0,0,0,  0,0,0</v>
      </c>
      <c r="W206" s="30" t="s">
        <v>24</v>
      </c>
      <c r="X206" s="30"/>
      <c r="Y206" s="30"/>
      <c r="Z206" s="41">
        <f>IFERROR(VLOOKUP(I206,Таблица1[],3,0),0)*$E$2/100</f>
        <v>0</v>
      </c>
      <c r="AA206" s="41">
        <f>IFERROR(VLOOKUP(I206,Таблица1[],2,0),0)*$E$2/100</f>
        <v>0</v>
      </c>
      <c r="AB206" s="41">
        <f>IFERROR(VLOOKUP(I206,Таблица1[],4,0),0)*$E$2/100</f>
        <v>0</v>
      </c>
      <c r="AC206" s="5" t="str">
        <f t="shared" si="54"/>
        <v>,  0,0,0</v>
      </c>
      <c r="AD206" s="41">
        <f>IFERROR(VLOOKUP(J206,Таблица1[],3,0),0)*$E$2/100</f>
        <v>0</v>
      </c>
      <c r="AE206" s="41">
        <f>IFERROR(VLOOKUP(J206,Таблица1[],2,0),0)*$E$2/100</f>
        <v>0</v>
      </c>
      <c r="AF206" s="41">
        <f>IFERROR(VLOOKUP(J206,Таблица1[],4,0),0)*$E$2/100</f>
        <v>0</v>
      </c>
      <c r="AG206" s="5" t="str">
        <f t="shared" si="55"/>
        <v>,  0,0,0</v>
      </c>
      <c r="AH206" s="41">
        <f>IFERROR(VLOOKUP(K206,Таблица1[],3,0),0)*$E$2/100</f>
        <v>0</v>
      </c>
      <c r="AI206" s="41">
        <f>IFERROR(VLOOKUP(K206,Таблица1[],2,0),0)*$E$2/100</f>
        <v>0</v>
      </c>
      <c r="AJ206" s="41">
        <f>IFERROR(VLOOKUP(K206,Таблица1[],4,0),0)*$E$2/100</f>
        <v>0</v>
      </c>
      <c r="AK206" s="5" t="str">
        <f t="shared" si="56"/>
        <v>,  0,0,0</v>
      </c>
      <c r="AL206" s="41">
        <f>IFERROR(VLOOKUP(L206,Таблица1[],3,0),0)*$E$2/100</f>
        <v>0</v>
      </c>
      <c r="AM206" s="41">
        <f>IFERROR(VLOOKUP(L206,Таблица1[],2,0),0)*$E$2/100</f>
        <v>0</v>
      </c>
      <c r="AN206" s="41">
        <f>IFERROR(VLOOKUP(L206,Таблица1[],4,0),0)*$E$2/100</f>
        <v>0</v>
      </c>
      <c r="AO206" s="5" t="str">
        <f t="shared" si="57"/>
        <v>,  0,0,0</v>
      </c>
      <c r="AP206" s="41">
        <f>IFERROR(VLOOKUP(M206,Таблица1[],3,0),0)*$E$2/100</f>
        <v>0</v>
      </c>
      <c r="AQ206" s="41">
        <f>IFERROR(VLOOKUP(M206,Таблица1[],2,0),0)*$E$2/100</f>
        <v>0</v>
      </c>
      <c r="AR206" s="41">
        <f>IFERROR(VLOOKUP(M206,Таблица1[],4,0),0)*$E$2/100</f>
        <v>0</v>
      </c>
      <c r="AS206" s="5" t="str">
        <f t="shared" si="58"/>
        <v>,  0,0,0</v>
      </c>
      <c r="AT206" s="41">
        <f>IFERROR(VLOOKUP(N206,Таблица1[],3,0),0)*$E$2/100</f>
        <v>0</v>
      </c>
      <c r="AU206" s="41">
        <f>IFERROR(VLOOKUP(N206,Таблица1[],2,0),0)*$E$2/100</f>
        <v>0</v>
      </c>
      <c r="AV206" s="41">
        <f>IFERROR(VLOOKUP(N206,Таблица1[],4,0),0)*$E$2/100</f>
        <v>0</v>
      </c>
      <c r="AW206" s="5" t="str">
        <f t="shared" si="59"/>
        <v>,  0,0,0</v>
      </c>
      <c r="AX206" s="41">
        <f>IFERROR(VLOOKUP(O206,Таблица1[],3,0),0)*$E$2/100</f>
        <v>0</v>
      </c>
      <c r="AY206" s="41">
        <f>IFERROR(VLOOKUP(O206,Таблица1[],2,0),0)*$E$2/100</f>
        <v>0</v>
      </c>
      <c r="AZ206" s="41">
        <f>IFERROR(VLOOKUP(O206,Таблица1[],4,0),0)*$E$2/100</f>
        <v>0</v>
      </c>
      <c r="BA206" s="5" t="str">
        <f t="shared" si="60"/>
        <v>,  0,0,0</v>
      </c>
      <c r="BB206" s="41">
        <f>IFERROR(VLOOKUP(P206,Таблица1[],3,0),0)*$E$2/100</f>
        <v>0</v>
      </c>
      <c r="BC206" s="41">
        <f>IFERROR(VLOOKUP(P206,Таблица1[],2,0),0)*$E$2/100</f>
        <v>0</v>
      </c>
      <c r="BD206" s="41">
        <f>IFERROR(VLOOKUP(P206,Таблица1[],4,0),0)*$E$2/100</f>
        <v>0</v>
      </c>
      <c r="BE206" s="5" t="str">
        <f t="shared" si="61"/>
        <v>,  0,0,0</v>
      </c>
      <c r="BF206" s="41">
        <f>IFERROR(VLOOKUP(Q206,Таблица1[],3,0),0)*$E$2/100</f>
        <v>0</v>
      </c>
      <c r="BG206" s="41">
        <f>IFERROR(VLOOKUP(Q206,Таблица1[],2,0),0)*$E$2/100</f>
        <v>0</v>
      </c>
      <c r="BH206" s="41">
        <f>IFERROR(VLOOKUP(Q206,Таблица1[],4,0),0)*$E$2/100</f>
        <v>0</v>
      </c>
      <c r="BI206" s="5" t="str">
        <f t="shared" si="62"/>
        <v>,  0,0,0</v>
      </c>
      <c r="BJ206" s="41">
        <f>IFERROR(VLOOKUP(R206,Таблица1[],3,0),0)*$E$2/100</f>
        <v>0</v>
      </c>
      <c r="BK206" s="41">
        <f>IFERROR(VLOOKUP(R206,Таблица1[],2,0),0)*$E$2/100</f>
        <v>0</v>
      </c>
      <c r="BL206" s="41">
        <f>IFERROR(VLOOKUP(R206,Таблица1[],4,0),0)*$E$2/100</f>
        <v>0</v>
      </c>
      <c r="BM206" s="5" t="str">
        <f t="shared" si="63"/>
        <v>,  0,0,0</v>
      </c>
      <c r="BN206" s="41">
        <f>IFERROR(VLOOKUP(S206,Таблица1[],3,0),0)*$E$2/100</f>
        <v>0</v>
      </c>
      <c r="BO206" s="41">
        <f>IFERROR(VLOOKUP(S206,Таблица1[],2,0),0)*$E$2/100</f>
        <v>0</v>
      </c>
      <c r="BP206" s="41">
        <f>IFERROR(VLOOKUP(S206,Таблица1[],4,0),0)*$E$2/100</f>
        <v>0</v>
      </c>
      <c r="BQ206" s="5" t="str">
        <f t="shared" si="64"/>
        <v>,  0,0,0</v>
      </c>
      <c r="BR206" s="41">
        <f>IFERROR(VLOOKUP(T206,Таблица1[],3,0),0)*$E$2/100</f>
        <v>0</v>
      </c>
      <c r="BS206" s="41">
        <f>IFERROR(VLOOKUP(T206,Таблица1[],2,0),0)*$E$2/100</f>
        <v>0</v>
      </c>
      <c r="BT206" s="41">
        <f>IFERROR(VLOOKUP(T206,Таблица1[],4,0),0)*$E$2/100</f>
        <v>0</v>
      </c>
      <c r="BU206" s="5" t="str">
        <f t="shared" si="65"/>
        <v>,  0,0,0</v>
      </c>
    </row>
    <row r="207" spans="2:73" x14ac:dyDescent="0.45">
      <c r="B207" s="30">
        <v>64</v>
      </c>
      <c r="C207" s="30">
        <v>0</v>
      </c>
      <c r="D207" s="30">
        <v>20</v>
      </c>
      <c r="E207" s="30">
        <v>1</v>
      </c>
      <c r="F207" t="str">
        <f t="shared" si="53"/>
        <v>64,0,20,1</v>
      </c>
      <c r="V207" t="str">
        <f t="shared" si="66"/>
        <v>.DB   64,0,20,1,  0,0,0,  0,0,0,  0,0,0,  0,0,0,  0,0,0,  0,0,0,  0,0,0,  0,0,0,  0,0,0,  0,0,0,  0,0,0,  0,0,0</v>
      </c>
      <c r="W207" s="30" t="s">
        <v>24</v>
      </c>
      <c r="X207" s="30"/>
      <c r="Y207" s="30"/>
      <c r="Z207" s="41">
        <f>IFERROR(VLOOKUP(I207,Таблица1[],3,0),0)*$E$2/100</f>
        <v>0</v>
      </c>
      <c r="AA207" s="41">
        <f>IFERROR(VLOOKUP(I207,Таблица1[],2,0),0)*$E$2/100</f>
        <v>0</v>
      </c>
      <c r="AB207" s="41">
        <f>IFERROR(VLOOKUP(I207,Таблица1[],4,0),0)*$E$2/100</f>
        <v>0</v>
      </c>
      <c r="AC207" s="5" t="str">
        <f t="shared" si="54"/>
        <v>,  0,0,0</v>
      </c>
      <c r="AD207" s="41">
        <f>IFERROR(VLOOKUP(J207,Таблица1[],3,0),0)*$E$2/100</f>
        <v>0</v>
      </c>
      <c r="AE207" s="41">
        <f>IFERROR(VLOOKUP(J207,Таблица1[],2,0),0)*$E$2/100</f>
        <v>0</v>
      </c>
      <c r="AF207" s="41">
        <f>IFERROR(VLOOKUP(J207,Таблица1[],4,0),0)*$E$2/100</f>
        <v>0</v>
      </c>
      <c r="AG207" s="5" t="str">
        <f t="shared" si="55"/>
        <v>,  0,0,0</v>
      </c>
      <c r="AH207" s="41">
        <f>IFERROR(VLOOKUP(K207,Таблица1[],3,0),0)*$E$2/100</f>
        <v>0</v>
      </c>
      <c r="AI207" s="41">
        <f>IFERROR(VLOOKUP(K207,Таблица1[],2,0),0)*$E$2/100</f>
        <v>0</v>
      </c>
      <c r="AJ207" s="41">
        <f>IFERROR(VLOOKUP(K207,Таблица1[],4,0),0)*$E$2/100</f>
        <v>0</v>
      </c>
      <c r="AK207" s="5" t="str">
        <f t="shared" si="56"/>
        <v>,  0,0,0</v>
      </c>
      <c r="AL207" s="41">
        <f>IFERROR(VLOOKUP(L207,Таблица1[],3,0),0)*$E$2/100</f>
        <v>0</v>
      </c>
      <c r="AM207" s="41">
        <f>IFERROR(VLOOKUP(L207,Таблица1[],2,0),0)*$E$2/100</f>
        <v>0</v>
      </c>
      <c r="AN207" s="41">
        <f>IFERROR(VLOOKUP(L207,Таблица1[],4,0),0)*$E$2/100</f>
        <v>0</v>
      </c>
      <c r="AO207" s="5" t="str">
        <f t="shared" si="57"/>
        <v>,  0,0,0</v>
      </c>
      <c r="AP207" s="41">
        <f>IFERROR(VLOOKUP(M207,Таблица1[],3,0),0)*$E$2/100</f>
        <v>0</v>
      </c>
      <c r="AQ207" s="41">
        <f>IFERROR(VLOOKUP(M207,Таблица1[],2,0),0)*$E$2/100</f>
        <v>0</v>
      </c>
      <c r="AR207" s="41">
        <f>IFERROR(VLOOKUP(M207,Таблица1[],4,0),0)*$E$2/100</f>
        <v>0</v>
      </c>
      <c r="AS207" s="5" t="str">
        <f t="shared" si="58"/>
        <v>,  0,0,0</v>
      </c>
      <c r="AT207" s="41">
        <f>IFERROR(VLOOKUP(N207,Таблица1[],3,0),0)*$E$2/100</f>
        <v>0</v>
      </c>
      <c r="AU207" s="41">
        <f>IFERROR(VLOOKUP(N207,Таблица1[],2,0),0)*$E$2/100</f>
        <v>0</v>
      </c>
      <c r="AV207" s="41">
        <f>IFERROR(VLOOKUP(N207,Таблица1[],4,0),0)*$E$2/100</f>
        <v>0</v>
      </c>
      <c r="AW207" s="5" t="str">
        <f t="shared" si="59"/>
        <v>,  0,0,0</v>
      </c>
      <c r="AX207" s="41">
        <f>IFERROR(VLOOKUP(O207,Таблица1[],3,0),0)*$E$2/100</f>
        <v>0</v>
      </c>
      <c r="AY207" s="41">
        <f>IFERROR(VLOOKUP(O207,Таблица1[],2,0),0)*$E$2/100</f>
        <v>0</v>
      </c>
      <c r="AZ207" s="41">
        <f>IFERROR(VLOOKUP(O207,Таблица1[],4,0),0)*$E$2/100</f>
        <v>0</v>
      </c>
      <c r="BA207" s="5" t="str">
        <f t="shared" si="60"/>
        <v>,  0,0,0</v>
      </c>
      <c r="BB207" s="41">
        <f>IFERROR(VLOOKUP(P207,Таблица1[],3,0),0)*$E$2/100</f>
        <v>0</v>
      </c>
      <c r="BC207" s="41">
        <f>IFERROR(VLOOKUP(P207,Таблица1[],2,0),0)*$E$2/100</f>
        <v>0</v>
      </c>
      <c r="BD207" s="41">
        <f>IFERROR(VLOOKUP(P207,Таблица1[],4,0),0)*$E$2/100</f>
        <v>0</v>
      </c>
      <c r="BE207" s="5" t="str">
        <f t="shared" si="61"/>
        <v>,  0,0,0</v>
      </c>
      <c r="BF207" s="41">
        <f>IFERROR(VLOOKUP(Q207,Таблица1[],3,0),0)*$E$2/100</f>
        <v>0</v>
      </c>
      <c r="BG207" s="41">
        <f>IFERROR(VLOOKUP(Q207,Таблица1[],2,0),0)*$E$2/100</f>
        <v>0</v>
      </c>
      <c r="BH207" s="41">
        <f>IFERROR(VLOOKUP(Q207,Таблица1[],4,0),0)*$E$2/100</f>
        <v>0</v>
      </c>
      <c r="BI207" s="5" t="str">
        <f t="shared" si="62"/>
        <v>,  0,0,0</v>
      </c>
      <c r="BJ207" s="41">
        <f>IFERROR(VLOOKUP(R207,Таблица1[],3,0),0)*$E$2/100</f>
        <v>0</v>
      </c>
      <c r="BK207" s="41">
        <f>IFERROR(VLOOKUP(R207,Таблица1[],2,0),0)*$E$2/100</f>
        <v>0</v>
      </c>
      <c r="BL207" s="41">
        <f>IFERROR(VLOOKUP(R207,Таблица1[],4,0),0)*$E$2/100</f>
        <v>0</v>
      </c>
      <c r="BM207" s="5" t="str">
        <f t="shared" si="63"/>
        <v>,  0,0,0</v>
      </c>
      <c r="BN207" s="41">
        <f>IFERROR(VLOOKUP(S207,Таблица1[],3,0),0)*$E$2/100</f>
        <v>0</v>
      </c>
      <c r="BO207" s="41">
        <f>IFERROR(VLOOKUP(S207,Таблица1[],2,0),0)*$E$2/100</f>
        <v>0</v>
      </c>
      <c r="BP207" s="41">
        <f>IFERROR(VLOOKUP(S207,Таблица1[],4,0),0)*$E$2/100</f>
        <v>0</v>
      </c>
      <c r="BQ207" s="5" t="str">
        <f t="shared" si="64"/>
        <v>,  0,0,0</v>
      </c>
      <c r="BR207" s="41">
        <f>IFERROR(VLOOKUP(T207,Таблица1[],3,0),0)*$E$2/100</f>
        <v>0</v>
      </c>
      <c r="BS207" s="41">
        <f>IFERROR(VLOOKUP(T207,Таблица1[],2,0),0)*$E$2/100</f>
        <v>0</v>
      </c>
      <c r="BT207" s="41">
        <f>IFERROR(VLOOKUP(T207,Таблица1[],4,0),0)*$E$2/100</f>
        <v>0</v>
      </c>
      <c r="BU207" s="5" t="str">
        <f t="shared" si="65"/>
        <v>,  0,0,0</v>
      </c>
    </row>
    <row r="208" spans="2:73" x14ac:dyDescent="0.45">
      <c r="B208" s="30">
        <v>64</v>
      </c>
      <c r="C208" s="30">
        <v>0</v>
      </c>
      <c r="D208" s="30">
        <v>20</v>
      </c>
      <c r="E208" s="30">
        <v>1</v>
      </c>
      <c r="F208" t="str">
        <f t="shared" si="53"/>
        <v>64,0,20,1</v>
      </c>
      <c r="V208" t="str">
        <f t="shared" si="66"/>
        <v>.DB   64,0,20,1,  0,0,0,  0,0,0,  0,0,0,  0,0,0,  0,0,0,  0,0,0,  0,0,0,  0,0,0,  0,0,0,  0,0,0,  0,0,0,  0,0,0</v>
      </c>
      <c r="W208" s="30" t="s">
        <v>24</v>
      </c>
      <c r="X208" s="30"/>
      <c r="Y208" s="30"/>
      <c r="Z208" s="41">
        <f>IFERROR(VLOOKUP(I208,Таблица1[],3,0),0)*$E$2/100</f>
        <v>0</v>
      </c>
      <c r="AA208" s="41">
        <f>IFERROR(VLOOKUP(I208,Таблица1[],2,0),0)*$E$2/100</f>
        <v>0</v>
      </c>
      <c r="AB208" s="41">
        <f>IFERROR(VLOOKUP(I208,Таблица1[],4,0),0)*$E$2/100</f>
        <v>0</v>
      </c>
      <c r="AC208" s="5" t="str">
        <f t="shared" si="54"/>
        <v>,  0,0,0</v>
      </c>
      <c r="AD208" s="41">
        <f>IFERROR(VLOOKUP(J208,Таблица1[],3,0),0)*$E$2/100</f>
        <v>0</v>
      </c>
      <c r="AE208" s="41">
        <f>IFERROR(VLOOKUP(J208,Таблица1[],2,0),0)*$E$2/100</f>
        <v>0</v>
      </c>
      <c r="AF208" s="41">
        <f>IFERROR(VLOOKUP(J208,Таблица1[],4,0),0)*$E$2/100</f>
        <v>0</v>
      </c>
      <c r="AG208" s="5" t="str">
        <f t="shared" si="55"/>
        <v>,  0,0,0</v>
      </c>
      <c r="AH208" s="41">
        <f>IFERROR(VLOOKUP(K208,Таблица1[],3,0),0)*$E$2/100</f>
        <v>0</v>
      </c>
      <c r="AI208" s="41">
        <f>IFERROR(VLOOKUP(K208,Таблица1[],2,0),0)*$E$2/100</f>
        <v>0</v>
      </c>
      <c r="AJ208" s="41">
        <f>IFERROR(VLOOKUP(K208,Таблица1[],4,0),0)*$E$2/100</f>
        <v>0</v>
      </c>
      <c r="AK208" s="5" t="str">
        <f t="shared" si="56"/>
        <v>,  0,0,0</v>
      </c>
      <c r="AL208" s="41">
        <f>IFERROR(VLOOKUP(L208,Таблица1[],3,0),0)*$E$2/100</f>
        <v>0</v>
      </c>
      <c r="AM208" s="41">
        <f>IFERROR(VLOOKUP(L208,Таблица1[],2,0),0)*$E$2/100</f>
        <v>0</v>
      </c>
      <c r="AN208" s="41">
        <f>IFERROR(VLOOKUP(L208,Таблица1[],4,0),0)*$E$2/100</f>
        <v>0</v>
      </c>
      <c r="AO208" s="5" t="str">
        <f t="shared" si="57"/>
        <v>,  0,0,0</v>
      </c>
      <c r="AP208" s="41">
        <f>IFERROR(VLOOKUP(M208,Таблица1[],3,0),0)*$E$2/100</f>
        <v>0</v>
      </c>
      <c r="AQ208" s="41">
        <f>IFERROR(VLOOKUP(M208,Таблица1[],2,0),0)*$E$2/100</f>
        <v>0</v>
      </c>
      <c r="AR208" s="41">
        <f>IFERROR(VLOOKUP(M208,Таблица1[],4,0),0)*$E$2/100</f>
        <v>0</v>
      </c>
      <c r="AS208" s="5" t="str">
        <f t="shared" si="58"/>
        <v>,  0,0,0</v>
      </c>
      <c r="AT208" s="41">
        <f>IFERROR(VLOOKUP(N208,Таблица1[],3,0),0)*$E$2/100</f>
        <v>0</v>
      </c>
      <c r="AU208" s="41">
        <f>IFERROR(VLOOKUP(N208,Таблица1[],2,0),0)*$E$2/100</f>
        <v>0</v>
      </c>
      <c r="AV208" s="41">
        <f>IFERROR(VLOOKUP(N208,Таблица1[],4,0),0)*$E$2/100</f>
        <v>0</v>
      </c>
      <c r="AW208" s="5" t="str">
        <f t="shared" si="59"/>
        <v>,  0,0,0</v>
      </c>
      <c r="AX208" s="41">
        <f>IFERROR(VLOOKUP(O208,Таблица1[],3,0),0)*$E$2/100</f>
        <v>0</v>
      </c>
      <c r="AY208" s="41">
        <f>IFERROR(VLOOKUP(O208,Таблица1[],2,0),0)*$E$2/100</f>
        <v>0</v>
      </c>
      <c r="AZ208" s="41">
        <f>IFERROR(VLOOKUP(O208,Таблица1[],4,0),0)*$E$2/100</f>
        <v>0</v>
      </c>
      <c r="BA208" s="5" t="str">
        <f t="shared" si="60"/>
        <v>,  0,0,0</v>
      </c>
      <c r="BB208" s="41">
        <f>IFERROR(VLOOKUP(P208,Таблица1[],3,0),0)*$E$2/100</f>
        <v>0</v>
      </c>
      <c r="BC208" s="41">
        <f>IFERROR(VLOOKUP(P208,Таблица1[],2,0),0)*$E$2/100</f>
        <v>0</v>
      </c>
      <c r="BD208" s="41">
        <f>IFERROR(VLOOKUP(P208,Таблица1[],4,0),0)*$E$2/100</f>
        <v>0</v>
      </c>
      <c r="BE208" s="5" t="str">
        <f t="shared" si="61"/>
        <v>,  0,0,0</v>
      </c>
      <c r="BF208" s="41">
        <f>IFERROR(VLOOKUP(Q208,Таблица1[],3,0),0)*$E$2/100</f>
        <v>0</v>
      </c>
      <c r="BG208" s="41">
        <f>IFERROR(VLOOKUP(Q208,Таблица1[],2,0),0)*$E$2/100</f>
        <v>0</v>
      </c>
      <c r="BH208" s="41">
        <f>IFERROR(VLOOKUP(Q208,Таблица1[],4,0),0)*$E$2/100</f>
        <v>0</v>
      </c>
      <c r="BI208" s="5" t="str">
        <f t="shared" si="62"/>
        <v>,  0,0,0</v>
      </c>
      <c r="BJ208" s="41">
        <f>IFERROR(VLOOKUP(R208,Таблица1[],3,0),0)*$E$2/100</f>
        <v>0</v>
      </c>
      <c r="BK208" s="41">
        <f>IFERROR(VLOOKUP(R208,Таблица1[],2,0),0)*$E$2/100</f>
        <v>0</v>
      </c>
      <c r="BL208" s="41">
        <f>IFERROR(VLOOKUP(R208,Таблица1[],4,0),0)*$E$2/100</f>
        <v>0</v>
      </c>
      <c r="BM208" s="5" t="str">
        <f t="shared" si="63"/>
        <v>,  0,0,0</v>
      </c>
      <c r="BN208" s="41">
        <f>IFERROR(VLOOKUP(S208,Таблица1[],3,0),0)*$E$2/100</f>
        <v>0</v>
      </c>
      <c r="BO208" s="41">
        <f>IFERROR(VLOOKUP(S208,Таблица1[],2,0),0)*$E$2/100</f>
        <v>0</v>
      </c>
      <c r="BP208" s="41">
        <f>IFERROR(VLOOKUP(S208,Таблица1[],4,0),0)*$E$2/100</f>
        <v>0</v>
      </c>
      <c r="BQ208" s="5" t="str">
        <f t="shared" si="64"/>
        <v>,  0,0,0</v>
      </c>
      <c r="BR208" s="41">
        <f>IFERROR(VLOOKUP(T208,Таблица1[],3,0),0)*$E$2/100</f>
        <v>0</v>
      </c>
      <c r="BS208" s="41">
        <f>IFERROR(VLOOKUP(T208,Таблица1[],2,0),0)*$E$2/100</f>
        <v>0</v>
      </c>
      <c r="BT208" s="41">
        <f>IFERROR(VLOOKUP(T208,Таблица1[],4,0),0)*$E$2/100</f>
        <v>0</v>
      </c>
      <c r="BU208" s="5" t="str">
        <f t="shared" si="65"/>
        <v>,  0,0,0</v>
      </c>
    </row>
    <row r="209" spans="2:73" x14ac:dyDescent="0.45">
      <c r="B209" s="30">
        <v>64</v>
      </c>
      <c r="C209" s="30">
        <v>0</v>
      </c>
      <c r="D209" s="30">
        <v>20</v>
      </c>
      <c r="E209" s="30">
        <v>1</v>
      </c>
      <c r="F209" t="str">
        <f t="shared" si="53"/>
        <v>64,0,20,1</v>
      </c>
      <c r="V209" t="str">
        <f t="shared" si="66"/>
        <v>.DB   64,0,20,1,  0,0,0,  0,0,0,  0,0,0,  0,0,0,  0,0,0,  0,0,0,  0,0,0,  0,0,0,  0,0,0,  0,0,0,  0,0,0,  0,0,0</v>
      </c>
      <c r="W209" s="30" t="s">
        <v>24</v>
      </c>
      <c r="X209" s="30"/>
      <c r="Y209" s="30"/>
      <c r="Z209" s="41">
        <f>IFERROR(VLOOKUP(I209,Таблица1[],3,0),0)*$E$2/100</f>
        <v>0</v>
      </c>
      <c r="AA209" s="41">
        <f>IFERROR(VLOOKUP(I209,Таблица1[],2,0),0)*$E$2/100</f>
        <v>0</v>
      </c>
      <c r="AB209" s="41">
        <f>IFERROR(VLOOKUP(I209,Таблица1[],4,0),0)*$E$2/100</f>
        <v>0</v>
      </c>
      <c r="AC209" s="5" t="str">
        <f t="shared" si="54"/>
        <v>,  0,0,0</v>
      </c>
      <c r="AD209" s="41">
        <f>IFERROR(VLOOKUP(J209,Таблица1[],3,0),0)*$E$2/100</f>
        <v>0</v>
      </c>
      <c r="AE209" s="41">
        <f>IFERROR(VLOOKUP(J209,Таблица1[],2,0),0)*$E$2/100</f>
        <v>0</v>
      </c>
      <c r="AF209" s="41">
        <f>IFERROR(VLOOKUP(J209,Таблица1[],4,0),0)*$E$2/100</f>
        <v>0</v>
      </c>
      <c r="AG209" s="5" t="str">
        <f t="shared" si="55"/>
        <v>,  0,0,0</v>
      </c>
      <c r="AH209" s="41">
        <f>IFERROR(VLOOKUP(K209,Таблица1[],3,0),0)*$E$2/100</f>
        <v>0</v>
      </c>
      <c r="AI209" s="41">
        <f>IFERROR(VLOOKUP(K209,Таблица1[],2,0),0)*$E$2/100</f>
        <v>0</v>
      </c>
      <c r="AJ209" s="41">
        <f>IFERROR(VLOOKUP(K209,Таблица1[],4,0),0)*$E$2/100</f>
        <v>0</v>
      </c>
      <c r="AK209" s="5" t="str">
        <f t="shared" si="56"/>
        <v>,  0,0,0</v>
      </c>
      <c r="AL209" s="41">
        <f>IFERROR(VLOOKUP(L209,Таблица1[],3,0),0)*$E$2/100</f>
        <v>0</v>
      </c>
      <c r="AM209" s="41">
        <f>IFERROR(VLOOKUP(L209,Таблица1[],2,0),0)*$E$2/100</f>
        <v>0</v>
      </c>
      <c r="AN209" s="41">
        <f>IFERROR(VLOOKUP(L209,Таблица1[],4,0),0)*$E$2/100</f>
        <v>0</v>
      </c>
      <c r="AO209" s="5" t="str">
        <f t="shared" si="57"/>
        <v>,  0,0,0</v>
      </c>
      <c r="AP209" s="41">
        <f>IFERROR(VLOOKUP(M209,Таблица1[],3,0),0)*$E$2/100</f>
        <v>0</v>
      </c>
      <c r="AQ209" s="41">
        <f>IFERROR(VLOOKUP(M209,Таблица1[],2,0),0)*$E$2/100</f>
        <v>0</v>
      </c>
      <c r="AR209" s="41">
        <f>IFERROR(VLOOKUP(M209,Таблица1[],4,0),0)*$E$2/100</f>
        <v>0</v>
      </c>
      <c r="AS209" s="5" t="str">
        <f t="shared" si="58"/>
        <v>,  0,0,0</v>
      </c>
      <c r="AT209" s="41">
        <f>IFERROR(VLOOKUP(N209,Таблица1[],3,0),0)*$E$2/100</f>
        <v>0</v>
      </c>
      <c r="AU209" s="41">
        <f>IFERROR(VLOOKUP(N209,Таблица1[],2,0),0)*$E$2/100</f>
        <v>0</v>
      </c>
      <c r="AV209" s="41">
        <f>IFERROR(VLOOKUP(N209,Таблица1[],4,0),0)*$E$2/100</f>
        <v>0</v>
      </c>
      <c r="AW209" s="5" t="str">
        <f t="shared" si="59"/>
        <v>,  0,0,0</v>
      </c>
      <c r="AX209" s="41">
        <f>IFERROR(VLOOKUP(O209,Таблица1[],3,0),0)*$E$2/100</f>
        <v>0</v>
      </c>
      <c r="AY209" s="41">
        <f>IFERROR(VLOOKUP(O209,Таблица1[],2,0),0)*$E$2/100</f>
        <v>0</v>
      </c>
      <c r="AZ209" s="41">
        <f>IFERROR(VLOOKUP(O209,Таблица1[],4,0),0)*$E$2/100</f>
        <v>0</v>
      </c>
      <c r="BA209" s="5" t="str">
        <f t="shared" si="60"/>
        <v>,  0,0,0</v>
      </c>
      <c r="BB209" s="41">
        <f>IFERROR(VLOOKUP(P209,Таблица1[],3,0),0)*$E$2/100</f>
        <v>0</v>
      </c>
      <c r="BC209" s="41">
        <f>IFERROR(VLOOKUP(P209,Таблица1[],2,0),0)*$E$2/100</f>
        <v>0</v>
      </c>
      <c r="BD209" s="41">
        <f>IFERROR(VLOOKUP(P209,Таблица1[],4,0),0)*$E$2/100</f>
        <v>0</v>
      </c>
      <c r="BE209" s="5" t="str">
        <f t="shared" si="61"/>
        <v>,  0,0,0</v>
      </c>
      <c r="BF209" s="41">
        <f>IFERROR(VLOOKUP(Q209,Таблица1[],3,0),0)*$E$2/100</f>
        <v>0</v>
      </c>
      <c r="BG209" s="41">
        <f>IFERROR(VLOOKUP(Q209,Таблица1[],2,0),0)*$E$2/100</f>
        <v>0</v>
      </c>
      <c r="BH209" s="41">
        <f>IFERROR(VLOOKUP(Q209,Таблица1[],4,0),0)*$E$2/100</f>
        <v>0</v>
      </c>
      <c r="BI209" s="5" t="str">
        <f t="shared" si="62"/>
        <v>,  0,0,0</v>
      </c>
      <c r="BJ209" s="41">
        <f>IFERROR(VLOOKUP(R209,Таблица1[],3,0),0)*$E$2/100</f>
        <v>0</v>
      </c>
      <c r="BK209" s="41">
        <f>IFERROR(VLOOKUP(R209,Таблица1[],2,0),0)*$E$2/100</f>
        <v>0</v>
      </c>
      <c r="BL209" s="41">
        <f>IFERROR(VLOOKUP(R209,Таблица1[],4,0),0)*$E$2/100</f>
        <v>0</v>
      </c>
      <c r="BM209" s="5" t="str">
        <f t="shared" si="63"/>
        <v>,  0,0,0</v>
      </c>
      <c r="BN209" s="41">
        <f>IFERROR(VLOOKUP(S209,Таблица1[],3,0),0)*$E$2/100</f>
        <v>0</v>
      </c>
      <c r="BO209" s="41">
        <f>IFERROR(VLOOKUP(S209,Таблица1[],2,0),0)*$E$2/100</f>
        <v>0</v>
      </c>
      <c r="BP209" s="41">
        <f>IFERROR(VLOOKUP(S209,Таблица1[],4,0),0)*$E$2/100</f>
        <v>0</v>
      </c>
      <c r="BQ209" s="5" t="str">
        <f t="shared" si="64"/>
        <v>,  0,0,0</v>
      </c>
      <c r="BR209" s="41">
        <f>IFERROR(VLOOKUP(T209,Таблица1[],3,0),0)*$E$2/100</f>
        <v>0</v>
      </c>
      <c r="BS209" s="41">
        <f>IFERROR(VLOOKUP(T209,Таблица1[],2,0),0)*$E$2/100</f>
        <v>0</v>
      </c>
      <c r="BT209" s="41">
        <f>IFERROR(VLOOKUP(T209,Таблица1[],4,0),0)*$E$2/100</f>
        <v>0</v>
      </c>
      <c r="BU209" s="5" t="str">
        <f t="shared" si="65"/>
        <v>,  0,0,0</v>
      </c>
    </row>
    <row r="210" spans="2:73" x14ac:dyDescent="0.45">
      <c r="B210" s="30">
        <v>64</v>
      </c>
      <c r="C210" s="30">
        <v>0</v>
      </c>
      <c r="D210" s="30">
        <v>20</v>
      </c>
      <c r="E210" s="30">
        <v>1</v>
      </c>
      <c r="F210" t="str">
        <f t="shared" si="53"/>
        <v>64,0,20,1</v>
      </c>
      <c r="V210" t="str">
        <f t="shared" si="66"/>
        <v>.DB   64,0,20,1,  0,0,0,  0,0,0,  0,0,0,  0,0,0,  0,0,0,  0,0,0,  0,0,0,  0,0,0,  0,0,0,  0,0,0,  0,0,0,  0,0,0</v>
      </c>
      <c r="W210" s="30" t="s">
        <v>24</v>
      </c>
      <c r="X210" s="30"/>
      <c r="Y210" s="30"/>
      <c r="Z210" s="41">
        <f>IFERROR(VLOOKUP(I210,Таблица1[],3,0),0)*$E$2/100</f>
        <v>0</v>
      </c>
      <c r="AA210" s="41">
        <f>IFERROR(VLOOKUP(I210,Таблица1[],2,0),0)*$E$2/100</f>
        <v>0</v>
      </c>
      <c r="AB210" s="41">
        <f>IFERROR(VLOOKUP(I210,Таблица1[],4,0),0)*$E$2/100</f>
        <v>0</v>
      </c>
      <c r="AC210" s="5" t="str">
        <f t="shared" si="54"/>
        <v>,  0,0,0</v>
      </c>
      <c r="AD210" s="41">
        <f>IFERROR(VLOOKUP(J210,Таблица1[],3,0),0)*$E$2/100</f>
        <v>0</v>
      </c>
      <c r="AE210" s="41">
        <f>IFERROR(VLOOKUP(J210,Таблица1[],2,0),0)*$E$2/100</f>
        <v>0</v>
      </c>
      <c r="AF210" s="41">
        <f>IFERROR(VLOOKUP(J210,Таблица1[],4,0),0)*$E$2/100</f>
        <v>0</v>
      </c>
      <c r="AG210" s="5" t="str">
        <f t="shared" si="55"/>
        <v>,  0,0,0</v>
      </c>
      <c r="AH210" s="41">
        <f>IFERROR(VLOOKUP(K210,Таблица1[],3,0),0)*$E$2/100</f>
        <v>0</v>
      </c>
      <c r="AI210" s="41">
        <f>IFERROR(VLOOKUP(K210,Таблица1[],2,0),0)*$E$2/100</f>
        <v>0</v>
      </c>
      <c r="AJ210" s="41">
        <f>IFERROR(VLOOKUP(K210,Таблица1[],4,0),0)*$E$2/100</f>
        <v>0</v>
      </c>
      <c r="AK210" s="5" t="str">
        <f t="shared" si="56"/>
        <v>,  0,0,0</v>
      </c>
      <c r="AL210" s="41">
        <f>IFERROR(VLOOKUP(L210,Таблица1[],3,0),0)*$E$2/100</f>
        <v>0</v>
      </c>
      <c r="AM210" s="41">
        <f>IFERROR(VLOOKUP(L210,Таблица1[],2,0),0)*$E$2/100</f>
        <v>0</v>
      </c>
      <c r="AN210" s="41">
        <f>IFERROR(VLOOKUP(L210,Таблица1[],4,0),0)*$E$2/100</f>
        <v>0</v>
      </c>
      <c r="AO210" s="5" t="str">
        <f t="shared" si="57"/>
        <v>,  0,0,0</v>
      </c>
      <c r="AP210" s="41">
        <f>IFERROR(VLOOKUP(M210,Таблица1[],3,0),0)*$E$2/100</f>
        <v>0</v>
      </c>
      <c r="AQ210" s="41">
        <f>IFERROR(VLOOKUP(M210,Таблица1[],2,0),0)*$E$2/100</f>
        <v>0</v>
      </c>
      <c r="AR210" s="41">
        <f>IFERROR(VLOOKUP(M210,Таблица1[],4,0),0)*$E$2/100</f>
        <v>0</v>
      </c>
      <c r="AS210" s="5" t="str">
        <f t="shared" si="58"/>
        <v>,  0,0,0</v>
      </c>
      <c r="AT210" s="41">
        <f>IFERROR(VLOOKUP(N210,Таблица1[],3,0),0)*$E$2/100</f>
        <v>0</v>
      </c>
      <c r="AU210" s="41">
        <f>IFERROR(VLOOKUP(N210,Таблица1[],2,0),0)*$E$2/100</f>
        <v>0</v>
      </c>
      <c r="AV210" s="41">
        <f>IFERROR(VLOOKUP(N210,Таблица1[],4,0),0)*$E$2/100</f>
        <v>0</v>
      </c>
      <c r="AW210" s="5" t="str">
        <f t="shared" si="59"/>
        <v>,  0,0,0</v>
      </c>
      <c r="AX210" s="41">
        <f>IFERROR(VLOOKUP(O210,Таблица1[],3,0),0)*$E$2/100</f>
        <v>0</v>
      </c>
      <c r="AY210" s="41">
        <f>IFERROR(VLOOKUP(O210,Таблица1[],2,0),0)*$E$2/100</f>
        <v>0</v>
      </c>
      <c r="AZ210" s="41">
        <f>IFERROR(VLOOKUP(O210,Таблица1[],4,0),0)*$E$2/100</f>
        <v>0</v>
      </c>
      <c r="BA210" s="5" t="str">
        <f t="shared" si="60"/>
        <v>,  0,0,0</v>
      </c>
      <c r="BB210" s="41">
        <f>IFERROR(VLOOKUP(P210,Таблица1[],3,0),0)*$E$2/100</f>
        <v>0</v>
      </c>
      <c r="BC210" s="41">
        <f>IFERROR(VLOOKUP(P210,Таблица1[],2,0),0)*$E$2/100</f>
        <v>0</v>
      </c>
      <c r="BD210" s="41">
        <f>IFERROR(VLOOKUP(P210,Таблица1[],4,0),0)*$E$2/100</f>
        <v>0</v>
      </c>
      <c r="BE210" s="5" t="str">
        <f t="shared" si="61"/>
        <v>,  0,0,0</v>
      </c>
      <c r="BF210" s="41">
        <f>IFERROR(VLOOKUP(Q210,Таблица1[],3,0),0)*$E$2/100</f>
        <v>0</v>
      </c>
      <c r="BG210" s="41">
        <f>IFERROR(VLOOKUP(Q210,Таблица1[],2,0),0)*$E$2/100</f>
        <v>0</v>
      </c>
      <c r="BH210" s="41">
        <f>IFERROR(VLOOKUP(Q210,Таблица1[],4,0),0)*$E$2/100</f>
        <v>0</v>
      </c>
      <c r="BI210" s="5" t="str">
        <f t="shared" si="62"/>
        <v>,  0,0,0</v>
      </c>
      <c r="BJ210" s="41">
        <f>IFERROR(VLOOKUP(R210,Таблица1[],3,0),0)*$E$2/100</f>
        <v>0</v>
      </c>
      <c r="BK210" s="41">
        <f>IFERROR(VLOOKUP(R210,Таблица1[],2,0),0)*$E$2/100</f>
        <v>0</v>
      </c>
      <c r="BL210" s="41">
        <f>IFERROR(VLOOKUP(R210,Таблица1[],4,0),0)*$E$2/100</f>
        <v>0</v>
      </c>
      <c r="BM210" s="5" t="str">
        <f t="shared" si="63"/>
        <v>,  0,0,0</v>
      </c>
      <c r="BN210" s="41">
        <f>IFERROR(VLOOKUP(S210,Таблица1[],3,0),0)*$E$2/100</f>
        <v>0</v>
      </c>
      <c r="BO210" s="41">
        <f>IFERROR(VLOOKUP(S210,Таблица1[],2,0),0)*$E$2/100</f>
        <v>0</v>
      </c>
      <c r="BP210" s="41">
        <f>IFERROR(VLOOKUP(S210,Таблица1[],4,0),0)*$E$2/100</f>
        <v>0</v>
      </c>
      <c r="BQ210" s="5" t="str">
        <f t="shared" si="64"/>
        <v>,  0,0,0</v>
      </c>
      <c r="BR210" s="41">
        <f>IFERROR(VLOOKUP(T210,Таблица1[],3,0),0)*$E$2/100</f>
        <v>0</v>
      </c>
      <c r="BS210" s="41">
        <f>IFERROR(VLOOKUP(T210,Таблица1[],2,0),0)*$E$2/100</f>
        <v>0</v>
      </c>
      <c r="BT210" s="41">
        <f>IFERROR(VLOOKUP(T210,Таблица1[],4,0),0)*$E$2/100</f>
        <v>0</v>
      </c>
      <c r="BU210" s="5" t="str">
        <f t="shared" si="65"/>
        <v>,  0,0,0</v>
      </c>
    </row>
    <row r="211" spans="2:73" x14ac:dyDescent="0.45">
      <c r="B211" s="30">
        <v>64</v>
      </c>
      <c r="C211" s="30">
        <v>0</v>
      </c>
      <c r="D211" s="30">
        <v>20</v>
      </c>
      <c r="E211" s="30">
        <v>1</v>
      </c>
      <c r="F211" t="str">
        <f t="shared" si="53"/>
        <v>64,0,20,1</v>
      </c>
      <c r="V211" t="str">
        <f t="shared" si="66"/>
        <v>.DB   64,0,20,1,  0,0,0,  0,0,0,  0,0,0,  0,0,0,  0,0,0,  0,0,0,  0,0,0,  0,0,0,  0,0,0,  0,0,0,  0,0,0,  0,0,0</v>
      </c>
      <c r="W211" s="30" t="s">
        <v>24</v>
      </c>
      <c r="X211" s="30"/>
      <c r="Y211" s="30"/>
      <c r="Z211" s="41">
        <f>IFERROR(VLOOKUP(I211,Таблица1[],3,0),0)*$E$2/100</f>
        <v>0</v>
      </c>
      <c r="AA211" s="41">
        <f>IFERROR(VLOOKUP(I211,Таблица1[],2,0),0)*$E$2/100</f>
        <v>0</v>
      </c>
      <c r="AB211" s="41">
        <f>IFERROR(VLOOKUP(I211,Таблица1[],4,0),0)*$E$2/100</f>
        <v>0</v>
      </c>
      <c r="AC211" s="5" t="str">
        <f t="shared" si="54"/>
        <v>,  0,0,0</v>
      </c>
      <c r="AD211" s="41">
        <f>IFERROR(VLOOKUP(J211,Таблица1[],3,0),0)*$E$2/100</f>
        <v>0</v>
      </c>
      <c r="AE211" s="41">
        <f>IFERROR(VLOOKUP(J211,Таблица1[],2,0),0)*$E$2/100</f>
        <v>0</v>
      </c>
      <c r="AF211" s="41">
        <f>IFERROR(VLOOKUP(J211,Таблица1[],4,0),0)*$E$2/100</f>
        <v>0</v>
      </c>
      <c r="AG211" s="5" t="str">
        <f t="shared" si="55"/>
        <v>,  0,0,0</v>
      </c>
      <c r="AH211" s="41">
        <f>IFERROR(VLOOKUP(K211,Таблица1[],3,0),0)*$E$2/100</f>
        <v>0</v>
      </c>
      <c r="AI211" s="41">
        <f>IFERROR(VLOOKUP(K211,Таблица1[],2,0),0)*$E$2/100</f>
        <v>0</v>
      </c>
      <c r="AJ211" s="41">
        <f>IFERROR(VLOOKUP(K211,Таблица1[],4,0),0)*$E$2/100</f>
        <v>0</v>
      </c>
      <c r="AK211" s="5" t="str">
        <f t="shared" si="56"/>
        <v>,  0,0,0</v>
      </c>
      <c r="AL211" s="41">
        <f>IFERROR(VLOOKUP(L211,Таблица1[],3,0),0)*$E$2/100</f>
        <v>0</v>
      </c>
      <c r="AM211" s="41">
        <f>IFERROR(VLOOKUP(L211,Таблица1[],2,0),0)*$E$2/100</f>
        <v>0</v>
      </c>
      <c r="AN211" s="41">
        <f>IFERROR(VLOOKUP(L211,Таблица1[],4,0),0)*$E$2/100</f>
        <v>0</v>
      </c>
      <c r="AO211" s="5" t="str">
        <f t="shared" si="57"/>
        <v>,  0,0,0</v>
      </c>
      <c r="AP211" s="41">
        <f>IFERROR(VLOOKUP(M211,Таблица1[],3,0),0)*$E$2/100</f>
        <v>0</v>
      </c>
      <c r="AQ211" s="41">
        <f>IFERROR(VLOOKUP(M211,Таблица1[],2,0),0)*$E$2/100</f>
        <v>0</v>
      </c>
      <c r="AR211" s="41">
        <f>IFERROR(VLOOKUP(M211,Таблица1[],4,0),0)*$E$2/100</f>
        <v>0</v>
      </c>
      <c r="AS211" s="5" t="str">
        <f t="shared" si="58"/>
        <v>,  0,0,0</v>
      </c>
      <c r="AT211" s="41">
        <f>IFERROR(VLOOKUP(N211,Таблица1[],3,0),0)*$E$2/100</f>
        <v>0</v>
      </c>
      <c r="AU211" s="41">
        <f>IFERROR(VLOOKUP(N211,Таблица1[],2,0),0)*$E$2/100</f>
        <v>0</v>
      </c>
      <c r="AV211" s="41">
        <f>IFERROR(VLOOKUP(N211,Таблица1[],4,0),0)*$E$2/100</f>
        <v>0</v>
      </c>
      <c r="AW211" s="5" t="str">
        <f t="shared" si="59"/>
        <v>,  0,0,0</v>
      </c>
      <c r="AX211" s="41">
        <f>IFERROR(VLOOKUP(O211,Таблица1[],3,0),0)*$E$2/100</f>
        <v>0</v>
      </c>
      <c r="AY211" s="41">
        <f>IFERROR(VLOOKUP(O211,Таблица1[],2,0),0)*$E$2/100</f>
        <v>0</v>
      </c>
      <c r="AZ211" s="41">
        <f>IFERROR(VLOOKUP(O211,Таблица1[],4,0),0)*$E$2/100</f>
        <v>0</v>
      </c>
      <c r="BA211" s="5" t="str">
        <f t="shared" si="60"/>
        <v>,  0,0,0</v>
      </c>
      <c r="BB211" s="41">
        <f>IFERROR(VLOOKUP(P211,Таблица1[],3,0),0)*$E$2/100</f>
        <v>0</v>
      </c>
      <c r="BC211" s="41">
        <f>IFERROR(VLOOKUP(P211,Таблица1[],2,0),0)*$E$2/100</f>
        <v>0</v>
      </c>
      <c r="BD211" s="41">
        <f>IFERROR(VLOOKUP(P211,Таблица1[],4,0),0)*$E$2/100</f>
        <v>0</v>
      </c>
      <c r="BE211" s="5" t="str">
        <f t="shared" si="61"/>
        <v>,  0,0,0</v>
      </c>
      <c r="BF211" s="41">
        <f>IFERROR(VLOOKUP(Q211,Таблица1[],3,0),0)*$E$2/100</f>
        <v>0</v>
      </c>
      <c r="BG211" s="41">
        <f>IFERROR(VLOOKUP(Q211,Таблица1[],2,0),0)*$E$2/100</f>
        <v>0</v>
      </c>
      <c r="BH211" s="41">
        <f>IFERROR(VLOOKUP(Q211,Таблица1[],4,0),0)*$E$2/100</f>
        <v>0</v>
      </c>
      <c r="BI211" s="5" t="str">
        <f t="shared" si="62"/>
        <v>,  0,0,0</v>
      </c>
      <c r="BJ211" s="41">
        <f>IFERROR(VLOOKUP(R211,Таблица1[],3,0),0)*$E$2/100</f>
        <v>0</v>
      </c>
      <c r="BK211" s="41">
        <f>IFERROR(VLOOKUP(R211,Таблица1[],2,0),0)*$E$2/100</f>
        <v>0</v>
      </c>
      <c r="BL211" s="41">
        <f>IFERROR(VLOOKUP(R211,Таблица1[],4,0),0)*$E$2/100</f>
        <v>0</v>
      </c>
      <c r="BM211" s="5" t="str">
        <f t="shared" si="63"/>
        <v>,  0,0,0</v>
      </c>
      <c r="BN211" s="41">
        <f>IFERROR(VLOOKUP(S211,Таблица1[],3,0),0)*$E$2/100</f>
        <v>0</v>
      </c>
      <c r="BO211" s="41">
        <f>IFERROR(VLOOKUP(S211,Таблица1[],2,0),0)*$E$2/100</f>
        <v>0</v>
      </c>
      <c r="BP211" s="41">
        <f>IFERROR(VLOOKUP(S211,Таблица1[],4,0),0)*$E$2/100</f>
        <v>0</v>
      </c>
      <c r="BQ211" s="5" t="str">
        <f t="shared" si="64"/>
        <v>,  0,0,0</v>
      </c>
      <c r="BR211" s="41">
        <f>IFERROR(VLOOKUP(T211,Таблица1[],3,0),0)*$E$2/100</f>
        <v>0</v>
      </c>
      <c r="BS211" s="41">
        <f>IFERROR(VLOOKUP(T211,Таблица1[],2,0),0)*$E$2/100</f>
        <v>0</v>
      </c>
      <c r="BT211" s="41">
        <f>IFERROR(VLOOKUP(T211,Таблица1[],4,0),0)*$E$2/100</f>
        <v>0</v>
      </c>
      <c r="BU211" s="5" t="str">
        <f t="shared" si="65"/>
        <v>,  0,0,0</v>
      </c>
    </row>
    <row r="212" spans="2:73" x14ac:dyDescent="0.45">
      <c r="B212" s="30">
        <v>64</v>
      </c>
      <c r="C212" s="30">
        <v>0</v>
      </c>
      <c r="D212" s="30">
        <v>20</v>
      </c>
      <c r="E212" s="30">
        <v>1</v>
      </c>
      <c r="F212" t="str">
        <f t="shared" si="53"/>
        <v>64,0,20,1</v>
      </c>
      <c r="V212" t="str">
        <f t="shared" si="66"/>
        <v>.DB   64,0,20,1,  0,0,0,  0,0,0,  0,0,0,  0,0,0,  0,0,0,  0,0,0,  0,0,0,  0,0,0,  0,0,0,  0,0,0,  0,0,0,  0,0,0</v>
      </c>
      <c r="W212" s="30" t="s">
        <v>24</v>
      </c>
      <c r="X212" s="30"/>
      <c r="Y212" s="30"/>
      <c r="Z212" s="41">
        <f>IFERROR(VLOOKUP(I212,Таблица1[],3,0),0)*$E$2/100</f>
        <v>0</v>
      </c>
      <c r="AA212" s="41">
        <f>IFERROR(VLOOKUP(I212,Таблица1[],2,0),0)*$E$2/100</f>
        <v>0</v>
      </c>
      <c r="AB212" s="41">
        <f>IFERROR(VLOOKUP(I212,Таблица1[],4,0),0)*$E$2/100</f>
        <v>0</v>
      </c>
      <c r="AC212" s="5" t="str">
        <f t="shared" si="54"/>
        <v>,  0,0,0</v>
      </c>
      <c r="AD212" s="41">
        <f>IFERROR(VLOOKUP(J212,Таблица1[],3,0),0)*$E$2/100</f>
        <v>0</v>
      </c>
      <c r="AE212" s="41">
        <f>IFERROR(VLOOKUP(J212,Таблица1[],2,0),0)*$E$2/100</f>
        <v>0</v>
      </c>
      <c r="AF212" s="41">
        <f>IFERROR(VLOOKUP(J212,Таблица1[],4,0),0)*$E$2/100</f>
        <v>0</v>
      </c>
      <c r="AG212" s="5" t="str">
        <f t="shared" si="55"/>
        <v>,  0,0,0</v>
      </c>
      <c r="AH212" s="41">
        <f>IFERROR(VLOOKUP(K212,Таблица1[],3,0),0)*$E$2/100</f>
        <v>0</v>
      </c>
      <c r="AI212" s="41">
        <f>IFERROR(VLOOKUP(K212,Таблица1[],2,0),0)*$E$2/100</f>
        <v>0</v>
      </c>
      <c r="AJ212" s="41">
        <f>IFERROR(VLOOKUP(K212,Таблица1[],4,0),0)*$E$2/100</f>
        <v>0</v>
      </c>
      <c r="AK212" s="5" t="str">
        <f t="shared" si="56"/>
        <v>,  0,0,0</v>
      </c>
      <c r="AL212" s="41">
        <f>IFERROR(VLOOKUP(L212,Таблица1[],3,0),0)*$E$2/100</f>
        <v>0</v>
      </c>
      <c r="AM212" s="41">
        <f>IFERROR(VLOOKUP(L212,Таблица1[],2,0),0)*$E$2/100</f>
        <v>0</v>
      </c>
      <c r="AN212" s="41">
        <f>IFERROR(VLOOKUP(L212,Таблица1[],4,0),0)*$E$2/100</f>
        <v>0</v>
      </c>
      <c r="AO212" s="5" t="str">
        <f t="shared" si="57"/>
        <v>,  0,0,0</v>
      </c>
      <c r="AP212" s="41">
        <f>IFERROR(VLOOKUP(M212,Таблица1[],3,0),0)*$E$2/100</f>
        <v>0</v>
      </c>
      <c r="AQ212" s="41">
        <f>IFERROR(VLOOKUP(M212,Таблица1[],2,0),0)*$E$2/100</f>
        <v>0</v>
      </c>
      <c r="AR212" s="41">
        <f>IFERROR(VLOOKUP(M212,Таблица1[],4,0),0)*$E$2/100</f>
        <v>0</v>
      </c>
      <c r="AS212" s="5" t="str">
        <f t="shared" si="58"/>
        <v>,  0,0,0</v>
      </c>
      <c r="AT212" s="41">
        <f>IFERROR(VLOOKUP(N212,Таблица1[],3,0),0)*$E$2/100</f>
        <v>0</v>
      </c>
      <c r="AU212" s="41">
        <f>IFERROR(VLOOKUP(N212,Таблица1[],2,0),0)*$E$2/100</f>
        <v>0</v>
      </c>
      <c r="AV212" s="41">
        <f>IFERROR(VLOOKUP(N212,Таблица1[],4,0),0)*$E$2/100</f>
        <v>0</v>
      </c>
      <c r="AW212" s="5" t="str">
        <f t="shared" si="59"/>
        <v>,  0,0,0</v>
      </c>
      <c r="AX212" s="41">
        <f>IFERROR(VLOOKUP(O212,Таблица1[],3,0),0)*$E$2/100</f>
        <v>0</v>
      </c>
      <c r="AY212" s="41">
        <f>IFERROR(VLOOKUP(O212,Таблица1[],2,0),0)*$E$2/100</f>
        <v>0</v>
      </c>
      <c r="AZ212" s="41">
        <f>IFERROR(VLOOKUP(O212,Таблица1[],4,0),0)*$E$2/100</f>
        <v>0</v>
      </c>
      <c r="BA212" s="5" t="str">
        <f t="shared" si="60"/>
        <v>,  0,0,0</v>
      </c>
      <c r="BB212" s="41">
        <f>IFERROR(VLOOKUP(P212,Таблица1[],3,0),0)*$E$2/100</f>
        <v>0</v>
      </c>
      <c r="BC212" s="41">
        <f>IFERROR(VLOOKUP(P212,Таблица1[],2,0),0)*$E$2/100</f>
        <v>0</v>
      </c>
      <c r="BD212" s="41">
        <f>IFERROR(VLOOKUP(P212,Таблица1[],4,0),0)*$E$2/100</f>
        <v>0</v>
      </c>
      <c r="BE212" s="5" t="str">
        <f t="shared" si="61"/>
        <v>,  0,0,0</v>
      </c>
      <c r="BF212" s="41">
        <f>IFERROR(VLOOKUP(Q212,Таблица1[],3,0),0)*$E$2/100</f>
        <v>0</v>
      </c>
      <c r="BG212" s="41">
        <f>IFERROR(VLOOKUP(Q212,Таблица1[],2,0),0)*$E$2/100</f>
        <v>0</v>
      </c>
      <c r="BH212" s="41">
        <f>IFERROR(VLOOKUP(Q212,Таблица1[],4,0),0)*$E$2/100</f>
        <v>0</v>
      </c>
      <c r="BI212" s="5" t="str">
        <f t="shared" si="62"/>
        <v>,  0,0,0</v>
      </c>
      <c r="BJ212" s="41">
        <f>IFERROR(VLOOKUP(R212,Таблица1[],3,0),0)*$E$2/100</f>
        <v>0</v>
      </c>
      <c r="BK212" s="41">
        <f>IFERROR(VLOOKUP(R212,Таблица1[],2,0),0)*$E$2/100</f>
        <v>0</v>
      </c>
      <c r="BL212" s="41">
        <f>IFERROR(VLOOKUP(R212,Таблица1[],4,0),0)*$E$2/100</f>
        <v>0</v>
      </c>
      <c r="BM212" s="5" t="str">
        <f t="shared" si="63"/>
        <v>,  0,0,0</v>
      </c>
      <c r="BN212" s="41">
        <f>IFERROR(VLOOKUP(S212,Таблица1[],3,0),0)*$E$2/100</f>
        <v>0</v>
      </c>
      <c r="BO212" s="41">
        <f>IFERROR(VLOOKUP(S212,Таблица1[],2,0),0)*$E$2/100</f>
        <v>0</v>
      </c>
      <c r="BP212" s="41">
        <f>IFERROR(VLOOKUP(S212,Таблица1[],4,0),0)*$E$2/100</f>
        <v>0</v>
      </c>
      <c r="BQ212" s="5" t="str">
        <f t="shared" si="64"/>
        <v>,  0,0,0</v>
      </c>
      <c r="BR212" s="41">
        <f>IFERROR(VLOOKUP(T212,Таблица1[],3,0),0)*$E$2/100</f>
        <v>0</v>
      </c>
      <c r="BS212" s="41">
        <f>IFERROR(VLOOKUP(T212,Таблица1[],2,0),0)*$E$2/100</f>
        <v>0</v>
      </c>
      <c r="BT212" s="41">
        <f>IFERROR(VLOOKUP(T212,Таблица1[],4,0),0)*$E$2/100</f>
        <v>0</v>
      </c>
      <c r="BU212" s="5" t="str">
        <f t="shared" si="65"/>
        <v>,  0,0,0</v>
      </c>
    </row>
    <row r="213" spans="2:73" x14ac:dyDescent="0.45">
      <c r="B213" s="30">
        <v>64</v>
      </c>
      <c r="C213" s="30">
        <v>0</v>
      </c>
      <c r="D213" s="30">
        <v>20</v>
      </c>
      <c r="E213" s="30">
        <v>1</v>
      </c>
      <c r="F213" t="str">
        <f t="shared" si="53"/>
        <v>64,0,20,1</v>
      </c>
      <c r="V213" t="str">
        <f t="shared" si="66"/>
        <v>.DB   64,0,20,1,  0,0,0,  0,0,0,  0,0,0,  0,0,0,  0,0,0,  0,0,0,  0,0,0,  0,0,0,  0,0,0,  0,0,0,  0,0,0,  0,0,0</v>
      </c>
      <c r="W213" s="30" t="s">
        <v>24</v>
      </c>
      <c r="X213" s="30"/>
      <c r="Y213" s="30"/>
      <c r="Z213" s="41">
        <f>IFERROR(VLOOKUP(I213,Таблица1[],3,0),0)*$E$2/100</f>
        <v>0</v>
      </c>
      <c r="AA213" s="41">
        <f>IFERROR(VLOOKUP(I213,Таблица1[],2,0),0)*$E$2/100</f>
        <v>0</v>
      </c>
      <c r="AB213" s="41">
        <f>IFERROR(VLOOKUP(I213,Таблица1[],4,0),0)*$E$2/100</f>
        <v>0</v>
      </c>
      <c r="AC213" s="5" t="str">
        <f t="shared" si="54"/>
        <v>,  0,0,0</v>
      </c>
      <c r="AD213" s="41">
        <f>IFERROR(VLOOKUP(J213,Таблица1[],3,0),0)*$E$2/100</f>
        <v>0</v>
      </c>
      <c r="AE213" s="41">
        <f>IFERROR(VLOOKUP(J213,Таблица1[],2,0),0)*$E$2/100</f>
        <v>0</v>
      </c>
      <c r="AF213" s="41">
        <f>IFERROR(VLOOKUP(J213,Таблица1[],4,0),0)*$E$2/100</f>
        <v>0</v>
      </c>
      <c r="AG213" s="5" t="str">
        <f t="shared" si="55"/>
        <v>,  0,0,0</v>
      </c>
      <c r="AH213" s="41">
        <f>IFERROR(VLOOKUP(K213,Таблица1[],3,0),0)*$E$2/100</f>
        <v>0</v>
      </c>
      <c r="AI213" s="41">
        <f>IFERROR(VLOOKUP(K213,Таблица1[],2,0),0)*$E$2/100</f>
        <v>0</v>
      </c>
      <c r="AJ213" s="41">
        <f>IFERROR(VLOOKUP(K213,Таблица1[],4,0),0)*$E$2/100</f>
        <v>0</v>
      </c>
      <c r="AK213" s="5" t="str">
        <f t="shared" si="56"/>
        <v>,  0,0,0</v>
      </c>
      <c r="AL213" s="41">
        <f>IFERROR(VLOOKUP(L213,Таблица1[],3,0),0)*$E$2/100</f>
        <v>0</v>
      </c>
      <c r="AM213" s="41">
        <f>IFERROR(VLOOKUP(L213,Таблица1[],2,0),0)*$E$2/100</f>
        <v>0</v>
      </c>
      <c r="AN213" s="41">
        <f>IFERROR(VLOOKUP(L213,Таблица1[],4,0),0)*$E$2/100</f>
        <v>0</v>
      </c>
      <c r="AO213" s="5" t="str">
        <f t="shared" si="57"/>
        <v>,  0,0,0</v>
      </c>
      <c r="AP213" s="41">
        <f>IFERROR(VLOOKUP(M213,Таблица1[],3,0),0)*$E$2/100</f>
        <v>0</v>
      </c>
      <c r="AQ213" s="41">
        <f>IFERROR(VLOOKUP(M213,Таблица1[],2,0),0)*$E$2/100</f>
        <v>0</v>
      </c>
      <c r="AR213" s="41">
        <f>IFERROR(VLOOKUP(M213,Таблица1[],4,0),0)*$E$2/100</f>
        <v>0</v>
      </c>
      <c r="AS213" s="5" t="str">
        <f t="shared" si="58"/>
        <v>,  0,0,0</v>
      </c>
      <c r="AT213" s="41">
        <f>IFERROR(VLOOKUP(N213,Таблица1[],3,0),0)*$E$2/100</f>
        <v>0</v>
      </c>
      <c r="AU213" s="41">
        <f>IFERROR(VLOOKUP(N213,Таблица1[],2,0),0)*$E$2/100</f>
        <v>0</v>
      </c>
      <c r="AV213" s="41">
        <f>IFERROR(VLOOKUP(N213,Таблица1[],4,0),0)*$E$2/100</f>
        <v>0</v>
      </c>
      <c r="AW213" s="5" t="str">
        <f t="shared" si="59"/>
        <v>,  0,0,0</v>
      </c>
      <c r="AX213" s="41">
        <f>IFERROR(VLOOKUP(O213,Таблица1[],3,0),0)*$E$2/100</f>
        <v>0</v>
      </c>
      <c r="AY213" s="41">
        <f>IFERROR(VLOOKUP(O213,Таблица1[],2,0),0)*$E$2/100</f>
        <v>0</v>
      </c>
      <c r="AZ213" s="41">
        <f>IFERROR(VLOOKUP(O213,Таблица1[],4,0),0)*$E$2/100</f>
        <v>0</v>
      </c>
      <c r="BA213" s="5" t="str">
        <f t="shared" si="60"/>
        <v>,  0,0,0</v>
      </c>
      <c r="BB213" s="41">
        <f>IFERROR(VLOOKUP(P213,Таблица1[],3,0),0)*$E$2/100</f>
        <v>0</v>
      </c>
      <c r="BC213" s="41">
        <f>IFERROR(VLOOKUP(P213,Таблица1[],2,0),0)*$E$2/100</f>
        <v>0</v>
      </c>
      <c r="BD213" s="41">
        <f>IFERROR(VLOOKUP(P213,Таблица1[],4,0),0)*$E$2/100</f>
        <v>0</v>
      </c>
      <c r="BE213" s="5" t="str">
        <f t="shared" si="61"/>
        <v>,  0,0,0</v>
      </c>
      <c r="BF213" s="41">
        <f>IFERROR(VLOOKUP(Q213,Таблица1[],3,0),0)*$E$2/100</f>
        <v>0</v>
      </c>
      <c r="BG213" s="41">
        <f>IFERROR(VLOOKUP(Q213,Таблица1[],2,0),0)*$E$2/100</f>
        <v>0</v>
      </c>
      <c r="BH213" s="41">
        <f>IFERROR(VLOOKUP(Q213,Таблица1[],4,0),0)*$E$2/100</f>
        <v>0</v>
      </c>
      <c r="BI213" s="5" t="str">
        <f t="shared" si="62"/>
        <v>,  0,0,0</v>
      </c>
      <c r="BJ213" s="41">
        <f>IFERROR(VLOOKUP(R213,Таблица1[],3,0),0)*$E$2/100</f>
        <v>0</v>
      </c>
      <c r="BK213" s="41">
        <f>IFERROR(VLOOKUP(R213,Таблица1[],2,0),0)*$E$2/100</f>
        <v>0</v>
      </c>
      <c r="BL213" s="41">
        <f>IFERROR(VLOOKUP(R213,Таблица1[],4,0),0)*$E$2/100</f>
        <v>0</v>
      </c>
      <c r="BM213" s="5" t="str">
        <f t="shared" si="63"/>
        <v>,  0,0,0</v>
      </c>
      <c r="BN213" s="41">
        <f>IFERROR(VLOOKUP(S213,Таблица1[],3,0),0)*$E$2/100</f>
        <v>0</v>
      </c>
      <c r="BO213" s="41">
        <f>IFERROR(VLOOKUP(S213,Таблица1[],2,0),0)*$E$2/100</f>
        <v>0</v>
      </c>
      <c r="BP213" s="41">
        <f>IFERROR(VLOOKUP(S213,Таблица1[],4,0),0)*$E$2/100</f>
        <v>0</v>
      </c>
      <c r="BQ213" s="5" t="str">
        <f t="shared" si="64"/>
        <v>,  0,0,0</v>
      </c>
      <c r="BR213" s="41">
        <f>IFERROR(VLOOKUP(T213,Таблица1[],3,0),0)*$E$2/100</f>
        <v>0</v>
      </c>
      <c r="BS213" s="41">
        <f>IFERROR(VLOOKUP(T213,Таблица1[],2,0),0)*$E$2/100</f>
        <v>0</v>
      </c>
      <c r="BT213" s="41">
        <f>IFERROR(VLOOKUP(T213,Таблица1[],4,0),0)*$E$2/100</f>
        <v>0</v>
      </c>
      <c r="BU213" s="5" t="str">
        <f t="shared" si="65"/>
        <v>,  0,0,0</v>
      </c>
    </row>
    <row r="214" spans="2:73" x14ac:dyDescent="0.45">
      <c r="B214" s="30">
        <v>64</v>
      </c>
      <c r="C214" s="30">
        <v>0</v>
      </c>
      <c r="D214" s="30">
        <v>20</v>
      </c>
      <c r="E214" s="30">
        <v>1</v>
      </c>
      <c r="F214" t="str">
        <f t="shared" si="53"/>
        <v>64,0,20,1</v>
      </c>
      <c r="V214" t="str">
        <f t="shared" si="66"/>
        <v>.DB   64,0,20,1,  0,0,0,  0,0,0,  0,0,0,  0,0,0,  0,0,0,  0,0,0,  0,0,0,  0,0,0,  0,0,0,  0,0,0,  0,0,0,  0,0,0</v>
      </c>
      <c r="W214" s="30" t="s">
        <v>24</v>
      </c>
      <c r="X214" s="30"/>
      <c r="Y214" s="30"/>
      <c r="Z214" s="41">
        <f>IFERROR(VLOOKUP(I214,Таблица1[],3,0),0)*$E$2/100</f>
        <v>0</v>
      </c>
      <c r="AA214" s="41">
        <f>IFERROR(VLOOKUP(I214,Таблица1[],2,0),0)*$E$2/100</f>
        <v>0</v>
      </c>
      <c r="AB214" s="41">
        <f>IFERROR(VLOOKUP(I214,Таблица1[],4,0),0)*$E$2/100</f>
        <v>0</v>
      </c>
      <c r="AC214" s="5" t="str">
        <f t="shared" si="54"/>
        <v>,  0,0,0</v>
      </c>
      <c r="AD214" s="41">
        <f>IFERROR(VLOOKUP(J214,Таблица1[],3,0),0)*$E$2/100</f>
        <v>0</v>
      </c>
      <c r="AE214" s="41">
        <f>IFERROR(VLOOKUP(J214,Таблица1[],2,0),0)*$E$2/100</f>
        <v>0</v>
      </c>
      <c r="AF214" s="41">
        <f>IFERROR(VLOOKUP(J214,Таблица1[],4,0),0)*$E$2/100</f>
        <v>0</v>
      </c>
      <c r="AG214" s="5" t="str">
        <f t="shared" si="55"/>
        <v>,  0,0,0</v>
      </c>
      <c r="AH214" s="41">
        <f>IFERROR(VLOOKUP(K214,Таблица1[],3,0),0)*$E$2/100</f>
        <v>0</v>
      </c>
      <c r="AI214" s="41">
        <f>IFERROR(VLOOKUP(K214,Таблица1[],2,0),0)*$E$2/100</f>
        <v>0</v>
      </c>
      <c r="AJ214" s="41">
        <f>IFERROR(VLOOKUP(K214,Таблица1[],4,0),0)*$E$2/100</f>
        <v>0</v>
      </c>
      <c r="AK214" s="5" t="str">
        <f t="shared" si="56"/>
        <v>,  0,0,0</v>
      </c>
      <c r="AL214" s="41">
        <f>IFERROR(VLOOKUP(L214,Таблица1[],3,0),0)*$E$2/100</f>
        <v>0</v>
      </c>
      <c r="AM214" s="41">
        <f>IFERROR(VLOOKUP(L214,Таблица1[],2,0),0)*$E$2/100</f>
        <v>0</v>
      </c>
      <c r="AN214" s="41">
        <f>IFERROR(VLOOKUP(L214,Таблица1[],4,0),0)*$E$2/100</f>
        <v>0</v>
      </c>
      <c r="AO214" s="5" t="str">
        <f t="shared" si="57"/>
        <v>,  0,0,0</v>
      </c>
      <c r="AP214" s="41">
        <f>IFERROR(VLOOKUP(M214,Таблица1[],3,0),0)*$E$2/100</f>
        <v>0</v>
      </c>
      <c r="AQ214" s="41">
        <f>IFERROR(VLOOKUP(M214,Таблица1[],2,0),0)*$E$2/100</f>
        <v>0</v>
      </c>
      <c r="AR214" s="41">
        <f>IFERROR(VLOOKUP(M214,Таблица1[],4,0),0)*$E$2/100</f>
        <v>0</v>
      </c>
      <c r="AS214" s="5" t="str">
        <f t="shared" si="58"/>
        <v>,  0,0,0</v>
      </c>
      <c r="AT214" s="41">
        <f>IFERROR(VLOOKUP(N214,Таблица1[],3,0),0)*$E$2/100</f>
        <v>0</v>
      </c>
      <c r="AU214" s="41">
        <f>IFERROR(VLOOKUP(N214,Таблица1[],2,0),0)*$E$2/100</f>
        <v>0</v>
      </c>
      <c r="AV214" s="41">
        <f>IFERROR(VLOOKUP(N214,Таблица1[],4,0),0)*$E$2/100</f>
        <v>0</v>
      </c>
      <c r="AW214" s="5" t="str">
        <f t="shared" si="59"/>
        <v>,  0,0,0</v>
      </c>
      <c r="AX214" s="41">
        <f>IFERROR(VLOOKUP(O214,Таблица1[],3,0),0)*$E$2/100</f>
        <v>0</v>
      </c>
      <c r="AY214" s="41">
        <f>IFERROR(VLOOKUP(O214,Таблица1[],2,0),0)*$E$2/100</f>
        <v>0</v>
      </c>
      <c r="AZ214" s="41">
        <f>IFERROR(VLOOKUP(O214,Таблица1[],4,0),0)*$E$2/100</f>
        <v>0</v>
      </c>
      <c r="BA214" s="5" t="str">
        <f t="shared" si="60"/>
        <v>,  0,0,0</v>
      </c>
      <c r="BB214" s="41">
        <f>IFERROR(VLOOKUP(P214,Таблица1[],3,0),0)*$E$2/100</f>
        <v>0</v>
      </c>
      <c r="BC214" s="41">
        <f>IFERROR(VLOOKUP(P214,Таблица1[],2,0),0)*$E$2/100</f>
        <v>0</v>
      </c>
      <c r="BD214" s="41">
        <f>IFERROR(VLOOKUP(P214,Таблица1[],4,0),0)*$E$2/100</f>
        <v>0</v>
      </c>
      <c r="BE214" s="5" t="str">
        <f t="shared" si="61"/>
        <v>,  0,0,0</v>
      </c>
      <c r="BF214" s="41">
        <f>IFERROR(VLOOKUP(Q214,Таблица1[],3,0),0)*$E$2/100</f>
        <v>0</v>
      </c>
      <c r="BG214" s="41">
        <f>IFERROR(VLOOKUP(Q214,Таблица1[],2,0),0)*$E$2/100</f>
        <v>0</v>
      </c>
      <c r="BH214" s="41">
        <f>IFERROR(VLOOKUP(Q214,Таблица1[],4,0),0)*$E$2/100</f>
        <v>0</v>
      </c>
      <c r="BI214" s="5" t="str">
        <f t="shared" si="62"/>
        <v>,  0,0,0</v>
      </c>
      <c r="BJ214" s="41">
        <f>IFERROR(VLOOKUP(R214,Таблица1[],3,0),0)*$E$2/100</f>
        <v>0</v>
      </c>
      <c r="BK214" s="41">
        <f>IFERROR(VLOOKUP(R214,Таблица1[],2,0),0)*$E$2/100</f>
        <v>0</v>
      </c>
      <c r="BL214" s="41">
        <f>IFERROR(VLOOKUP(R214,Таблица1[],4,0),0)*$E$2/100</f>
        <v>0</v>
      </c>
      <c r="BM214" s="5" t="str">
        <f t="shared" si="63"/>
        <v>,  0,0,0</v>
      </c>
      <c r="BN214" s="41">
        <f>IFERROR(VLOOKUP(S214,Таблица1[],3,0),0)*$E$2/100</f>
        <v>0</v>
      </c>
      <c r="BO214" s="41">
        <f>IFERROR(VLOOKUP(S214,Таблица1[],2,0),0)*$E$2/100</f>
        <v>0</v>
      </c>
      <c r="BP214" s="41">
        <f>IFERROR(VLOOKUP(S214,Таблица1[],4,0),0)*$E$2/100</f>
        <v>0</v>
      </c>
      <c r="BQ214" s="5" t="str">
        <f t="shared" si="64"/>
        <v>,  0,0,0</v>
      </c>
      <c r="BR214" s="41">
        <f>IFERROR(VLOOKUP(T214,Таблица1[],3,0),0)*$E$2/100</f>
        <v>0</v>
      </c>
      <c r="BS214" s="41">
        <f>IFERROR(VLOOKUP(T214,Таблица1[],2,0),0)*$E$2/100</f>
        <v>0</v>
      </c>
      <c r="BT214" s="41">
        <f>IFERROR(VLOOKUP(T214,Таблица1[],4,0),0)*$E$2/100</f>
        <v>0</v>
      </c>
      <c r="BU214" s="5" t="str">
        <f t="shared" si="65"/>
        <v>,  0,0,0</v>
      </c>
    </row>
    <row r="215" spans="2:73" x14ac:dyDescent="0.45">
      <c r="B215" s="30">
        <v>64</v>
      </c>
      <c r="C215" s="30">
        <v>0</v>
      </c>
      <c r="D215" s="30">
        <v>20</v>
      </c>
      <c r="E215" s="30">
        <v>1</v>
      </c>
      <c r="F215" t="str">
        <f t="shared" si="53"/>
        <v>64,0,20,1</v>
      </c>
      <c r="V215" t="str">
        <f t="shared" si="66"/>
        <v>.DB   64,0,20,1,  0,0,0,  0,0,0,  0,0,0,  0,0,0,  0,0,0,  0,0,0,  0,0,0,  0,0,0,  0,0,0,  0,0,0,  0,0,0,  0,0,0</v>
      </c>
      <c r="W215" s="30" t="s">
        <v>24</v>
      </c>
      <c r="X215" s="30"/>
      <c r="Y215" s="30"/>
      <c r="Z215" s="41">
        <f>IFERROR(VLOOKUP(I215,Таблица1[],3,0),0)*$E$2/100</f>
        <v>0</v>
      </c>
      <c r="AA215" s="41">
        <f>IFERROR(VLOOKUP(I215,Таблица1[],2,0),0)*$E$2/100</f>
        <v>0</v>
      </c>
      <c r="AB215" s="41">
        <f>IFERROR(VLOOKUP(I215,Таблица1[],4,0),0)*$E$2/100</f>
        <v>0</v>
      </c>
      <c r="AC215" s="5" t="str">
        <f t="shared" si="54"/>
        <v>,  0,0,0</v>
      </c>
      <c r="AD215" s="41">
        <f>IFERROR(VLOOKUP(J215,Таблица1[],3,0),0)*$E$2/100</f>
        <v>0</v>
      </c>
      <c r="AE215" s="41">
        <f>IFERROR(VLOOKUP(J215,Таблица1[],2,0),0)*$E$2/100</f>
        <v>0</v>
      </c>
      <c r="AF215" s="41">
        <f>IFERROR(VLOOKUP(J215,Таблица1[],4,0),0)*$E$2/100</f>
        <v>0</v>
      </c>
      <c r="AG215" s="5" t="str">
        <f t="shared" si="55"/>
        <v>,  0,0,0</v>
      </c>
      <c r="AH215" s="41">
        <f>IFERROR(VLOOKUP(K215,Таблица1[],3,0),0)*$E$2/100</f>
        <v>0</v>
      </c>
      <c r="AI215" s="41">
        <f>IFERROR(VLOOKUP(K215,Таблица1[],2,0),0)*$E$2/100</f>
        <v>0</v>
      </c>
      <c r="AJ215" s="41">
        <f>IFERROR(VLOOKUP(K215,Таблица1[],4,0),0)*$E$2/100</f>
        <v>0</v>
      </c>
      <c r="AK215" s="5" t="str">
        <f t="shared" si="56"/>
        <v>,  0,0,0</v>
      </c>
      <c r="AL215" s="41">
        <f>IFERROR(VLOOKUP(L215,Таблица1[],3,0),0)*$E$2/100</f>
        <v>0</v>
      </c>
      <c r="AM215" s="41">
        <f>IFERROR(VLOOKUP(L215,Таблица1[],2,0),0)*$E$2/100</f>
        <v>0</v>
      </c>
      <c r="AN215" s="41">
        <f>IFERROR(VLOOKUP(L215,Таблица1[],4,0),0)*$E$2/100</f>
        <v>0</v>
      </c>
      <c r="AO215" s="5" t="str">
        <f t="shared" si="57"/>
        <v>,  0,0,0</v>
      </c>
      <c r="AP215" s="41">
        <f>IFERROR(VLOOKUP(M215,Таблица1[],3,0),0)*$E$2/100</f>
        <v>0</v>
      </c>
      <c r="AQ215" s="41">
        <f>IFERROR(VLOOKUP(M215,Таблица1[],2,0),0)*$E$2/100</f>
        <v>0</v>
      </c>
      <c r="AR215" s="41">
        <f>IFERROR(VLOOKUP(M215,Таблица1[],4,0),0)*$E$2/100</f>
        <v>0</v>
      </c>
      <c r="AS215" s="5" t="str">
        <f t="shared" si="58"/>
        <v>,  0,0,0</v>
      </c>
      <c r="AT215" s="41">
        <f>IFERROR(VLOOKUP(N215,Таблица1[],3,0),0)*$E$2/100</f>
        <v>0</v>
      </c>
      <c r="AU215" s="41">
        <f>IFERROR(VLOOKUP(N215,Таблица1[],2,0),0)*$E$2/100</f>
        <v>0</v>
      </c>
      <c r="AV215" s="41">
        <f>IFERROR(VLOOKUP(N215,Таблица1[],4,0),0)*$E$2/100</f>
        <v>0</v>
      </c>
      <c r="AW215" s="5" t="str">
        <f t="shared" si="59"/>
        <v>,  0,0,0</v>
      </c>
      <c r="AX215" s="41">
        <f>IFERROR(VLOOKUP(O215,Таблица1[],3,0),0)*$E$2/100</f>
        <v>0</v>
      </c>
      <c r="AY215" s="41">
        <f>IFERROR(VLOOKUP(O215,Таблица1[],2,0),0)*$E$2/100</f>
        <v>0</v>
      </c>
      <c r="AZ215" s="41">
        <f>IFERROR(VLOOKUP(O215,Таблица1[],4,0),0)*$E$2/100</f>
        <v>0</v>
      </c>
      <c r="BA215" s="5" t="str">
        <f t="shared" si="60"/>
        <v>,  0,0,0</v>
      </c>
      <c r="BB215" s="41">
        <f>IFERROR(VLOOKUP(P215,Таблица1[],3,0),0)*$E$2/100</f>
        <v>0</v>
      </c>
      <c r="BC215" s="41">
        <f>IFERROR(VLOOKUP(P215,Таблица1[],2,0),0)*$E$2/100</f>
        <v>0</v>
      </c>
      <c r="BD215" s="41">
        <f>IFERROR(VLOOKUP(P215,Таблица1[],4,0),0)*$E$2/100</f>
        <v>0</v>
      </c>
      <c r="BE215" s="5" t="str">
        <f t="shared" si="61"/>
        <v>,  0,0,0</v>
      </c>
      <c r="BF215" s="41">
        <f>IFERROR(VLOOKUP(Q215,Таблица1[],3,0),0)*$E$2/100</f>
        <v>0</v>
      </c>
      <c r="BG215" s="41">
        <f>IFERROR(VLOOKUP(Q215,Таблица1[],2,0),0)*$E$2/100</f>
        <v>0</v>
      </c>
      <c r="BH215" s="41">
        <f>IFERROR(VLOOKUP(Q215,Таблица1[],4,0),0)*$E$2/100</f>
        <v>0</v>
      </c>
      <c r="BI215" s="5" t="str">
        <f t="shared" si="62"/>
        <v>,  0,0,0</v>
      </c>
      <c r="BJ215" s="41">
        <f>IFERROR(VLOOKUP(R215,Таблица1[],3,0),0)*$E$2/100</f>
        <v>0</v>
      </c>
      <c r="BK215" s="41">
        <f>IFERROR(VLOOKUP(R215,Таблица1[],2,0),0)*$E$2/100</f>
        <v>0</v>
      </c>
      <c r="BL215" s="41">
        <f>IFERROR(VLOOKUP(R215,Таблица1[],4,0),0)*$E$2/100</f>
        <v>0</v>
      </c>
      <c r="BM215" s="5" t="str">
        <f t="shared" si="63"/>
        <v>,  0,0,0</v>
      </c>
      <c r="BN215" s="41">
        <f>IFERROR(VLOOKUP(S215,Таблица1[],3,0),0)*$E$2/100</f>
        <v>0</v>
      </c>
      <c r="BO215" s="41">
        <f>IFERROR(VLOOKUP(S215,Таблица1[],2,0),0)*$E$2/100</f>
        <v>0</v>
      </c>
      <c r="BP215" s="41">
        <f>IFERROR(VLOOKUP(S215,Таблица1[],4,0),0)*$E$2/100</f>
        <v>0</v>
      </c>
      <c r="BQ215" s="5" t="str">
        <f t="shared" si="64"/>
        <v>,  0,0,0</v>
      </c>
      <c r="BR215" s="41">
        <f>IFERROR(VLOOKUP(T215,Таблица1[],3,0),0)*$E$2/100</f>
        <v>0</v>
      </c>
      <c r="BS215" s="41">
        <f>IFERROR(VLOOKUP(T215,Таблица1[],2,0),0)*$E$2/100</f>
        <v>0</v>
      </c>
      <c r="BT215" s="41">
        <f>IFERROR(VLOOKUP(T215,Таблица1[],4,0),0)*$E$2/100</f>
        <v>0</v>
      </c>
      <c r="BU215" s="5" t="str">
        <f t="shared" si="65"/>
        <v>,  0,0,0</v>
      </c>
    </row>
    <row r="216" spans="2:73" x14ac:dyDescent="0.45">
      <c r="B216" s="30">
        <v>64</v>
      </c>
      <c r="C216" s="30">
        <v>0</v>
      </c>
      <c r="D216" s="30">
        <v>20</v>
      </c>
      <c r="E216" s="30">
        <v>1</v>
      </c>
      <c r="F216" t="str">
        <f t="shared" si="53"/>
        <v>64,0,20,1</v>
      </c>
      <c r="V216" t="str">
        <f t="shared" si="66"/>
        <v>.DB   64,0,20,1,  0,0,0,  0,0,0,  0,0,0,  0,0,0,  0,0,0,  0,0,0,  0,0,0,  0,0,0,  0,0,0,  0,0,0,  0,0,0,  0,0,0</v>
      </c>
      <c r="W216" s="30" t="s">
        <v>24</v>
      </c>
      <c r="X216" s="30"/>
      <c r="Y216" s="30"/>
      <c r="Z216" s="41">
        <f>IFERROR(VLOOKUP(I216,Таблица1[],3,0),0)*$E$2/100</f>
        <v>0</v>
      </c>
      <c r="AA216" s="41">
        <f>IFERROR(VLOOKUP(I216,Таблица1[],2,0),0)*$E$2/100</f>
        <v>0</v>
      </c>
      <c r="AB216" s="41">
        <f>IFERROR(VLOOKUP(I216,Таблица1[],4,0),0)*$E$2/100</f>
        <v>0</v>
      </c>
      <c r="AC216" s="5" t="str">
        <f t="shared" si="54"/>
        <v>,  0,0,0</v>
      </c>
      <c r="AD216" s="41">
        <f>IFERROR(VLOOKUP(J216,Таблица1[],3,0),0)*$E$2/100</f>
        <v>0</v>
      </c>
      <c r="AE216" s="41">
        <f>IFERROR(VLOOKUP(J216,Таблица1[],2,0),0)*$E$2/100</f>
        <v>0</v>
      </c>
      <c r="AF216" s="41">
        <f>IFERROR(VLOOKUP(J216,Таблица1[],4,0),0)*$E$2/100</f>
        <v>0</v>
      </c>
      <c r="AG216" s="5" t="str">
        <f t="shared" si="55"/>
        <v>,  0,0,0</v>
      </c>
      <c r="AH216" s="41">
        <f>IFERROR(VLOOKUP(K216,Таблица1[],3,0),0)*$E$2/100</f>
        <v>0</v>
      </c>
      <c r="AI216" s="41">
        <f>IFERROR(VLOOKUP(K216,Таблица1[],2,0),0)*$E$2/100</f>
        <v>0</v>
      </c>
      <c r="AJ216" s="41">
        <f>IFERROR(VLOOKUP(K216,Таблица1[],4,0),0)*$E$2/100</f>
        <v>0</v>
      </c>
      <c r="AK216" s="5" t="str">
        <f t="shared" si="56"/>
        <v>,  0,0,0</v>
      </c>
      <c r="AL216" s="41">
        <f>IFERROR(VLOOKUP(L216,Таблица1[],3,0),0)*$E$2/100</f>
        <v>0</v>
      </c>
      <c r="AM216" s="41">
        <f>IFERROR(VLOOKUP(L216,Таблица1[],2,0),0)*$E$2/100</f>
        <v>0</v>
      </c>
      <c r="AN216" s="41">
        <f>IFERROR(VLOOKUP(L216,Таблица1[],4,0),0)*$E$2/100</f>
        <v>0</v>
      </c>
      <c r="AO216" s="5" t="str">
        <f t="shared" si="57"/>
        <v>,  0,0,0</v>
      </c>
      <c r="AP216" s="41">
        <f>IFERROR(VLOOKUP(M216,Таблица1[],3,0),0)*$E$2/100</f>
        <v>0</v>
      </c>
      <c r="AQ216" s="41">
        <f>IFERROR(VLOOKUP(M216,Таблица1[],2,0),0)*$E$2/100</f>
        <v>0</v>
      </c>
      <c r="AR216" s="41">
        <f>IFERROR(VLOOKUP(M216,Таблица1[],4,0),0)*$E$2/100</f>
        <v>0</v>
      </c>
      <c r="AS216" s="5" t="str">
        <f t="shared" si="58"/>
        <v>,  0,0,0</v>
      </c>
      <c r="AT216" s="41">
        <f>IFERROR(VLOOKUP(N216,Таблица1[],3,0),0)*$E$2/100</f>
        <v>0</v>
      </c>
      <c r="AU216" s="41">
        <f>IFERROR(VLOOKUP(N216,Таблица1[],2,0),0)*$E$2/100</f>
        <v>0</v>
      </c>
      <c r="AV216" s="41">
        <f>IFERROR(VLOOKUP(N216,Таблица1[],4,0),0)*$E$2/100</f>
        <v>0</v>
      </c>
      <c r="AW216" s="5" t="str">
        <f t="shared" si="59"/>
        <v>,  0,0,0</v>
      </c>
      <c r="AX216" s="41">
        <f>IFERROR(VLOOKUP(O216,Таблица1[],3,0),0)*$E$2/100</f>
        <v>0</v>
      </c>
      <c r="AY216" s="41">
        <f>IFERROR(VLOOKUP(O216,Таблица1[],2,0),0)*$E$2/100</f>
        <v>0</v>
      </c>
      <c r="AZ216" s="41">
        <f>IFERROR(VLOOKUP(O216,Таблица1[],4,0),0)*$E$2/100</f>
        <v>0</v>
      </c>
      <c r="BA216" s="5" t="str">
        <f t="shared" si="60"/>
        <v>,  0,0,0</v>
      </c>
      <c r="BB216" s="41">
        <f>IFERROR(VLOOKUP(P216,Таблица1[],3,0),0)*$E$2/100</f>
        <v>0</v>
      </c>
      <c r="BC216" s="41">
        <f>IFERROR(VLOOKUP(P216,Таблица1[],2,0),0)*$E$2/100</f>
        <v>0</v>
      </c>
      <c r="BD216" s="41">
        <f>IFERROR(VLOOKUP(P216,Таблица1[],4,0),0)*$E$2/100</f>
        <v>0</v>
      </c>
      <c r="BE216" s="5" t="str">
        <f t="shared" si="61"/>
        <v>,  0,0,0</v>
      </c>
      <c r="BF216" s="41">
        <f>IFERROR(VLOOKUP(Q216,Таблица1[],3,0),0)*$E$2/100</f>
        <v>0</v>
      </c>
      <c r="BG216" s="41">
        <f>IFERROR(VLOOKUP(Q216,Таблица1[],2,0),0)*$E$2/100</f>
        <v>0</v>
      </c>
      <c r="BH216" s="41">
        <f>IFERROR(VLOOKUP(Q216,Таблица1[],4,0),0)*$E$2/100</f>
        <v>0</v>
      </c>
      <c r="BI216" s="5" t="str">
        <f t="shared" si="62"/>
        <v>,  0,0,0</v>
      </c>
      <c r="BJ216" s="41">
        <f>IFERROR(VLOOKUP(R216,Таблица1[],3,0),0)*$E$2/100</f>
        <v>0</v>
      </c>
      <c r="BK216" s="41">
        <f>IFERROR(VLOOKUP(R216,Таблица1[],2,0),0)*$E$2/100</f>
        <v>0</v>
      </c>
      <c r="BL216" s="41">
        <f>IFERROR(VLOOKUP(R216,Таблица1[],4,0),0)*$E$2/100</f>
        <v>0</v>
      </c>
      <c r="BM216" s="5" t="str">
        <f t="shared" si="63"/>
        <v>,  0,0,0</v>
      </c>
      <c r="BN216" s="41">
        <f>IFERROR(VLOOKUP(S216,Таблица1[],3,0),0)*$E$2/100</f>
        <v>0</v>
      </c>
      <c r="BO216" s="41">
        <f>IFERROR(VLOOKUP(S216,Таблица1[],2,0),0)*$E$2/100</f>
        <v>0</v>
      </c>
      <c r="BP216" s="41">
        <f>IFERROR(VLOOKUP(S216,Таблица1[],4,0),0)*$E$2/100</f>
        <v>0</v>
      </c>
      <c r="BQ216" s="5" t="str">
        <f t="shared" si="64"/>
        <v>,  0,0,0</v>
      </c>
      <c r="BR216" s="41">
        <f>IFERROR(VLOOKUP(T216,Таблица1[],3,0),0)*$E$2/100</f>
        <v>0</v>
      </c>
      <c r="BS216" s="41">
        <f>IFERROR(VLOOKUP(T216,Таблица1[],2,0),0)*$E$2/100</f>
        <v>0</v>
      </c>
      <c r="BT216" s="41">
        <f>IFERROR(VLOOKUP(T216,Таблица1[],4,0),0)*$E$2/100</f>
        <v>0</v>
      </c>
      <c r="BU216" s="5" t="str">
        <f t="shared" si="65"/>
        <v>,  0,0,0</v>
      </c>
    </row>
    <row r="217" spans="2:73" x14ac:dyDescent="0.45">
      <c r="B217" s="30">
        <v>64</v>
      </c>
      <c r="C217" s="30">
        <v>0</v>
      </c>
      <c r="D217" s="30">
        <v>20</v>
      </c>
      <c r="E217" s="30">
        <v>1</v>
      </c>
      <c r="F217" t="str">
        <f t="shared" si="53"/>
        <v>64,0,20,1</v>
      </c>
      <c r="V217" t="str">
        <f t="shared" si="66"/>
        <v>.DB   64,0,20,1,  0,0,0,  0,0,0,  0,0,0,  0,0,0,  0,0,0,  0,0,0,  0,0,0,  0,0,0,  0,0,0,  0,0,0,  0,0,0,  0,0,0</v>
      </c>
      <c r="W217" s="30" t="s">
        <v>24</v>
      </c>
      <c r="X217" s="30"/>
      <c r="Y217" s="30"/>
      <c r="Z217" s="41">
        <f>IFERROR(VLOOKUP(I217,Таблица1[],3,0),0)*$E$2/100</f>
        <v>0</v>
      </c>
      <c r="AA217" s="41">
        <f>IFERROR(VLOOKUP(I217,Таблица1[],2,0),0)*$E$2/100</f>
        <v>0</v>
      </c>
      <c r="AB217" s="41">
        <f>IFERROR(VLOOKUP(I217,Таблица1[],4,0),0)*$E$2/100</f>
        <v>0</v>
      </c>
      <c r="AC217" s="5" t="str">
        <f t="shared" si="54"/>
        <v>,  0,0,0</v>
      </c>
      <c r="AD217" s="41">
        <f>IFERROR(VLOOKUP(J217,Таблица1[],3,0),0)*$E$2/100</f>
        <v>0</v>
      </c>
      <c r="AE217" s="41">
        <f>IFERROR(VLOOKUP(J217,Таблица1[],2,0),0)*$E$2/100</f>
        <v>0</v>
      </c>
      <c r="AF217" s="41">
        <f>IFERROR(VLOOKUP(J217,Таблица1[],4,0),0)*$E$2/100</f>
        <v>0</v>
      </c>
      <c r="AG217" s="5" t="str">
        <f t="shared" si="55"/>
        <v>,  0,0,0</v>
      </c>
      <c r="AH217" s="41">
        <f>IFERROR(VLOOKUP(K217,Таблица1[],3,0),0)*$E$2/100</f>
        <v>0</v>
      </c>
      <c r="AI217" s="41">
        <f>IFERROR(VLOOKUP(K217,Таблица1[],2,0),0)*$E$2/100</f>
        <v>0</v>
      </c>
      <c r="AJ217" s="41">
        <f>IFERROR(VLOOKUP(K217,Таблица1[],4,0),0)*$E$2/100</f>
        <v>0</v>
      </c>
      <c r="AK217" s="5" t="str">
        <f t="shared" si="56"/>
        <v>,  0,0,0</v>
      </c>
      <c r="AL217" s="41">
        <f>IFERROR(VLOOKUP(L217,Таблица1[],3,0),0)*$E$2/100</f>
        <v>0</v>
      </c>
      <c r="AM217" s="41">
        <f>IFERROR(VLOOKUP(L217,Таблица1[],2,0),0)*$E$2/100</f>
        <v>0</v>
      </c>
      <c r="AN217" s="41">
        <f>IFERROR(VLOOKUP(L217,Таблица1[],4,0),0)*$E$2/100</f>
        <v>0</v>
      </c>
      <c r="AO217" s="5" t="str">
        <f t="shared" si="57"/>
        <v>,  0,0,0</v>
      </c>
      <c r="AP217" s="41">
        <f>IFERROR(VLOOKUP(M217,Таблица1[],3,0),0)*$E$2/100</f>
        <v>0</v>
      </c>
      <c r="AQ217" s="41">
        <f>IFERROR(VLOOKUP(M217,Таблица1[],2,0),0)*$E$2/100</f>
        <v>0</v>
      </c>
      <c r="AR217" s="41">
        <f>IFERROR(VLOOKUP(M217,Таблица1[],4,0),0)*$E$2/100</f>
        <v>0</v>
      </c>
      <c r="AS217" s="5" t="str">
        <f t="shared" si="58"/>
        <v>,  0,0,0</v>
      </c>
      <c r="AT217" s="41">
        <f>IFERROR(VLOOKUP(N217,Таблица1[],3,0),0)*$E$2/100</f>
        <v>0</v>
      </c>
      <c r="AU217" s="41">
        <f>IFERROR(VLOOKUP(N217,Таблица1[],2,0),0)*$E$2/100</f>
        <v>0</v>
      </c>
      <c r="AV217" s="41">
        <f>IFERROR(VLOOKUP(N217,Таблица1[],4,0),0)*$E$2/100</f>
        <v>0</v>
      </c>
      <c r="AW217" s="5" t="str">
        <f t="shared" si="59"/>
        <v>,  0,0,0</v>
      </c>
      <c r="AX217" s="41">
        <f>IFERROR(VLOOKUP(O217,Таблица1[],3,0),0)*$E$2/100</f>
        <v>0</v>
      </c>
      <c r="AY217" s="41">
        <f>IFERROR(VLOOKUP(O217,Таблица1[],2,0),0)*$E$2/100</f>
        <v>0</v>
      </c>
      <c r="AZ217" s="41">
        <f>IFERROR(VLOOKUP(O217,Таблица1[],4,0),0)*$E$2/100</f>
        <v>0</v>
      </c>
      <c r="BA217" s="5" t="str">
        <f t="shared" si="60"/>
        <v>,  0,0,0</v>
      </c>
      <c r="BB217" s="41">
        <f>IFERROR(VLOOKUP(P217,Таблица1[],3,0),0)*$E$2/100</f>
        <v>0</v>
      </c>
      <c r="BC217" s="41">
        <f>IFERROR(VLOOKUP(P217,Таблица1[],2,0),0)*$E$2/100</f>
        <v>0</v>
      </c>
      <c r="BD217" s="41">
        <f>IFERROR(VLOOKUP(P217,Таблица1[],4,0),0)*$E$2/100</f>
        <v>0</v>
      </c>
      <c r="BE217" s="5" t="str">
        <f t="shared" si="61"/>
        <v>,  0,0,0</v>
      </c>
      <c r="BF217" s="41">
        <f>IFERROR(VLOOKUP(Q217,Таблица1[],3,0),0)*$E$2/100</f>
        <v>0</v>
      </c>
      <c r="BG217" s="41">
        <f>IFERROR(VLOOKUP(Q217,Таблица1[],2,0),0)*$E$2/100</f>
        <v>0</v>
      </c>
      <c r="BH217" s="41">
        <f>IFERROR(VLOOKUP(Q217,Таблица1[],4,0),0)*$E$2/100</f>
        <v>0</v>
      </c>
      <c r="BI217" s="5" t="str">
        <f t="shared" si="62"/>
        <v>,  0,0,0</v>
      </c>
      <c r="BJ217" s="41">
        <f>IFERROR(VLOOKUP(R217,Таблица1[],3,0),0)*$E$2/100</f>
        <v>0</v>
      </c>
      <c r="BK217" s="41">
        <f>IFERROR(VLOOKUP(R217,Таблица1[],2,0),0)*$E$2/100</f>
        <v>0</v>
      </c>
      <c r="BL217" s="41">
        <f>IFERROR(VLOOKUP(R217,Таблица1[],4,0),0)*$E$2/100</f>
        <v>0</v>
      </c>
      <c r="BM217" s="5" t="str">
        <f t="shared" si="63"/>
        <v>,  0,0,0</v>
      </c>
      <c r="BN217" s="41">
        <f>IFERROR(VLOOKUP(S217,Таблица1[],3,0),0)*$E$2/100</f>
        <v>0</v>
      </c>
      <c r="BO217" s="41">
        <f>IFERROR(VLOOKUP(S217,Таблица1[],2,0),0)*$E$2/100</f>
        <v>0</v>
      </c>
      <c r="BP217" s="41">
        <f>IFERROR(VLOOKUP(S217,Таблица1[],4,0),0)*$E$2/100</f>
        <v>0</v>
      </c>
      <c r="BQ217" s="5" t="str">
        <f t="shared" si="64"/>
        <v>,  0,0,0</v>
      </c>
      <c r="BR217" s="41">
        <f>IFERROR(VLOOKUP(T217,Таблица1[],3,0),0)*$E$2/100</f>
        <v>0</v>
      </c>
      <c r="BS217" s="41">
        <f>IFERROR(VLOOKUP(T217,Таблица1[],2,0),0)*$E$2/100</f>
        <v>0</v>
      </c>
      <c r="BT217" s="41">
        <f>IFERROR(VLOOKUP(T217,Таблица1[],4,0),0)*$E$2/100</f>
        <v>0</v>
      </c>
      <c r="BU217" s="5" t="str">
        <f t="shared" si="65"/>
        <v>,  0,0,0</v>
      </c>
    </row>
    <row r="218" spans="2:73" x14ac:dyDescent="0.45">
      <c r="B218" s="30">
        <v>64</v>
      </c>
      <c r="C218" s="30">
        <v>0</v>
      </c>
      <c r="D218" s="30">
        <v>20</v>
      </c>
      <c r="E218" s="30">
        <v>1</v>
      </c>
      <c r="F218" t="str">
        <f t="shared" si="53"/>
        <v>64,0,20,1</v>
      </c>
      <c r="V218" t="str">
        <f t="shared" si="66"/>
        <v>.DB   64,0,20,1,  0,0,0,  0,0,0,  0,0,0,  0,0,0,  0,0,0,  0,0,0,  0,0,0,  0,0,0,  0,0,0,  0,0,0,  0,0,0,  0,0,0</v>
      </c>
      <c r="W218" s="30" t="s">
        <v>24</v>
      </c>
      <c r="X218" s="30"/>
      <c r="Y218" s="30"/>
      <c r="Z218" s="41">
        <f>IFERROR(VLOOKUP(I218,Таблица1[],3,0),0)*$E$2/100</f>
        <v>0</v>
      </c>
      <c r="AA218" s="41">
        <f>IFERROR(VLOOKUP(I218,Таблица1[],2,0),0)*$E$2/100</f>
        <v>0</v>
      </c>
      <c r="AB218" s="41">
        <f>IFERROR(VLOOKUP(I218,Таблица1[],4,0),0)*$E$2/100</f>
        <v>0</v>
      </c>
      <c r="AC218" s="5" t="str">
        <f t="shared" si="54"/>
        <v>,  0,0,0</v>
      </c>
      <c r="AD218" s="41">
        <f>IFERROR(VLOOKUP(J218,Таблица1[],3,0),0)*$E$2/100</f>
        <v>0</v>
      </c>
      <c r="AE218" s="41">
        <f>IFERROR(VLOOKUP(J218,Таблица1[],2,0),0)*$E$2/100</f>
        <v>0</v>
      </c>
      <c r="AF218" s="41">
        <f>IFERROR(VLOOKUP(J218,Таблица1[],4,0),0)*$E$2/100</f>
        <v>0</v>
      </c>
      <c r="AG218" s="5" t="str">
        <f t="shared" si="55"/>
        <v>,  0,0,0</v>
      </c>
      <c r="AH218" s="41">
        <f>IFERROR(VLOOKUP(K218,Таблица1[],3,0),0)*$E$2/100</f>
        <v>0</v>
      </c>
      <c r="AI218" s="41">
        <f>IFERROR(VLOOKUP(K218,Таблица1[],2,0),0)*$E$2/100</f>
        <v>0</v>
      </c>
      <c r="AJ218" s="41">
        <f>IFERROR(VLOOKUP(K218,Таблица1[],4,0),0)*$E$2/100</f>
        <v>0</v>
      </c>
      <c r="AK218" s="5" t="str">
        <f t="shared" si="56"/>
        <v>,  0,0,0</v>
      </c>
      <c r="AL218" s="41">
        <f>IFERROR(VLOOKUP(L218,Таблица1[],3,0),0)*$E$2/100</f>
        <v>0</v>
      </c>
      <c r="AM218" s="41">
        <f>IFERROR(VLOOKUP(L218,Таблица1[],2,0),0)*$E$2/100</f>
        <v>0</v>
      </c>
      <c r="AN218" s="41">
        <f>IFERROR(VLOOKUP(L218,Таблица1[],4,0),0)*$E$2/100</f>
        <v>0</v>
      </c>
      <c r="AO218" s="5" t="str">
        <f t="shared" si="57"/>
        <v>,  0,0,0</v>
      </c>
      <c r="AP218" s="41">
        <f>IFERROR(VLOOKUP(M218,Таблица1[],3,0),0)*$E$2/100</f>
        <v>0</v>
      </c>
      <c r="AQ218" s="41">
        <f>IFERROR(VLOOKUP(M218,Таблица1[],2,0),0)*$E$2/100</f>
        <v>0</v>
      </c>
      <c r="AR218" s="41">
        <f>IFERROR(VLOOKUP(M218,Таблица1[],4,0),0)*$E$2/100</f>
        <v>0</v>
      </c>
      <c r="AS218" s="5" t="str">
        <f t="shared" si="58"/>
        <v>,  0,0,0</v>
      </c>
      <c r="AT218" s="41">
        <f>IFERROR(VLOOKUP(N218,Таблица1[],3,0),0)*$E$2/100</f>
        <v>0</v>
      </c>
      <c r="AU218" s="41">
        <f>IFERROR(VLOOKUP(N218,Таблица1[],2,0),0)*$E$2/100</f>
        <v>0</v>
      </c>
      <c r="AV218" s="41">
        <f>IFERROR(VLOOKUP(N218,Таблица1[],4,0),0)*$E$2/100</f>
        <v>0</v>
      </c>
      <c r="AW218" s="5" t="str">
        <f t="shared" si="59"/>
        <v>,  0,0,0</v>
      </c>
      <c r="AX218" s="41">
        <f>IFERROR(VLOOKUP(O218,Таблица1[],3,0),0)*$E$2/100</f>
        <v>0</v>
      </c>
      <c r="AY218" s="41">
        <f>IFERROR(VLOOKUP(O218,Таблица1[],2,0),0)*$E$2/100</f>
        <v>0</v>
      </c>
      <c r="AZ218" s="41">
        <f>IFERROR(VLOOKUP(O218,Таблица1[],4,0),0)*$E$2/100</f>
        <v>0</v>
      </c>
      <c r="BA218" s="5" t="str">
        <f t="shared" si="60"/>
        <v>,  0,0,0</v>
      </c>
      <c r="BB218" s="41">
        <f>IFERROR(VLOOKUP(P218,Таблица1[],3,0),0)*$E$2/100</f>
        <v>0</v>
      </c>
      <c r="BC218" s="41">
        <f>IFERROR(VLOOKUP(P218,Таблица1[],2,0),0)*$E$2/100</f>
        <v>0</v>
      </c>
      <c r="BD218" s="41">
        <f>IFERROR(VLOOKUP(P218,Таблица1[],4,0),0)*$E$2/100</f>
        <v>0</v>
      </c>
      <c r="BE218" s="5" t="str">
        <f t="shared" si="61"/>
        <v>,  0,0,0</v>
      </c>
      <c r="BF218" s="41">
        <f>IFERROR(VLOOKUP(Q218,Таблица1[],3,0),0)*$E$2/100</f>
        <v>0</v>
      </c>
      <c r="BG218" s="41">
        <f>IFERROR(VLOOKUP(Q218,Таблица1[],2,0),0)*$E$2/100</f>
        <v>0</v>
      </c>
      <c r="BH218" s="41">
        <f>IFERROR(VLOOKUP(Q218,Таблица1[],4,0),0)*$E$2/100</f>
        <v>0</v>
      </c>
      <c r="BI218" s="5" t="str">
        <f t="shared" si="62"/>
        <v>,  0,0,0</v>
      </c>
      <c r="BJ218" s="41">
        <f>IFERROR(VLOOKUP(R218,Таблица1[],3,0),0)*$E$2/100</f>
        <v>0</v>
      </c>
      <c r="BK218" s="41">
        <f>IFERROR(VLOOKUP(R218,Таблица1[],2,0),0)*$E$2/100</f>
        <v>0</v>
      </c>
      <c r="BL218" s="41">
        <f>IFERROR(VLOOKUP(R218,Таблица1[],4,0),0)*$E$2/100</f>
        <v>0</v>
      </c>
      <c r="BM218" s="5" t="str">
        <f t="shared" si="63"/>
        <v>,  0,0,0</v>
      </c>
      <c r="BN218" s="41">
        <f>IFERROR(VLOOKUP(S218,Таблица1[],3,0),0)*$E$2/100</f>
        <v>0</v>
      </c>
      <c r="BO218" s="41">
        <f>IFERROR(VLOOKUP(S218,Таблица1[],2,0),0)*$E$2/100</f>
        <v>0</v>
      </c>
      <c r="BP218" s="41">
        <f>IFERROR(VLOOKUP(S218,Таблица1[],4,0),0)*$E$2/100</f>
        <v>0</v>
      </c>
      <c r="BQ218" s="5" t="str">
        <f t="shared" si="64"/>
        <v>,  0,0,0</v>
      </c>
      <c r="BR218" s="41">
        <f>IFERROR(VLOOKUP(T218,Таблица1[],3,0),0)*$E$2/100</f>
        <v>0</v>
      </c>
      <c r="BS218" s="41">
        <f>IFERROR(VLOOKUP(T218,Таблица1[],2,0),0)*$E$2/100</f>
        <v>0</v>
      </c>
      <c r="BT218" s="41">
        <f>IFERROR(VLOOKUP(T218,Таблица1[],4,0),0)*$E$2/100</f>
        <v>0</v>
      </c>
      <c r="BU218" s="5" t="str">
        <f t="shared" si="65"/>
        <v>,  0,0,0</v>
      </c>
    </row>
    <row r="219" spans="2:73" x14ac:dyDescent="0.45">
      <c r="B219" s="30">
        <v>64</v>
      </c>
      <c r="C219" s="30">
        <v>0</v>
      </c>
      <c r="D219" s="30">
        <v>20</v>
      </c>
      <c r="E219" s="30">
        <v>1</v>
      </c>
      <c r="F219" t="str">
        <f t="shared" si="53"/>
        <v>64,0,20,1</v>
      </c>
      <c r="V219" t="str">
        <f t="shared" si="66"/>
        <v>.DB   64,0,20,1,  0,0,0,  0,0,0,  0,0,0,  0,0,0,  0,0,0,  0,0,0,  0,0,0,  0,0,0,  0,0,0,  0,0,0,  0,0,0,  0,0,0</v>
      </c>
      <c r="W219" s="30" t="s">
        <v>24</v>
      </c>
      <c r="X219" s="30"/>
      <c r="Y219" s="30"/>
      <c r="Z219" s="41">
        <f>IFERROR(VLOOKUP(I219,Таблица1[],3,0),0)*$E$2/100</f>
        <v>0</v>
      </c>
      <c r="AA219" s="41">
        <f>IFERROR(VLOOKUP(I219,Таблица1[],2,0),0)*$E$2/100</f>
        <v>0</v>
      </c>
      <c r="AB219" s="41">
        <f>IFERROR(VLOOKUP(I219,Таблица1[],4,0),0)*$E$2/100</f>
        <v>0</v>
      </c>
      <c r="AC219" s="5" t="str">
        <f t="shared" si="54"/>
        <v>,  0,0,0</v>
      </c>
      <c r="AD219" s="41">
        <f>IFERROR(VLOOKUP(J219,Таблица1[],3,0),0)*$E$2/100</f>
        <v>0</v>
      </c>
      <c r="AE219" s="41">
        <f>IFERROR(VLOOKUP(J219,Таблица1[],2,0),0)*$E$2/100</f>
        <v>0</v>
      </c>
      <c r="AF219" s="41">
        <f>IFERROR(VLOOKUP(J219,Таблица1[],4,0),0)*$E$2/100</f>
        <v>0</v>
      </c>
      <c r="AG219" s="5" t="str">
        <f t="shared" si="55"/>
        <v>,  0,0,0</v>
      </c>
      <c r="AH219" s="41">
        <f>IFERROR(VLOOKUP(K219,Таблица1[],3,0),0)*$E$2/100</f>
        <v>0</v>
      </c>
      <c r="AI219" s="41">
        <f>IFERROR(VLOOKUP(K219,Таблица1[],2,0),0)*$E$2/100</f>
        <v>0</v>
      </c>
      <c r="AJ219" s="41">
        <f>IFERROR(VLOOKUP(K219,Таблица1[],4,0),0)*$E$2/100</f>
        <v>0</v>
      </c>
      <c r="AK219" s="5" t="str">
        <f t="shared" si="56"/>
        <v>,  0,0,0</v>
      </c>
      <c r="AL219" s="41">
        <f>IFERROR(VLOOKUP(L219,Таблица1[],3,0),0)*$E$2/100</f>
        <v>0</v>
      </c>
      <c r="AM219" s="41">
        <f>IFERROR(VLOOKUP(L219,Таблица1[],2,0),0)*$E$2/100</f>
        <v>0</v>
      </c>
      <c r="AN219" s="41">
        <f>IFERROR(VLOOKUP(L219,Таблица1[],4,0),0)*$E$2/100</f>
        <v>0</v>
      </c>
      <c r="AO219" s="5" t="str">
        <f t="shared" si="57"/>
        <v>,  0,0,0</v>
      </c>
      <c r="AP219" s="41">
        <f>IFERROR(VLOOKUP(M219,Таблица1[],3,0),0)*$E$2/100</f>
        <v>0</v>
      </c>
      <c r="AQ219" s="41">
        <f>IFERROR(VLOOKUP(M219,Таблица1[],2,0),0)*$E$2/100</f>
        <v>0</v>
      </c>
      <c r="AR219" s="41">
        <f>IFERROR(VLOOKUP(M219,Таблица1[],4,0),0)*$E$2/100</f>
        <v>0</v>
      </c>
      <c r="AS219" s="5" t="str">
        <f t="shared" si="58"/>
        <v>,  0,0,0</v>
      </c>
      <c r="AT219" s="41">
        <f>IFERROR(VLOOKUP(N219,Таблица1[],3,0),0)*$E$2/100</f>
        <v>0</v>
      </c>
      <c r="AU219" s="41">
        <f>IFERROR(VLOOKUP(N219,Таблица1[],2,0),0)*$E$2/100</f>
        <v>0</v>
      </c>
      <c r="AV219" s="41">
        <f>IFERROR(VLOOKUP(N219,Таблица1[],4,0),0)*$E$2/100</f>
        <v>0</v>
      </c>
      <c r="AW219" s="5" t="str">
        <f t="shared" si="59"/>
        <v>,  0,0,0</v>
      </c>
      <c r="AX219" s="41">
        <f>IFERROR(VLOOKUP(O219,Таблица1[],3,0),0)*$E$2/100</f>
        <v>0</v>
      </c>
      <c r="AY219" s="41">
        <f>IFERROR(VLOOKUP(O219,Таблица1[],2,0),0)*$E$2/100</f>
        <v>0</v>
      </c>
      <c r="AZ219" s="41">
        <f>IFERROR(VLOOKUP(O219,Таблица1[],4,0),0)*$E$2/100</f>
        <v>0</v>
      </c>
      <c r="BA219" s="5" t="str">
        <f t="shared" si="60"/>
        <v>,  0,0,0</v>
      </c>
      <c r="BB219" s="41">
        <f>IFERROR(VLOOKUP(P219,Таблица1[],3,0),0)*$E$2/100</f>
        <v>0</v>
      </c>
      <c r="BC219" s="41">
        <f>IFERROR(VLOOKUP(P219,Таблица1[],2,0),0)*$E$2/100</f>
        <v>0</v>
      </c>
      <c r="BD219" s="41">
        <f>IFERROR(VLOOKUP(P219,Таблица1[],4,0),0)*$E$2/100</f>
        <v>0</v>
      </c>
      <c r="BE219" s="5" t="str">
        <f t="shared" si="61"/>
        <v>,  0,0,0</v>
      </c>
      <c r="BF219" s="41">
        <f>IFERROR(VLOOKUP(Q219,Таблица1[],3,0),0)*$E$2/100</f>
        <v>0</v>
      </c>
      <c r="BG219" s="41">
        <f>IFERROR(VLOOKUP(Q219,Таблица1[],2,0),0)*$E$2/100</f>
        <v>0</v>
      </c>
      <c r="BH219" s="41">
        <f>IFERROR(VLOOKUP(Q219,Таблица1[],4,0),0)*$E$2/100</f>
        <v>0</v>
      </c>
      <c r="BI219" s="5" t="str">
        <f t="shared" si="62"/>
        <v>,  0,0,0</v>
      </c>
      <c r="BJ219" s="41">
        <f>IFERROR(VLOOKUP(R219,Таблица1[],3,0),0)*$E$2/100</f>
        <v>0</v>
      </c>
      <c r="BK219" s="41">
        <f>IFERROR(VLOOKUP(R219,Таблица1[],2,0),0)*$E$2/100</f>
        <v>0</v>
      </c>
      <c r="BL219" s="41">
        <f>IFERROR(VLOOKUP(R219,Таблица1[],4,0),0)*$E$2/100</f>
        <v>0</v>
      </c>
      <c r="BM219" s="5" t="str">
        <f t="shared" si="63"/>
        <v>,  0,0,0</v>
      </c>
      <c r="BN219" s="41">
        <f>IFERROR(VLOOKUP(S219,Таблица1[],3,0),0)*$E$2/100</f>
        <v>0</v>
      </c>
      <c r="BO219" s="41">
        <f>IFERROR(VLOOKUP(S219,Таблица1[],2,0),0)*$E$2/100</f>
        <v>0</v>
      </c>
      <c r="BP219" s="41">
        <f>IFERROR(VLOOKUP(S219,Таблица1[],4,0),0)*$E$2/100</f>
        <v>0</v>
      </c>
      <c r="BQ219" s="5" t="str">
        <f t="shared" si="64"/>
        <v>,  0,0,0</v>
      </c>
      <c r="BR219" s="41">
        <f>IFERROR(VLOOKUP(T219,Таблица1[],3,0),0)*$E$2/100</f>
        <v>0</v>
      </c>
      <c r="BS219" s="41">
        <f>IFERROR(VLOOKUP(T219,Таблица1[],2,0),0)*$E$2/100</f>
        <v>0</v>
      </c>
      <c r="BT219" s="41">
        <f>IFERROR(VLOOKUP(T219,Таблица1[],4,0),0)*$E$2/100</f>
        <v>0</v>
      </c>
      <c r="BU219" s="5" t="str">
        <f t="shared" si="65"/>
        <v>,  0,0,0</v>
      </c>
    </row>
  </sheetData>
  <mergeCells count="12">
    <mergeCell ref="BF4:BH4"/>
    <mergeCell ref="BJ4:BL4"/>
    <mergeCell ref="BN4:BP4"/>
    <mergeCell ref="BR4:BT4"/>
    <mergeCell ref="AH4:AJ4"/>
    <mergeCell ref="AD4:AF4"/>
    <mergeCell ref="Z4:AB4"/>
    <mergeCell ref="BB4:BD4"/>
    <mergeCell ref="AX4:AZ4"/>
    <mergeCell ref="AT4:AV4"/>
    <mergeCell ref="AP4:AR4"/>
    <mergeCell ref="AL4:AN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ED8369-17A5-454D-8E64-27C4E96FB61F}">
  <dimension ref="B1:CU219"/>
  <sheetViews>
    <sheetView workbookViewId="0">
      <selection activeCell="AI2" sqref="AI2"/>
    </sheetView>
  </sheetViews>
  <sheetFormatPr defaultRowHeight="14.25" x14ac:dyDescent="0.45"/>
  <cols>
    <col min="1" max="1" width="2.265625" customWidth="1"/>
    <col min="2" max="5" width="7" customWidth="1"/>
    <col min="6" max="6" width="10.86328125" customWidth="1"/>
    <col min="7" max="12" width="3.59765625" customWidth="1"/>
    <col min="13" max="15" width="3.3984375" customWidth="1"/>
    <col min="16" max="18" width="4.265625" style="40" customWidth="1"/>
    <col min="19" max="22" width="4.265625" style="38" customWidth="1"/>
    <col min="23" max="24" width="4.265625" style="35" customWidth="1"/>
    <col min="25" max="26" width="4.265625" style="31" customWidth="1"/>
    <col min="27" max="27" width="4.265625" style="33" customWidth="1"/>
    <col min="28" max="28" width="4.86328125" customWidth="1"/>
    <col min="29" max="29" width="37.33203125" customWidth="1"/>
    <col min="30" max="30" width="2" style="6" bestFit="1" customWidth="1"/>
    <col min="31" max="31" width="2" style="6" customWidth="1"/>
    <col min="32" max="32" width="2.3984375" style="6" customWidth="1"/>
    <col min="33" max="33" width="3" style="48" customWidth="1"/>
    <col min="34" max="35" width="3" style="6" customWidth="1"/>
    <col min="36" max="36" width="2.3984375" style="6" customWidth="1"/>
    <col min="37" max="37" width="3" style="48" customWidth="1"/>
    <col min="38" max="39" width="3" style="6" customWidth="1"/>
    <col min="40" max="40" width="2.3984375" style="6" customWidth="1"/>
    <col min="41" max="41" width="3" style="48" customWidth="1"/>
    <col min="42" max="43" width="3" style="6" customWidth="1"/>
    <col min="44" max="44" width="2.3984375" style="6" customWidth="1"/>
    <col min="45" max="45" width="3" style="48" customWidth="1"/>
    <col min="46" max="47" width="3" style="6" customWidth="1"/>
    <col min="48" max="48" width="2.3984375" style="6" customWidth="1"/>
    <col min="49" max="49" width="3" style="46" customWidth="1"/>
    <col min="50" max="51" width="3" style="6" customWidth="1"/>
    <col min="52" max="64" width="2.3984375" style="6" customWidth="1"/>
    <col min="65" max="75" width="2.86328125" customWidth="1"/>
    <col min="76" max="80" width="3.265625" customWidth="1"/>
    <col min="81" max="83" width="3.265625" style="43" customWidth="1"/>
    <col min="84" max="84" width="3.265625" style="4" customWidth="1"/>
    <col min="85" max="87" width="3.265625" customWidth="1"/>
    <col min="88" max="88" width="3.265625" style="5" customWidth="1"/>
    <col min="89" max="91" width="3.265625" customWidth="1"/>
    <col min="92" max="92" width="3.265625" style="5" customWidth="1"/>
    <col min="93" max="94" width="3.265625" customWidth="1"/>
    <col min="95" max="95" width="3.1328125" customWidth="1"/>
    <col min="96" max="96" width="3.265625" style="5" customWidth="1"/>
  </cols>
  <sheetData>
    <row r="1" spans="2:99" x14ac:dyDescent="0.45">
      <c r="B1" s="43" t="s">
        <v>2</v>
      </c>
      <c r="C1" s="43" t="s">
        <v>0</v>
      </c>
      <c r="D1" s="43" t="s">
        <v>1</v>
      </c>
      <c r="E1" s="43" t="s">
        <v>30</v>
      </c>
      <c r="X1" s="35" t="s">
        <v>12</v>
      </c>
      <c r="Y1" s="31" t="s">
        <v>13</v>
      </c>
    </row>
    <row r="2" spans="2:99" x14ac:dyDescent="0.45">
      <c r="B2" s="43" t="s">
        <v>10</v>
      </c>
      <c r="C2" s="43" t="s">
        <v>10</v>
      </c>
      <c r="D2" s="43" t="s">
        <v>10</v>
      </c>
      <c r="E2" s="43">
        <v>255</v>
      </c>
      <c r="X2" s="35" t="s">
        <v>14</v>
      </c>
      <c r="AC2" t="s">
        <v>9</v>
      </c>
      <c r="AG2" s="48" t="str">
        <f>HLOOKUP(AG4,H4:AA5,ROW(AG5)-3,FALSE)</f>
        <v>Ф</v>
      </c>
      <c r="AH2" s="6" t="str">
        <f>HLOOKUP(AG4,$H4:$AA5,ROW(AH5)-3, FALSE)</f>
        <v>Ф</v>
      </c>
      <c r="AI2" s="6">
        <f>IFERROR(VLOOKUP(HLOOKUP(AG4,$H4:$AA5,ROW(AH5)-3, FALSE),Таблица1[],2,0),0)*$E$2/100</f>
        <v>85</v>
      </c>
    </row>
    <row r="3" spans="2:99" x14ac:dyDescent="0.45">
      <c r="AC3" s="29">
        <v>5</v>
      </c>
      <c r="AG3" s="49" t="s">
        <v>1</v>
      </c>
      <c r="AH3" s="43" t="s">
        <v>0</v>
      </c>
      <c r="AI3" s="43" t="s">
        <v>2</v>
      </c>
      <c r="AJ3" s="4"/>
      <c r="AK3" s="49" t="s">
        <v>1</v>
      </c>
      <c r="AL3" s="43" t="s">
        <v>0</v>
      </c>
      <c r="AM3" s="43" t="s">
        <v>2</v>
      </c>
      <c r="AN3" s="4"/>
      <c r="AO3" s="49" t="s">
        <v>1</v>
      </c>
      <c r="AP3" s="43" t="s">
        <v>0</v>
      </c>
      <c r="AQ3" s="43" t="s">
        <v>2</v>
      </c>
      <c r="AR3" s="4"/>
      <c r="AS3" s="49" t="s">
        <v>1</v>
      </c>
      <c r="AT3" s="43" t="s">
        <v>0</v>
      </c>
      <c r="AU3" s="43" t="s">
        <v>2</v>
      </c>
      <c r="AV3" s="4"/>
      <c r="AW3" s="47" t="s">
        <v>1</v>
      </c>
      <c r="AX3" s="43" t="s">
        <v>0</v>
      </c>
      <c r="AY3" s="43" t="s">
        <v>2</v>
      </c>
      <c r="AZ3" s="4"/>
      <c r="BA3" s="43" t="s">
        <v>2</v>
      </c>
      <c r="BB3" s="43" t="s">
        <v>0</v>
      </c>
      <c r="BC3" s="43" t="s">
        <v>1</v>
      </c>
      <c r="BD3" s="4"/>
      <c r="BE3" s="43" t="s">
        <v>2</v>
      </c>
      <c r="BF3" s="43" t="s">
        <v>0</v>
      </c>
      <c r="BG3" s="43" t="s">
        <v>1</v>
      </c>
      <c r="BH3" s="4"/>
      <c r="BI3" s="43" t="s">
        <v>2</v>
      </c>
      <c r="BJ3" s="43" t="s">
        <v>0</v>
      </c>
      <c r="BK3" s="43" t="s">
        <v>1</v>
      </c>
      <c r="BL3" s="4"/>
      <c r="BM3" s="43" t="s">
        <v>2</v>
      </c>
      <c r="BN3" s="43" t="s">
        <v>0</v>
      </c>
      <c r="BO3" s="43" t="s">
        <v>1</v>
      </c>
      <c r="BP3" s="4"/>
      <c r="BQ3" s="43" t="s">
        <v>2</v>
      </c>
      <c r="BR3" s="43" t="s">
        <v>0</v>
      </c>
      <c r="BS3" s="43" t="s">
        <v>1</v>
      </c>
      <c r="BT3" s="4"/>
      <c r="BU3" s="43" t="s">
        <v>2</v>
      </c>
      <c r="BV3" s="43" t="s">
        <v>0</v>
      </c>
      <c r="BW3" s="43" t="s">
        <v>1</v>
      </c>
      <c r="BX3" s="4"/>
      <c r="BY3" s="43" t="s">
        <v>2</v>
      </c>
      <c r="BZ3" s="43" t="s">
        <v>0</v>
      </c>
      <c r="CA3" s="43" t="s">
        <v>1</v>
      </c>
      <c r="CB3" s="4"/>
      <c r="CC3" s="43" t="s">
        <v>2</v>
      </c>
      <c r="CD3" s="43" t="s">
        <v>0</v>
      </c>
      <c r="CE3" s="43" t="s">
        <v>1</v>
      </c>
      <c r="CG3" s="43" t="s">
        <v>2</v>
      </c>
      <c r="CH3" s="43" t="s">
        <v>0</v>
      </c>
      <c r="CI3" s="43" t="s">
        <v>1</v>
      </c>
      <c r="CK3" s="43" t="s">
        <v>2</v>
      </c>
      <c r="CL3" s="43" t="s">
        <v>0</v>
      </c>
      <c r="CM3" s="43" t="s">
        <v>1</v>
      </c>
      <c r="CO3" s="43" t="s">
        <v>1</v>
      </c>
      <c r="CP3" s="43" t="s">
        <v>0</v>
      </c>
      <c r="CQ3" s="43" t="s">
        <v>2</v>
      </c>
    </row>
    <row r="4" spans="2:99" x14ac:dyDescent="0.45">
      <c r="B4" s="43" t="s">
        <v>5</v>
      </c>
      <c r="C4" s="43" t="s">
        <v>4</v>
      </c>
      <c r="D4" s="43" t="s">
        <v>3</v>
      </c>
      <c r="E4" s="43" t="s">
        <v>15</v>
      </c>
      <c r="H4" s="43" t="s">
        <v>70</v>
      </c>
      <c r="I4" t="s">
        <v>69</v>
      </c>
      <c r="J4" t="s">
        <v>68</v>
      </c>
      <c r="K4" t="s">
        <v>67</v>
      </c>
      <c r="L4" t="s">
        <v>66</v>
      </c>
      <c r="M4" t="s">
        <v>65</v>
      </c>
      <c r="N4" t="s">
        <v>64</v>
      </c>
      <c r="O4" t="s">
        <v>63</v>
      </c>
      <c r="P4" s="40" t="s">
        <v>22</v>
      </c>
      <c r="Q4" s="40" t="s">
        <v>23</v>
      </c>
      <c r="R4" s="40" t="s">
        <v>21</v>
      </c>
      <c r="S4" s="38" t="s">
        <v>20</v>
      </c>
      <c r="T4" s="38" t="s">
        <v>19</v>
      </c>
      <c r="U4" s="38" t="s">
        <v>18</v>
      </c>
      <c r="V4" s="38" t="s">
        <v>17</v>
      </c>
      <c r="W4" s="35" t="s">
        <v>16</v>
      </c>
      <c r="X4" s="35" t="s">
        <v>11</v>
      </c>
      <c r="Y4" s="31" t="s">
        <v>8</v>
      </c>
      <c r="Z4" s="31" t="s">
        <v>7</v>
      </c>
      <c r="AA4" s="33" t="s">
        <v>6</v>
      </c>
      <c r="AD4" s="43" t="s">
        <v>24</v>
      </c>
      <c r="AE4" s="43"/>
      <c r="AF4" s="43"/>
      <c r="AG4" s="45" t="s">
        <v>66</v>
      </c>
      <c r="AH4" s="45"/>
      <c r="AI4" s="45"/>
      <c r="AJ4" s="4"/>
      <c r="AK4" s="45" t="s">
        <v>65</v>
      </c>
      <c r="AL4" s="45"/>
      <c r="AM4" s="45"/>
      <c r="AN4" s="4"/>
      <c r="AO4" s="45" t="s">
        <v>64</v>
      </c>
      <c r="AP4" s="45"/>
      <c r="AQ4" s="45"/>
      <c r="AR4" s="4"/>
      <c r="AS4" s="45" t="s">
        <v>63</v>
      </c>
      <c r="AT4" s="45"/>
      <c r="AU4" s="45"/>
      <c r="AV4" s="4"/>
      <c r="AW4" s="45" t="s">
        <v>22</v>
      </c>
      <c r="AX4" s="45"/>
      <c r="AY4" s="45"/>
      <c r="AZ4" s="4"/>
      <c r="BA4" s="45" t="s">
        <v>23</v>
      </c>
      <c r="BB4" s="45"/>
      <c r="BC4" s="45"/>
      <c r="BD4" s="4"/>
      <c r="BE4" s="45" t="s">
        <v>21</v>
      </c>
      <c r="BF4" s="45"/>
      <c r="BG4" s="45"/>
      <c r="BH4" s="4"/>
      <c r="BI4" s="45" t="s">
        <v>20</v>
      </c>
      <c r="BJ4" s="45"/>
      <c r="BK4" s="45"/>
      <c r="BL4" s="4"/>
      <c r="BM4" s="45" t="s">
        <v>19</v>
      </c>
      <c r="BN4" s="45"/>
      <c r="BO4" s="45"/>
      <c r="BP4" s="4"/>
      <c r="BQ4" s="45" t="s">
        <v>18</v>
      </c>
      <c r="BR4" s="45"/>
      <c r="BS4" s="45"/>
      <c r="BT4" s="4"/>
      <c r="BU4" s="45" t="s">
        <v>17</v>
      </c>
      <c r="BV4" s="45"/>
      <c r="BW4" s="45"/>
      <c r="BX4" s="4"/>
      <c r="BY4" s="45" t="s">
        <v>16</v>
      </c>
      <c r="BZ4" s="45"/>
      <c r="CA4" s="45"/>
      <c r="CB4" s="4"/>
      <c r="CC4" s="45" t="s">
        <v>11</v>
      </c>
      <c r="CD4" s="45"/>
      <c r="CE4" s="45"/>
      <c r="CG4" s="45" t="s">
        <v>8</v>
      </c>
      <c r="CH4" s="45"/>
      <c r="CI4" s="45"/>
      <c r="CJ4" s="4"/>
      <c r="CK4" s="45" t="s">
        <v>7</v>
      </c>
      <c r="CL4" s="45"/>
      <c r="CM4" s="45"/>
      <c r="CO4" s="45" t="s">
        <v>6</v>
      </c>
      <c r="CP4" s="45"/>
      <c r="CQ4" s="45"/>
      <c r="CU4">
        <f>ROUND(CU3,0)</f>
        <v>0</v>
      </c>
    </row>
    <row r="5" spans="2:99" x14ac:dyDescent="0.45">
      <c r="B5" s="43">
        <v>16</v>
      </c>
      <c r="C5" s="43">
        <v>16</v>
      </c>
      <c r="D5" s="43">
        <v>16</v>
      </c>
      <c r="E5" s="43">
        <v>1</v>
      </c>
      <c r="F5" t="str">
        <f>CONCATENATE(B5,",",C5,",",D5,",",E5)</f>
        <v>16,16,16,1</v>
      </c>
      <c r="H5" t="s">
        <v>40</v>
      </c>
      <c r="I5" t="s">
        <v>40</v>
      </c>
      <c r="J5" t="s">
        <v>40</v>
      </c>
      <c r="K5" t="s">
        <v>40</v>
      </c>
      <c r="L5" t="s">
        <v>40</v>
      </c>
      <c r="M5" t="s">
        <v>40</v>
      </c>
      <c r="N5" t="s">
        <v>40</v>
      </c>
      <c r="O5" t="s">
        <v>40</v>
      </c>
      <c r="P5" s="39" t="s">
        <v>40</v>
      </c>
      <c r="Q5" s="39" t="s">
        <v>40</v>
      </c>
      <c r="R5" s="39" t="s">
        <v>40</v>
      </c>
      <c r="S5" s="37" t="s">
        <v>40</v>
      </c>
      <c r="T5" s="37" t="s">
        <v>40</v>
      </c>
      <c r="U5" s="37" t="s">
        <v>40</v>
      </c>
      <c r="V5" s="37" t="s">
        <v>40</v>
      </c>
      <c r="W5" s="36" t="s">
        <v>40</v>
      </c>
      <c r="X5" s="36" t="s">
        <v>40</v>
      </c>
      <c r="Y5" s="32" t="s">
        <v>40</v>
      </c>
      <c r="Z5" s="32" t="s">
        <v>40</v>
      </c>
      <c r="AA5" s="34" t="s">
        <v>40</v>
      </c>
      <c r="AC5" t="str">
        <f>CONCATENATE($X$2,F5,CR5,CN5,CJ5,CF5,CB5,BX5,BT5,BP5,BL5,BH5,BD5,AZ5)</f>
        <v>.DB   16,16,16,1,  0,85,170,  0,85,170,  0,85,170,  0,85,170,  0,85,170,  0,85,170,  0,85,170,  0,85,170,  0,85,170,  0,85,170,  0,85,170,  0,85,170</v>
      </c>
      <c r="AD5" s="43" t="s">
        <v>24</v>
      </c>
      <c r="AE5" s="43"/>
      <c r="AF5" s="43"/>
      <c r="AG5" s="49">
        <f>IFERROR(VLOOKUP(HLOOKUP($AG$4,$H$4:$AA$24,ROW(AH5)-3, FALSE),Таблица1[],3,0),0)*$E$2/100</f>
        <v>0</v>
      </c>
      <c r="AH5" s="49">
        <f>IFERROR(VLOOKUP(HLOOKUP($AG$4,$H$4:$AA$24,ROW(AH5)-3, FALSE),Таблица1[],2,0),0)*$E$2/100</f>
        <v>85</v>
      </c>
      <c r="AI5" s="49">
        <f>IFERROR(VLOOKUP(HLOOKUP($AG$4,$H$4:$AA$24,ROW(AH5)-3, FALSE),Таблица1[],4,0),0)*$E$2/100</f>
        <v>170</v>
      </c>
      <c r="AJ5" s="5" t="str">
        <f>CONCATENATE($AC$2,ROUND(AG5,0),",",ROUND(AH5,0),",",ROUND(AI5,0))</f>
        <v>,  0,85,170</v>
      </c>
      <c r="AK5" s="49">
        <f>IFERROR(VLOOKUP(G5,Таблица1[],3,0),0)*$E$2/100</f>
        <v>0</v>
      </c>
      <c r="AL5" s="43">
        <f>IFERROR(VLOOKUP(G5,Таблица1[],2,0),0)*$E$2/100</f>
        <v>0</v>
      </c>
      <c r="AM5" s="43">
        <f>IFERROR(VLOOKUP(G5,Таблица1[],4,0),0)*$E$2/100</f>
        <v>0</v>
      </c>
      <c r="AN5" s="5" t="str">
        <f>CONCATENATE($AC$2,ROUND(AK5,0),",",ROUND(AL5,0),",",ROUND(AM5,0))</f>
        <v>,  0,0,0</v>
      </c>
      <c r="AO5" s="49">
        <f>IFERROR(VLOOKUP(K5,Таблица1[],3,0),0)*$E$2/100</f>
        <v>0</v>
      </c>
      <c r="AP5" s="43">
        <f>IFERROR(VLOOKUP(K5,Таблица1[],2,0),0)*$E$2/100</f>
        <v>85</v>
      </c>
      <c r="AQ5" s="43">
        <f>IFERROR(VLOOKUP(K5,Таблица1[],4,0),0)*$E$2/100</f>
        <v>170</v>
      </c>
      <c r="AR5" s="5" t="str">
        <f>CONCATENATE($AC$2,ROUND(AO5,0),",",ROUND(AP5,0),",",ROUND(AQ5,0))</f>
        <v>,  0,85,170</v>
      </c>
      <c r="AS5" s="49">
        <f>IFERROR(VLOOKUP(O5,Таблица1[],3,0),0)*$E$2/100</f>
        <v>0</v>
      </c>
      <c r="AT5" s="43">
        <f>IFERROR(VLOOKUP(O5,Таблица1[],2,0),0)*$E$2/100</f>
        <v>85</v>
      </c>
      <c r="AU5" s="43">
        <f>IFERROR(VLOOKUP(O5,Таблица1[],4,0),0)*$E$2/100</f>
        <v>170</v>
      </c>
      <c r="AV5" s="5" t="str">
        <f>CONCATENATE($AC$2,ROUND(AS5,0),",",ROUND(AT5,0),",",ROUND(AU5,0))</f>
        <v>,  0,85,170</v>
      </c>
      <c r="AW5" s="47">
        <f>IFERROR(VLOOKUP(P5,Таблица1[],3,0),0)*$E$2/100</f>
        <v>0</v>
      </c>
      <c r="AX5" s="43">
        <f>IFERROR(VLOOKUP(P5,Таблица1[],2,0),0)*$E$2/100</f>
        <v>85</v>
      </c>
      <c r="AY5" s="43">
        <f>IFERROR(VLOOKUP(P5,Таблица1[],4,0),0)*$E$2/100</f>
        <v>170</v>
      </c>
      <c r="AZ5" s="5" t="str">
        <f>CONCATENATE($AC$2,ROUND(AW5,0),",",ROUND(AX5,0),",",ROUND(AY5,0))</f>
        <v>,  0,85,170</v>
      </c>
      <c r="BA5" s="43">
        <f>IFERROR(VLOOKUP(Q5,Таблица1[],3,0),0)*$E$2/100</f>
        <v>0</v>
      </c>
      <c r="BB5" s="43">
        <f>IFERROR(VLOOKUP(Q5,Таблица1[],2,0),0)*$E$2/100</f>
        <v>85</v>
      </c>
      <c r="BC5" s="43">
        <f>IFERROR(VLOOKUP(Q5,Таблица1[],4,0),0)*$E$2/100</f>
        <v>170</v>
      </c>
      <c r="BD5" s="5" t="str">
        <f>CONCATENATE($AC$2,ROUND(BA5,0),",",ROUND(BB5,0),",",ROUND(BC5,0))</f>
        <v>,  0,85,170</v>
      </c>
      <c r="BE5" s="43">
        <f>IFERROR(VLOOKUP(R5,Таблица1[],3,0),0)*$E$2/100</f>
        <v>0</v>
      </c>
      <c r="BF5" s="43">
        <f>IFERROR(VLOOKUP(R5,Таблица1[],2,0),0)*$E$2/100</f>
        <v>85</v>
      </c>
      <c r="BG5" s="43">
        <f>IFERROR(VLOOKUP(R5,Таблица1[],4,0),0)*$E$2/100</f>
        <v>170</v>
      </c>
      <c r="BH5" s="5" t="str">
        <f>CONCATENATE($AC$2,ROUND(BE5,0),",",ROUND(BF5,0),",",ROUND(BG5,0))</f>
        <v>,  0,85,170</v>
      </c>
      <c r="BI5" s="43">
        <f>IFERROR(VLOOKUP(S5,Таблица1[],3,0),0)*$E$2/100</f>
        <v>0</v>
      </c>
      <c r="BJ5" s="43">
        <f>IFERROR(VLOOKUP(S5,Таблица1[],2,0),0)*$E$2/100</f>
        <v>85</v>
      </c>
      <c r="BK5" s="43">
        <f>IFERROR(VLOOKUP(S5,Таблица1[],4,0),0)*$E$2/100</f>
        <v>170</v>
      </c>
      <c r="BL5" s="5" t="str">
        <f>CONCATENATE($AC$2,ROUND(BI5,0),",",ROUND(BJ5,0),",",ROUND(BK5,0))</f>
        <v>,  0,85,170</v>
      </c>
      <c r="BM5" s="43">
        <f>IFERROR(VLOOKUP(T5,Таблица1[],3,0),0)*$E$2/100</f>
        <v>0</v>
      </c>
      <c r="BN5" s="43">
        <f>IFERROR(VLOOKUP(T5,Таблица1[],2,0),0)*$E$2/100</f>
        <v>85</v>
      </c>
      <c r="BO5" s="43">
        <f>IFERROR(VLOOKUP(T5,Таблица1[],4,0),0)*$E$2/100</f>
        <v>170</v>
      </c>
      <c r="BP5" s="5" t="str">
        <f>CONCATENATE($AC$2,ROUND(BM5,0),",",ROUND(BN5,0),",",ROUND(BO5,0))</f>
        <v>,  0,85,170</v>
      </c>
      <c r="BQ5" s="43">
        <f>IFERROR(VLOOKUP(U5,Таблица1[],3,0),0)*$E$2/100</f>
        <v>0</v>
      </c>
      <c r="BR5" s="43">
        <f>IFERROR(VLOOKUP(U5,Таблица1[],2,0),0)*$E$2/100</f>
        <v>85</v>
      </c>
      <c r="BS5" s="43">
        <f>IFERROR(VLOOKUP(U5,Таблица1[],4,0),0)*$E$2/100</f>
        <v>170</v>
      </c>
      <c r="BT5" s="5" t="str">
        <f>CONCATENATE($AC$2,ROUND(BQ5,0),",",ROUND(BR5,0),",",ROUND(BS5,0))</f>
        <v>,  0,85,170</v>
      </c>
      <c r="BU5" s="43">
        <f>IFERROR(VLOOKUP(V5,Таблица1[],3,0),0)*$E$2/100</f>
        <v>0</v>
      </c>
      <c r="BV5" s="43">
        <f>IFERROR(VLOOKUP(V5,Таблица1[],2,0),0)*$E$2/100</f>
        <v>85</v>
      </c>
      <c r="BW5" s="43">
        <f>IFERROR(VLOOKUP(V5,Таблица1[],4,0),0)*$E$2/100</f>
        <v>170</v>
      </c>
      <c r="BX5" s="5" t="str">
        <f>CONCATENATE($AC$2,ROUND(BU5,0),",",ROUND(BV5,0),",",ROUND(BW5,0))</f>
        <v>,  0,85,170</v>
      </c>
      <c r="BY5" s="43">
        <f>IFERROR(VLOOKUP(W5,Таблица1[],3,0),0)*$E$2/100</f>
        <v>0</v>
      </c>
      <c r="BZ5" s="43">
        <f>IFERROR(VLOOKUP(W5,Таблица1[],2,0),0)*$E$2/100</f>
        <v>85</v>
      </c>
      <c r="CA5" s="43">
        <f>IFERROR(VLOOKUP(W5,Таблица1[],4,0),0)*$E$2/100</f>
        <v>170</v>
      </c>
      <c r="CB5" s="5" t="str">
        <f>CONCATENATE($AC$2,ROUND(BY5,0),",",ROUND(BZ5,0),",",ROUND(CA5,0))</f>
        <v>,  0,85,170</v>
      </c>
      <c r="CC5" s="43">
        <f>IFERROR(VLOOKUP(X5,Таблица1[],3,0),0)*$E$2/100</f>
        <v>0</v>
      </c>
      <c r="CD5" s="43">
        <f>IFERROR(VLOOKUP(X5,Таблица1[],2,0),0)*$E$2/100</f>
        <v>85</v>
      </c>
      <c r="CE5" s="43">
        <f>IFERROR(VLOOKUP(X5,Таблица1[],4,0),0)*$E$2/100</f>
        <v>170</v>
      </c>
      <c r="CF5" s="5" t="str">
        <f>CONCATENATE($AC$2,ROUND(CC5,0),",",ROUND(CD5,0),",",ROUND(CE5,0))</f>
        <v>,  0,85,170</v>
      </c>
      <c r="CG5" s="43">
        <f>IFERROR(VLOOKUP(Y5,Таблица1[],3,0),0)*$E$2/100</f>
        <v>0</v>
      </c>
      <c r="CH5" s="43">
        <f>IFERROR(VLOOKUP(Y5,Таблица1[],2,0),0)*$E$2/100</f>
        <v>85</v>
      </c>
      <c r="CI5" s="43">
        <f>IFERROR(VLOOKUP(Y5,Таблица1[],4,0),0)*$E$2/100</f>
        <v>170</v>
      </c>
      <c r="CJ5" s="5" t="str">
        <f>CONCATENATE($AC$2,ROUND(CG5,0),",",ROUND(CH5,0),",",ROUND(CI5,0))</f>
        <v>,  0,85,170</v>
      </c>
      <c r="CK5" s="43">
        <f>IFERROR(VLOOKUP(Z5,Таблица1[],3,0),0)*$E$2/100</f>
        <v>0</v>
      </c>
      <c r="CL5" s="43">
        <f>IFERROR(VLOOKUP(Z5,Таблица1[],2,0),0)*$E$2/100</f>
        <v>85</v>
      </c>
      <c r="CM5" s="43">
        <f>IFERROR(VLOOKUP(Z5,Таблица1[],4,0),0)*$E$2/100</f>
        <v>170</v>
      </c>
      <c r="CN5" s="5" t="str">
        <f>CONCATENATE($AC$2,ROUND(CK5,0),",",ROUND(CL5,0),",",ROUND(CM5,0))</f>
        <v>,  0,85,170</v>
      </c>
      <c r="CO5" s="43">
        <f>IFERROR(VLOOKUP(AA5,Таблица1[],3,0),0)*$E$2/100</f>
        <v>0</v>
      </c>
      <c r="CP5" s="43">
        <f>IFERROR(VLOOKUP(AA5,Таблица1[],2,0),0)*$E$2/100</f>
        <v>85</v>
      </c>
      <c r="CQ5" s="43">
        <f>IFERROR(VLOOKUP(AA5,Таблица1[],4,0),0)*$E$2/100</f>
        <v>170</v>
      </c>
      <c r="CR5" s="5" t="str">
        <f>CONCATENATE($AC$2,ROUND(CO5,0),",",ROUND(CP5,0),",",ROUND(CQ5,0))</f>
        <v>,  0,85,170</v>
      </c>
    </row>
    <row r="6" spans="2:99" x14ac:dyDescent="0.45">
      <c r="B6" s="43">
        <v>16</v>
      </c>
      <c r="C6" s="43">
        <v>16</v>
      </c>
      <c r="D6" s="43">
        <v>16</v>
      </c>
      <c r="E6" s="43">
        <v>1</v>
      </c>
      <c r="F6" t="str">
        <f>CONCATENATE(B6,",",C6,",",D6,",",E6)</f>
        <v>16,16,16,1</v>
      </c>
      <c r="P6" s="39"/>
      <c r="Q6" s="39"/>
      <c r="R6" s="39"/>
      <c r="S6" s="37"/>
      <c r="T6" s="37"/>
      <c r="U6" s="37"/>
      <c r="V6" s="37"/>
      <c r="W6" s="36"/>
      <c r="X6" s="36"/>
      <c r="Y6" s="32"/>
      <c r="Z6" s="32"/>
      <c r="AA6" s="34"/>
      <c r="AC6" t="str">
        <f>CONCATENATE($X$2,F6,CR6,CN6,CJ6,CF6,CB6,BX6,BT6,BP6,BL6,BH6,BD6,AZ6)</f>
        <v>.DB   16,16,16,1,  0,0,0,  0,0,0,  0,0,0,  0,0,0,  0,0,0,  0,0,0,  0,0,0,  0,0,0,  0,0,0,  0,0,0,  0,0,0,  0,0,0</v>
      </c>
      <c r="AD6" s="43" t="s">
        <v>24</v>
      </c>
      <c r="AE6" s="43"/>
      <c r="AF6" s="43"/>
      <c r="AG6" s="49">
        <f>IFERROR(VLOOKUP(HLOOKUP($AG$4,$H$4:$AA$24,ROW(AH6)-3, FALSE),Таблица1[],3,0),0)*$E$2/100</f>
        <v>0</v>
      </c>
      <c r="AH6" s="49">
        <f>IFERROR(VLOOKUP(HLOOKUP($AG$4,$H$4:$AA$24,ROW(AH6)-3, FALSE),Таблица1[],2,0),0)*$E$2/100</f>
        <v>0</v>
      </c>
      <c r="AI6" s="49">
        <f>IFERROR(VLOOKUP(HLOOKUP($AG$4,$H$4:$AA$24,ROW(AH6)-3, FALSE),Таблица1[],4,0),0)*$E$2/100</f>
        <v>0</v>
      </c>
      <c r="AJ6" s="5" t="str">
        <f t="shared" ref="AJ6:AJ69" si="0">CONCATENATE($AC$2,ROUND(AG6,0),",",ROUND(AH6,0),",",ROUND(AI6,0))</f>
        <v>,  0,0,0</v>
      </c>
      <c r="AK6" s="49">
        <f>IFERROR(VLOOKUP(G6,Таблица1[],3,0),0)*$E$2/100</f>
        <v>0</v>
      </c>
      <c r="AL6" s="43">
        <f>IFERROR(VLOOKUP(G6,Таблица1[],2,0),0)*$E$2/100</f>
        <v>0</v>
      </c>
      <c r="AM6" s="43">
        <f>IFERROR(VLOOKUP(G6,Таблица1[],4,0),0)*$E$2/100</f>
        <v>0</v>
      </c>
      <c r="AN6" s="5" t="str">
        <f t="shared" ref="AN6:AN69" si="1">CONCATENATE($AC$2,ROUND(AK6,0),",",ROUND(AL6,0),",",ROUND(AM6,0))</f>
        <v>,  0,0,0</v>
      </c>
      <c r="AO6" s="49">
        <f>IFERROR(VLOOKUP(K6,Таблица1[],3,0),0)*$E$2/100</f>
        <v>0</v>
      </c>
      <c r="AP6" s="43">
        <f>IFERROR(VLOOKUP(K6,Таблица1[],2,0),0)*$E$2/100</f>
        <v>0</v>
      </c>
      <c r="AQ6" s="43">
        <f>IFERROR(VLOOKUP(K6,Таблица1[],4,0),0)*$E$2/100</f>
        <v>0</v>
      </c>
      <c r="AR6" s="5" t="str">
        <f t="shared" ref="AR6:AR69" si="2">CONCATENATE($AC$2,ROUND(AO6,0),",",ROUND(AP6,0),",",ROUND(AQ6,0))</f>
        <v>,  0,0,0</v>
      </c>
      <c r="AS6" s="49">
        <f>IFERROR(VLOOKUP(O6,Таблица1[],3,0),0)*$E$2/100</f>
        <v>0</v>
      </c>
      <c r="AT6" s="43">
        <f>IFERROR(VLOOKUP(O6,Таблица1[],2,0),0)*$E$2/100</f>
        <v>0</v>
      </c>
      <c r="AU6" s="43">
        <f>IFERROR(VLOOKUP(O6,Таблица1[],4,0),0)*$E$2/100</f>
        <v>0</v>
      </c>
      <c r="AV6" s="5" t="str">
        <f t="shared" ref="AV6:AV69" si="3">CONCATENATE($AC$2,ROUND(AS6,0),",",ROUND(AT6,0),",",ROUND(AU6,0))</f>
        <v>,  0,0,0</v>
      </c>
      <c r="AW6" s="47">
        <f>IFERROR(VLOOKUP(P6,Таблица1[],3,0),0)*$E$2/100</f>
        <v>0</v>
      </c>
      <c r="AX6" s="43">
        <f>IFERROR(VLOOKUP(P6,Таблица1[],2,0),0)*$E$2/100</f>
        <v>0</v>
      </c>
      <c r="AY6" s="43">
        <f>IFERROR(VLOOKUP(P6,Таблица1[],4,0),0)*$E$2/100</f>
        <v>0</v>
      </c>
      <c r="AZ6" s="5" t="str">
        <f t="shared" ref="AZ6:AZ69" si="4">CONCATENATE($AC$2,ROUND(AW6,0),",",ROUND(AX6,0),",",ROUND(AY6,0))</f>
        <v>,  0,0,0</v>
      </c>
      <c r="BA6" s="43">
        <f>IFERROR(VLOOKUP(Q6,Таблица1[],3,0),0)*$E$2/100</f>
        <v>0</v>
      </c>
      <c r="BB6" s="43">
        <f>IFERROR(VLOOKUP(Q6,Таблица1[],2,0),0)*$E$2/100</f>
        <v>0</v>
      </c>
      <c r="BC6" s="43">
        <f>IFERROR(VLOOKUP(Q6,Таблица1[],4,0),0)*$E$2/100</f>
        <v>0</v>
      </c>
      <c r="BD6" s="5" t="str">
        <f t="shared" ref="BD6:BD69" si="5">CONCATENATE($AC$2,ROUND(BA6,0),",",ROUND(BB6,0),",",ROUND(BC6,0))</f>
        <v>,  0,0,0</v>
      </c>
      <c r="BE6" s="43">
        <f>IFERROR(VLOOKUP(R6,Таблица1[],3,0),0)*$E$2/100</f>
        <v>0</v>
      </c>
      <c r="BF6" s="43">
        <f>IFERROR(VLOOKUP(R6,Таблица1[],2,0),0)*$E$2/100</f>
        <v>0</v>
      </c>
      <c r="BG6" s="43">
        <f>IFERROR(VLOOKUP(R6,Таблица1[],4,0),0)*$E$2/100</f>
        <v>0</v>
      </c>
      <c r="BH6" s="5" t="str">
        <f t="shared" ref="BH6:BH69" si="6">CONCATENATE($AC$2,ROUND(BE6,0),",",ROUND(BF6,0),",",ROUND(BG6,0))</f>
        <v>,  0,0,0</v>
      </c>
      <c r="BI6" s="43">
        <f>IFERROR(VLOOKUP(S6,Таблица1[],3,0),0)*$E$2/100</f>
        <v>0</v>
      </c>
      <c r="BJ6" s="43">
        <f>IFERROR(VLOOKUP(S6,Таблица1[],2,0),0)*$E$2/100</f>
        <v>0</v>
      </c>
      <c r="BK6" s="43">
        <f>IFERROR(VLOOKUP(S6,Таблица1[],4,0),0)*$E$2/100</f>
        <v>0</v>
      </c>
      <c r="BL6" s="5" t="str">
        <f t="shared" ref="BL6:BL69" si="7">CONCATENATE($AC$2,ROUND(BI6,0),",",ROUND(BJ6,0),",",ROUND(BK6,0))</f>
        <v>,  0,0,0</v>
      </c>
      <c r="BM6" s="43">
        <f>IFERROR(VLOOKUP(T6,Таблица1[],3,0),0)*$E$2/100</f>
        <v>0</v>
      </c>
      <c r="BN6" s="43">
        <f>IFERROR(VLOOKUP(T6,Таблица1[],2,0),0)*$E$2/100</f>
        <v>0</v>
      </c>
      <c r="BO6" s="43">
        <f>IFERROR(VLOOKUP(T6,Таблица1[],4,0),0)*$E$2/100</f>
        <v>0</v>
      </c>
      <c r="BP6" s="5" t="str">
        <f t="shared" ref="BP6:BP69" si="8">CONCATENATE($AC$2,ROUND(BM6,0),",",ROUND(BN6,0),",",ROUND(BO6,0))</f>
        <v>,  0,0,0</v>
      </c>
      <c r="BQ6" s="43">
        <f>IFERROR(VLOOKUP(U6,Таблица1[],3,0),0)*$E$2/100</f>
        <v>0</v>
      </c>
      <c r="BR6" s="43">
        <f>IFERROR(VLOOKUP(U6,Таблица1[],2,0),0)*$E$2/100</f>
        <v>0</v>
      </c>
      <c r="BS6" s="43">
        <f>IFERROR(VLOOKUP(U6,Таблица1[],4,0),0)*$E$2/100</f>
        <v>0</v>
      </c>
      <c r="BT6" s="5" t="str">
        <f t="shared" ref="BT6:BT69" si="9">CONCATENATE($AC$2,ROUND(BQ6,0),",",ROUND(BR6,0),",",ROUND(BS6,0))</f>
        <v>,  0,0,0</v>
      </c>
      <c r="BU6" s="43">
        <f>IFERROR(VLOOKUP(V6,Таблица1[],3,0),0)*$E$2/100</f>
        <v>0</v>
      </c>
      <c r="BV6" s="43">
        <f>IFERROR(VLOOKUP(V6,Таблица1[],2,0),0)*$E$2/100</f>
        <v>0</v>
      </c>
      <c r="BW6" s="43">
        <f>IFERROR(VLOOKUP(V6,Таблица1[],4,0),0)*$E$2/100</f>
        <v>0</v>
      </c>
      <c r="BX6" s="5" t="str">
        <f t="shared" ref="BX6:BX69" si="10">CONCATENATE($AC$2,ROUND(BU6,0),",",ROUND(BV6,0),",",ROUND(BW6,0))</f>
        <v>,  0,0,0</v>
      </c>
      <c r="BY6" s="43">
        <f>IFERROR(VLOOKUP(W6,Таблица1[],3,0),0)*$E$2/100</f>
        <v>0</v>
      </c>
      <c r="BZ6" s="43">
        <f>IFERROR(VLOOKUP(W6,Таблица1[],2,0),0)*$E$2/100</f>
        <v>0</v>
      </c>
      <c r="CA6" s="43">
        <f>IFERROR(VLOOKUP(W6,Таблица1[],4,0),0)*$E$2/100</f>
        <v>0</v>
      </c>
      <c r="CB6" s="5" t="str">
        <f t="shared" ref="CB6:CB69" si="11">CONCATENATE($AC$2,ROUND(BY6,0),",",ROUND(BZ6,0),",",ROUND(CA6,0))</f>
        <v>,  0,0,0</v>
      </c>
      <c r="CC6" s="43">
        <f>IFERROR(VLOOKUP(X6,Таблица1[],3,0),0)*$E$2/100</f>
        <v>0</v>
      </c>
      <c r="CD6" s="43">
        <f>IFERROR(VLOOKUP(X6,Таблица1[],2,0),0)*$E$2/100</f>
        <v>0</v>
      </c>
      <c r="CE6" s="43">
        <f>IFERROR(VLOOKUP(X6,Таблица1[],4,0),0)*$E$2/100</f>
        <v>0</v>
      </c>
      <c r="CF6" s="5" t="str">
        <f t="shared" ref="CF6:CF69" si="12">CONCATENATE($AC$2,ROUND(CC6,0),",",ROUND(CD6,0),",",ROUND(CE6,0))</f>
        <v>,  0,0,0</v>
      </c>
      <c r="CG6" s="43">
        <f>IFERROR(VLOOKUP(Y6,Таблица1[],3,0),0)*$E$2/100</f>
        <v>0</v>
      </c>
      <c r="CH6" s="43">
        <f>IFERROR(VLOOKUP(Y6,Таблица1[],2,0),0)*$E$2/100</f>
        <v>0</v>
      </c>
      <c r="CI6" s="43">
        <f>IFERROR(VLOOKUP(Y6,Таблица1[],4,0),0)*$E$2/100</f>
        <v>0</v>
      </c>
      <c r="CJ6" s="5" t="str">
        <f t="shared" ref="CJ6:CJ69" si="13">CONCATENATE($AC$2,ROUND(CG6,0),",",ROUND(CH6,0),",",ROUND(CI6,0))</f>
        <v>,  0,0,0</v>
      </c>
      <c r="CK6" s="43">
        <f>IFERROR(VLOOKUP(Z6,Таблица1[],3,0),0)*$E$2/100</f>
        <v>0</v>
      </c>
      <c r="CL6" s="43">
        <f>IFERROR(VLOOKUP(Z6,Таблица1[],2,0),0)*$E$2/100</f>
        <v>0</v>
      </c>
      <c r="CM6" s="43">
        <f>IFERROR(VLOOKUP(Z6,Таблица1[],4,0),0)*$E$2/100</f>
        <v>0</v>
      </c>
      <c r="CN6" s="5" t="str">
        <f t="shared" ref="CN6:CN69" si="14">CONCATENATE($AC$2,ROUND(CK6,0),",",ROUND(CL6,0),",",ROUND(CM6,0))</f>
        <v>,  0,0,0</v>
      </c>
      <c r="CO6" s="43">
        <f>IFERROR(VLOOKUP(AA6,Таблица1[],3,0),0)*$E$2/100</f>
        <v>0</v>
      </c>
      <c r="CP6" s="43">
        <f>IFERROR(VLOOKUP(AA6,Таблица1[],2,0),0)*$E$2/100</f>
        <v>0</v>
      </c>
      <c r="CQ6" s="43">
        <f>IFERROR(VLOOKUP(AA6,Таблица1[],4,0),0)*$E$2/100</f>
        <v>0</v>
      </c>
      <c r="CR6" s="5" t="str">
        <f t="shared" ref="CR6:CR69" si="15">CONCATENATE($AC$2,ROUND(CO6,0),",",ROUND(CP6,0),",",ROUND(CQ6,0))</f>
        <v>,  0,0,0</v>
      </c>
    </row>
    <row r="7" spans="2:99" x14ac:dyDescent="0.45">
      <c r="B7" s="43">
        <v>16</v>
      </c>
      <c r="C7" s="43">
        <v>10</v>
      </c>
      <c r="D7" s="43">
        <v>16</v>
      </c>
      <c r="E7" s="43">
        <v>1</v>
      </c>
      <c r="F7" t="str">
        <f t="shared" ref="F7:F70" si="16">CONCATENATE(B7,",",C7,",",D7,",",E7)</f>
        <v>16,10,16,1</v>
      </c>
      <c r="P7" s="39"/>
      <c r="Q7" s="39"/>
      <c r="R7" s="39"/>
      <c r="S7" s="37"/>
      <c r="T7" s="37"/>
      <c r="U7" s="37"/>
      <c r="V7" s="37"/>
      <c r="W7" s="36"/>
      <c r="X7" s="36"/>
      <c r="Y7" s="32"/>
      <c r="Z7" s="32"/>
      <c r="AA7" s="34" t="s">
        <v>31</v>
      </c>
      <c r="AC7" t="str">
        <f>CONCATENATE($X$2,F7,CR7,CN7,CJ7,CF7,CB7,BX7,BT7,BP7,BL7,BH7,BD7,AZ7)</f>
        <v>.DB   16,10,16,1,  0,255,0,  0,0,0,  0,0,0,  0,0,0,  0,0,0,  0,0,0,  0,0,0,  0,0,0,  0,0,0,  0,0,0,  0,0,0,  0,0,0</v>
      </c>
      <c r="AD7" s="43" t="s">
        <v>24</v>
      </c>
      <c r="AE7" s="43"/>
      <c r="AF7" s="43"/>
      <c r="AG7" s="49">
        <f>IFERROR(VLOOKUP(HLOOKUP($AG$4,$H$4:$AA$24,ROW(AH7)-3, FALSE),Таблица1[],3,0),0)*$E$2/100</f>
        <v>0</v>
      </c>
      <c r="AH7" s="49">
        <f>IFERROR(VLOOKUP(HLOOKUP($AG$4,$H$4:$AA$24,ROW(AH7)-3, FALSE),Таблица1[],2,0),0)*$E$2/100</f>
        <v>0</v>
      </c>
      <c r="AI7" s="49">
        <f>IFERROR(VLOOKUP(HLOOKUP($AG$4,$H$4:$AA$24,ROW(AH7)-3, FALSE),Таблица1[],4,0),0)*$E$2/100</f>
        <v>0</v>
      </c>
      <c r="AJ7" s="5" t="str">
        <f t="shared" si="0"/>
        <v>,  0,0,0</v>
      </c>
      <c r="AK7" s="49">
        <f>IFERROR(VLOOKUP(G7,Таблица1[],3,0),0)*$E$2/100</f>
        <v>0</v>
      </c>
      <c r="AL7" s="43">
        <f>IFERROR(VLOOKUP(G7,Таблица1[],2,0),0)*$E$2/100</f>
        <v>0</v>
      </c>
      <c r="AM7" s="43">
        <f>IFERROR(VLOOKUP(G7,Таблица1[],4,0),0)*$E$2/100</f>
        <v>0</v>
      </c>
      <c r="AN7" s="5" t="str">
        <f t="shared" si="1"/>
        <v>,  0,0,0</v>
      </c>
      <c r="AO7" s="49">
        <f>IFERROR(VLOOKUP(K7,Таблица1[],3,0),0)*$E$2/100</f>
        <v>0</v>
      </c>
      <c r="AP7" s="43">
        <f>IFERROR(VLOOKUP(K7,Таблица1[],2,0),0)*$E$2/100</f>
        <v>0</v>
      </c>
      <c r="AQ7" s="43">
        <f>IFERROR(VLOOKUP(K7,Таблица1[],4,0),0)*$E$2/100</f>
        <v>0</v>
      </c>
      <c r="AR7" s="5" t="str">
        <f t="shared" si="2"/>
        <v>,  0,0,0</v>
      </c>
      <c r="AS7" s="49">
        <f>IFERROR(VLOOKUP(O7,Таблица1[],3,0),0)*$E$2/100</f>
        <v>0</v>
      </c>
      <c r="AT7" s="43">
        <f>IFERROR(VLOOKUP(O7,Таблица1[],2,0),0)*$E$2/100</f>
        <v>0</v>
      </c>
      <c r="AU7" s="43">
        <f>IFERROR(VLOOKUP(O7,Таблица1[],4,0),0)*$E$2/100</f>
        <v>0</v>
      </c>
      <c r="AV7" s="5" t="str">
        <f t="shared" si="3"/>
        <v>,  0,0,0</v>
      </c>
      <c r="AW7" s="47">
        <f>IFERROR(VLOOKUP(P7,Таблица1[],3,0),0)*$E$2/100</f>
        <v>0</v>
      </c>
      <c r="AX7" s="43">
        <f>IFERROR(VLOOKUP(P7,Таблица1[],2,0),0)*$E$2/100</f>
        <v>0</v>
      </c>
      <c r="AY7" s="43">
        <f>IFERROR(VLOOKUP(P7,Таблица1[],4,0),0)*$E$2/100</f>
        <v>0</v>
      </c>
      <c r="AZ7" s="5" t="str">
        <f t="shared" si="4"/>
        <v>,  0,0,0</v>
      </c>
      <c r="BA7" s="43">
        <f>IFERROR(VLOOKUP(Q7,Таблица1[],3,0),0)*$E$2/100</f>
        <v>0</v>
      </c>
      <c r="BB7" s="43">
        <f>IFERROR(VLOOKUP(Q7,Таблица1[],2,0),0)*$E$2/100</f>
        <v>0</v>
      </c>
      <c r="BC7" s="43">
        <f>IFERROR(VLOOKUP(Q7,Таблица1[],4,0),0)*$E$2/100</f>
        <v>0</v>
      </c>
      <c r="BD7" s="5" t="str">
        <f t="shared" si="5"/>
        <v>,  0,0,0</v>
      </c>
      <c r="BE7" s="43">
        <f>IFERROR(VLOOKUP(R7,Таблица1[],3,0),0)*$E$2/100</f>
        <v>0</v>
      </c>
      <c r="BF7" s="43">
        <f>IFERROR(VLOOKUP(R7,Таблица1[],2,0),0)*$E$2/100</f>
        <v>0</v>
      </c>
      <c r="BG7" s="43">
        <f>IFERROR(VLOOKUP(R7,Таблица1[],4,0),0)*$E$2/100</f>
        <v>0</v>
      </c>
      <c r="BH7" s="5" t="str">
        <f t="shared" si="6"/>
        <v>,  0,0,0</v>
      </c>
      <c r="BI7" s="43">
        <f>IFERROR(VLOOKUP(S7,Таблица1[],3,0),0)*$E$2/100</f>
        <v>0</v>
      </c>
      <c r="BJ7" s="43">
        <f>IFERROR(VLOOKUP(S7,Таблица1[],2,0),0)*$E$2/100</f>
        <v>0</v>
      </c>
      <c r="BK7" s="43">
        <f>IFERROR(VLOOKUP(S7,Таблица1[],4,0),0)*$E$2/100</f>
        <v>0</v>
      </c>
      <c r="BL7" s="5" t="str">
        <f t="shared" si="7"/>
        <v>,  0,0,0</v>
      </c>
      <c r="BM7" s="43">
        <f>IFERROR(VLOOKUP(T7,Таблица1[],3,0),0)*$E$2/100</f>
        <v>0</v>
      </c>
      <c r="BN7" s="43">
        <f>IFERROR(VLOOKUP(T7,Таблица1[],2,0),0)*$E$2/100</f>
        <v>0</v>
      </c>
      <c r="BO7" s="43">
        <f>IFERROR(VLOOKUP(T7,Таблица1[],4,0),0)*$E$2/100</f>
        <v>0</v>
      </c>
      <c r="BP7" s="5" t="str">
        <f t="shared" si="8"/>
        <v>,  0,0,0</v>
      </c>
      <c r="BQ7" s="43">
        <f>IFERROR(VLOOKUP(U7,Таблица1[],3,0),0)*$E$2/100</f>
        <v>0</v>
      </c>
      <c r="BR7" s="43">
        <f>IFERROR(VLOOKUP(U7,Таблица1[],2,0),0)*$E$2/100</f>
        <v>0</v>
      </c>
      <c r="BS7" s="43">
        <f>IFERROR(VLOOKUP(U7,Таблица1[],4,0),0)*$E$2/100</f>
        <v>0</v>
      </c>
      <c r="BT7" s="5" t="str">
        <f t="shared" si="9"/>
        <v>,  0,0,0</v>
      </c>
      <c r="BU7" s="43">
        <f>IFERROR(VLOOKUP(V7,Таблица1[],3,0),0)*$E$2/100</f>
        <v>0</v>
      </c>
      <c r="BV7" s="43">
        <f>IFERROR(VLOOKUP(V7,Таблица1[],2,0),0)*$E$2/100</f>
        <v>0</v>
      </c>
      <c r="BW7" s="43">
        <f>IFERROR(VLOOKUP(V7,Таблица1[],4,0),0)*$E$2/100</f>
        <v>0</v>
      </c>
      <c r="BX7" s="5" t="str">
        <f t="shared" si="10"/>
        <v>,  0,0,0</v>
      </c>
      <c r="BY7" s="43">
        <f>IFERROR(VLOOKUP(W7,Таблица1[],3,0),0)*$E$2/100</f>
        <v>0</v>
      </c>
      <c r="BZ7" s="43">
        <f>IFERROR(VLOOKUP(W7,Таблица1[],2,0),0)*$E$2/100</f>
        <v>0</v>
      </c>
      <c r="CA7" s="43">
        <f>IFERROR(VLOOKUP(W7,Таблица1[],4,0),0)*$E$2/100</f>
        <v>0</v>
      </c>
      <c r="CB7" s="5" t="str">
        <f t="shared" si="11"/>
        <v>,  0,0,0</v>
      </c>
      <c r="CC7" s="43">
        <f>IFERROR(VLOOKUP(X7,Таблица1[],3,0),0)*$E$2/100</f>
        <v>0</v>
      </c>
      <c r="CD7" s="43">
        <f>IFERROR(VLOOKUP(X7,Таблица1[],2,0),0)*$E$2/100</f>
        <v>0</v>
      </c>
      <c r="CE7" s="43">
        <f>IFERROR(VLOOKUP(X7,Таблица1[],4,0),0)*$E$2/100</f>
        <v>0</v>
      </c>
      <c r="CF7" s="5" t="str">
        <f t="shared" si="12"/>
        <v>,  0,0,0</v>
      </c>
      <c r="CG7" s="43">
        <f>IFERROR(VLOOKUP(Y7,Таблица1[],3,0),0)*$E$2/100</f>
        <v>0</v>
      </c>
      <c r="CH7" s="43">
        <f>IFERROR(VLOOKUP(Y7,Таблица1[],2,0),0)*$E$2/100</f>
        <v>0</v>
      </c>
      <c r="CI7" s="43">
        <f>IFERROR(VLOOKUP(Y7,Таблица1[],4,0),0)*$E$2/100</f>
        <v>0</v>
      </c>
      <c r="CJ7" s="5" t="str">
        <f t="shared" si="13"/>
        <v>,  0,0,0</v>
      </c>
      <c r="CK7" s="43">
        <f>IFERROR(VLOOKUP(Z7,Таблица1[],3,0),0)*$E$2/100</f>
        <v>0</v>
      </c>
      <c r="CL7" s="43">
        <f>IFERROR(VLOOKUP(Z7,Таблица1[],2,0),0)*$E$2/100</f>
        <v>0</v>
      </c>
      <c r="CM7" s="43">
        <f>IFERROR(VLOOKUP(Z7,Таблица1[],4,0),0)*$E$2/100</f>
        <v>0</v>
      </c>
      <c r="CN7" s="5" t="str">
        <f t="shared" si="14"/>
        <v>,  0,0,0</v>
      </c>
      <c r="CO7" s="43">
        <f>IFERROR(VLOOKUP(AA7,Таблица1[],3,0),0)*$E$2/100</f>
        <v>0</v>
      </c>
      <c r="CP7" s="43">
        <f>IFERROR(VLOOKUP(AA7,Таблица1[],2,0),0)*$E$2/100</f>
        <v>255</v>
      </c>
      <c r="CQ7" s="43">
        <f>IFERROR(VLOOKUP(AA7,Таблица1[],4,0),0)*$E$2/100</f>
        <v>0</v>
      </c>
      <c r="CR7" s="5" t="str">
        <f t="shared" si="15"/>
        <v>,  0,255,0</v>
      </c>
    </row>
    <row r="8" spans="2:99" x14ac:dyDescent="0.45">
      <c r="B8" s="43">
        <v>16</v>
      </c>
      <c r="C8" s="43">
        <v>10</v>
      </c>
      <c r="D8" s="43">
        <v>16</v>
      </c>
      <c r="E8" s="43">
        <v>1</v>
      </c>
      <c r="F8" t="str">
        <f t="shared" si="16"/>
        <v>16,10,16,1</v>
      </c>
      <c r="P8" s="39"/>
      <c r="Q8" s="39"/>
      <c r="R8" s="39"/>
      <c r="S8" s="37"/>
      <c r="T8" s="37"/>
      <c r="U8" s="37"/>
      <c r="V8" s="37"/>
      <c r="W8" s="36"/>
      <c r="X8" s="36"/>
      <c r="Y8" s="32"/>
      <c r="Z8" s="32" t="s">
        <v>31</v>
      </c>
      <c r="AA8" s="34" t="s">
        <v>32</v>
      </c>
      <c r="AC8" t="str">
        <f>CONCATENATE($X$2,F8,CR8,CN8,CJ8,CF8,CB8,BX8,BT8,BP8,BL8,BH8,BD8,AZ8)</f>
        <v>.DB   16,10,16,1,  85,170,0,  0,255,0,  0,0,0,  0,0,0,  0,0,0,  0,0,0,  0,0,0,  0,0,0,  0,0,0,  0,0,0,  0,0,0,  0,0,0</v>
      </c>
      <c r="AD8" s="43" t="s">
        <v>24</v>
      </c>
      <c r="AE8" s="43"/>
      <c r="AF8" s="43"/>
      <c r="AG8" s="49">
        <f>IFERROR(VLOOKUP(HLOOKUP($AG$4,$H$4:$AA$24,ROW(AH8)-3, FALSE),Таблица1[],3,0),0)*$E$2/100</f>
        <v>0</v>
      </c>
      <c r="AH8" s="49">
        <f>IFERROR(VLOOKUP(HLOOKUP($AG$4,$H$4:$AA$24,ROW(AH8)-3, FALSE),Таблица1[],2,0),0)*$E$2/100</f>
        <v>0</v>
      </c>
      <c r="AI8" s="49">
        <f>IFERROR(VLOOKUP(HLOOKUP($AG$4,$H$4:$AA$24,ROW(AH8)-3, FALSE),Таблица1[],4,0),0)*$E$2/100</f>
        <v>0</v>
      </c>
      <c r="AJ8" s="5" t="str">
        <f t="shared" si="0"/>
        <v>,  0,0,0</v>
      </c>
      <c r="AK8" s="49">
        <f>IFERROR(VLOOKUP(G8,Таблица1[],3,0),0)*$E$2/100</f>
        <v>0</v>
      </c>
      <c r="AL8" s="43">
        <f>IFERROR(VLOOKUP(G8,Таблица1[],2,0),0)*$E$2/100</f>
        <v>0</v>
      </c>
      <c r="AM8" s="43">
        <f>IFERROR(VLOOKUP(G8,Таблица1[],4,0),0)*$E$2/100</f>
        <v>0</v>
      </c>
      <c r="AN8" s="5" t="str">
        <f t="shared" si="1"/>
        <v>,  0,0,0</v>
      </c>
      <c r="AO8" s="49">
        <f>IFERROR(VLOOKUP(K8,Таблица1[],3,0),0)*$E$2/100</f>
        <v>0</v>
      </c>
      <c r="AP8" s="43">
        <f>IFERROR(VLOOKUP(K8,Таблица1[],2,0),0)*$E$2/100</f>
        <v>0</v>
      </c>
      <c r="AQ8" s="43">
        <f>IFERROR(VLOOKUP(K8,Таблица1[],4,0),0)*$E$2/100</f>
        <v>0</v>
      </c>
      <c r="AR8" s="5" t="str">
        <f t="shared" si="2"/>
        <v>,  0,0,0</v>
      </c>
      <c r="AS8" s="49">
        <f>IFERROR(VLOOKUP(O8,Таблица1[],3,0),0)*$E$2/100</f>
        <v>0</v>
      </c>
      <c r="AT8" s="43">
        <f>IFERROR(VLOOKUP(O8,Таблица1[],2,0),0)*$E$2/100</f>
        <v>0</v>
      </c>
      <c r="AU8" s="43">
        <f>IFERROR(VLOOKUP(O8,Таблица1[],4,0),0)*$E$2/100</f>
        <v>0</v>
      </c>
      <c r="AV8" s="5" t="str">
        <f t="shared" si="3"/>
        <v>,  0,0,0</v>
      </c>
      <c r="AW8" s="47">
        <f>IFERROR(VLOOKUP(P8,Таблица1[],3,0),0)*$E$2/100</f>
        <v>0</v>
      </c>
      <c r="AX8" s="43">
        <f>IFERROR(VLOOKUP(P8,Таблица1[],2,0),0)*$E$2/100</f>
        <v>0</v>
      </c>
      <c r="AY8" s="43">
        <f>IFERROR(VLOOKUP(P8,Таблица1[],4,0),0)*$E$2/100</f>
        <v>0</v>
      </c>
      <c r="AZ8" s="5" t="str">
        <f t="shared" si="4"/>
        <v>,  0,0,0</v>
      </c>
      <c r="BA8" s="43">
        <f>IFERROR(VLOOKUP(Q8,Таблица1[],3,0),0)*$E$2/100</f>
        <v>0</v>
      </c>
      <c r="BB8" s="43">
        <f>IFERROR(VLOOKUP(Q8,Таблица1[],2,0),0)*$E$2/100</f>
        <v>0</v>
      </c>
      <c r="BC8" s="43">
        <f>IFERROR(VLOOKUP(Q8,Таблица1[],4,0),0)*$E$2/100</f>
        <v>0</v>
      </c>
      <c r="BD8" s="5" t="str">
        <f t="shared" si="5"/>
        <v>,  0,0,0</v>
      </c>
      <c r="BE8" s="43">
        <f>IFERROR(VLOOKUP(R8,Таблица1[],3,0),0)*$E$2/100</f>
        <v>0</v>
      </c>
      <c r="BF8" s="43">
        <f>IFERROR(VLOOKUP(R8,Таблица1[],2,0),0)*$E$2/100</f>
        <v>0</v>
      </c>
      <c r="BG8" s="43">
        <f>IFERROR(VLOOKUP(R8,Таблица1[],4,0),0)*$E$2/100</f>
        <v>0</v>
      </c>
      <c r="BH8" s="5" t="str">
        <f t="shared" si="6"/>
        <v>,  0,0,0</v>
      </c>
      <c r="BI8" s="43">
        <f>IFERROR(VLOOKUP(S8,Таблица1[],3,0),0)*$E$2/100</f>
        <v>0</v>
      </c>
      <c r="BJ8" s="43">
        <f>IFERROR(VLOOKUP(S8,Таблица1[],2,0),0)*$E$2/100</f>
        <v>0</v>
      </c>
      <c r="BK8" s="43">
        <f>IFERROR(VLOOKUP(S8,Таблица1[],4,0),0)*$E$2/100</f>
        <v>0</v>
      </c>
      <c r="BL8" s="5" t="str">
        <f t="shared" si="7"/>
        <v>,  0,0,0</v>
      </c>
      <c r="BM8" s="43">
        <f>IFERROR(VLOOKUP(T8,Таблица1[],3,0),0)*$E$2/100</f>
        <v>0</v>
      </c>
      <c r="BN8" s="43">
        <f>IFERROR(VLOOKUP(T8,Таблица1[],2,0),0)*$E$2/100</f>
        <v>0</v>
      </c>
      <c r="BO8" s="43">
        <f>IFERROR(VLOOKUP(T8,Таблица1[],4,0),0)*$E$2/100</f>
        <v>0</v>
      </c>
      <c r="BP8" s="5" t="str">
        <f t="shared" si="8"/>
        <v>,  0,0,0</v>
      </c>
      <c r="BQ8" s="43">
        <f>IFERROR(VLOOKUP(U8,Таблица1[],3,0),0)*$E$2/100</f>
        <v>0</v>
      </c>
      <c r="BR8" s="43">
        <f>IFERROR(VLOOKUP(U8,Таблица1[],2,0),0)*$E$2/100</f>
        <v>0</v>
      </c>
      <c r="BS8" s="43">
        <f>IFERROR(VLOOKUP(U8,Таблица1[],4,0),0)*$E$2/100</f>
        <v>0</v>
      </c>
      <c r="BT8" s="5" t="str">
        <f t="shared" si="9"/>
        <v>,  0,0,0</v>
      </c>
      <c r="BU8" s="43">
        <f>IFERROR(VLOOKUP(V8,Таблица1[],3,0),0)*$E$2/100</f>
        <v>0</v>
      </c>
      <c r="BV8" s="43">
        <f>IFERROR(VLOOKUP(V8,Таблица1[],2,0),0)*$E$2/100</f>
        <v>0</v>
      </c>
      <c r="BW8" s="43">
        <f>IFERROR(VLOOKUP(V8,Таблица1[],4,0),0)*$E$2/100</f>
        <v>0</v>
      </c>
      <c r="BX8" s="5" t="str">
        <f t="shared" si="10"/>
        <v>,  0,0,0</v>
      </c>
      <c r="BY8" s="43">
        <f>IFERROR(VLOOKUP(W8,Таблица1[],3,0),0)*$E$2/100</f>
        <v>0</v>
      </c>
      <c r="BZ8" s="43">
        <f>IFERROR(VLOOKUP(W8,Таблица1[],2,0),0)*$E$2/100</f>
        <v>0</v>
      </c>
      <c r="CA8" s="43">
        <f>IFERROR(VLOOKUP(W8,Таблица1[],4,0),0)*$E$2/100</f>
        <v>0</v>
      </c>
      <c r="CB8" s="5" t="str">
        <f t="shared" si="11"/>
        <v>,  0,0,0</v>
      </c>
      <c r="CC8" s="43">
        <f>IFERROR(VLOOKUP(X8,Таблица1[],3,0),0)*$E$2/100</f>
        <v>0</v>
      </c>
      <c r="CD8" s="43">
        <f>IFERROR(VLOOKUP(X8,Таблица1[],2,0),0)*$E$2/100</f>
        <v>0</v>
      </c>
      <c r="CE8" s="43">
        <f>IFERROR(VLOOKUP(X8,Таблица1[],4,0),0)*$E$2/100</f>
        <v>0</v>
      </c>
      <c r="CF8" s="5" t="str">
        <f t="shared" si="12"/>
        <v>,  0,0,0</v>
      </c>
      <c r="CG8" s="43">
        <f>IFERROR(VLOOKUP(Y8,Таблица1[],3,0),0)*$E$2/100</f>
        <v>0</v>
      </c>
      <c r="CH8" s="43">
        <f>IFERROR(VLOOKUP(Y8,Таблица1[],2,0),0)*$E$2/100</f>
        <v>0</v>
      </c>
      <c r="CI8" s="43">
        <f>IFERROR(VLOOKUP(Y8,Таблица1[],4,0),0)*$E$2/100</f>
        <v>0</v>
      </c>
      <c r="CJ8" s="5" t="str">
        <f t="shared" si="13"/>
        <v>,  0,0,0</v>
      </c>
      <c r="CK8" s="43">
        <f>IFERROR(VLOOKUP(Z8,Таблица1[],3,0),0)*$E$2/100</f>
        <v>0</v>
      </c>
      <c r="CL8" s="43">
        <f>IFERROR(VLOOKUP(Z8,Таблица1[],2,0),0)*$E$2/100</f>
        <v>255</v>
      </c>
      <c r="CM8" s="43">
        <f>IFERROR(VLOOKUP(Z8,Таблица1[],4,0),0)*$E$2/100</f>
        <v>0</v>
      </c>
      <c r="CN8" s="5" t="str">
        <f t="shared" si="14"/>
        <v>,  0,255,0</v>
      </c>
      <c r="CO8" s="43">
        <f>IFERROR(VLOOKUP(AA8,Таблица1[],3,0),0)*$E$2/100</f>
        <v>85</v>
      </c>
      <c r="CP8" s="43">
        <f>IFERROR(VLOOKUP(AA8,Таблица1[],2,0),0)*$E$2/100</f>
        <v>170</v>
      </c>
      <c r="CQ8" s="43">
        <f>IFERROR(VLOOKUP(AA8,Таблица1[],4,0),0)*$E$2/100</f>
        <v>0</v>
      </c>
      <c r="CR8" s="5" t="str">
        <f t="shared" si="15"/>
        <v>,  85,170,0</v>
      </c>
    </row>
    <row r="9" spans="2:99" x14ac:dyDescent="0.45">
      <c r="B9" s="43">
        <v>16</v>
      </c>
      <c r="C9" s="43">
        <v>10</v>
      </c>
      <c r="D9" s="43">
        <v>16</v>
      </c>
      <c r="E9" s="43">
        <v>1</v>
      </c>
      <c r="F9" t="str">
        <f t="shared" si="16"/>
        <v>16,10,16,1</v>
      </c>
      <c r="P9" s="39"/>
      <c r="Q9" s="39"/>
      <c r="R9" s="39"/>
      <c r="S9" s="37"/>
      <c r="T9" s="37"/>
      <c r="U9" s="37"/>
      <c r="V9" s="37"/>
      <c r="W9" s="36"/>
      <c r="X9" s="36"/>
      <c r="Y9" s="32" t="s">
        <v>31</v>
      </c>
      <c r="Z9" s="32" t="s">
        <v>32</v>
      </c>
      <c r="AA9" s="34" t="s">
        <v>33</v>
      </c>
      <c r="AC9" t="str">
        <f>CONCATENATE($X$2,F9,CR9,CN9,CJ9,CF9,CB9,BX9,BT9,BP9,BL9,BH9,BD9,AZ9)</f>
        <v>.DB   16,10,16,1,  128,128,0,  85,170,0,  0,255,0,  0,0,0,  0,0,0,  0,0,0,  0,0,0,  0,0,0,  0,0,0,  0,0,0,  0,0,0,  0,0,0</v>
      </c>
      <c r="AD9" s="43" t="s">
        <v>24</v>
      </c>
      <c r="AE9" s="43"/>
      <c r="AF9" s="43"/>
      <c r="AG9" s="49">
        <f>IFERROR(VLOOKUP(HLOOKUP($AG$4,$H$4:$AA$24,ROW(AH9)-3, FALSE),Таблица1[],3,0),0)*$E$2/100</f>
        <v>0</v>
      </c>
      <c r="AH9" s="49">
        <f>IFERROR(VLOOKUP(HLOOKUP($AG$4,$H$4:$AA$24,ROW(AH9)-3, FALSE),Таблица1[],2,0),0)*$E$2/100</f>
        <v>0</v>
      </c>
      <c r="AI9" s="49">
        <f>IFERROR(VLOOKUP(HLOOKUP($AG$4,$H$4:$AA$24,ROW(AH9)-3, FALSE),Таблица1[],4,0),0)*$E$2/100</f>
        <v>0</v>
      </c>
      <c r="AJ9" s="5" t="str">
        <f t="shared" si="0"/>
        <v>,  0,0,0</v>
      </c>
      <c r="AK9" s="49">
        <f>IFERROR(VLOOKUP(G9,Таблица1[],3,0),0)*$E$2/100</f>
        <v>0</v>
      </c>
      <c r="AL9" s="43">
        <f>IFERROR(VLOOKUP(G9,Таблица1[],2,0),0)*$E$2/100</f>
        <v>0</v>
      </c>
      <c r="AM9" s="43">
        <f>IFERROR(VLOOKUP(G9,Таблица1[],4,0),0)*$E$2/100</f>
        <v>0</v>
      </c>
      <c r="AN9" s="5" t="str">
        <f t="shared" si="1"/>
        <v>,  0,0,0</v>
      </c>
      <c r="AO9" s="49">
        <f>IFERROR(VLOOKUP(K9,Таблица1[],3,0),0)*$E$2/100</f>
        <v>0</v>
      </c>
      <c r="AP9" s="43">
        <f>IFERROR(VLOOKUP(K9,Таблица1[],2,0),0)*$E$2/100</f>
        <v>0</v>
      </c>
      <c r="AQ9" s="43">
        <f>IFERROR(VLOOKUP(K9,Таблица1[],4,0),0)*$E$2/100</f>
        <v>0</v>
      </c>
      <c r="AR9" s="5" t="str">
        <f t="shared" si="2"/>
        <v>,  0,0,0</v>
      </c>
      <c r="AS9" s="49">
        <f>IFERROR(VLOOKUP(O9,Таблица1[],3,0),0)*$E$2/100</f>
        <v>0</v>
      </c>
      <c r="AT9" s="43">
        <f>IFERROR(VLOOKUP(O9,Таблица1[],2,0),0)*$E$2/100</f>
        <v>0</v>
      </c>
      <c r="AU9" s="43">
        <f>IFERROR(VLOOKUP(O9,Таблица1[],4,0),0)*$E$2/100</f>
        <v>0</v>
      </c>
      <c r="AV9" s="5" t="str">
        <f t="shared" si="3"/>
        <v>,  0,0,0</v>
      </c>
      <c r="AW9" s="47">
        <f>IFERROR(VLOOKUP(P9,Таблица1[],3,0),0)*$E$2/100</f>
        <v>0</v>
      </c>
      <c r="AX9" s="43">
        <f>IFERROR(VLOOKUP(P9,Таблица1[],2,0),0)*$E$2/100</f>
        <v>0</v>
      </c>
      <c r="AY9" s="43">
        <f>IFERROR(VLOOKUP(P9,Таблица1[],4,0),0)*$E$2/100</f>
        <v>0</v>
      </c>
      <c r="AZ9" s="5" t="str">
        <f t="shared" si="4"/>
        <v>,  0,0,0</v>
      </c>
      <c r="BA9" s="43">
        <f>IFERROR(VLOOKUP(Q9,Таблица1[],3,0),0)*$E$2/100</f>
        <v>0</v>
      </c>
      <c r="BB9" s="43">
        <f>IFERROR(VLOOKUP(Q9,Таблица1[],2,0),0)*$E$2/100</f>
        <v>0</v>
      </c>
      <c r="BC9" s="43">
        <f>IFERROR(VLOOKUP(Q9,Таблица1[],4,0),0)*$E$2/100</f>
        <v>0</v>
      </c>
      <c r="BD9" s="5" t="str">
        <f t="shared" si="5"/>
        <v>,  0,0,0</v>
      </c>
      <c r="BE9" s="43">
        <f>IFERROR(VLOOKUP(R9,Таблица1[],3,0),0)*$E$2/100</f>
        <v>0</v>
      </c>
      <c r="BF9" s="43">
        <f>IFERROR(VLOOKUP(R9,Таблица1[],2,0),0)*$E$2/100</f>
        <v>0</v>
      </c>
      <c r="BG9" s="43">
        <f>IFERROR(VLOOKUP(R9,Таблица1[],4,0),0)*$E$2/100</f>
        <v>0</v>
      </c>
      <c r="BH9" s="5" t="str">
        <f t="shared" si="6"/>
        <v>,  0,0,0</v>
      </c>
      <c r="BI9" s="43">
        <f>IFERROR(VLOOKUP(S9,Таблица1[],3,0),0)*$E$2/100</f>
        <v>0</v>
      </c>
      <c r="BJ9" s="43">
        <f>IFERROR(VLOOKUP(S9,Таблица1[],2,0),0)*$E$2/100</f>
        <v>0</v>
      </c>
      <c r="BK9" s="43">
        <f>IFERROR(VLOOKUP(S9,Таблица1[],4,0),0)*$E$2/100</f>
        <v>0</v>
      </c>
      <c r="BL9" s="5" t="str">
        <f t="shared" si="7"/>
        <v>,  0,0,0</v>
      </c>
      <c r="BM9" s="43">
        <f>IFERROR(VLOOKUP(T9,Таблица1[],3,0),0)*$E$2/100</f>
        <v>0</v>
      </c>
      <c r="BN9" s="43">
        <f>IFERROR(VLOOKUP(T9,Таблица1[],2,0),0)*$E$2/100</f>
        <v>0</v>
      </c>
      <c r="BO9" s="43">
        <f>IFERROR(VLOOKUP(T9,Таблица1[],4,0),0)*$E$2/100</f>
        <v>0</v>
      </c>
      <c r="BP9" s="5" t="str">
        <f t="shared" si="8"/>
        <v>,  0,0,0</v>
      </c>
      <c r="BQ9" s="43">
        <f>IFERROR(VLOOKUP(U9,Таблица1[],3,0),0)*$E$2/100</f>
        <v>0</v>
      </c>
      <c r="BR9" s="43">
        <f>IFERROR(VLOOKUP(U9,Таблица1[],2,0),0)*$E$2/100</f>
        <v>0</v>
      </c>
      <c r="BS9" s="43">
        <f>IFERROR(VLOOKUP(U9,Таблица1[],4,0),0)*$E$2/100</f>
        <v>0</v>
      </c>
      <c r="BT9" s="5" t="str">
        <f t="shared" si="9"/>
        <v>,  0,0,0</v>
      </c>
      <c r="BU9" s="43">
        <f>IFERROR(VLOOKUP(V9,Таблица1[],3,0),0)*$E$2/100</f>
        <v>0</v>
      </c>
      <c r="BV9" s="43">
        <f>IFERROR(VLOOKUP(V9,Таблица1[],2,0),0)*$E$2/100</f>
        <v>0</v>
      </c>
      <c r="BW9" s="43">
        <f>IFERROR(VLOOKUP(V9,Таблица1[],4,0),0)*$E$2/100</f>
        <v>0</v>
      </c>
      <c r="BX9" s="5" t="str">
        <f t="shared" si="10"/>
        <v>,  0,0,0</v>
      </c>
      <c r="BY9" s="43">
        <f>IFERROR(VLOOKUP(W9,Таблица1[],3,0),0)*$E$2/100</f>
        <v>0</v>
      </c>
      <c r="BZ9" s="43">
        <f>IFERROR(VLOOKUP(W9,Таблица1[],2,0),0)*$E$2/100</f>
        <v>0</v>
      </c>
      <c r="CA9" s="43">
        <f>IFERROR(VLOOKUP(W9,Таблица1[],4,0),0)*$E$2/100</f>
        <v>0</v>
      </c>
      <c r="CB9" s="5" t="str">
        <f t="shared" si="11"/>
        <v>,  0,0,0</v>
      </c>
      <c r="CC9" s="43">
        <f>IFERROR(VLOOKUP(X9,Таблица1[],3,0),0)*$E$2/100</f>
        <v>0</v>
      </c>
      <c r="CD9" s="43">
        <f>IFERROR(VLOOKUP(X9,Таблица1[],2,0),0)*$E$2/100</f>
        <v>0</v>
      </c>
      <c r="CE9" s="43">
        <f>IFERROR(VLOOKUP(X9,Таблица1[],4,0),0)*$E$2/100</f>
        <v>0</v>
      </c>
      <c r="CF9" s="5" t="str">
        <f t="shared" si="12"/>
        <v>,  0,0,0</v>
      </c>
      <c r="CG9" s="43">
        <f>IFERROR(VLOOKUP(Y9,Таблица1[],3,0),0)*$E$2/100</f>
        <v>0</v>
      </c>
      <c r="CH9" s="43">
        <f>IFERROR(VLOOKUP(Y9,Таблица1[],2,0),0)*$E$2/100</f>
        <v>255</v>
      </c>
      <c r="CI9" s="43">
        <f>IFERROR(VLOOKUP(Y9,Таблица1[],4,0),0)*$E$2/100</f>
        <v>0</v>
      </c>
      <c r="CJ9" s="5" t="str">
        <f t="shared" si="13"/>
        <v>,  0,255,0</v>
      </c>
      <c r="CK9" s="43">
        <f>IFERROR(VLOOKUP(Z9,Таблица1[],3,0),0)*$E$2/100</f>
        <v>85</v>
      </c>
      <c r="CL9" s="43">
        <f>IFERROR(VLOOKUP(Z9,Таблица1[],2,0),0)*$E$2/100</f>
        <v>170</v>
      </c>
      <c r="CM9" s="43">
        <f>IFERROR(VLOOKUP(Z9,Таблица1[],4,0),0)*$E$2/100</f>
        <v>0</v>
      </c>
      <c r="CN9" s="5" t="str">
        <f t="shared" si="14"/>
        <v>,  85,170,0</v>
      </c>
      <c r="CO9" s="43">
        <f>IFERROR(VLOOKUP(AA9,Таблица1[],3,0),0)*$E$2/100</f>
        <v>127.5</v>
      </c>
      <c r="CP9" s="43">
        <f>IFERROR(VLOOKUP(AA9,Таблица1[],2,0),0)*$E$2/100</f>
        <v>127.5</v>
      </c>
      <c r="CQ9" s="43">
        <f>IFERROR(VLOOKUP(AA9,Таблица1[],4,0),0)*$E$2/100</f>
        <v>0</v>
      </c>
      <c r="CR9" s="5" t="str">
        <f t="shared" si="15"/>
        <v>,  128,128,0</v>
      </c>
    </row>
    <row r="10" spans="2:99" x14ac:dyDescent="0.45">
      <c r="B10" s="43">
        <v>16</v>
      </c>
      <c r="C10" s="43">
        <v>10</v>
      </c>
      <c r="D10" s="43">
        <v>16</v>
      </c>
      <c r="E10" s="43">
        <v>1</v>
      </c>
      <c r="F10" t="str">
        <f t="shared" si="16"/>
        <v>16,10,16,1</v>
      </c>
      <c r="P10" s="39"/>
      <c r="Q10" s="39"/>
      <c r="R10" s="39"/>
      <c r="S10" s="37"/>
      <c r="T10" s="37"/>
      <c r="U10" s="37"/>
      <c r="V10" s="37"/>
      <c r="W10" s="36"/>
      <c r="X10" s="36" t="s">
        <v>31</v>
      </c>
      <c r="Y10" s="32" t="s">
        <v>32</v>
      </c>
      <c r="Z10" s="32" t="s">
        <v>33</v>
      </c>
      <c r="AA10" s="34" t="s">
        <v>35</v>
      </c>
      <c r="AC10" t="str">
        <f>CONCATENATE($X$2,F10,CR10,CN10,CJ10,CF10,CB10,BX10,BT10,BP10,BL10,BH10,BD10,AZ10)</f>
        <v>.DB   16,10,16,1,  255,0,0,  128,128,0,  85,170,0,  0,255,0,  0,0,0,  0,0,0,  0,0,0,  0,0,0,  0,0,0,  0,0,0,  0,0,0,  0,0,0</v>
      </c>
      <c r="AD10" s="43" t="s">
        <v>24</v>
      </c>
      <c r="AE10" s="43"/>
      <c r="AF10" s="43"/>
      <c r="AG10" s="49">
        <f>IFERROR(VLOOKUP(HLOOKUP($AG$4,$H$4:$AA$24,ROW(AH10)-3, FALSE),Таблица1[],3,0),0)*$E$2/100</f>
        <v>0</v>
      </c>
      <c r="AH10" s="49">
        <f>IFERROR(VLOOKUP(HLOOKUP($AG$4,$H$4:$AA$24,ROW(AH10)-3, FALSE),Таблица1[],2,0),0)*$E$2/100</f>
        <v>0</v>
      </c>
      <c r="AI10" s="49">
        <f>IFERROR(VLOOKUP(HLOOKUP($AG$4,$H$4:$AA$24,ROW(AH10)-3, FALSE),Таблица1[],4,0),0)*$E$2/100</f>
        <v>0</v>
      </c>
      <c r="AJ10" s="5" t="str">
        <f t="shared" si="0"/>
        <v>,  0,0,0</v>
      </c>
      <c r="AK10" s="49">
        <f>IFERROR(VLOOKUP(G10,Таблица1[],3,0),0)*$E$2/100</f>
        <v>0</v>
      </c>
      <c r="AL10" s="43">
        <f>IFERROR(VLOOKUP(G10,Таблица1[],2,0),0)*$E$2/100</f>
        <v>0</v>
      </c>
      <c r="AM10" s="43">
        <f>IFERROR(VLOOKUP(G10,Таблица1[],4,0),0)*$E$2/100</f>
        <v>0</v>
      </c>
      <c r="AN10" s="5" t="str">
        <f t="shared" si="1"/>
        <v>,  0,0,0</v>
      </c>
      <c r="AO10" s="49">
        <f>IFERROR(VLOOKUP(K10,Таблица1[],3,0),0)*$E$2/100</f>
        <v>0</v>
      </c>
      <c r="AP10" s="43">
        <f>IFERROR(VLOOKUP(K10,Таблица1[],2,0),0)*$E$2/100</f>
        <v>0</v>
      </c>
      <c r="AQ10" s="43">
        <f>IFERROR(VLOOKUP(K10,Таблица1[],4,0),0)*$E$2/100</f>
        <v>0</v>
      </c>
      <c r="AR10" s="5" t="str">
        <f t="shared" si="2"/>
        <v>,  0,0,0</v>
      </c>
      <c r="AS10" s="49">
        <f>IFERROR(VLOOKUP(O10,Таблица1[],3,0),0)*$E$2/100</f>
        <v>0</v>
      </c>
      <c r="AT10" s="43">
        <f>IFERROR(VLOOKUP(O10,Таблица1[],2,0),0)*$E$2/100</f>
        <v>0</v>
      </c>
      <c r="AU10" s="43">
        <f>IFERROR(VLOOKUP(O10,Таблица1[],4,0),0)*$E$2/100</f>
        <v>0</v>
      </c>
      <c r="AV10" s="5" t="str">
        <f t="shared" si="3"/>
        <v>,  0,0,0</v>
      </c>
      <c r="AW10" s="47">
        <f>IFERROR(VLOOKUP(P10,Таблица1[],3,0),0)*$E$2/100</f>
        <v>0</v>
      </c>
      <c r="AX10" s="43">
        <f>IFERROR(VLOOKUP(P10,Таблица1[],2,0),0)*$E$2/100</f>
        <v>0</v>
      </c>
      <c r="AY10" s="43">
        <f>IFERROR(VLOOKUP(P10,Таблица1[],4,0),0)*$E$2/100</f>
        <v>0</v>
      </c>
      <c r="AZ10" s="5" t="str">
        <f t="shared" si="4"/>
        <v>,  0,0,0</v>
      </c>
      <c r="BA10" s="43">
        <f>IFERROR(VLOOKUP(Q10,Таблица1[],3,0),0)*$E$2/100</f>
        <v>0</v>
      </c>
      <c r="BB10" s="43">
        <f>IFERROR(VLOOKUP(Q10,Таблица1[],2,0),0)*$E$2/100</f>
        <v>0</v>
      </c>
      <c r="BC10" s="43">
        <f>IFERROR(VLOOKUP(Q10,Таблица1[],4,0),0)*$E$2/100</f>
        <v>0</v>
      </c>
      <c r="BD10" s="5" t="str">
        <f t="shared" si="5"/>
        <v>,  0,0,0</v>
      </c>
      <c r="BE10" s="43">
        <f>IFERROR(VLOOKUP(R10,Таблица1[],3,0),0)*$E$2/100</f>
        <v>0</v>
      </c>
      <c r="BF10" s="43">
        <f>IFERROR(VLOOKUP(R10,Таблица1[],2,0),0)*$E$2/100</f>
        <v>0</v>
      </c>
      <c r="BG10" s="43">
        <f>IFERROR(VLOOKUP(R10,Таблица1[],4,0),0)*$E$2/100</f>
        <v>0</v>
      </c>
      <c r="BH10" s="5" t="str">
        <f t="shared" si="6"/>
        <v>,  0,0,0</v>
      </c>
      <c r="BI10" s="43">
        <f>IFERROR(VLOOKUP(S10,Таблица1[],3,0),0)*$E$2/100</f>
        <v>0</v>
      </c>
      <c r="BJ10" s="43">
        <f>IFERROR(VLOOKUP(S10,Таблица1[],2,0),0)*$E$2/100</f>
        <v>0</v>
      </c>
      <c r="BK10" s="43">
        <f>IFERROR(VLOOKUP(S10,Таблица1[],4,0),0)*$E$2/100</f>
        <v>0</v>
      </c>
      <c r="BL10" s="5" t="str">
        <f t="shared" si="7"/>
        <v>,  0,0,0</v>
      </c>
      <c r="BM10" s="43">
        <f>IFERROR(VLOOKUP(T10,Таблица1[],3,0),0)*$E$2/100</f>
        <v>0</v>
      </c>
      <c r="BN10" s="43">
        <f>IFERROR(VLOOKUP(T10,Таблица1[],2,0),0)*$E$2/100</f>
        <v>0</v>
      </c>
      <c r="BO10" s="43">
        <f>IFERROR(VLOOKUP(T10,Таблица1[],4,0),0)*$E$2/100</f>
        <v>0</v>
      </c>
      <c r="BP10" s="5" t="str">
        <f t="shared" si="8"/>
        <v>,  0,0,0</v>
      </c>
      <c r="BQ10" s="43">
        <f>IFERROR(VLOOKUP(U10,Таблица1[],3,0),0)*$E$2/100</f>
        <v>0</v>
      </c>
      <c r="BR10" s="43">
        <f>IFERROR(VLOOKUP(U10,Таблица1[],2,0),0)*$E$2/100</f>
        <v>0</v>
      </c>
      <c r="BS10" s="43">
        <f>IFERROR(VLOOKUP(U10,Таблица1[],4,0),0)*$E$2/100</f>
        <v>0</v>
      </c>
      <c r="BT10" s="5" t="str">
        <f t="shared" si="9"/>
        <v>,  0,0,0</v>
      </c>
      <c r="BU10" s="43">
        <f>IFERROR(VLOOKUP(V10,Таблица1[],3,0),0)*$E$2/100</f>
        <v>0</v>
      </c>
      <c r="BV10" s="43">
        <f>IFERROR(VLOOKUP(V10,Таблица1[],2,0),0)*$E$2/100</f>
        <v>0</v>
      </c>
      <c r="BW10" s="43">
        <f>IFERROR(VLOOKUP(V10,Таблица1[],4,0),0)*$E$2/100</f>
        <v>0</v>
      </c>
      <c r="BX10" s="5" t="str">
        <f t="shared" si="10"/>
        <v>,  0,0,0</v>
      </c>
      <c r="BY10" s="43">
        <f>IFERROR(VLOOKUP(W10,Таблица1[],3,0),0)*$E$2/100</f>
        <v>0</v>
      </c>
      <c r="BZ10" s="43">
        <f>IFERROR(VLOOKUP(W10,Таблица1[],2,0),0)*$E$2/100</f>
        <v>0</v>
      </c>
      <c r="CA10" s="43">
        <f>IFERROR(VLOOKUP(W10,Таблица1[],4,0),0)*$E$2/100</f>
        <v>0</v>
      </c>
      <c r="CB10" s="5" t="str">
        <f t="shared" si="11"/>
        <v>,  0,0,0</v>
      </c>
      <c r="CC10" s="43">
        <f>IFERROR(VLOOKUP(X10,Таблица1[],3,0),0)*$E$2/100</f>
        <v>0</v>
      </c>
      <c r="CD10" s="43">
        <f>IFERROR(VLOOKUP(X10,Таблица1[],2,0),0)*$E$2/100</f>
        <v>255</v>
      </c>
      <c r="CE10" s="43">
        <f>IFERROR(VLOOKUP(X10,Таблица1[],4,0),0)*$E$2/100</f>
        <v>0</v>
      </c>
      <c r="CF10" s="5" t="str">
        <f t="shared" si="12"/>
        <v>,  0,255,0</v>
      </c>
      <c r="CG10" s="43">
        <f>IFERROR(VLOOKUP(Y10,Таблица1[],3,0),0)*$E$2/100</f>
        <v>85</v>
      </c>
      <c r="CH10" s="43">
        <f>IFERROR(VLOOKUP(Y10,Таблица1[],2,0),0)*$E$2/100</f>
        <v>170</v>
      </c>
      <c r="CI10" s="43">
        <f>IFERROR(VLOOKUP(Y10,Таблица1[],4,0),0)*$E$2/100</f>
        <v>0</v>
      </c>
      <c r="CJ10" s="5" t="str">
        <f t="shared" si="13"/>
        <v>,  85,170,0</v>
      </c>
      <c r="CK10" s="43">
        <f>IFERROR(VLOOKUP(Z10,Таблица1[],3,0),0)*$E$2/100</f>
        <v>127.5</v>
      </c>
      <c r="CL10" s="43">
        <f>IFERROR(VLOOKUP(Z10,Таблица1[],2,0),0)*$E$2/100</f>
        <v>127.5</v>
      </c>
      <c r="CM10" s="43">
        <f>IFERROR(VLOOKUP(Z10,Таблица1[],4,0),0)*$E$2/100</f>
        <v>0</v>
      </c>
      <c r="CN10" s="5" t="str">
        <f t="shared" si="14"/>
        <v>,  128,128,0</v>
      </c>
      <c r="CO10" s="43">
        <f>IFERROR(VLOOKUP(AA10,Таблица1[],3,0),0)*$E$2/100</f>
        <v>255</v>
      </c>
      <c r="CP10" s="43">
        <f>IFERROR(VLOOKUP(AA10,Таблица1[],2,0),0)*$E$2/100</f>
        <v>0</v>
      </c>
      <c r="CQ10" s="43">
        <f>IFERROR(VLOOKUP(AA10,Таблица1[],4,0),0)*$E$2/100</f>
        <v>0</v>
      </c>
      <c r="CR10" s="5" t="str">
        <f t="shared" si="15"/>
        <v>,  255,0,0</v>
      </c>
    </row>
    <row r="11" spans="2:99" x14ac:dyDescent="0.45">
      <c r="B11" s="43">
        <v>16</v>
      </c>
      <c r="C11" s="43">
        <v>10</v>
      </c>
      <c r="D11" s="43">
        <v>16</v>
      </c>
      <c r="E11" s="43">
        <v>1</v>
      </c>
      <c r="F11" t="str">
        <f t="shared" si="16"/>
        <v>16,10,16,1</v>
      </c>
      <c r="P11" s="39"/>
      <c r="Q11" s="39"/>
      <c r="R11" s="39"/>
      <c r="S11" s="37"/>
      <c r="T11" s="37"/>
      <c r="U11" s="37"/>
      <c r="V11" s="37"/>
      <c r="W11" s="36" t="s">
        <v>31</v>
      </c>
      <c r="X11" s="36" t="s">
        <v>32</v>
      </c>
      <c r="Y11" s="32" t="s">
        <v>33</v>
      </c>
      <c r="Z11" s="32" t="s">
        <v>35</v>
      </c>
      <c r="AA11" s="34" t="s">
        <v>37</v>
      </c>
      <c r="AC11" t="str">
        <f>CONCATENATE($X$2,F11,CR11,CN11,CJ11,CF11,CB11,BX11,BT11,BP11,BL11,BH11,BD11,AZ11)</f>
        <v>.DB   16,10,16,1,  128,0,128,  255,0,0,  128,128,0,  85,170,0,  0,255,0,  0,0,0,  0,0,0,  0,0,0,  0,0,0,  0,0,0,  0,0,0,  0,0,0</v>
      </c>
      <c r="AD11" s="43" t="s">
        <v>24</v>
      </c>
      <c r="AE11" s="43"/>
      <c r="AF11" s="43"/>
      <c r="AG11" s="49">
        <f>IFERROR(VLOOKUP(HLOOKUP($AG$4,$H$4:$AA$24,ROW(AH11)-3, FALSE),Таблица1[],3,0),0)*$E$2/100</f>
        <v>0</v>
      </c>
      <c r="AH11" s="49">
        <f>IFERROR(VLOOKUP(HLOOKUP($AG$4,$H$4:$AA$24,ROW(AH11)-3, FALSE),Таблица1[],2,0),0)*$E$2/100</f>
        <v>0</v>
      </c>
      <c r="AI11" s="49">
        <f>IFERROR(VLOOKUP(HLOOKUP($AG$4,$H$4:$AA$24,ROW(AH11)-3, FALSE),Таблица1[],4,0),0)*$E$2/100</f>
        <v>0</v>
      </c>
      <c r="AJ11" s="5" t="str">
        <f t="shared" si="0"/>
        <v>,  0,0,0</v>
      </c>
      <c r="AK11" s="49">
        <f>IFERROR(VLOOKUP(G11,Таблица1[],3,0),0)*$E$2/100</f>
        <v>0</v>
      </c>
      <c r="AL11" s="43">
        <f>IFERROR(VLOOKUP(G11,Таблица1[],2,0),0)*$E$2/100</f>
        <v>0</v>
      </c>
      <c r="AM11" s="43">
        <f>IFERROR(VLOOKUP(G11,Таблица1[],4,0),0)*$E$2/100</f>
        <v>0</v>
      </c>
      <c r="AN11" s="5" t="str">
        <f t="shared" si="1"/>
        <v>,  0,0,0</v>
      </c>
      <c r="AO11" s="49">
        <f>IFERROR(VLOOKUP(K11,Таблица1[],3,0),0)*$E$2/100</f>
        <v>0</v>
      </c>
      <c r="AP11" s="43">
        <f>IFERROR(VLOOKUP(K11,Таблица1[],2,0),0)*$E$2/100</f>
        <v>0</v>
      </c>
      <c r="AQ11" s="43">
        <f>IFERROR(VLOOKUP(K11,Таблица1[],4,0),0)*$E$2/100</f>
        <v>0</v>
      </c>
      <c r="AR11" s="5" t="str">
        <f t="shared" si="2"/>
        <v>,  0,0,0</v>
      </c>
      <c r="AS11" s="49">
        <f>IFERROR(VLOOKUP(O11,Таблица1[],3,0),0)*$E$2/100</f>
        <v>0</v>
      </c>
      <c r="AT11" s="43">
        <f>IFERROR(VLOOKUP(O11,Таблица1[],2,0),0)*$E$2/100</f>
        <v>0</v>
      </c>
      <c r="AU11" s="43">
        <f>IFERROR(VLOOKUP(O11,Таблица1[],4,0),0)*$E$2/100</f>
        <v>0</v>
      </c>
      <c r="AV11" s="5" t="str">
        <f t="shared" si="3"/>
        <v>,  0,0,0</v>
      </c>
      <c r="AW11" s="47">
        <f>IFERROR(VLOOKUP(P11,Таблица1[],3,0),0)*$E$2/100</f>
        <v>0</v>
      </c>
      <c r="AX11" s="43">
        <f>IFERROR(VLOOKUP(P11,Таблица1[],2,0),0)*$E$2/100</f>
        <v>0</v>
      </c>
      <c r="AY11" s="43">
        <f>IFERROR(VLOOKUP(P11,Таблица1[],4,0),0)*$E$2/100</f>
        <v>0</v>
      </c>
      <c r="AZ11" s="5" t="str">
        <f t="shared" si="4"/>
        <v>,  0,0,0</v>
      </c>
      <c r="BA11" s="43">
        <f>IFERROR(VLOOKUP(Q11,Таблица1[],3,0),0)*$E$2/100</f>
        <v>0</v>
      </c>
      <c r="BB11" s="43">
        <f>IFERROR(VLOOKUP(Q11,Таблица1[],2,0),0)*$E$2/100</f>
        <v>0</v>
      </c>
      <c r="BC11" s="43">
        <f>IFERROR(VLOOKUP(Q11,Таблица1[],4,0),0)*$E$2/100</f>
        <v>0</v>
      </c>
      <c r="BD11" s="5" t="str">
        <f t="shared" si="5"/>
        <v>,  0,0,0</v>
      </c>
      <c r="BE11" s="43">
        <f>IFERROR(VLOOKUP(R11,Таблица1[],3,0),0)*$E$2/100</f>
        <v>0</v>
      </c>
      <c r="BF11" s="43">
        <f>IFERROR(VLOOKUP(R11,Таблица1[],2,0),0)*$E$2/100</f>
        <v>0</v>
      </c>
      <c r="BG11" s="43">
        <f>IFERROR(VLOOKUP(R11,Таблица1[],4,0),0)*$E$2/100</f>
        <v>0</v>
      </c>
      <c r="BH11" s="5" t="str">
        <f t="shared" si="6"/>
        <v>,  0,0,0</v>
      </c>
      <c r="BI11" s="43">
        <f>IFERROR(VLOOKUP(S11,Таблица1[],3,0),0)*$E$2/100</f>
        <v>0</v>
      </c>
      <c r="BJ11" s="43">
        <f>IFERROR(VLOOKUP(S11,Таблица1[],2,0),0)*$E$2/100</f>
        <v>0</v>
      </c>
      <c r="BK11" s="43">
        <f>IFERROR(VLOOKUP(S11,Таблица1[],4,0),0)*$E$2/100</f>
        <v>0</v>
      </c>
      <c r="BL11" s="5" t="str">
        <f t="shared" si="7"/>
        <v>,  0,0,0</v>
      </c>
      <c r="BM11" s="43">
        <f>IFERROR(VLOOKUP(T11,Таблица1[],3,0),0)*$E$2/100</f>
        <v>0</v>
      </c>
      <c r="BN11" s="43">
        <f>IFERROR(VLOOKUP(T11,Таблица1[],2,0),0)*$E$2/100</f>
        <v>0</v>
      </c>
      <c r="BO11" s="43">
        <f>IFERROR(VLOOKUP(T11,Таблица1[],4,0),0)*$E$2/100</f>
        <v>0</v>
      </c>
      <c r="BP11" s="5" t="str">
        <f t="shared" si="8"/>
        <v>,  0,0,0</v>
      </c>
      <c r="BQ11" s="43">
        <f>IFERROR(VLOOKUP(U11,Таблица1[],3,0),0)*$E$2/100</f>
        <v>0</v>
      </c>
      <c r="BR11" s="43">
        <f>IFERROR(VLOOKUP(U11,Таблица1[],2,0),0)*$E$2/100</f>
        <v>0</v>
      </c>
      <c r="BS11" s="43">
        <f>IFERROR(VLOOKUP(U11,Таблица1[],4,0),0)*$E$2/100</f>
        <v>0</v>
      </c>
      <c r="BT11" s="5" t="str">
        <f t="shared" si="9"/>
        <v>,  0,0,0</v>
      </c>
      <c r="BU11" s="43">
        <f>IFERROR(VLOOKUP(V11,Таблица1[],3,0),0)*$E$2/100</f>
        <v>0</v>
      </c>
      <c r="BV11" s="43">
        <f>IFERROR(VLOOKUP(V11,Таблица1[],2,0),0)*$E$2/100</f>
        <v>0</v>
      </c>
      <c r="BW11" s="43">
        <f>IFERROR(VLOOKUP(V11,Таблица1[],4,0),0)*$E$2/100</f>
        <v>0</v>
      </c>
      <c r="BX11" s="5" t="str">
        <f t="shared" si="10"/>
        <v>,  0,0,0</v>
      </c>
      <c r="BY11" s="43">
        <f>IFERROR(VLOOKUP(W11,Таблица1[],3,0),0)*$E$2/100</f>
        <v>0</v>
      </c>
      <c r="BZ11" s="43">
        <f>IFERROR(VLOOKUP(W11,Таблица1[],2,0),0)*$E$2/100</f>
        <v>255</v>
      </c>
      <c r="CA11" s="43">
        <f>IFERROR(VLOOKUP(W11,Таблица1[],4,0),0)*$E$2/100</f>
        <v>0</v>
      </c>
      <c r="CB11" s="5" t="str">
        <f t="shared" si="11"/>
        <v>,  0,255,0</v>
      </c>
      <c r="CC11" s="43">
        <f>IFERROR(VLOOKUP(X11,Таблица1[],3,0),0)*$E$2/100</f>
        <v>85</v>
      </c>
      <c r="CD11" s="43">
        <f>IFERROR(VLOOKUP(X11,Таблица1[],2,0),0)*$E$2/100</f>
        <v>170</v>
      </c>
      <c r="CE11" s="43">
        <f>IFERROR(VLOOKUP(X11,Таблица1[],4,0),0)*$E$2/100</f>
        <v>0</v>
      </c>
      <c r="CF11" s="5" t="str">
        <f t="shared" si="12"/>
        <v>,  85,170,0</v>
      </c>
      <c r="CG11" s="43">
        <f>IFERROR(VLOOKUP(Y11,Таблица1[],3,0),0)*$E$2/100</f>
        <v>127.5</v>
      </c>
      <c r="CH11" s="43">
        <f>IFERROR(VLOOKUP(Y11,Таблица1[],2,0),0)*$E$2/100</f>
        <v>127.5</v>
      </c>
      <c r="CI11" s="43">
        <f>IFERROR(VLOOKUP(Y11,Таблица1[],4,0),0)*$E$2/100</f>
        <v>0</v>
      </c>
      <c r="CJ11" s="5" t="str">
        <f t="shared" si="13"/>
        <v>,  128,128,0</v>
      </c>
      <c r="CK11" s="43">
        <f>IFERROR(VLOOKUP(Z11,Таблица1[],3,0),0)*$E$2/100</f>
        <v>255</v>
      </c>
      <c r="CL11" s="43">
        <f>IFERROR(VLOOKUP(Z11,Таблица1[],2,0),0)*$E$2/100</f>
        <v>0</v>
      </c>
      <c r="CM11" s="43">
        <f>IFERROR(VLOOKUP(Z11,Таблица1[],4,0),0)*$E$2/100</f>
        <v>0</v>
      </c>
      <c r="CN11" s="5" t="str">
        <f t="shared" si="14"/>
        <v>,  255,0,0</v>
      </c>
      <c r="CO11" s="43">
        <f>IFERROR(VLOOKUP(AA11,Таблица1[],3,0),0)*$E$2/100</f>
        <v>127.5</v>
      </c>
      <c r="CP11" s="43">
        <f>IFERROR(VLOOKUP(AA11,Таблица1[],2,0),0)*$E$2/100</f>
        <v>0</v>
      </c>
      <c r="CQ11" s="43">
        <f>IFERROR(VLOOKUP(AA11,Таблица1[],4,0),0)*$E$2/100</f>
        <v>127.5</v>
      </c>
      <c r="CR11" s="5" t="str">
        <f t="shared" si="15"/>
        <v>,  128,0,128</v>
      </c>
    </row>
    <row r="12" spans="2:99" x14ac:dyDescent="0.45">
      <c r="B12" s="43">
        <v>16</v>
      </c>
      <c r="C12" s="43">
        <v>10</v>
      </c>
      <c r="D12" s="43">
        <v>16</v>
      </c>
      <c r="E12" s="43">
        <v>1</v>
      </c>
      <c r="F12" t="str">
        <f t="shared" si="16"/>
        <v>16,10,16,1</v>
      </c>
      <c r="P12" s="39"/>
      <c r="Q12" s="39"/>
      <c r="R12" s="39"/>
      <c r="S12" s="37"/>
      <c r="T12" s="37"/>
      <c r="U12" s="37"/>
      <c r="V12" s="37" t="s">
        <v>31</v>
      </c>
      <c r="W12" s="36" t="s">
        <v>32</v>
      </c>
      <c r="X12" s="36" t="s">
        <v>33</v>
      </c>
      <c r="Y12" s="32" t="s">
        <v>35</v>
      </c>
      <c r="Z12" s="32" t="s">
        <v>37</v>
      </c>
      <c r="AA12" s="34" t="s">
        <v>39</v>
      </c>
      <c r="AC12" t="str">
        <f>CONCATENATE($X$2,F12,CR12,CN12,CJ12,CF12,CB12,BX12,BT12,BP12,BL12,BH12,BD12,AZ12)</f>
        <v>.DB   16,10,16,1,  0,0,255,  128,0,128,  255,0,0,  128,128,0,  85,170,0,  0,255,0,  0,0,0,  0,0,0,  0,0,0,  0,0,0,  0,0,0,  0,0,0</v>
      </c>
      <c r="AD12" s="43" t="s">
        <v>24</v>
      </c>
      <c r="AE12" s="43"/>
      <c r="AF12" s="43"/>
      <c r="AG12" s="49">
        <f>IFERROR(VLOOKUP(HLOOKUP($AG$4,$H$4:$AA$24,ROW(AH12)-3, FALSE),Таблица1[],3,0),0)*$E$2/100</f>
        <v>0</v>
      </c>
      <c r="AH12" s="49">
        <f>IFERROR(VLOOKUP(HLOOKUP($AG$4,$H$4:$AA$24,ROW(AH12)-3, FALSE),Таблица1[],2,0),0)*$E$2/100</f>
        <v>0</v>
      </c>
      <c r="AI12" s="49">
        <f>IFERROR(VLOOKUP(HLOOKUP($AG$4,$H$4:$AA$24,ROW(AH12)-3, FALSE),Таблица1[],4,0),0)*$E$2/100</f>
        <v>0</v>
      </c>
      <c r="AJ12" s="5" t="str">
        <f t="shared" si="0"/>
        <v>,  0,0,0</v>
      </c>
      <c r="AK12" s="49">
        <f>IFERROR(VLOOKUP(G12,Таблица1[],3,0),0)*$E$2/100</f>
        <v>0</v>
      </c>
      <c r="AL12" s="43">
        <f>IFERROR(VLOOKUP(G12,Таблица1[],2,0),0)*$E$2/100</f>
        <v>0</v>
      </c>
      <c r="AM12" s="43">
        <f>IFERROR(VLOOKUP(G12,Таблица1[],4,0),0)*$E$2/100</f>
        <v>0</v>
      </c>
      <c r="AN12" s="5" t="str">
        <f t="shared" si="1"/>
        <v>,  0,0,0</v>
      </c>
      <c r="AO12" s="49">
        <f>IFERROR(VLOOKUP(K12,Таблица1[],3,0),0)*$E$2/100</f>
        <v>0</v>
      </c>
      <c r="AP12" s="43">
        <f>IFERROR(VLOOKUP(K12,Таблица1[],2,0),0)*$E$2/100</f>
        <v>0</v>
      </c>
      <c r="AQ12" s="43">
        <f>IFERROR(VLOOKUP(K12,Таблица1[],4,0),0)*$E$2/100</f>
        <v>0</v>
      </c>
      <c r="AR12" s="5" t="str">
        <f t="shared" si="2"/>
        <v>,  0,0,0</v>
      </c>
      <c r="AS12" s="49">
        <f>IFERROR(VLOOKUP(O12,Таблица1[],3,0),0)*$E$2/100</f>
        <v>0</v>
      </c>
      <c r="AT12" s="43">
        <f>IFERROR(VLOOKUP(O12,Таблица1[],2,0),0)*$E$2/100</f>
        <v>0</v>
      </c>
      <c r="AU12" s="43">
        <f>IFERROR(VLOOKUP(O12,Таблица1[],4,0),0)*$E$2/100</f>
        <v>0</v>
      </c>
      <c r="AV12" s="5" t="str">
        <f t="shared" si="3"/>
        <v>,  0,0,0</v>
      </c>
      <c r="AW12" s="47">
        <f>IFERROR(VLOOKUP(P12,Таблица1[],3,0),0)*$E$2/100</f>
        <v>0</v>
      </c>
      <c r="AX12" s="43">
        <f>IFERROR(VLOOKUP(P12,Таблица1[],2,0),0)*$E$2/100</f>
        <v>0</v>
      </c>
      <c r="AY12" s="43">
        <f>IFERROR(VLOOKUP(P12,Таблица1[],4,0),0)*$E$2/100</f>
        <v>0</v>
      </c>
      <c r="AZ12" s="5" t="str">
        <f t="shared" si="4"/>
        <v>,  0,0,0</v>
      </c>
      <c r="BA12" s="43">
        <f>IFERROR(VLOOKUP(Q12,Таблица1[],3,0),0)*$E$2/100</f>
        <v>0</v>
      </c>
      <c r="BB12" s="43">
        <f>IFERROR(VLOOKUP(Q12,Таблица1[],2,0),0)*$E$2/100</f>
        <v>0</v>
      </c>
      <c r="BC12" s="43">
        <f>IFERROR(VLOOKUP(Q12,Таблица1[],4,0),0)*$E$2/100</f>
        <v>0</v>
      </c>
      <c r="BD12" s="5" t="str">
        <f t="shared" si="5"/>
        <v>,  0,0,0</v>
      </c>
      <c r="BE12" s="43">
        <f>IFERROR(VLOOKUP(R12,Таблица1[],3,0),0)*$E$2/100</f>
        <v>0</v>
      </c>
      <c r="BF12" s="43">
        <f>IFERROR(VLOOKUP(R12,Таблица1[],2,0),0)*$E$2/100</f>
        <v>0</v>
      </c>
      <c r="BG12" s="43">
        <f>IFERROR(VLOOKUP(R12,Таблица1[],4,0),0)*$E$2/100</f>
        <v>0</v>
      </c>
      <c r="BH12" s="5" t="str">
        <f t="shared" si="6"/>
        <v>,  0,0,0</v>
      </c>
      <c r="BI12" s="43">
        <f>IFERROR(VLOOKUP(S12,Таблица1[],3,0),0)*$E$2/100</f>
        <v>0</v>
      </c>
      <c r="BJ12" s="43">
        <f>IFERROR(VLOOKUP(S12,Таблица1[],2,0),0)*$E$2/100</f>
        <v>0</v>
      </c>
      <c r="BK12" s="43">
        <f>IFERROR(VLOOKUP(S12,Таблица1[],4,0),0)*$E$2/100</f>
        <v>0</v>
      </c>
      <c r="BL12" s="5" t="str">
        <f t="shared" si="7"/>
        <v>,  0,0,0</v>
      </c>
      <c r="BM12" s="43">
        <f>IFERROR(VLOOKUP(T12,Таблица1[],3,0),0)*$E$2/100</f>
        <v>0</v>
      </c>
      <c r="BN12" s="43">
        <f>IFERROR(VLOOKUP(T12,Таблица1[],2,0),0)*$E$2/100</f>
        <v>0</v>
      </c>
      <c r="BO12" s="43">
        <f>IFERROR(VLOOKUP(T12,Таблица1[],4,0),0)*$E$2/100</f>
        <v>0</v>
      </c>
      <c r="BP12" s="5" t="str">
        <f t="shared" si="8"/>
        <v>,  0,0,0</v>
      </c>
      <c r="BQ12" s="43">
        <f>IFERROR(VLOOKUP(U12,Таблица1[],3,0),0)*$E$2/100</f>
        <v>0</v>
      </c>
      <c r="BR12" s="43">
        <f>IFERROR(VLOOKUP(U12,Таблица1[],2,0),0)*$E$2/100</f>
        <v>0</v>
      </c>
      <c r="BS12" s="43">
        <f>IFERROR(VLOOKUP(U12,Таблица1[],4,0),0)*$E$2/100</f>
        <v>0</v>
      </c>
      <c r="BT12" s="5" t="str">
        <f t="shared" si="9"/>
        <v>,  0,0,0</v>
      </c>
      <c r="BU12" s="43">
        <f>IFERROR(VLOOKUP(V12,Таблица1[],3,0),0)*$E$2/100</f>
        <v>0</v>
      </c>
      <c r="BV12" s="43">
        <f>IFERROR(VLOOKUP(V12,Таблица1[],2,0),0)*$E$2/100</f>
        <v>255</v>
      </c>
      <c r="BW12" s="43">
        <f>IFERROR(VLOOKUP(V12,Таблица1[],4,0),0)*$E$2/100</f>
        <v>0</v>
      </c>
      <c r="BX12" s="5" t="str">
        <f t="shared" si="10"/>
        <v>,  0,255,0</v>
      </c>
      <c r="BY12" s="43">
        <f>IFERROR(VLOOKUP(W12,Таблица1[],3,0),0)*$E$2/100</f>
        <v>85</v>
      </c>
      <c r="BZ12" s="43">
        <f>IFERROR(VLOOKUP(W12,Таблица1[],2,0),0)*$E$2/100</f>
        <v>170</v>
      </c>
      <c r="CA12" s="43">
        <f>IFERROR(VLOOKUP(W12,Таблица1[],4,0),0)*$E$2/100</f>
        <v>0</v>
      </c>
      <c r="CB12" s="5" t="str">
        <f t="shared" si="11"/>
        <v>,  85,170,0</v>
      </c>
      <c r="CC12" s="43">
        <f>IFERROR(VLOOKUP(X12,Таблица1[],3,0),0)*$E$2/100</f>
        <v>127.5</v>
      </c>
      <c r="CD12" s="43">
        <f>IFERROR(VLOOKUP(X12,Таблица1[],2,0),0)*$E$2/100</f>
        <v>127.5</v>
      </c>
      <c r="CE12" s="43">
        <f>IFERROR(VLOOKUP(X12,Таблица1[],4,0),0)*$E$2/100</f>
        <v>0</v>
      </c>
      <c r="CF12" s="5" t="str">
        <f t="shared" si="12"/>
        <v>,  128,128,0</v>
      </c>
      <c r="CG12" s="43">
        <f>IFERROR(VLOOKUP(Y12,Таблица1[],3,0),0)*$E$2/100</f>
        <v>255</v>
      </c>
      <c r="CH12" s="43">
        <f>IFERROR(VLOOKUP(Y12,Таблица1[],2,0),0)*$E$2/100</f>
        <v>0</v>
      </c>
      <c r="CI12" s="43">
        <f>IFERROR(VLOOKUP(Y12,Таблица1[],4,0),0)*$E$2/100</f>
        <v>0</v>
      </c>
      <c r="CJ12" s="5" t="str">
        <f t="shared" si="13"/>
        <v>,  255,0,0</v>
      </c>
      <c r="CK12" s="43">
        <f>IFERROR(VLOOKUP(Z12,Таблица1[],3,0),0)*$E$2/100</f>
        <v>127.5</v>
      </c>
      <c r="CL12" s="43">
        <f>IFERROR(VLOOKUP(Z12,Таблица1[],2,0),0)*$E$2/100</f>
        <v>0</v>
      </c>
      <c r="CM12" s="43">
        <f>IFERROR(VLOOKUP(Z12,Таблица1[],4,0),0)*$E$2/100</f>
        <v>127.5</v>
      </c>
      <c r="CN12" s="5" t="str">
        <f t="shared" si="14"/>
        <v>,  128,0,128</v>
      </c>
      <c r="CO12" s="43">
        <f>IFERROR(VLOOKUP(AA12,Таблица1[],3,0),0)*$E$2/100</f>
        <v>0</v>
      </c>
      <c r="CP12" s="43">
        <f>IFERROR(VLOOKUP(AA12,Таблица1[],2,0),0)*$E$2/100</f>
        <v>0</v>
      </c>
      <c r="CQ12" s="43">
        <f>IFERROR(VLOOKUP(AA12,Таблица1[],4,0),0)*$E$2/100</f>
        <v>255</v>
      </c>
      <c r="CR12" s="5" t="str">
        <f t="shared" si="15"/>
        <v>,  0,0,255</v>
      </c>
    </row>
    <row r="13" spans="2:99" x14ac:dyDescent="0.45">
      <c r="B13" s="43">
        <v>16</v>
      </c>
      <c r="C13" s="43">
        <v>10</v>
      </c>
      <c r="D13" s="43">
        <v>16</v>
      </c>
      <c r="E13" s="43">
        <v>1</v>
      </c>
      <c r="F13" t="str">
        <f t="shared" si="16"/>
        <v>16,10,16,1</v>
      </c>
      <c r="P13" s="39"/>
      <c r="Q13" s="39"/>
      <c r="R13" s="39"/>
      <c r="S13" s="37"/>
      <c r="T13" s="37"/>
      <c r="U13" s="37" t="s">
        <v>31</v>
      </c>
      <c r="V13" s="37" t="s">
        <v>32</v>
      </c>
      <c r="W13" s="36" t="s">
        <v>33</v>
      </c>
      <c r="X13" s="36" t="s">
        <v>35</v>
      </c>
      <c r="Y13" s="32" t="s">
        <v>37</v>
      </c>
      <c r="Z13" s="32" t="s">
        <v>39</v>
      </c>
      <c r="AA13" s="34" t="s">
        <v>40</v>
      </c>
      <c r="AC13" t="str">
        <f>CONCATENATE($X$2,F13,CR13,CN13,CJ13,CF13,CB13,BX13,BT13,BP13,BL13,BH13,BD13,AZ13)</f>
        <v>.DB   16,10,16,1,  0,85,170,  0,0,255,  128,0,128,  255,0,0,  128,128,0,  85,170,0,  0,255,0,  0,0,0,  0,0,0,  0,0,0,  0,0,0,  0,0,0</v>
      </c>
      <c r="AD13" s="43" t="s">
        <v>24</v>
      </c>
      <c r="AE13" s="43"/>
      <c r="AF13" s="43"/>
      <c r="AG13" s="49">
        <f>IFERROR(VLOOKUP(HLOOKUP($AG$4,$H$4:$AA$24,ROW(AH13)-3, FALSE),Таблица1[],3,0),0)*$E$2/100</f>
        <v>0</v>
      </c>
      <c r="AH13" s="49">
        <f>IFERROR(VLOOKUP(HLOOKUP($AG$4,$H$4:$AA$24,ROW(AH13)-3, FALSE),Таблица1[],2,0),0)*$E$2/100</f>
        <v>0</v>
      </c>
      <c r="AI13" s="49">
        <f>IFERROR(VLOOKUP(HLOOKUP($AG$4,$H$4:$AA$24,ROW(AH13)-3, FALSE),Таблица1[],4,0),0)*$E$2/100</f>
        <v>0</v>
      </c>
      <c r="AJ13" s="5" t="str">
        <f t="shared" si="0"/>
        <v>,  0,0,0</v>
      </c>
      <c r="AK13" s="49">
        <f>IFERROR(VLOOKUP(G13,Таблица1[],3,0),0)*$E$2/100</f>
        <v>0</v>
      </c>
      <c r="AL13" s="43">
        <f>IFERROR(VLOOKUP(G13,Таблица1[],2,0),0)*$E$2/100</f>
        <v>0</v>
      </c>
      <c r="AM13" s="43">
        <f>IFERROR(VLOOKUP(G13,Таблица1[],4,0),0)*$E$2/100</f>
        <v>0</v>
      </c>
      <c r="AN13" s="5" t="str">
        <f t="shared" si="1"/>
        <v>,  0,0,0</v>
      </c>
      <c r="AO13" s="49">
        <f>IFERROR(VLOOKUP(K13,Таблица1[],3,0),0)*$E$2/100</f>
        <v>0</v>
      </c>
      <c r="AP13" s="43">
        <f>IFERROR(VLOOKUP(K13,Таблица1[],2,0),0)*$E$2/100</f>
        <v>0</v>
      </c>
      <c r="AQ13" s="43">
        <f>IFERROR(VLOOKUP(K13,Таблица1[],4,0),0)*$E$2/100</f>
        <v>0</v>
      </c>
      <c r="AR13" s="5" t="str">
        <f t="shared" si="2"/>
        <v>,  0,0,0</v>
      </c>
      <c r="AS13" s="49">
        <f>IFERROR(VLOOKUP(O13,Таблица1[],3,0),0)*$E$2/100</f>
        <v>0</v>
      </c>
      <c r="AT13" s="43">
        <f>IFERROR(VLOOKUP(O13,Таблица1[],2,0),0)*$E$2/100</f>
        <v>0</v>
      </c>
      <c r="AU13" s="43">
        <f>IFERROR(VLOOKUP(O13,Таблица1[],4,0),0)*$E$2/100</f>
        <v>0</v>
      </c>
      <c r="AV13" s="5" t="str">
        <f t="shared" si="3"/>
        <v>,  0,0,0</v>
      </c>
      <c r="AW13" s="47">
        <f>IFERROR(VLOOKUP(P13,Таблица1[],3,0),0)*$E$2/100</f>
        <v>0</v>
      </c>
      <c r="AX13" s="43">
        <f>IFERROR(VLOOKUP(P13,Таблица1[],2,0),0)*$E$2/100</f>
        <v>0</v>
      </c>
      <c r="AY13" s="43">
        <f>IFERROR(VLOOKUP(P13,Таблица1[],4,0),0)*$E$2/100</f>
        <v>0</v>
      </c>
      <c r="AZ13" s="5" t="str">
        <f t="shared" si="4"/>
        <v>,  0,0,0</v>
      </c>
      <c r="BA13" s="43">
        <f>IFERROR(VLOOKUP(Q13,Таблица1[],3,0),0)*$E$2/100</f>
        <v>0</v>
      </c>
      <c r="BB13" s="43">
        <f>IFERROR(VLOOKUP(Q13,Таблица1[],2,0),0)*$E$2/100</f>
        <v>0</v>
      </c>
      <c r="BC13" s="43">
        <f>IFERROR(VLOOKUP(Q13,Таблица1[],4,0),0)*$E$2/100</f>
        <v>0</v>
      </c>
      <c r="BD13" s="5" t="str">
        <f t="shared" si="5"/>
        <v>,  0,0,0</v>
      </c>
      <c r="BE13" s="43">
        <f>IFERROR(VLOOKUP(R13,Таблица1[],3,0),0)*$E$2/100</f>
        <v>0</v>
      </c>
      <c r="BF13" s="43">
        <f>IFERROR(VLOOKUP(R13,Таблица1[],2,0),0)*$E$2/100</f>
        <v>0</v>
      </c>
      <c r="BG13" s="43">
        <f>IFERROR(VLOOKUP(R13,Таблица1[],4,0),0)*$E$2/100</f>
        <v>0</v>
      </c>
      <c r="BH13" s="5" t="str">
        <f t="shared" si="6"/>
        <v>,  0,0,0</v>
      </c>
      <c r="BI13" s="43">
        <f>IFERROR(VLOOKUP(S13,Таблица1[],3,0),0)*$E$2/100</f>
        <v>0</v>
      </c>
      <c r="BJ13" s="43">
        <f>IFERROR(VLOOKUP(S13,Таблица1[],2,0),0)*$E$2/100</f>
        <v>0</v>
      </c>
      <c r="BK13" s="43">
        <f>IFERROR(VLOOKUP(S13,Таблица1[],4,0),0)*$E$2/100</f>
        <v>0</v>
      </c>
      <c r="BL13" s="5" t="str">
        <f t="shared" si="7"/>
        <v>,  0,0,0</v>
      </c>
      <c r="BM13" s="43">
        <f>IFERROR(VLOOKUP(T13,Таблица1[],3,0),0)*$E$2/100</f>
        <v>0</v>
      </c>
      <c r="BN13" s="43">
        <f>IFERROR(VLOOKUP(T13,Таблица1[],2,0),0)*$E$2/100</f>
        <v>0</v>
      </c>
      <c r="BO13" s="43">
        <f>IFERROR(VLOOKUP(T13,Таблица1[],4,0),0)*$E$2/100</f>
        <v>0</v>
      </c>
      <c r="BP13" s="5" t="str">
        <f t="shared" si="8"/>
        <v>,  0,0,0</v>
      </c>
      <c r="BQ13" s="43">
        <f>IFERROR(VLOOKUP(U13,Таблица1[],3,0),0)*$E$2/100</f>
        <v>0</v>
      </c>
      <c r="BR13" s="43">
        <f>IFERROR(VLOOKUP(U13,Таблица1[],2,0),0)*$E$2/100</f>
        <v>255</v>
      </c>
      <c r="BS13" s="43">
        <f>IFERROR(VLOOKUP(U13,Таблица1[],4,0),0)*$E$2/100</f>
        <v>0</v>
      </c>
      <c r="BT13" s="5" t="str">
        <f t="shared" si="9"/>
        <v>,  0,255,0</v>
      </c>
      <c r="BU13" s="43">
        <f>IFERROR(VLOOKUP(V13,Таблица1[],3,0),0)*$E$2/100</f>
        <v>85</v>
      </c>
      <c r="BV13" s="43">
        <f>IFERROR(VLOOKUP(V13,Таблица1[],2,0),0)*$E$2/100</f>
        <v>170</v>
      </c>
      <c r="BW13" s="43">
        <f>IFERROR(VLOOKUP(V13,Таблица1[],4,0),0)*$E$2/100</f>
        <v>0</v>
      </c>
      <c r="BX13" s="5" t="str">
        <f t="shared" si="10"/>
        <v>,  85,170,0</v>
      </c>
      <c r="BY13" s="43">
        <f>IFERROR(VLOOKUP(W13,Таблица1[],3,0),0)*$E$2/100</f>
        <v>127.5</v>
      </c>
      <c r="BZ13" s="43">
        <f>IFERROR(VLOOKUP(W13,Таблица1[],2,0),0)*$E$2/100</f>
        <v>127.5</v>
      </c>
      <c r="CA13" s="43">
        <f>IFERROR(VLOOKUP(W13,Таблица1[],4,0),0)*$E$2/100</f>
        <v>0</v>
      </c>
      <c r="CB13" s="5" t="str">
        <f t="shared" si="11"/>
        <v>,  128,128,0</v>
      </c>
      <c r="CC13" s="43">
        <f>IFERROR(VLOOKUP(X13,Таблица1[],3,0),0)*$E$2/100</f>
        <v>255</v>
      </c>
      <c r="CD13" s="43">
        <f>IFERROR(VLOOKUP(X13,Таблица1[],2,0),0)*$E$2/100</f>
        <v>0</v>
      </c>
      <c r="CE13" s="43">
        <f>IFERROR(VLOOKUP(X13,Таблица1[],4,0),0)*$E$2/100</f>
        <v>0</v>
      </c>
      <c r="CF13" s="5" t="str">
        <f t="shared" si="12"/>
        <v>,  255,0,0</v>
      </c>
      <c r="CG13" s="43">
        <f>IFERROR(VLOOKUP(Y13,Таблица1[],3,0),0)*$E$2/100</f>
        <v>127.5</v>
      </c>
      <c r="CH13" s="43">
        <f>IFERROR(VLOOKUP(Y13,Таблица1[],2,0),0)*$E$2/100</f>
        <v>0</v>
      </c>
      <c r="CI13" s="43">
        <f>IFERROR(VLOOKUP(Y13,Таблица1[],4,0),0)*$E$2/100</f>
        <v>127.5</v>
      </c>
      <c r="CJ13" s="5" t="str">
        <f t="shared" si="13"/>
        <v>,  128,0,128</v>
      </c>
      <c r="CK13" s="43">
        <f>IFERROR(VLOOKUP(Z13,Таблица1[],3,0),0)*$E$2/100</f>
        <v>0</v>
      </c>
      <c r="CL13" s="43">
        <f>IFERROR(VLOOKUP(Z13,Таблица1[],2,0),0)*$E$2/100</f>
        <v>0</v>
      </c>
      <c r="CM13" s="43">
        <f>IFERROR(VLOOKUP(Z13,Таблица1[],4,0),0)*$E$2/100</f>
        <v>255</v>
      </c>
      <c r="CN13" s="5" t="str">
        <f t="shared" si="14"/>
        <v>,  0,0,255</v>
      </c>
      <c r="CO13" s="43">
        <f>IFERROR(VLOOKUP(AA13,Таблица1[],3,0),0)*$E$2/100</f>
        <v>0</v>
      </c>
      <c r="CP13" s="43">
        <f>IFERROR(VLOOKUP(AA13,Таблица1[],2,0),0)*$E$2/100</f>
        <v>85</v>
      </c>
      <c r="CQ13" s="43">
        <f>IFERROR(VLOOKUP(AA13,Таблица1[],4,0),0)*$E$2/100</f>
        <v>170</v>
      </c>
      <c r="CR13" s="5" t="str">
        <f t="shared" si="15"/>
        <v>,  0,85,170</v>
      </c>
    </row>
    <row r="14" spans="2:99" x14ac:dyDescent="0.45">
      <c r="B14" s="43">
        <v>16</v>
      </c>
      <c r="C14" s="43">
        <v>10</v>
      </c>
      <c r="D14" s="43">
        <v>16</v>
      </c>
      <c r="E14" s="43">
        <v>1</v>
      </c>
      <c r="F14" t="str">
        <f t="shared" si="16"/>
        <v>16,10,16,1</v>
      </c>
      <c r="P14" s="39"/>
      <c r="Q14" s="39"/>
      <c r="R14" s="39"/>
      <c r="S14" s="37"/>
      <c r="T14" s="37" t="s">
        <v>31</v>
      </c>
      <c r="U14" s="37" t="s">
        <v>32</v>
      </c>
      <c r="V14" s="37" t="s">
        <v>33</v>
      </c>
      <c r="W14" s="36" t="s">
        <v>35</v>
      </c>
      <c r="X14" s="36" t="s">
        <v>37</v>
      </c>
      <c r="Y14" s="32" t="s">
        <v>39</v>
      </c>
      <c r="Z14" s="32" t="s">
        <v>40</v>
      </c>
      <c r="AA14" s="34"/>
      <c r="AC14" t="str">
        <f>CONCATENATE($X$2,F14,CR14,CN14,CJ14,CF14,CB14,BX14,BT14,BP14,BL14,BH14,BD14,AZ14)</f>
        <v>.DB   16,10,16,1,  0,0,0,  0,85,170,  0,0,255,  128,0,128,  255,0,0,  128,128,0,  85,170,0,  0,255,0,  0,0,0,  0,0,0,  0,0,0,  0,0,0</v>
      </c>
      <c r="AD14" s="43" t="s">
        <v>24</v>
      </c>
      <c r="AE14" s="43"/>
      <c r="AF14" s="43"/>
      <c r="AG14" s="49">
        <f>IFERROR(VLOOKUP(HLOOKUP($AG$4,$H$4:$AA$24,ROW(AH14)-3, FALSE),Таблица1[],3,0),0)*$E$2/100</f>
        <v>0</v>
      </c>
      <c r="AH14" s="49">
        <f>IFERROR(VLOOKUP(HLOOKUP($AG$4,$H$4:$AA$24,ROW(AH14)-3, FALSE),Таблица1[],2,0),0)*$E$2/100</f>
        <v>0</v>
      </c>
      <c r="AI14" s="49">
        <f>IFERROR(VLOOKUP(HLOOKUP($AG$4,$H$4:$AA$24,ROW(AH14)-3, FALSE),Таблица1[],4,0),0)*$E$2/100</f>
        <v>0</v>
      </c>
      <c r="AJ14" s="5" t="str">
        <f t="shared" si="0"/>
        <v>,  0,0,0</v>
      </c>
      <c r="AK14" s="49">
        <f>IFERROR(VLOOKUP(G14,Таблица1[],3,0),0)*$E$2/100</f>
        <v>0</v>
      </c>
      <c r="AL14" s="43">
        <f>IFERROR(VLOOKUP(G14,Таблица1[],2,0),0)*$E$2/100</f>
        <v>0</v>
      </c>
      <c r="AM14" s="43">
        <f>IFERROR(VLOOKUP(G14,Таблица1[],4,0),0)*$E$2/100</f>
        <v>0</v>
      </c>
      <c r="AN14" s="5" t="str">
        <f t="shared" si="1"/>
        <v>,  0,0,0</v>
      </c>
      <c r="AO14" s="49">
        <f>IFERROR(VLOOKUP(K14,Таблица1[],3,0),0)*$E$2/100</f>
        <v>0</v>
      </c>
      <c r="AP14" s="43">
        <f>IFERROR(VLOOKUP(K14,Таблица1[],2,0),0)*$E$2/100</f>
        <v>0</v>
      </c>
      <c r="AQ14" s="43">
        <f>IFERROR(VLOOKUP(K14,Таблица1[],4,0),0)*$E$2/100</f>
        <v>0</v>
      </c>
      <c r="AR14" s="5" t="str">
        <f t="shared" si="2"/>
        <v>,  0,0,0</v>
      </c>
      <c r="AS14" s="49">
        <f>IFERROR(VLOOKUP(O14,Таблица1[],3,0),0)*$E$2/100</f>
        <v>0</v>
      </c>
      <c r="AT14" s="43">
        <f>IFERROR(VLOOKUP(O14,Таблица1[],2,0),0)*$E$2/100</f>
        <v>0</v>
      </c>
      <c r="AU14" s="43">
        <f>IFERROR(VLOOKUP(O14,Таблица1[],4,0),0)*$E$2/100</f>
        <v>0</v>
      </c>
      <c r="AV14" s="5" t="str">
        <f t="shared" si="3"/>
        <v>,  0,0,0</v>
      </c>
      <c r="AW14" s="47">
        <f>IFERROR(VLOOKUP(P14,Таблица1[],3,0),0)*$E$2/100</f>
        <v>0</v>
      </c>
      <c r="AX14" s="43">
        <f>IFERROR(VLOOKUP(P14,Таблица1[],2,0),0)*$E$2/100</f>
        <v>0</v>
      </c>
      <c r="AY14" s="43">
        <f>IFERROR(VLOOKUP(P14,Таблица1[],4,0),0)*$E$2/100</f>
        <v>0</v>
      </c>
      <c r="AZ14" s="5" t="str">
        <f t="shared" si="4"/>
        <v>,  0,0,0</v>
      </c>
      <c r="BA14" s="43">
        <f>IFERROR(VLOOKUP(Q14,Таблица1[],3,0),0)*$E$2/100</f>
        <v>0</v>
      </c>
      <c r="BB14" s="43">
        <f>IFERROR(VLOOKUP(Q14,Таблица1[],2,0),0)*$E$2/100</f>
        <v>0</v>
      </c>
      <c r="BC14" s="43">
        <f>IFERROR(VLOOKUP(Q14,Таблица1[],4,0),0)*$E$2/100</f>
        <v>0</v>
      </c>
      <c r="BD14" s="5" t="str">
        <f t="shared" si="5"/>
        <v>,  0,0,0</v>
      </c>
      <c r="BE14" s="43">
        <f>IFERROR(VLOOKUP(R14,Таблица1[],3,0),0)*$E$2/100</f>
        <v>0</v>
      </c>
      <c r="BF14" s="43">
        <f>IFERROR(VLOOKUP(R14,Таблица1[],2,0),0)*$E$2/100</f>
        <v>0</v>
      </c>
      <c r="BG14" s="43">
        <f>IFERROR(VLOOKUP(R14,Таблица1[],4,0),0)*$E$2/100</f>
        <v>0</v>
      </c>
      <c r="BH14" s="5" t="str">
        <f t="shared" si="6"/>
        <v>,  0,0,0</v>
      </c>
      <c r="BI14" s="43">
        <f>IFERROR(VLOOKUP(S14,Таблица1[],3,0),0)*$E$2/100</f>
        <v>0</v>
      </c>
      <c r="BJ14" s="43">
        <f>IFERROR(VLOOKUP(S14,Таблица1[],2,0),0)*$E$2/100</f>
        <v>0</v>
      </c>
      <c r="BK14" s="43">
        <f>IFERROR(VLOOKUP(S14,Таблица1[],4,0),0)*$E$2/100</f>
        <v>0</v>
      </c>
      <c r="BL14" s="5" t="str">
        <f t="shared" si="7"/>
        <v>,  0,0,0</v>
      </c>
      <c r="BM14" s="43">
        <f>IFERROR(VLOOKUP(T14,Таблица1[],3,0),0)*$E$2/100</f>
        <v>0</v>
      </c>
      <c r="BN14" s="43">
        <f>IFERROR(VLOOKUP(T14,Таблица1[],2,0),0)*$E$2/100</f>
        <v>255</v>
      </c>
      <c r="BO14" s="43">
        <f>IFERROR(VLOOKUP(T14,Таблица1[],4,0),0)*$E$2/100</f>
        <v>0</v>
      </c>
      <c r="BP14" s="5" t="str">
        <f t="shared" si="8"/>
        <v>,  0,255,0</v>
      </c>
      <c r="BQ14" s="43">
        <f>IFERROR(VLOOKUP(U14,Таблица1[],3,0),0)*$E$2/100</f>
        <v>85</v>
      </c>
      <c r="BR14" s="43">
        <f>IFERROR(VLOOKUP(U14,Таблица1[],2,0),0)*$E$2/100</f>
        <v>170</v>
      </c>
      <c r="BS14" s="43">
        <f>IFERROR(VLOOKUP(U14,Таблица1[],4,0),0)*$E$2/100</f>
        <v>0</v>
      </c>
      <c r="BT14" s="5" t="str">
        <f t="shared" si="9"/>
        <v>,  85,170,0</v>
      </c>
      <c r="BU14" s="43">
        <f>IFERROR(VLOOKUP(V14,Таблица1[],3,0),0)*$E$2/100</f>
        <v>127.5</v>
      </c>
      <c r="BV14" s="43">
        <f>IFERROR(VLOOKUP(V14,Таблица1[],2,0),0)*$E$2/100</f>
        <v>127.5</v>
      </c>
      <c r="BW14" s="43">
        <f>IFERROR(VLOOKUP(V14,Таблица1[],4,0),0)*$E$2/100</f>
        <v>0</v>
      </c>
      <c r="BX14" s="5" t="str">
        <f t="shared" si="10"/>
        <v>,  128,128,0</v>
      </c>
      <c r="BY14" s="43">
        <f>IFERROR(VLOOKUP(W14,Таблица1[],3,0),0)*$E$2/100</f>
        <v>255</v>
      </c>
      <c r="BZ14" s="43">
        <f>IFERROR(VLOOKUP(W14,Таблица1[],2,0),0)*$E$2/100</f>
        <v>0</v>
      </c>
      <c r="CA14" s="43">
        <f>IFERROR(VLOOKUP(W14,Таблица1[],4,0),0)*$E$2/100</f>
        <v>0</v>
      </c>
      <c r="CB14" s="5" t="str">
        <f t="shared" si="11"/>
        <v>,  255,0,0</v>
      </c>
      <c r="CC14" s="43">
        <f>IFERROR(VLOOKUP(X14,Таблица1[],3,0),0)*$E$2/100</f>
        <v>127.5</v>
      </c>
      <c r="CD14" s="43">
        <f>IFERROR(VLOOKUP(X14,Таблица1[],2,0),0)*$E$2/100</f>
        <v>0</v>
      </c>
      <c r="CE14" s="43">
        <f>IFERROR(VLOOKUP(X14,Таблица1[],4,0),0)*$E$2/100</f>
        <v>127.5</v>
      </c>
      <c r="CF14" s="5" t="str">
        <f t="shared" si="12"/>
        <v>,  128,0,128</v>
      </c>
      <c r="CG14" s="43">
        <f>IFERROR(VLOOKUP(Y14,Таблица1[],3,0),0)*$E$2/100</f>
        <v>0</v>
      </c>
      <c r="CH14" s="43">
        <f>IFERROR(VLOOKUP(Y14,Таблица1[],2,0),0)*$E$2/100</f>
        <v>0</v>
      </c>
      <c r="CI14" s="43">
        <f>IFERROR(VLOOKUP(Y14,Таблица1[],4,0),0)*$E$2/100</f>
        <v>255</v>
      </c>
      <c r="CJ14" s="5" t="str">
        <f t="shared" si="13"/>
        <v>,  0,0,255</v>
      </c>
      <c r="CK14" s="43">
        <f>IFERROR(VLOOKUP(Z14,Таблица1[],3,0),0)*$E$2/100</f>
        <v>0</v>
      </c>
      <c r="CL14" s="43">
        <f>IFERROR(VLOOKUP(Z14,Таблица1[],2,0),0)*$E$2/100</f>
        <v>85</v>
      </c>
      <c r="CM14" s="43">
        <f>IFERROR(VLOOKUP(Z14,Таблица1[],4,0),0)*$E$2/100</f>
        <v>170</v>
      </c>
      <c r="CN14" s="5" t="str">
        <f t="shared" si="14"/>
        <v>,  0,85,170</v>
      </c>
      <c r="CO14" s="43">
        <f>IFERROR(VLOOKUP(AA14,Таблица1[],3,0),0)*$E$2/100</f>
        <v>0</v>
      </c>
      <c r="CP14" s="43">
        <f>IFERROR(VLOOKUP(AA14,Таблица1[],2,0),0)*$E$2/100</f>
        <v>0</v>
      </c>
      <c r="CQ14" s="43">
        <f>IFERROR(VLOOKUP(AA14,Таблица1[],4,0),0)*$E$2/100</f>
        <v>0</v>
      </c>
      <c r="CR14" s="5" t="str">
        <f t="shared" si="15"/>
        <v>,  0,0,0</v>
      </c>
    </row>
    <row r="15" spans="2:99" x14ac:dyDescent="0.45">
      <c r="B15" s="43">
        <v>16</v>
      </c>
      <c r="C15" s="43">
        <v>10</v>
      </c>
      <c r="D15" s="43">
        <v>16</v>
      </c>
      <c r="E15" s="43">
        <v>1</v>
      </c>
      <c r="F15" t="str">
        <f t="shared" si="16"/>
        <v>16,10,16,1</v>
      </c>
      <c r="P15" s="39"/>
      <c r="Q15" s="39"/>
      <c r="R15" s="39"/>
      <c r="S15" s="37" t="s">
        <v>31</v>
      </c>
      <c r="T15" s="37" t="s">
        <v>32</v>
      </c>
      <c r="U15" s="37" t="s">
        <v>33</v>
      </c>
      <c r="V15" s="37" t="s">
        <v>35</v>
      </c>
      <c r="W15" s="36" t="s">
        <v>37</v>
      </c>
      <c r="X15" s="36" t="s">
        <v>39</v>
      </c>
      <c r="Y15" s="32" t="s">
        <v>40</v>
      </c>
      <c r="Z15" s="32"/>
      <c r="AC15" t="str">
        <f>CONCATENATE($X$2,F15,CR15,CN15,CJ15,CF15,CB15,BX15,BT15,BP15,BL15,BH15,BD15,AZ15)</f>
        <v>.DB   16,10,16,1,  0,0,0,  0,0,0,  0,85,170,  0,0,255,  128,0,128,  255,0,0,  128,128,0,  85,170,0,  0,255,0,  0,0,0,  0,0,0,  0,0,0</v>
      </c>
      <c r="AD15" s="43" t="s">
        <v>24</v>
      </c>
      <c r="AE15" s="43"/>
      <c r="AF15" s="43"/>
      <c r="AG15" s="49">
        <f>IFERROR(VLOOKUP(HLOOKUP($AG$4,$H$4:$AA$24,ROW(AH15)-3, FALSE),Таблица1[],3,0),0)*$E$2/100</f>
        <v>0</v>
      </c>
      <c r="AH15" s="49">
        <f>IFERROR(VLOOKUP(HLOOKUP($AG$4,$H$4:$AA$24,ROW(AH15)-3, FALSE),Таблица1[],2,0),0)*$E$2/100</f>
        <v>0</v>
      </c>
      <c r="AI15" s="49">
        <f>IFERROR(VLOOKUP(HLOOKUP($AG$4,$H$4:$AA$24,ROW(AH15)-3, FALSE),Таблица1[],4,0),0)*$E$2/100</f>
        <v>0</v>
      </c>
      <c r="AJ15" s="5" t="str">
        <f t="shared" si="0"/>
        <v>,  0,0,0</v>
      </c>
      <c r="AK15" s="49">
        <f>IFERROR(VLOOKUP(G15,Таблица1[],3,0),0)*$E$2/100</f>
        <v>0</v>
      </c>
      <c r="AL15" s="43">
        <f>IFERROR(VLOOKUP(G15,Таблица1[],2,0),0)*$E$2/100</f>
        <v>0</v>
      </c>
      <c r="AM15" s="43">
        <f>IFERROR(VLOOKUP(G15,Таблица1[],4,0),0)*$E$2/100</f>
        <v>0</v>
      </c>
      <c r="AN15" s="5" t="str">
        <f t="shared" si="1"/>
        <v>,  0,0,0</v>
      </c>
      <c r="AO15" s="49">
        <f>IFERROR(VLOOKUP(K15,Таблица1[],3,0),0)*$E$2/100</f>
        <v>0</v>
      </c>
      <c r="AP15" s="43">
        <f>IFERROR(VLOOKUP(K15,Таблица1[],2,0),0)*$E$2/100</f>
        <v>0</v>
      </c>
      <c r="AQ15" s="43">
        <f>IFERROR(VLOOKUP(K15,Таблица1[],4,0),0)*$E$2/100</f>
        <v>0</v>
      </c>
      <c r="AR15" s="5" t="str">
        <f t="shared" si="2"/>
        <v>,  0,0,0</v>
      </c>
      <c r="AS15" s="49">
        <f>IFERROR(VLOOKUP(O15,Таблица1[],3,0),0)*$E$2/100</f>
        <v>0</v>
      </c>
      <c r="AT15" s="43">
        <f>IFERROR(VLOOKUP(O15,Таблица1[],2,0),0)*$E$2/100</f>
        <v>0</v>
      </c>
      <c r="AU15" s="43">
        <f>IFERROR(VLOOKUP(O15,Таблица1[],4,0),0)*$E$2/100</f>
        <v>0</v>
      </c>
      <c r="AV15" s="5" t="str">
        <f t="shared" si="3"/>
        <v>,  0,0,0</v>
      </c>
      <c r="AW15" s="47">
        <f>IFERROR(VLOOKUP(P15,Таблица1[],3,0),0)*$E$2/100</f>
        <v>0</v>
      </c>
      <c r="AX15" s="43">
        <f>IFERROR(VLOOKUP(P15,Таблица1[],2,0),0)*$E$2/100</f>
        <v>0</v>
      </c>
      <c r="AY15" s="43">
        <f>IFERROR(VLOOKUP(P15,Таблица1[],4,0),0)*$E$2/100</f>
        <v>0</v>
      </c>
      <c r="AZ15" s="5" t="str">
        <f t="shared" si="4"/>
        <v>,  0,0,0</v>
      </c>
      <c r="BA15" s="43">
        <f>IFERROR(VLOOKUP(Q15,Таблица1[],3,0),0)*$E$2/100</f>
        <v>0</v>
      </c>
      <c r="BB15" s="43">
        <f>IFERROR(VLOOKUP(Q15,Таблица1[],2,0),0)*$E$2/100</f>
        <v>0</v>
      </c>
      <c r="BC15" s="43">
        <f>IFERROR(VLOOKUP(Q15,Таблица1[],4,0),0)*$E$2/100</f>
        <v>0</v>
      </c>
      <c r="BD15" s="5" t="str">
        <f t="shared" si="5"/>
        <v>,  0,0,0</v>
      </c>
      <c r="BE15" s="43">
        <f>IFERROR(VLOOKUP(R15,Таблица1[],3,0),0)*$E$2/100</f>
        <v>0</v>
      </c>
      <c r="BF15" s="43">
        <f>IFERROR(VLOOKUP(R15,Таблица1[],2,0),0)*$E$2/100</f>
        <v>0</v>
      </c>
      <c r="BG15" s="43">
        <f>IFERROR(VLOOKUP(R15,Таблица1[],4,0),0)*$E$2/100</f>
        <v>0</v>
      </c>
      <c r="BH15" s="5" t="str">
        <f t="shared" si="6"/>
        <v>,  0,0,0</v>
      </c>
      <c r="BI15" s="43">
        <f>IFERROR(VLOOKUP(S15,Таблица1[],3,0),0)*$E$2/100</f>
        <v>0</v>
      </c>
      <c r="BJ15" s="43">
        <f>IFERROR(VLOOKUP(S15,Таблица1[],2,0),0)*$E$2/100</f>
        <v>255</v>
      </c>
      <c r="BK15" s="43">
        <f>IFERROR(VLOOKUP(S15,Таблица1[],4,0),0)*$E$2/100</f>
        <v>0</v>
      </c>
      <c r="BL15" s="5" t="str">
        <f t="shared" si="7"/>
        <v>,  0,255,0</v>
      </c>
      <c r="BM15" s="43">
        <f>IFERROR(VLOOKUP(T15,Таблица1[],3,0),0)*$E$2/100</f>
        <v>85</v>
      </c>
      <c r="BN15" s="43">
        <f>IFERROR(VLOOKUP(T15,Таблица1[],2,0),0)*$E$2/100</f>
        <v>170</v>
      </c>
      <c r="BO15" s="43">
        <f>IFERROR(VLOOKUP(T15,Таблица1[],4,0),0)*$E$2/100</f>
        <v>0</v>
      </c>
      <c r="BP15" s="5" t="str">
        <f t="shared" si="8"/>
        <v>,  85,170,0</v>
      </c>
      <c r="BQ15" s="43">
        <f>IFERROR(VLOOKUP(U15,Таблица1[],3,0),0)*$E$2/100</f>
        <v>127.5</v>
      </c>
      <c r="BR15" s="43">
        <f>IFERROR(VLOOKUP(U15,Таблица1[],2,0),0)*$E$2/100</f>
        <v>127.5</v>
      </c>
      <c r="BS15" s="43">
        <f>IFERROR(VLOOKUP(U15,Таблица1[],4,0),0)*$E$2/100</f>
        <v>0</v>
      </c>
      <c r="BT15" s="5" t="str">
        <f t="shared" si="9"/>
        <v>,  128,128,0</v>
      </c>
      <c r="BU15" s="43">
        <f>IFERROR(VLOOKUP(V15,Таблица1[],3,0),0)*$E$2/100</f>
        <v>255</v>
      </c>
      <c r="BV15" s="43">
        <f>IFERROR(VLOOKUP(V15,Таблица1[],2,0),0)*$E$2/100</f>
        <v>0</v>
      </c>
      <c r="BW15" s="43">
        <f>IFERROR(VLOOKUP(V15,Таблица1[],4,0),0)*$E$2/100</f>
        <v>0</v>
      </c>
      <c r="BX15" s="5" t="str">
        <f t="shared" si="10"/>
        <v>,  255,0,0</v>
      </c>
      <c r="BY15" s="43">
        <f>IFERROR(VLOOKUP(W15,Таблица1[],3,0),0)*$E$2/100</f>
        <v>127.5</v>
      </c>
      <c r="BZ15" s="43">
        <f>IFERROR(VLOOKUP(W15,Таблица1[],2,0),0)*$E$2/100</f>
        <v>0</v>
      </c>
      <c r="CA15" s="43">
        <f>IFERROR(VLOOKUP(W15,Таблица1[],4,0),0)*$E$2/100</f>
        <v>127.5</v>
      </c>
      <c r="CB15" s="5" t="str">
        <f t="shared" si="11"/>
        <v>,  128,0,128</v>
      </c>
      <c r="CC15" s="43">
        <f>IFERROR(VLOOKUP(X15,Таблица1[],3,0),0)*$E$2/100</f>
        <v>0</v>
      </c>
      <c r="CD15" s="43">
        <f>IFERROR(VLOOKUP(X15,Таблица1[],2,0),0)*$E$2/100</f>
        <v>0</v>
      </c>
      <c r="CE15" s="43">
        <f>IFERROR(VLOOKUP(X15,Таблица1[],4,0),0)*$E$2/100</f>
        <v>255</v>
      </c>
      <c r="CF15" s="5" t="str">
        <f t="shared" si="12"/>
        <v>,  0,0,255</v>
      </c>
      <c r="CG15" s="43">
        <f>IFERROR(VLOOKUP(Y15,Таблица1[],3,0),0)*$E$2/100</f>
        <v>0</v>
      </c>
      <c r="CH15" s="43">
        <f>IFERROR(VLOOKUP(Y15,Таблица1[],2,0),0)*$E$2/100</f>
        <v>85</v>
      </c>
      <c r="CI15" s="43">
        <f>IFERROR(VLOOKUP(Y15,Таблица1[],4,0),0)*$E$2/100</f>
        <v>170</v>
      </c>
      <c r="CJ15" s="5" t="str">
        <f t="shared" si="13"/>
        <v>,  0,85,170</v>
      </c>
      <c r="CK15" s="43">
        <f>IFERROR(VLOOKUP(Z15,Таблица1[],3,0),0)*$E$2/100</f>
        <v>0</v>
      </c>
      <c r="CL15" s="43">
        <f>IFERROR(VLOOKUP(Z15,Таблица1[],2,0),0)*$E$2/100</f>
        <v>0</v>
      </c>
      <c r="CM15" s="43">
        <f>IFERROR(VLOOKUP(Z15,Таблица1[],4,0),0)*$E$2/100</f>
        <v>0</v>
      </c>
      <c r="CN15" s="5" t="str">
        <f t="shared" si="14"/>
        <v>,  0,0,0</v>
      </c>
      <c r="CO15" s="43">
        <f>IFERROR(VLOOKUP(AA15,Таблица1[],3,0),0)*$E$2/100</f>
        <v>0</v>
      </c>
      <c r="CP15" s="43">
        <f>IFERROR(VLOOKUP(AA15,Таблица1[],2,0),0)*$E$2/100</f>
        <v>0</v>
      </c>
      <c r="CQ15" s="43">
        <f>IFERROR(VLOOKUP(AA15,Таблица1[],4,0),0)*$E$2/100</f>
        <v>0</v>
      </c>
      <c r="CR15" s="5" t="str">
        <f t="shared" si="15"/>
        <v>,  0,0,0</v>
      </c>
    </row>
    <row r="16" spans="2:99" x14ac:dyDescent="0.45">
      <c r="B16" s="43">
        <v>16</v>
      </c>
      <c r="C16" s="43">
        <v>10</v>
      </c>
      <c r="D16" s="43">
        <v>16</v>
      </c>
      <c r="E16" s="43">
        <v>1</v>
      </c>
      <c r="F16" t="str">
        <f t="shared" si="16"/>
        <v>16,10,16,1</v>
      </c>
      <c r="R16" s="40" t="s">
        <v>31</v>
      </c>
      <c r="S16" s="38" t="s">
        <v>32</v>
      </c>
      <c r="T16" s="38" t="s">
        <v>33</v>
      </c>
      <c r="U16" s="38" t="s">
        <v>35</v>
      </c>
      <c r="V16" s="38" t="s">
        <v>37</v>
      </c>
      <c r="W16" s="35" t="s">
        <v>39</v>
      </c>
      <c r="X16" s="35" t="s">
        <v>40</v>
      </c>
      <c r="AC16" t="str">
        <f>CONCATENATE($X$2,F16,CR16,CN16,CJ16,CF16,CB16,BX16,BT16,BP16,BL16,BH16,BD16,AZ16)</f>
        <v>.DB   16,10,16,1,  0,0,0,  0,0,0,  0,0,0,  0,85,170,  0,0,255,  128,0,128,  255,0,0,  128,128,0,  85,170,0,  0,255,0,  0,0,0,  0,0,0</v>
      </c>
      <c r="AD16" s="43" t="s">
        <v>24</v>
      </c>
      <c r="AE16" s="43"/>
      <c r="AF16" s="43"/>
      <c r="AG16" s="49">
        <f>IFERROR(VLOOKUP(HLOOKUP($AG$4,$H$4:$AA$24,ROW(AH16)-3, FALSE),Таблица1[],3,0),0)*$E$2/100</f>
        <v>0</v>
      </c>
      <c r="AH16" s="49">
        <f>IFERROR(VLOOKUP(HLOOKUP($AG$4,$H$4:$AA$24,ROW(AH16)-3, FALSE),Таблица1[],2,0),0)*$E$2/100</f>
        <v>0</v>
      </c>
      <c r="AI16" s="49">
        <f>IFERROR(VLOOKUP(HLOOKUP($AG$4,$H$4:$AA$24,ROW(AH16)-3, FALSE),Таблица1[],4,0),0)*$E$2/100</f>
        <v>0</v>
      </c>
      <c r="AJ16" s="5" t="str">
        <f t="shared" si="0"/>
        <v>,  0,0,0</v>
      </c>
      <c r="AK16" s="49">
        <f>IFERROR(VLOOKUP(G16,Таблица1[],3,0),0)*$E$2/100</f>
        <v>0</v>
      </c>
      <c r="AL16" s="43">
        <f>IFERROR(VLOOKUP(G16,Таблица1[],2,0),0)*$E$2/100</f>
        <v>0</v>
      </c>
      <c r="AM16" s="43">
        <f>IFERROR(VLOOKUP(G16,Таблица1[],4,0),0)*$E$2/100</f>
        <v>0</v>
      </c>
      <c r="AN16" s="5" t="str">
        <f t="shared" si="1"/>
        <v>,  0,0,0</v>
      </c>
      <c r="AO16" s="49">
        <f>IFERROR(VLOOKUP(K16,Таблица1[],3,0),0)*$E$2/100</f>
        <v>0</v>
      </c>
      <c r="AP16" s="43">
        <f>IFERROR(VLOOKUP(K16,Таблица1[],2,0),0)*$E$2/100</f>
        <v>0</v>
      </c>
      <c r="AQ16" s="43">
        <f>IFERROR(VLOOKUP(K16,Таблица1[],4,0),0)*$E$2/100</f>
        <v>0</v>
      </c>
      <c r="AR16" s="5" t="str">
        <f t="shared" si="2"/>
        <v>,  0,0,0</v>
      </c>
      <c r="AS16" s="49">
        <f>IFERROR(VLOOKUP(O16,Таблица1[],3,0),0)*$E$2/100</f>
        <v>0</v>
      </c>
      <c r="AT16" s="43">
        <f>IFERROR(VLOOKUP(O16,Таблица1[],2,0),0)*$E$2/100</f>
        <v>0</v>
      </c>
      <c r="AU16" s="43">
        <f>IFERROR(VLOOKUP(O16,Таблица1[],4,0),0)*$E$2/100</f>
        <v>0</v>
      </c>
      <c r="AV16" s="5" t="str">
        <f t="shared" si="3"/>
        <v>,  0,0,0</v>
      </c>
      <c r="AW16" s="47">
        <f>IFERROR(VLOOKUP(P16,Таблица1[],3,0),0)*$E$2/100</f>
        <v>0</v>
      </c>
      <c r="AX16" s="43">
        <f>IFERROR(VLOOKUP(P16,Таблица1[],2,0),0)*$E$2/100</f>
        <v>0</v>
      </c>
      <c r="AY16" s="43">
        <f>IFERROR(VLOOKUP(P16,Таблица1[],4,0),0)*$E$2/100</f>
        <v>0</v>
      </c>
      <c r="AZ16" s="5" t="str">
        <f t="shared" si="4"/>
        <v>,  0,0,0</v>
      </c>
      <c r="BA16" s="43">
        <f>IFERROR(VLOOKUP(Q16,Таблица1[],3,0),0)*$E$2/100</f>
        <v>0</v>
      </c>
      <c r="BB16" s="43">
        <f>IFERROR(VLOOKUP(Q16,Таблица1[],2,0),0)*$E$2/100</f>
        <v>0</v>
      </c>
      <c r="BC16" s="43">
        <f>IFERROR(VLOOKUP(Q16,Таблица1[],4,0),0)*$E$2/100</f>
        <v>0</v>
      </c>
      <c r="BD16" s="5" t="str">
        <f t="shared" si="5"/>
        <v>,  0,0,0</v>
      </c>
      <c r="BE16" s="43">
        <f>IFERROR(VLOOKUP(R16,Таблица1[],3,0),0)*$E$2/100</f>
        <v>0</v>
      </c>
      <c r="BF16" s="43">
        <f>IFERROR(VLOOKUP(R16,Таблица1[],2,0),0)*$E$2/100</f>
        <v>255</v>
      </c>
      <c r="BG16" s="43">
        <f>IFERROR(VLOOKUP(R16,Таблица1[],4,0),0)*$E$2/100</f>
        <v>0</v>
      </c>
      <c r="BH16" s="5" t="str">
        <f t="shared" si="6"/>
        <v>,  0,255,0</v>
      </c>
      <c r="BI16" s="43">
        <f>IFERROR(VLOOKUP(S16,Таблица1[],3,0),0)*$E$2/100</f>
        <v>85</v>
      </c>
      <c r="BJ16" s="43">
        <f>IFERROR(VLOOKUP(S16,Таблица1[],2,0),0)*$E$2/100</f>
        <v>170</v>
      </c>
      <c r="BK16" s="43">
        <f>IFERROR(VLOOKUP(S16,Таблица1[],4,0),0)*$E$2/100</f>
        <v>0</v>
      </c>
      <c r="BL16" s="5" t="str">
        <f t="shared" si="7"/>
        <v>,  85,170,0</v>
      </c>
      <c r="BM16" s="43">
        <f>IFERROR(VLOOKUP(T16,Таблица1[],3,0),0)*$E$2/100</f>
        <v>127.5</v>
      </c>
      <c r="BN16" s="43">
        <f>IFERROR(VLOOKUP(T16,Таблица1[],2,0),0)*$E$2/100</f>
        <v>127.5</v>
      </c>
      <c r="BO16" s="43">
        <f>IFERROR(VLOOKUP(T16,Таблица1[],4,0),0)*$E$2/100</f>
        <v>0</v>
      </c>
      <c r="BP16" s="5" t="str">
        <f t="shared" si="8"/>
        <v>,  128,128,0</v>
      </c>
      <c r="BQ16" s="43">
        <f>IFERROR(VLOOKUP(U16,Таблица1[],3,0),0)*$E$2/100</f>
        <v>255</v>
      </c>
      <c r="BR16" s="43">
        <f>IFERROR(VLOOKUP(U16,Таблица1[],2,0),0)*$E$2/100</f>
        <v>0</v>
      </c>
      <c r="BS16" s="43">
        <f>IFERROR(VLOOKUP(U16,Таблица1[],4,0),0)*$E$2/100</f>
        <v>0</v>
      </c>
      <c r="BT16" s="5" t="str">
        <f t="shared" si="9"/>
        <v>,  255,0,0</v>
      </c>
      <c r="BU16" s="43">
        <f>IFERROR(VLOOKUP(V16,Таблица1[],3,0),0)*$E$2/100</f>
        <v>127.5</v>
      </c>
      <c r="BV16" s="43">
        <f>IFERROR(VLOOKUP(V16,Таблица1[],2,0),0)*$E$2/100</f>
        <v>0</v>
      </c>
      <c r="BW16" s="43">
        <f>IFERROR(VLOOKUP(V16,Таблица1[],4,0),0)*$E$2/100</f>
        <v>127.5</v>
      </c>
      <c r="BX16" s="5" t="str">
        <f t="shared" si="10"/>
        <v>,  128,0,128</v>
      </c>
      <c r="BY16" s="43">
        <f>IFERROR(VLOOKUP(W16,Таблица1[],3,0),0)*$E$2/100</f>
        <v>0</v>
      </c>
      <c r="BZ16" s="43">
        <f>IFERROR(VLOOKUP(W16,Таблица1[],2,0),0)*$E$2/100</f>
        <v>0</v>
      </c>
      <c r="CA16" s="43">
        <f>IFERROR(VLOOKUP(W16,Таблица1[],4,0),0)*$E$2/100</f>
        <v>255</v>
      </c>
      <c r="CB16" s="5" t="str">
        <f t="shared" si="11"/>
        <v>,  0,0,255</v>
      </c>
      <c r="CC16" s="43">
        <f>IFERROR(VLOOKUP(X16,Таблица1[],3,0),0)*$E$2/100</f>
        <v>0</v>
      </c>
      <c r="CD16" s="43">
        <f>IFERROR(VLOOKUP(X16,Таблица1[],2,0),0)*$E$2/100</f>
        <v>85</v>
      </c>
      <c r="CE16" s="43">
        <f>IFERROR(VLOOKUP(X16,Таблица1[],4,0),0)*$E$2/100</f>
        <v>170</v>
      </c>
      <c r="CF16" s="5" t="str">
        <f t="shared" si="12"/>
        <v>,  0,85,170</v>
      </c>
      <c r="CG16" s="43">
        <f>IFERROR(VLOOKUP(Y16,Таблица1[],3,0),0)*$E$2/100</f>
        <v>0</v>
      </c>
      <c r="CH16" s="43">
        <f>IFERROR(VLOOKUP(Y16,Таблица1[],2,0),0)*$E$2/100</f>
        <v>0</v>
      </c>
      <c r="CI16" s="43">
        <f>IFERROR(VLOOKUP(Y16,Таблица1[],4,0),0)*$E$2/100</f>
        <v>0</v>
      </c>
      <c r="CJ16" s="5" t="str">
        <f t="shared" si="13"/>
        <v>,  0,0,0</v>
      </c>
      <c r="CK16" s="43">
        <f>IFERROR(VLOOKUP(Z16,Таблица1[],3,0),0)*$E$2/100</f>
        <v>0</v>
      </c>
      <c r="CL16" s="43">
        <f>IFERROR(VLOOKUP(Z16,Таблица1[],2,0),0)*$E$2/100</f>
        <v>0</v>
      </c>
      <c r="CM16" s="43">
        <f>IFERROR(VLOOKUP(Z16,Таблица1[],4,0),0)*$E$2/100</f>
        <v>0</v>
      </c>
      <c r="CN16" s="5" t="str">
        <f t="shared" si="14"/>
        <v>,  0,0,0</v>
      </c>
      <c r="CO16" s="43">
        <f>IFERROR(VLOOKUP(AA16,Таблица1[],3,0),0)*$E$2/100</f>
        <v>0</v>
      </c>
      <c r="CP16" s="43">
        <f>IFERROR(VLOOKUP(AA16,Таблица1[],2,0),0)*$E$2/100</f>
        <v>0</v>
      </c>
      <c r="CQ16" s="43">
        <f>IFERROR(VLOOKUP(AA16,Таблица1[],4,0),0)*$E$2/100</f>
        <v>0</v>
      </c>
      <c r="CR16" s="5" t="str">
        <f t="shared" si="15"/>
        <v>,  0,0,0</v>
      </c>
    </row>
    <row r="17" spans="2:96" x14ac:dyDescent="0.45">
      <c r="B17" s="43">
        <v>16</v>
      </c>
      <c r="C17" s="43">
        <v>10</v>
      </c>
      <c r="D17" s="43">
        <v>16</v>
      </c>
      <c r="E17" s="43">
        <v>1</v>
      </c>
      <c r="F17" t="str">
        <f t="shared" si="16"/>
        <v>16,10,16,1</v>
      </c>
      <c r="Q17" s="40" t="s">
        <v>31</v>
      </c>
      <c r="R17" s="40" t="s">
        <v>32</v>
      </c>
      <c r="S17" s="38" t="s">
        <v>33</v>
      </c>
      <c r="T17" s="38" t="s">
        <v>35</v>
      </c>
      <c r="U17" s="38" t="s">
        <v>37</v>
      </c>
      <c r="V17" s="38" t="s">
        <v>39</v>
      </c>
      <c r="W17" s="35" t="s">
        <v>40</v>
      </c>
      <c r="AC17" t="str">
        <f>CONCATENATE($X$2,F17,CR17,CN17,CJ17,CF17,CB17,BX17,BT17,BP17,BL17,BH17,BD17,AZ17)</f>
        <v>.DB   16,10,16,1,  0,0,0,  0,0,0,  0,0,0,  0,0,0,  0,85,170,  0,0,255,  128,0,128,  255,0,0,  128,128,0,  85,170,0,  0,255,0,  0,0,0</v>
      </c>
      <c r="AD17" s="43" t="s">
        <v>24</v>
      </c>
      <c r="AE17" s="43"/>
      <c r="AF17" s="43"/>
      <c r="AG17" s="49">
        <f>IFERROR(VLOOKUP(HLOOKUP($AG$4,$H$4:$AA$24,ROW(AH17)-3, FALSE),Таблица1[],3,0),0)*$E$2/100</f>
        <v>0</v>
      </c>
      <c r="AH17" s="49">
        <f>IFERROR(VLOOKUP(HLOOKUP($AG$4,$H$4:$AA$24,ROW(AH17)-3, FALSE),Таблица1[],2,0),0)*$E$2/100</f>
        <v>0</v>
      </c>
      <c r="AI17" s="49">
        <f>IFERROR(VLOOKUP(HLOOKUP($AG$4,$H$4:$AA$24,ROW(AH17)-3, FALSE),Таблица1[],4,0),0)*$E$2/100</f>
        <v>0</v>
      </c>
      <c r="AJ17" s="5" t="str">
        <f t="shared" si="0"/>
        <v>,  0,0,0</v>
      </c>
      <c r="AK17" s="49">
        <f>IFERROR(VLOOKUP(G17,Таблица1[],3,0),0)*$E$2/100</f>
        <v>0</v>
      </c>
      <c r="AL17" s="43">
        <f>IFERROR(VLOOKUP(G17,Таблица1[],2,0),0)*$E$2/100</f>
        <v>0</v>
      </c>
      <c r="AM17" s="43">
        <f>IFERROR(VLOOKUP(G17,Таблица1[],4,0),0)*$E$2/100</f>
        <v>0</v>
      </c>
      <c r="AN17" s="5" t="str">
        <f t="shared" si="1"/>
        <v>,  0,0,0</v>
      </c>
      <c r="AO17" s="49">
        <f>IFERROR(VLOOKUP(K17,Таблица1[],3,0),0)*$E$2/100</f>
        <v>0</v>
      </c>
      <c r="AP17" s="43">
        <f>IFERROR(VLOOKUP(K17,Таблица1[],2,0),0)*$E$2/100</f>
        <v>0</v>
      </c>
      <c r="AQ17" s="43">
        <f>IFERROR(VLOOKUP(K17,Таблица1[],4,0),0)*$E$2/100</f>
        <v>0</v>
      </c>
      <c r="AR17" s="5" t="str">
        <f t="shared" si="2"/>
        <v>,  0,0,0</v>
      </c>
      <c r="AS17" s="49">
        <f>IFERROR(VLOOKUP(O17,Таблица1[],3,0),0)*$E$2/100</f>
        <v>0</v>
      </c>
      <c r="AT17" s="43">
        <f>IFERROR(VLOOKUP(O17,Таблица1[],2,0),0)*$E$2/100</f>
        <v>0</v>
      </c>
      <c r="AU17" s="43">
        <f>IFERROR(VLOOKUP(O17,Таблица1[],4,0),0)*$E$2/100</f>
        <v>0</v>
      </c>
      <c r="AV17" s="5" t="str">
        <f t="shared" si="3"/>
        <v>,  0,0,0</v>
      </c>
      <c r="AW17" s="47">
        <f>IFERROR(VLOOKUP(P17,Таблица1[],3,0),0)*$E$2/100</f>
        <v>0</v>
      </c>
      <c r="AX17" s="43">
        <f>IFERROR(VLOOKUP(P17,Таблица1[],2,0),0)*$E$2/100</f>
        <v>0</v>
      </c>
      <c r="AY17" s="43">
        <f>IFERROR(VLOOKUP(P17,Таблица1[],4,0),0)*$E$2/100</f>
        <v>0</v>
      </c>
      <c r="AZ17" s="5" t="str">
        <f t="shared" si="4"/>
        <v>,  0,0,0</v>
      </c>
      <c r="BA17" s="43">
        <f>IFERROR(VLOOKUP(Q17,Таблица1[],3,0),0)*$E$2/100</f>
        <v>0</v>
      </c>
      <c r="BB17" s="43">
        <f>IFERROR(VLOOKUP(Q17,Таблица1[],2,0),0)*$E$2/100</f>
        <v>255</v>
      </c>
      <c r="BC17" s="43">
        <f>IFERROR(VLOOKUP(Q17,Таблица1[],4,0),0)*$E$2/100</f>
        <v>0</v>
      </c>
      <c r="BD17" s="5" t="str">
        <f t="shared" si="5"/>
        <v>,  0,255,0</v>
      </c>
      <c r="BE17" s="43">
        <f>IFERROR(VLOOKUP(R17,Таблица1[],3,0),0)*$E$2/100</f>
        <v>85</v>
      </c>
      <c r="BF17" s="43">
        <f>IFERROR(VLOOKUP(R17,Таблица1[],2,0),0)*$E$2/100</f>
        <v>170</v>
      </c>
      <c r="BG17" s="43">
        <f>IFERROR(VLOOKUP(R17,Таблица1[],4,0),0)*$E$2/100</f>
        <v>0</v>
      </c>
      <c r="BH17" s="5" t="str">
        <f t="shared" si="6"/>
        <v>,  85,170,0</v>
      </c>
      <c r="BI17" s="43">
        <f>IFERROR(VLOOKUP(S17,Таблица1[],3,0),0)*$E$2/100</f>
        <v>127.5</v>
      </c>
      <c r="BJ17" s="43">
        <f>IFERROR(VLOOKUP(S17,Таблица1[],2,0),0)*$E$2/100</f>
        <v>127.5</v>
      </c>
      <c r="BK17" s="43">
        <f>IFERROR(VLOOKUP(S17,Таблица1[],4,0),0)*$E$2/100</f>
        <v>0</v>
      </c>
      <c r="BL17" s="5" t="str">
        <f t="shared" si="7"/>
        <v>,  128,128,0</v>
      </c>
      <c r="BM17" s="43">
        <f>IFERROR(VLOOKUP(T17,Таблица1[],3,0),0)*$E$2/100</f>
        <v>255</v>
      </c>
      <c r="BN17" s="43">
        <f>IFERROR(VLOOKUP(T17,Таблица1[],2,0),0)*$E$2/100</f>
        <v>0</v>
      </c>
      <c r="BO17" s="43">
        <f>IFERROR(VLOOKUP(T17,Таблица1[],4,0),0)*$E$2/100</f>
        <v>0</v>
      </c>
      <c r="BP17" s="5" t="str">
        <f t="shared" si="8"/>
        <v>,  255,0,0</v>
      </c>
      <c r="BQ17" s="43">
        <f>IFERROR(VLOOKUP(U17,Таблица1[],3,0),0)*$E$2/100</f>
        <v>127.5</v>
      </c>
      <c r="BR17" s="43">
        <f>IFERROR(VLOOKUP(U17,Таблица1[],2,0),0)*$E$2/100</f>
        <v>0</v>
      </c>
      <c r="BS17" s="43">
        <f>IFERROR(VLOOKUP(U17,Таблица1[],4,0),0)*$E$2/100</f>
        <v>127.5</v>
      </c>
      <c r="BT17" s="5" t="str">
        <f t="shared" si="9"/>
        <v>,  128,0,128</v>
      </c>
      <c r="BU17" s="43">
        <f>IFERROR(VLOOKUP(V17,Таблица1[],3,0),0)*$E$2/100</f>
        <v>0</v>
      </c>
      <c r="BV17" s="43">
        <f>IFERROR(VLOOKUP(V17,Таблица1[],2,0),0)*$E$2/100</f>
        <v>0</v>
      </c>
      <c r="BW17" s="43">
        <f>IFERROR(VLOOKUP(V17,Таблица1[],4,0),0)*$E$2/100</f>
        <v>255</v>
      </c>
      <c r="BX17" s="5" t="str">
        <f t="shared" si="10"/>
        <v>,  0,0,255</v>
      </c>
      <c r="BY17" s="43">
        <f>IFERROR(VLOOKUP(W17,Таблица1[],3,0),0)*$E$2/100</f>
        <v>0</v>
      </c>
      <c r="BZ17" s="43">
        <f>IFERROR(VLOOKUP(W17,Таблица1[],2,0),0)*$E$2/100</f>
        <v>85</v>
      </c>
      <c r="CA17" s="43">
        <f>IFERROR(VLOOKUP(W17,Таблица1[],4,0),0)*$E$2/100</f>
        <v>170</v>
      </c>
      <c r="CB17" s="5" t="str">
        <f t="shared" si="11"/>
        <v>,  0,85,170</v>
      </c>
      <c r="CC17" s="43">
        <f>IFERROR(VLOOKUP(X17,Таблица1[],3,0),0)*$E$2/100</f>
        <v>0</v>
      </c>
      <c r="CD17" s="43">
        <f>IFERROR(VLOOKUP(X17,Таблица1[],2,0),0)*$E$2/100</f>
        <v>0</v>
      </c>
      <c r="CE17" s="43">
        <f>IFERROR(VLOOKUP(X17,Таблица1[],4,0),0)*$E$2/100</f>
        <v>0</v>
      </c>
      <c r="CF17" s="5" t="str">
        <f t="shared" si="12"/>
        <v>,  0,0,0</v>
      </c>
      <c r="CG17" s="43">
        <f>IFERROR(VLOOKUP(Y17,Таблица1[],3,0),0)*$E$2/100</f>
        <v>0</v>
      </c>
      <c r="CH17" s="43">
        <f>IFERROR(VLOOKUP(Y17,Таблица1[],2,0),0)*$E$2/100</f>
        <v>0</v>
      </c>
      <c r="CI17" s="43">
        <f>IFERROR(VLOOKUP(Y17,Таблица1[],4,0),0)*$E$2/100</f>
        <v>0</v>
      </c>
      <c r="CJ17" s="5" t="str">
        <f t="shared" si="13"/>
        <v>,  0,0,0</v>
      </c>
      <c r="CK17" s="43">
        <f>IFERROR(VLOOKUP(Z17,Таблица1[],3,0),0)*$E$2/100</f>
        <v>0</v>
      </c>
      <c r="CL17" s="43">
        <f>IFERROR(VLOOKUP(Z17,Таблица1[],2,0),0)*$E$2/100</f>
        <v>0</v>
      </c>
      <c r="CM17" s="43">
        <f>IFERROR(VLOOKUP(Z17,Таблица1[],4,0),0)*$E$2/100</f>
        <v>0</v>
      </c>
      <c r="CN17" s="5" t="str">
        <f t="shared" si="14"/>
        <v>,  0,0,0</v>
      </c>
      <c r="CO17" s="43">
        <f>IFERROR(VLOOKUP(AA17,Таблица1[],3,0),0)*$E$2/100</f>
        <v>0</v>
      </c>
      <c r="CP17" s="43">
        <f>IFERROR(VLOOKUP(AA17,Таблица1[],2,0),0)*$E$2/100</f>
        <v>0</v>
      </c>
      <c r="CQ17" s="43">
        <f>IFERROR(VLOOKUP(AA17,Таблица1[],4,0),0)*$E$2/100</f>
        <v>0</v>
      </c>
      <c r="CR17" s="5" t="str">
        <f t="shared" si="15"/>
        <v>,  0,0,0</v>
      </c>
    </row>
    <row r="18" spans="2:96" x14ac:dyDescent="0.45">
      <c r="B18" s="43">
        <v>16</v>
      </c>
      <c r="C18" s="43">
        <v>10</v>
      </c>
      <c r="D18" s="43">
        <v>16</v>
      </c>
      <c r="E18" s="43">
        <v>1</v>
      </c>
      <c r="F18" t="str">
        <f t="shared" si="16"/>
        <v>16,10,16,1</v>
      </c>
      <c r="H18" s="40" t="s">
        <v>31</v>
      </c>
      <c r="I18" s="40" t="s">
        <v>31</v>
      </c>
      <c r="J18" s="40" t="s">
        <v>31</v>
      </c>
      <c r="K18" s="40" t="s">
        <v>31</v>
      </c>
      <c r="L18" s="40" t="s">
        <v>31</v>
      </c>
      <c r="M18" s="40" t="s">
        <v>31</v>
      </c>
      <c r="N18" s="40" t="s">
        <v>31</v>
      </c>
      <c r="O18" s="40" t="s">
        <v>31</v>
      </c>
      <c r="P18" s="40" t="s">
        <v>31</v>
      </c>
      <c r="Q18" s="40" t="s">
        <v>32</v>
      </c>
      <c r="R18" s="40" t="s">
        <v>33</v>
      </c>
      <c r="S18" s="38" t="s">
        <v>35</v>
      </c>
      <c r="T18" s="38" t="s">
        <v>37</v>
      </c>
      <c r="U18" s="38" t="s">
        <v>39</v>
      </c>
      <c r="V18" s="38" t="s">
        <v>40</v>
      </c>
      <c r="AC18" t="str">
        <f>CONCATENATE($X$2,F18,CR18,CN18,CJ18,CF18,CB18,BX18,BT18,BP18,BL18,BH18,BD18,AZ18)</f>
        <v>.DB   16,10,16,1,  0,0,0,  0,0,0,  0,0,0,  0,0,0,  0,0,0,  0,85,170,  0,0,255,  128,0,128,  255,0,0,  128,128,0,  85,170,0,  0,255,0</v>
      </c>
      <c r="AD18" s="43" t="s">
        <v>24</v>
      </c>
      <c r="AE18" s="43"/>
      <c r="AF18" s="43"/>
      <c r="AG18" s="49">
        <f>IFERROR(VLOOKUP(HLOOKUP($AG$4,$H$4:$AA$24,ROW(AH18)-3, FALSE),Таблица1[],3,0),0)*$E$2/100</f>
        <v>0</v>
      </c>
      <c r="AH18" s="49">
        <f>IFERROR(VLOOKUP(HLOOKUP($AG$4,$H$4:$AA$24,ROW(AH18)-3, FALSE),Таблица1[],2,0),0)*$E$2/100</f>
        <v>255</v>
      </c>
      <c r="AI18" s="49">
        <f>IFERROR(VLOOKUP(HLOOKUP($AG$4,$H$4:$AA$24,ROW(AH18)-3, FALSE),Таблица1[],4,0),0)*$E$2/100</f>
        <v>0</v>
      </c>
      <c r="AJ18" s="5" t="str">
        <f t="shared" si="0"/>
        <v>,  0,255,0</v>
      </c>
      <c r="AK18" s="49">
        <f>IFERROR(VLOOKUP(G18,Таблица1[],3,0),0)*$E$2/100</f>
        <v>0</v>
      </c>
      <c r="AL18" s="43">
        <f>IFERROR(VLOOKUP(G18,Таблица1[],2,0),0)*$E$2/100</f>
        <v>0</v>
      </c>
      <c r="AM18" s="43">
        <f>IFERROR(VLOOKUP(G18,Таблица1[],4,0),0)*$E$2/100</f>
        <v>0</v>
      </c>
      <c r="AN18" s="5" t="str">
        <f t="shared" si="1"/>
        <v>,  0,0,0</v>
      </c>
      <c r="AO18" s="49">
        <f>IFERROR(VLOOKUP(K18,Таблица1[],3,0),0)*$E$2/100</f>
        <v>0</v>
      </c>
      <c r="AP18" s="43">
        <f>IFERROR(VLOOKUP(K18,Таблица1[],2,0),0)*$E$2/100</f>
        <v>255</v>
      </c>
      <c r="AQ18" s="43">
        <f>IFERROR(VLOOKUP(K18,Таблица1[],4,0),0)*$E$2/100</f>
        <v>0</v>
      </c>
      <c r="AR18" s="5" t="str">
        <f t="shared" si="2"/>
        <v>,  0,255,0</v>
      </c>
      <c r="AS18" s="49">
        <f>IFERROR(VLOOKUP(O18,Таблица1[],3,0),0)*$E$2/100</f>
        <v>0</v>
      </c>
      <c r="AT18" s="43">
        <f>IFERROR(VLOOKUP(O18,Таблица1[],2,0),0)*$E$2/100</f>
        <v>255</v>
      </c>
      <c r="AU18" s="43">
        <f>IFERROR(VLOOKUP(O18,Таблица1[],4,0),0)*$E$2/100</f>
        <v>0</v>
      </c>
      <c r="AV18" s="5" t="str">
        <f t="shared" si="3"/>
        <v>,  0,255,0</v>
      </c>
      <c r="AW18" s="47">
        <f>IFERROR(VLOOKUP(P18,Таблица1[],3,0),0)*$E$2/100</f>
        <v>0</v>
      </c>
      <c r="AX18" s="43">
        <f>IFERROR(VLOOKUP(P18,Таблица1[],2,0),0)*$E$2/100</f>
        <v>255</v>
      </c>
      <c r="AY18" s="43">
        <f>IFERROR(VLOOKUP(P18,Таблица1[],4,0),0)*$E$2/100</f>
        <v>0</v>
      </c>
      <c r="AZ18" s="5" t="str">
        <f t="shared" si="4"/>
        <v>,  0,255,0</v>
      </c>
      <c r="BA18" s="43">
        <f>IFERROR(VLOOKUP(Q18,Таблица1[],3,0),0)*$E$2/100</f>
        <v>85</v>
      </c>
      <c r="BB18" s="43">
        <f>IFERROR(VLOOKUP(Q18,Таблица1[],2,0),0)*$E$2/100</f>
        <v>170</v>
      </c>
      <c r="BC18" s="43">
        <f>IFERROR(VLOOKUP(Q18,Таблица1[],4,0),0)*$E$2/100</f>
        <v>0</v>
      </c>
      <c r="BD18" s="5" t="str">
        <f t="shared" si="5"/>
        <v>,  85,170,0</v>
      </c>
      <c r="BE18" s="43">
        <f>IFERROR(VLOOKUP(R18,Таблица1[],3,0),0)*$E$2/100</f>
        <v>127.5</v>
      </c>
      <c r="BF18" s="43">
        <f>IFERROR(VLOOKUP(R18,Таблица1[],2,0),0)*$E$2/100</f>
        <v>127.5</v>
      </c>
      <c r="BG18" s="43">
        <f>IFERROR(VLOOKUP(R18,Таблица1[],4,0),0)*$E$2/100</f>
        <v>0</v>
      </c>
      <c r="BH18" s="5" t="str">
        <f t="shared" si="6"/>
        <v>,  128,128,0</v>
      </c>
      <c r="BI18" s="43">
        <f>IFERROR(VLOOKUP(S18,Таблица1[],3,0),0)*$E$2/100</f>
        <v>255</v>
      </c>
      <c r="BJ18" s="43">
        <f>IFERROR(VLOOKUP(S18,Таблица1[],2,0),0)*$E$2/100</f>
        <v>0</v>
      </c>
      <c r="BK18" s="43">
        <f>IFERROR(VLOOKUP(S18,Таблица1[],4,0),0)*$E$2/100</f>
        <v>0</v>
      </c>
      <c r="BL18" s="5" t="str">
        <f t="shared" si="7"/>
        <v>,  255,0,0</v>
      </c>
      <c r="BM18" s="43">
        <f>IFERROR(VLOOKUP(T18,Таблица1[],3,0),0)*$E$2/100</f>
        <v>127.5</v>
      </c>
      <c r="BN18" s="43">
        <f>IFERROR(VLOOKUP(T18,Таблица1[],2,0),0)*$E$2/100</f>
        <v>0</v>
      </c>
      <c r="BO18" s="43">
        <f>IFERROR(VLOOKUP(T18,Таблица1[],4,0),0)*$E$2/100</f>
        <v>127.5</v>
      </c>
      <c r="BP18" s="5" t="str">
        <f t="shared" si="8"/>
        <v>,  128,0,128</v>
      </c>
      <c r="BQ18" s="43">
        <f>IFERROR(VLOOKUP(U18,Таблица1[],3,0),0)*$E$2/100</f>
        <v>0</v>
      </c>
      <c r="BR18" s="43">
        <f>IFERROR(VLOOKUP(U18,Таблица1[],2,0),0)*$E$2/100</f>
        <v>0</v>
      </c>
      <c r="BS18" s="43">
        <f>IFERROR(VLOOKUP(U18,Таблица1[],4,0),0)*$E$2/100</f>
        <v>255</v>
      </c>
      <c r="BT18" s="5" t="str">
        <f t="shared" si="9"/>
        <v>,  0,0,255</v>
      </c>
      <c r="BU18" s="43">
        <f>IFERROR(VLOOKUP(V18,Таблица1[],3,0),0)*$E$2/100</f>
        <v>0</v>
      </c>
      <c r="BV18" s="43">
        <f>IFERROR(VLOOKUP(V18,Таблица1[],2,0),0)*$E$2/100</f>
        <v>85</v>
      </c>
      <c r="BW18" s="43">
        <f>IFERROR(VLOOKUP(V18,Таблица1[],4,0),0)*$E$2/100</f>
        <v>170</v>
      </c>
      <c r="BX18" s="5" t="str">
        <f t="shared" si="10"/>
        <v>,  0,85,170</v>
      </c>
      <c r="BY18" s="43">
        <f>IFERROR(VLOOKUP(W18,Таблица1[],3,0),0)*$E$2/100</f>
        <v>0</v>
      </c>
      <c r="BZ18" s="43">
        <f>IFERROR(VLOOKUP(W18,Таблица1[],2,0),0)*$E$2/100</f>
        <v>0</v>
      </c>
      <c r="CA18" s="43">
        <f>IFERROR(VLOOKUP(W18,Таблица1[],4,0),0)*$E$2/100</f>
        <v>0</v>
      </c>
      <c r="CB18" s="5" t="str">
        <f t="shared" si="11"/>
        <v>,  0,0,0</v>
      </c>
      <c r="CC18" s="43">
        <f>IFERROR(VLOOKUP(X18,Таблица1[],3,0),0)*$E$2/100</f>
        <v>0</v>
      </c>
      <c r="CD18" s="43">
        <f>IFERROR(VLOOKUP(X18,Таблица1[],2,0),0)*$E$2/100</f>
        <v>0</v>
      </c>
      <c r="CE18" s="43">
        <f>IFERROR(VLOOKUP(X18,Таблица1[],4,0),0)*$E$2/100</f>
        <v>0</v>
      </c>
      <c r="CF18" s="5" t="str">
        <f t="shared" si="12"/>
        <v>,  0,0,0</v>
      </c>
      <c r="CG18" s="43">
        <f>IFERROR(VLOOKUP(Y18,Таблица1[],3,0),0)*$E$2/100</f>
        <v>0</v>
      </c>
      <c r="CH18" s="43">
        <f>IFERROR(VLOOKUP(Y18,Таблица1[],2,0),0)*$E$2/100</f>
        <v>0</v>
      </c>
      <c r="CI18" s="43">
        <f>IFERROR(VLOOKUP(Y18,Таблица1[],4,0),0)*$E$2/100</f>
        <v>0</v>
      </c>
      <c r="CJ18" s="5" t="str">
        <f t="shared" si="13"/>
        <v>,  0,0,0</v>
      </c>
      <c r="CK18" s="43">
        <f>IFERROR(VLOOKUP(Z18,Таблица1[],3,0),0)*$E$2/100</f>
        <v>0</v>
      </c>
      <c r="CL18" s="43">
        <f>IFERROR(VLOOKUP(Z18,Таблица1[],2,0),0)*$E$2/100</f>
        <v>0</v>
      </c>
      <c r="CM18" s="43">
        <f>IFERROR(VLOOKUP(Z18,Таблица1[],4,0),0)*$E$2/100</f>
        <v>0</v>
      </c>
      <c r="CN18" s="5" t="str">
        <f t="shared" si="14"/>
        <v>,  0,0,0</v>
      </c>
      <c r="CO18" s="43">
        <f>IFERROR(VLOOKUP(AA18,Таблица1[],3,0),0)*$E$2/100</f>
        <v>0</v>
      </c>
      <c r="CP18" s="43">
        <f>IFERROR(VLOOKUP(AA18,Таблица1[],2,0),0)*$E$2/100</f>
        <v>0</v>
      </c>
      <c r="CQ18" s="43">
        <f>IFERROR(VLOOKUP(AA18,Таблица1[],4,0),0)*$E$2/100</f>
        <v>0</v>
      </c>
      <c r="CR18" s="5" t="str">
        <f t="shared" si="15"/>
        <v>,  0,0,0</v>
      </c>
    </row>
    <row r="19" spans="2:96" x14ac:dyDescent="0.45">
      <c r="B19" s="43">
        <v>16</v>
      </c>
      <c r="C19" s="43">
        <v>10</v>
      </c>
      <c r="D19" s="43">
        <v>16</v>
      </c>
      <c r="E19" s="43">
        <v>1</v>
      </c>
      <c r="F19" t="str">
        <f t="shared" si="16"/>
        <v>16,10,16,1</v>
      </c>
      <c r="H19" s="40" t="s">
        <v>32</v>
      </c>
      <c r="I19" s="40" t="s">
        <v>32</v>
      </c>
      <c r="J19" s="40" t="s">
        <v>32</v>
      </c>
      <c r="K19" s="40" t="s">
        <v>32</v>
      </c>
      <c r="L19" s="40" t="s">
        <v>32</v>
      </c>
      <c r="M19" s="40" t="s">
        <v>32</v>
      </c>
      <c r="N19" s="40" t="s">
        <v>32</v>
      </c>
      <c r="O19" s="40" t="s">
        <v>32</v>
      </c>
      <c r="P19" s="40" t="s">
        <v>32</v>
      </c>
      <c r="Q19" s="40" t="s">
        <v>33</v>
      </c>
      <c r="R19" s="40" t="s">
        <v>35</v>
      </c>
      <c r="S19" s="38" t="s">
        <v>37</v>
      </c>
      <c r="T19" s="38" t="s">
        <v>39</v>
      </c>
      <c r="U19" s="38" t="s">
        <v>40</v>
      </c>
      <c r="AC19" t="str">
        <f>CONCATENATE($X$2,F19,CR19,CN19,CJ19,CF19,CB19,BX19,BT19,BP19,BL19,BH19,BD19,AZ19)</f>
        <v>.DB   16,10,16,1,  0,0,0,  0,0,0,  0,0,0,  0,0,0,  0,0,0,  0,0,0,  0,85,170,  0,0,255,  128,0,128,  255,0,0,  128,128,0,  85,170,0</v>
      </c>
      <c r="AD19" s="43" t="s">
        <v>24</v>
      </c>
      <c r="AE19" s="43"/>
      <c r="AF19" s="43"/>
      <c r="AG19" s="49">
        <f>IFERROR(VLOOKUP(HLOOKUP($AG$4,$H$4:$AA$24,ROW(AH19)-3, FALSE),Таблица1[],3,0),0)*$E$2/100</f>
        <v>85</v>
      </c>
      <c r="AH19" s="49">
        <f>IFERROR(VLOOKUP(HLOOKUP($AG$4,$H$4:$AA$24,ROW(AH19)-3, FALSE),Таблица1[],2,0),0)*$E$2/100</f>
        <v>170</v>
      </c>
      <c r="AI19" s="49">
        <f>IFERROR(VLOOKUP(HLOOKUP($AG$4,$H$4:$AA$24,ROW(AH19)-3, FALSE),Таблица1[],4,0),0)*$E$2/100</f>
        <v>0</v>
      </c>
      <c r="AJ19" s="5" t="str">
        <f t="shared" si="0"/>
        <v>,  85,170,0</v>
      </c>
      <c r="AK19" s="49">
        <f>IFERROR(VLOOKUP(G19,Таблица1[],3,0),0)*$E$2/100</f>
        <v>0</v>
      </c>
      <c r="AL19" s="43">
        <f>IFERROR(VLOOKUP(G19,Таблица1[],2,0),0)*$E$2/100</f>
        <v>0</v>
      </c>
      <c r="AM19" s="43">
        <f>IFERROR(VLOOKUP(G19,Таблица1[],4,0),0)*$E$2/100</f>
        <v>0</v>
      </c>
      <c r="AN19" s="5" t="str">
        <f t="shared" si="1"/>
        <v>,  0,0,0</v>
      </c>
      <c r="AO19" s="49">
        <f>IFERROR(VLOOKUP(K19,Таблица1[],3,0),0)*$E$2/100</f>
        <v>85</v>
      </c>
      <c r="AP19" s="43">
        <f>IFERROR(VLOOKUP(K19,Таблица1[],2,0),0)*$E$2/100</f>
        <v>170</v>
      </c>
      <c r="AQ19" s="43">
        <f>IFERROR(VLOOKUP(K19,Таблица1[],4,0),0)*$E$2/100</f>
        <v>0</v>
      </c>
      <c r="AR19" s="5" t="str">
        <f t="shared" si="2"/>
        <v>,  85,170,0</v>
      </c>
      <c r="AS19" s="49">
        <f>IFERROR(VLOOKUP(O19,Таблица1[],3,0),0)*$E$2/100</f>
        <v>85</v>
      </c>
      <c r="AT19" s="43">
        <f>IFERROR(VLOOKUP(O19,Таблица1[],2,0),0)*$E$2/100</f>
        <v>170</v>
      </c>
      <c r="AU19" s="43">
        <f>IFERROR(VLOOKUP(O19,Таблица1[],4,0),0)*$E$2/100</f>
        <v>0</v>
      </c>
      <c r="AV19" s="5" t="str">
        <f t="shared" si="3"/>
        <v>,  85,170,0</v>
      </c>
      <c r="AW19" s="47">
        <f>IFERROR(VLOOKUP(P19,Таблица1[],3,0),0)*$E$2/100</f>
        <v>85</v>
      </c>
      <c r="AX19" s="43">
        <f>IFERROR(VLOOKUP(P19,Таблица1[],2,0),0)*$E$2/100</f>
        <v>170</v>
      </c>
      <c r="AY19" s="43">
        <f>IFERROR(VLOOKUP(P19,Таблица1[],4,0),0)*$E$2/100</f>
        <v>0</v>
      </c>
      <c r="AZ19" s="5" t="str">
        <f t="shared" si="4"/>
        <v>,  85,170,0</v>
      </c>
      <c r="BA19" s="43">
        <f>IFERROR(VLOOKUP(Q19,Таблица1[],3,0),0)*$E$2/100</f>
        <v>127.5</v>
      </c>
      <c r="BB19" s="43">
        <f>IFERROR(VLOOKUP(Q19,Таблица1[],2,0),0)*$E$2/100</f>
        <v>127.5</v>
      </c>
      <c r="BC19" s="43">
        <f>IFERROR(VLOOKUP(Q19,Таблица1[],4,0),0)*$E$2/100</f>
        <v>0</v>
      </c>
      <c r="BD19" s="5" t="str">
        <f t="shared" si="5"/>
        <v>,  128,128,0</v>
      </c>
      <c r="BE19" s="43">
        <f>IFERROR(VLOOKUP(R19,Таблица1[],3,0),0)*$E$2/100</f>
        <v>255</v>
      </c>
      <c r="BF19" s="43">
        <f>IFERROR(VLOOKUP(R19,Таблица1[],2,0),0)*$E$2/100</f>
        <v>0</v>
      </c>
      <c r="BG19" s="43">
        <f>IFERROR(VLOOKUP(R19,Таблица1[],4,0),0)*$E$2/100</f>
        <v>0</v>
      </c>
      <c r="BH19" s="5" t="str">
        <f t="shared" si="6"/>
        <v>,  255,0,0</v>
      </c>
      <c r="BI19" s="43">
        <f>IFERROR(VLOOKUP(S19,Таблица1[],3,0),0)*$E$2/100</f>
        <v>127.5</v>
      </c>
      <c r="BJ19" s="43">
        <f>IFERROR(VLOOKUP(S19,Таблица1[],2,0),0)*$E$2/100</f>
        <v>0</v>
      </c>
      <c r="BK19" s="43">
        <f>IFERROR(VLOOKUP(S19,Таблица1[],4,0),0)*$E$2/100</f>
        <v>127.5</v>
      </c>
      <c r="BL19" s="5" t="str">
        <f t="shared" si="7"/>
        <v>,  128,0,128</v>
      </c>
      <c r="BM19" s="43">
        <f>IFERROR(VLOOKUP(T19,Таблица1[],3,0),0)*$E$2/100</f>
        <v>0</v>
      </c>
      <c r="BN19" s="43">
        <f>IFERROR(VLOOKUP(T19,Таблица1[],2,0),0)*$E$2/100</f>
        <v>0</v>
      </c>
      <c r="BO19" s="43">
        <f>IFERROR(VLOOKUP(T19,Таблица1[],4,0),0)*$E$2/100</f>
        <v>255</v>
      </c>
      <c r="BP19" s="5" t="str">
        <f t="shared" si="8"/>
        <v>,  0,0,255</v>
      </c>
      <c r="BQ19" s="43">
        <f>IFERROR(VLOOKUP(U19,Таблица1[],3,0),0)*$E$2/100</f>
        <v>0</v>
      </c>
      <c r="BR19" s="43">
        <f>IFERROR(VLOOKUP(U19,Таблица1[],2,0),0)*$E$2/100</f>
        <v>85</v>
      </c>
      <c r="BS19" s="43">
        <f>IFERROR(VLOOKUP(U19,Таблица1[],4,0),0)*$E$2/100</f>
        <v>170</v>
      </c>
      <c r="BT19" s="5" t="str">
        <f t="shared" si="9"/>
        <v>,  0,85,170</v>
      </c>
      <c r="BU19" s="43">
        <f>IFERROR(VLOOKUP(V19,Таблица1[],3,0),0)*$E$2/100</f>
        <v>0</v>
      </c>
      <c r="BV19" s="43">
        <f>IFERROR(VLOOKUP(V19,Таблица1[],2,0),0)*$E$2/100</f>
        <v>0</v>
      </c>
      <c r="BW19" s="43">
        <f>IFERROR(VLOOKUP(V19,Таблица1[],4,0),0)*$E$2/100</f>
        <v>0</v>
      </c>
      <c r="BX19" s="5" t="str">
        <f t="shared" si="10"/>
        <v>,  0,0,0</v>
      </c>
      <c r="BY19" s="43">
        <f>IFERROR(VLOOKUP(W19,Таблица1[],3,0),0)*$E$2/100</f>
        <v>0</v>
      </c>
      <c r="BZ19" s="43">
        <f>IFERROR(VLOOKUP(W19,Таблица1[],2,0),0)*$E$2/100</f>
        <v>0</v>
      </c>
      <c r="CA19" s="43">
        <f>IFERROR(VLOOKUP(W19,Таблица1[],4,0),0)*$E$2/100</f>
        <v>0</v>
      </c>
      <c r="CB19" s="5" t="str">
        <f t="shared" si="11"/>
        <v>,  0,0,0</v>
      </c>
      <c r="CC19" s="43">
        <f>IFERROR(VLOOKUP(X19,Таблица1[],3,0),0)*$E$2/100</f>
        <v>0</v>
      </c>
      <c r="CD19" s="43">
        <f>IFERROR(VLOOKUP(X19,Таблица1[],2,0),0)*$E$2/100</f>
        <v>0</v>
      </c>
      <c r="CE19" s="43">
        <f>IFERROR(VLOOKUP(X19,Таблица1[],4,0),0)*$E$2/100</f>
        <v>0</v>
      </c>
      <c r="CF19" s="5" t="str">
        <f t="shared" si="12"/>
        <v>,  0,0,0</v>
      </c>
      <c r="CG19" s="43">
        <f>IFERROR(VLOOKUP(Y19,Таблица1[],3,0),0)*$E$2/100</f>
        <v>0</v>
      </c>
      <c r="CH19" s="43">
        <f>IFERROR(VLOOKUP(Y19,Таблица1[],2,0),0)*$E$2/100</f>
        <v>0</v>
      </c>
      <c r="CI19" s="43">
        <f>IFERROR(VLOOKUP(Y19,Таблица1[],4,0),0)*$E$2/100</f>
        <v>0</v>
      </c>
      <c r="CJ19" s="5" t="str">
        <f t="shared" si="13"/>
        <v>,  0,0,0</v>
      </c>
      <c r="CK19" s="43">
        <f>IFERROR(VLOOKUP(Z19,Таблица1[],3,0),0)*$E$2/100</f>
        <v>0</v>
      </c>
      <c r="CL19" s="43">
        <f>IFERROR(VLOOKUP(Z19,Таблица1[],2,0),0)*$E$2/100</f>
        <v>0</v>
      </c>
      <c r="CM19" s="43">
        <f>IFERROR(VLOOKUP(Z19,Таблица1[],4,0),0)*$E$2/100</f>
        <v>0</v>
      </c>
      <c r="CN19" s="5" t="str">
        <f t="shared" si="14"/>
        <v>,  0,0,0</v>
      </c>
      <c r="CO19" s="43">
        <f>IFERROR(VLOOKUP(AA19,Таблица1[],3,0),0)*$E$2/100</f>
        <v>0</v>
      </c>
      <c r="CP19" s="43">
        <f>IFERROR(VLOOKUP(AA19,Таблица1[],2,0),0)*$E$2/100</f>
        <v>0</v>
      </c>
      <c r="CQ19" s="43">
        <f>IFERROR(VLOOKUP(AA19,Таблица1[],4,0),0)*$E$2/100</f>
        <v>0</v>
      </c>
      <c r="CR19" s="5" t="str">
        <f t="shared" si="15"/>
        <v>,  0,0,0</v>
      </c>
    </row>
    <row r="20" spans="2:96" x14ac:dyDescent="0.45">
      <c r="B20" s="43">
        <v>16</v>
      </c>
      <c r="C20" s="43">
        <v>10</v>
      </c>
      <c r="D20" s="43">
        <v>16</v>
      </c>
      <c r="E20" s="43">
        <v>1</v>
      </c>
      <c r="F20" t="str">
        <f t="shared" si="16"/>
        <v>16,10,16,1</v>
      </c>
      <c r="H20" s="40" t="s">
        <v>33</v>
      </c>
      <c r="I20" s="40" t="s">
        <v>33</v>
      </c>
      <c r="J20" s="40" t="s">
        <v>33</v>
      </c>
      <c r="K20" s="40" t="s">
        <v>33</v>
      </c>
      <c r="L20" s="40" t="s">
        <v>33</v>
      </c>
      <c r="M20" s="40" t="s">
        <v>33</v>
      </c>
      <c r="N20" s="40" t="s">
        <v>33</v>
      </c>
      <c r="O20" s="40" t="s">
        <v>33</v>
      </c>
      <c r="P20" s="40" t="s">
        <v>33</v>
      </c>
      <c r="Q20" s="40" t="s">
        <v>35</v>
      </c>
      <c r="R20" s="40" t="s">
        <v>37</v>
      </c>
      <c r="S20" s="38" t="s">
        <v>39</v>
      </c>
      <c r="T20" s="38" t="s">
        <v>40</v>
      </c>
      <c r="AC20" t="str">
        <f>CONCATENATE($X$2,F20,CR20,CN20,CJ20,CF20,CB20,BX20,BT20,BP20,BL20,BH20,BD20,AZ20)</f>
        <v>.DB   16,10,16,1,  0,0,0,  0,0,0,  0,0,0,  0,0,0,  0,0,0,  0,0,0,  0,0,0,  0,85,170,  0,0,255,  128,0,128,  255,0,0,  128,128,0</v>
      </c>
      <c r="AD20" s="43" t="s">
        <v>24</v>
      </c>
      <c r="AE20" s="43"/>
      <c r="AF20" s="43"/>
      <c r="AG20" s="49">
        <f>IFERROR(VLOOKUP(HLOOKUP($AG$4,$H$4:$AA$24,ROW(AH20)-3, FALSE),Таблица1[],3,0),0)*$E$2/100</f>
        <v>127.5</v>
      </c>
      <c r="AH20" s="49">
        <f>IFERROR(VLOOKUP(HLOOKUP($AG$4,$H$4:$AA$24,ROW(AH20)-3, FALSE),Таблица1[],2,0),0)*$E$2/100</f>
        <v>127.5</v>
      </c>
      <c r="AI20" s="49">
        <f>IFERROR(VLOOKUP(HLOOKUP($AG$4,$H$4:$AA$24,ROW(AH20)-3, FALSE),Таблица1[],4,0),0)*$E$2/100</f>
        <v>0</v>
      </c>
      <c r="AJ20" s="5" t="str">
        <f t="shared" si="0"/>
        <v>,  128,128,0</v>
      </c>
      <c r="AK20" s="49">
        <f>IFERROR(VLOOKUP(G20,Таблица1[],3,0),0)*$E$2/100</f>
        <v>0</v>
      </c>
      <c r="AL20" s="43">
        <f>IFERROR(VLOOKUP(G20,Таблица1[],2,0),0)*$E$2/100</f>
        <v>0</v>
      </c>
      <c r="AM20" s="43">
        <f>IFERROR(VLOOKUP(G20,Таблица1[],4,0),0)*$E$2/100</f>
        <v>0</v>
      </c>
      <c r="AN20" s="5" t="str">
        <f t="shared" si="1"/>
        <v>,  0,0,0</v>
      </c>
      <c r="AO20" s="49">
        <f>IFERROR(VLOOKUP(K20,Таблица1[],3,0),0)*$E$2/100</f>
        <v>127.5</v>
      </c>
      <c r="AP20" s="43">
        <f>IFERROR(VLOOKUP(K20,Таблица1[],2,0),0)*$E$2/100</f>
        <v>127.5</v>
      </c>
      <c r="AQ20" s="43">
        <f>IFERROR(VLOOKUP(K20,Таблица1[],4,0),0)*$E$2/100</f>
        <v>0</v>
      </c>
      <c r="AR20" s="5" t="str">
        <f t="shared" si="2"/>
        <v>,  128,128,0</v>
      </c>
      <c r="AS20" s="49">
        <f>IFERROR(VLOOKUP(O20,Таблица1[],3,0),0)*$E$2/100</f>
        <v>127.5</v>
      </c>
      <c r="AT20" s="43">
        <f>IFERROR(VLOOKUP(O20,Таблица1[],2,0),0)*$E$2/100</f>
        <v>127.5</v>
      </c>
      <c r="AU20" s="43">
        <f>IFERROR(VLOOKUP(O20,Таблица1[],4,0),0)*$E$2/100</f>
        <v>0</v>
      </c>
      <c r="AV20" s="5" t="str">
        <f t="shared" si="3"/>
        <v>,  128,128,0</v>
      </c>
      <c r="AW20" s="47">
        <f>IFERROR(VLOOKUP(P20,Таблица1[],3,0),0)*$E$2/100</f>
        <v>127.5</v>
      </c>
      <c r="AX20" s="43">
        <f>IFERROR(VLOOKUP(P20,Таблица1[],2,0),0)*$E$2/100</f>
        <v>127.5</v>
      </c>
      <c r="AY20" s="43">
        <f>IFERROR(VLOOKUP(P20,Таблица1[],4,0),0)*$E$2/100</f>
        <v>0</v>
      </c>
      <c r="AZ20" s="5" t="str">
        <f t="shared" si="4"/>
        <v>,  128,128,0</v>
      </c>
      <c r="BA20" s="43">
        <f>IFERROR(VLOOKUP(Q20,Таблица1[],3,0),0)*$E$2/100</f>
        <v>255</v>
      </c>
      <c r="BB20" s="43">
        <f>IFERROR(VLOOKUP(Q20,Таблица1[],2,0),0)*$E$2/100</f>
        <v>0</v>
      </c>
      <c r="BC20" s="43">
        <f>IFERROR(VLOOKUP(Q20,Таблица1[],4,0),0)*$E$2/100</f>
        <v>0</v>
      </c>
      <c r="BD20" s="5" t="str">
        <f t="shared" si="5"/>
        <v>,  255,0,0</v>
      </c>
      <c r="BE20" s="43">
        <f>IFERROR(VLOOKUP(R20,Таблица1[],3,0),0)*$E$2/100</f>
        <v>127.5</v>
      </c>
      <c r="BF20" s="43">
        <f>IFERROR(VLOOKUP(R20,Таблица1[],2,0),0)*$E$2/100</f>
        <v>0</v>
      </c>
      <c r="BG20" s="43">
        <f>IFERROR(VLOOKUP(R20,Таблица1[],4,0),0)*$E$2/100</f>
        <v>127.5</v>
      </c>
      <c r="BH20" s="5" t="str">
        <f t="shared" si="6"/>
        <v>,  128,0,128</v>
      </c>
      <c r="BI20" s="43">
        <f>IFERROR(VLOOKUP(S20,Таблица1[],3,0),0)*$E$2/100</f>
        <v>0</v>
      </c>
      <c r="BJ20" s="43">
        <f>IFERROR(VLOOKUP(S20,Таблица1[],2,0),0)*$E$2/100</f>
        <v>0</v>
      </c>
      <c r="BK20" s="43">
        <f>IFERROR(VLOOKUP(S20,Таблица1[],4,0),0)*$E$2/100</f>
        <v>255</v>
      </c>
      <c r="BL20" s="5" t="str">
        <f t="shared" si="7"/>
        <v>,  0,0,255</v>
      </c>
      <c r="BM20" s="43">
        <f>IFERROR(VLOOKUP(T20,Таблица1[],3,0),0)*$E$2/100</f>
        <v>0</v>
      </c>
      <c r="BN20" s="43">
        <f>IFERROR(VLOOKUP(T20,Таблица1[],2,0),0)*$E$2/100</f>
        <v>85</v>
      </c>
      <c r="BO20" s="43">
        <f>IFERROR(VLOOKUP(T20,Таблица1[],4,0),0)*$E$2/100</f>
        <v>170</v>
      </c>
      <c r="BP20" s="5" t="str">
        <f t="shared" si="8"/>
        <v>,  0,85,170</v>
      </c>
      <c r="BQ20" s="43">
        <f>IFERROR(VLOOKUP(U20,Таблица1[],3,0),0)*$E$2/100</f>
        <v>0</v>
      </c>
      <c r="BR20" s="43">
        <f>IFERROR(VLOOKUP(U20,Таблица1[],2,0),0)*$E$2/100</f>
        <v>0</v>
      </c>
      <c r="BS20" s="43">
        <f>IFERROR(VLOOKUP(U20,Таблица1[],4,0),0)*$E$2/100</f>
        <v>0</v>
      </c>
      <c r="BT20" s="5" t="str">
        <f t="shared" si="9"/>
        <v>,  0,0,0</v>
      </c>
      <c r="BU20" s="43">
        <f>IFERROR(VLOOKUP(V20,Таблица1[],3,0),0)*$E$2/100</f>
        <v>0</v>
      </c>
      <c r="BV20" s="43">
        <f>IFERROR(VLOOKUP(V20,Таблица1[],2,0),0)*$E$2/100</f>
        <v>0</v>
      </c>
      <c r="BW20" s="43">
        <f>IFERROR(VLOOKUP(V20,Таблица1[],4,0),0)*$E$2/100</f>
        <v>0</v>
      </c>
      <c r="BX20" s="5" t="str">
        <f t="shared" si="10"/>
        <v>,  0,0,0</v>
      </c>
      <c r="BY20" s="43">
        <f>IFERROR(VLOOKUP(W20,Таблица1[],3,0),0)*$E$2/100</f>
        <v>0</v>
      </c>
      <c r="BZ20" s="43">
        <f>IFERROR(VLOOKUP(W20,Таблица1[],2,0),0)*$E$2/100</f>
        <v>0</v>
      </c>
      <c r="CA20" s="43">
        <f>IFERROR(VLOOKUP(W20,Таблица1[],4,0),0)*$E$2/100</f>
        <v>0</v>
      </c>
      <c r="CB20" s="5" t="str">
        <f t="shared" si="11"/>
        <v>,  0,0,0</v>
      </c>
      <c r="CC20" s="43">
        <f>IFERROR(VLOOKUP(X20,Таблица1[],3,0),0)*$E$2/100</f>
        <v>0</v>
      </c>
      <c r="CD20" s="43">
        <f>IFERROR(VLOOKUP(X20,Таблица1[],2,0),0)*$E$2/100</f>
        <v>0</v>
      </c>
      <c r="CE20" s="43">
        <f>IFERROR(VLOOKUP(X20,Таблица1[],4,0),0)*$E$2/100</f>
        <v>0</v>
      </c>
      <c r="CF20" s="5" t="str">
        <f t="shared" si="12"/>
        <v>,  0,0,0</v>
      </c>
      <c r="CG20" s="43">
        <f>IFERROR(VLOOKUP(Y20,Таблица1[],3,0),0)*$E$2/100</f>
        <v>0</v>
      </c>
      <c r="CH20" s="43">
        <f>IFERROR(VLOOKUP(Y20,Таблица1[],2,0),0)*$E$2/100</f>
        <v>0</v>
      </c>
      <c r="CI20" s="43">
        <f>IFERROR(VLOOKUP(Y20,Таблица1[],4,0),0)*$E$2/100</f>
        <v>0</v>
      </c>
      <c r="CJ20" s="5" t="str">
        <f t="shared" si="13"/>
        <v>,  0,0,0</v>
      </c>
      <c r="CK20" s="43">
        <f>IFERROR(VLOOKUP(Z20,Таблица1[],3,0),0)*$E$2/100</f>
        <v>0</v>
      </c>
      <c r="CL20" s="43">
        <f>IFERROR(VLOOKUP(Z20,Таблица1[],2,0),0)*$E$2/100</f>
        <v>0</v>
      </c>
      <c r="CM20" s="43">
        <f>IFERROR(VLOOKUP(Z20,Таблица1[],4,0),0)*$E$2/100</f>
        <v>0</v>
      </c>
      <c r="CN20" s="5" t="str">
        <f t="shared" si="14"/>
        <v>,  0,0,0</v>
      </c>
      <c r="CO20" s="43">
        <f>IFERROR(VLOOKUP(AA20,Таблица1[],3,0),0)*$E$2/100</f>
        <v>0</v>
      </c>
      <c r="CP20" s="43">
        <f>IFERROR(VLOOKUP(AA20,Таблица1[],2,0),0)*$E$2/100</f>
        <v>0</v>
      </c>
      <c r="CQ20" s="43">
        <f>IFERROR(VLOOKUP(AA20,Таблица1[],4,0),0)*$E$2/100</f>
        <v>0</v>
      </c>
      <c r="CR20" s="5" t="str">
        <f t="shared" si="15"/>
        <v>,  0,0,0</v>
      </c>
    </row>
    <row r="21" spans="2:96" x14ac:dyDescent="0.45">
      <c r="B21" s="43">
        <v>16</v>
      </c>
      <c r="C21" s="43">
        <v>10</v>
      </c>
      <c r="D21" s="43">
        <v>16</v>
      </c>
      <c r="E21" s="43">
        <v>1</v>
      </c>
      <c r="F21" t="str">
        <f t="shared" si="16"/>
        <v>16,10,16,1</v>
      </c>
      <c r="H21" s="40" t="s">
        <v>35</v>
      </c>
      <c r="I21" s="40" t="s">
        <v>35</v>
      </c>
      <c r="J21" s="40" t="s">
        <v>35</v>
      </c>
      <c r="K21" s="40" t="s">
        <v>35</v>
      </c>
      <c r="L21" s="40" t="s">
        <v>35</v>
      </c>
      <c r="M21" s="40" t="s">
        <v>35</v>
      </c>
      <c r="N21" s="40" t="s">
        <v>35</v>
      </c>
      <c r="O21" s="40" t="s">
        <v>35</v>
      </c>
      <c r="P21" s="40" t="s">
        <v>35</v>
      </c>
      <c r="Q21" s="40" t="s">
        <v>37</v>
      </c>
      <c r="R21" s="40" t="s">
        <v>39</v>
      </c>
      <c r="S21" s="38" t="s">
        <v>40</v>
      </c>
      <c r="AC21" t="str">
        <f>CONCATENATE($X$2,F21,CR21,CN21,CJ21,CF21,CB21,BX21,BT21,BP21,BL21,BH21,BD21,AZ21)</f>
        <v>.DB   16,10,16,1,  0,0,0,  0,0,0,  0,0,0,  0,0,0,  0,0,0,  0,0,0,  0,0,0,  0,0,0,  0,85,170,  0,0,255,  128,0,128,  255,0,0</v>
      </c>
      <c r="AD21" s="43" t="s">
        <v>24</v>
      </c>
      <c r="AE21" s="43"/>
      <c r="AF21" s="43"/>
      <c r="AG21" s="49">
        <f>IFERROR(VLOOKUP(HLOOKUP($AG$4,$H$4:$AA$24,ROW(AH21)-3, FALSE),Таблица1[],3,0),0)*$E$2/100</f>
        <v>255</v>
      </c>
      <c r="AH21" s="49">
        <f>IFERROR(VLOOKUP(HLOOKUP($AG$4,$H$4:$AA$24,ROW(AH21)-3, FALSE),Таблица1[],2,0),0)*$E$2/100</f>
        <v>0</v>
      </c>
      <c r="AI21" s="49">
        <f>IFERROR(VLOOKUP(HLOOKUP($AG$4,$H$4:$AA$24,ROW(AH21)-3, FALSE),Таблица1[],4,0),0)*$E$2/100</f>
        <v>0</v>
      </c>
      <c r="AJ21" s="5" t="str">
        <f t="shared" si="0"/>
        <v>,  255,0,0</v>
      </c>
      <c r="AK21" s="49">
        <f>IFERROR(VLOOKUP(G21,Таблица1[],3,0),0)*$E$2/100</f>
        <v>0</v>
      </c>
      <c r="AL21" s="43">
        <f>IFERROR(VLOOKUP(G21,Таблица1[],2,0),0)*$E$2/100</f>
        <v>0</v>
      </c>
      <c r="AM21" s="43">
        <f>IFERROR(VLOOKUP(G21,Таблица1[],4,0),0)*$E$2/100</f>
        <v>0</v>
      </c>
      <c r="AN21" s="5" t="str">
        <f t="shared" si="1"/>
        <v>,  0,0,0</v>
      </c>
      <c r="AO21" s="49">
        <f>IFERROR(VLOOKUP(K21,Таблица1[],3,0),0)*$E$2/100</f>
        <v>255</v>
      </c>
      <c r="AP21" s="43">
        <f>IFERROR(VLOOKUP(K21,Таблица1[],2,0),0)*$E$2/100</f>
        <v>0</v>
      </c>
      <c r="AQ21" s="43">
        <f>IFERROR(VLOOKUP(K21,Таблица1[],4,0),0)*$E$2/100</f>
        <v>0</v>
      </c>
      <c r="AR21" s="5" t="str">
        <f t="shared" si="2"/>
        <v>,  255,0,0</v>
      </c>
      <c r="AS21" s="49">
        <f>IFERROR(VLOOKUP(O21,Таблица1[],3,0),0)*$E$2/100</f>
        <v>255</v>
      </c>
      <c r="AT21" s="43">
        <f>IFERROR(VLOOKUP(O21,Таблица1[],2,0),0)*$E$2/100</f>
        <v>0</v>
      </c>
      <c r="AU21" s="43">
        <f>IFERROR(VLOOKUP(O21,Таблица1[],4,0),0)*$E$2/100</f>
        <v>0</v>
      </c>
      <c r="AV21" s="5" t="str">
        <f t="shared" si="3"/>
        <v>,  255,0,0</v>
      </c>
      <c r="AW21" s="47">
        <f>IFERROR(VLOOKUP(P21,Таблица1[],3,0),0)*$E$2/100</f>
        <v>255</v>
      </c>
      <c r="AX21" s="43">
        <f>IFERROR(VLOOKUP(P21,Таблица1[],2,0),0)*$E$2/100</f>
        <v>0</v>
      </c>
      <c r="AY21" s="43">
        <f>IFERROR(VLOOKUP(P21,Таблица1[],4,0),0)*$E$2/100</f>
        <v>0</v>
      </c>
      <c r="AZ21" s="5" t="str">
        <f t="shared" si="4"/>
        <v>,  255,0,0</v>
      </c>
      <c r="BA21" s="43">
        <f>IFERROR(VLOOKUP(Q21,Таблица1[],3,0),0)*$E$2/100</f>
        <v>127.5</v>
      </c>
      <c r="BB21" s="43">
        <f>IFERROR(VLOOKUP(Q21,Таблица1[],2,0),0)*$E$2/100</f>
        <v>0</v>
      </c>
      <c r="BC21" s="43">
        <f>IFERROR(VLOOKUP(Q21,Таблица1[],4,0),0)*$E$2/100</f>
        <v>127.5</v>
      </c>
      <c r="BD21" s="5" t="str">
        <f t="shared" si="5"/>
        <v>,  128,0,128</v>
      </c>
      <c r="BE21" s="43">
        <f>IFERROR(VLOOKUP(R21,Таблица1[],3,0),0)*$E$2/100</f>
        <v>0</v>
      </c>
      <c r="BF21" s="43">
        <f>IFERROR(VLOOKUP(R21,Таблица1[],2,0),0)*$E$2/100</f>
        <v>0</v>
      </c>
      <c r="BG21" s="43">
        <f>IFERROR(VLOOKUP(R21,Таблица1[],4,0),0)*$E$2/100</f>
        <v>255</v>
      </c>
      <c r="BH21" s="5" t="str">
        <f t="shared" si="6"/>
        <v>,  0,0,255</v>
      </c>
      <c r="BI21" s="43">
        <f>IFERROR(VLOOKUP(S21,Таблица1[],3,0),0)*$E$2/100</f>
        <v>0</v>
      </c>
      <c r="BJ21" s="43">
        <f>IFERROR(VLOOKUP(S21,Таблица1[],2,0),0)*$E$2/100</f>
        <v>85</v>
      </c>
      <c r="BK21" s="43">
        <f>IFERROR(VLOOKUP(S21,Таблица1[],4,0),0)*$E$2/100</f>
        <v>170</v>
      </c>
      <c r="BL21" s="5" t="str">
        <f t="shared" si="7"/>
        <v>,  0,85,170</v>
      </c>
      <c r="BM21" s="43">
        <f>IFERROR(VLOOKUP(T21,Таблица1[],3,0),0)*$E$2/100</f>
        <v>0</v>
      </c>
      <c r="BN21" s="43">
        <f>IFERROR(VLOOKUP(T21,Таблица1[],2,0),0)*$E$2/100</f>
        <v>0</v>
      </c>
      <c r="BO21" s="43">
        <f>IFERROR(VLOOKUP(T21,Таблица1[],4,0),0)*$E$2/100</f>
        <v>0</v>
      </c>
      <c r="BP21" s="5" t="str">
        <f t="shared" si="8"/>
        <v>,  0,0,0</v>
      </c>
      <c r="BQ21" s="43">
        <f>IFERROR(VLOOKUP(U21,Таблица1[],3,0),0)*$E$2/100</f>
        <v>0</v>
      </c>
      <c r="BR21" s="43">
        <f>IFERROR(VLOOKUP(U21,Таблица1[],2,0),0)*$E$2/100</f>
        <v>0</v>
      </c>
      <c r="BS21" s="43">
        <f>IFERROR(VLOOKUP(U21,Таблица1[],4,0),0)*$E$2/100</f>
        <v>0</v>
      </c>
      <c r="BT21" s="5" t="str">
        <f t="shared" si="9"/>
        <v>,  0,0,0</v>
      </c>
      <c r="BU21" s="43">
        <f>IFERROR(VLOOKUP(V21,Таблица1[],3,0),0)*$E$2/100</f>
        <v>0</v>
      </c>
      <c r="BV21" s="43">
        <f>IFERROR(VLOOKUP(V21,Таблица1[],2,0),0)*$E$2/100</f>
        <v>0</v>
      </c>
      <c r="BW21" s="43">
        <f>IFERROR(VLOOKUP(V21,Таблица1[],4,0),0)*$E$2/100</f>
        <v>0</v>
      </c>
      <c r="BX21" s="5" t="str">
        <f t="shared" si="10"/>
        <v>,  0,0,0</v>
      </c>
      <c r="BY21" s="43">
        <f>IFERROR(VLOOKUP(W21,Таблица1[],3,0),0)*$E$2/100</f>
        <v>0</v>
      </c>
      <c r="BZ21" s="43">
        <f>IFERROR(VLOOKUP(W21,Таблица1[],2,0),0)*$E$2/100</f>
        <v>0</v>
      </c>
      <c r="CA21" s="43">
        <f>IFERROR(VLOOKUP(W21,Таблица1[],4,0),0)*$E$2/100</f>
        <v>0</v>
      </c>
      <c r="CB21" s="5" t="str">
        <f t="shared" si="11"/>
        <v>,  0,0,0</v>
      </c>
      <c r="CC21" s="43">
        <f>IFERROR(VLOOKUP(X21,Таблица1[],3,0),0)*$E$2/100</f>
        <v>0</v>
      </c>
      <c r="CD21" s="43">
        <f>IFERROR(VLOOKUP(X21,Таблица1[],2,0),0)*$E$2/100</f>
        <v>0</v>
      </c>
      <c r="CE21" s="43">
        <f>IFERROR(VLOOKUP(X21,Таблица1[],4,0),0)*$E$2/100</f>
        <v>0</v>
      </c>
      <c r="CF21" s="5" t="str">
        <f t="shared" si="12"/>
        <v>,  0,0,0</v>
      </c>
      <c r="CG21" s="43">
        <f>IFERROR(VLOOKUP(Y21,Таблица1[],3,0),0)*$E$2/100</f>
        <v>0</v>
      </c>
      <c r="CH21" s="43">
        <f>IFERROR(VLOOKUP(Y21,Таблица1[],2,0),0)*$E$2/100</f>
        <v>0</v>
      </c>
      <c r="CI21" s="43">
        <f>IFERROR(VLOOKUP(Y21,Таблица1[],4,0),0)*$E$2/100</f>
        <v>0</v>
      </c>
      <c r="CJ21" s="5" t="str">
        <f t="shared" si="13"/>
        <v>,  0,0,0</v>
      </c>
      <c r="CK21" s="43">
        <f>IFERROR(VLOOKUP(Z21,Таблица1[],3,0),0)*$E$2/100</f>
        <v>0</v>
      </c>
      <c r="CL21" s="43">
        <f>IFERROR(VLOOKUP(Z21,Таблица1[],2,0),0)*$E$2/100</f>
        <v>0</v>
      </c>
      <c r="CM21" s="43">
        <f>IFERROR(VLOOKUP(Z21,Таблица1[],4,0),0)*$E$2/100</f>
        <v>0</v>
      </c>
      <c r="CN21" s="5" t="str">
        <f t="shared" si="14"/>
        <v>,  0,0,0</v>
      </c>
      <c r="CO21" s="43">
        <f>IFERROR(VLOOKUP(AA21,Таблица1[],3,0),0)*$E$2/100</f>
        <v>0</v>
      </c>
      <c r="CP21" s="43">
        <f>IFERROR(VLOOKUP(AA21,Таблица1[],2,0),0)*$E$2/100</f>
        <v>0</v>
      </c>
      <c r="CQ21" s="43">
        <f>IFERROR(VLOOKUP(AA21,Таблица1[],4,0),0)*$E$2/100</f>
        <v>0</v>
      </c>
      <c r="CR21" s="5" t="str">
        <f t="shared" si="15"/>
        <v>,  0,0,0</v>
      </c>
    </row>
    <row r="22" spans="2:96" x14ac:dyDescent="0.45">
      <c r="B22" s="43">
        <v>16</v>
      </c>
      <c r="C22" s="43">
        <v>10</v>
      </c>
      <c r="D22" s="43">
        <v>16</v>
      </c>
      <c r="E22" s="43">
        <v>1</v>
      </c>
      <c r="F22" t="str">
        <f t="shared" si="16"/>
        <v>16,10,16,1</v>
      </c>
      <c r="H22" s="40" t="s">
        <v>37</v>
      </c>
      <c r="I22" s="40" t="s">
        <v>37</v>
      </c>
      <c r="J22" s="40" t="s">
        <v>37</v>
      </c>
      <c r="K22" s="40" t="s">
        <v>37</v>
      </c>
      <c r="L22" s="40" t="s">
        <v>37</v>
      </c>
      <c r="M22" s="40" t="s">
        <v>37</v>
      </c>
      <c r="N22" s="40" t="s">
        <v>37</v>
      </c>
      <c r="O22" s="40" t="s">
        <v>37</v>
      </c>
      <c r="P22" s="40" t="s">
        <v>37</v>
      </c>
      <c r="Q22" s="40" t="s">
        <v>39</v>
      </c>
      <c r="R22" s="40" t="s">
        <v>40</v>
      </c>
      <c r="AC22" t="str">
        <f>CONCATENATE($X$2,F22,CR22,CN22,CJ22,CF22,CB22,BX22,BT22,BP22,BL22,BH22,BD22,AZ22)</f>
        <v>.DB   16,10,16,1,  0,0,0,  0,0,0,  0,0,0,  0,0,0,  0,0,0,  0,0,0,  0,0,0,  0,0,0,  0,0,0,  0,85,170,  0,0,255,  128,0,128</v>
      </c>
      <c r="AD22" s="43" t="s">
        <v>24</v>
      </c>
      <c r="AE22" s="43"/>
      <c r="AF22" s="43"/>
      <c r="AG22" s="49">
        <f>IFERROR(VLOOKUP(HLOOKUP($AG$4,$H$4:$AA$24,ROW(AH22)-3, FALSE),Таблица1[],3,0),0)*$E$2/100</f>
        <v>127.5</v>
      </c>
      <c r="AH22" s="49">
        <f>IFERROR(VLOOKUP(HLOOKUP($AG$4,$H$4:$AA$24,ROW(AH22)-3, FALSE),Таблица1[],2,0),0)*$E$2/100</f>
        <v>0</v>
      </c>
      <c r="AI22" s="49">
        <f>IFERROR(VLOOKUP(HLOOKUP($AG$4,$H$4:$AA$24,ROW(AH22)-3, FALSE),Таблица1[],4,0),0)*$E$2/100</f>
        <v>127.5</v>
      </c>
      <c r="AJ22" s="5" t="str">
        <f t="shared" si="0"/>
        <v>,  128,0,128</v>
      </c>
      <c r="AK22" s="49">
        <f>IFERROR(VLOOKUP(G22,Таблица1[],3,0),0)*$E$2/100</f>
        <v>0</v>
      </c>
      <c r="AL22" s="43">
        <f>IFERROR(VLOOKUP(G22,Таблица1[],2,0),0)*$E$2/100</f>
        <v>0</v>
      </c>
      <c r="AM22" s="43">
        <f>IFERROR(VLOOKUP(G22,Таблица1[],4,0),0)*$E$2/100</f>
        <v>0</v>
      </c>
      <c r="AN22" s="5" t="str">
        <f t="shared" si="1"/>
        <v>,  0,0,0</v>
      </c>
      <c r="AO22" s="49">
        <f>IFERROR(VLOOKUP(K22,Таблица1[],3,0),0)*$E$2/100</f>
        <v>127.5</v>
      </c>
      <c r="AP22" s="43">
        <f>IFERROR(VLOOKUP(K22,Таблица1[],2,0),0)*$E$2/100</f>
        <v>0</v>
      </c>
      <c r="AQ22" s="43">
        <f>IFERROR(VLOOKUP(K22,Таблица1[],4,0),0)*$E$2/100</f>
        <v>127.5</v>
      </c>
      <c r="AR22" s="5" t="str">
        <f t="shared" si="2"/>
        <v>,  128,0,128</v>
      </c>
      <c r="AS22" s="49">
        <f>IFERROR(VLOOKUP(O22,Таблица1[],3,0),0)*$E$2/100</f>
        <v>127.5</v>
      </c>
      <c r="AT22" s="43">
        <f>IFERROR(VLOOKUP(O22,Таблица1[],2,0),0)*$E$2/100</f>
        <v>0</v>
      </c>
      <c r="AU22" s="43">
        <f>IFERROR(VLOOKUP(O22,Таблица1[],4,0),0)*$E$2/100</f>
        <v>127.5</v>
      </c>
      <c r="AV22" s="5" t="str">
        <f t="shared" si="3"/>
        <v>,  128,0,128</v>
      </c>
      <c r="AW22" s="47">
        <f>IFERROR(VLOOKUP(P22,Таблица1[],3,0),0)*$E$2/100</f>
        <v>127.5</v>
      </c>
      <c r="AX22" s="43">
        <f>IFERROR(VLOOKUP(P22,Таблица1[],2,0),0)*$E$2/100</f>
        <v>0</v>
      </c>
      <c r="AY22" s="43">
        <f>IFERROR(VLOOKUP(P22,Таблица1[],4,0),0)*$E$2/100</f>
        <v>127.5</v>
      </c>
      <c r="AZ22" s="5" t="str">
        <f t="shared" si="4"/>
        <v>,  128,0,128</v>
      </c>
      <c r="BA22" s="43">
        <f>IFERROR(VLOOKUP(Q22,Таблица1[],3,0),0)*$E$2/100</f>
        <v>0</v>
      </c>
      <c r="BB22" s="43">
        <f>IFERROR(VLOOKUP(Q22,Таблица1[],2,0),0)*$E$2/100</f>
        <v>0</v>
      </c>
      <c r="BC22" s="43">
        <f>IFERROR(VLOOKUP(Q22,Таблица1[],4,0),0)*$E$2/100</f>
        <v>255</v>
      </c>
      <c r="BD22" s="5" t="str">
        <f t="shared" si="5"/>
        <v>,  0,0,255</v>
      </c>
      <c r="BE22" s="43">
        <f>IFERROR(VLOOKUP(R22,Таблица1[],3,0),0)*$E$2/100</f>
        <v>0</v>
      </c>
      <c r="BF22" s="43">
        <f>IFERROR(VLOOKUP(R22,Таблица1[],2,0),0)*$E$2/100</f>
        <v>85</v>
      </c>
      <c r="BG22" s="43">
        <f>IFERROR(VLOOKUP(R22,Таблица1[],4,0),0)*$E$2/100</f>
        <v>170</v>
      </c>
      <c r="BH22" s="5" t="str">
        <f t="shared" si="6"/>
        <v>,  0,85,170</v>
      </c>
      <c r="BI22" s="43">
        <f>IFERROR(VLOOKUP(S22,Таблица1[],3,0),0)*$E$2/100</f>
        <v>0</v>
      </c>
      <c r="BJ22" s="43">
        <f>IFERROR(VLOOKUP(S22,Таблица1[],2,0),0)*$E$2/100</f>
        <v>0</v>
      </c>
      <c r="BK22" s="43">
        <f>IFERROR(VLOOKUP(S22,Таблица1[],4,0),0)*$E$2/100</f>
        <v>0</v>
      </c>
      <c r="BL22" s="5" t="str">
        <f t="shared" si="7"/>
        <v>,  0,0,0</v>
      </c>
      <c r="BM22" s="43">
        <f>IFERROR(VLOOKUP(T22,Таблица1[],3,0),0)*$E$2/100</f>
        <v>0</v>
      </c>
      <c r="BN22" s="43">
        <f>IFERROR(VLOOKUP(T22,Таблица1[],2,0),0)*$E$2/100</f>
        <v>0</v>
      </c>
      <c r="BO22" s="43">
        <f>IFERROR(VLOOKUP(T22,Таблица1[],4,0),0)*$E$2/100</f>
        <v>0</v>
      </c>
      <c r="BP22" s="5" t="str">
        <f t="shared" si="8"/>
        <v>,  0,0,0</v>
      </c>
      <c r="BQ22" s="43">
        <f>IFERROR(VLOOKUP(U22,Таблица1[],3,0),0)*$E$2/100</f>
        <v>0</v>
      </c>
      <c r="BR22" s="43">
        <f>IFERROR(VLOOKUP(U22,Таблица1[],2,0),0)*$E$2/100</f>
        <v>0</v>
      </c>
      <c r="BS22" s="43">
        <f>IFERROR(VLOOKUP(U22,Таблица1[],4,0),0)*$E$2/100</f>
        <v>0</v>
      </c>
      <c r="BT22" s="5" t="str">
        <f t="shared" si="9"/>
        <v>,  0,0,0</v>
      </c>
      <c r="BU22" s="43">
        <f>IFERROR(VLOOKUP(V22,Таблица1[],3,0),0)*$E$2/100</f>
        <v>0</v>
      </c>
      <c r="BV22" s="43">
        <f>IFERROR(VLOOKUP(V22,Таблица1[],2,0),0)*$E$2/100</f>
        <v>0</v>
      </c>
      <c r="BW22" s="43">
        <f>IFERROR(VLOOKUP(V22,Таблица1[],4,0),0)*$E$2/100</f>
        <v>0</v>
      </c>
      <c r="BX22" s="5" t="str">
        <f t="shared" si="10"/>
        <v>,  0,0,0</v>
      </c>
      <c r="BY22" s="43">
        <f>IFERROR(VLOOKUP(W22,Таблица1[],3,0),0)*$E$2/100</f>
        <v>0</v>
      </c>
      <c r="BZ22" s="43">
        <f>IFERROR(VLOOKUP(W22,Таблица1[],2,0),0)*$E$2/100</f>
        <v>0</v>
      </c>
      <c r="CA22" s="43">
        <f>IFERROR(VLOOKUP(W22,Таблица1[],4,0),0)*$E$2/100</f>
        <v>0</v>
      </c>
      <c r="CB22" s="5" t="str">
        <f t="shared" si="11"/>
        <v>,  0,0,0</v>
      </c>
      <c r="CC22" s="43">
        <f>IFERROR(VLOOKUP(X22,Таблица1[],3,0),0)*$E$2/100</f>
        <v>0</v>
      </c>
      <c r="CD22" s="43">
        <f>IFERROR(VLOOKUP(X22,Таблица1[],2,0),0)*$E$2/100</f>
        <v>0</v>
      </c>
      <c r="CE22" s="43">
        <f>IFERROR(VLOOKUP(X22,Таблица1[],4,0),0)*$E$2/100</f>
        <v>0</v>
      </c>
      <c r="CF22" s="5" t="str">
        <f t="shared" si="12"/>
        <v>,  0,0,0</v>
      </c>
      <c r="CG22" s="43">
        <f>IFERROR(VLOOKUP(Y22,Таблица1[],3,0),0)*$E$2/100</f>
        <v>0</v>
      </c>
      <c r="CH22" s="43">
        <f>IFERROR(VLOOKUP(Y22,Таблица1[],2,0),0)*$E$2/100</f>
        <v>0</v>
      </c>
      <c r="CI22" s="43">
        <f>IFERROR(VLOOKUP(Y22,Таблица1[],4,0),0)*$E$2/100</f>
        <v>0</v>
      </c>
      <c r="CJ22" s="5" t="str">
        <f t="shared" si="13"/>
        <v>,  0,0,0</v>
      </c>
      <c r="CK22" s="43">
        <f>IFERROR(VLOOKUP(Z22,Таблица1[],3,0),0)*$E$2/100</f>
        <v>0</v>
      </c>
      <c r="CL22" s="43">
        <f>IFERROR(VLOOKUP(Z22,Таблица1[],2,0),0)*$E$2/100</f>
        <v>0</v>
      </c>
      <c r="CM22" s="43">
        <f>IFERROR(VLOOKUP(Z22,Таблица1[],4,0),0)*$E$2/100</f>
        <v>0</v>
      </c>
      <c r="CN22" s="5" t="str">
        <f t="shared" si="14"/>
        <v>,  0,0,0</v>
      </c>
      <c r="CO22" s="43">
        <f>IFERROR(VLOOKUP(AA22,Таблица1[],3,0),0)*$E$2/100</f>
        <v>0</v>
      </c>
      <c r="CP22" s="43">
        <f>IFERROR(VLOOKUP(AA22,Таблица1[],2,0),0)*$E$2/100</f>
        <v>0</v>
      </c>
      <c r="CQ22" s="43">
        <f>IFERROR(VLOOKUP(AA22,Таблица1[],4,0),0)*$E$2/100</f>
        <v>0</v>
      </c>
      <c r="CR22" s="5" t="str">
        <f t="shared" si="15"/>
        <v>,  0,0,0</v>
      </c>
    </row>
    <row r="23" spans="2:96" x14ac:dyDescent="0.45">
      <c r="B23" s="43">
        <v>16</v>
      </c>
      <c r="C23" s="43">
        <v>10</v>
      </c>
      <c r="D23" s="43">
        <v>16</v>
      </c>
      <c r="E23" s="43">
        <v>1</v>
      </c>
      <c r="F23" t="str">
        <f t="shared" si="16"/>
        <v>16,10,16,1</v>
      </c>
      <c r="H23" s="40" t="s">
        <v>39</v>
      </c>
      <c r="I23" s="40" t="s">
        <v>39</v>
      </c>
      <c r="J23" s="40" t="s">
        <v>39</v>
      </c>
      <c r="K23" s="40" t="s">
        <v>39</v>
      </c>
      <c r="L23" s="40" t="s">
        <v>39</v>
      </c>
      <c r="M23" s="40" t="s">
        <v>39</v>
      </c>
      <c r="N23" s="40" t="s">
        <v>39</v>
      </c>
      <c r="O23" s="40" t="s">
        <v>39</v>
      </c>
      <c r="P23" s="40" t="s">
        <v>39</v>
      </c>
      <c r="Q23" s="40" t="s">
        <v>40</v>
      </c>
      <c r="AC23" t="str">
        <f>CONCATENATE($X$2,F23,CR23,CN23,CJ23,CF23,CB23,BX23,BT23,BP23,BL23,BH23,BD23,AZ23)</f>
        <v>.DB   16,10,16,1,  0,0,0,  0,0,0,  0,0,0,  0,0,0,  0,0,0,  0,0,0,  0,0,0,  0,0,0,  0,0,0,  0,0,0,  0,85,170,  0,0,255</v>
      </c>
      <c r="AD23" s="43" t="s">
        <v>24</v>
      </c>
      <c r="AE23" s="43"/>
      <c r="AF23" s="43"/>
      <c r="AG23" s="49">
        <f>IFERROR(VLOOKUP(HLOOKUP($AG$4,$H$4:$AA$24,ROW(AH23)-3, FALSE),Таблица1[],3,0),0)*$E$2/100</f>
        <v>0</v>
      </c>
      <c r="AH23" s="49">
        <f>IFERROR(VLOOKUP(HLOOKUP($AG$4,$H$4:$AA$24,ROW(AH23)-3, FALSE),Таблица1[],2,0),0)*$E$2/100</f>
        <v>0</v>
      </c>
      <c r="AI23" s="49">
        <f>IFERROR(VLOOKUP(HLOOKUP($AG$4,$H$4:$AA$24,ROW(AH23)-3, FALSE),Таблица1[],4,0),0)*$E$2/100</f>
        <v>255</v>
      </c>
      <c r="AJ23" s="5" t="str">
        <f t="shared" si="0"/>
        <v>,  0,0,255</v>
      </c>
      <c r="AK23" s="49">
        <f>IFERROR(VLOOKUP(G23,Таблица1[],3,0),0)*$E$2/100</f>
        <v>0</v>
      </c>
      <c r="AL23" s="43">
        <f>IFERROR(VLOOKUP(G23,Таблица1[],2,0),0)*$E$2/100</f>
        <v>0</v>
      </c>
      <c r="AM23" s="43">
        <f>IFERROR(VLOOKUP(G23,Таблица1[],4,0),0)*$E$2/100</f>
        <v>0</v>
      </c>
      <c r="AN23" s="5" t="str">
        <f t="shared" si="1"/>
        <v>,  0,0,0</v>
      </c>
      <c r="AO23" s="49">
        <f>IFERROR(VLOOKUP(K23,Таблица1[],3,0),0)*$E$2/100</f>
        <v>0</v>
      </c>
      <c r="AP23" s="43">
        <f>IFERROR(VLOOKUP(K23,Таблица1[],2,0),0)*$E$2/100</f>
        <v>0</v>
      </c>
      <c r="AQ23" s="43">
        <f>IFERROR(VLOOKUP(K23,Таблица1[],4,0),0)*$E$2/100</f>
        <v>255</v>
      </c>
      <c r="AR23" s="5" t="str">
        <f t="shared" si="2"/>
        <v>,  0,0,255</v>
      </c>
      <c r="AS23" s="49">
        <f>IFERROR(VLOOKUP(O23,Таблица1[],3,0),0)*$E$2/100</f>
        <v>0</v>
      </c>
      <c r="AT23" s="43">
        <f>IFERROR(VLOOKUP(O23,Таблица1[],2,0),0)*$E$2/100</f>
        <v>0</v>
      </c>
      <c r="AU23" s="43">
        <f>IFERROR(VLOOKUP(O23,Таблица1[],4,0),0)*$E$2/100</f>
        <v>255</v>
      </c>
      <c r="AV23" s="5" t="str">
        <f t="shared" si="3"/>
        <v>,  0,0,255</v>
      </c>
      <c r="AW23" s="47">
        <f>IFERROR(VLOOKUP(P23,Таблица1[],3,0),0)*$E$2/100</f>
        <v>0</v>
      </c>
      <c r="AX23" s="43">
        <f>IFERROR(VLOOKUP(P23,Таблица1[],2,0),0)*$E$2/100</f>
        <v>0</v>
      </c>
      <c r="AY23" s="43">
        <f>IFERROR(VLOOKUP(P23,Таблица1[],4,0),0)*$E$2/100</f>
        <v>255</v>
      </c>
      <c r="AZ23" s="5" t="str">
        <f t="shared" si="4"/>
        <v>,  0,0,255</v>
      </c>
      <c r="BA23" s="43">
        <f>IFERROR(VLOOKUP(Q23,Таблица1[],3,0),0)*$E$2/100</f>
        <v>0</v>
      </c>
      <c r="BB23" s="43">
        <f>IFERROR(VLOOKUP(Q23,Таблица1[],2,0),0)*$E$2/100</f>
        <v>85</v>
      </c>
      <c r="BC23" s="43">
        <f>IFERROR(VLOOKUP(Q23,Таблица1[],4,0),0)*$E$2/100</f>
        <v>170</v>
      </c>
      <c r="BD23" s="5" t="str">
        <f t="shared" si="5"/>
        <v>,  0,85,170</v>
      </c>
      <c r="BE23" s="43">
        <f>IFERROR(VLOOKUP(R23,Таблица1[],3,0),0)*$E$2/100</f>
        <v>0</v>
      </c>
      <c r="BF23" s="43">
        <f>IFERROR(VLOOKUP(R23,Таблица1[],2,0),0)*$E$2/100</f>
        <v>0</v>
      </c>
      <c r="BG23" s="43">
        <f>IFERROR(VLOOKUP(R23,Таблица1[],4,0),0)*$E$2/100</f>
        <v>0</v>
      </c>
      <c r="BH23" s="5" t="str">
        <f t="shared" si="6"/>
        <v>,  0,0,0</v>
      </c>
      <c r="BI23" s="43">
        <f>IFERROR(VLOOKUP(S23,Таблица1[],3,0),0)*$E$2/100</f>
        <v>0</v>
      </c>
      <c r="BJ23" s="43">
        <f>IFERROR(VLOOKUP(S23,Таблица1[],2,0),0)*$E$2/100</f>
        <v>0</v>
      </c>
      <c r="BK23" s="43">
        <f>IFERROR(VLOOKUP(S23,Таблица1[],4,0),0)*$E$2/100</f>
        <v>0</v>
      </c>
      <c r="BL23" s="5" t="str">
        <f t="shared" si="7"/>
        <v>,  0,0,0</v>
      </c>
      <c r="BM23" s="43">
        <f>IFERROR(VLOOKUP(T23,Таблица1[],3,0),0)*$E$2/100</f>
        <v>0</v>
      </c>
      <c r="BN23" s="43">
        <f>IFERROR(VLOOKUP(T23,Таблица1[],2,0),0)*$E$2/100</f>
        <v>0</v>
      </c>
      <c r="BO23" s="43">
        <f>IFERROR(VLOOKUP(T23,Таблица1[],4,0),0)*$E$2/100</f>
        <v>0</v>
      </c>
      <c r="BP23" s="5" t="str">
        <f t="shared" si="8"/>
        <v>,  0,0,0</v>
      </c>
      <c r="BQ23" s="43">
        <f>IFERROR(VLOOKUP(U23,Таблица1[],3,0),0)*$E$2/100</f>
        <v>0</v>
      </c>
      <c r="BR23" s="43">
        <f>IFERROR(VLOOKUP(U23,Таблица1[],2,0),0)*$E$2/100</f>
        <v>0</v>
      </c>
      <c r="BS23" s="43">
        <f>IFERROR(VLOOKUP(U23,Таблица1[],4,0),0)*$E$2/100</f>
        <v>0</v>
      </c>
      <c r="BT23" s="5" t="str">
        <f t="shared" si="9"/>
        <v>,  0,0,0</v>
      </c>
      <c r="BU23" s="43">
        <f>IFERROR(VLOOKUP(V23,Таблица1[],3,0),0)*$E$2/100</f>
        <v>0</v>
      </c>
      <c r="BV23" s="43">
        <f>IFERROR(VLOOKUP(V23,Таблица1[],2,0),0)*$E$2/100</f>
        <v>0</v>
      </c>
      <c r="BW23" s="43">
        <f>IFERROR(VLOOKUP(V23,Таблица1[],4,0),0)*$E$2/100</f>
        <v>0</v>
      </c>
      <c r="BX23" s="5" t="str">
        <f t="shared" si="10"/>
        <v>,  0,0,0</v>
      </c>
      <c r="BY23" s="43">
        <f>IFERROR(VLOOKUP(W23,Таблица1[],3,0),0)*$E$2/100</f>
        <v>0</v>
      </c>
      <c r="BZ23" s="43">
        <f>IFERROR(VLOOKUP(W23,Таблица1[],2,0),0)*$E$2/100</f>
        <v>0</v>
      </c>
      <c r="CA23" s="43">
        <f>IFERROR(VLOOKUP(W23,Таблица1[],4,0),0)*$E$2/100</f>
        <v>0</v>
      </c>
      <c r="CB23" s="5" t="str">
        <f t="shared" si="11"/>
        <v>,  0,0,0</v>
      </c>
      <c r="CC23" s="43">
        <f>IFERROR(VLOOKUP(X23,Таблица1[],3,0),0)*$E$2/100</f>
        <v>0</v>
      </c>
      <c r="CD23" s="43">
        <f>IFERROR(VLOOKUP(X23,Таблица1[],2,0),0)*$E$2/100</f>
        <v>0</v>
      </c>
      <c r="CE23" s="43">
        <f>IFERROR(VLOOKUP(X23,Таблица1[],4,0),0)*$E$2/100</f>
        <v>0</v>
      </c>
      <c r="CF23" s="5" t="str">
        <f t="shared" si="12"/>
        <v>,  0,0,0</v>
      </c>
      <c r="CG23" s="43">
        <f>IFERROR(VLOOKUP(Y23,Таблица1[],3,0),0)*$E$2/100</f>
        <v>0</v>
      </c>
      <c r="CH23" s="43">
        <f>IFERROR(VLOOKUP(Y23,Таблица1[],2,0),0)*$E$2/100</f>
        <v>0</v>
      </c>
      <c r="CI23" s="43">
        <f>IFERROR(VLOOKUP(Y23,Таблица1[],4,0),0)*$E$2/100</f>
        <v>0</v>
      </c>
      <c r="CJ23" s="5" t="str">
        <f t="shared" si="13"/>
        <v>,  0,0,0</v>
      </c>
      <c r="CK23" s="43">
        <f>IFERROR(VLOOKUP(Z23,Таблица1[],3,0),0)*$E$2/100</f>
        <v>0</v>
      </c>
      <c r="CL23" s="43">
        <f>IFERROR(VLOOKUP(Z23,Таблица1[],2,0),0)*$E$2/100</f>
        <v>0</v>
      </c>
      <c r="CM23" s="43">
        <f>IFERROR(VLOOKUP(Z23,Таблица1[],4,0),0)*$E$2/100</f>
        <v>0</v>
      </c>
      <c r="CN23" s="5" t="str">
        <f t="shared" si="14"/>
        <v>,  0,0,0</v>
      </c>
      <c r="CO23" s="43">
        <f>IFERROR(VLOOKUP(AA23,Таблица1[],3,0),0)*$E$2/100</f>
        <v>0</v>
      </c>
      <c r="CP23" s="43">
        <f>IFERROR(VLOOKUP(AA23,Таблица1[],2,0),0)*$E$2/100</f>
        <v>0</v>
      </c>
      <c r="CQ23" s="43">
        <f>IFERROR(VLOOKUP(AA23,Таблица1[],4,0),0)*$E$2/100</f>
        <v>0</v>
      </c>
      <c r="CR23" s="5" t="str">
        <f t="shared" si="15"/>
        <v>,  0,0,0</v>
      </c>
    </row>
    <row r="24" spans="2:96" x14ac:dyDescent="0.45">
      <c r="B24" s="43">
        <v>16</v>
      </c>
      <c r="C24" s="43">
        <v>10</v>
      </c>
      <c r="D24" s="43">
        <v>16</v>
      </c>
      <c r="E24" s="43">
        <v>1</v>
      </c>
      <c r="F24" t="str">
        <f t="shared" si="16"/>
        <v>16,10,16,1</v>
      </c>
      <c r="H24" s="40" t="s">
        <v>40</v>
      </c>
      <c r="I24" s="40" t="s">
        <v>40</v>
      </c>
      <c r="J24" s="40" t="s">
        <v>40</v>
      </c>
      <c r="K24" s="40" t="s">
        <v>40</v>
      </c>
      <c r="L24" s="40" t="s">
        <v>40</v>
      </c>
      <c r="M24" s="40" t="s">
        <v>40</v>
      </c>
      <c r="N24" s="40" t="s">
        <v>40</v>
      </c>
      <c r="O24" s="40" t="s">
        <v>40</v>
      </c>
      <c r="P24" s="40" t="s">
        <v>40</v>
      </c>
      <c r="AC24" t="str">
        <f>CONCATENATE($X$2,F24,CR24,CN24,CJ24,CF24,CB24,BX24,BT24,BP24,BL24,BH24,BD24,AZ24)</f>
        <v>.DB   16,10,16,1,  0,0,0,  0,0,0,  0,0,0,  0,0,0,  0,0,0,  0,0,0,  0,0,0,  0,0,0,  0,0,0,  0,0,0,  0,0,0,  0,85,170</v>
      </c>
      <c r="AD24" s="43" t="s">
        <v>24</v>
      </c>
      <c r="AE24" s="43"/>
      <c r="AF24" s="43"/>
      <c r="AG24" s="49">
        <f>IFERROR(VLOOKUP(HLOOKUP($AG$4,$H$4:$AA$24,ROW(AH24)-3, FALSE),Таблица1[],3,0),0)*$E$2/100</f>
        <v>0</v>
      </c>
      <c r="AH24" s="49">
        <f>IFERROR(VLOOKUP(HLOOKUP($AG$4,$H$4:$AA$24,ROW(AH24)-3, FALSE),Таблица1[],2,0),0)*$E$2/100</f>
        <v>85</v>
      </c>
      <c r="AI24" s="49">
        <f>IFERROR(VLOOKUP(HLOOKUP($AG$4,$H$4:$AA$24,ROW(AH24)-3, FALSE),Таблица1[],4,0),0)*$E$2/100</f>
        <v>170</v>
      </c>
      <c r="AJ24" s="5" t="str">
        <f t="shared" si="0"/>
        <v>,  0,85,170</v>
      </c>
      <c r="AK24" s="49">
        <f>IFERROR(VLOOKUP(G24,Таблица1[],3,0),0)*$E$2/100</f>
        <v>0</v>
      </c>
      <c r="AL24" s="43">
        <f>IFERROR(VLOOKUP(G24,Таблица1[],2,0),0)*$E$2/100</f>
        <v>0</v>
      </c>
      <c r="AM24" s="43">
        <f>IFERROR(VLOOKUP(G24,Таблица1[],4,0),0)*$E$2/100</f>
        <v>0</v>
      </c>
      <c r="AN24" s="5" t="str">
        <f t="shared" si="1"/>
        <v>,  0,0,0</v>
      </c>
      <c r="AO24" s="49">
        <f>IFERROR(VLOOKUP(K24,Таблица1[],3,0),0)*$E$2/100</f>
        <v>0</v>
      </c>
      <c r="AP24" s="43">
        <f>IFERROR(VLOOKUP(K24,Таблица1[],2,0),0)*$E$2/100</f>
        <v>85</v>
      </c>
      <c r="AQ24" s="43">
        <f>IFERROR(VLOOKUP(K24,Таблица1[],4,0),0)*$E$2/100</f>
        <v>170</v>
      </c>
      <c r="AR24" s="5" t="str">
        <f t="shared" si="2"/>
        <v>,  0,85,170</v>
      </c>
      <c r="AS24" s="49">
        <f>IFERROR(VLOOKUP(O24,Таблица1[],3,0),0)*$E$2/100</f>
        <v>0</v>
      </c>
      <c r="AT24" s="43">
        <f>IFERROR(VLOOKUP(O24,Таблица1[],2,0),0)*$E$2/100</f>
        <v>85</v>
      </c>
      <c r="AU24" s="43">
        <f>IFERROR(VLOOKUP(O24,Таблица1[],4,0),0)*$E$2/100</f>
        <v>170</v>
      </c>
      <c r="AV24" s="5" t="str">
        <f t="shared" si="3"/>
        <v>,  0,85,170</v>
      </c>
      <c r="AW24" s="47">
        <f>IFERROR(VLOOKUP(P24,Таблица1[],3,0),0)*$E$2/100</f>
        <v>0</v>
      </c>
      <c r="AX24" s="43">
        <f>IFERROR(VLOOKUP(P24,Таблица1[],2,0),0)*$E$2/100</f>
        <v>85</v>
      </c>
      <c r="AY24" s="43">
        <f>IFERROR(VLOOKUP(P24,Таблица1[],4,0),0)*$E$2/100</f>
        <v>170</v>
      </c>
      <c r="AZ24" s="5" t="str">
        <f t="shared" si="4"/>
        <v>,  0,85,170</v>
      </c>
      <c r="BA24" s="43">
        <f>IFERROR(VLOOKUP(Q24,Таблица1[],3,0),0)*$E$2/100</f>
        <v>0</v>
      </c>
      <c r="BB24" s="43">
        <f>IFERROR(VLOOKUP(Q24,Таблица1[],2,0),0)*$E$2/100</f>
        <v>0</v>
      </c>
      <c r="BC24" s="43">
        <f>IFERROR(VLOOKUP(Q24,Таблица1[],4,0),0)*$E$2/100</f>
        <v>0</v>
      </c>
      <c r="BD24" s="5" t="str">
        <f t="shared" si="5"/>
        <v>,  0,0,0</v>
      </c>
      <c r="BE24" s="43">
        <f>IFERROR(VLOOKUP(R24,Таблица1[],3,0),0)*$E$2/100</f>
        <v>0</v>
      </c>
      <c r="BF24" s="43">
        <f>IFERROR(VLOOKUP(R24,Таблица1[],2,0),0)*$E$2/100</f>
        <v>0</v>
      </c>
      <c r="BG24" s="43">
        <f>IFERROR(VLOOKUP(R24,Таблица1[],4,0),0)*$E$2/100</f>
        <v>0</v>
      </c>
      <c r="BH24" s="5" t="str">
        <f t="shared" si="6"/>
        <v>,  0,0,0</v>
      </c>
      <c r="BI24" s="43">
        <f>IFERROR(VLOOKUP(S24,Таблица1[],3,0),0)*$E$2/100</f>
        <v>0</v>
      </c>
      <c r="BJ24" s="43">
        <f>IFERROR(VLOOKUP(S24,Таблица1[],2,0),0)*$E$2/100</f>
        <v>0</v>
      </c>
      <c r="BK24" s="43">
        <f>IFERROR(VLOOKUP(S24,Таблица1[],4,0),0)*$E$2/100</f>
        <v>0</v>
      </c>
      <c r="BL24" s="5" t="str">
        <f t="shared" si="7"/>
        <v>,  0,0,0</v>
      </c>
      <c r="BM24" s="43">
        <f>IFERROR(VLOOKUP(T24,Таблица1[],3,0),0)*$E$2/100</f>
        <v>0</v>
      </c>
      <c r="BN24" s="43">
        <f>IFERROR(VLOOKUP(T24,Таблица1[],2,0),0)*$E$2/100</f>
        <v>0</v>
      </c>
      <c r="BO24" s="43">
        <f>IFERROR(VLOOKUP(T24,Таблица1[],4,0),0)*$E$2/100</f>
        <v>0</v>
      </c>
      <c r="BP24" s="5" t="str">
        <f t="shared" si="8"/>
        <v>,  0,0,0</v>
      </c>
      <c r="BQ24" s="43">
        <f>IFERROR(VLOOKUP(U24,Таблица1[],3,0),0)*$E$2/100</f>
        <v>0</v>
      </c>
      <c r="BR24" s="43">
        <f>IFERROR(VLOOKUP(U24,Таблица1[],2,0),0)*$E$2/100</f>
        <v>0</v>
      </c>
      <c r="BS24" s="43">
        <f>IFERROR(VLOOKUP(U24,Таблица1[],4,0),0)*$E$2/100</f>
        <v>0</v>
      </c>
      <c r="BT24" s="5" t="str">
        <f t="shared" si="9"/>
        <v>,  0,0,0</v>
      </c>
      <c r="BU24" s="43">
        <f>IFERROR(VLOOKUP(V24,Таблица1[],3,0),0)*$E$2/100</f>
        <v>0</v>
      </c>
      <c r="BV24" s="43">
        <f>IFERROR(VLOOKUP(V24,Таблица1[],2,0),0)*$E$2/100</f>
        <v>0</v>
      </c>
      <c r="BW24" s="43">
        <f>IFERROR(VLOOKUP(V24,Таблица1[],4,0),0)*$E$2/100</f>
        <v>0</v>
      </c>
      <c r="BX24" s="5" t="str">
        <f t="shared" si="10"/>
        <v>,  0,0,0</v>
      </c>
      <c r="BY24" s="43">
        <f>IFERROR(VLOOKUP(W24,Таблица1[],3,0),0)*$E$2/100</f>
        <v>0</v>
      </c>
      <c r="BZ24" s="43">
        <f>IFERROR(VLOOKUP(W24,Таблица1[],2,0),0)*$E$2/100</f>
        <v>0</v>
      </c>
      <c r="CA24" s="43">
        <f>IFERROR(VLOOKUP(W24,Таблица1[],4,0),0)*$E$2/100</f>
        <v>0</v>
      </c>
      <c r="CB24" s="5" t="str">
        <f t="shared" si="11"/>
        <v>,  0,0,0</v>
      </c>
      <c r="CC24" s="43">
        <f>IFERROR(VLOOKUP(X24,Таблица1[],3,0),0)*$E$2/100</f>
        <v>0</v>
      </c>
      <c r="CD24" s="43">
        <f>IFERROR(VLOOKUP(X24,Таблица1[],2,0),0)*$E$2/100</f>
        <v>0</v>
      </c>
      <c r="CE24" s="43">
        <f>IFERROR(VLOOKUP(X24,Таблица1[],4,0),0)*$E$2/100</f>
        <v>0</v>
      </c>
      <c r="CF24" s="5" t="str">
        <f t="shared" si="12"/>
        <v>,  0,0,0</v>
      </c>
      <c r="CG24" s="43">
        <f>IFERROR(VLOOKUP(Y24,Таблица1[],3,0),0)*$E$2/100</f>
        <v>0</v>
      </c>
      <c r="CH24" s="43">
        <f>IFERROR(VLOOKUP(Y24,Таблица1[],2,0),0)*$E$2/100</f>
        <v>0</v>
      </c>
      <c r="CI24" s="43">
        <f>IFERROR(VLOOKUP(Y24,Таблица1[],4,0),0)*$E$2/100</f>
        <v>0</v>
      </c>
      <c r="CJ24" s="5" t="str">
        <f t="shared" si="13"/>
        <v>,  0,0,0</v>
      </c>
      <c r="CK24" s="43">
        <f>IFERROR(VLOOKUP(Z24,Таблица1[],3,0),0)*$E$2/100</f>
        <v>0</v>
      </c>
      <c r="CL24" s="43">
        <f>IFERROR(VLOOKUP(Z24,Таблица1[],2,0),0)*$E$2/100</f>
        <v>0</v>
      </c>
      <c r="CM24" s="43">
        <f>IFERROR(VLOOKUP(Z24,Таблица1[],4,0),0)*$E$2/100</f>
        <v>0</v>
      </c>
      <c r="CN24" s="5" t="str">
        <f t="shared" si="14"/>
        <v>,  0,0,0</v>
      </c>
      <c r="CO24" s="43">
        <f>IFERROR(VLOOKUP(AA24,Таблица1[],3,0),0)*$E$2/100</f>
        <v>0</v>
      </c>
      <c r="CP24" s="43">
        <f>IFERROR(VLOOKUP(AA24,Таблица1[],2,0),0)*$E$2/100</f>
        <v>0</v>
      </c>
      <c r="CQ24" s="43">
        <f>IFERROR(VLOOKUP(AA24,Таблица1[],4,0),0)*$E$2/100</f>
        <v>0</v>
      </c>
      <c r="CR24" s="5" t="str">
        <f t="shared" si="15"/>
        <v>,  0,0,0</v>
      </c>
    </row>
    <row r="25" spans="2:96" x14ac:dyDescent="0.45">
      <c r="B25" s="43">
        <v>32</v>
      </c>
      <c r="C25" s="43">
        <v>0</v>
      </c>
      <c r="D25" s="43">
        <v>20</v>
      </c>
      <c r="E25" s="43">
        <v>1</v>
      </c>
      <c r="F25" t="str">
        <f t="shared" si="16"/>
        <v>32,0,20,1</v>
      </c>
      <c r="AC25" t="str">
        <f>CONCATENATE($X$2,F25,CR25,CN25,CJ25,CF25,CB25,BX25,BT25,BP25,BL25,BH25,BD25,AZ25)</f>
        <v>.DB   32,0,20,1,  0,0,0,  0,0,0,  0,0,0,  0,0,0,  0,0,0,  0,0,0,  0,0,0,  0,0,0,  0,0,0,  0,0,0,  0,0,0,  0,0,0</v>
      </c>
      <c r="AD25" s="43" t="s">
        <v>24</v>
      </c>
      <c r="AE25" s="43"/>
      <c r="AF25" s="43"/>
      <c r="AG25" s="49">
        <f>IFERROR(VLOOKUP(HLOOKUP($AG$4,$H$4:$AA$24,ROW(AH25)-3, FALSE),Таблица1[],3,0),0)*$E$2/100</f>
        <v>0</v>
      </c>
      <c r="AH25" s="49">
        <f>IFERROR(VLOOKUP(HLOOKUP($AG$4,$H$4:$AA$24,ROW(AH25)-3, FALSE),Таблица1[],2,0),0)*$E$2/100</f>
        <v>0</v>
      </c>
      <c r="AI25" s="49">
        <f>IFERROR(VLOOKUP(HLOOKUP($AG$4,$H$4:$AA$24,ROW(AH25)-3, FALSE),Таблица1[],4,0),0)*$E$2/100</f>
        <v>0</v>
      </c>
      <c r="AJ25" s="5" t="str">
        <f t="shared" si="0"/>
        <v>,  0,0,0</v>
      </c>
      <c r="AK25" s="49">
        <f>IFERROR(VLOOKUP(G25,Таблица1[],3,0),0)*$E$2/100</f>
        <v>0</v>
      </c>
      <c r="AL25" s="43">
        <f>IFERROR(VLOOKUP(G25,Таблица1[],2,0),0)*$E$2/100</f>
        <v>0</v>
      </c>
      <c r="AM25" s="43">
        <f>IFERROR(VLOOKUP(G25,Таблица1[],4,0),0)*$E$2/100</f>
        <v>0</v>
      </c>
      <c r="AN25" s="5" t="str">
        <f t="shared" si="1"/>
        <v>,  0,0,0</v>
      </c>
      <c r="AO25" s="49">
        <f>IFERROR(VLOOKUP(K25,Таблица1[],3,0),0)*$E$2/100</f>
        <v>0</v>
      </c>
      <c r="AP25" s="43">
        <f>IFERROR(VLOOKUP(K25,Таблица1[],2,0),0)*$E$2/100</f>
        <v>0</v>
      </c>
      <c r="AQ25" s="43">
        <f>IFERROR(VLOOKUP(K25,Таблица1[],4,0),0)*$E$2/100</f>
        <v>0</v>
      </c>
      <c r="AR25" s="5" t="str">
        <f t="shared" si="2"/>
        <v>,  0,0,0</v>
      </c>
      <c r="AS25" s="49">
        <f>IFERROR(VLOOKUP(O25,Таблица1[],3,0),0)*$E$2/100</f>
        <v>0</v>
      </c>
      <c r="AT25" s="43">
        <f>IFERROR(VLOOKUP(O25,Таблица1[],2,0),0)*$E$2/100</f>
        <v>0</v>
      </c>
      <c r="AU25" s="43">
        <f>IFERROR(VLOOKUP(O25,Таблица1[],4,0),0)*$E$2/100</f>
        <v>0</v>
      </c>
      <c r="AV25" s="5" t="str">
        <f t="shared" si="3"/>
        <v>,  0,0,0</v>
      </c>
      <c r="AW25" s="47">
        <f>IFERROR(VLOOKUP(P25,Таблица1[],3,0),0)*$E$2/100</f>
        <v>0</v>
      </c>
      <c r="AX25" s="43">
        <f>IFERROR(VLOOKUP(P25,Таблица1[],2,0),0)*$E$2/100</f>
        <v>0</v>
      </c>
      <c r="AY25" s="43">
        <f>IFERROR(VLOOKUP(P25,Таблица1[],4,0),0)*$E$2/100</f>
        <v>0</v>
      </c>
      <c r="AZ25" s="5" t="str">
        <f t="shared" si="4"/>
        <v>,  0,0,0</v>
      </c>
      <c r="BA25" s="43">
        <f>IFERROR(VLOOKUP(Q25,Таблица1[],3,0),0)*$E$2/100</f>
        <v>0</v>
      </c>
      <c r="BB25" s="43">
        <f>IFERROR(VLOOKUP(Q25,Таблица1[],2,0),0)*$E$2/100</f>
        <v>0</v>
      </c>
      <c r="BC25" s="43">
        <f>IFERROR(VLOOKUP(Q25,Таблица1[],4,0),0)*$E$2/100</f>
        <v>0</v>
      </c>
      <c r="BD25" s="5" t="str">
        <f t="shared" si="5"/>
        <v>,  0,0,0</v>
      </c>
      <c r="BE25" s="43">
        <f>IFERROR(VLOOKUP(R25,Таблица1[],3,0),0)*$E$2/100</f>
        <v>0</v>
      </c>
      <c r="BF25" s="43">
        <f>IFERROR(VLOOKUP(R25,Таблица1[],2,0),0)*$E$2/100</f>
        <v>0</v>
      </c>
      <c r="BG25" s="43">
        <f>IFERROR(VLOOKUP(R25,Таблица1[],4,0),0)*$E$2/100</f>
        <v>0</v>
      </c>
      <c r="BH25" s="5" t="str">
        <f t="shared" si="6"/>
        <v>,  0,0,0</v>
      </c>
      <c r="BI25" s="43">
        <f>IFERROR(VLOOKUP(S25,Таблица1[],3,0),0)*$E$2/100</f>
        <v>0</v>
      </c>
      <c r="BJ25" s="43">
        <f>IFERROR(VLOOKUP(S25,Таблица1[],2,0),0)*$E$2/100</f>
        <v>0</v>
      </c>
      <c r="BK25" s="43">
        <f>IFERROR(VLOOKUP(S25,Таблица1[],4,0),0)*$E$2/100</f>
        <v>0</v>
      </c>
      <c r="BL25" s="5" t="str">
        <f t="shared" si="7"/>
        <v>,  0,0,0</v>
      </c>
      <c r="BM25" s="43">
        <f>IFERROR(VLOOKUP(T25,Таблица1[],3,0),0)*$E$2/100</f>
        <v>0</v>
      </c>
      <c r="BN25" s="43">
        <f>IFERROR(VLOOKUP(T25,Таблица1[],2,0),0)*$E$2/100</f>
        <v>0</v>
      </c>
      <c r="BO25" s="43">
        <f>IFERROR(VLOOKUP(T25,Таблица1[],4,0),0)*$E$2/100</f>
        <v>0</v>
      </c>
      <c r="BP25" s="5" t="str">
        <f t="shared" si="8"/>
        <v>,  0,0,0</v>
      </c>
      <c r="BQ25" s="43">
        <f>IFERROR(VLOOKUP(U25,Таблица1[],3,0),0)*$E$2/100</f>
        <v>0</v>
      </c>
      <c r="BR25" s="43">
        <f>IFERROR(VLOOKUP(U25,Таблица1[],2,0),0)*$E$2/100</f>
        <v>0</v>
      </c>
      <c r="BS25" s="43">
        <f>IFERROR(VLOOKUP(U25,Таблица1[],4,0),0)*$E$2/100</f>
        <v>0</v>
      </c>
      <c r="BT25" s="5" t="str">
        <f t="shared" si="9"/>
        <v>,  0,0,0</v>
      </c>
      <c r="BU25" s="43">
        <f>IFERROR(VLOOKUP(V25,Таблица1[],3,0),0)*$E$2/100</f>
        <v>0</v>
      </c>
      <c r="BV25" s="43">
        <f>IFERROR(VLOOKUP(V25,Таблица1[],2,0),0)*$E$2/100</f>
        <v>0</v>
      </c>
      <c r="BW25" s="43">
        <f>IFERROR(VLOOKUP(V25,Таблица1[],4,0),0)*$E$2/100</f>
        <v>0</v>
      </c>
      <c r="BX25" s="5" t="str">
        <f t="shared" si="10"/>
        <v>,  0,0,0</v>
      </c>
      <c r="BY25" s="43">
        <f>IFERROR(VLOOKUP(W25,Таблица1[],3,0),0)*$E$2/100</f>
        <v>0</v>
      </c>
      <c r="BZ25" s="43">
        <f>IFERROR(VLOOKUP(W25,Таблица1[],2,0),0)*$E$2/100</f>
        <v>0</v>
      </c>
      <c r="CA25" s="43">
        <f>IFERROR(VLOOKUP(W25,Таблица1[],4,0),0)*$E$2/100</f>
        <v>0</v>
      </c>
      <c r="CB25" s="5" t="str">
        <f t="shared" si="11"/>
        <v>,  0,0,0</v>
      </c>
      <c r="CC25" s="43">
        <f>IFERROR(VLOOKUP(X25,Таблица1[],3,0),0)*$E$2/100</f>
        <v>0</v>
      </c>
      <c r="CD25" s="43">
        <f>IFERROR(VLOOKUP(X25,Таблица1[],2,0),0)*$E$2/100</f>
        <v>0</v>
      </c>
      <c r="CE25" s="43">
        <f>IFERROR(VLOOKUP(X25,Таблица1[],4,0),0)*$E$2/100</f>
        <v>0</v>
      </c>
      <c r="CF25" s="5" t="str">
        <f t="shared" si="12"/>
        <v>,  0,0,0</v>
      </c>
      <c r="CG25" s="43">
        <f>IFERROR(VLOOKUP(Y25,Таблица1[],3,0),0)*$E$2/100</f>
        <v>0</v>
      </c>
      <c r="CH25" s="43">
        <f>IFERROR(VLOOKUP(Y25,Таблица1[],2,0),0)*$E$2/100</f>
        <v>0</v>
      </c>
      <c r="CI25" s="43">
        <f>IFERROR(VLOOKUP(Y25,Таблица1[],4,0),0)*$E$2/100</f>
        <v>0</v>
      </c>
      <c r="CJ25" s="5" t="str">
        <f t="shared" si="13"/>
        <v>,  0,0,0</v>
      </c>
      <c r="CK25" s="43">
        <f>IFERROR(VLOOKUP(Z25,Таблица1[],3,0),0)*$E$2/100</f>
        <v>0</v>
      </c>
      <c r="CL25" s="43">
        <f>IFERROR(VLOOKUP(Z25,Таблица1[],2,0),0)*$E$2/100</f>
        <v>0</v>
      </c>
      <c r="CM25" s="43">
        <f>IFERROR(VLOOKUP(Z25,Таблица1[],4,0),0)*$E$2/100</f>
        <v>0</v>
      </c>
      <c r="CN25" s="5" t="str">
        <f t="shared" si="14"/>
        <v>,  0,0,0</v>
      </c>
      <c r="CO25" s="43">
        <f>IFERROR(VLOOKUP(AA25,Таблица1[],3,0),0)*$E$2/100</f>
        <v>0</v>
      </c>
      <c r="CP25" s="43">
        <f>IFERROR(VLOOKUP(AA25,Таблица1[],2,0),0)*$E$2/100</f>
        <v>0</v>
      </c>
      <c r="CQ25" s="43">
        <f>IFERROR(VLOOKUP(AA25,Таблица1[],4,0),0)*$E$2/100</f>
        <v>0</v>
      </c>
      <c r="CR25" s="5" t="str">
        <f t="shared" si="15"/>
        <v>,  0,0,0</v>
      </c>
    </row>
    <row r="26" spans="2:96" x14ac:dyDescent="0.45">
      <c r="B26" s="43">
        <v>32</v>
      </c>
      <c r="C26" s="43">
        <v>0</v>
      </c>
      <c r="D26" s="43">
        <v>20</v>
      </c>
      <c r="E26" s="43">
        <v>1</v>
      </c>
      <c r="F26" t="str">
        <f t="shared" si="16"/>
        <v>32,0,20,1</v>
      </c>
      <c r="P26" s="40" t="s">
        <v>35</v>
      </c>
      <c r="Q26" s="40" t="s">
        <v>37</v>
      </c>
      <c r="R26" s="40" t="s">
        <v>39</v>
      </c>
      <c r="S26" s="38" t="s">
        <v>40</v>
      </c>
      <c r="T26" s="38" t="s">
        <v>31</v>
      </c>
      <c r="U26" s="38" t="s">
        <v>32</v>
      </c>
      <c r="V26" s="38" t="s">
        <v>33</v>
      </c>
      <c r="W26" s="35" t="s">
        <v>35</v>
      </c>
      <c r="X26" s="35" t="s">
        <v>37</v>
      </c>
      <c r="Y26" s="31" t="s">
        <v>39</v>
      </c>
      <c r="Z26" s="31" t="s">
        <v>40</v>
      </c>
      <c r="AA26" s="33" t="s">
        <v>31</v>
      </c>
      <c r="AC26" t="str">
        <f>CONCATENATE($X$2,F26,CR26,CN26,CJ26,CF26,CB26,BX26,BT26,BP26,BL26,BH26,BD26,AZ26)</f>
        <v>.DB   32,0,20,1,  0,255,0,  0,85,170,  0,0,255,  128,0,128,  255,0,0,  128,128,0,  85,170,0,  0,255,0,  0,85,170,  0,0,255,  128,0,128,  255,0,0</v>
      </c>
      <c r="AD26" s="43" t="s">
        <v>24</v>
      </c>
      <c r="AE26" s="43"/>
      <c r="AF26" s="43"/>
      <c r="AG26" s="49">
        <f>IFERROR(VLOOKUP(HLOOKUP($AG$4,$H$4:$AA$24,ROW(AH26)-3, FALSE),Таблица1[],3,0),0)*$E$2/100</f>
        <v>0</v>
      </c>
      <c r="AH26" s="49">
        <f>IFERROR(VLOOKUP(HLOOKUP($AG$4,$H$4:$AA$24,ROW(AH26)-3, FALSE),Таблица1[],2,0),0)*$E$2/100</f>
        <v>0</v>
      </c>
      <c r="AI26" s="49">
        <f>IFERROR(VLOOKUP(HLOOKUP($AG$4,$H$4:$AA$24,ROW(AH26)-3, FALSE),Таблица1[],4,0),0)*$E$2/100</f>
        <v>0</v>
      </c>
      <c r="AJ26" s="5" t="str">
        <f t="shared" si="0"/>
        <v>,  0,0,0</v>
      </c>
      <c r="AK26" s="49">
        <f>IFERROR(VLOOKUP(G26,Таблица1[],3,0),0)*$E$2/100</f>
        <v>0</v>
      </c>
      <c r="AL26" s="43">
        <f>IFERROR(VLOOKUP(G26,Таблица1[],2,0),0)*$E$2/100</f>
        <v>0</v>
      </c>
      <c r="AM26" s="43">
        <f>IFERROR(VLOOKUP(G26,Таблица1[],4,0),0)*$E$2/100</f>
        <v>0</v>
      </c>
      <c r="AN26" s="5" t="str">
        <f t="shared" si="1"/>
        <v>,  0,0,0</v>
      </c>
      <c r="AO26" s="49">
        <f>IFERROR(VLOOKUP(K26,Таблица1[],3,0),0)*$E$2/100</f>
        <v>0</v>
      </c>
      <c r="AP26" s="43">
        <f>IFERROR(VLOOKUP(K26,Таблица1[],2,0),0)*$E$2/100</f>
        <v>0</v>
      </c>
      <c r="AQ26" s="43">
        <f>IFERROR(VLOOKUP(K26,Таблица1[],4,0),0)*$E$2/100</f>
        <v>0</v>
      </c>
      <c r="AR26" s="5" t="str">
        <f t="shared" si="2"/>
        <v>,  0,0,0</v>
      </c>
      <c r="AS26" s="49">
        <f>IFERROR(VLOOKUP(O26,Таблица1[],3,0),0)*$E$2/100</f>
        <v>0</v>
      </c>
      <c r="AT26" s="43">
        <f>IFERROR(VLOOKUP(O26,Таблица1[],2,0),0)*$E$2/100</f>
        <v>0</v>
      </c>
      <c r="AU26" s="43">
        <f>IFERROR(VLOOKUP(O26,Таблица1[],4,0),0)*$E$2/100</f>
        <v>0</v>
      </c>
      <c r="AV26" s="5" t="str">
        <f t="shared" si="3"/>
        <v>,  0,0,0</v>
      </c>
      <c r="AW26" s="47">
        <f>IFERROR(VLOOKUP(P26,Таблица1[],3,0),0)*$E$2/100</f>
        <v>255</v>
      </c>
      <c r="AX26" s="43">
        <f>IFERROR(VLOOKUP(P26,Таблица1[],2,0),0)*$E$2/100</f>
        <v>0</v>
      </c>
      <c r="AY26" s="43">
        <f>IFERROR(VLOOKUP(P26,Таблица1[],4,0),0)*$E$2/100</f>
        <v>0</v>
      </c>
      <c r="AZ26" s="5" t="str">
        <f t="shared" si="4"/>
        <v>,  255,0,0</v>
      </c>
      <c r="BA26" s="43">
        <f>IFERROR(VLOOKUP(Q26,Таблица1[],3,0),0)*$E$2/100</f>
        <v>127.5</v>
      </c>
      <c r="BB26" s="43">
        <f>IFERROR(VLOOKUP(Q26,Таблица1[],2,0),0)*$E$2/100</f>
        <v>0</v>
      </c>
      <c r="BC26" s="43">
        <f>IFERROR(VLOOKUP(Q26,Таблица1[],4,0),0)*$E$2/100</f>
        <v>127.5</v>
      </c>
      <c r="BD26" s="5" t="str">
        <f t="shared" si="5"/>
        <v>,  128,0,128</v>
      </c>
      <c r="BE26" s="43">
        <f>IFERROR(VLOOKUP(R26,Таблица1[],3,0),0)*$E$2/100</f>
        <v>0</v>
      </c>
      <c r="BF26" s="43">
        <f>IFERROR(VLOOKUP(R26,Таблица1[],2,0),0)*$E$2/100</f>
        <v>0</v>
      </c>
      <c r="BG26" s="43">
        <f>IFERROR(VLOOKUP(R26,Таблица1[],4,0),0)*$E$2/100</f>
        <v>255</v>
      </c>
      <c r="BH26" s="5" t="str">
        <f t="shared" si="6"/>
        <v>,  0,0,255</v>
      </c>
      <c r="BI26" s="43">
        <f>IFERROR(VLOOKUP(S26,Таблица1[],3,0),0)*$E$2/100</f>
        <v>0</v>
      </c>
      <c r="BJ26" s="43">
        <f>IFERROR(VLOOKUP(S26,Таблица1[],2,0),0)*$E$2/100</f>
        <v>85</v>
      </c>
      <c r="BK26" s="43">
        <f>IFERROR(VLOOKUP(S26,Таблица1[],4,0),0)*$E$2/100</f>
        <v>170</v>
      </c>
      <c r="BL26" s="5" t="str">
        <f t="shared" si="7"/>
        <v>,  0,85,170</v>
      </c>
      <c r="BM26" s="43">
        <f>IFERROR(VLOOKUP(T26,Таблица1[],3,0),0)*$E$2/100</f>
        <v>0</v>
      </c>
      <c r="BN26" s="43">
        <f>IFERROR(VLOOKUP(T26,Таблица1[],2,0),0)*$E$2/100</f>
        <v>255</v>
      </c>
      <c r="BO26" s="43">
        <f>IFERROR(VLOOKUP(T26,Таблица1[],4,0),0)*$E$2/100</f>
        <v>0</v>
      </c>
      <c r="BP26" s="5" t="str">
        <f t="shared" si="8"/>
        <v>,  0,255,0</v>
      </c>
      <c r="BQ26" s="43">
        <f>IFERROR(VLOOKUP(U26,Таблица1[],3,0),0)*$E$2/100</f>
        <v>85</v>
      </c>
      <c r="BR26" s="43">
        <f>IFERROR(VLOOKUP(U26,Таблица1[],2,0),0)*$E$2/100</f>
        <v>170</v>
      </c>
      <c r="BS26" s="43">
        <f>IFERROR(VLOOKUP(U26,Таблица1[],4,0),0)*$E$2/100</f>
        <v>0</v>
      </c>
      <c r="BT26" s="5" t="str">
        <f t="shared" si="9"/>
        <v>,  85,170,0</v>
      </c>
      <c r="BU26" s="43">
        <f>IFERROR(VLOOKUP(V26,Таблица1[],3,0),0)*$E$2/100</f>
        <v>127.5</v>
      </c>
      <c r="BV26" s="43">
        <f>IFERROR(VLOOKUP(V26,Таблица1[],2,0),0)*$E$2/100</f>
        <v>127.5</v>
      </c>
      <c r="BW26" s="43">
        <f>IFERROR(VLOOKUP(V26,Таблица1[],4,0),0)*$E$2/100</f>
        <v>0</v>
      </c>
      <c r="BX26" s="5" t="str">
        <f t="shared" si="10"/>
        <v>,  128,128,0</v>
      </c>
      <c r="BY26" s="43">
        <f>IFERROR(VLOOKUP(W26,Таблица1[],3,0),0)*$E$2/100</f>
        <v>255</v>
      </c>
      <c r="BZ26" s="43">
        <f>IFERROR(VLOOKUP(W26,Таблица1[],2,0),0)*$E$2/100</f>
        <v>0</v>
      </c>
      <c r="CA26" s="43">
        <f>IFERROR(VLOOKUP(W26,Таблица1[],4,0),0)*$E$2/100</f>
        <v>0</v>
      </c>
      <c r="CB26" s="5" t="str">
        <f t="shared" si="11"/>
        <v>,  255,0,0</v>
      </c>
      <c r="CC26" s="43">
        <f>IFERROR(VLOOKUP(X26,Таблица1[],3,0),0)*$E$2/100</f>
        <v>127.5</v>
      </c>
      <c r="CD26" s="43">
        <f>IFERROR(VLOOKUP(X26,Таблица1[],2,0),0)*$E$2/100</f>
        <v>0</v>
      </c>
      <c r="CE26" s="43">
        <f>IFERROR(VLOOKUP(X26,Таблица1[],4,0),0)*$E$2/100</f>
        <v>127.5</v>
      </c>
      <c r="CF26" s="5" t="str">
        <f t="shared" si="12"/>
        <v>,  128,0,128</v>
      </c>
      <c r="CG26" s="43">
        <f>IFERROR(VLOOKUP(Y26,Таблица1[],3,0),0)*$E$2/100</f>
        <v>0</v>
      </c>
      <c r="CH26" s="43">
        <f>IFERROR(VLOOKUP(Y26,Таблица1[],2,0),0)*$E$2/100</f>
        <v>0</v>
      </c>
      <c r="CI26" s="43">
        <f>IFERROR(VLOOKUP(Y26,Таблица1[],4,0),0)*$E$2/100</f>
        <v>255</v>
      </c>
      <c r="CJ26" s="5" t="str">
        <f t="shared" si="13"/>
        <v>,  0,0,255</v>
      </c>
      <c r="CK26" s="43">
        <f>IFERROR(VLOOKUP(Z26,Таблица1[],3,0),0)*$E$2/100</f>
        <v>0</v>
      </c>
      <c r="CL26" s="43">
        <f>IFERROR(VLOOKUP(Z26,Таблица1[],2,0),0)*$E$2/100</f>
        <v>85</v>
      </c>
      <c r="CM26" s="43">
        <f>IFERROR(VLOOKUP(Z26,Таблица1[],4,0),0)*$E$2/100</f>
        <v>170</v>
      </c>
      <c r="CN26" s="5" t="str">
        <f t="shared" si="14"/>
        <v>,  0,85,170</v>
      </c>
      <c r="CO26" s="43">
        <f>IFERROR(VLOOKUP(AA26,Таблица1[],3,0),0)*$E$2/100</f>
        <v>0</v>
      </c>
      <c r="CP26" s="43">
        <f>IFERROR(VLOOKUP(AA26,Таблица1[],2,0),0)*$E$2/100</f>
        <v>255</v>
      </c>
      <c r="CQ26" s="43">
        <f>IFERROR(VLOOKUP(AA26,Таблица1[],4,0),0)*$E$2/100</f>
        <v>0</v>
      </c>
      <c r="CR26" s="5" t="str">
        <f t="shared" si="15"/>
        <v>,  0,255,0</v>
      </c>
    </row>
    <row r="27" spans="2:96" x14ac:dyDescent="0.45">
      <c r="B27" s="43">
        <v>32</v>
      </c>
      <c r="C27" s="43">
        <v>0</v>
      </c>
      <c r="D27" s="43">
        <v>20</v>
      </c>
      <c r="E27" s="43">
        <v>1</v>
      </c>
      <c r="F27" t="str">
        <f t="shared" si="16"/>
        <v>32,0,20,1</v>
      </c>
      <c r="P27" s="40" t="s">
        <v>37</v>
      </c>
      <c r="Q27" s="40" t="s">
        <v>39</v>
      </c>
      <c r="R27" s="40" t="s">
        <v>40</v>
      </c>
      <c r="S27" s="38" t="s">
        <v>31</v>
      </c>
      <c r="T27" s="38" t="s">
        <v>32</v>
      </c>
      <c r="U27" s="38" t="s">
        <v>33</v>
      </c>
      <c r="V27" s="38" t="s">
        <v>35</v>
      </c>
      <c r="W27" s="35" t="s">
        <v>37</v>
      </c>
      <c r="X27" s="35" t="s">
        <v>39</v>
      </c>
      <c r="Y27" s="31" t="s">
        <v>40</v>
      </c>
      <c r="Z27" s="31" t="s">
        <v>31</v>
      </c>
      <c r="AA27" s="33" t="s">
        <v>32</v>
      </c>
      <c r="AC27" t="str">
        <f>CONCATENATE($X$2,F27,CR27,CN27,CJ27,CF27,CB27,BX27,BT27,BP27,BL27,BH27,BD27,AZ27)</f>
        <v>.DB   32,0,20,1,  85,170,0,  0,255,0,  0,85,170,  0,0,255,  128,0,128,  255,0,0,  128,128,0,  85,170,0,  0,255,0,  0,85,170,  0,0,255,  128,0,128</v>
      </c>
      <c r="AD27" s="43" t="s">
        <v>24</v>
      </c>
      <c r="AE27" s="43"/>
      <c r="AF27" s="43"/>
      <c r="AG27" s="49">
        <f>IFERROR(VLOOKUP(HLOOKUP($AG$4,$H$4:$AA$24,ROW(AH27)-3, FALSE),Таблица1[],3,0),0)*$E$2/100</f>
        <v>0</v>
      </c>
      <c r="AH27" s="49">
        <f>IFERROR(VLOOKUP(HLOOKUP($AG$4,$H$4:$AA$24,ROW(AH27)-3, FALSE),Таблица1[],2,0),0)*$E$2/100</f>
        <v>0</v>
      </c>
      <c r="AI27" s="49">
        <f>IFERROR(VLOOKUP(HLOOKUP($AG$4,$H$4:$AA$24,ROW(AH27)-3, FALSE),Таблица1[],4,0),0)*$E$2/100</f>
        <v>0</v>
      </c>
      <c r="AJ27" s="5" t="str">
        <f t="shared" si="0"/>
        <v>,  0,0,0</v>
      </c>
      <c r="AK27" s="49">
        <f>IFERROR(VLOOKUP(G27,Таблица1[],3,0),0)*$E$2/100</f>
        <v>0</v>
      </c>
      <c r="AL27" s="43">
        <f>IFERROR(VLOOKUP(G27,Таблица1[],2,0),0)*$E$2/100</f>
        <v>0</v>
      </c>
      <c r="AM27" s="43">
        <f>IFERROR(VLOOKUP(G27,Таблица1[],4,0),0)*$E$2/100</f>
        <v>0</v>
      </c>
      <c r="AN27" s="5" t="str">
        <f t="shared" si="1"/>
        <v>,  0,0,0</v>
      </c>
      <c r="AO27" s="49">
        <f>IFERROR(VLOOKUP(K27,Таблица1[],3,0),0)*$E$2/100</f>
        <v>0</v>
      </c>
      <c r="AP27" s="43">
        <f>IFERROR(VLOOKUP(K27,Таблица1[],2,0),0)*$E$2/100</f>
        <v>0</v>
      </c>
      <c r="AQ27" s="43">
        <f>IFERROR(VLOOKUP(K27,Таблица1[],4,0),0)*$E$2/100</f>
        <v>0</v>
      </c>
      <c r="AR27" s="5" t="str">
        <f t="shared" si="2"/>
        <v>,  0,0,0</v>
      </c>
      <c r="AS27" s="49">
        <f>IFERROR(VLOOKUP(O27,Таблица1[],3,0),0)*$E$2/100</f>
        <v>0</v>
      </c>
      <c r="AT27" s="43">
        <f>IFERROR(VLOOKUP(O27,Таблица1[],2,0),0)*$E$2/100</f>
        <v>0</v>
      </c>
      <c r="AU27" s="43">
        <f>IFERROR(VLOOKUP(O27,Таблица1[],4,0),0)*$E$2/100</f>
        <v>0</v>
      </c>
      <c r="AV27" s="5" t="str">
        <f t="shared" si="3"/>
        <v>,  0,0,0</v>
      </c>
      <c r="AW27" s="47">
        <f>IFERROR(VLOOKUP(P27,Таблица1[],3,0),0)*$E$2/100</f>
        <v>127.5</v>
      </c>
      <c r="AX27" s="43">
        <f>IFERROR(VLOOKUP(P27,Таблица1[],2,0),0)*$E$2/100</f>
        <v>0</v>
      </c>
      <c r="AY27" s="43">
        <f>IFERROR(VLOOKUP(P27,Таблица1[],4,0),0)*$E$2/100</f>
        <v>127.5</v>
      </c>
      <c r="AZ27" s="5" t="str">
        <f t="shared" si="4"/>
        <v>,  128,0,128</v>
      </c>
      <c r="BA27" s="43">
        <f>IFERROR(VLOOKUP(Q27,Таблица1[],3,0),0)*$E$2/100</f>
        <v>0</v>
      </c>
      <c r="BB27" s="43">
        <f>IFERROR(VLOOKUP(Q27,Таблица1[],2,0),0)*$E$2/100</f>
        <v>0</v>
      </c>
      <c r="BC27" s="43">
        <f>IFERROR(VLOOKUP(Q27,Таблица1[],4,0),0)*$E$2/100</f>
        <v>255</v>
      </c>
      <c r="BD27" s="5" t="str">
        <f t="shared" si="5"/>
        <v>,  0,0,255</v>
      </c>
      <c r="BE27" s="43">
        <f>IFERROR(VLOOKUP(R27,Таблица1[],3,0),0)*$E$2/100</f>
        <v>0</v>
      </c>
      <c r="BF27" s="43">
        <f>IFERROR(VLOOKUP(R27,Таблица1[],2,0),0)*$E$2/100</f>
        <v>85</v>
      </c>
      <c r="BG27" s="43">
        <f>IFERROR(VLOOKUP(R27,Таблица1[],4,0),0)*$E$2/100</f>
        <v>170</v>
      </c>
      <c r="BH27" s="5" t="str">
        <f t="shared" si="6"/>
        <v>,  0,85,170</v>
      </c>
      <c r="BI27" s="43">
        <f>IFERROR(VLOOKUP(S27,Таблица1[],3,0),0)*$E$2/100</f>
        <v>0</v>
      </c>
      <c r="BJ27" s="43">
        <f>IFERROR(VLOOKUP(S27,Таблица1[],2,0),0)*$E$2/100</f>
        <v>255</v>
      </c>
      <c r="BK27" s="43">
        <f>IFERROR(VLOOKUP(S27,Таблица1[],4,0),0)*$E$2/100</f>
        <v>0</v>
      </c>
      <c r="BL27" s="5" t="str">
        <f t="shared" si="7"/>
        <v>,  0,255,0</v>
      </c>
      <c r="BM27" s="43">
        <f>IFERROR(VLOOKUP(T27,Таблица1[],3,0),0)*$E$2/100</f>
        <v>85</v>
      </c>
      <c r="BN27" s="43">
        <f>IFERROR(VLOOKUP(T27,Таблица1[],2,0),0)*$E$2/100</f>
        <v>170</v>
      </c>
      <c r="BO27" s="43">
        <f>IFERROR(VLOOKUP(T27,Таблица1[],4,0),0)*$E$2/100</f>
        <v>0</v>
      </c>
      <c r="BP27" s="5" t="str">
        <f t="shared" si="8"/>
        <v>,  85,170,0</v>
      </c>
      <c r="BQ27" s="43">
        <f>IFERROR(VLOOKUP(U27,Таблица1[],3,0),0)*$E$2/100</f>
        <v>127.5</v>
      </c>
      <c r="BR27" s="43">
        <f>IFERROR(VLOOKUP(U27,Таблица1[],2,0),0)*$E$2/100</f>
        <v>127.5</v>
      </c>
      <c r="BS27" s="43">
        <f>IFERROR(VLOOKUP(U27,Таблица1[],4,0),0)*$E$2/100</f>
        <v>0</v>
      </c>
      <c r="BT27" s="5" t="str">
        <f t="shared" si="9"/>
        <v>,  128,128,0</v>
      </c>
      <c r="BU27" s="43">
        <f>IFERROR(VLOOKUP(V27,Таблица1[],3,0),0)*$E$2/100</f>
        <v>255</v>
      </c>
      <c r="BV27" s="43">
        <f>IFERROR(VLOOKUP(V27,Таблица1[],2,0),0)*$E$2/100</f>
        <v>0</v>
      </c>
      <c r="BW27" s="43">
        <f>IFERROR(VLOOKUP(V27,Таблица1[],4,0),0)*$E$2/100</f>
        <v>0</v>
      </c>
      <c r="BX27" s="5" t="str">
        <f t="shared" si="10"/>
        <v>,  255,0,0</v>
      </c>
      <c r="BY27" s="43">
        <f>IFERROR(VLOOKUP(W27,Таблица1[],3,0),0)*$E$2/100</f>
        <v>127.5</v>
      </c>
      <c r="BZ27" s="43">
        <f>IFERROR(VLOOKUP(W27,Таблица1[],2,0),0)*$E$2/100</f>
        <v>0</v>
      </c>
      <c r="CA27" s="43">
        <f>IFERROR(VLOOKUP(W27,Таблица1[],4,0),0)*$E$2/100</f>
        <v>127.5</v>
      </c>
      <c r="CB27" s="5" t="str">
        <f t="shared" si="11"/>
        <v>,  128,0,128</v>
      </c>
      <c r="CC27" s="43">
        <f>IFERROR(VLOOKUP(X27,Таблица1[],3,0),0)*$E$2/100</f>
        <v>0</v>
      </c>
      <c r="CD27" s="43">
        <f>IFERROR(VLOOKUP(X27,Таблица1[],2,0),0)*$E$2/100</f>
        <v>0</v>
      </c>
      <c r="CE27" s="43">
        <f>IFERROR(VLOOKUP(X27,Таблица1[],4,0),0)*$E$2/100</f>
        <v>255</v>
      </c>
      <c r="CF27" s="5" t="str">
        <f t="shared" si="12"/>
        <v>,  0,0,255</v>
      </c>
      <c r="CG27" s="43">
        <f>IFERROR(VLOOKUP(Y27,Таблица1[],3,0),0)*$E$2/100</f>
        <v>0</v>
      </c>
      <c r="CH27" s="43">
        <f>IFERROR(VLOOKUP(Y27,Таблица1[],2,0),0)*$E$2/100</f>
        <v>85</v>
      </c>
      <c r="CI27" s="43">
        <f>IFERROR(VLOOKUP(Y27,Таблица1[],4,0),0)*$E$2/100</f>
        <v>170</v>
      </c>
      <c r="CJ27" s="5" t="str">
        <f t="shared" si="13"/>
        <v>,  0,85,170</v>
      </c>
      <c r="CK27" s="43">
        <f>IFERROR(VLOOKUP(Z27,Таблица1[],3,0),0)*$E$2/100</f>
        <v>0</v>
      </c>
      <c r="CL27" s="43">
        <f>IFERROR(VLOOKUP(Z27,Таблица1[],2,0),0)*$E$2/100</f>
        <v>255</v>
      </c>
      <c r="CM27" s="43">
        <f>IFERROR(VLOOKUP(Z27,Таблица1[],4,0),0)*$E$2/100</f>
        <v>0</v>
      </c>
      <c r="CN27" s="5" t="str">
        <f t="shared" si="14"/>
        <v>,  0,255,0</v>
      </c>
      <c r="CO27" s="43">
        <f>IFERROR(VLOOKUP(AA27,Таблица1[],3,0),0)*$E$2/100</f>
        <v>85</v>
      </c>
      <c r="CP27" s="43">
        <f>IFERROR(VLOOKUP(AA27,Таблица1[],2,0),0)*$E$2/100</f>
        <v>170</v>
      </c>
      <c r="CQ27" s="43">
        <f>IFERROR(VLOOKUP(AA27,Таблица1[],4,0),0)*$E$2/100</f>
        <v>0</v>
      </c>
      <c r="CR27" s="5" t="str">
        <f t="shared" si="15"/>
        <v>,  85,170,0</v>
      </c>
    </row>
    <row r="28" spans="2:96" x14ac:dyDescent="0.45">
      <c r="B28" s="43">
        <v>32</v>
      </c>
      <c r="C28" s="43">
        <v>0</v>
      </c>
      <c r="D28" s="43">
        <v>20</v>
      </c>
      <c r="E28" s="43">
        <v>1</v>
      </c>
      <c r="F28" t="str">
        <f t="shared" si="16"/>
        <v>32,0,20,1</v>
      </c>
      <c r="P28" s="40" t="s">
        <v>39</v>
      </c>
      <c r="Q28" s="40" t="s">
        <v>40</v>
      </c>
      <c r="R28" s="40" t="s">
        <v>31</v>
      </c>
      <c r="S28" s="38" t="s">
        <v>32</v>
      </c>
      <c r="T28" s="38" t="s">
        <v>33</v>
      </c>
      <c r="U28" s="38" t="s">
        <v>35</v>
      </c>
      <c r="V28" s="38" t="s">
        <v>37</v>
      </c>
      <c r="W28" s="35" t="s">
        <v>39</v>
      </c>
      <c r="X28" s="35" t="s">
        <v>40</v>
      </c>
      <c r="Y28" s="31" t="s">
        <v>31</v>
      </c>
      <c r="Z28" s="31" t="s">
        <v>32</v>
      </c>
      <c r="AA28" s="33" t="s">
        <v>33</v>
      </c>
      <c r="AC28" t="str">
        <f>CONCATENATE($X$2,F28,CR28,CN28,CJ28,CF28,CB28,BX28,BT28,BP28,BL28,BH28,BD28,AZ28)</f>
        <v>.DB   32,0,20,1,  128,128,0,  85,170,0,  0,255,0,  0,85,170,  0,0,255,  128,0,128,  255,0,0,  128,128,0,  85,170,0,  0,255,0,  0,85,170,  0,0,255</v>
      </c>
      <c r="AD28" s="43" t="s">
        <v>24</v>
      </c>
      <c r="AE28" s="43"/>
      <c r="AF28" s="43"/>
      <c r="AG28" s="49">
        <f>IFERROR(VLOOKUP(HLOOKUP($AG$4,$H$4:$AA$24,ROW(AH28)-3, FALSE),Таблица1[],3,0),0)*$E$2/100</f>
        <v>0</v>
      </c>
      <c r="AH28" s="49">
        <f>IFERROR(VLOOKUP(HLOOKUP($AG$4,$H$4:$AA$24,ROW(AH28)-3, FALSE),Таблица1[],2,0),0)*$E$2/100</f>
        <v>0</v>
      </c>
      <c r="AI28" s="49">
        <f>IFERROR(VLOOKUP(HLOOKUP($AG$4,$H$4:$AA$24,ROW(AH28)-3, FALSE),Таблица1[],4,0),0)*$E$2/100</f>
        <v>0</v>
      </c>
      <c r="AJ28" s="5" t="str">
        <f t="shared" si="0"/>
        <v>,  0,0,0</v>
      </c>
      <c r="AK28" s="49">
        <f>IFERROR(VLOOKUP(G28,Таблица1[],3,0),0)*$E$2/100</f>
        <v>0</v>
      </c>
      <c r="AL28" s="43">
        <f>IFERROR(VLOOKUP(G28,Таблица1[],2,0),0)*$E$2/100</f>
        <v>0</v>
      </c>
      <c r="AM28" s="43">
        <f>IFERROR(VLOOKUP(G28,Таблица1[],4,0),0)*$E$2/100</f>
        <v>0</v>
      </c>
      <c r="AN28" s="5" t="str">
        <f t="shared" si="1"/>
        <v>,  0,0,0</v>
      </c>
      <c r="AO28" s="49">
        <f>IFERROR(VLOOKUP(K28,Таблица1[],3,0),0)*$E$2/100</f>
        <v>0</v>
      </c>
      <c r="AP28" s="43">
        <f>IFERROR(VLOOKUP(K28,Таблица1[],2,0),0)*$E$2/100</f>
        <v>0</v>
      </c>
      <c r="AQ28" s="43">
        <f>IFERROR(VLOOKUP(K28,Таблица1[],4,0),0)*$E$2/100</f>
        <v>0</v>
      </c>
      <c r="AR28" s="5" t="str">
        <f t="shared" si="2"/>
        <v>,  0,0,0</v>
      </c>
      <c r="AS28" s="49">
        <f>IFERROR(VLOOKUP(O28,Таблица1[],3,0),0)*$E$2/100</f>
        <v>0</v>
      </c>
      <c r="AT28" s="43">
        <f>IFERROR(VLOOKUP(O28,Таблица1[],2,0),0)*$E$2/100</f>
        <v>0</v>
      </c>
      <c r="AU28" s="43">
        <f>IFERROR(VLOOKUP(O28,Таблица1[],4,0),0)*$E$2/100</f>
        <v>0</v>
      </c>
      <c r="AV28" s="5" t="str">
        <f t="shared" si="3"/>
        <v>,  0,0,0</v>
      </c>
      <c r="AW28" s="47">
        <f>IFERROR(VLOOKUP(P28,Таблица1[],3,0),0)*$E$2/100</f>
        <v>0</v>
      </c>
      <c r="AX28" s="43">
        <f>IFERROR(VLOOKUP(P28,Таблица1[],2,0),0)*$E$2/100</f>
        <v>0</v>
      </c>
      <c r="AY28" s="43">
        <f>IFERROR(VLOOKUP(P28,Таблица1[],4,0),0)*$E$2/100</f>
        <v>255</v>
      </c>
      <c r="AZ28" s="5" t="str">
        <f t="shared" si="4"/>
        <v>,  0,0,255</v>
      </c>
      <c r="BA28" s="43">
        <f>IFERROR(VLOOKUP(Q28,Таблица1[],3,0),0)*$E$2/100</f>
        <v>0</v>
      </c>
      <c r="BB28" s="43">
        <f>IFERROR(VLOOKUP(Q28,Таблица1[],2,0),0)*$E$2/100</f>
        <v>85</v>
      </c>
      <c r="BC28" s="43">
        <f>IFERROR(VLOOKUP(Q28,Таблица1[],4,0),0)*$E$2/100</f>
        <v>170</v>
      </c>
      <c r="BD28" s="5" t="str">
        <f t="shared" si="5"/>
        <v>,  0,85,170</v>
      </c>
      <c r="BE28" s="43">
        <f>IFERROR(VLOOKUP(R28,Таблица1[],3,0),0)*$E$2/100</f>
        <v>0</v>
      </c>
      <c r="BF28" s="43">
        <f>IFERROR(VLOOKUP(R28,Таблица1[],2,0),0)*$E$2/100</f>
        <v>255</v>
      </c>
      <c r="BG28" s="43">
        <f>IFERROR(VLOOKUP(R28,Таблица1[],4,0),0)*$E$2/100</f>
        <v>0</v>
      </c>
      <c r="BH28" s="5" t="str">
        <f t="shared" si="6"/>
        <v>,  0,255,0</v>
      </c>
      <c r="BI28" s="43">
        <f>IFERROR(VLOOKUP(S28,Таблица1[],3,0),0)*$E$2/100</f>
        <v>85</v>
      </c>
      <c r="BJ28" s="43">
        <f>IFERROR(VLOOKUP(S28,Таблица1[],2,0),0)*$E$2/100</f>
        <v>170</v>
      </c>
      <c r="BK28" s="43">
        <f>IFERROR(VLOOKUP(S28,Таблица1[],4,0),0)*$E$2/100</f>
        <v>0</v>
      </c>
      <c r="BL28" s="5" t="str">
        <f t="shared" si="7"/>
        <v>,  85,170,0</v>
      </c>
      <c r="BM28" s="43">
        <f>IFERROR(VLOOKUP(T28,Таблица1[],3,0),0)*$E$2/100</f>
        <v>127.5</v>
      </c>
      <c r="BN28" s="43">
        <f>IFERROR(VLOOKUP(T28,Таблица1[],2,0),0)*$E$2/100</f>
        <v>127.5</v>
      </c>
      <c r="BO28" s="43">
        <f>IFERROR(VLOOKUP(T28,Таблица1[],4,0),0)*$E$2/100</f>
        <v>0</v>
      </c>
      <c r="BP28" s="5" t="str">
        <f t="shared" si="8"/>
        <v>,  128,128,0</v>
      </c>
      <c r="BQ28" s="43">
        <f>IFERROR(VLOOKUP(U28,Таблица1[],3,0),0)*$E$2/100</f>
        <v>255</v>
      </c>
      <c r="BR28" s="43">
        <f>IFERROR(VLOOKUP(U28,Таблица1[],2,0),0)*$E$2/100</f>
        <v>0</v>
      </c>
      <c r="BS28" s="43">
        <f>IFERROR(VLOOKUP(U28,Таблица1[],4,0),0)*$E$2/100</f>
        <v>0</v>
      </c>
      <c r="BT28" s="5" t="str">
        <f t="shared" si="9"/>
        <v>,  255,0,0</v>
      </c>
      <c r="BU28" s="43">
        <f>IFERROR(VLOOKUP(V28,Таблица1[],3,0),0)*$E$2/100</f>
        <v>127.5</v>
      </c>
      <c r="BV28" s="43">
        <f>IFERROR(VLOOKUP(V28,Таблица1[],2,0),0)*$E$2/100</f>
        <v>0</v>
      </c>
      <c r="BW28" s="43">
        <f>IFERROR(VLOOKUP(V28,Таблица1[],4,0),0)*$E$2/100</f>
        <v>127.5</v>
      </c>
      <c r="BX28" s="5" t="str">
        <f t="shared" si="10"/>
        <v>,  128,0,128</v>
      </c>
      <c r="BY28" s="43">
        <f>IFERROR(VLOOKUP(W28,Таблица1[],3,0),0)*$E$2/100</f>
        <v>0</v>
      </c>
      <c r="BZ28" s="43">
        <f>IFERROR(VLOOKUP(W28,Таблица1[],2,0),0)*$E$2/100</f>
        <v>0</v>
      </c>
      <c r="CA28" s="43">
        <f>IFERROR(VLOOKUP(W28,Таблица1[],4,0),0)*$E$2/100</f>
        <v>255</v>
      </c>
      <c r="CB28" s="5" t="str">
        <f t="shared" si="11"/>
        <v>,  0,0,255</v>
      </c>
      <c r="CC28" s="43">
        <f>IFERROR(VLOOKUP(X28,Таблица1[],3,0),0)*$E$2/100</f>
        <v>0</v>
      </c>
      <c r="CD28" s="43">
        <f>IFERROR(VLOOKUP(X28,Таблица1[],2,0),0)*$E$2/100</f>
        <v>85</v>
      </c>
      <c r="CE28" s="43">
        <f>IFERROR(VLOOKUP(X28,Таблица1[],4,0),0)*$E$2/100</f>
        <v>170</v>
      </c>
      <c r="CF28" s="5" t="str">
        <f t="shared" si="12"/>
        <v>,  0,85,170</v>
      </c>
      <c r="CG28" s="43">
        <f>IFERROR(VLOOKUP(Y28,Таблица1[],3,0),0)*$E$2/100</f>
        <v>0</v>
      </c>
      <c r="CH28" s="43">
        <f>IFERROR(VLOOKUP(Y28,Таблица1[],2,0),0)*$E$2/100</f>
        <v>255</v>
      </c>
      <c r="CI28" s="43">
        <f>IFERROR(VLOOKUP(Y28,Таблица1[],4,0),0)*$E$2/100</f>
        <v>0</v>
      </c>
      <c r="CJ28" s="5" t="str">
        <f t="shared" si="13"/>
        <v>,  0,255,0</v>
      </c>
      <c r="CK28" s="43">
        <f>IFERROR(VLOOKUP(Z28,Таблица1[],3,0),0)*$E$2/100</f>
        <v>85</v>
      </c>
      <c r="CL28" s="43">
        <f>IFERROR(VLOOKUP(Z28,Таблица1[],2,0),0)*$E$2/100</f>
        <v>170</v>
      </c>
      <c r="CM28" s="43">
        <f>IFERROR(VLOOKUP(Z28,Таблица1[],4,0),0)*$E$2/100</f>
        <v>0</v>
      </c>
      <c r="CN28" s="5" t="str">
        <f t="shared" si="14"/>
        <v>,  85,170,0</v>
      </c>
      <c r="CO28" s="43">
        <f>IFERROR(VLOOKUP(AA28,Таблица1[],3,0),0)*$E$2/100</f>
        <v>127.5</v>
      </c>
      <c r="CP28" s="43">
        <f>IFERROR(VLOOKUP(AA28,Таблица1[],2,0),0)*$E$2/100</f>
        <v>127.5</v>
      </c>
      <c r="CQ28" s="43">
        <f>IFERROR(VLOOKUP(AA28,Таблица1[],4,0),0)*$E$2/100</f>
        <v>0</v>
      </c>
      <c r="CR28" s="5" t="str">
        <f t="shared" si="15"/>
        <v>,  128,128,0</v>
      </c>
    </row>
    <row r="29" spans="2:96" x14ac:dyDescent="0.45">
      <c r="B29" s="43">
        <v>32</v>
      </c>
      <c r="C29" s="43">
        <v>0</v>
      </c>
      <c r="D29" s="43">
        <v>20</v>
      </c>
      <c r="E29" s="43">
        <v>1</v>
      </c>
      <c r="F29" t="str">
        <f t="shared" si="16"/>
        <v>32,0,20,1</v>
      </c>
      <c r="P29" s="40" t="s">
        <v>40</v>
      </c>
      <c r="Q29" s="40" t="s">
        <v>31</v>
      </c>
      <c r="R29" s="40" t="s">
        <v>32</v>
      </c>
      <c r="S29" s="38" t="s">
        <v>33</v>
      </c>
      <c r="T29" s="38" t="s">
        <v>35</v>
      </c>
      <c r="U29" s="38" t="s">
        <v>37</v>
      </c>
      <c r="V29" s="38" t="s">
        <v>39</v>
      </c>
      <c r="W29" s="35" t="s">
        <v>40</v>
      </c>
      <c r="X29" s="35" t="s">
        <v>31</v>
      </c>
      <c r="Y29" s="31" t="s">
        <v>32</v>
      </c>
      <c r="Z29" s="31" t="s">
        <v>33</v>
      </c>
      <c r="AA29" s="33" t="s">
        <v>35</v>
      </c>
      <c r="AC29" t="str">
        <f>CONCATENATE($X$2,F29,CR29,CN29,CJ29,CF29,CB29,BX29,BT29,BP29,BL29,BH29,BD29,AZ29)</f>
        <v>.DB   32,0,20,1,  255,0,0,  128,128,0,  85,170,0,  0,255,0,  0,85,170,  0,0,255,  128,0,128,  255,0,0,  128,128,0,  85,170,0,  0,255,0,  0,85,170</v>
      </c>
      <c r="AD29" s="43" t="s">
        <v>24</v>
      </c>
      <c r="AE29" s="43"/>
      <c r="AF29" s="43"/>
      <c r="AG29" s="49">
        <f>IFERROR(VLOOKUP(HLOOKUP($AG$4,$H$4:$AA$24,ROW(AH29)-3, FALSE),Таблица1[],3,0),0)*$E$2/100</f>
        <v>0</v>
      </c>
      <c r="AH29" s="49">
        <f>IFERROR(VLOOKUP(HLOOKUP($AG$4,$H$4:$AA$24,ROW(AH29)-3, FALSE),Таблица1[],2,0),0)*$E$2/100</f>
        <v>0</v>
      </c>
      <c r="AI29" s="49">
        <f>IFERROR(VLOOKUP(HLOOKUP($AG$4,$H$4:$AA$24,ROW(AH29)-3, FALSE),Таблица1[],4,0),0)*$E$2/100</f>
        <v>0</v>
      </c>
      <c r="AJ29" s="5" t="str">
        <f t="shared" si="0"/>
        <v>,  0,0,0</v>
      </c>
      <c r="AK29" s="49">
        <f>IFERROR(VLOOKUP(G29,Таблица1[],3,0),0)*$E$2/100</f>
        <v>0</v>
      </c>
      <c r="AL29" s="43">
        <f>IFERROR(VLOOKUP(G29,Таблица1[],2,0),0)*$E$2/100</f>
        <v>0</v>
      </c>
      <c r="AM29" s="43">
        <f>IFERROR(VLOOKUP(G29,Таблица1[],4,0),0)*$E$2/100</f>
        <v>0</v>
      </c>
      <c r="AN29" s="5" t="str">
        <f t="shared" si="1"/>
        <v>,  0,0,0</v>
      </c>
      <c r="AO29" s="49">
        <f>IFERROR(VLOOKUP(K29,Таблица1[],3,0),0)*$E$2/100</f>
        <v>0</v>
      </c>
      <c r="AP29" s="43">
        <f>IFERROR(VLOOKUP(K29,Таблица1[],2,0),0)*$E$2/100</f>
        <v>0</v>
      </c>
      <c r="AQ29" s="43">
        <f>IFERROR(VLOOKUP(K29,Таблица1[],4,0),0)*$E$2/100</f>
        <v>0</v>
      </c>
      <c r="AR29" s="5" t="str">
        <f t="shared" si="2"/>
        <v>,  0,0,0</v>
      </c>
      <c r="AS29" s="49">
        <f>IFERROR(VLOOKUP(O29,Таблица1[],3,0),0)*$E$2/100</f>
        <v>0</v>
      </c>
      <c r="AT29" s="43">
        <f>IFERROR(VLOOKUP(O29,Таблица1[],2,0),0)*$E$2/100</f>
        <v>0</v>
      </c>
      <c r="AU29" s="43">
        <f>IFERROR(VLOOKUP(O29,Таблица1[],4,0),0)*$E$2/100</f>
        <v>0</v>
      </c>
      <c r="AV29" s="5" t="str">
        <f t="shared" si="3"/>
        <v>,  0,0,0</v>
      </c>
      <c r="AW29" s="47">
        <f>IFERROR(VLOOKUP(P29,Таблица1[],3,0),0)*$E$2/100</f>
        <v>0</v>
      </c>
      <c r="AX29" s="43">
        <f>IFERROR(VLOOKUP(P29,Таблица1[],2,0),0)*$E$2/100</f>
        <v>85</v>
      </c>
      <c r="AY29" s="43">
        <f>IFERROR(VLOOKUP(P29,Таблица1[],4,0),0)*$E$2/100</f>
        <v>170</v>
      </c>
      <c r="AZ29" s="5" t="str">
        <f t="shared" si="4"/>
        <v>,  0,85,170</v>
      </c>
      <c r="BA29" s="43">
        <f>IFERROR(VLOOKUP(Q29,Таблица1[],3,0),0)*$E$2/100</f>
        <v>0</v>
      </c>
      <c r="BB29" s="43">
        <f>IFERROR(VLOOKUP(Q29,Таблица1[],2,0),0)*$E$2/100</f>
        <v>255</v>
      </c>
      <c r="BC29" s="43">
        <f>IFERROR(VLOOKUP(Q29,Таблица1[],4,0),0)*$E$2/100</f>
        <v>0</v>
      </c>
      <c r="BD29" s="5" t="str">
        <f t="shared" si="5"/>
        <v>,  0,255,0</v>
      </c>
      <c r="BE29" s="43">
        <f>IFERROR(VLOOKUP(R29,Таблица1[],3,0),0)*$E$2/100</f>
        <v>85</v>
      </c>
      <c r="BF29" s="43">
        <f>IFERROR(VLOOKUP(R29,Таблица1[],2,0),0)*$E$2/100</f>
        <v>170</v>
      </c>
      <c r="BG29" s="43">
        <f>IFERROR(VLOOKUP(R29,Таблица1[],4,0),0)*$E$2/100</f>
        <v>0</v>
      </c>
      <c r="BH29" s="5" t="str">
        <f t="shared" si="6"/>
        <v>,  85,170,0</v>
      </c>
      <c r="BI29" s="43">
        <f>IFERROR(VLOOKUP(S29,Таблица1[],3,0),0)*$E$2/100</f>
        <v>127.5</v>
      </c>
      <c r="BJ29" s="43">
        <f>IFERROR(VLOOKUP(S29,Таблица1[],2,0),0)*$E$2/100</f>
        <v>127.5</v>
      </c>
      <c r="BK29" s="43">
        <f>IFERROR(VLOOKUP(S29,Таблица1[],4,0),0)*$E$2/100</f>
        <v>0</v>
      </c>
      <c r="BL29" s="5" t="str">
        <f t="shared" si="7"/>
        <v>,  128,128,0</v>
      </c>
      <c r="BM29" s="43">
        <f>IFERROR(VLOOKUP(T29,Таблица1[],3,0),0)*$E$2/100</f>
        <v>255</v>
      </c>
      <c r="BN29" s="43">
        <f>IFERROR(VLOOKUP(T29,Таблица1[],2,0),0)*$E$2/100</f>
        <v>0</v>
      </c>
      <c r="BO29" s="43">
        <f>IFERROR(VLOOKUP(T29,Таблица1[],4,0),0)*$E$2/100</f>
        <v>0</v>
      </c>
      <c r="BP29" s="5" t="str">
        <f t="shared" si="8"/>
        <v>,  255,0,0</v>
      </c>
      <c r="BQ29" s="43">
        <f>IFERROR(VLOOKUP(U29,Таблица1[],3,0),0)*$E$2/100</f>
        <v>127.5</v>
      </c>
      <c r="BR29" s="43">
        <f>IFERROR(VLOOKUP(U29,Таблица1[],2,0),0)*$E$2/100</f>
        <v>0</v>
      </c>
      <c r="BS29" s="43">
        <f>IFERROR(VLOOKUP(U29,Таблица1[],4,0),0)*$E$2/100</f>
        <v>127.5</v>
      </c>
      <c r="BT29" s="5" t="str">
        <f t="shared" si="9"/>
        <v>,  128,0,128</v>
      </c>
      <c r="BU29" s="43">
        <f>IFERROR(VLOOKUP(V29,Таблица1[],3,0),0)*$E$2/100</f>
        <v>0</v>
      </c>
      <c r="BV29" s="43">
        <f>IFERROR(VLOOKUP(V29,Таблица1[],2,0),0)*$E$2/100</f>
        <v>0</v>
      </c>
      <c r="BW29" s="43">
        <f>IFERROR(VLOOKUP(V29,Таблица1[],4,0),0)*$E$2/100</f>
        <v>255</v>
      </c>
      <c r="BX29" s="5" t="str">
        <f t="shared" si="10"/>
        <v>,  0,0,255</v>
      </c>
      <c r="BY29" s="43">
        <f>IFERROR(VLOOKUP(W29,Таблица1[],3,0),0)*$E$2/100</f>
        <v>0</v>
      </c>
      <c r="BZ29" s="43">
        <f>IFERROR(VLOOKUP(W29,Таблица1[],2,0),0)*$E$2/100</f>
        <v>85</v>
      </c>
      <c r="CA29" s="43">
        <f>IFERROR(VLOOKUP(W29,Таблица1[],4,0),0)*$E$2/100</f>
        <v>170</v>
      </c>
      <c r="CB29" s="5" t="str">
        <f t="shared" si="11"/>
        <v>,  0,85,170</v>
      </c>
      <c r="CC29" s="43">
        <f>IFERROR(VLOOKUP(X29,Таблица1[],3,0),0)*$E$2/100</f>
        <v>0</v>
      </c>
      <c r="CD29" s="43">
        <f>IFERROR(VLOOKUP(X29,Таблица1[],2,0),0)*$E$2/100</f>
        <v>255</v>
      </c>
      <c r="CE29" s="43">
        <f>IFERROR(VLOOKUP(X29,Таблица1[],4,0),0)*$E$2/100</f>
        <v>0</v>
      </c>
      <c r="CF29" s="5" t="str">
        <f t="shared" si="12"/>
        <v>,  0,255,0</v>
      </c>
      <c r="CG29" s="43">
        <f>IFERROR(VLOOKUP(Y29,Таблица1[],3,0),0)*$E$2/100</f>
        <v>85</v>
      </c>
      <c r="CH29" s="43">
        <f>IFERROR(VLOOKUP(Y29,Таблица1[],2,0),0)*$E$2/100</f>
        <v>170</v>
      </c>
      <c r="CI29" s="43">
        <f>IFERROR(VLOOKUP(Y29,Таблица1[],4,0),0)*$E$2/100</f>
        <v>0</v>
      </c>
      <c r="CJ29" s="5" t="str">
        <f t="shared" si="13"/>
        <v>,  85,170,0</v>
      </c>
      <c r="CK29" s="43">
        <f>IFERROR(VLOOKUP(Z29,Таблица1[],3,0),0)*$E$2/100</f>
        <v>127.5</v>
      </c>
      <c r="CL29" s="43">
        <f>IFERROR(VLOOKUP(Z29,Таблица1[],2,0),0)*$E$2/100</f>
        <v>127.5</v>
      </c>
      <c r="CM29" s="43">
        <f>IFERROR(VLOOKUP(Z29,Таблица1[],4,0),0)*$E$2/100</f>
        <v>0</v>
      </c>
      <c r="CN29" s="5" t="str">
        <f t="shared" si="14"/>
        <v>,  128,128,0</v>
      </c>
      <c r="CO29" s="43">
        <f>IFERROR(VLOOKUP(AA29,Таблица1[],3,0),0)*$E$2/100</f>
        <v>255</v>
      </c>
      <c r="CP29" s="43">
        <f>IFERROR(VLOOKUP(AA29,Таблица1[],2,0),0)*$E$2/100</f>
        <v>0</v>
      </c>
      <c r="CQ29" s="43">
        <f>IFERROR(VLOOKUP(AA29,Таблица1[],4,0),0)*$E$2/100</f>
        <v>0</v>
      </c>
      <c r="CR29" s="5" t="str">
        <f t="shared" si="15"/>
        <v>,  255,0,0</v>
      </c>
    </row>
    <row r="30" spans="2:96" x14ac:dyDescent="0.45">
      <c r="B30" s="43">
        <v>32</v>
      </c>
      <c r="C30" s="43">
        <v>0</v>
      </c>
      <c r="D30" s="43">
        <v>20</v>
      </c>
      <c r="E30" s="43">
        <v>1</v>
      </c>
      <c r="F30" t="str">
        <f t="shared" si="16"/>
        <v>32,0,20,1</v>
      </c>
      <c r="P30" s="40" t="s">
        <v>31</v>
      </c>
      <c r="Q30" s="40" t="s">
        <v>32</v>
      </c>
      <c r="R30" s="40" t="s">
        <v>33</v>
      </c>
      <c r="S30" s="38" t="s">
        <v>35</v>
      </c>
      <c r="T30" s="38" t="s">
        <v>37</v>
      </c>
      <c r="U30" s="38" t="s">
        <v>39</v>
      </c>
      <c r="V30" s="38" t="s">
        <v>40</v>
      </c>
      <c r="W30" s="35" t="s">
        <v>31</v>
      </c>
      <c r="X30" s="35" t="s">
        <v>32</v>
      </c>
      <c r="Y30" s="31" t="s">
        <v>33</v>
      </c>
      <c r="Z30" s="31" t="s">
        <v>35</v>
      </c>
      <c r="AA30" s="33" t="s">
        <v>37</v>
      </c>
      <c r="AC30" t="str">
        <f>CONCATENATE($X$2,F30,CR30,CN30,CJ30,CF30,CB30,BX30,BT30,BP30,BL30,BH30,BD30,AZ30)</f>
        <v>.DB   32,0,20,1,  128,0,128,  255,0,0,  128,128,0,  85,170,0,  0,255,0,  0,85,170,  0,0,255,  128,0,128,  255,0,0,  128,128,0,  85,170,0,  0,255,0</v>
      </c>
      <c r="AD30" s="43" t="s">
        <v>24</v>
      </c>
      <c r="AE30" s="43"/>
      <c r="AF30" s="43"/>
      <c r="AG30" s="49">
        <f>IFERROR(VLOOKUP(HLOOKUP($AG$4,$H$4:$AA$24,ROW(AH30)-3, FALSE),Таблица1[],3,0),0)*$E$2/100</f>
        <v>0</v>
      </c>
      <c r="AH30" s="49">
        <f>IFERROR(VLOOKUP(HLOOKUP($AG$4,$H$4:$AA$24,ROW(AH30)-3, FALSE),Таблица1[],2,0),0)*$E$2/100</f>
        <v>0</v>
      </c>
      <c r="AI30" s="49">
        <f>IFERROR(VLOOKUP(HLOOKUP($AG$4,$H$4:$AA$24,ROW(AH30)-3, FALSE),Таблица1[],4,0),0)*$E$2/100</f>
        <v>0</v>
      </c>
      <c r="AJ30" s="5" t="str">
        <f t="shared" si="0"/>
        <v>,  0,0,0</v>
      </c>
      <c r="AK30" s="49">
        <f>IFERROR(VLOOKUP(G30,Таблица1[],3,0),0)*$E$2/100</f>
        <v>0</v>
      </c>
      <c r="AL30" s="43">
        <f>IFERROR(VLOOKUP(G30,Таблица1[],2,0),0)*$E$2/100</f>
        <v>0</v>
      </c>
      <c r="AM30" s="43">
        <f>IFERROR(VLOOKUP(G30,Таблица1[],4,0),0)*$E$2/100</f>
        <v>0</v>
      </c>
      <c r="AN30" s="5" t="str">
        <f t="shared" si="1"/>
        <v>,  0,0,0</v>
      </c>
      <c r="AO30" s="49">
        <f>IFERROR(VLOOKUP(K30,Таблица1[],3,0),0)*$E$2/100</f>
        <v>0</v>
      </c>
      <c r="AP30" s="43">
        <f>IFERROR(VLOOKUP(K30,Таблица1[],2,0),0)*$E$2/100</f>
        <v>0</v>
      </c>
      <c r="AQ30" s="43">
        <f>IFERROR(VLOOKUP(K30,Таблица1[],4,0),0)*$E$2/100</f>
        <v>0</v>
      </c>
      <c r="AR30" s="5" t="str">
        <f t="shared" si="2"/>
        <v>,  0,0,0</v>
      </c>
      <c r="AS30" s="49">
        <f>IFERROR(VLOOKUP(O30,Таблица1[],3,0),0)*$E$2/100</f>
        <v>0</v>
      </c>
      <c r="AT30" s="43">
        <f>IFERROR(VLOOKUP(O30,Таблица1[],2,0),0)*$E$2/100</f>
        <v>0</v>
      </c>
      <c r="AU30" s="43">
        <f>IFERROR(VLOOKUP(O30,Таблица1[],4,0),0)*$E$2/100</f>
        <v>0</v>
      </c>
      <c r="AV30" s="5" t="str">
        <f t="shared" si="3"/>
        <v>,  0,0,0</v>
      </c>
      <c r="AW30" s="47">
        <f>IFERROR(VLOOKUP(P30,Таблица1[],3,0),0)*$E$2/100</f>
        <v>0</v>
      </c>
      <c r="AX30" s="43">
        <f>IFERROR(VLOOKUP(P30,Таблица1[],2,0),0)*$E$2/100</f>
        <v>255</v>
      </c>
      <c r="AY30" s="43">
        <f>IFERROR(VLOOKUP(P30,Таблица1[],4,0),0)*$E$2/100</f>
        <v>0</v>
      </c>
      <c r="AZ30" s="5" t="str">
        <f t="shared" si="4"/>
        <v>,  0,255,0</v>
      </c>
      <c r="BA30" s="43">
        <f>IFERROR(VLOOKUP(Q30,Таблица1[],3,0),0)*$E$2/100</f>
        <v>85</v>
      </c>
      <c r="BB30" s="43">
        <f>IFERROR(VLOOKUP(Q30,Таблица1[],2,0),0)*$E$2/100</f>
        <v>170</v>
      </c>
      <c r="BC30" s="43">
        <f>IFERROR(VLOOKUP(Q30,Таблица1[],4,0),0)*$E$2/100</f>
        <v>0</v>
      </c>
      <c r="BD30" s="5" t="str">
        <f t="shared" si="5"/>
        <v>,  85,170,0</v>
      </c>
      <c r="BE30" s="43">
        <f>IFERROR(VLOOKUP(R30,Таблица1[],3,0),0)*$E$2/100</f>
        <v>127.5</v>
      </c>
      <c r="BF30" s="43">
        <f>IFERROR(VLOOKUP(R30,Таблица1[],2,0),0)*$E$2/100</f>
        <v>127.5</v>
      </c>
      <c r="BG30" s="43">
        <f>IFERROR(VLOOKUP(R30,Таблица1[],4,0),0)*$E$2/100</f>
        <v>0</v>
      </c>
      <c r="BH30" s="5" t="str">
        <f t="shared" si="6"/>
        <v>,  128,128,0</v>
      </c>
      <c r="BI30" s="43">
        <f>IFERROR(VLOOKUP(S30,Таблица1[],3,0),0)*$E$2/100</f>
        <v>255</v>
      </c>
      <c r="BJ30" s="43">
        <f>IFERROR(VLOOKUP(S30,Таблица1[],2,0),0)*$E$2/100</f>
        <v>0</v>
      </c>
      <c r="BK30" s="43">
        <f>IFERROR(VLOOKUP(S30,Таблица1[],4,0),0)*$E$2/100</f>
        <v>0</v>
      </c>
      <c r="BL30" s="5" t="str">
        <f t="shared" si="7"/>
        <v>,  255,0,0</v>
      </c>
      <c r="BM30" s="43">
        <f>IFERROR(VLOOKUP(T30,Таблица1[],3,0),0)*$E$2/100</f>
        <v>127.5</v>
      </c>
      <c r="BN30" s="43">
        <f>IFERROR(VLOOKUP(T30,Таблица1[],2,0),0)*$E$2/100</f>
        <v>0</v>
      </c>
      <c r="BO30" s="43">
        <f>IFERROR(VLOOKUP(T30,Таблица1[],4,0),0)*$E$2/100</f>
        <v>127.5</v>
      </c>
      <c r="BP30" s="5" t="str">
        <f t="shared" si="8"/>
        <v>,  128,0,128</v>
      </c>
      <c r="BQ30" s="43">
        <f>IFERROR(VLOOKUP(U30,Таблица1[],3,0),0)*$E$2/100</f>
        <v>0</v>
      </c>
      <c r="BR30" s="43">
        <f>IFERROR(VLOOKUP(U30,Таблица1[],2,0),0)*$E$2/100</f>
        <v>0</v>
      </c>
      <c r="BS30" s="43">
        <f>IFERROR(VLOOKUP(U30,Таблица1[],4,0),0)*$E$2/100</f>
        <v>255</v>
      </c>
      <c r="BT30" s="5" t="str">
        <f t="shared" si="9"/>
        <v>,  0,0,255</v>
      </c>
      <c r="BU30" s="43">
        <f>IFERROR(VLOOKUP(V30,Таблица1[],3,0),0)*$E$2/100</f>
        <v>0</v>
      </c>
      <c r="BV30" s="43">
        <f>IFERROR(VLOOKUP(V30,Таблица1[],2,0),0)*$E$2/100</f>
        <v>85</v>
      </c>
      <c r="BW30" s="43">
        <f>IFERROR(VLOOKUP(V30,Таблица1[],4,0),0)*$E$2/100</f>
        <v>170</v>
      </c>
      <c r="BX30" s="5" t="str">
        <f t="shared" si="10"/>
        <v>,  0,85,170</v>
      </c>
      <c r="BY30" s="43">
        <f>IFERROR(VLOOKUP(W30,Таблица1[],3,0),0)*$E$2/100</f>
        <v>0</v>
      </c>
      <c r="BZ30" s="43">
        <f>IFERROR(VLOOKUP(W30,Таблица1[],2,0),0)*$E$2/100</f>
        <v>255</v>
      </c>
      <c r="CA30" s="43">
        <f>IFERROR(VLOOKUP(W30,Таблица1[],4,0),0)*$E$2/100</f>
        <v>0</v>
      </c>
      <c r="CB30" s="5" t="str">
        <f t="shared" si="11"/>
        <v>,  0,255,0</v>
      </c>
      <c r="CC30" s="43">
        <f>IFERROR(VLOOKUP(X30,Таблица1[],3,0),0)*$E$2/100</f>
        <v>85</v>
      </c>
      <c r="CD30" s="43">
        <f>IFERROR(VLOOKUP(X30,Таблица1[],2,0),0)*$E$2/100</f>
        <v>170</v>
      </c>
      <c r="CE30" s="43">
        <f>IFERROR(VLOOKUP(X30,Таблица1[],4,0),0)*$E$2/100</f>
        <v>0</v>
      </c>
      <c r="CF30" s="5" t="str">
        <f t="shared" si="12"/>
        <v>,  85,170,0</v>
      </c>
      <c r="CG30" s="43">
        <f>IFERROR(VLOOKUP(Y30,Таблица1[],3,0),0)*$E$2/100</f>
        <v>127.5</v>
      </c>
      <c r="CH30" s="43">
        <f>IFERROR(VLOOKUP(Y30,Таблица1[],2,0),0)*$E$2/100</f>
        <v>127.5</v>
      </c>
      <c r="CI30" s="43">
        <f>IFERROR(VLOOKUP(Y30,Таблица1[],4,0),0)*$E$2/100</f>
        <v>0</v>
      </c>
      <c r="CJ30" s="5" t="str">
        <f t="shared" si="13"/>
        <v>,  128,128,0</v>
      </c>
      <c r="CK30" s="43">
        <f>IFERROR(VLOOKUP(Z30,Таблица1[],3,0),0)*$E$2/100</f>
        <v>255</v>
      </c>
      <c r="CL30" s="43">
        <f>IFERROR(VLOOKUP(Z30,Таблица1[],2,0),0)*$E$2/100</f>
        <v>0</v>
      </c>
      <c r="CM30" s="43">
        <f>IFERROR(VLOOKUP(Z30,Таблица1[],4,0),0)*$E$2/100</f>
        <v>0</v>
      </c>
      <c r="CN30" s="5" t="str">
        <f t="shared" si="14"/>
        <v>,  255,0,0</v>
      </c>
      <c r="CO30" s="43">
        <f>IFERROR(VLOOKUP(AA30,Таблица1[],3,0),0)*$E$2/100</f>
        <v>127.5</v>
      </c>
      <c r="CP30" s="43">
        <f>IFERROR(VLOOKUP(AA30,Таблица1[],2,0),0)*$E$2/100</f>
        <v>0</v>
      </c>
      <c r="CQ30" s="43">
        <f>IFERROR(VLOOKUP(AA30,Таблица1[],4,0),0)*$E$2/100</f>
        <v>127.5</v>
      </c>
      <c r="CR30" s="5" t="str">
        <f t="shared" si="15"/>
        <v>,  128,0,128</v>
      </c>
    </row>
    <row r="31" spans="2:96" x14ac:dyDescent="0.45">
      <c r="B31" s="43">
        <v>32</v>
      </c>
      <c r="C31" s="43">
        <v>0</v>
      </c>
      <c r="D31" s="43">
        <v>20</v>
      </c>
      <c r="E31" s="43">
        <v>1</v>
      </c>
      <c r="F31" t="str">
        <f t="shared" si="16"/>
        <v>32,0,20,1</v>
      </c>
      <c r="P31" s="40" t="s">
        <v>32</v>
      </c>
      <c r="Q31" s="40" t="s">
        <v>33</v>
      </c>
      <c r="R31" s="40" t="s">
        <v>35</v>
      </c>
      <c r="S31" s="38" t="s">
        <v>37</v>
      </c>
      <c r="T31" s="38" t="s">
        <v>39</v>
      </c>
      <c r="U31" s="38" t="s">
        <v>40</v>
      </c>
      <c r="V31" s="38" t="s">
        <v>31</v>
      </c>
      <c r="W31" s="35" t="s">
        <v>32</v>
      </c>
      <c r="X31" s="35" t="s">
        <v>33</v>
      </c>
      <c r="Y31" s="31" t="s">
        <v>35</v>
      </c>
      <c r="Z31" s="31" t="s">
        <v>37</v>
      </c>
      <c r="AA31" s="33" t="s">
        <v>39</v>
      </c>
      <c r="AC31" t="str">
        <f>CONCATENATE($X$2,F31,CR31,CN31,CJ31,CF31,CB31,BX31,BT31,BP31,BL31,BH31,BD31,AZ31)</f>
        <v>.DB   32,0,20,1,  0,0,255,  128,0,128,  255,0,0,  128,128,0,  85,170,0,  0,255,0,  0,85,170,  0,0,255,  128,0,128,  255,0,0,  128,128,0,  85,170,0</v>
      </c>
      <c r="AD31" s="43" t="s">
        <v>24</v>
      </c>
      <c r="AE31" s="43"/>
      <c r="AF31" s="43"/>
      <c r="AG31" s="49">
        <f>IFERROR(VLOOKUP(HLOOKUP($AG$4,$H$4:$AA$24,ROW(AH31)-3, FALSE),Таблица1[],3,0),0)*$E$2/100</f>
        <v>0</v>
      </c>
      <c r="AH31" s="49">
        <f>IFERROR(VLOOKUP(HLOOKUP($AG$4,$H$4:$AA$24,ROW(AH31)-3, FALSE),Таблица1[],2,0),0)*$E$2/100</f>
        <v>0</v>
      </c>
      <c r="AI31" s="49">
        <f>IFERROR(VLOOKUP(HLOOKUP($AG$4,$H$4:$AA$24,ROW(AH31)-3, FALSE),Таблица1[],4,0),0)*$E$2/100</f>
        <v>0</v>
      </c>
      <c r="AJ31" s="5" t="str">
        <f t="shared" si="0"/>
        <v>,  0,0,0</v>
      </c>
      <c r="AK31" s="49">
        <f>IFERROR(VLOOKUP(G31,Таблица1[],3,0),0)*$E$2/100</f>
        <v>0</v>
      </c>
      <c r="AL31" s="43">
        <f>IFERROR(VLOOKUP(G31,Таблица1[],2,0),0)*$E$2/100</f>
        <v>0</v>
      </c>
      <c r="AM31" s="43">
        <f>IFERROR(VLOOKUP(G31,Таблица1[],4,0),0)*$E$2/100</f>
        <v>0</v>
      </c>
      <c r="AN31" s="5" t="str">
        <f t="shared" si="1"/>
        <v>,  0,0,0</v>
      </c>
      <c r="AO31" s="49">
        <f>IFERROR(VLOOKUP(K31,Таблица1[],3,0),0)*$E$2/100</f>
        <v>0</v>
      </c>
      <c r="AP31" s="43">
        <f>IFERROR(VLOOKUP(K31,Таблица1[],2,0),0)*$E$2/100</f>
        <v>0</v>
      </c>
      <c r="AQ31" s="43">
        <f>IFERROR(VLOOKUP(K31,Таблица1[],4,0),0)*$E$2/100</f>
        <v>0</v>
      </c>
      <c r="AR31" s="5" t="str">
        <f t="shared" si="2"/>
        <v>,  0,0,0</v>
      </c>
      <c r="AS31" s="49">
        <f>IFERROR(VLOOKUP(O31,Таблица1[],3,0),0)*$E$2/100</f>
        <v>0</v>
      </c>
      <c r="AT31" s="43">
        <f>IFERROR(VLOOKUP(O31,Таблица1[],2,0),0)*$E$2/100</f>
        <v>0</v>
      </c>
      <c r="AU31" s="43">
        <f>IFERROR(VLOOKUP(O31,Таблица1[],4,0),0)*$E$2/100</f>
        <v>0</v>
      </c>
      <c r="AV31" s="5" t="str">
        <f t="shared" si="3"/>
        <v>,  0,0,0</v>
      </c>
      <c r="AW31" s="47">
        <f>IFERROR(VLOOKUP(P31,Таблица1[],3,0),0)*$E$2/100</f>
        <v>85</v>
      </c>
      <c r="AX31" s="43">
        <f>IFERROR(VLOOKUP(P31,Таблица1[],2,0),0)*$E$2/100</f>
        <v>170</v>
      </c>
      <c r="AY31" s="43">
        <f>IFERROR(VLOOKUP(P31,Таблица1[],4,0),0)*$E$2/100</f>
        <v>0</v>
      </c>
      <c r="AZ31" s="5" t="str">
        <f t="shared" si="4"/>
        <v>,  85,170,0</v>
      </c>
      <c r="BA31" s="43">
        <f>IFERROR(VLOOKUP(Q31,Таблица1[],3,0),0)*$E$2/100</f>
        <v>127.5</v>
      </c>
      <c r="BB31" s="43">
        <f>IFERROR(VLOOKUP(Q31,Таблица1[],2,0),0)*$E$2/100</f>
        <v>127.5</v>
      </c>
      <c r="BC31" s="43">
        <f>IFERROR(VLOOKUP(Q31,Таблица1[],4,0),0)*$E$2/100</f>
        <v>0</v>
      </c>
      <c r="BD31" s="5" t="str">
        <f t="shared" si="5"/>
        <v>,  128,128,0</v>
      </c>
      <c r="BE31" s="43">
        <f>IFERROR(VLOOKUP(R31,Таблица1[],3,0),0)*$E$2/100</f>
        <v>255</v>
      </c>
      <c r="BF31" s="43">
        <f>IFERROR(VLOOKUP(R31,Таблица1[],2,0),0)*$E$2/100</f>
        <v>0</v>
      </c>
      <c r="BG31" s="43">
        <f>IFERROR(VLOOKUP(R31,Таблица1[],4,0),0)*$E$2/100</f>
        <v>0</v>
      </c>
      <c r="BH31" s="5" t="str">
        <f t="shared" si="6"/>
        <v>,  255,0,0</v>
      </c>
      <c r="BI31" s="43">
        <f>IFERROR(VLOOKUP(S31,Таблица1[],3,0),0)*$E$2/100</f>
        <v>127.5</v>
      </c>
      <c r="BJ31" s="43">
        <f>IFERROR(VLOOKUP(S31,Таблица1[],2,0),0)*$E$2/100</f>
        <v>0</v>
      </c>
      <c r="BK31" s="43">
        <f>IFERROR(VLOOKUP(S31,Таблица1[],4,0),0)*$E$2/100</f>
        <v>127.5</v>
      </c>
      <c r="BL31" s="5" t="str">
        <f t="shared" si="7"/>
        <v>,  128,0,128</v>
      </c>
      <c r="BM31" s="43">
        <f>IFERROR(VLOOKUP(T31,Таблица1[],3,0),0)*$E$2/100</f>
        <v>0</v>
      </c>
      <c r="BN31" s="43">
        <f>IFERROR(VLOOKUP(T31,Таблица1[],2,0),0)*$E$2/100</f>
        <v>0</v>
      </c>
      <c r="BO31" s="43">
        <f>IFERROR(VLOOKUP(T31,Таблица1[],4,0),0)*$E$2/100</f>
        <v>255</v>
      </c>
      <c r="BP31" s="5" t="str">
        <f t="shared" si="8"/>
        <v>,  0,0,255</v>
      </c>
      <c r="BQ31" s="43">
        <f>IFERROR(VLOOKUP(U31,Таблица1[],3,0),0)*$E$2/100</f>
        <v>0</v>
      </c>
      <c r="BR31" s="43">
        <f>IFERROR(VLOOKUP(U31,Таблица1[],2,0),0)*$E$2/100</f>
        <v>85</v>
      </c>
      <c r="BS31" s="43">
        <f>IFERROR(VLOOKUP(U31,Таблица1[],4,0),0)*$E$2/100</f>
        <v>170</v>
      </c>
      <c r="BT31" s="5" t="str">
        <f t="shared" si="9"/>
        <v>,  0,85,170</v>
      </c>
      <c r="BU31" s="43">
        <f>IFERROR(VLOOKUP(V31,Таблица1[],3,0),0)*$E$2/100</f>
        <v>0</v>
      </c>
      <c r="BV31" s="43">
        <f>IFERROR(VLOOKUP(V31,Таблица1[],2,0),0)*$E$2/100</f>
        <v>255</v>
      </c>
      <c r="BW31" s="43">
        <f>IFERROR(VLOOKUP(V31,Таблица1[],4,0),0)*$E$2/100</f>
        <v>0</v>
      </c>
      <c r="BX31" s="5" t="str">
        <f t="shared" si="10"/>
        <v>,  0,255,0</v>
      </c>
      <c r="BY31" s="43">
        <f>IFERROR(VLOOKUP(W31,Таблица1[],3,0),0)*$E$2/100</f>
        <v>85</v>
      </c>
      <c r="BZ31" s="43">
        <f>IFERROR(VLOOKUP(W31,Таблица1[],2,0),0)*$E$2/100</f>
        <v>170</v>
      </c>
      <c r="CA31" s="43">
        <f>IFERROR(VLOOKUP(W31,Таблица1[],4,0),0)*$E$2/100</f>
        <v>0</v>
      </c>
      <c r="CB31" s="5" t="str">
        <f t="shared" si="11"/>
        <v>,  85,170,0</v>
      </c>
      <c r="CC31" s="43">
        <f>IFERROR(VLOOKUP(X31,Таблица1[],3,0),0)*$E$2/100</f>
        <v>127.5</v>
      </c>
      <c r="CD31" s="43">
        <f>IFERROR(VLOOKUP(X31,Таблица1[],2,0),0)*$E$2/100</f>
        <v>127.5</v>
      </c>
      <c r="CE31" s="43">
        <f>IFERROR(VLOOKUP(X31,Таблица1[],4,0),0)*$E$2/100</f>
        <v>0</v>
      </c>
      <c r="CF31" s="5" t="str">
        <f t="shared" si="12"/>
        <v>,  128,128,0</v>
      </c>
      <c r="CG31" s="43">
        <f>IFERROR(VLOOKUP(Y31,Таблица1[],3,0),0)*$E$2/100</f>
        <v>255</v>
      </c>
      <c r="CH31" s="43">
        <f>IFERROR(VLOOKUP(Y31,Таблица1[],2,0),0)*$E$2/100</f>
        <v>0</v>
      </c>
      <c r="CI31" s="43">
        <f>IFERROR(VLOOKUP(Y31,Таблица1[],4,0),0)*$E$2/100</f>
        <v>0</v>
      </c>
      <c r="CJ31" s="5" t="str">
        <f t="shared" si="13"/>
        <v>,  255,0,0</v>
      </c>
      <c r="CK31" s="43">
        <f>IFERROR(VLOOKUP(Z31,Таблица1[],3,0),0)*$E$2/100</f>
        <v>127.5</v>
      </c>
      <c r="CL31" s="43">
        <f>IFERROR(VLOOKUP(Z31,Таблица1[],2,0),0)*$E$2/100</f>
        <v>0</v>
      </c>
      <c r="CM31" s="43">
        <f>IFERROR(VLOOKUP(Z31,Таблица1[],4,0),0)*$E$2/100</f>
        <v>127.5</v>
      </c>
      <c r="CN31" s="5" t="str">
        <f t="shared" si="14"/>
        <v>,  128,0,128</v>
      </c>
      <c r="CO31" s="43">
        <f>IFERROR(VLOOKUP(AA31,Таблица1[],3,0),0)*$E$2/100</f>
        <v>0</v>
      </c>
      <c r="CP31" s="43">
        <f>IFERROR(VLOOKUP(AA31,Таблица1[],2,0),0)*$E$2/100</f>
        <v>0</v>
      </c>
      <c r="CQ31" s="43">
        <f>IFERROR(VLOOKUP(AA31,Таблица1[],4,0),0)*$E$2/100</f>
        <v>255</v>
      </c>
      <c r="CR31" s="5" t="str">
        <f t="shared" si="15"/>
        <v>,  0,0,255</v>
      </c>
    </row>
    <row r="32" spans="2:96" x14ac:dyDescent="0.45">
      <c r="B32" s="43">
        <v>32</v>
      </c>
      <c r="C32" s="43">
        <v>0</v>
      </c>
      <c r="D32" s="43">
        <v>20</v>
      </c>
      <c r="E32" s="43">
        <v>1</v>
      </c>
      <c r="F32" t="str">
        <f t="shared" si="16"/>
        <v>32,0,20,1</v>
      </c>
      <c r="P32" s="40" t="s">
        <v>33</v>
      </c>
      <c r="Q32" s="40" t="s">
        <v>35</v>
      </c>
      <c r="R32" s="40" t="s">
        <v>37</v>
      </c>
      <c r="S32" s="38" t="s">
        <v>39</v>
      </c>
      <c r="T32" s="38" t="s">
        <v>40</v>
      </c>
      <c r="U32" s="38" t="s">
        <v>31</v>
      </c>
      <c r="V32" s="38" t="s">
        <v>32</v>
      </c>
      <c r="W32" s="35" t="s">
        <v>33</v>
      </c>
      <c r="X32" s="35" t="s">
        <v>35</v>
      </c>
      <c r="Y32" s="31" t="s">
        <v>37</v>
      </c>
      <c r="Z32" s="31" t="s">
        <v>39</v>
      </c>
      <c r="AA32" s="33" t="s">
        <v>40</v>
      </c>
      <c r="AC32" t="str">
        <f>CONCATENATE($X$2,F32,CR32,CN32,CJ32,CF32,CB32,BX32,BT32,BP32,BL32,BH32,BD32,AZ32)</f>
        <v>.DB   32,0,20,1,  0,85,170,  0,0,255,  128,0,128,  255,0,0,  128,128,0,  85,170,0,  0,255,0,  0,85,170,  0,0,255,  128,0,128,  255,0,0,  128,128,0</v>
      </c>
      <c r="AD32" s="43" t="s">
        <v>24</v>
      </c>
      <c r="AE32" s="43"/>
      <c r="AF32" s="43"/>
      <c r="AG32" s="49">
        <f>IFERROR(VLOOKUP(HLOOKUP($AG$4,$H$4:$AA$24,ROW(AH32)-3, FALSE),Таблица1[],3,0),0)*$E$2/100</f>
        <v>0</v>
      </c>
      <c r="AH32" s="49">
        <f>IFERROR(VLOOKUP(HLOOKUP($AG$4,$H$4:$AA$24,ROW(AH32)-3, FALSE),Таблица1[],2,0),0)*$E$2/100</f>
        <v>0</v>
      </c>
      <c r="AI32" s="49">
        <f>IFERROR(VLOOKUP(HLOOKUP($AG$4,$H$4:$AA$24,ROW(AH32)-3, FALSE),Таблица1[],4,0),0)*$E$2/100</f>
        <v>0</v>
      </c>
      <c r="AJ32" s="5" t="str">
        <f t="shared" si="0"/>
        <v>,  0,0,0</v>
      </c>
      <c r="AK32" s="49">
        <f>IFERROR(VLOOKUP(G32,Таблица1[],3,0),0)*$E$2/100</f>
        <v>0</v>
      </c>
      <c r="AL32" s="43">
        <f>IFERROR(VLOOKUP(G32,Таблица1[],2,0),0)*$E$2/100</f>
        <v>0</v>
      </c>
      <c r="AM32" s="43">
        <f>IFERROR(VLOOKUP(G32,Таблица1[],4,0),0)*$E$2/100</f>
        <v>0</v>
      </c>
      <c r="AN32" s="5" t="str">
        <f t="shared" si="1"/>
        <v>,  0,0,0</v>
      </c>
      <c r="AO32" s="49">
        <f>IFERROR(VLOOKUP(K32,Таблица1[],3,0),0)*$E$2/100</f>
        <v>0</v>
      </c>
      <c r="AP32" s="43">
        <f>IFERROR(VLOOKUP(K32,Таблица1[],2,0),0)*$E$2/100</f>
        <v>0</v>
      </c>
      <c r="AQ32" s="43">
        <f>IFERROR(VLOOKUP(K32,Таблица1[],4,0),0)*$E$2/100</f>
        <v>0</v>
      </c>
      <c r="AR32" s="5" t="str">
        <f t="shared" si="2"/>
        <v>,  0,0,0</v>
      </c>
      <c r="AS32" s="49">
        <f>IFERROR(VLOOKUP(O32,Таблица1[],3,0),0)*$E$2/100</f>
        <v>0</v>
      </c>
      <c r="AT32" s="43">
        <f>IFERROR(VLOOKUP(O32,Таблица1[],2,0),0)*$E$2/100</f>
        <v>0</v>
      </c>
      <c r="AU32" s="43">
        <f>IFERROR(VLOOKUP(O32,Таблица1[],4,0),0)*$E$2/100</f>
        <v>0</v>
      </c>
      <c r="AV32" s="5" t="str">
        <f t="shared" si="3"/>
        <v>,  0,0,0</v>
      </c>
      <c r="AW32" s="47">
        <f>IFERROR(VLOOKUP(P32,Таблица1[],3,0),0)*$E$2/100</f>
        <v>127.5</v>
      </c>
      <c r="AX32" s="43">
        <f>IFERROR(VLOOKUP(P32,Таблица1[],2,0),0)*$E$2/100</f>
        <v>127.5</v>
      </c>
      <c r="AY32" s="43">
        <f>IFERROR(VLOOKUP(P32,Таблица1[],4,0),0)*$E$2/100</f>
        <v>0</v>
      </c>
      <c r="AZ32" s="5" t="str">
        <f t="shared" si="4"/>
        <v>,  128,128,0</v>
      </c>
      <c r="BA32" s="43">
        <f>IFERROR(VLOOKUP(Q32,Таблица1[],3,0),0)*$E$2/100</f>
        <v>255</v>
      </c>
      <c r="BB32" s="43">
        <f>IFERROR(VLOOKUP(Q32,Таблица1[],2,0),0)*$E$2/100</f>
        <v>0</v>
      </c>
      <c r="BC32" s="43">
        <f>IFERROR(VLOOKUP(Q32,Таблица1[],4,0),0)*$E$2/100</f>
        <v>0</v>
      </c>
      <c r="BD32" s="5" t="str">
        <f t="shared" si="5"/>
        <v>,  255,0,0</v>
      </c>
      <c r="BE32" s="43">
        <f>IFERROR(VLOOKUP(R32,Таблица1[],3,0),0)*$E$2/100</f>
        <v>127.5</v>
      </c>
      <c r="BF32" s="43">
        <f>IFERROR(VLOOKUP(R32,Таблица1[],2,0),0)*$E$2/100</f>
        <v>0</v>
      </c>
      <c r="BG32" s="43">
        <f>IFERROR(VLOOKUP(R32,Таблица1[],4,0),0)*$E$2/100</f>
        <v>127.5</v>
      </c>
      <c r="BH32" s="5" t="str">
        <f t="shared" si="6"/>
        <v>,  128,0,128</v>
      </c>
      <c r="BI32" s="43">
        <f>IFERROR(VLOOKUP(S32,Таблица1[],3,0),0)*$E$2/100</f>
        <v>0</v>
      </c>
      <c r="BJ32" s="43">
        <f>IFERROR(VLOOKUP(S32,Таблица1[],2,0),0)*$E$2/100</f>
        <v>0</v>
      </c>
      <c r="BK32" s="43">
        <f>IFERROR(VLOOKUP(S32,Таблица1[],4,0),0)*$E$2/100</f>
        <v>255</v>
      </c>
      <c r="BL32" s="5" t="str">
        <f t="shared" si="7"/>
        <v>,  0,0,255</v>
      </c>
      <c r="BM32" s="43">
        <f>IFERROR(VLOOKUP(T32,Таблица1[],3,0),0)*$E$2/100</f>
        <v>0</v>
      </c>
      <c r="BN32" s="43">
        <f>IFERROR(VLOOKUP(T32,Таблица1[],2,0),0)*$E$2/100</f>
        <v>85</v>
      </c>
      <c r="BO32" s="43">
        <f>IFERROR(VLOOKUP(T32,Таблица1[],4,0),0)*$E$2/100</f>
        <v>170</v>
      </c>
      <c r="BP32" s="5" t="str">
        <f t="shared" si="8"/>
        <v>,  0,85,170</v>
      </c>
      <c r="BQ32" s="43">
        <f>IFERROR(VLOOKUP(U32,Таблица1[],3,0),0)*$E$2/100</f>
        <v>0</v>
      </c>
      <c r="BR32" s="43">
        <f>IFERROR(VLOOKUP(U32,Таблица1[],2,0),0)*$E$2/100</f>
        <v>255</v>
      </c>
      <c r="BS32" s="43">
        <f>IFERROR(VLOOKUP(U32,Таблица1[],4,0),0)*$E$2/100</f>
        <v>0</v>
      </c>
      <c r="BT32" s="5" t="str">
        <f t="shared" si="9"/>
        <v>,  0,255,0</v>
      </c>
      <c r="BU32" s="43">
        <f>IFERROR(VLOOKUP(V32,Таблица1[],3,0),0)*$E$2/100</f>
        <v>85</v>
      </c>
      <c r="BV32" s="43">
        <f>IFERROR(VLOOKUP(V32,Таблица1[],2,0),0)*$E$2/100</f>
        <v>170</v>
      </c>
      <c r="BW32" s="43">
        <f>IFERROR(VLOOKUP(V32,Таблица1[],4,0),0)*$E$2/100</f>
        <v>0</v>
      </c>
      <c r="BX32" s="5" t="str">
        <f t="shared" si="10"/>
        <v>,  85,170,0</v>
      </c>
      <c r="BY32" s="43">
        <f>IFERROR(VLOOKUP(W32,Таблица1[],3,0),0)*$E$2/100</f>
        <v>127.5</v>
      </c>
      <c r="BZ32" s="43">
        <f>IFERROR(VLOOKUP(W32,Таблица1[],2,0),0)*$E$2/100</f>
        <v>127.5</v>
      </c>
      <c r="CA32" s="43">
        <f>IFERROR(VLOOKUP(W32,Таблица1[],4,0),0)*$E$2/100</f>
        <v>0</v>
      </c>
      <c r="CB32" s="5" t="str">
        <f t="shared" si="11"/>
        <v>,  128,128,0</v>
      </c>
      <c r="CC32" s="43">
        <f>IFERROR(VLOOKUP(X32,Таблица1[],3,0),0)*$E$2/100</f>
        <v>255</v>
      </c>
      <c r="CD32" s="43">
        <f>IFERROR(VLOOKUP(X32,Таблица1[],2,0),0)*$E$2/100</f>
        <v>0</v>
      </c>
      <c r="CE32" s="43">
        <f>IFERROR(VLOOKUP(X32,Таблица1[],4,0),0)*$E$2/100</f>
        <v>0</v>
      </c>
      <c r="CF32" s="5" t="str">
        <f t="shared" si="12"/>
        <v>,  255,0,0</v>
      </c>
      <c r="CG32" s="43">
        <f>IFERROR(VLOOKUP(Y32,Таблица1[],3,0),0)*$E$2/100</f>
        <v>127.5</v>
      </c>
      <c r="CH32" s="43">
        <f>IFERROR(VLOOKUP(Y32,Таблица1[],2,0),0)*$E$2/100</f>
        <v>0</v>
      </c>
      <c r="CI32" s="43">
        <f>IFERROR(VLOOKUP(Y32,Таблица1[],4,0),0)*$E$2/100</f>
        <v>127.5</v>
      </c>
      <c r="CJ32" s="5" t="str">
        <f t="shared" si="13"/>
        <v>,  128,0,128</v>
      </c>
      <c r="CK32" s="43">
        <f>IFERROR(VLOOKUP(Z32,Таблица1[],3,0),0)*$E$2/100</f>
        <v>0</v>
      </c>
      <c r="CL32" s="43">
        <f>IFERROR(VLOOKUP(Z32,Таблица1[],2,0),0)*$E$2/100</f>
        <v>0</v>
      </c>
      <c r="CM32" s="43">
        <f>IFERROR(VLOOKUP(Z32,Таблица1[],4,0),0)*$E$2/100</f>
        <v>255</v>
      </c>
      <c r="CN32" s="5" t="str">
        <f t="shared" si="14"/>
        <v>,  0,0,255</v>
      </c>
      <c r="CO32" s="43">
        <f>IFERROR(VLOOKUP(AA32,Таблица1[],3,0),0)*$E$2/100</f>
        <v>0</v>
      </c>
      <c r="CP32" s="43">
        <f>IFERROR(VLOOKUP(AA32,Таблица1[],2,0),0)*$E$2/100</f>
        <v>85</v>
      </c>
      <c r="CQ32" s="43">
        <f>IFERROR(VLOOKUP(AA32,Таблица1[],4,0),0)*$E$2/100</f>
        <v>170</v>
      </c>
      <c r="CR32" s="5" t="str">
        <f t="shared" si="15"/>
        <v>,  0,85,170</v>
      </c>
    </row>
    <row r="33" spans="2:96" x14ac:dyDescent="0.45">
      <c r="B33" s="43">
        <v>32</v>
      </c>
      <c r="C33" s="43">
        <v>0</v>
      </c>
      <c r="D33" s="43">
        <v>20</v>
      </c>
      <c r="E33" s="43">
        <v>1</v>
      </c>
      <c r="F33" t="str">
        <f t="shared" si="16"/>
        <v>32,0,20,1</v>
      </c>
      <c r="M33" s="43"/>
      <c r="N33" s="43"/>
      <c r="O33" s="43"/>
      <c r="P33" s="40" t="s">
        <v>35</v>
      </c>
      <c r="Q33" s="40" t="s">
        <v>37</v>
      </c>
      <c r="R33" s="40" t="s">
        <v>39</v>
      </c>
      <c r="S33" s="38" t="s">
        <v>40</v>
      </c>
      <c r="T33" s="38" t="s">
        <v>31</v>
      </c>
      <c r="U33" s="38" t="s">
        <v>32</v>
      </c>
      <c r="V33" s="38" t="s">
        <v>33</v>
      </c>
      <c r="W33" s="35" t="s">
        <v>35</v>
      </c>
      <c r="X33" s="35" t="s">
        <v>37</v>
      </c>
      <c r="Y33" s="31" t="s">
        <v>39</v>
      </c>
      <c r="Z33" s="31" t="s">
        <v>40</v>
      </c>
      <c r="AA33" s="33" t="s">
        <v>31</v>
      </c>
      <c r="AC33" t="str">
        <f>CONCATENATE($X$2,F33,CR33,CN33,CJ33,CF33,CB33,BX33,BT33,BP33,BL33,BH33,BD33,AZ33)</f>
        <v>.DB   32,0,20,1,  0,255,0,  0,85,170,  0,0,255,  128,0,128,  255,0,0,  128,128,0,  85,170,0,  0,255,0,  0,85,170,  0,0,255,  128,0,128,  255,0,0</v>
      </c>
      <c r="AD33" s="43" t="s">
        <v>24</v>
      </c>
      <c r="AE33" s="43"/>
      <c r="AF33" s="43"/>
      <c r="AG33" s="49">
        <f>IFERROR(VLOOKUP(HLOOKUP($AG$4,$H$4:$AA$24,ROW(AH33)-3, FALSE),Таблица1[],3,0),0)*$E$2/100</f>
        <v>0</v>
      </c>
      <c r="AH33" s="49">
        <f>IFERROR(VLOOKUP(HLOOKUP($AG$4,$H$4:$AA$24,ROW(AH33)-3, FALSE),Таблица1[],2,0),0)*$E$2/100</f>
        <v>0</v>
      </c>
      <c r="AI33" s="49">
        <f>IFERROR(VLOOKUP(HLOOKUP($AG$4,$H$4:$AA$24,ROW(AH33)-3, FALSE),Таблица1[],4,0),0)*$E$2/100</f>
        <v>0</v>
      </c>
      <c r="AJ33" s="5" t="str">
        <f t="shared" si="0"/>
        <v>,  0,0,0</v>
      </c>
      <c r="AK33" s="49">
        <f>IFERROR(VLOOKUP(G33,Таблица1[],3,0),0)*$E$2/100</f>
        <v>0</v>
      </c>
      <c r="AL33" s="43">
        <f>IFERROR(VLOOKUP(G33,Таблица1[],2,0),0)*$E$2/100</f>
        <v>0</v>
      </c>
      <c r="AM33" s="43">
        <f>IFERROR(VLOOKUP(G33,Таблица1[],4,0),0)*$E$2/100</f>
        <v>0</v>
      </c>
      <c r="AN33" s="5" t="str">
        <f t="shared" si="1"/>
        <v>,  0,0,0</v>
      </c>
      <c r="AO33" s="49">
        <f>IFERROR(VLOOKUP(K33,Таблица1[],3,0),0)*$E$2/100</f>
        <v>0</v>
      </c>
      <c r="AP33" s="43">
        <f>IFERROR(VLOOKUP(K33,Таблица1[],2,0),0)*$E$2/100</f>
        <v>0</v>
      </c>
      <c r="AQ33" s="43">
        <f>IFERROR(VLOOKUP(K33,Таблица1[],4,0),0)*$E$2/100</f>
        <v>0</v>
      </c>
      <c r="AR33" s="5" t="str">
        <f t="shared" si="2"/>
        <v>,  0,0,0</v>
      </c>
      <c r="AS33" s="49">
        <f>IFERROR(VLOOKUP(O33,Таблица1[],3,0),0)*$E$2/100</f>
        <v>0</v>
      </c>
      <c r="AT33" s="43">
        <f>IFERROR(VLOOKUP(O33,Таблица1[],2,0),0)*$E$2/100</f>
        <v>0</v>
      </c>
      <c r="AU33" s="43">
        <f>IFERROR(VLOOKUP(O33,Таблица1[],4,0),0)*$E$2/100</f>
        <v>0</v>
      </c>
      <c r="AV33" s="5" t="str">
        <f t="shared" si="3"/>
        <v>,  0,0,0</v>
      </c>
      <c r="AW33" s="47">
        <f>IFERROR(VLOOKUP(P33,Таблица1[],3,0),0)*$E$2/100</f>
        <v>255</v>
      </c>
      <c r="AX33" s="43">
        <f>IFERROR(VLOOKUP(P33,Таблица1[],2,0),0)*$E$2/100</f>
        <v>0</v>
      </c>
      <c r="AY33" s="43">
        <f>IFERROR(VLOOKUP(P33,Таблица1[],4,0),0)*$E$2/100</f>
        <v>0</v>
      </c>
      <c r="AZ33" s="5" t="str">
        <f t="shared" si="4"/>
        <v>,  255,0,0</v>
      </c>
      <c r="BA33" s="43">
        <f>IFERROR(VLOOKUP(Q33,Таблица1[],3,0),0)*$E$2/100</f>
        <v>127.5</v>
      </c>
      <c r="BB33" s="43">
        <f>IFERROR(VLOOKUP(Q33,Таблица1[],2,0),0)*$E$2/100</f>
        <v>0</v>
      </c>
      <c r="BC33" s="43">
        <f>IFERROR(VLOOKUP(Q33,Таблица1[],4,0),0)*$E$2/100</f>
        <v>127.5</v>
      </c>
      <c r="BD33" s="5" t="str">
        <f t="shared" si="5"/>
        <v>,  128,0,128</v>
      </c>
      <c r="BE33" s="43">
        <f>IFERROR(VLOOKUP(R33,Таблица1[],3,0),0)*$E$2/100</f>
        <v>0</v>
      </c>
      <c r="BF33" s="43">
        <f>IFERROR(VLOOKUP(R33,Таблица1[],2,0),0)*$E$2/100</f>
        <v>0</v>
      </c>
      <c r="BG33" s="43">
        <f>IFERROR(VLOOKUP(R33,Таблица1[],4,0),0)*$E$2/100</f>
        <v>255</v>
      </c>
      <c r="BH33" s="5" t="str">
        <f t="shared" si="6"/>
        <v>,  0,0,255</v>
      </c>
      <c r="BI33" s="43">
        <f>IFERROR(VLOOKUP(S33,Таблица1[],3,0),0)*$E$2/100</f>
        <v>0</v>
      </c>
      <c r="BJ33" s="43">
        <f>IFERROR(VLOOKUP(S33,Таблица1[],2,0),0)*$E$2/100</f>
        <v>85</v>
      </c>
      <c r="BK33" s="43">
        <f>IFERROR(VLOOKUP(S33,Таблица1[],4,0),0)*$E$2/100</f>
        <v>170</v>
      </c>
      <c r="BL33" s="5" t="str">
        <f t="shared" si="7"/>
        <v>,  0,85,170</v>
      </c>
      <c r="BM33" s="43">
        <f>IFERROR(VLOOKUP(T33,Таблица1[],3,0),0)*$E$2/100</f>
        <v>0</v>
      </c>
      <c r="BN33" s="43">
        <f>IFERROR(VLOOKUP(T33,Таблица1[],2,0),0)*$E$2/100</f>
        <v>255</v>
      </c>
      <c r="BO33" s="43">
        <f>IFERROR(VLOOKUP(T33,Таблица1[],4,0),0)*$E$2/100</f>
        <v>0</v>
      </c>
      <c r="BP33" s="5" t="str">
        <f t="shared" si="8"/>
        <v>,  0,255,0</v>
      </c>
      <c r="BQ33" s="43">
        <f>IFERROR(VLOOKUP(U33,Таблица1[],3,0),0)*$E$2/100</f>
        <v>85</v>
      </c>
      <c r="BR33" s="43">
        <f>IFERROR(VLOOKUP(U33,Таблица1[],2,0),0)*$E$2/100</f>
        <v>170</v>
      </c>
      <c r="BS33" s="43">
        <f>IFERROR(VLOOKUP(U33,Таблица1[],4,0),0)*$E$2/100</f>
        <v>0</v>
      </c>
      <c r="BT33" s="5" t="str">
        <f t="shared" si="9"/>
        <v>,  85,170,0</v>
      </c>
      <c r="BU33" s="43">
        <f>IFERROR(VLOOKUP(V33,Таблица1[],3,0),0)*$E$2/100</f>
        <v>127.5</v>
      </c>
      <c r="BV33" s="43">
        <f>IFERROR(VLOOKUP(V33,Таблица1[],2,0),0)*$E$2/100</f>
        <v>127.5</v>
      </c>
      <c r="BW33" s="43">
        <f>IFERROR(VLOOKUP(V33,Таблица1[],4,0),0)*$E$2/100</f>
        <v>0</v>
      </c>
      <c r="BX33" s="5" t="str">
        <f t="shared" si="10"/>
        <v>,  128,128,0</v>
      </c>
      <c r="BY33" s="43">
        <f>IFERROR(VLOOKUP(W33,Таблица1[],3,0),0)*$E$2/100</f>
        <v>255</v>
      </c>
      <c r="BZ33" s="43">
        <f>IFERROR(VLOOKUP(W33,Таблица1[],2,0),0)*$E$2/100</f>
        <v>0</v>
      </c>
      <c r="CA33" s="43">
        <f>IFERROR(VLOOKUP(W33,Таблица1[],4,0),0)*$E$2/100</f>
        <v>0</v>
      </c>
      <c r="CB33" s="5" t="str">
        <f t="shared" si="11"/>
        <v>,  255,0,0</v>
      </c>
      <c r="CC33" s="43">
        <f>IFERROR(VLOOKUP(X33,Таблица1[],3,0),0)*$E$2/100</f>
        <v>127.5</v>
      </c>
      <c r="CD33" s="43">
        <f>IFERROR(VLOOKUP(X33,Таблица1[],2,0),0)*$E$2/100</f>
        <v>0</v>
      </c>
      <c r="CE33" s="43">
        <f>IFERROR(VLOOKUP(X33,Таблица1[],4,0),0)*$E$2/100</f>
        <v>127.5</v>
      </c>
      <c r="CF33" s="5" t="str">
        <f t="shared" si="12"/>
        <v>,  128,0,128</v>
      </c>
      <c r="CG33" s="43">
        <f>IFERROR(VLOOKUP(Y33,Таблица1[],3,0),0)*$E$2/100</f>
        <v>0</v>
      </c>
      <c r="CH33" s="43">
        <f>IFERROR(VLOOKUP(Y33,Таблица1[],2,0),0)*$E$2/100</f>
        <v>0</v>
      </c>
      <c r="CI33" s="43">
        <f>IFERROR(VLOOKUP(Y33,Таблица1[],4,0),0)*$E$2/100</f>
        <v>255</v>
      </c>
      <c r="CJ33" s="5" t="str">
        <f t="shared" si="13"/>
        <v>,  0,0,255</v>
      </c>
      <c r="CK33" s="43">
        <f>IFERROR(VLOOKUP(Z33,Таблица1[],3,0),0)*$E$2/100</f>
        <v>0</v>
      </c>
      <c r="CL33" s="43">
        <f>IFERROR(VLOOKUP(Z33,Таблица1[],2,0),0)*$E$2/100</f>
        <v>85</v>
      </c>
      <c r="CM33" s="43">
        <f>IFERROR(VLOOKUP(Z33,Таблица1[],4,0),0)*$E$2/100</f>
        <v>170</v>
      </c>
      <c r="CN33" s="5" t="str">
        <f t="shared" si="14"/>
        <v>,  0,85,170</v>
      </c>
      <c r="CO33" s="43">
        <f>IFERROR(VLOOKUP(AA33,Таблица1[],3,0),0)*$E$2/100</f>
        <v>0</v>
      </c>
      <c r="CP33" s="43">
        <f>IFERROR(VLOOKUP(AA33,Таблица1[],2,0),0)*$E$2/100</f>
        <v>255</v>
      </c>
      <c r="CQ33" s="43">
        <f>IFERROR(VLOOKUP(AA33,Таблица1[],4,0),0)*$E$2/100</f>
        <v>0</v>
      </c>
      <c r="CR33" s="5" t="str">
        <f t="shared" si="15"/>
        <v>,  0,255,0</v>
      </c>
    </row>
    <row r="34" spans="2:96" x14ac:dyDescent="0.45">
      <c r="B34" s="43">
        <v>32</v>
      </c>
      <c r="C34" s="43">
        <v>0</v>
      </c>
      <c r="D34" s="43">
        <v>20</v>
      </c>
      <c r="E34" s="43">
        <v>1</v>
      </c>
      <c r="F34" t="str">
        <f t="shared" si="16"/>
        <v>32,0,20,1</v>
      </c>
      <c r="G34" s="43"/>
      <c r="H34" s="43"/>
      <c r="I34" s="43"/>
      <c r="J34" s="43"/>
      <c r="K34" s="43"/>
      <c r="L34" s="43"/>
      <c r="M34" s="43"/>
      <c r="N34" s="43"/>
      <c r="O34" s="43"/>
      <c r="P34" s="40" t="s">
        <v>37</v>
      </c>
      <c r="Q34" s="40" t="s">
        <v>39</v>
      </c>
      <c r="R34" s="40" t="s">
        <v>40</v>
      </c>
      <c r="S34" s="38" t="s">
        <v>31</v>
      </c>
      <c r="T34" s="38" t="s">
        <v>32</v>
      </c>
      <c r="U34" s="38" t="s">
        <v>33</v>
      </c>
      <c r="V34" s="38" t="s">
        <v>35</v>
      </c>
      <c r="W34" s="35" t="s">
        <v>37</v>
      </c>
      <c r="X34" s="35" t="s">
        <v>39</v>
      </c>
      <c r="Y34" s="31" t="s">
        <v>40</v>
      </c>
      <c r="Z34" s="31" t="s">
        <v>31</v>
      </c>
      <c r="AA34" s="33" t="s">
        <v>32</v>
      </c>
      <c r="AC34" t="str">
        <f>CONCATENATE($X$2,F34,CR34,CN34,CJ34,CF34,CB34,BX34,BT34,BP34,BL34,BH34,BD34,AZ34)</f>
        <v>.DB   32,0,20,1,  85,170,0,  0,255,0,  0,85,170,  0,0,255,  128,0,128,  255,0,0,  128,128,0,  85,170,0,  0,255,0,  0,85,170,  0,0,255,  128,0,128</v>
      </c>
      <c r="AD34" s="43" t="s">
        <v>24</v>
      </c>
      <c r="AE34" s="43"/>
      <c r="AF34" s="43"/>
      <c r="AG34" s="49">
        <f>IFERROR(VLOOKUP(HLOOKUP($AG$4,$H$4:$AA$24,ROW(AH34)-3, FALSE),Таблица1[],3,0),0)*$E$2/100</f>
        <v>0</v>
      </c>
      <c r="AH34" s="49">
        <f>IFERROR(VLOOKUP(HLOOKUP($AG$4,$H$4:$AA$24,ROW(AH34)-3, FALSE),Таблица1[],2,0),0)*$E$2/100</f>
        <v>0</v>
      </c>
      <c r="AI34" s="49">
        <f>IFERROR(VLOOKUP(HLOOKUP($AG$4,$H$4:$AA$24,ROW(AH34)-3, FALSE),Таблица1[],4,0),0)*$E$2/100</f>
        <v>0</v>
      </c>
      <c r="AJ34" s="5" t="str">
        <f t="shared" si="0"/>
        <v>,  0,0,0</v>
      </c>
      <c r="AK34" s="49">
        <f>IFERROR(VLOOKUP(G34,Таблица1[],3,0),0)*$E$2/100</f>
        <v>0</v>
      </c>
      <c r="AL34" s="43">
        <f>IFERROR(VLOOKUP(G34,Таблица1[],2,0),0)*$E$2/100</f>
        <v>0</v>
      </c>
      <c r="AM34" s="43">
        <f>IFERROR(VLOOKUP(G34,Таблица1[],4,0),0)*$E$2/100</f>
        <v>0</v>
      </c>
      <c r="AN34" s="5" t="str">
        <f t="shared" si="1"/>
        <v>,  0,0,0</v>
      </c>
      <c r="AO34" s="49">
        <f>IFERROR(VLOOKUP(K34,Таблица1[],3,0),0)*$E$2/100</f>
        <v>0</v>
      </c>
      <c r="AP34" s="43">
        <f>IFERROR(VLOOKUP(K34,Таблица1[],2,0),0)*$E$2/100</f>
        <v>0</v>
      </c>
      <c r="AQ34" s="43">
        <f>IFERROR(VLOOKUP(K34,Таблица1[],4,0),0)*$E$2/100</f>
        <v>0</v>
      </c>
      <c r="AR34" s="5" t="str">
        <f t="shared" si="2"/>
        <v>,  0,0,0</v>
      </c>
      <c r="AS34" s="49">
        <f>IFERROR(VLOOKUP(O34,Таблица1[],3,0),0)*$E$2/100</f>
        <v>0</v>
      </c>
      <c r="AT34" s="43">
        <f>IFERROR(VLOOKUP(O34,Таблица1[],2,0),0)*$E$2/100</f>
        <v>0</v>
      </c>
      <c r="AU34" s="43">
        <f>IFERROR(VLOOKUP(O34,Таблица1[],4,0),0)*$E$2/100</f>
        <v>0</v>
      </c>
      <c r="AV34" s="5" t="str">
        <f t="shared" si="3"/>
        <v>,  0,0,0</v>
      </c>
      <c r="AW34" s="47">
        <f>IFERROR(VLOOKUP(P34,Таблица1[],3,0),0)*$E$2/100</f>
        <v>127.5</v>
      </c>
      <c r="AX34" s="43">
        <f>IFERROR(VLOOKUP(P34,Таблица1[],2,0),0)*$E$2/100</f>
        <v>0</v>
      </c>
      <c r="AY34" s="43">
        <f>IFERROR(VLOOKUP(P34,Таблица1[],4,0),0)*$E$2/100</f>
        <v>127.5</v>
      </c>
      <c r="AZ34" s="5" t="str">
        <f t="shared" si="4"/>
        <v>,  128,0,128</v>
      </c>
      <c r="BA34" s="43">
        <f>IFERROR(VLOOKUP(Q34,Таблица1[],3,0),0)*$E$2/100</f>
        <v>0</v>
      </c>
      <c r="BB34" s="43">
        <f>IFERROR(VLOOKUP(Q34,Таблица1[],2,0),0)*$E$2/100</f>
        <v>0</v>
      </c>
      <c r="BC34" s="43">
        <f>IFERROR(VLOOKUP(Q34,Таблица1[],4,0),0)*$E$2/100</f>
        <v>255</v>
      </c>
      <c r="BD34" s="5" t="str">
        <f t="shared" si="5"/>
        <v>,  0,0,255</v>
      </c>
      <c r="BE34" s="43">
        <f>IFERROR(VLOOKUP(R34,Таблица1[],3,0),0)*$E$2/100</f>
        <v>0</v>
      </c>
      <c r="BF34" s="43">
        <f>IFERROR(VLOOKUP(R34,Таблица1[],2,0),0)*$E$2/100</f>
        <v>85</v>
      </c>
      <c r="BG34" s="43">
        <f>IFERROR(VLOOKUP(R34,Таблица1[],4,0),0)*$E$2/100</f>
        <v>170</v>
      </c>
      <c r="BH34" s="5" t="str">
        <f t="shared" si="6"/>
        <v>,  0,85,170</v>
      </c>
      <c r="BI34" s="43">
        <f>IFERROR(VLOOKUP(S34,Таблица1[],3,0),0)*$E$2/100</f>
        <v>0</v>
      </c>
      <c r="BJ34" s="43">
        <f>IFERROR(VLOOKUP(S34,Таблица1[],2,0),0)*$E$2/100</f>
        <v>255</v>
      </c>
      <c r="BK34" s="43">
        <f>IFERROR(VLOOKUP(S34,Таблица1[],4,0),0)*$E$2/100</f>
        <v>0</v>
      </c>
      <c r="BL34" s="5" t="str">
        <f t="shared" si="7"/>
        <v>,  0,255,0</v>
      </c>
      <c r="BM34" s="43">
        <f>IFERROR(VLOOKUP(T34,Таблица1[],3,0),0)*$E$2/100</f>
        <v>85</v>
      </c>
      <c r="BN34" s="43">
        <f>IFERROR(VLOOKUP(T34,Таблица1[],2,0),0)*$E$2/100</f>
        <v>170</v>
      </c>
      <c r="BO34" s="43">
        <f>IFERROR(VLOOKUP(T34,Таблица1[],4,0),0)*$E$2/100</f>
        <v>0</v>
      </c>
      <c r="BP34" s="5" t="str">
        <f t="shared" si="8"/>
        <v>,  85,170,0</v>
      </c>
      <c r="BQ34" s="43">
        <f>IFERROR(VLOOKUP(U34,Таблица1[],3,0),0)*$E$2/100</f>
        <v>127.5</v>
      </c>
      <c r="BR34" s="43">
        <f>IFERROR(VLOOKUP(U34,Таблица1[],2,0),0)*$E$2/100</f>
        <v>127.5</v>
      </c>
      <c r="BS34" s="43">
        <f>IFERROR(VLOOKUP(U34,Таблица1[],4,0),0)*$E$2/100</f>
        <v>0</v>
      </c>
      <c r="BT34" s="5" t="str">
        <f t="shared" si="9"/>
        <v>,  128,128,0</v>
      </c>
      <c r="BU34" s="43">
        <f>IFERROR(VLOOKUP(V34,Таблица1[],3,0),0)*$E$2/100</f>
        <v>255</v>
      </c>
      <c r="BV34" s="43">
        <f>IFERROR(VLOOKUP(V34,Таблица1[],2,0),0)*$E$2/100</f>
        <v>0</v>
      </c>
      <c r="BW34" s="43">
        <f>IFERROR(VLOOKUP(V34,Таблица1[],4,0),0)*$E$2/100</f>
        <v>0</v>
      </c>
      <c r="BX34" s="5" t="str">
        <f t="shared" si="10"/>
        <v>,  255,0,0</v>
      </c>
      <c r="BY34" s="43">
        <f>IFERROR(VLOOKUP(W34,Таблица1[],3,0),0)*$E$2/100</f>
        <v>127.5</v>
      </c>
      <c r="BZ34" s="43">
        <f>IFERROR(VLOOKUP(W34,Таблица1[],2,0),0)*$E$2/100</f>
        <v>0</v>
      </c>
      <c r="CA34" s="43">
        <f>IFERROR(VLOOKUP(W34,Таблица1[],4,0),0)*$E$2/100</f>
        <v>127.5</v>
      </c>
      <c r="CB34" s="5" t="str">
        <f t="shared" si="11"/>
        <v>,  128,0,128</v>
      </c>
      <c r="CC34" s="43">
        <f>IFERROR(VLOOKUP(X34,Таблица1[],3,0),0)*$E$2/100</f>
        <v>0</v>
      </c>
      <c r="CD34" s="43">
        <f>IFERROR(VLOOKUP(X34,Таблица1[],2,0),0)*$E$2/100</f>
        <v>0</v>
      </c>
      <c r="CE34" s="43">
        <f>IFERROR(VLOOKUP(X34,Таблица1[],4,0),0)*$E$2/100</f>
        <v>255</v>
      </c>
      <c r="CF34" s="5" t="str">
        <f t="shared" si="12"/>
        <v>,  0,0,255</v>
      </c>
      <c r="CG34" s="43">
        <f>IFERROR(VLOOKUP(Y34,Таблица1[],3,0),0)*$E$2/100</f>
        <v>0</v>
      </c>
      <c r="CH34" s="43">
        <f>IFERROR(VLOOKUP(Y34,Таблица1[],2,0),0)*$E$2/100</f>
        <v>85</v>
      </c>
      <c r="CI34" s="43">
        <f>IFERROR(VLOOKUP(Y34,Таблица1[],4,0),0)*$E$2/100</f>
        <v>170</v>
      </c>
      <c r="CJ34" s="5" t="str">
        <f t="shared" si="13"/>
        <v>,  0,85,170</v>
      </c>
      <c r="CK34" s="43">
        <f>IFERROR(VLOOKUP(Z34,Таблица1[],3,0),0)*$E$2/100</f>
        <v>0</v>
      </c>
      <c r="CL34" s="43">
        <f>IFERROR(VLOOKUP(Z34,Таблица1[],2,0),0)*$E$2/100</f>
        <v>255</v>
      </c>
      <c r="CM34" s="43">
        <f>IFERROR(VLOOKUP(Z34,Таблица1[],4,0),0)*$E$2/100</f>
        <v>0</v>
      </c>
      <c r="CN34" s="5" t="str">
        <f t="shared" si="14"/>
        <v>,  0,255,0</v>
      </c>
      <c r="CO34" s="43">
        <f>IFERROR(VLOOKUP(AA34,Таблица1[],3,0),0)*$E$2/100</f>
        <v>85</v>
      </c>
      <c r="CP34" s="43">
        <f>IFERROR(VLOOKUP(AA34,Таблица1[],2,0),0)*$E$2/100</f>
        <v>170</v>
      </c>
      <c r="CQ34" s="43">
        <f>IFERROR(VLOOKUP(AA34,Таблица1[],4,0),0)*$E$2/100</f>
        <v>0</v>
      </c>
      <c r="CR34" s="5" t="str">
        <f t="shared" si="15"/>
        <v>,  85,170,0</v>
      </c>
    </row>
    <row r="35" spans="2:96" x14ac:dyDescent="0.45">
      <c r="B35" s="43">
        <v>32</v>
      </c>
      <c r="C35" s="43">
        <v>0</v>
      </c>
      <c r="D35" s="43">
        <v>20</v>
      </c>
      <c r="E35" s="43">
        <v>1</v>
      </c>
      <c r="F35" t="str">
        <f t="shared" si="16"/>
        <v>32,0,20,1</v>
      </c>
      <c r="P35" s="40" t="s">
        <v>39</v>
      </c>
      <c r="Q35" s="40" t="s">
        <v>40</v>
      </c>
      <c r="R35" s="40" t="s">
        <v>31</v>
      </c>
      <c r="S35" s="38" t="s">
        <v>32</v>
      </c>
      <c r="T35" s="38" t="s">
        <v>33</v>
      </c>
      <c r="U35" s="38" t="s">
        <v>35</v>
      </c>
      <c r="V35" s="38" t="s">
        <v>37</v>
      </c>
      <c r="W35" s="35" t="s">
        <v>39</v>
      </c>
      <c r="X35" s="35" t="s">
        <v>40</v>
      </c>
      <c r="Y35" s="31" t="s">
        <v>31</v>
      </c>
      <c r="Z35" s="31" t="s">
        <v>32</v>
      </c>
      <c r="AA35" s="33" t="s">
        <v>33</v>
      </c>
      <c r="AC35" t="str">
        <f>CONCATENATE($X$2,F35,CR35,CN35,CJ35,CF35,CB35,BX35,BT35,BP35,BL35,BH35,BD35,AZ35)</f>
        <v>.DB   32,0,20,1,  128,128,0,  85,170,0,  0,255,0,  0,85,170,  0,0,255,  128,0,128,  255,0,0,  128,128,0,  85,170,0,  0,255,0,  0,85,170,  0,0,255</v>
      </c>
      <c r="AD35" s="43" t="s">
        <v>24</v>
      </c>
      <c r="AE35" s="43"/>
      <c r="AF35" s="43"/>
      <c r="AG35" s="49">
        <f>IFERROR(VLOOKUP(HLOOKUP($AG$4,$H$4:$AA$24,ROW(AH35)-3, FALSE),Таблица1[],3,0),0)*$E$2/100</f>
        <v>0</v>
      </c>
      <c r="AH35" s="49">
        <f>IFERROR(VLOOKUP(HLOOKUP($AG$4,$H$4:$AA$24,ROW(AH35)-3, FALSE),Таблица1[],2,0),0)*$E$2/100</f>
        <v>0</v>
      </c>
      <c r="AI35" s="49">
        <f>IFERROR(VLOOKUP(HLOOKUP($AG$4,$H$4:$AA$24,ROW(AH35)-3, FALSE),Таблица1[],4,0),0)*$E$2/100</f>
        <v>0</v>
      </c>
      <c r="AJ35" s="5" t="str">
        <f t="shared" si="0"/>
        <v>,  0,0,0</v>
      </c>
      <c r="AK35" s="49">
        <f>IFERROR(VLOOKUP(G35,Таблица1[],3,0),0)*$E$2/100</f>
        <v>0</v>
      </c>
      <c r="AL35" s="43">
        <f>IFERROR(VLOOKUP(G35,Таблица1[],2,0),0)*$E$2/100</f>
        <v>0</v>
      </c>
      <c r="AM35" s="43">
        <f>IFERROR(VLOOKUP(G35,Таблица1[],4,0),0)*$E$2/100</f>
        <v>0</v>
      </c>
      <c r="AN35" s="5" t="str">
        <f t="shared" si="1"/>
        <v>,  0,0,0</v>
      </c>
      <c r="AO35" s="49">
        <f>IFERROR(VLOOKUP(K35,Таблица1[],3,0),0)*$E$2/100</f>
        <v>0</v>
      </c>
      <c r="AP35" s="43">
        <f>IFERROR(VLOOKUP(K35,Таблица1[],2,0),0)*$E$2/100</f>
        <v>0</v>
      </c>
      <c r="AQ35" s="43">
        <f>IFERROR(VLOOKUP(K35,Таблица1[],4,0),0)*$E$2/100</f>
        <v>0</v>
      </c>
      <c r="AR35" s="5" t="str">
        <f t="shared" si="2"/>
        <v>,  0,0,0</v>
      </c>
      <c r="AS35" s="49">
        <f>IFERROR(VLOOKUP(O35,Таблица1[],3,0),0)*$E$2/100</f>
        <v>0</v>
      </c>
      <c r="AT35" s="43">
        <f>IFERROR(VLOOKUP(O35,Таблица1[],2,0),0)*$E$2/100</f>
        <v>0</v>
      </c>
      <c r="AU35" s="43">
        <f>IFERROR(VLOOKUP(O35,Таблица1[],4,0),0)*$E$2/100</f>
        <v>0</v>
      </c>
      <c r="AV35" s="5" t="str">
        <f t="shared" si="3"/>
        <v>,  0,0,0</v>
      </c>
      <c r="AW35" s="47">
        <f>IFERROR(VLOOKUP(P35,Таблица1[],3,0),0)*$E$2/100</f>
        <v>0</v>
      </c>
      <c r="AX35" s="43">
        <f>IFERROR(VLOOKUP(P35,Таблица1[],2,0),0)*$E$2/100</f>
        <v>0</v>
      </c>
      <c r="AY35" s="43">
        <f>IFERROR(VLOOKUP(P35,Таблица1[],4,0),0)*$E$2/100</f>
        <v>255</v>
      </c>
      <c r="AZ35" s="5" t="str">
        <f t="shared" si="4"/>
        <v>,  0,0,255</v>
      </c>
      <c r="BA35" s="43">
        <f>IFERROR(VLOOKUP(Q35,Таблица1[],3,0),0)*$E$2/100</f>
        <v>0</v>
      </c>
      <c r="BB35" s="43">
        <f>IFERROR(VLOOKUP(Q35,Таблица1[],2,0),0)*$E$2/100</f>
        <v>85</v>
      </c>
      <c r="BC35" s="43">
        <f>IFERROR(VLOOKUP(Q35,Таблица1[],4,0),0)*$E$2/100</f>
        <v>170</v>
      </c>
      <c r="BD35" s="5" t="str">
        <f t="shared" si="5"/>
        <v>,  0,85,170</v>
      </c>
      <c r="BE35" s="43">
        <f>IFERROR(VLOOKUP(R35,Таблица1[],3,0),0)*$E$2/100</f>
        <v>0</v>
      </c>
      <c r="BF35" s="43">
        <f>IFERROR(VLOOKUP(R35,Таблица1[],2,0),0)*$E$2/100</f>
        <v>255</v>
      </c>
      <c r="BG35" s="43">
        <f>IFERROR(VLOOKUP(R35,Таблица1[],4,0),0)*$E$2/100</f>
        <v>0</v>
      </c>
      <c r="BH35" s="5" t="str">
        <f t="shared" si="6"/>
        <v>,  0,255,0</v>
      </c>
      <c r="BI35" s="43">
        <f>IFERROR(VLOOKUP(S35,Таблица1[],3,0),0)*$E$2/100</f>
        <v>85</v>
      </c>
      <c r="BJ35" s="43">
        <f>IFERROR(VLOOKUP(S35,Таблица1[],2,0),0)*$E$2/100</f>
        <v>170</v>
      </c>
      <c r="BK35" s="43">
        <f>IFERROR(VLOOKUP(S35,Таблица1[],4,0),0)*$E$2/100</f>
        <v>0</v>
      </c>
      <c r="BL35" s="5" t="str">
        <f t="shared" si="7"/>
        <v>,  85,170,0</v>
      </c>
      <c r="BM35" s="43">
        <f>IFERROR(VLOOKUP(T35,Таблица1[],3,0),0)*$E$2/100</f>
        <v>127.5</v>
      </c>
      <c r="BN35" s="43">
        <f>IFERROR(VLOOKUP(T35,Таблица1[],2,0),0)*$E$2/100</f>
        <v>127.5</v>
      </c>
      <c r="BO35" s="43">
        <f>IFERROR(VLOOKUP(T35,Таблица1[],4,0),0)*$E$2/100</f>
        <v>0</v>
      </c>
      <c r="BP35" s="5" t="str">
        <f t="shared" si="8"/>
        <v>,  128,128,0</v>
      </c>
      <c r="BQ35" s="43">
        <f>IFERROR(VLOOKUP(U35,Таблица1[],3,0),0)*$E$2/100</f>
        <v>255</v>
      </c>
      <c r="BR35" s="43">
        <f>IFERROR(VLOOKUP(U35,Таблица1[],2,0),0)*$E$2/100</f>
        <v>0</v>
      </c>
      <c r="BS35" s="43">
        <f>IFERROR(VLOOKUP(U35,Таблица1[],4,0),0)*$E$2/100</f>
        <v>0</v>
      </c>
      <c r="BT35" s="5" t="str">
        <f t="shared" si="9"/>
        <v>,  255,0,0</v>
      </c>
      <c r="BU35" s="43">
        <f>IFERROR(VLOOKUP(V35,Таблица1[],3,0),0)*$E$2/100</f>
        <v>127.5</v>
      </c>
      <c r="BV35" s="43">
        <f>IFERROR(VLOOKUP(V35,Таблица1[],2,0),0)*$E$2/100</f>
        <v>0</v>
      </c>
      <c r="BW35" s="43">
        <f>IFERROR(VLOOKUP(V35,Таблица1[],4,0),0)*$E$2/100</f>
        <v>127.5</v>
      </c>
      <c r="BX35" s="5" t="str">
        <f t="shared" si="10"/>
        <v>,  128,0,128</v>
      </c>
      <c r="BY35" s="43">
        <f>IFERROR(VLOOKUP(W35,Таблица1[],3,0),0)*$E$2/100</f>
        <v>0</v>
      </c>
      <c r="BZ35" s="43">
        <f>IFERROR(VLOOKUP(W35,Таблица1[],2,0),0)*$E$2/100</f>
        <v>0</v>
      </c>
      <c r="CA35" s="43">
        <f>IFERROR(VLOOKUP(W35,Таблица1[],4,0),0)*$E$2/100</f>
        <v>255</v>
      </c>
      <c r="CB35" s="5" t="str">
        <f t="shared" si="11"/>
        <v>,  0,0,255</v>
      </c>
      <c r="CC35" s="43">
        <f>IFERROR(VLOOKUP(X35,Таблица1[],3,0),0)*$E$2/100</f>
        <v>0</v>
      </c>
      <c r="CD35" s="43">
        <f>IFERROR(VLOOKUP(X35,Таблица1[],2,0),0)*$E$2/100</f>
        <v>85</v>
      </c>
      <c r="CE35" s="43">
        <f>IFERROR(VLOOKUP(X35,Таблица1[],4,0),0)*$E$2/100</f>
        <v>170</v>
      </c>
      <c r="CF35" s="5" t="str">
        <f t="shared" si="12"/>
        <v>,  0,85,170</v>
      </c>
      <c r="CG35" s="43">
        <f>IFERROR(VLOOKUP(Y35,Таблица1[],3,0),0)*$E$2/100</f>
        <v>0</v>
      </c>
      <c r="CH35" s="43">
        <f>IFERROR(VLOOKUP(Y35,Таблица1[],2,0),0)*$E$2/100</f>
        <v>255</v>
      </c>
      <c r="CI35" s="43">
        <f>IFERROR(VLOOKUP(Y35,Таблица1[],4,0),0)*$E$2/100</f>
        <v>0</v>
      </c>
      <c r="CJ35" s="5" t="str">
        <f t="shared" si="13"/>
        <v>,  0,255,0</v>
      </c>
      <c r="CK35" s="43">
        <f>IFERROR(VLOOKUP(Z35,Таблица1[],3,0),0)*$E$2/100</f>
        <v>85</v>
      </c>
      <c r="CL35" s="43">
        <f>IFERROR(VLOOKUP(Z35,Таблица1[],2,0),0)*$E$2/100</f>
        <v>170</v>
      </c>
      <c r="CM35" s="43">
        <f>IFERROR(VLOOKUP(Z35,Таблица1[],4,0),0)*$E$2/100</f>
        <v>0</v>
      </c>
      <c r="CN35" s="5" t="str">
        <f t="shared" si="14"/>
        <v>,  85,170,0</v>
      </c>
      <c r="CO35" s="43">
        <f>IFERROR(VLOOKUP(AA35,Таблица1[],3,0),0)*$E$2/100</f>
        <v>127.5</v>
      </c>
      <c r="CP35" s="43">
        <f>IFERROR(VLOOKUP(AA35,Таблица1[],2,0),0)*$E$2/100</f>
        <v>127.5</v>
      </c>
      <c r="CQ35" s="43">
        <f>IFERROR(VLOOKUP(AA35,Таблица1[],4,0),0)*$E$2/100</f>
        <v>0</v>
      </c>
      <c r="CR35" s="5" t="str">
        <f t="shared" si="15"/>
        <v>,  128,128,0</v>
      </c>
    </row>
    <row r="36" spans="2:96" x14ac:dyDescent="0.45">
      <c r="B36" s="43">
        <v>32</v>
      </c>
      <c r="C36" s="43">
        <v>0</v>
      </c>
      <c r="D36" s="43">
        <v>20</v>
      </c>
      <c r="E36" s="43">
        <v>1</v>
      </c>
      <c r="F36" t="str">
        <f t="shared" si="16"/>
        <v>32,0,20,1</v>
      </c>
      <c r="M36" s="43"/>
      <c r="N36" s="43"/>
      <c r="O36" s="43"/>
      <c r="P36" s="40" t="s">
        <v>40</v>
      </c>
      <c r="Q36" s="40" t="s">
        <v>31</v>
      </c>
      <c r="R36" s="40" t="s">
        <v>32</v>
      </c>
      <c r="S36" s="38" t="s">
        <v>33</v>
      </c>
      <c r="T36" s="38" t="s">
        <v>35</v>
      </c>
      <c r="U36" s="38" t="s">
        <v>37</v>
      </c>
      <c r="V36" s="38" t="s">
        <v>39</v>
      </c>
      <c r="W36" s="35" t="s">
        <v>40</v>
      </c>
      <c r="X36" s="35" t="s">
        <v>31</v>
      </c>
      <c r="Y36" s="31" t="s">
        <v>32</v>
      </c>
      <c r="Z36" s="31" t="s">
        <v>33</v>
      </c>
      <c r="AA36" s="33" t="s">
        <v>35</v>
      </c>
      <c r="AC36" t="str">
        <f>CONCATENATE($X$2,F36,CR36,CN36,CJ36,CF36,CB36,BX36,BT36,BP36,BL36,BH36,BD36,AZ36)</f>
        <v>.DB   32,0,20,1,  255,0,0,  128,128,0,  85,170,0,  0,255,0,  0,85,170,  0,0,255,  128,0,128,  255,0,0,  128,128,0,  85,170,0,  0,255,0,  0,85,170</v>
      </c>
      <c r="AD36" s="43" t="s">
        <v>24</v>
      </c>
      <c r="AE36" s="43"/>
      <c r="AF36" s="43"/>
      <c r="AG36" s="49">
        <f>IFERROR(VLOOKUP(HLOOKUP($AG$4,$H$4:$AA$24,ROW(AH36)-3, FALSE),Таблица1[],3,0),0)*$E$2/100</f>
        <v>0</v>
      </c>
      <c r="AH36" s="49">
        <f>IFERROR(VLOOKUP(HLOOKUP($AG$4,$H$4:$AA$24,ROW(AH36)-3, FALSE),Таблица1[],2,0),0)*$E$2/100</f>
        <v>0</v>
      </c>
      <c r="AI36" s="49">
        <f>IFERROR(VLOOKUP(HLOOKUP($AG$4,$H$4:$AA$24,ROW(AH36)-3, FALSE),Таблица1[],4,0),0)*$E$2/100</f>
        <v>0</v>
      </c>
      <c r="AJ36" s="5" t="str">
        <f t="shared" si="0"/>
        <v>,  0,0,0</v>
      </c>
      <c r="AK36" s="49">
        <f>IFERROR(VLOOKUP(G36,Таблица1[],3,0),0)*$E$2/100</f>
        <v>0</v>
      </c>
      <c r="AL36" s="43">
        <f>IFERROR(VLOOKUP(G36,Таблица1[],2,0),0)*$E$2/100</f>
        <v>0</v>
      </c>
      <c r="AM36" s="43">
        <f>IFERROR(VLOOKUP(G36,Таблица1[],4,0),0)*$E$2/100</f>
        <v>0</v>
      </c>
      <c r="AN36" s="5" t="str">
        <f t="shared" si="1"/>
        <v>,  0,0,0</v>
      </c>
      <c r="AO36" s="49">
        <f>IFERROR(VLOOKUP(K36,Таблица1[],3,0),0)*$E$2/100</f>
        <v>0</v>
      </c>
      <c r="AP36" s="43">
        <f>IFERROR(VLOOKUP(K36,Таблица1[],2,0),0)*$E$2/100</f>
        <v>0</v>
      </c>
      <c r="AQ36" s="43">
        <f>IFERROR(VLOOKUP(K36,Таблица1[],4,0),0)*$E$2/100</f>
        <v>0</v>
      </c>
      <c r="AR36" s="5" t="str">
        <f t="shared" si="2"/>
        <v>,  0,0,0</v>
      </c>
      <c r="AS36" s="49">
        <f>IFERROR(VLOOKUP(O36,Таблица1[],3,0),0)*$E$2/100</f>
        <v>0</v>
      </c>
      <c r="AT36" s="43">
        <f>IFERROR(VLOOKUP(O36,Таблица1[],2,0),0)*$E$2/100</f>
        <v>0</v>
      </c>
      <c r="AU36" s="43">
        <f>IFERROR(VLOOKUP(O36,Таблица1[],4,0),0)*$E$2/100</f>
        <v>0</v>
      </c>
      <c r="AV36" s="5" t="str">
        <f t="shared" si="3"/>
        <v>,  0,0,0</v>
      </c>
      <c r="AW36" s="47">
        <f>IFERROR(VLOOKUP(P36,Таблица1[],3,0),0)*$E$2/100</f>
        <v>0</v>
      </c>
      <c r="AX36" s="43">
        <f>IFERROR(VLOOKUP(P36,Таблица1[],2,0),0)*$E$2/100</f>
        <v>85</v>
      </c>
      <c r="AY36" s="43">
        <f>IFERROR(VLOOKUP(P36,Таблица1[],4,0),0)*$E$2/100</f>
        <v>170</v>
      </c>
      <c r="AZ36" s="5" t="str">
        <f t="shared" si="4"/>
        <v>,  0,85,170</v>
      </c>
      <c r="BA36" s="43">
        <f>IFERROR(VLOOKUP(Q36,Таблица1[],3,0),0)*$E$2/100</f>
        <v>0</v>
      </c>
      <c r="BB36" s="43">
        <f>IFERROR(VLOOKUP(Q36,Таблица1[],2,0),0)*$E$2/100</f>
        <v>255</v>
      </c>
      <c r="BC36" s="43">
        <f>IFERROR(VLOOKUP(Q36,Таблица1[],4,0),0)*$E$2/100</f>
        <v>0</v>
      </c>
      <c r="BD36" s="5" t="str">
        <f t="shared" si="5"/>
        <v>,  0,255,0</v>
      </c>
      <c r="BE36" s="43">
        <f>IFERROR(VLOOKUP(R36,Таблица1[],3,0),0)*$E$2/100</f>
        <v>85</v>
      </c>
      <c r="BF36" s="43">
        <f>IFERROR(VLOOKUP(R36,Таблица1[],2,0),0)*$E$2/100</f>
        <v>170</v>
      </c>
      <c r="BG36" s="43">
        <f>IFERROR(VLOOKUP(R36,Таблица1[],4,0),0)*$E$2/100</f>
        <v>0</v>
      </c>
      <c r="BH36" s="5" t="str">
        <f t="shared" si="6"/>
        <v>,  85,170,0</v>
      </c>
      <c r="BI36" s="43">
        <f>IFERROR(VLOOKUP(S36,Таблица1[],3,0),0)*$E$2/100</f>
        <v>127.5</v>
      </c>
      <c r="BJ36" s="43">
        <f>IFERROR(VLOOKUP(S36,Таблица1[],2,0),0)*$E$2/100</f>
        <v>127.5</v>
      </c>
      <c r="BK36" s="43">
        <f>IFERROR(VLOOKUP(S36,Таблица1[],4,0),0)*$E$2/100</f>
        <v>0</v>
      </c>
      <c r="BL36" s="5" t="str">
        <f t="shared" si="7"/>
        <v>,  128,128,0</v>
      </c>
      <c r="BM36" s="43">
        <f>IFERROR(VLOOKUP(T36,Таблица1[],3,0),0)*$E$2/100</f>
        <v>255</v>
      </c>
      <c r="BN36" s="43">
        <f>IFERROR(VLOOKUP(T36,Таблица1[],2,0),0)*$E$2/100</f>
        <v>0</v>
      </c>
      <c r="BO36" s="43">
        <f>IFERROR(VLOOKUP(T36,Таблица1[],4,0),0)*$E$2/100</f>
        <v>0</v>
      </c>
      <c r="BP36" s="5" t="str">
        <f t="shared" si="8"/>
        <v>,  255,0,0</v>
      </c>
      <c r="BQ36" s="43">
        <f>IFERROR(VLOOKUP(U36,Таблица1[],3,0),0)*$E$2/100</f>
        <v>127.5</v>
      </c>
      <c r="BR36" s="43">
        <f>IFERROR(VLOOKUP(U36,Таблица1[],2,0),0)*$E$2/100</f>
        <v>0</v>
      </c>
      <c r="BS36" s="43">
        <f>IFERROR(VLOOKUP(U36,Таблица1[],4,0),0)*$E$2/100</f>
        <v>127.5</v>
      </c>
      <c r="BT36" s="5" t="str">
        <f t="shared" si="9"/>
        <v>,  128,0,128</v>
      </c>
      <c r="BU36" s="43">
        <f>IFERROR(VLOOKUP(V36,Таблица1[],3,0),0)*$E$2/100</f>
        <v>0</v>
      </c>
      <c r="BV36" s="43">
        <f>IFERROR(VLOOKUP(V36,Таблица1[],2,0),0)*$E$2/100</f>
        <v>0</v>
      </c>
      <c r="BW36" s="43">
        <f>IFERROR(VLOOKUP(V36,Таблица1[],4,0),0)*$E$2/100</f>
        <v>255</v>
      </c>
      <c r="BX36" s="5" t="str">
        <f t="shared" si="10"/>
        <v>,  0,0,255</v>
      </c>
      <c r="BY36" s="43">
        <f>IFERROR(VLOOKUP(W36,Таблица1[],3,0),0)*$E$2/100</f>
        <v>0</v>
      </c>
      <c r="BZ36" s="43">
        <f>IFERROR(VLOOKUP(W36,Таблица1[],2,0),0)*$E$2/100</f>
        <v>85</v>
      </c>
      <c r="CA36" s="43">
        <f>IFERROR(VLOOKUP(W36,Таблица1[],4,0),0)*$E$2/100</f>
        <v>170</v>
      </c>
      <c r="CB36" s="5" t="str">
        <f t="shared" si="11"/>
        <v>,  0,85,170</v>
      </c>
      <c r="CC36" s="43">
        <f>IFERROR(VLOOKUP(X36,Таблица1[],3,0),0)*$E$2/100</f>
        <v>0</v>
      </c>
      <c r="CD36" s="43">
        <f>IFERROR(VLOOKUP(X36,Таблица1[],2,0),0)*$E$2/100</f>
        <v>255</v>
      </c>
      <c r="CE36" s="43">
        <f>IFERROR(VLOOKUP(X36,Таблица1[],4,0),0)*$E$2/100</f>
        <v>0</v>
      </c>
      <c r="CF36" s="5" t="str">
        <f t="shared" si="12"/>
        <v>,  0,255,0</v>
      </c>
      <c r="CG36" s="43">
        <f>IFERROR(VLOOKUP(Y36,Таблица1[],3,0),0)*$E$2/100</f>
        <v>85</v>
      </c>
      <c r="CH36" s="43">
        <f>IFERROR(VLOOKUP(Y36,Таблица1[],2,0),0)*$E$2/100</f>
        <v>170</v>
      </c>
      <c r="CI36" s="43">
        <f>IFERROR(VLOOKUP(Y36,Таблица1[],4,0),0)*$E$2/100</f>
        <v>0</v>
      </c>
      <c r="CJ36" s="5" t="str">
        <f t="shared" si="13"/>
        <v>,  85,170,0</v>
      </c>
      <c r="CK36" s="43">
        <f>IFERROR(VLOOKUP(Z36,Таблица1[],3,0),0)*$E$2/100</f>
        <v>127.5</v>
      </c>
      <c r="CL36" s="43">
        <f>IFERROR(VLOOKUP(Z36,Таблица1[],2,0),0)*$E$2/100</f>
        <v>127.5</v>
      </c>
      <c r="CM36" s="43">
        <f>IFERROR(VLOOKUP(Z36,Таблица1[],4,0),0)*$E$2/100</f>
        <v>0</v>
      </c>
      <c r="CN36" s="5" t="str">
        <f t="shared" si="14"/>
        <v>,  128,128,0</v>
      </c>
      <c r="CO36" s="43">
        <f>IFERROR(VLOOKUP(AA36,Таблица1[],3,0),0)*$E$2/100</f>
        <v>255</v>
      </c>
      <c r="CP36" s="43">
        <f>IFERROR(VLOOKUP(AA36,Таблица1[],2,0),0)*$E$2/100</f>
        <v>0</v>
      </c>
      <c r="CQ36" s="43">
        <f>IFERROR(VLOOKUP(AA36,Таблица1[],4,0),0)*$E$2/100</f>
        <v>0</v>
      </c>
      <c r="CR36" s="5" t="str">
        <f t="shared" si="15"/>
        <v>,  255,0,0</v>
      </c>
    </row>
    <row r="37" spans="2:96" x14ac:dyDescent="0.45">
      <c r="B37" s="43">
        <v>32</v>
      </c>
      <c r="C37" s="43">
        <v>0</v>
      </c>
      <c r="D37" s="43">
        <v>20</v>
      </c>
      <c r="E37" s="43">
        <v>1</v>
      </c>
      <c r="F37" t="str">
        <f t="shared" si="16"/>
        <v>32,0,20,1</v>
      </c>
      <c r="P37" s="40" t="s">
        <v>31</v>
      </c>
      <c r="Q37" s="40" t="s">
        <v>32</v>
      </c>
      <c r="R37" s="40" t="s">
        <v>33</v>
      </c>
      <c r="S37" s="38" t="s">
        <v>35</v>
      </c>
      <c r="T37" s="38" t="s">
        <v>37</v>
      </c>
      <c r="U37" s="38" t="s">
        <v>39</v>
      </c>
      <c r="V37" s="38" t="s">
        <v>40</v>
      </c>
      <c r="W37" s="35" t="s">
        <v>31</v>
      </c>
      <c r="X37" s="35" t="s">
        <v>32</v>
      </c>
      <c r="Y37" s="31" t="s">
        <v>33</v>
      </c>
      <c r="Z37" s="31" t="s">
        <v>35</v>
      </c>
      <c r="AA37" s="33" t="s">
        <v>37</v>
      </c>
      <c r="AC37" t="str">
        <f>CONCATENATE($X$2,F37,CR37,CN37,CJ37,CF37,CB37,BX37,BT37,BP37,BL37,BH37,BD37,AZ37)</f>
        <v>.DB   32,0,20,1,  128,0,128,  255,0,0,  128,128,0,  85,170,0,  0,255,0,  0,85,170,  0,0,255,  128,0,128,  255,0,0,  128,128,0,  85,170,0,  0,255,0</v>
      </c>
      <c r="AD37" s="43" t="s">
        <v>24</v>
      </c>
      <c r="AE37" s="43"/>
      <c r="AF37" s="43"/>
      <c r="AG37" s="49">
        <f>IFERROR(VLOOKUP(HLOOKUP($AG$4,$H$4:$AA$24,ROW(AH37)-3, FALSE),Таблица1[],3,0),0)*$E$2/100</f>
        <v>0</v>
      </c>
      <c r="AH37" s="49">
        <f>IFERROR(VLOOKUP(HLOOKUP($AG$4,$H$4:$AA$24,ROW(AH37)-3, FALSE),Таблица1[],2,0),0)*$E$2/100</f>
        <v>0</v>
      </c>
      <c r="AI37" s="49">
        <f>IFERROR(VLOOKUP(HLOOKUP($AG$4,$H$4:$AA$24,ROW(AH37)-3, FALSE),Таблица1[],4,0),0)*$E$2/100</f>
        <v>0</v>
      </c>
      <c r="AJ37" s="5" t="str">
        <f t="shared" si="0"/>
        <v>,  0,0,0</v>
      </c>
      <c r="AK37" s="49">
        <f>IFERROR(VLOOKUP(G37,Таблица1[],3,0),0)*$E$2/100</f>
        <v>0</v>
      </c>
      <c r="AL37" s="43">
        <f>IFERROR(VLOOKUP(G37,Таблица1[],2,0),0)*$E$2/100</f>
        <v>0</v>
      </c>
      <c r="AM37" s="43">
        <f>IFERROR(VLOOKUP(G37,Таблица1[],4,0),0)*$E$2/100</f>
        <v>0</v>
      </c>
      <c r="AN37" s="5" t="str">
        <f t="shared" si="1"/>
        <v>,  0,0,0</v>
      </c>
      <c r="AO37" s="49">
        <f>IFERROR(VLOOKUP(K37,Таблица1[],3,0),0)*$E$2/100</f>
        <v>0</v>
      </c>
      <c r="AP37" s="43">
        <f>IFERROR(VLOOKUP(K37,Таблица1[],2,0),0)*$E$2/100</f>
        <v>0</v>
      </c>
      <c r="AQ37" s="43">
        <f>IFERROR(VLOOKUP(K37,Таблица1[],4,0),0)*$E$2/100</f>
        <v>0</v>
      </c>
      <c r="AR37" s="5" t="str">
        <f t="shared" si="2"/>
        <v>,  0,0,0</v>
      </c>
      <c r="AS37" s="49">
        <f>IFERROR(VLOOKUP(O37,Таблица1[],3,0),0)*$E$2/100</f>
        <v>0</v>
      </c>
      <c r="AT37" s="43">
        <f>IFERROR(VLOOKUP(O37,Таблица1[],2,0),0)*$E$2/100</f>
        <v>0</v>
      </c>
      <c r="AU37" s="43">
        <f>IFERROR(VLOOKUP(O37,Таблица1[],4,0),0)*$E$2/100</f>
        <v>0</v>
      </c>
      <c r="AV37" s="5" t="str">
        <f t="shared" si="3"/>
        <v>,  0,0,0</v>
      </c>
      <c r="AW37" s="47">
        <f>IFERROR(VLOOKUP(P37,Таблица1[],3,0),0)*$E$2/100</f>
        <v>0</v>
      </c>
      <c r="AX37" s="43">
        <f>IFERROR(VLOOKUP(P37,Таблица1[],2,0),0)*$E$2/100</f>
        <v>255</v>
      </c>
      <c r="AY37" s="43">
        <f>IFERROR(VLOOKUP(P37,Таблица1[],4,0),0)*$E$2/100</f>
        <v>0</v>
      </c>
      <c r="AZ37" s="5" t="str">
        <f t="shared" si="4"/>
        <v>,  0,255,0</v>
      </c>
      <c r="BA37" s="43">
        <f>IFERROR(VLOOKUP(Q37,Таблица1[],3,0),0)*$E$2/100</f>
        <v>85</v>
      </c>
      <c r="BB37" s="43">
        <f>IFERROR(VLOOKUP(Q37,Таблица1[],2,0),0)*$E$2/100</f>
        <v>170</v>
      </c>
      <c r="BC37" s="43">
        <f>IFERROR(VLOOKUP(Q37,Таблица1[],4,0),0)*$E$2/100</f>
        <v>0</v>
      </c>
      <c r="BD37" s="5" t="str">
        <f t="shared" si="5"/>
        <v>,  85,170,0</v>
      </c>
      <c r="BE37" s="43">
        <f>IFERROR(VLOOKUP(R37,Таблица1[],3,0),0)*$E$2/100</f>
        <v>127.5</v>
      </c>
      <c r="BF37" s="43">
        <f>IFERROR(VLOOKUP(R37,Таблица1[],2,0),0)*$E$2/100</f>
        <v>127.5</v>
      </c>
      <c r="BG37" s="43">
        <f>IFERROR(VLOOKUP(R37,Таблица1[],4,0),0)*$E$2/100</f>
        <v>0</v>
      </c>
      <c r="BH37" s="5" t="str">
        <f t="shared" si="6"/>
        <v>,  128,128,0</v>
      </c>
      <c r="BI37" s="43">
        <f>IFERROR(VLOOKUP(S37,Таблица1[],3,0),0)*$E$2/100</f>
        <v>255</v>
      </c>
      <c r="BJ37" s="43">
        <f>IFERROR(VLOOKUP(S37,Таблица1[],2,0),0)*$E$2/100</f>
        <v>0</v>
      </c>
      <c r="BK37" s="43">
        <f>IFERROR(VLOOKUP(S37,Таблица1[],4,0),0)*$E$2/100</f>
        <v>0</v>
      </c>
      <c r="BL37" s="5" t="str">
        <f t="shared" si="7"/>
        <v>,  255,0,0</v>
      </c>
      <c r="BM37" s="43">
        <f>IFERROR(VLOOKUP(T37,Таблица1[],3,0),0)*$E$2/100</f>
        <v>127.5</v>
      </c>
      <c r="BN37" s="43">
        <f>IFERROR(VLOOKUP(T37,Таблица1[],2,0),0)*$E$2/100</f>
        <v>0</v>
      </c>
      <c r="BO37" s="43">
        <f>IFERROR(VLOOKUP(T37,Таблица1[],4,0),0)*$E$2/100</f>
        <v>127.5</v>
      </c>
      <c r="BP37" s="5" t="str">
        <f t="shared" si="8"/>
        <v>,  128,0,128</v>
      </c>
      <c r="BQ37" s="43">
        <f>IFERROR(VLOOKUP(U37,Таблица1[],3,0),0)*$E$2/100</f>
        <v>0</v>
      </c>
      <c r="BR37" s="43">
        <f>IFERROR(VLOOKUP(U37,Таблица1[],2,0),0)*$E$2/100</f>
        <v>0</v>
      </c>
      <c r="BS37" s="43">
        <f>IFERROR(VLOOKUP(U37,Таблица1[],4,0),0)*$E$2/100</f>
        <v>255</v>
      </c>
      <c r="BT37" s="5" t="str">
        <f t="shared" si="9"/>
        <v>,  0,0,255</v>
      </c>
      <c r="BU37" s="43">
        <f>IFERROR(VLOOKUP(V37,Таблица1[],3,0),0)*$E$2/100</f>
        <v>0</v>
      </c>
      <c r="BV37" s="43">
        <f>IFERROR(VLOOKUP(V37,Таблица1[],2,0),0)*$E$2/100</f>
        <v>85</v>
      </c>
      <c r="BW37" s="43">
        <f>IFERROR(VLOOKUP(V37,Таблица1[],4,0),0)*$E$2/100</f>
        <v>170</v>
      </c>
      <c r="BX37" s="5" t="str">
        <f t="shared" si="10"/>
        <v>,  0,85,170</v>
      </c>
      <c r="BY37" s="43">
        <f>IFERROR(VLOOKUP(W37,Таблица1[],3,0),0)*$E$2/100</f>
        <v>0</v>
      </c>
      <c r="BZ37" s="43">
        <f>IFERROR(VLOOKUP(W37,Таблица1[],2,0),0)*$E$2/100</f>
        <v>255</v>
      </c>
      <c r="CA37" s="43">
        <f>IFERROR(VLOOKUP(W37,Таблица1[],4,0),0)*$E$2/100</f>
        <v>0</v>
      </c>
      <c r="CB37" s="5" t="str">
        <f t="shared" si="11"/>
        <v>,  0,255,0</v>
      </c>
      <c r="CC37" s="43">
        <f>IFERROR(VLOOKUP(X37,Таблица1[],3,0),0)*$E$2/100</f>
        <v>85</v>
      </c>
      <c r="CD37" s="43">
        <f>IFERROR(VLOOKUP(X37,Таблица1[],2,0),0)*$E$2/100</f>
        <v>170</v>
      </c>
      <c r="CE37" s="43">
        <f>IFERROR(VLOOKUP(X37,Таблица1[],4,0),0)*$E$2/100</f>
        <v>0</v>
      </c>
      <c r="CF37" s="5" t="str">
        <f t="shared" si="12"/>
        <v>,  85,170,0</v>
      </c>
      <c r="CG37" s="43">
        <f>IFERROR(VLOOKUP(Y37,Таблица1[],3,0),0)*$E$2/100</f>
        <v>127.5</v>
      </c>
      <c r="CH37" s="43">
        <f>IFERROR(VLOOKUP(Y37,Таблица1[],2,0),0)*$E$2/100</f>
        <v>127.5</v>
      </c>
      <c r="CI37" s="43">
        <f>IFERROR(VLOOKUP(Y37,Таблица1[],4,0),0)*$E$2/100</f>
        <v>0</v>
      </c>
      <c r="CJ37" s="5" t="str">
        <f t="shared" si="13"/>
        <v>,  128,128,0</v>
      </c>
      <c r="CK37" s="43">
        <f>IFERROR(VLOOKUP(Z37,Таблица1[],3,0),0)*$E$2/100</f>
        <v>255</v>
      </c>
      <c r="CL37" s="43">
        <f>IFERROR(VLOOKUP(Z37,Таблица1[],2,0),0)*$E$2/100</f>
        <v>0</v>
      </c>
      <c r="CM37" s="43">
        <f>IFERROR(VLOOKUP(Z37,Таблица1[],4,0),0)*$E$2/100</f>
        <v>0</v>
      </c>
      <c r="CN37" s="5" t="str">
        <f t="shared" si="14"/>
        <v>,  255,0,0</v>
      </c>
      <c r="CO37" s="43">
        <f>IFERROR(VLOOKUP(AA37,Таблица1[],3,0),0)*$E$2/100</f>
        <v>127.5</v>
      </c>
      <c r="CP37" s="43">
        <f>IFERROR(VLOOKUP(AA37,Таблица1[],2,0),0)*$E$2/100</f>
        <v>0</v>
      </c>
      <c r="CQ37" s="43">
        <f>IFERROR(VLOOKUP(AA37,Таблица1[],4,0),0)*$E$2/100</f>
        <v>127.5</v>
      </c>
      <c r="CR37" s="5" t="str">
        <f t="shared" si="15"/>
        <v>,  128,0,128</v>
      </c>
    </row>
    <row r="38" spans="2:96" x14ac:dyDescent="0.45">
      <c r="B38" s="43">
        <v>32</v>
      </c>
      <c r="C38" s="43">
        <v>0</v>
      </c>
      <c r="D38" s="43">
        <v>20</v>
      </c>
      <c r="E38" s="43">
        <v>1</v>
      </c>
      <c r="F38" t="str">
        <f t="shared" si="16"/>
        <v>32,0,20,1</v>
      </c>
      <c r="P38" s="40" t="s">
        <v>32</v>
      </c>
      <c r="Q38" s="40" t="s">
        <v>33</v>
      </c>
      <c r="R38" s="40" t="s">
        <v>35</v>
      </c>
      <c r="S38" s="38" t="s">
        <v>37</v>
      </c>
      <c r="T38" s="38" t="s">
        <v>39</v>
      </c>
      <c r="U38" s="38" t="s">
        <v>40</v>
      </c>
      <c r="V38" s="38" t="s">
        <v>31</v>
      </c>
      <c r="W38" s="35" t="s">
        <v>32</v>
      </c>
      <c r="X38" s="35" t="s">
        <v>33</v>
      </c>
      <c r="Y38" s="31" t="s">
        <v>35</v>
      </c>
      <c r="Z38" s="31" t="s">
        <v>37</v>
      </c>
      <c r="AA38" s="33" t="s">
        <v>39</v>
      </c>
      <c r="AC38" t="str">
        <f>CONCATENATE($X$2,F38,CR38,CN38,CJ38,CF38,CB38,BX38,BT38,BP38,BL38,BH38,BD38,AZ38)</f>
        <v>.DB   32,0,20,1,  0,0,255,  128,0,128,  255,0,0,  128,128,0,  85,170,0,  0,255,0,  0,85,170,  0,0,255,  128,0,128,  255,0,0,  128,128,0,  85,170,0</v>
      </c>
      <c r="AD38" s="43" t="s">
        <v>24</v>
      </c>
      <c r="AE38" s="43"/>
      <c r="AF38" s="43"/>
      <c r="AG38" s="49">
        <f>IFERROR(VLOOKUP(HLOOKUP($AG$4,$H$4:$AA$24,ROW(AH38)-3, FALSE),Таблица1[],3,0),0)*$E$2/100</f>
        <v>0</v>
      </c>
      <c r="AH38" s="49">
        <f>IFERROR(VLOOKUP(HLOOKUP($AG$4,$H$4:$AA$24,ROW(AH38)-3, FALSE),Таблица1[],2,0),0)*$E$2/100</f>
        <v>0</v>
      </c>
      <c r="AI38" s="49">
        <f>IFERROR(VLOOKUP(HLOOKUP($AG$4,$H$4:$AA$24,ROW(AH38)-3, FALSE),Таблица1[],4,0),0)*$E$2/100</f>
        <v>0</v>
      </c>
      <c r="AJ38" s="5" t="str">
        <f t="shared" si="0"/>
        <v>,  0,0,0</v>
      </c>
      <c r="AK38" s="49">
        <f>IFERROR(VLOOKUP(G38,Таблица1[],3,0),0)*$E$2/100</f>
        <v>0</v>
      </c>
      <c r="AL38" s="43">
        <f>IFERROR(VLOOKUP(G38,Таблица1[],2,0),0)*$E$2/100</f>
        <v>0</v>
      </c>
      <c r="AM38" s="43">
        <f>IFERROR(VLOOKUP(G38,Таблица1[],4,0),0)*$E$2/100</f>
        <v>0</v>
      </c>
      <c r="AN38" s="5" t="str">
        <f t="shared" si="1"/>
        <v>,  0,0,0</v>
      </c>
      <c r="AO38" s="49">
        <f>IFERROR(VLOOKUP(K38,Таблица1[],3,0),0)*$E$2/100</f>
        <v>0</v>
      </c>
      <c r="AP38" s="43">
        <f>IFERROR(VLOOKUP(K38,Таблица1[],2,0),0)*$E$2/100</f>
        <v>0</v>
      </c>
      <c r="AQ38" s="43">
        <f>IFERROR(VLOOKUP(K38,Таблица1[],4,0),0)*$E$2/100</f>
        <v>0</v>
      </c>
      <c r="AR38" s="5" t="str">
        <f t="shared" si="2"/>
        <v>,  0,0,0</v>
      </c>
      <c r="AS38" s="49">
        <f>IFERROR(VLOOKUP(O38,Таблица1[],3,0),0)*$E$2/100</f>
        <v>0</v>
      </c>
      <c r="AT38" s="43">
        <f>IFERROR(VLOOKUP(O38,Таблица1[],2,0),0)*$E$2/100</f>
        <v>0</v>
      </c>
      <c r="AU38" s="43">
        <f>IFERROR(VLOOKUP(O38,Таблица1[],4,0),0)*$E$2/100</f>
        <v>0</v>
      </c>
      <c r="AV38" s="5" t="str">
        <f t="shared" si="3"/>
        <v>,  0,0,0</v>
      </c>
      <c r="AW38" s="47">
        <f>IFERROR(VLOOKUP(P38,Таблица1[],3,0),0)*$E$2/100</f>
        <v>85</v>
      </c>
      <c r="AX38" s="43">
        <f>IFERROR(VLOOKUP(P38,Таблица1[],2,0),0)*$E$2/100</f>
        <v>170</v>
      </c>
      <c r="AY38" s="43">
        <f>IFERROR(VLOOKUP(P38,Таблица1[],4,0),0)*$E$2/100</f>
        <v>0</v>
      </c>
      <c r="AZ38" s="5" t="str">
        <f t="shared" si="4"/>
        <v>,  85,170,0</v>
      </c>
      <c r="BA38" s="43">
        <f>IFERROR(VLOOKUP(Q38,Таблица1[],3,0),0)*$E$2/100</f>
        <v>127.5</v>
      </c>
      <c r="BB38" s="43">
        <f>IFERROR(VLOOKUP(Q38,Таблица1[],2,0),0)*$E$2/100</f>
        <v>127.5</v>
      </c>
      <c r="BC38" s="43">
        <f>IFERROR(VLOOKUP(Q38,Таблица1[],4,0),0)*$E$2/100</f>
        <v>0</v>
      </c>
      <c r="BD38" s="5" t="str">
        <f t="shared" si="5"/>
        <v>,  128,128,0</v>
      </c>
      <c r="BE38" s="43">
        <f>IFERROR(VLOOKUP(R38,Таблица1[],3,0),0)*$E$2/100</f>
        <v>255</v>
      </c>
      <c r="BF38" s="43">
        <f>IFERROR(VLOOKUP(R38,Таблица1[],2,0),0)*$E$2/100</f>
        <v>0</v>
      </c>
      <c r="BG38" s="43">
        <f>IFERROR(VLOOKUP(R38,Таблица1[],4,0),0)*$E$2/100</f>
        <v>0</v>
      </c>
      <c r="BH38" s="5" t="str">
        <f t="shared" si="6"/>
        <v>,  255,0,0</v>
      </c>
      <c r="BI38" s="43">
        <f>IFERROR(VLOOKUP(S38,Таблица1[],3,0),0)*$E$2/100</f>
        <v>127.5</v>
      </c>
      <c r="BJ38" s="43">
        <f>IFERROR(VLOOKUP(S38,Таблица1[],2,0),0)*$E$2/100</f>
        <v>0</v>
      </c>
      <c r="BK38" s="43">
        <f>IFERROR(VLOOKUP(S38,Таблица1[],4,0),0)*$E$2/100</f>
        <v>127.5</v>
      </c>
      <c r="BL38" s="5" t="str">
        <f t="shared" si="7"/>
        <v>,  128,0,128</v>
      </c>
      <c r="BM38" s="43">
        <f>IFERROR(VLOOKUP(T38,Таблица1[],3,0),0)*$E$2/100</f>
        <v>0</v>
      </c>
      <c r="BN38" s="43">
        <f>IFERROR(VLOOKUP(T38,Таблица1[],2,0),0)*$E$2/100</f>
        <v>0</v>
      </c>
      <c r="BO38" s="43">
        <f>IFERROR(VLOOKUP(T38,Таблица1[],4,0),0)*$E$2/100</f>
        <v>255</v>
      </c>
      <c r="BP38" s="5" t="str">
        <f t="shared" si="8"/>
        <v>,  0,0,255</v>
      </c>
      <c r="BQ38" s="43">
        <f>IFERROR(VLOOKUP(U38,Таблица1[],3,0),0)*$E$2/100</f>
        <v>0</v>
      </c>
      <c r="BR38" s="43">
        <f>IFERROR(VLOOKUP(U38,Таблица1[],2,0),0)*$E$2/100</f>
        <v>85</v>
      </c>
      <c r="BS38" s="43">
        <f>IFERROR(VLOOKUP(U38,Таблица1[],4,0),0)*$E$2/100</f>
        <v>170</v>
      </c>
      <c r="BT38" s="5" t="str">
        <f t="shared" si="9"/>
        <v>,  0,85,170</v>
      </c>
      <c r="BU38" s="43">
        <f>IFERROR(VLOOKUP(V38,Таблица1[],3,0),0)*$E$2/100</f>
        <v>0</v>
      </c>
      <c r="BV38" s="43">
        <f>IFERROR(VLOOKUP(V38,Таблица1[],2,0),0)*$E$2/100</f>
        <v>255</v>
      </c>
      <c r="BW38" s="43">
        <f>IFERROR(VLOOKUP(V38,Таблица1[],4,0),0)*$E$2/100</f>
        <v>0</v>
      </c>
      <c r="BX38" s="5" t="str">
        <f t="shared" si="10"/>
        <v>,  0,255,0</v>
      </c>
      <c r="BY38" s="43">
        <f>IFERROR(VLOOKUP(W38,Таблица1[],3,0),0)*$E$2/100</f>
        <v>85</v>
      </c>
      <c r="BZ38" s="43">
        <f>IFERROR(VLOOKUP(W38,Таблица1[],2,0),0)*$E$2/100</f>
        <v>170</v>
      </c>
      <c r="CA38" s="43">
        <f>IFERROR(VLOOKUP(W38,Таблица1[],4,0),0)*$E$2/100</f>
        <v>0</v>
      </c>
      <c r="CB38" s="5" t="str">
        <f t="shared" si="11"/>
        <v>,  85,170,0</v>
      </c>
      <c r="CC38" s="43">
        <f>IFERROR(VLOOKUP(X38,Таблица1[],3,0),0)*$E$2/100</f>
        <v>127.5</v>
      </c>
      <c r="CD38" s="43">
        <f>IFERROR(VLOOKUP(X38,Таблица1[],2,0),0)*$E$2/100</f>
        <v>127.5</v>
      </c>
      <c r="CE38" s="43">
        <f>IFERROR(VLOOKUP(X38,Таблица1[],4,0),0)*$E$2/100</f>
        <v>0</v>
      </c>
      <c r="CF38" s="5" t="str">
        <f t="shared" si="12"/>
        <v>,  128,128,0</v>
      </c>
      <c r="CG38" s="43">
        <f>IFERROR(VLOOKUP(Y38,Таблица1[],3,0),0)*$E$2/100</f>
        <v>255</v>
      </c>
      <c r="CH38" s="43">
        <f>IFERROR(VLOOKUP(Y38,Таблица1[],2,0),0)*$E$2/100</f>
        <v>0</v>
      </c>
      <c r="CI38" s="43">
        <f>IFERROR(VLOOKUP(Y38,Таблица1[],4,0),0)*$E$2/100</f>
        <v>0</v>
      </c>
      <c r="CJ38" s="5" t="str">
        <f t="shared" si="13"/>
        <v>,  255,0,0</v>
      </c>
      <c r="CK38" s="43">
        <f>IFERROR(VLOOKUP(Z38,Таблица1[],3,0),0)*$E$2/100</f>
        <v>127.5</v>
      </c>
      <c r="CL38" s="43">
        <f>IFERROR(VLOOKUP(Z38,Таблица1[],2,0),0)*$E$2/100</f>
        <v>0</v>
      </c>
      <c r="CM38" s="43">
        <f>IFERROR(VLOOKUP(Z38,Таблица1[],4,0),0)*$E$2/100</f>
        <v>127.5</v>
      </c>
      <c r="CN38" s="5" t="str">
        <f t="shared" si="14"/>
        <v>,  128,0,128</v>
      </c>
      <c r="CO38" s="43">
        <f>IFERROR(VLOOKUP(AA38,Таблица1[],3,0),0)*$E$2/100</f>
        <v>0</v>
      </c>
      <c r="CP38" s="43">
        <f>IFERROR(VLOOKUP(AA38,Таблица1[],2,0),0)*$E$2/100</f>
        <v>0</v>
      </c>
      <c r="CQ38" s="43">
        <f>IFERROR(VLOOKUP(AA38,Таблица1[],4,0),0)*$E$2/100</f>
        <v>255</v>
      </c>
      <c r="CR38" s="5" t="str">
        <f t="shared" si="15"/>
        <v>,  0,0,255</v>
      </c>
    </row>
    <row r="39" spans="2:96" x14ac:dyDescent="0.45">
      <c r="B39" s="43">
        <v>32</v>
      </c>
      <c r="C39" s="43">
        <v>0</v>
      </c>
      <c r="D39" s="43">
        <v>20</v>
      </c>
      <c r="E39" s="43">
        <v>1</v>
      </c>
      <c r="F39" t="str">
        <f t="shared" si="16"/>
        <v>32,0,20,1</v>
      </c>
      <c r="P39" s="40" t="s">
        <v>33</v>
      </c>
      <c r="Q39" s="40" t="s">
        <v>35</v>
      </c>
      <c r="R39" s="40" t="s">
        <v>37</v>
      </c>
      <c r="S39" s="38" t="s">
        <v>39</v>
      </c>
      <c r="T39" s="38" t="s">
        <v>40</v>
      </c>
      <c r="U39" s="38" t="s">
        <v>31</v>
      </c>
      <c r="V39" s="38" t="s">
        <v>32</v>
      </c>
      <c r="W39" s="35" t="s">
        <v>33</v>
      </c>
      <c r="X39" s="35" t="s">
        <v>35</v>
      </c>
      <c r="Y39" s="31" t="s">
        <v>37</v>
      </c>
      <c r="Z39" s="31" t="s">
        <v>39</v>
      </c>
      <c r="AA39" s="33" t="s">
        <v>40</v>
      </c>
      <c r="AC39" t="str">
        <f>CONCATENATE($X$2,F39,CR39,CN39,CJ39,CF39,CB39,BX39,BT39,BP39,BL39,BH39,BD39,AZ39)</f>
        <v>.DB   32,0,20,1,  0,85,170,  0,0,255,  128,0,128,  255,0,0,  128,128,0,  85,170,0,  0,255,0,  0,85,170,  0,0,255,  128,0,128,  255,0,0,  128,128,0</v>
      </c>
      <c r="AD39" s="43" t="s">
        <v>24</v>
      </c>
      <c r="AE39" s="43"/>
      <c r="AF39" s="43"/>
      <c r="AG39" s="49">
        <f>IFERROR(VLOOKUP(HLOOKUP($AG$4,$H$4:$AA$24,ROW(AH39)-3, FALSE),Таблица1[],3,0),0)*$E$2/100</f>
        <v>0</v>
      </c>
      <c r="AH39" s="49">
        <f>IFERROR(VLOOKUP(HLOOKUP($AG$4,$H$4:$AA$24,ROW(AH39)-3, FALSE),Таблица1[],2,0),0)*$E$2/100</f>
        <v>0</v>
      </c>
      <c r="AI39" s="49">
        <f>IFERROR(VLOOKUP(HLOOKUP($AG$4,$H$4:$AA$24,ROW(AH39)-3, FALSE),Таблица1[],4,0),0)*$E$2/100</f>
        <v>0</v>
      </c>
      <c r="AJ39" s="5" t="str">
        <f t="shared" si="0"/>
        <v>,  0,0,0</v>
      </c>
      <c r="AK39" s="49">
        <f>IFERROR(VLOOKUP(G39,Таблица1[],3,0),0)*$E$2/100</f>
        <v>0</v>
      </c>
      <c r="AL39" s="43">
        <f>IFERROR(VLOOKUP(G39,Таблица1[],2,0),0)*$E$2/100</f>
        <v>0</v>
      </c>
      <c r="AM39" s="43">
        <f>IFERROR(VLOOKUP(G39,Таблица1[],4,0),0)*$E$2/100</f>
        <v>0</v>
      </c>
      <c r="AN39" s="5" t="str">
        <f t="shared" si="1"/>
        <v>,  0,0,0</v>
      </c>
      <c r="AO39" s="49">
        <f>IFERROR(VLOOKUP(K39,Таблица1[],3,0),0)*$E$2/100</f>
        <v>0</v>
      </c>
      <c r="AP39" s="43">
        <f>IFERROR(VLOOKUP(K39,Таблица1[],2,0),0)*$E$2/100</f>
        <v>0</v>
      </c>
      <c r="AQ39" s="43">
        <f>IFERROR(VLOOKUP(K39,Таблица1[],4,0),0)*$E$2/100</f>
        <v>0</v>
      </c>
      <c r="AR39" s="5" t="str">
        <f t="shared" si="2"/>
        <v>,  0,0,0</v>
      </c>
      <c r="AS39" s="49">
        <f>IFERROR(VLOOKUP(O39,Таблица1[],3,0),0)*$E$2/100</f>
        <v>0</v>
      </c>
      <c r="AT39" s="43">
        <f>IFERROR(VLOOKUP(O39,Таблица1[],2,0),0)*$E$2/100</f>
        <v>0</v>
      </c>
      <c r="AU39" s="43">
        <f>IFERROR(VLOOKUP(O39,Таблица1[],4,0),0)*$E$2/100</f>
        <v>0</v>
      </c>
      <c r="AV39" s="5" t="str">
        <f t="shared" si="3"/>
        <v>,  0,0,0</v>
      </c>
      <c r="AW39" s="47">
        <f>IFERROR(VLOOKUP(P39,Таблица1[],3,0),0)*$E$2/100</f>
        <v>127.5</v>
      </c>
      <c r="AX39" s="43">
        <f>IFERROR(VLOOKUP(P39,Таблица1[],2,0),0)*$E$2/100</f>
        <v>127.5</v>
      </c>
      <c r="AY39" s="43">
        <f>IFERROR(VLOOKUP(P39,Таблица1[],4,0),0)*$E$2/100</f>
        <v>0</v>
      </c>
      <c r="AZ39" s="5" t="str">
        <f t="shared" si="4"/>
        <v>,  128,128,0</v>
      </c>
      <c r="BA39" s="43">
        <f>IFERROR(VLOOKUP(Q39,Таблица1[],3,0),0)*$E$2/100</f>
        <v>255</v>
      </c>
      <c r="BB39" s="43">
        <f>IFERROR(VLOOKUP(Q39,Таблица1[],2,0),0)*$E$2/100</f>
        <v>0</v>
      </c>
      <c r="BC39" s="43">
        <f>IFERROR(VLOOKUP(Q39,Таблица1[],4,0),0)*$E$2/100</f>
        <v>0</v>
      </c>
      <c r="BD39" s="5" t="str">
        <f t="shared" si="5"/>
        <v>,  255,0,0</v>
      </c>
      <c r="BE39" s="43">
        <f>IFERROR(VLOOKUP(R39,Таблица1[],3,0),0)*$E$2/100</f>
        <v>127.5</v>
      </c>
      <c r="BF39" s="43">
        <f>IFERROR(VLOOKUP(R39,Таблица1[],2,0),0)*$E$2/100</f>
        <v>0</v>
      </c>
      <c r="BG39" s="43">
        <f>IFERROR(VLOOKUP(R39,Таблица1[],4,0),0)*$E$2/100</f>
        <v>127.5</v>
      </c>
      <c r="BH39" s="5" t="str">
        <f t="shared" si="6"/>
        <v>,  128,0,128</v>
      </c>
      <c r="BI39" s="43">
        <f>IFERROR(VLOOKUP(S39,Таблица1[],3,0),0)*$E$2/100</f>
        <v>0</v>
      </c>
      <c r="BJ39" s="43">
        <f>IFERROR(VLOOKUP(S39,Таблица1[],2,0),0)*$E$2/100</f>
        <v>0</v>
      </c>
      <c r="BK39" s="43">
        <f>IFERROR(VLOOKUP(S39,Таблица1[],4,0),0)*$E$2/100</f>
        <v>255</v>
      </c>
      <c r="BL39" s="5" t="str">
        <f t="shared" si="7"/>
        <v>,  0,0,255</v>
      </c>
      <c r="BM39" s="43">
        <f>IFERROR(VLOOKUP(T39,Таблица1[],3,0),0)*$E$2/100</f>
        <v>0</v>
      </c>
      <c r="BN39" s="43">
        <f>IFERROR(VLOOKUP(T39,Таблица1[],2,0),0)*$E$2/100</f>
        <v>85</v>
      </c>
      <c r="BO39" s="43">
        <f>IFERROR(VLOOKUP(T39,Таблица1[],4,0),0)*$E$2/100</f>
        <v>170</v>
      </c>
      <c r="BP39" s="5" t="str">
        <f t="shared" si="8"/>
        <v>,  0,85,170</v>
      </c>
      <c r="BQ39" s="43">
        <f>IFERROR(VLOOKUP(U39,Таблица1[],3,0),0)*$E$2/100</f>
        <v>0</v>
      </c>
      <c r="BR39" s="43">
        <f>IFERROR(VLOOKUP(U39,Таблица1[],2,0),0)*$E$2/100</f>
        <v>255</v>
      </c>
      <c r="BS39" s="43">
        <f>IFERROR(VLOOKUP(U39,Таблица1[],4,0),0)*$E$2/100</f>
        <v>0</v>
      </c>
      <c r="BT39" s="5" t="str">
        <f t="shared" si="9"/>
        <v>,  0,255,0</v>
      </c>
      <c r="BU39" s="43">
        <f>IFERROR(VLOOKUP(V39,Таблица1[],3,0),0)*$E$2/100</f>
        <v>85</v>
      </c>
      <c r="BV39" s="43">
        <f>IFERROR(VLOOKUP(V39,Таблица1[],2,0),0)*$E$2/100</f>
        <v>170</v>
      </c>
      <c r="BW39" s="43">
        <f>IFERROR(VLOOKUP(V39,Таблица1[],4,0),0)*$E$2/100</f>
        <v>0</v>
      </c>
      <c r="BX39" s="5" t="str">
        <f t="shared" si="10"/>
        <v>,  85,170,0</v>
      </c>
      <c r="BY39" s="43">
        <f>IFERROR(VLOOKUP(W39,Таблица1[],3,0),0)*$E$2/100</f>
        <v>127.5</v>
      </c>
      <c r="BZ39" s="43">
        <f>IFERROR(VLOOKUP(W39,Таблица1[],2,0),0)*$E$2/100</f>
        <v>127.5</v>
      </c>
      <c r="CA39" s="43">
        <f>IFERROR(VLOOKUP(W39,Таблица1[],4,0),0)*$E$2/100</f>
        <v>0</v>
      </c>
      <c r="CB39" s="5" t="str">
        <f t="shared" si="11"/>
        <v>,  128,128,0</v>
      </c>
      <c r="CC39" s="43">
        <f>IFERROR(VLOOKUP(X39,Таблица1[],3,0),0)*$E$2/100</f>
        <v>255</v>
      </c>
      <c r="CD39" s="43">
        <f>IFERROR(VLOOKUP(X39,Таблица1[],2,0),0)*$E$2/100</f>
        <v>0</v>
      </c>
      <c r="CE39" s="43">
        <f>IFERROR(VLOOKUP(X39,Таблица1[],4,0),0)*$E$2/100</f>
        <v>0</v>
      </c>
      <c r="CF39" s="5" t="str">
        <f t="shared" si="12"/>
        <v>,  255,0,0</v>
      </c>
      <c r="CG39" s="43">
        <f>IFERROR(VLOOKUP(Y39,Таблица1[],3,0),0)*$E$2/100</f>
        <v>127.5</v>
      </c>
      <c r="CH39" s="43">
        <f>IFERROR(VLOOKUP(Y39,Таблица1[],2,0),0)*$E$2/100</f>
        <v>0</v>
      </c>
      <c r="CI39" s="43">
        <f>IFERROR(VLOOKUP(Y39,Таблица1[],4,0),0)*$E$2/100</f>
        <v>127.5</v>
      </c>
      <c r="CJ39" s="5" t="str">
        <f t="shared" si="13"/>
        <v>,  128,0,128</v>
      </c>
      <c r="CK39" s="43">
        <f>IFERROR(VLOOKUP(Z39,Таблица1[],3,0),0)*$E$2/100</f>
        <v>0</v>
      </c>
      <c r="CL39" s="43">
        <f>IFERROR(VLOOKUP(Z39,Таблица1[],2,0),0)*$E$2/100</f>
        <v>0</v>
      </c>
      <c r="CM39" s="43">
        <f>IFERROR(VLOOKUP(Z39,Таблица1[],4,0),0)*$E$2/100</f>
        <v>255</v>
      </c>
      <c r="CN39" s="5" t="str">
        <f t="shared" si="14"/>
        <v>,  0,0,255</v>
      </c>
      <c r="CO39" s="43">
        <f>IFERROR(VLOOKUP(AA39,Таблица1[],3,0),0)*$E$2/100</f>
        <v>0</v>
      </c>
      <c r="CP39" s="43">
        <f>IFERROR(VLOOKUP(AA39,Таблица1[],2,0),0)*$E$2/100</f>
        <v>85</v>
      </c>
      <c r="CQ39" s="43">
        <f>IFERROR(VLOOKUP(AA39,Таблица1[],4,0),0)*$E$2/100</f>
        <v>170</v>
      </c>
      <c r="CR39" s="5" t="str">
        <f t="shared" si="15"/>
        <v>,  0,85,170</v>
      </c>
    </row>
    <row r="40" spans="2:96" x14ac:dyDescent="0.45">
      <c r="B40" s="43">
        <v>32</v>
      </c>
      <c r="C40" s="43">
        <v>0</v>
      </c>
      <c r="D40" s="43">
        <v>20</v>
      </c>
      <c r="E40" s="43">
        <v>1</v>
      </c>
      <c r="F40" t="str">
        <f t="shared" si="16"/>
        <v>32,0,20,1</v>
      </c>
      <c r="AC40" t="str">
        <f>CONCATENATE($X$2,F40,CR40,CN40,CJ40,CF40,CB40,BX40,BT40,BP40,BL40,BH40,BD40,AZ40)</f>
        <v>.DB   32,0,20,1,  0,0,0,  0,0,0,  0,0,0,  0,0,0,  0,0,0,  0,0,0,  0,0,0,  0,0,0,  0,0,0,  0,0,0,  0,0,0,  0,0,0</v>
      </c>
      <c r="AD40" s="43" t="s">
        <v>24</v>
      </c>
      <c r="AE40" s="43"/>
      <c r="AF40" s="43"/>
      <c r="AG40" s="49">
        <f>IFERROR(VLOOKUP(HLOOKUP($AG$4,$H$4:$AA$24,ROW(AH40)-3, FALSE),Таблица1[],3,0),0)*$E$2/100</f>
        <v>0</v>
      </c>
      <c r="AH40" s="49">
        <f>IFERROR(VLOOKUP(HLOOKUP($AG$4,$H$4:$AA$24,ROW(AH40)-3, FALSE),Таблица1[],2,0),0)*$E$2/100</f>
        <v>0</v>
      </c>
      <c r="AI40" s="49">
        <f>IFERROR(VLOOKUP(HLOOKUP($AG$4,$H$4:$AA$24,ROW(AH40)-3, FALSE),Таблица1[],4,0),0)*$E$2/100</f>
        <v>0</v>
      </c>
      <c r="AJ40" s="5" t="str">
        <f t="shared" si="0"/>
        <v>,  0,0,0</v>
      </c>
      <c r="AK40" s="49">
        <f>IFERROR(VLOOKUP(G40,Таблица1[],3,0),0)*$E$2/100</f>
        <v>0</v>
      </c>
      <c r="AL40" s="43">
        <f>IFERROR(VLOOKUP(G40,Таблица1[],2,0),0)*$E$2/100</f>
        <v>0</v>
      </c>
      <c r="AM40" s="43">
        <f>IFERROR(VLOOKUP(G40,Таблица1[],4,0),0)*$E$2/100</f>
        <v>0</v>
      </c>
      <c r="AN40" s="5" t="str">
        <f t="shared" si="1"/>
        <v>,  0,0,0</v>
      </c>
      <c r="AO40" s="49">
        <f>IFERROR(VLOOKUP(K40,Таблица1[],3,0),0)*$E$2/100</f>
        <v>0</v>
      </c>
      <c r="AP40" s="43">
        <f>IFERROR(VLOOKUP(K40,Таблица1[],2,0),0)*$E$2/100</f>
        <v>0</v>
      </c>
      <c r="AQ40" s="43">
        <f>IFERROR(VLOOKUP(K40,Таблица1[],4,0),0)*$E$2/100</f>
        <v>0</v>
      </c>
      <c r="AR40" s="5" t="str">
        <f t="shared" si="2"/>
        <v>,  0,0,0</v>
      </c>
      <c r="AS40" s="49">
        <f>IFERROR(VLOOKUP(O40,Таблица1[],3,0),0)*$E$2/100</f>
        <v>0</v>
      </c>
      <c r="AT40" s="43">
        <f>IFERROR(VLOOKUP(O40,Таблица1[],2,0),0)*$E$2/100</f>
        <v>0</v>
      </c>
      <c r="AU40" s="43">
        <f>IFERROR(VLOOKUP(O40,Таблица1[],4,0),0)*$E$2/100</f>
        <v>0</v>
      </c>
      <c r="AV40" s="5" t="str">
        <f t="shared" si="3"/>
        <v>,  0,0,0</v>
      </c>
      <c r="AW40" s="47">
        <f>IFERROR(VLOOKUP(P40,Таблица1[],3,0),0)*$E$2/100</f>
        <v>0</v>
      </c>
      <c r="AX40" s="43">
        <f>IFERROR(VLOOKUP(P40,Таблица1[],2,0),0)*$E$2/100</f>
        <v>0</v>
      </c>
      <c r="AY40" s="43">
        <f>IFERROR(VLOOKUP(P40,Таблица1[],4,0),0)*$E$2/100</f>
        <v>0</v>
      </c>
      <c r="AZ40" s="5" t="str">
        <f t="shared" si="4"/>
        <v>,  0,0,0</v>
      </c>
      <c r="BA40" s="43">
        <f>IFERROR(VLOOKUP(Q40,Таблица1[],3,0),0)*$E$2/100</f>
        <v>0</v>
      </c>
      <c r="BB40" s="43">
        <f>IFERROR(VLOOKUP(Q40,Таблица1[],2,0),0)*$E$2/100</f>
        <v>0</v>
      </c>
      <c r="BC40" s="43">
        <f>IFERROR(VLOOKUP(Q40,Таблица1[],4,0),0)*$E$2/100</f>
        <v>0</v>
      </c>
      <c r="BD40" s="5" t="str">
        <f t="shared" si="5"/>
        <v>,  0,0,0</v>
      </c>
      <c r="BE40" s="43">
        <f>IFERROR(VLOOKUP(R40,Таблица1[],3,0),0)*$E$2/100</f>
        <v>0</v>
      </c>
      <c r="BF40" s="43">
        <f>IFERROR(VLOOKUP(R40,Таблица1[],2,0),0)*$E$2/100</f>
        <v>0</v>
      </c>
      <c r="BG40" s="43">
        <f>IFERROR(VLOOKUP(R40,Таблица1[],4,0),0)*$E$2/100</f>
        <v>0</v>
      </c>
      <c r="BH40" s="5" t="str">
        <f t="shared" si="6"/>
        <v>,  0,0,0</v>
      </c>
      <c r="BI40" s="43">
        <f>IFERROR(VLOOKUP(S40,Таблица1[],3,0),0)*$E$2/100</f>
        <v>0</v>
      </c>
      <c r="BJ40" s="43">
        <f>IFERROR(VLOOKUP(S40,Таблица1[],2,0),0)*$E$2/100</f>
        <v>0</v>
      </c>
      <c r="BK40" s="43">
        <f>IFERROR(VLOOKUP(S40,Таблица1[],4,0),0)*$E$2/100</f>
        <v>0</v>
      </c>
      <c r="BL40" s="5" t="str">
        <f t="shared" si="7"/>
        <v>,  0,0,0</v>
      </c>
      <c r="BM40" s="43">
        <f>IFERROR(VLOOKUP(T40,Таблица1[],3,0),0)*$E$2/100</f>
        <v>0</v>
      </c>
      <c r="BN40" s="43">
        <f>IFERROR(VLOOKUP(T40,Таблица1[],2,0),0)*$E$2/100</f>
        <v>0</v>
      </c>
      <c r="BO40" s="43">
        <f>IFERROR(VLOOKUP(T40,Таблица1[],4,0),0)*$E$2/100</f>
        <v>0</v>
      </c>
      <c r="BP40" s="5" t="str">
        <f t="shared" si="8"/>
        <v>,  0,0,0</v>
      </c>
      <c r="BQ40" s="43">
        <f>IFERROR(VLOOKUP(U40,Таблица1[],3,0),0)*$E$2/100</f>
        <v>0</v>
      </c>
      <c r="BR40" s="43">
        <f>IFERROR(VLOOKUP(U40,Таблица1[],2,0),0)*$E$2/100</f>
        <v>0</v>
      </c>
      <c r="BS40" s="43">
        <f>IFERROR(VLOOKUP(U40,Таблица1[],4,0),0)*$E$2/100</f>
        <v>0</v>
      </c>
      <c r="BT40" s="5" t="str">
        <f t="shared" si="9"/>
        <v>,  0,0,0</v>
      </c>
      <c r="BU40" s="43">
        <f>IFERROR(VLOOKUP(V40,Таблица1[],3,0),0)*$E$2/100</f>
        <v>0</v>
      </c>
      <c r="BV40" s="43">
        <f>IFERROR(VLOOKUP(V40,Таблица1[],2,0),0)*$E$2/100</f>
        <v>0</v>
      </c>
      <c r="BW40" s="43">
        <f>IFERROR(VLOOKUP(V40,Таблица1[],4,0),0)*$E$2/100</f>
        <v>0</v>
      </c>
      <c r="BX40" s="5" t="str">
        <f t="shared" si="10"/>
        <v>,  0,0,0</v>
      </c>
      <c r="BY40" s="43">
        <f>IFERROR(VLOOKUP(W40,Таблица1[],3,0),0)*$E$2/100</f>
        <v>0</v>
      </c>
      <c r="BZ40" s="43">
        <f>IFERROR(VLOOKUP(W40,Таблица1[],2,0),0)*$E$2/100</f>
        <v>0</v>
      </c>
      <c r="CA40" s="43">
        <f>IFERROR(VLOOKUP(W40,Таблица1[],4,0),0)*$E$2/100</f>
        <v>0</v>
      </c>
      <c r="CB40" s="5" t="str">
        <f t="shared" si="11"/>
        <v>,  0,0,0</v>
      </c>
      <c r="CC40" s="43">
        <f>IFERROR(VLOOKUP(X40,Таблица1[],3,0),0)*$E$2/100</f>
        <v>0</v>
      </c>
      <c r="CD40" s="43">
        <f>IFERROR(VLOOKUP(X40,Таблица1[],2,0),0)*$E$2/100</f>
        <v>0</v>
      </c>
      <c r="CE40" s="43">
        <f>IFERROR(VLOOKUP(X40,Таблица1[],4,0),0)*$E$2/100</f>
        <v>0</v>
      </c>
      <c r="CF40" s="5" t="str">
        <f t="shared" si="12"/>
        <v>,  0,0,0</v>
      </c>
      <c r="CG40" s="43">
        <f>IFERROR(VLOOKUP(Y40,Таблица1[],3,0),0)*$E$2/100</f>
        <v>0</v>
      </c>
      <c r="CH40" s="43">
        <f>IFERROR(VLOOKUP(Y40,Таблица1[],2,0),0)*$E$2/100</f>
        <v>0</v>
      </c>
      <c r="CI40" s="43">
        <f>IFERROR(VLOOKUP(Y40,Таблица1[],4,0),0)*$E$2/100</f>
        <v>0</v>
      </c>
      <c r="CJ40" s="5" t="str">
        <f t="shared" si="13"/>
        <v>,  0,0,0</v>
      </c>
      <c r="CK40" s="43">
        <f>IFERROR(VLOOKUP(Z40,Таблица1[],3,0),0)*$E$2/100</f>
        <v>0</v>
      </c>
      <c r="CL40" s="43">
        <f>IFERROR(VLOOKUP(Z40,Таблица1[],2,0),0)*$E$2/100</f>
        <v>0</v>
      </c>
      <c r="CM40" s="43">
        <f>IFERROR(VLOOKUP(Z40,Таблица1[],4,0),0)*$E$2/100</f>
        <v>0</v>
      </c>
      <c r="CN40" s="5" t="str">
        <f t="shared" si="14"/>
        <v>,  0,0,0</v>
      </c>
      <c r="CO40" s="43">
        <f>IFERROR(VLOOKUP(AA40,Таблица1[],3,0),0)*$E$2/100</f>
        <v>0</v>
      </c>
      <c r="CP40" s="43">
        <f>IFERROR(VLOOKUP(AA40,Таблица1[],2,0),0)*$E$2/100</f>
        <v>0</v>
      </c>
      <c r="CQ40" s="43">
        <f>IFERROR(VLOOKUP(AA40,Таблица1[],4,0),0)*$E$2/100</f>
        <v>0</v>
      </c>
      <c r="CR40" s="5" t="str">
        <f t="shared" si="15"/>
        <v>,  0,0,0</v>
      </c>
    </row>
    <row r="41" spans="2:96" x14ac:dyDescent="0.45">
      <c r="B41" s="43">
        <v>32</v>
      </c>
      <c r="C41" s="43">
        <v>0</v>
      </c>
      <c r="D41" s="43">
        <v>20</v>
      </c>
      <c r="E41" s="43">
        <v>1</v>
      </c>
      <c r="F41" t="str">
        <f t="shared" si="16"/>
        <v>32,0,20,1</v>
      </c>
      <c r="P41" s="40" t="s">
        <v>35</v>
      </c>
      <c r="Q41" s="40" t="s">
        <v>37</v>
      </c>
      <c r="R41" s="40" t="s">
        <v>39</v>
      </c>
      <c r="S41" s="38" t="s">
        <v>40</v>
      </c>
      <c r="T41" s="38" t="s">
        <v>31</v>
      </c>
      <c r="U41" s="38" t="s">
        <v>32</v>
      </c>
      <c r="V41" s="38" t="s">
        <v>33</v>
      </c>
      <c r="W41" s="35" t="s">
        <v>35</v>
      </c>
      <c r="X41" s="35" t="s">
        <v>37</v>
      </c>
      <c r="Y41" s="31" t="s">
        <v>39</v>
      </c>
      <c r="Z41" s="31" t="s">
        <v>40</v>
      </c>
      <c r="AA41" s="33" t="s">
        <v>31</v>
      </c>
      <c r="AC41" t="str">
        <f>CONCATENATE($X$2,F41,CR41,CN41,CJ41,CF41,CB41,BX41,BT41,BP41,BL41,BH41,BD41,AZ41)</f>
        <v>.DB   32,0,20,1,  0,255,0,  0,85,170,  0,0,255,  128,0,128,  255,0,0,  128,128,0,  85,170,0,  0,255,0,  0,85,170,  0,0,255,  128,0,128,  255,0,0</v>
      </c>
      <c r="AD41" s="43" t="s">
        <v>24</v>
      </c>
      <c r="AE41" s="43"/>
      <c r="AF41" s="43"/>
      <c r="AG41" s="49">
        <f>IFERROR(VLOOKUP(HLOOKUP($AG$4,$H$4:$AA$24,ROW(AH41)-3, FALSE),Таблица1[],3,0),0)*$E$2/100</f>
        <v>0</v>
      </c>
      <c r="AH41" s="49">
        <f>IFERROR(VLOOKUP(HLOOKUP($AG$4,$H$4:$AA$24,ROW(AH41)-3, FALSE),Таблица1[],2,0),0)*$E$2/100</f>
        <v>0</v>
      </c>
      <c r="AI41" s="49">
        <f>IFERROR(VLOOKUP(HLOOKUP($AG$4,$H$4:$AA$24,ROW(AH41)-3, FALSE),Таблица1[],4,0),0)*$E$2/100</f>
        <v>0</v>
      </c>
      <c r="AJ41" s="5" t="str">
        <f t="shared" si="0"/>
        <v>,  0,0,0</v>
      </c>
      <c r="AK41" s="49">
        <f>IFERROR(VLOOKUP(G41,Таблица1[],3,0),0)*$E$2/100</f>
        <v>0</v>
      </c>
      <c r="AL41" s="43">
        <f>IFERROR(VLOOKUP(G41,Таблица1[],2,0),0)*$E$2/100</f>
        <v>0</v>
      </c>
      <c r="AM41" s="43">
        <f>IFERROR(VLOOKUP(G41,Таблица1[],4,0),0)*$E$2/100</f>
        <v>0</v>
      </c>
      <c r="AN41" s="5" t="str">
        <f t="shared" si="1"/>
        <v>,  0,0,0</v>
      </c>
      <c r="AO41" s="49">
        <f>IFERROR(VLOOKUP(K41,Таблица1[],3,0),0)*$E$2/100</f>
        <v>0</v>
      </c>
      <c r="AP41" s="43">
        <f>IFERROR(VLOOKUP(K41,Таблица1[],2,0),0)*$E$2/100</f>
        <v>0</v>
      </c>
      <c r="AQ41" s="43">
        <f>IFERROR(VLOOKUP(K41,Таблица1[],4,0),0)*$E$2/100</f>
        <v>0</v>
      </c>
      <c r="AR41" s="5" t="str">
        <f t="shared" si="2"/>
        <v>,  0,0,0</v>
      </c>
      <c r="AS41" s="49">
        <f>IFERROR(VLOOKUP(O41,Таблица1[],3,0),0)*$E$2/100</f>
        <v>0</v>
      </c>
      <c r="AT41" s="43">
        <f>IFERROR(VLOOKUP(O41,Таблица1[],2,0),0)*$E$2/100</f>
        <v>0</v>
      </c>
      <c r="AU41" s="43">
        <f>IFERROR(VLOOKUP(O41,Таблица1[],4,0),0)*$E$2/100</f>
        <v>0</v>
      </c>
      <c r="AV41" s="5" t="str">
        <f t="shared" si="3"/>
        <v>,  0,0,0</v>
      </c>
      <c r="AW41" s="47">
        <f>IFERROR(VLOOKUP(P41,Таблица1[],3,0),0)*$E$2/100</f>
        <v>255</v>
      </c>
      <c r="AX41" s="43">
        <f>IFERROR(VLOOKUP(P41,Таблица1[],2,0),0)*$E$2/100</f>
        <v>0</v>
      </c>
      <c r="AY41" s="43">
        <f>IFERROR(VLOOKUP(P41,Таблица1[],4,0),0)*$E$2/100</f>
        <v>0</v>
      </c>
      <c r="AZ41" s="5" t="str">
        <f t="shared" si="4"/>
        <v>,  255,0,0</v>
      </c>
      <c r="BA41" s="43">
        <f>IFERROR(VLOOKUP(Q41,Таблица1[],3,0),0)*$E$2/100</f>
        <v>127.5</v>
      </c>
      <c r="BB41" s="43">
        <f>IFERROR(VLOOKUP(Q41,Таблица1[],2,0),0)*$E$2/100</f>
        <v>0</v>
      </c>
      <c r="BC41" s="43">
        <f>IFERROR(VLOOKUP(Q41,Таблица1[],4,0),0)*$E$2/100</f>
        <v>127.5</v>
      </c>
      <c r="BD41" s="5" t="str">
        <f t="shared" si="5"/>
        <v>,  128,0,128</v>
      </c>
      <c r="BE41" s="43">
        <f>IFERROR(VLOOKUP(R41,Таблица1[],3,0),0)*$E$2/100</f>
        <v>0</v>
      </c>
      <c r="BF41" s="43">
        <f>IFERROR(VLOOKUP(R41,Таблица1[],2,0),0)*$E$2/100</f>
        <v>0</v>
      </c>
      <c r="BG41" s="43">
        <f>IFERROR(VLOOKUP(R41,Таблица1[],4,0),0)*$E$2/100</f>
        <v>255</v>
      </c>
      <c r="BH41" s="5" t="str">
        <f t="shared" si="6"/>
        <v>,  0,0,255</v>
      </c>
      <c r="BI41" s="43">
        <f>IFERROR(VLOOKUP(S41,Таблица1[],3,0),0)*$E$2/100</f>
        <v>0</v>
      </c>
      <c r="BJ41" s="43">
        <f>IFERROR(VLOOKUP(S41,Таблица1[],2,0),0)*$E$2/100</f>
        <v>85</v>
      </c>
      <c r="BK41" s="43">
        <f>IFERROR(VLOOKUP(S41,Таблица1[],4,0),0)*$E$2/100</f>
        <v>170</v>
      </c>
      <c r="BL41" s="5" t="str">
        <f t="shared" si="7"/>
        <v>,  0,85,170</v>
      </c>
      <c r="BM41" s="43">
        <f>IFERROR(VLOOKUP(T41,Таблица1[],3,0),0)*$E$2/100</f>
        <v>0</v>
      </c>
      <c r="BN41" s="43">
        <f>IFERROR(VLOOKUP(T41,Таблица1[],2,0),0)*$E$2/100</f>
        <v>255</v>
      </c>
      <c r="BO41" s="43">
        <f>IFERROR(VLOOKUP(T41,Таблица1[],4,0),0)*$E$2/100</f>
        <v>0</v>
      </c>
      <c r="BP41" s="5" t="str">
        <f t="shared" si="8"/>
        <v>,  0,255,0</v>
      </c>
      <c r="BQ41" s="43">
        <f>IFERROR(VLOOKUP(U41,Таблица1[],3,0),0)*$E$2/100</f>
        <v>85</v>
      </c>
      <c r="BR41" s="43">
        <f>IFERROR(VLOOKUP(U41,Таблица1[],2,0),0)*$E$2/100</f>
        <v>170</v>
      </c>
      <c r="BS41" s="43">
        <f>IFERROR(VLOOKUP(U41,Таблица1[],4,0),0)*$E$2/100</f>
        <v>0</v>
      </c>
      <c r="BT41" s="5" t="str">
        <f t="shared" si="9"/>
        <v>,  85,170,0</v>
      </c>
      <c r="BU41" s="43">
        <f>IFERROR(VLOOKUP(V41,Таблица1[],3,0),0)*$E$2/100</f>
        <v>127.5</v>
      </c>
      <c r="BV41" s="43">
        <f>IFERROR(VLOOKUP(V41,Таблица1[],2,0),0)*$E$2/100</f>
        <v>127.5</v>
      </c>
      <c r="BW41" s="43">
        <f>IFERROR(VLOOKUP(V41,Таблица1[],4,0),0)*$E$2/100</f>
        <v>0</v>
      </c>
      <c r="BX41" s="5" t="str">
        <f t="shared" si="10"/>
        <v>,  128,128,0</v>
      </c>
      <c r="BY41" s="43">
        <f>IFERROR(VLOOKUP(W41,Таблица1[],3,0),0)*$E$2/100</f>
        <v>255</v>
      </c>
      <c r="BZ41" s="43">
        <f>IFERROR(VLOOKUP(W41,Таблица1[],2,0),0)*$E$2/100</f>
        <v>0</v>
      </c>
      <c r="CA41" s="43">
        <f>IFERROR(VLOOKUP(W41,Таблица1[],4,0),0)*$E$2/100</f>
        <v>0</v>
      </c>
      <c r="CB41" s="5" t="str">
        <f t="shared" si="11"/>
        <v>,  255,0,0</v>
      </c>
      <c r="CC41" s="43">
        <f>IFERROR(VLOOKUP(X41,Таблица1[],3,0),0)*$E$2/100</f>
        <v>127.5</v>
      </c>
      <c r="CD41" s="43">
        <f>IFERROR(VLOOKUP(X41,Таблица1[],2,0),0)*$E$2/100</f>
        <v>0</v>
      </c>
      <c r="CE41" s="43">
        <f>IFERROR(VLOOKUP(X41,Таблица1[],4,0),0)*$E$2/100</f>
        <v>127.5</v>
      </c>
      <c r="CF41" s="5" t="str">
        <f t="shared" si="12"/>
        <v>,  128,0,128</v>
      </c>
      <c r="CG41" s="43">
        <f>IFERROR(VLOOKUP(Y41,Таблица1[],3,0),0)*$E$2/100</f>
        <v>0</v>
      </c>
      <c r="CH41" s="43">
        <f>IFERROR(VLOOKUP(Y41,Таблица1[],2,0),0)*$E$2/100</f>
        <v>0</v>
      </c>
      <c r="CI41" s="43">
        <f>IFERROR(VLOOKUP(Y41,Таблица1[],4,0),0)*$E$2/100</f>
        <v>255</v>
      </c>
      <c r="CJ41" s="5" t="str">
        <f t="shared" si="13"/>
        <v>,  0,0,255</v>
      </c>
      <c r="CK41" s="43">
        <f>IFERROR(VLOOKUP(Z41,Таблица1[],3,0),0)*$E$2/100</f>
        <v>0</v>
      </c>
      <c r="CL41" s="43">
        <f>IFERROR(VLOOKUP(Z41,Таблица1[],2,0),0)*$E$2/100</f>
        <v>85</v>
      </c>
      <c r="CM41" s="43">
        <f>IFERROR(VLOOKUP(Z41,Таблица1[],4,0),0)*$E$2/100</f>
        <v>170</v>
      </c>
      <c r="CN41" s="5" t="str">
        <f t="shared" si="14"/>
        <v>,  0,85,170</v>
      </c>
      <c r="CO41" s="43">
        <f>IFERROR(VLOOKUP(AA41,Таблица1[],3,0),0)*$E$2/100</f>
        <v>0</v>
      </c>
      <c r="CP41" s="43">
        <f>IFERROR(VLOOKUP(AA41,Таблица1[],2,0),0)*$E$2/100</f>
        <v>255</v>
      </c>
      <c r="CQ41" s="43">
        <f>IFERROR(VLOOKUP(AA41,Таблица1[],4,0),0)*$E$2/100</f>
        <v>0</v>
      </c>
      <c r="CR41" s="5" t="str">
        <f t="shared" si="15"/>
        <v>,  0,255,0</v>
      </c>
    </row>
    <row r="42" spans="2:96" x14ac:dyDescent="0.45">
      <c r="B42" s="43">
        <v>32</v>
      </c>
      <c r="C42" s="43">
        <v>0</v>
      </c>
      <c r="D42" s="43">
        <v>20</v>
      </c>
      <c r="E42" s="43">
        <v>1</v>
      </c>
      <c r="F42" t="str">
        <f t="shared" si="16"/>
        <v>32,0,20,1</v>
      </c>
      <c r="P42" s="40" t="s">
        <v>37</v>
      </c>
      <c r="Q42" s="40" t="s">
        <v>39</v>
      </c>
      <c r="R42" s="40" t="s">
        <v>40</v>
      </c>
      <c r="S42" s="38" t="s">
        <v>31</v>
      </c>
      <c r="T42" s="38" t="s">
        <v>32</v>
      </c>
      <c r="U42" s="38" t="s">
        <v>33</v>
      </c>
      <c r="V42" s="38" t="s">
        <v>35</v>
      </c>
      <c r="W42" s="35" t="s">
        <v>37</v>
      </c>
      <c r="X42" s="35" t="s">
        <v>39</v>
      </c>
      <c r="Y42" s="31" t="s">
        <v>40</v>
      </c>
      <c r="Z42" s="31" t="s">
        <v>31</v>
      </c>
      <c r="AA42" s="33" t="s">
        <v>31</v>
      </c>
      <c r="AC42" t="str">
        <f>CONCATENATE($X$2,F42,CR42,CN42,CJ42,CF42,CB42,BX42,BT42,BP42,BL42,BH42,BD42,AZ42)</f>
        <v>.DB   32,0,20,1,  0,255,0,  0,255,0,  0,85,170,  0,0,255,  128,0,128,  255,0,0,  128,128,0,  85,170,0,  0,255,0,  0,85,170,  0,0,255,  128,0,128</v>
      </c>
      <c r="AD42" s="43" t="s">
        <v>24</v>
      </c>
      <c r="AE42" s="43"/>
      <c r="AF42" s="43"/>
      <c r="AG42" s="49">
        <f>IFERROR(VLOOKUP(HLOOKUP($AG$4,$H$4:$AA$24,ROW(AH42)-3, FALSE),Таблица1[],3,0),0)*$E$2/100</f>
        <v>0</v>
      </c>
      <c r="AH42" s="49">
        <f>IFERROR(VLOOKUP(HLOOKUP($AG$4,$H$4:$AA$24,ROW(AH42)-3, FALSE),Таблица1[],2,0),0)*$E$2/100</f>
        <v>0</v>
      </c>
      <c r="AI42" s="49">
        <f>IFERROR(VLOOKUP(HLOOKUP($AG$4,$H$4:$AA$24,ROW(AH42)-3, FALSE),Таблица1[],4,0),0)*$E$2/100</f>
        <v>0</v>
      </c>
      <c r="AJ42" s="5" t="str">
        <f t="shared" si="0"/>
        <v>,  0,0,0</v>
      </c>
      <c r="AK42" s="49">
        <f>IFERROR(VLOOKUP(G42,Таблица1[],3,0),0)*$E$2/100</f>
        <v>0</v>
      </c>
      <c r="AL42" s="43">
        <f>IFERROR(VLOOKUP(G42,Таблица1[],2,0),0)*$E$2/100</f>
        <v>0</v>
      </c>
      <c r="AM42" s="43">
        <f>IFERROR(VLOOKUP(G42,Таблица1[],4,0),0)*$E$2/100</f>
        <v>0</v>
      </c>
      <c r="AN42" s="5" t="str">
        <f t="shared" si="1"/>
        <v>,  0,0,0</v>
      </c>
      <c r="AO42" s="49">
        <f>IFERROR(VLOOKUP(K42,Таблица1[],3,0),0)*$E$2/100</f>
        <v>0</v>
      </c>
      <c r="AP42" s="43">
        <f>IFERROR(VLOOKUP(K42,Таблица1[],2,0),0)*$E$2/100</f>
        <v>0</v>
      </c>
      <c r="AQ42" s="43">
        <f>IFERROR(VLOOKUP(K42,Таблица1[],4,0),0)*$E$2/100</f>
        <v>0</v>
      </c>
      <c r="AR42" s="5" t="str">
        <f t="shared" si="2"/>
        <v>,  0,0,0</v>
      </c>
      <c r="AS42" s="49">
        <f>IFERROR(VLOOKUP(O42,Таблица1[],3,0),0)*$E$2/100</f>
        <v>0</v>
      </c>
      <c r="AT42" s="43">
        <f>IFERROR(VLOOKUP(O42,Таблица1[],2,0),0)*$E$2/100</f>
        <v>0</v>
      </c>
      <c r="AU42" s="43">
        <f>IFERROR(VLOOKUP(O42,Таблица1[],4,0),0)*$E$2/100</f>
        <v>0</v>
      </c>
      <c r="AV42" s="5" t="str">
        <f t="shared" si="3"/>
        <v>,  0,0,0</v>
      </c>
      <c r="AW42" s="47">
        <f>IFERROR(VLOOKUP(P42,Таблица1[],3,0),0)*$E$2/100</f>
        <v>127.5</v>
      </c>
      <c r="AX42" s="43">
        <f>IFERROR(VLOOKUP(P42,Таблица1[],2,0),0)*$E$2/100</f>
        <v>0</v>
      </c>
      <c r="AY42" s="43">
        <f>IFERROR(VLOOKUP(P42,Таблица1[],4,0),0)*$E$2/100</f>
        <v>127.5</v>
      </c>
      <c r="AZ42" s="5" t="str">
        <f t="shared" si="4"/>
        <v>,  128,0,128</v>
      </c>
      <c r="BA42" s="43">
        <f>IFERROR(VLOOKUP(Q42,Таблица1[],3,0),0)*$E$2/100</f>
        <v>0</v>
      </c>
      <c r="BB42" s="43">
        <f>IFERROR(VLOOKUP(Q42,Таблица1[],2,0),0)*$E$2/100</f>
        <v>0</v>
      </c>
      <c r="BC42" s="43">
        <f>IFERROR(VLOOKUP(Q42,Таблица1[],4,0),0)*$E$2/100</f>
        <v>255</v>
      </c>
      <c r="BD42" s="5" t="str">
        <f t="shared" si="5"/>
        <v>,  0,0,255</v>
      </c>
      <c r="BE42" s="43">
        <f>IFERROR(VLOOKUP(R42,Таблица1[],3,0),0)*$E$2/100</f>
        <v>0</v>
      </c>
      <c r="BF42" s="43">
        <f>IFERROR(VLOOKUP(R42,Таблица1[],2,0),0)*$E$2/100</f>
        <v>85</v>
      </c>
      <c r="BG42" s="43">
        <f>IFERROR(VLOOKUP(R42,Таблица1[],4,0),0)*$E$2/100</f>
        <v>170</v>
      </c>
      <c r="BH42" s="5" t="str">
        <f t="shared" si="6"/>
        <v>,  0,85,170</v>
      </c>
      <c r="BI42" s="43">
        <f>IFERROR(VLOOKUP(S42,Таблица1[],3,0),0)*$E$2/100</f>
        <v>0</v>
      </c>
      <c r="BJ42" s="43">
        <f>IFERROR(VLOOKUP(S42,Таблица1[],2,0),0)*$E$2/100</f>
        <v>255</v>
      </c>
      <c r="BK42" s="43">
        <f>IFERROR(VLOOKUP(S42,Таблица1[],4,0),0)*$E$2/100</f>
        <v>0</v>
      </c>
      <c r="BL42" s="5" t="str">
        <f t="shared" si="7"/>
        <v>,  0,255,0</v>
      </c>
      <c r="BM42" s="43">
        <f>IFERROR(VLOOKUP(T42,Таблица1[],3,0),0)*$E$2/100</f>
        <v>85</v>
      </c>
      <c r="BN42" s="43">
        <f>IFERROR(VLOOKUP(T42,Таблица1[],2,0),0)*$E$2/100</f>
        <v>170</v>
      </c>
      <c r="BO42" s="43">
        <f>IFERROR(VLOOKUP(T42,Таблица1[],4,0),0)*$E$2/100</f>
        <v>0</v>
      </c>
      <c r="BP42" s="5" t="str">
        <f t="shared" si="8"/>
        <v>,  85,170,0</v>
      </c>
      <c r="BQ42" s="43">
        <f>IFERROR(VLOOKUP(U42,Таблица1[],3,0),0)*$E$2/100</f>
        <v>127.5</v>
      </c>
      <c r="BR42" s="43">
        <f>IFERROR(VLOOKUP(U42,Таблица1[],2,0),0)*$E$2/100</f>
        <v>127.5</v>
      </c>
      <c r="BS42" s="43">
        <f>IFERROR(VLOOKUP(U42,Таблица1[],4,0),0)*$E$2/100</f>
        <v>0</v>
      </c>
      <c r="BT42" s="5" t="str">
        <f t="shared" si="9"/>
        <v>,  128,128,0</v>
      </c>
      <c r="BU42" s="43">
        <f>IFERROR(VLOOKUP(V42,Таблица1[],3,0),0)*$E$2/100</f>
        <v>255</v>
      </c>
      <c r="BV42" s="43">
        <f>IFERROR(VLOOKUP(V42,Таблица1[],2,0),0)*$E$2/100</f>
        <v>0</v>
      </c>
      <c r="BW42" s="43">
        <f>IFERROR(VLOOKUP(V42,Таблица1[],4,0),0)*$E$2/100</f>
        <v>0</v>
      </c>
      <c r="BX42" s="5" t="str">
        <f t="shared" si="10"/>
        <v>,  255,0,0</v>
      </c>
      <c r="BY42" s="43">
        <f>IFERROR(VLOOKUP(W42,Таблица1[],3,0),0)*$E$2/100</f>
        <v>127.5</v>
      </c>
      <c r="BZ42" s="43">
        <f>IFERROR(VLOOKUP(W42,Таблица1[],2,0),0)*$E$2/100</f>
        <v>0</v>
      </c>
      <c r="CA42" s="43">
        <f>IFERROR(VLOOKUP(W42,Таблица1[],4,0),0)*$E$2/100</f>
        <v>127.5</v>
      </c>
      <c r="CB42" s="5" t="str">
        <f t="shared" si="11"/>
        <v>,  128,0,128</v>
      </c>
      <c r="CC42" s="43">
        <f>IFERROR(VLOOKUP(X42,Таблица1[],3,0),0)*$E$2/100</f>
        <v>0</v>
      </c>
      <c r="CD42" s="43">
        <f>IFERROR(VLOOKUP(X42,Таблица1[],2,0),0)*$E$2/100</f>
        <v>0</v>
      </c>
      <c r="CE42" s="43">
        <f>IFERROR(VLOOKUP(X42,Таблица1[],4,0),0)*$E$2/100</f>
        <v>255</v>
      </c>
      <c r="CF42" s="5" t="str">
        <f t="shared" si="12"/>
        <v>,  0,0,255</v>
      </c>
      <c r="CG42" s="43">
        <f>IFERROR(VLOOKUP(Y42,Таблица1[],3,0),0)*$E$2/100</f>
        <v>0</v>
      </c>
      <c r="CH42" s="43">
        <f>IFERROR(VLOOKUP(Y42,Таблица1[],2,0),0)*$E$2/100</f>
        <v>85</v>
      </c>
      <c r="CI42" s="43">
        <f>IFERROR(VLOOKUP(Y42,Таблица1[],4,0),0)*$E$2/100</f>
        <v>170</v>
      </c>
      <c r="CJ42" s="5" t="str">
        <f t="shared" si="13"/>
        <v>,  0,85,170</v>
      </c>
      <c r="CK42" s="43">
        <f>IFERROR(VLOOKUP(Z42,Таблица1[],3,0),0)*$E$2/100</f>
        <v>0</v>
      </c>
      <c r="CL42" s="43">
        <f>IFERROR(VLOOKUP(Z42,Таблица1[],2,0),0)*$E$2/100</f>
        <v>255</v>
      </c>
      <c r="CM42" s="43">
        <f>IFERROR(VLOOKUP(Z42,Таблица1[],4,0),0)*$E$2/100</f>
        <v>0</v>
      </c>
      <c r="CN42" s="5" t="str">
        <f t="shared" si="14"/>
        <v>,  0,255,0</v>
      </c>
      <c r="CO42" s="43">
        <f>IFERROR(VLOOKUP(AA42,Таблица1[],3,0),0)*$E$2/100</f>
        <v>0</v>
      </c>
      <c r="CP42" s="43">
        <f>IFERROR(VLOOKUP(AA42,Таблица1[],2,0),0)*$E$2/100</f>
        <v>255</v>
      </c>
      <c r="CQ42" s="43">
        <f>IFERROR(VLOOKUP(AA42,Таблица1[],4,0),0)*$E$2/100</f>
        <v>0</v>
      </c>
      <c r="CR42" s="5" t="str">
        <f t="shared" si="15"/>
        <v>,  0,255,0</v>
      </c>
    </row>
    <row r="43" spans="2:96" x14ac:dyDescent="0.45">
      <c r="B43" s="43">
        <v>32</v>
      </c>
      <c r="C43" s="43">
        <v>0</v>
      </c>
      <c r="D43" s="43">
        <v>20</v>
      </c>
      <c r="E43" s="43">
        <v>1</v>
      </c>
      <c r="F43" t="str">
        <f t="shared" si="16"/>
        <v>32,0,20,1</v>
      </c>
      <c r="P43" s="40" t="s">
        <v>39</v>
      </c>
      <c r="Q43" s="40" t="s">
        <v>40</v>
      </c>
      <c r="R43" s="40" t="s">
        <v>31</v>
      </c>
      <c r="S43" s="38" t="s">
        <v>32</v>
      </c>
      <c r="T43" s="38" t="s">
        <v>33</v>
      </c>
      <c r="U43" s="38" t="s">
        <v>35</v>
      </c>
      <c r="V43" s="38" t="s">
        <v>37</v>
      </c>
      <c r="W43" s="35" t="s">
        <v>39</v>
      </c>
      <c r="X43" s="35" t="s">
        <v>40</v>
      </c>
      <c r="Y43" s="31" t="s">
        <v>31</v>
      </c>
      <c r="Z43" s="31" t="s">
        <v>31</v>
      </c>
      <c r="AA43" s="33" t="s">
        <v>31</v>
      </c>
      <c r="AC43" t="str">
        <f>CONCATENATE($X$2,F43,CR43,CN43,CJ43,CF43,CB43,BX43,BT43,BP43,BL43,BH43,BD43,AZ43)</f>
        <v>.DB   32,0,20,1,  0,255,0,  0,255,0,  0,255,0,  0,85,170,  0,0,255,  128,0,128,  255,0,0,  128,128,0,  85,170,0,  0,255,0,  0,85,170,  0,0,255</v>
      </c>
      <c r="AD43" s="43" t="s">
        <v>24</v>
      </c>
      <c r="AE43" s="43"/>
      <c r="AF43" s="43"/>
      <c r="AG43" s="49">
        <f>IFERROR(VLOOKUP(HLOOKUP($AG$4,$H$4:$AA$24,ROW(AH43)-3, FALSE),Таблица1[],3,0),0)*$E$2/100</f>
        <v>0</v>
      </c>
      <c r="AH43" s="49">
        <f>IFERROR(VLOOKUP(HLOOKUP($AG$4,$H$4:$AA$24,ROW(AH43)-3, FALSE),Таблица1[],2,0),0)*$E$2/100</f>
        <v>0</v>
      </c>
      <c r="AI43" s="49">
        <f>IFERROR(VLOOKUP(HLOOKUP($AG$4,$H$4:$AA$24,ROW(AH43)-3, FALSE),Таблица1[],4,0),0)*$E$2/100</f>
        <v>0</v>
      </c>
      <c r="AJ43" s="5" t="str">
        <f t="shared" si="0"/>
        <v>,  0,0,0</v>
      </c>
      <c r="AK43" s="49">
        <f>IFERROR(VLOOKUP(G43,Таблица1[],3,0),0)*$E$2/100</f>
        <v>0</v>
      </c>
      <c r="AL43" s="43">
        <f>IFERROR(VLOOKUP(G43,Таблица1[],2,0),0)*$E$2/100</f>
        <v>0</v>
      </c>
      <c r="AM43" s="43">
        <f>IFERROR(VLOOKUP(G43,Таблица1[],4,0),0)*$E$2/100</f>
        <v>0</v>
      </c>
      <c r="AN43" s="5" t="str">
        <f t="shared" si="1"/>
        <v>,  0,0,0</v>
      </c>
      <c r="AO43" s="49">
        <f>IFERROR(VLOOKUP(K43,Таблица1[],3,0),0)*$E$2/100</f>
        <v>0</v>
      </c>
      <c r="AP43" s="43">
        <f>IFERROR(VLOOKUP(K43,Таблица1[],2,0),0)*$E$2/100</f>
        <v>0</v>
      </c>
      <c r="AQ43" s="43">
        <f>IFERROR(VLOOKUP(K43,Таблица1[],4,0),0)*$E$2/100</f>
        <v>0</v>
      </c>
      <c r="AR43" s="5" t="str">
        <f t="shared" si="2"/>
        <v>,  0,0,0</v>
      </c>
      <c r="AS43" s="49">
        <f>IFERROR(VLOOKUP(O43,Таблица1[],3,0),0)*$E$2/100</f>
        <v>0</v>
      </c>
      <c r="AT43" s="43">
        <f>IFERROR(VLOOKUP(O43,Таблица1[],2,0),0)*$E$2/100</f>
        <v>0</v>
      </c>
      <c r="AU43" s="43">
        <f>IFERROR(VLOOKUP(O43,Таблица1[],4,0),0)*$E$2/100</f>
        <v>0</v>
      </c>
      <c r="AV43" s="5" t="str">
        <f t="shared" si="3"/>
        <v>,  0,0,0</v>
      </c>
      <c r="AW43" s="47">
        <f>IFERROR(VLOOKUP(P43,Таблица1[],3,0),0)*$E$2/100</f>
        <v>0</v>
      </c>
      <c r="AX43" s="43">
        <f>IFERROR(VLOOKUP(P43,Таблица1[],2,0),0)*$E$2/100</f>
        <v>0</v>
      </c>
      <c r="AY43" s="43">
        <f>IFERROR(VLOOKUP(P43,Таблица1[],4,0),0)*$E$2/100</f>
        <v>255</v>
      </c>
      <c r="AZ43" s="5" t="str">
        <f t="shared" si="4"/>
        <v>,  0,0,255</v>
      </c>
      <c r="BA43" s="43">
        <f>IFERROR(VLOOKUP(Q43,Таблица1[],3,0),0)*$E$2/100</f>
        <v>0</v>
      </c>
      <c r="BB43" s="43">
        <f>IFERROR(VLOOKUP(Q43,Таблица1[],2,0),0)*$E$2/100</f>
        <v>85</v>
      </c>
      <c r="BC43" s="43">
        <f>IFERROR(VLOOKUP(Q43,Таблица1[],4,0),0)*$E$2/100</f>
        <v>170</v>
      </c>
      <c r="BD43" s="5" t="str">
        <f t="shared" si="5"/>
        <v>,  0,85,170</v>
      </c>
      <c r="BE43" s="43">
        <f>IFERROR(VLOOKUP(R43,Таблица1[],3,0),0)*$E$2/100</f>
        <v>0</v>
      </c>
      <c r="BF43" s="43">
        <f>IFERROR(VLOOKUP(R43,Таблица1[],2,0),0)*$E$2/100</f>
        <v>255</v>
      </c>
      <c r="BG43" s="43">
        <f>IFERROR(VLOOKUP(R43,Таблица1[],4,0),0)*$E$2/100</f>
        <v>0</v>
      </c>
      <c r="BH43" s="5" t="str">
        <f t="shared" si="6"/>
        <v>,  0,255,0</v>
      </c>
      <c r="BI43" s="43">
        <f>IFERROR(VLOOKUP(S43,Таблица1[],3,0),0)*$E$2/100</f>
        <v>85</v>
      </c>
      <c r="BJ43" s="43">
        <f>IFERROR(VLOOKUP(S43,Таблица1[],2,0),0)*$E$2/100</f>
        <v>170</v>
      </c>
      <c r="BK43" s="43">
        <f>IFERROR(VLOOKUP(S43,Таблица1[],4,0),0)*$E$2/100</f>
        <v>0</v>
      </c>
      <c r="BL43" s="5" t="str">
        <f t="shared" si="7"/>
        <v>,  85,170,0</v>
      </c>
      <c r="BM43" s="43">
        <f>IFERROR(VLOOKUP(T43,Таблица1[],3,0),0)*$E$2/100</f>
        <v>127.5</v>
      </c>
      <c r="BN43" s="43">
        <f>IFERROR(VLOOKUP(T43,Таблица1[],2,0),0)*$E$2/100</f>
        <v>127.5</v>
      </c>
      <c r="BO43" s="43">
        <f>IFERROR(VLOOKUP(T43,Таблица1[],4,0),0)*$E$2/100</f>
        <v>0</v>
      </c>
      <c r="BP43" s="5" t="str">
        <f t="shared" si="8"/>
        <v>,  128,128,0</v>
      </c>
      <c r="BQ43" s="43">
        <f>IFERROR(VLOOKUP(U43,Таблица1[],3,0),0)*$E$2/100</f>
        <v>255</v>
      </c>
      <c r="BR43" s="43">
        <f>IFERROR(VLOOKUP(U43,Таблица1[],2,0),0)*$E$2/100</f>
        <v>0</v>
      </c>
      <c r="BS43" s="43">
        <f>IFERROR(VLOOKUP(U43,Таблица1[],4,0),0)*$E$2/100</f>
        <v>0</v>
      </c>
      <c r="BT43" s="5" t="str">
        <f t="shared" si="9"/>
        <v>,  255,0,0</v>
      </c>
      <c r="BU43" s="43">
        <f>IFERROR(VLOOKUP(V43,Таблица1[],3,0),0)*$E$2/100</f>
        <v>127.5</v>
      </c>
      <c r="BV43" s="43">
        <f>IFERROR(VLOOKUP(V43,Таблица1[],2,0),0)*$E$2/100</f>
        <v>0</v>
      </c>
      <c r="BW43" s="43">
        <f>IFERROR(VLOOKUP(V43,Таблица1[],4,0),0)*$E$2/100</f>
        <v>127.5</v>
      </c>
      <c r="BX43" s="5" t="str">
        <f t="shared" si="10"/>
        <v>,  128,0,128</v>
      </c>
      <c r="BY43" s="43">
        <f>IFERROR(VLOOKUP(W43,Таблица1[],3,0),0)*$E$2/100</f>
        <v>0</v>
      </c>
      <c r="BZ43" s="43">
        <f>IFERROR(VLOOKUP(W43,Таблица1[],2,0),0)*$E$2/100</f>
        <v>0</v>
      </c>
      <c r="CA43" s="43">
        <f>IFERROR(VLOOKUP(W43,Таблица1[],4,0),0)*$E$2/100</f>
        <v>255</v>
      </c>
      <c r="CB43" s="5" t="str">
        <f t="shared" si="11"/>
        <v>,  0,0,255</v>
      </c>
      <c r="CC43" s="43">
        <f>IFERROR(VLOOKUP(X43,Таблица1[],3,0),0)*$E$2/100</f>
        <v>0</v>
      </c>
      <c r="CD43" s="43">
        <f>IFERROR(VLOOKUP(X43,Таблица1[],2,0),0)*$E$2/100</f>
        <v>85</v>
      </c>
      <c r="CE43" s="43">
        <f>IFERROR(VLOOKUP(X43,Таблица1[],4,0),0)*$E$2/100</f>
        <v>170</v>
      </c>
      <c r="CF43" s="5" t="str">
        <f t="shared" si="12"/>
        <v>,  0,85,170</v>
      </c>
      <c r="CG43" s="43">
        <f>IFERROR(VLOOKUP(Y43,Таблица1[],3,0),0)*$E$2/100</f>
        <v>0</v>
      </c>
      <c r="CH43" s="43">
        <f>IFERROR(VLOOKUP(Y43,Таблица1[],2,0),0)*$E$2/100</f>
        <v>255</v>
      </c>
      <c r="CI43" s="43">
        <f>IFERROR(VLOOKUP(Y43,Таблица1[],4,0),0)*$E$2/100</f>
        <v>0</v>
      </c>
      <c r="CJ43" s="5" t="str">
        <f t="shared" si="13"/>
        <v>,  0,255,0</v>
      </c>
      <c r="CK43" s="43">
        <f>IFERROR(VLOOKUP(Z43,Таблица1[],3,0),0)*$E$2/100</f>
        <v>0</v>
      </c>
      <c r="CL43" s="43">
        <f>IFERROR(VLOOKUP(Z43,Таблица1[],2,0),0)*$E$2/100</f>
        <v>255</v>
      </c>
      <c r="CM43" s="43">
        <f>IFERROR(VLOOKUP(Z43,Таблица1[],4,0),0)*$E$2/100</f>
        <v>0</v>
      </c>
      <c r="CN43" s="5" t="str">
        <f t="shared" si="14"/>
        <v>,  0,255,0</v>
      </c>
      <c r="CO43" s="43">
        <f>IFERROR(VLOOKUP(AA43,Таблица1[],3,0),0)*$E$2/100</f>
        <v>0</v>
      </c>
      <c r="CP43" s="43">
        <f>IFERROR(VLOOKUP(AA43,Таблица1[],2,0),0)*$E$2/100</f>
        <v>255</v>
      </c>
      <c r="CQ43" s="43">
        <f>IFERROR(VLOOKUP(AA43,Таблица1[],4,0),0)*$E$2/100</f>
        <v>0</v>
      </c>
      <c r="CR43" s="5" t="str">
        <f t="shared" si="15"/>
        <v>,  0,255,0</v>
      </c>
    </row>
    <row r="44" spans="2:96" x14ac:dyDescent="0.45">
      <c r="B44" s="43">
        <v>32</v>
      </c>
      <c r="C44" s="43">
        <v>0</v>
      </c>
      <c r="D44" s="43">
        <v>20</v>
      </c>
      <c r="E44" s="43">
        <v>1</v>
      </c>
      <c r="F44" t="str">
        <f t="shared" si="16"/>
        <v>32,0,20,1</v>
      </c>
      <c r="P44" s="40" t="s">
        <v>40</v>
      </c>
      <c r="Q44" s="40" t="s">
        <v>31</v>
      </c>
      <c r="R44" s="40" t="s">
        <v>32</v>
      </c>
      <c r="S44" s="38" t="s">
        <v>33</v>
      </c>
      <c r="T44" s="38" t="s">
        <v>35</v>
      </c>
      <c r="U44" s="38" t="s">
        <v>37</v>
      </c>
      <c r="V44" s="38" t="s">
        <v>39</v>
      </c>
      <c r="W44" s="35" t="s">
        <v>40</v>
      </c>
      <c r="X44" s="35" t="s">
        <v>31</v>
      </c>
      <c r="Y44" s="31" t="s">
        <v>31</v>
      </c>
      <c r="Z44" s="31" t="s">
        <v>31</v>
      </c>
      <c r="AA44" s="33" t="s">
        <v>31</v>
      </c>
      <c r="AC44" t="str">
        <f>CONCATENATE($X$2,F44,CR44,CN44,CJ44,CF44,CB44,BX44,BT44,BP44,BL44,BH44,BD44,AZ44)</f>
        <v>.DB   32,0,20,1,  0,255,0,  0,255,0,  0,255,0,  0,255,0,  0,85,170,  0,0,255,  128,0,128,  255,0,0,  128,128,0,  85,170,0,  0,255,0,  0,85,170</v>
      </c>
      <c r="AD44" s="43" t="s">
        <v>24</v>
      </c>
      <c r="AE44" s="43"/>
      <c r="AF44" s="43"/>
      <c r="AG44" s="49">
        <f>IFERROR(VLOOKUP(HLOOKUP($AG$4,$H$4:$AA$24,ROW(AH44)-3, FALSE),Таблица1[],3,0),0)*$E$2/100</f>
        <v>0</v>
      </c>
      <c r="AH44" s="49">
        <f>IFERROR(VLOOKUP(HLOOKUP($AG$4,$H$4:$AA$24,ROW(AH44)-3, FALSE),Таблица1[],2,0),0)*$E$2/100</f>
        <v>0</v>
      </c>
      <c r="AI44" s="49">
        <f>IFERROR(VLOOKUP(HLOOKUP($AG$4,$H$4:$AA$24,ROW(AH44)-3, FALSE),Таблица1[],4,0),0)*$E$2/100</f>
        <v>0</v>
      </c>
      <c r="AJ44" s="5" t="str">
        <f t="shared" si="0"/>
        <v>,  0,0,0</v>
      </c>
      <c r="AK44" s="49">
        <f>IFERROR(VLOOKUP(G44,Таблица1[],3,0),0)*$E$2/100</f>
        <v>0</v>
      </c>
      <c r="AL44" s="43">
        <f>IFERROR(VLOOKUP(G44,Таблица1[],2,0),0)*$E$2/100</f>
        <v>0</v>
      </c>
      <c r="AM44" s="43">
        <f>IFERROR(VLOOKUP(G44,Таблица1[],4,0),0)*$E$2/100</f>
        <v>0</v>
      </c>
      <c r="AN44" s="5" t="str">
        <f t="shared" si="1"/>
        <v>,  0,0,0</v>
      </c>
      <c r="AO44" s="49">
        <f>IFERROR(VLOOKUP(K44,Таблица1[],3,0),0)*$E$2/100</f>
        <v>0</v>
      </c>
      <c r="AP44" s="43">
        <f>IFERROR(VLOOKUP(K44,Таблица1[],2,0),0)*$E$2/100</f>
        <v>0</v>
      </c>
      <c r="AQ44" s="43">
        <f>IFERROR(VLOOKUP(K44,Таблица1[],4,0),0)*$E$2/100</f>
        <v>0</v>
      </c>
      <c r="AR44" s="5" t="str">
        <f t="shared" si="2"/>
        <v>,  0,0,0</v>
      </c>
      <c r="AS44" s="49">
        <f>IFERROR(VLOOKUP(O44,Таблица1[],3,0),0)*$E$2/100</f>
        <v>0</v>
      </c>
      <c r="AT44" s="43">
        <f>IFERROR(VLOOKUP(O44,Таблица1[],2,0),0)*$E$2/100</f>
        <v>0</v>
      </c>
      <c r="AU44" s="43">
        <f>IFERROR(VLOOKUP(O44,Таблица1[],4,0),0)*$E$2/100</f>
        <v>0</v>
      </c>
      <c r="AV44" s="5" t="str">
        <f t="shared" si="3"/>
        <v>,  0,0,0</v>
      </c>
      <c r="AW44" s="47">
        <f>IFERROR(VLOOKUP(P44,Таблица1[],3,0),0)*$E$2/100</f>
        <v>0</v>
      </c>
      <c r="AX44" s="43">
        <f>IFERROR(VLOOKUP(P44,Таблица1[],2,0),0)*$E$2/100</f>
        <v>85</v>
      </c>
      <c r="AY44" s="43">
        <f>IFERROR(VLOOKUP(P44,Таблица1[],4,0),0)*$E$2/100</f>
        <v>170</v>
      </c>
      <c r="AZ44" s="5" t="str">
        <f t="shared" si="4"/>
        <v>,  0,85,170</v>
      </c>
      <c r="BA44" s="43">
        <f>IFERROR(VLOOKUP(Q44,Таблица1[],3,0),0)*$E$2/100</f>
        <v>0</v>
      </c>
      <c r="BB44" s="43">
        <f>IFERROR(VLOOKUP(Q44,Таблица1[],2,0),0)*$E$2/100</f>
        <v>255</v>
      </c>
      <c r="BC44" s="43">
        <f>IFERROR(VLOOKUP(Q44,Таблица1[],4,0),0)*$E$2/100</f>
        <v>0</v>
      </c>
      <c r="BD44" s="5" t="str">
        <f t="shared" si="5"/>
        <v>,  0,255,0</v>
      </c>
      <c r="BE44" s="43">
        <f>IFERROR(VLOOKUP(R44,Таблица1[],3,0),0)*$E$2/100</f>
        <v>85</v>
      </c>
      <c r="BF44" s="43">
        <f>IFERROR(VLOOKUP(R44,Таблица1[],2,0),0)*$E$2/100</f>
        <v>170</v>
      </c>
      <c r="BG44" s="43">
        <f>IFERROR(VLOOKUP(R44,Таблица1[],4,0),0)*$E$2/100</f>
        <v>0</v>
      </c>
      <c r="BH44" s="5" t="str">
        <f t="shared" si="6"/>
        <v>,  85,170,0</v>
      </c>
      <c r="BI44" s="43">
        <f>IFERROR(VLOOKUP(S44,Таблица1[],3,0),0)*$E$2/100</f>
        <v>127.5</v>
      </c>
      <c r="BJ44" s="43">
        <f>IFERROR(VLOOKUP(S44,Таблица1[],2,0),0)*$E$2/100</f>
        <v>127.5</v>
      </c>
      <c r="BK44" s="43">
        <f>IFERROR(VLOOKUP(S44,Таблица1[],4,0),0)*$E$2/100</f>
        <v>0</v>
      </c>
      <c r="BL44" s="5" t="str">
        <f t="shared" si="7"/>
        <v>,  128,128,0</v>
      </c>
      <c r="BM44" s="43">
        <f>IFERROR(VLOOKUP(T44,Таблица1[],3,0),0)*$E$2/100</f>
        <v>255</v>
      </c>
      <c r="BN44" s="43">
        <f>IFERROR(VLOOKUP(T44,Таблица1[],2,0),0)*$E$2/100</f>
        <v>0</v>
      </c>
      <c r="BO44" s="43">
        <f>IFERROR(VLOOKUP(T44,Таблица1[],4,0),0)*$E$2/100</f>
        <v>0</v>
      </c>
      <c r="BP44" s="5" t="str">
        <f t="shared" si="8"/>
        <v>,  255,0,0</v>
      </c>
      <c r="BQ44" s="43">
        <f>IFERROR(VLOOKUP(U44,Таблица1[],3,0),0)*$E$2/100</f>
        <v>127.5</v>
      </c>
      <c r="BR44" s="43">
        <f>IFERROR(VLOOKUP(U44,Таблица1[],2,0),0)*$E$2/100</f>
        <v>0</v>
      </c>
      <c r="BS44" s="43">
        <f>IFERROR(VLOOKUP(U44,Таблица1[],4,0),0)*$E$2/100</f>
        <v>127.5</v>
      </c>
      <c r="BT44" s="5" t="str">
        <f t="shared" si="9"/>
        <v>,  128,0,128</v>
      </c>
      <c r="BU44" s="43">
        <f>IFERROR(VLOOKUP(V44,Таблица1[],3,0),0)*$E$2/100</f>
        <v>0</v>
      </c>
      <c r="BV44" s="43">
        <f>IFERROR(VLOOKUP(V44,Таблица1[],2,0),0)*$E$2/100</f>
        <v>0</v>
      </c>
      <c r="BW44" s="43">
        <f>IFERROR(VLOOKUP(V44,Таблица1[],4,0),0)*$E$2/100</f>
        <v>255</v>
      </c>
      <c r="BX44" s="5" t="str">
        <f t="shared" si="10"/>
        <v>,  0,0,255</v>
      </c>
      <c r="BY44" s="43">
        <f>IFERROR(VLOOKUP(W44,Таблица1[],3,0),0)*$E$2/100</f>
        <v>0</v>
      </c>
      <c r="BZ44" s="43">
        <f>IFERROR(VLOOKUP(W44,Таблица1[],2,0),0)*$E$2/100</f>
        <v>85</v>
      </c>
      <c r="CA44" s="43">
        <f>IFERROR(VLOOKUP(W44,Таблица1[],4,0),0)*$E$2/100</f>
        <v>170</v>
      </c>
      <c r="CB44" s="5" t="str">
        <f t="shared" si="11"/>
        <v>,  0,85,170</v>
      </c>
      <c r="CC44" s="43">
        <f>IFERROR(VLOOKUP(X44,Таблица1[],3,0),0)*$E$2/100</f>
        <v>0</v>
      </c>
      <c r="CD44" s="43">
        <f>IFERROR(VLOOKUP(X44,Таблица1[],2,0),0)*$E$2/100</f>
        <v>255</v>
      </c>
      <c r="CE44" s="43">
        <f>IFERROR(VLOOKUP(X44,Таблица1[],4,0),0)*$E$2/100</f>
        <v>0</v>
      </c>
      <c r="CF44" s="5" t="str">
        <f t="shared" si="12"/>
        <v>,  0,255,0</v>
      </c>
      <c r="CG44" s="43">
        <f>IFERROR(VLOOKUP(Y44,Таблица1[],3,0),0)*$E$2/100</f>
        <v>0</v>
      </c>
      <c r="CH44" s="43">
        <f>IFERROR(VLOOKUP(Y44,Таблица1[],2,0),0)*$E$2/100</f>
        <v>255</v>
      </c>
      <c r="CI44" s="43">
        <f>IFERROR(VLOOKUP(Y44,Таблица1[],4,0),0)*$E$2/100</f>
        <v>0</v>
      </c>
      <c r="CJ44" s="5" t="str">
        <f t="shared" si="13"/>
        <v>,  0,255,0</v>
      </c>
      <c r="CK44" s="43">
        <f>IFERROR(VLOOKUP(Z44,Таблица1[],3,0),0)*$E$2/100</f>
        <v>0</v>
      </c>
      <c r="CL44" s="43">
        <f>IFERROR(VLOOKUP(Z44,Таблица1[],2,0),0)*$E$2/100</f>
        <v>255</v>
      </c>
      <c r="CM44" s="43">
        <f>IFERROR(VLOOKUP(Z44,Таблица1[],4,0),0)*$E$2/100</f>
        <v>0</v>
      </c>
      <c r="CN44" s="5" t="str">
        <f t="shared" si="14"/>
        <v>,  0,255,0</v>
      </c>
      <c r="CO44" s="43">
        <f>IFERROR(VLOOKUP(AA44,Таблица1[],3,0),0)*$E$2/100</f>
        <v>0</v>
      </c>
      <c r="CP44" s="43">
        <f>IFERROR(VLOOKUP(AA44,Таблица1[],2,0),0)*$E$2/100</f>
        <v>255</v>
      </c>
      <c r="CQ44" s="43">
        <f>IFERROR(VLOOKUP(AA44,Таблица1[],4,0),0)*$E$2/100</f>
        <v>0</v>
      </c>
      <c r="CR44" s="5" t="str">
        <f t="shared" si="15"/>
        <v>,  0,255,0</v>
      </c>
    </row>
    <row r="45" spans="2:96" x14ac:dyDescent="0.45">
      <c r="B45" s="43">
        <v>32</v>
      </c>
      <c r="C45" s="43">
        <v>0</v>
      </c>
      <c r="D45" s="43">
        <v>20</v>
      </c>
      <c r="E45" s="43">
        <v>1</v>
      </c>
      <c r="F45" t="str">
        <f t="shared" si="16"/>
        <v>32,0,20,1</v>
      </c>
      <c r="P45" s="40" t="s">
        <v>31</v>
      </c>
      <c r="Q45" s="40" t="s">
        <v>32</v>
      </c>
      <c r="R45" s="40" t="s">
        <v>33</v>
      </c>
      <c r="S45" s="38" t="s">
        <v>35</v>
      </c>
      <c r="T45" s="38" t="s">
        <v>37</v>
      </c>
      <c r="U45" s="38" t="s">
        <v>39</v>
      </c>
      <c r="V45" s="38" t="s">
        <v>40</v>
      </c>
      <c r="W45" s="35" t="s">
        <v>31</v>
      </c>
      <c r="X45" s="35" t="s">
        <v>31</v>
      </c>
      <c r="Y45" s="31" t="s">
        <v>31</v>
      </c>
      <c r="Z45" s="31" t="s">
        <v>31</v>
      </c>
      <c r="AA45" s="33" t="s">
        <v>31</v>
      </c>
      <c r="AC45" t="str">
        <f>CONCATENATE($X$2,F45,CR45,CN45,CJ45,CF45,CB45,BX45,BT45,BP45,BL45,BH45,BD45,AZ45)</f>
        <v>.DB   32,0,20,1,  0,255,0,  0,255,0,  0,255,0,  0,255,0,  0,255,0,  0,85,170,  0,0,255,  128,0,128,  255,0,0,  128,128,0,  85,170,0,  0,255,0</v>
      </c>
      <c r="AD45" s="43" t="s">
        <v>24</v>
      </c>
      <c r="AE45" s="43"/>
      <c r="AF45" s="43"/>
      <c r="AG45" s="49">
        <f>IFERROR(VLOOKUP(HLOOKUP($AG$4,$H$4:$AA$24,ROW(AH45)-3, FALSE),Таблица1[],3,0),0)*$E$2/100</f>
        <v>0</v>
      </c>
      <c r="AH45" s="49">
        <f>IFERROR(VLOOKUP(HLOOKUP($AG$4,$H$4:$AA$24,ROW(AH45)-3, FALSE),Таблица1[],2,0),0)*$E$2/100</f>
        <v>0</v>
      </c>
      <c r="AI45" s="49">
        <f>IFERROR(VLOOKUP(HLOOKUP($AG$4,$H$4:$AA$24,ROW(AH45)-3, FALSE),Таблица1[],4,0),0)*$E$2/100</f>
        <v>0</v>
      </c>
      <c r="AJ45" s="5" t="str">
        <f t="shared" si="0"/>
        <v>,  0,0,0</v>
      </c>
      <c r="AK45" s="49">
        <f>IFERROR(VLOOKUP(G45,Таблица1[],3,0),0)*$E$2/100</f>
        <v>0</v>
      </c>
      <c r="AL45" s="43">
        <f>IFERROR(VLOOKUP(G45,Таблица1[],2,0),0)*$E$2/100</f>
        <v>0</v>
      </c>
      <c r="AM45" s="43">
        <f>IFERROR(VLOOKUP(G45,Таблица1[],4,0),0)*$E$2/100</f>
        <v>0</v>
      </c>
      <c r="AN45" s="5" t="str">
        <f t="shared" si="1"/>
        <v>,  0,0,0</v>
      </c>
      <c r="AO45" s="49">
        <f>IFERROR(VLOOKUP(K45,Таблица1[],3,0),0)*$E$2/100</f>
        <v>0</v>
      </c>
      <c r="AP45" s="43">
        <f>IFERROR(VLOOKUP(K45,Таблица1[],2,0),0)*$E$2/100</f>
        <v>0</v>
      </c>
      <c r="AQ45" s="43">
        <f>IFERROR(VLOOKUP(K45,Таблица1[],4,0),0)*$E$2/100</f>
        <v>0</v>
      </c>
      <c r="AR45" s="5" t="str">
        <f t="shared" si="2"/>
        <v>,  0,0,0</v>
      </c>
      <c r="AS45" s="49">
        <f>IFERROR(VLOOKUP(O45,Таблица1[],3,0),0)*$E$2/100</f>
        <v>0</v>
      </c>
      <c r="AT45" s="43">
        <f>IFERROR(VLOOKUP(O45,Таблица1[],2,0),0)*$E$2/100</f>
        <v>0</v>
      </c>
      <c r="AU45" s="43">
        <f>IFERROR(VLOOKUP(O45,Таблица1[],4,0),0)*$E$2/100</f>
        <v>0</v>
      </c>
      <c r="AV45" s="5" t="str">
        <f t="shared" si="3"/>
        <v>,  0,0,0</v>
      </c>
      <c r="AW45" s="47">
        <f>IFERROR(VLOOKUP(P45,Таблица1[],3,0),0)*$E$2/100</f>
        <v>0</v>
      </c>
      <c r="AX45" s="43">
        <f>IFERROR(VLOOKUP(P45,Таблица1[],2,0),0)*$E$2/100</f>
        <v>255</v>
      </c>
      <c r="AY45" s="43">
        <f>IFERROR(VLOOKUP(P45,Таблица1[],4,0),0)*$E$2/100</f>
        <v>0</v>
      </c>
      <c r="AZ45" s="5" t="str">
        <f t="shared" si="4"/>
        <v>,  0,255,0</v>
      </c>
      <c r="BA45" s="43">
        <f>IFERROR(VLOOKUP(Q45,Таблица1[],3,0),0)*$E$2/100</f>
        <v>85</v>
      </c>
      <c r="BB45" s="43">
        <f>IFERROR(VLOOKUP(Q45,Таблица1[],2,0),0)*$E$2/100</f>
        <v>170</v>
      </c>
      <c r="BC45" s="43">
        <f>IFERROR(VLOOKUP(Q45,Таблица1[],4,0),0)*$E$2/100</f>
        <v>0</v>
      </c>
      <c r="BD45" s="5" t="str">
        <f t="shared" si="5"/>
        <v>,  85,170,0</v>
      </c>
      <c r="BE45" s="43">
        <f>IFERROR(VLOOKUP(R45,Таблица1[],3,0),0)*$E$2/100</f>
        <v>127.5</v>
      </c>
      <c r="BF45" s="43">
        <f>IFERROR(VLOOKUP(R45,Таблица1[],2,0),0)*$E$2/100</f>
        <v>127.5</v>
      </c>
      <c r="BG45" s="43">
        <f>IFERROR(VLOOKUP(R45,Таблица1[],4,0),0)*$E$2/100</f>
        <v>0</v>
      </c>
      <c r="BH45" s="5" t="str">
        <f t="shared" si="6"/>
        <v>,  128,128,0</v>
      </c>
      <c r="BI45" s="43">
        <f>IFERROR(VLOOKUP(S45,Таблица1[],3,0),0)*$E$2/100</f>
        <v>255</v>
      </c>
      <c r="BJ45" s="43">
        <f>IFERROR(VLOOKUP(S45,Таблица1[],2,0),0)*$E$2/100</f>
        <v>0</v>
      </c>
      <c r="BK45" s="43">
        <f>IFERROR(VLOOKUP(S45,Таблица1[],4,0),0)*$E$2/100</f>
        <v>0</v>
      </c>
      <c r="BL45" s="5" t="str">
        <f t="shared" si="7"/>
        <v>,  255,0,0</v>
      </c>
      <c r="BM45" s="43">
        <f>IFERROR(VLOOKUP(T45,Таблица1[],3,0),0)*$E$2/100</f>
        <v>127.5</v>
      </c>
      <c r="BN45" s="43">
        <f>IFERROR(VLOOKUP(T45,Таблица1[],2,0),0)*$E$2/100</f>
        <v>0</v>
      </c>
      <c r="BO45" s="43">
        <f>IFERROR(VLOOKUP(T45,Таблица1[],4,0),0)*$E$2/100</f>
        <v>127.5</v>
      </c>
      <c r="BP45" s="5" t="str">
        <f t="shared" si="8"/>
        <v>,  128,0,128</v>
      </c>
      <c r="BQ45" s="43">
        <f>IFERROR(VLOOKUP(U45,Таблица1[],3,0),0)*$E$2/100</f>
        <v>0</v>
      </c>
      <c r="BR45" s="43">
        <f>IFERROR(VLOOKUP(U45,Таблица1[],2,0),0)*$E$2/100</f>
        <v>0</v>
      </c>
      <c r="BS45" s="43">
        <f>IFERROR(VLOOKUP(U45,Таблица1[],4,0),0)*$E$2/100</f>
        <v>255</v>
      </c>
      <c r="BT45" s="5" t="str">
        <f t="shared" si="9"/>
        <v>,  0,0,255</v>
      </c>
      <c r="BU45" s="43">
        <f>IFERROR(VLOOKUP(V45,Таблица1[],3,0),0)*$E$2/100</f>
        <v>0</v>
      </c>
      <c r="BV45" s="43">
        <f>IFERROR(VLOOKUP(V45,Таблица1[],2,0),0)*$E$2/100</f>
        <v>85</v>
      </c>
      <c r="BW45" s="43">
        <f>IFERROR(VLOOKUP(V45,Таблица1[],4,0),0)*$E$2/100</f>
        <v>170</v>
      </c>
      <c r="BX45" s="5" t="str">
        <f t="shared" si="10"/>
        <v>,  0,85,170</v>
      </c>
      <c r="BY45" s="43">
        <f>IFERROR(VLOOKUP(W45,Таблица1[],3,0),0)*$E$2/100</f>
        <v>0</v>
      </c>
      <c r="BZ45" s="43">
        <f>IFERROR(VLOOKUP(W45,Таблица1[],2,0),0)*$E$2/100</f>
        <v>255</v>
      </c>
      <c r="CA45" s="43">
        <f>IFERROR(VLOOKUP(W45,Таблица1[],4,0),0)*$E$2/100</f>
        <v>0</v>
      </c>
      <c r="CB45" s="5" t="str">
        <f t="shared" si="11"/>
        <v>,  0,255,0</v>
      </c>
      <c r="CC45" s="43">
        <f>IFERROR(VLOOKUP(X45,Таблица1[],3,0),0)*$E$2/100</f>
        <v>0</v>
      </c>
      <c r="CD45" s="43">
        <f>IFERROR(VLOOKUP(X45,Таблица1[],2,0),0)*$E$2/100</f>
        <v>255</v>
      </c>
      <c r="CE45" s="43">
        <f>IFERROR(VLOOKUP(X45,Таблица1[],4,0),0)*$E$2/100</f>
        <v>0</v>
      </c>
      <c r="CF45" s="5" t="str">
        <f t="shared" si="12"/>
        <v>,  0,255,0</v>
      </c>
      <c r="CG45" s="43">
        <f>IFERROR(VLOOKUP(Y45,Таблица1[],3,0),0)*$E$2/100</f>
        <v>0</v>
      </c>
      <c r="CH45" s="43">
        <f>IFERROR(VLOOKUP(Y45,Таблица1[],2,0),0)*$E$2/100</f>
        <v>255</v>
      </c>
      <c r="CI45" s="43">
        <f>IFERROR(VLOOKUP(Y45,Таблица1[],4,0),0)*$E$2/100</f>
        <v>0</v>
      </c>
      <c r="CJ45" s="5" t="str">
        <f t="shared" si="13"/>
        <v>,  0,255,0</v>
      </c>
      <c r="CK45" s="43">
        <f>IFERROR(VLOOKUP(Z45,Таблица1[],3,0),0)*$E$2/100</f>
        <v>0</v>
      </c>
      <c r="CL45" s="43">
        <f>IFERROR(VLOOKUP(Z45,Таблица1[],2,0),0)*$E$2/100</f>
        <v>255</v>
      </c>
      <c r="CM45" s="43">
        <f>IFERROR(VLOOKUP(Z45,Таблица1[],4,0),0)*$E$2/100</f>
        <v>0</v>
      </c>
      <c r="CN45" s="5" t="str">
        <f t="shared" si="14"/>
        <v>,  0,255,0</v>
      </c>
      <c r="CO45" s="43">
        <f>IFERROR(VLOOKUP(AA45,Таблица1[],3,0),0)*$E$2/100</f>
        <v>0</v>
      </c>
      <c r="CP45" s="43">
        <f>IFERROR(VLOOKUP(AA45,Таблица1[],2,0),0)*$E$2/100</f>
        <v>255</v>
      </c>
      <c r="CQ45" s="43">
        <f>IFERROR(VLOOKUP(AA45,Таблица1[],4,0),0)*$E$2/100</f>
        <v>0</v>
      </c>
      <c r="CR45" s="5" t="str">
        <f t="shared" si="15"/>
        <v>,  0,255,0</v>
      </c>
    </row>
    <row r="46" spans="2:96" x14ac:dyDescent="0.45">
      <c r="B46" s="43">
        <v>32</v>
      </c>
      <c r="C46" s="43">
        <v>0</v>
      </c>
      <c r="D46" s="43">
        <v>20</v>
      </c>
      <c r="E46" s="43">
        <v>1</v>
      </c>
      <c r="F46" t="str">
        <f t="shared" si="16"/>
        <v>32,0,20,1</v>
      </c>
      <c r="P46" s="40" t="s">
        <v>32</v>
      </c>
      <c r="Q46" s="40" t="s">
        <v>33</v>
      </c>
      <c r="R46" s="40" t="s">
        <v>35</v>
      </c>
      <c r="S46" s="38" t="s">
        <v>37</v>
      </c>
      <c r="T46" s="38" t="s">
        <v>39</v>
      </c>
      <c r="U46" s="38" t="s">
        <v>40</v>
      </c>
      <c r="V46" s="38" t="s">
        <v>31</v>
      </c>
      <c r="W46" s="35" t="s">
        <v>31</v>
      </c>
      <c r="X46" s="35" t="s">
        <v>31</v>
      </c>
      <c r="Y46" s="31" t="s">
        <v>31</v>
      </c>
      <c r="Z46" s="31" t="s">
        <v>31</v>
      </c>
      <c r="AA46" s="33" t="s">
        <v>31</v>
      </c>
      <c r="AC46" t="str">
        <f>CONCATENATE($X$2,F46,CR46,CN46,CJ46,CF46,CB46,BX46,BT46,BP46,BL46,BH46,BD46,AZ46)</f>
        <v>.DB   32,0,20,1,  0,255,0,  0,255,0,  0,255,0,  0,255,0,  0,255,0,  0,255,0,  0,85,170,  0,0,255,  128,0,128,  255,0,0,  128,128,0,  85,170,0</v>
      </c>
      <c r="AD46" s="43" t="s">
        <v>24</v>
      </c>
      <c r="AE46" s="43"/>
      <c r="AF46" s="43"/>
      <c r="AG46" s="49">
        <f>IFERROR(VLOOKUP(HLOOKUP($AG$4,$H$4:$AA$24,ROW(AH46)-3, FALSE),Таблица1[],3,0),0)*$E$2/100</f>
        <v>0</v>
      </c>
      <c r="AH46" s="49">
        <f>IFERROR(VLOOKUP(HLOOKUP($AG$4,$H$4:$AA$24,ROW(AH46)-3, FALSE),Таблица1[],2,0),0)*$E$2/100</f>
        <v>0</v>
      </c>
      <c r="AI46" s="49">
        <f>IFERROR(VLOOKUP(HLOOKUP($AG$4,$H$4:$AA$24,ROW(AH46)-3, FALSE),Таблица1[],4,0),0)*$E$2/100</f>
        <v>0</v>
      </c>
      <c r="AJ46" s="5" t="str">
        <f t="shared" si="0"/>
        <v>,  0,0,0</v>
      </c>
      <c r="AK46" s="49">
        <f>IFERROR(VLOOKUP(G46,Таблица1[],3,0),0)*$E$2/100</f>
        <v>0</v>
      </c>
      <c r="AL46" s="43">
        <f>IFERROR(VLOOKUP(G46,Таблица1[],2,0),0)*$E$2/100</f>
        <v>0</v>
      </c>
      <c r="AM46" s="43">
        <f>IFERROR(VLOOKUP(G46,Таблица1[],4,0),0)*$E$2/100</f>
        <v>0</v>
      </c>
      <c r="AN46" s="5" t="str">
        <f t="shared" si="1"/>
        <v>,  0,0,0</v>
      </c>
      <c r="AO46" s="49">
        <f>IFERROR(VLOOKUP(K46,Таблица1[],3,0),0)*$E$2/100</f>
        <v>0</v>
      </c>
      <c r="AP46" s="43">
        <f>IFERROR(VLOOKUP(K46,Таблица1[],2,0),0)*$E$2/100</f>
        <v>0</v>
      </c>
      <c r="AQ46" s="43">
        <f>IFERROR(VLOOKUP(K46,Таблица1[],4,0),0)*$E$2/100</f>
        <v>0</v>
      </c>
      <c r="AR46" s="5" t="str">
        <f t="shared" si="2"/>
        <v>,  0,0,0</v>
      </c>
      <c r="AS46" s="49">
        <f>IFERROR(VLOOKUP(O46,Таблица1[],3,0),0)*$E$2/100</f>
        <v>0</v>
      </c>
      <c r="AT46" s="43">
        <f>IFERROR(VLOOKUP(O46,Таблица1[],2,0),0)*$E$2/100</f>
        <v>0</v>
      </c>
      <c r="AU46" s="43">
        <f>IFERROR(VLOOKUP(O46,Таблица1[],4,0),0)*$E$2/100</f>
        <v>0</v>
      </c>
      <c r="AV46" s="5" t="str">
        <f t="shared" si="3"/>
        <v>,  0,0,0</v>
      </c>
      <c r="AW46" s="47">
        <f>IFERROR(VLOOKUP(P46,Таблица1[],3,0),0)*$E$2/100</f>
        <v>85</v>
      </c>
      <c r="AX46" s="43">
        <f>IFERROR(VLOOKUP(P46,Таблица1[],2,0),0)*$E$2/100</f>
        <v>170</v>
      </c>
      <c r="AY46" s="43">
        <f>IFERROR(VLOOKUP(P46,Таблица1[],4,0),0)*$E$2/100</f>
        <v>0</v>
      </c>
      <c r="AZ46" s="5" t="str">
        <f t="shared" si="4"/>
        <v>,  85,170,0</v>
      </c>
      <c r="BA46" s="43">
        <f>IFERROR(VLOOKUP(Q46,Таблица1[],3,0),0)*$E$2/100</f>
        <v>127.5</v>
      </c>
      <c r="BB46" s="43">
        <f>IFERROR(VLOOKUP(Q46,Таблица1[],2,0),0)*$E$2/100</f>
        <v>127.5</v>
      </c>
      <c r="BC46" s="43">
        <f>IFERROR(VLOOKUP(Q46,Таблица1[],4,0),0)*$E$2/100</f>
        <v>0</v>
      </c>
      <c r="BD46" s="5" t="str">
        <f t="shared" si="5"/>
        <v>,  128,128,0</v>
      </c>
      <c r="BE46" s="43">
        <f>IFERROR(VLOOKUP(R46,Таблица1[],3,0),0)*$E$2/100</f>
        <v>255</v>
      </c>
      <c r="BF46" s="43">
        <f>IFERROR(VLOOKUP(R46,Таблица1[],2,0),0)*$E$2/100</f>
        <v>0</v>
      </c>
      <c r="BG46" s="43">
        <f>IFERROR(VLOOKUP(R46,Таблица1[],4,0),0)*$E$2/100</f>
        <v>0</v>
      </c>
      <c r="BH46" s="5" t="str">
        <f t="shared" si="6"/>
        <v>,  255,0,0</v>
      </c>
      <c r="BI46" s="43">
        <f>IFERROR(VLOOKUP(S46,Таблица1[],3,0),0)*$E$2/100</f>
        <v>127.5</v>
      </c>
      <c r="BJ46" s="43">
        <f>IFERROR(VLOOKUP(S46,Таблица1[],2,0),0)*$E$2/100</f>
        <v>0</v>
      </c>
      <c r="BK46" s="43">
        <f>IFERROR(VLOOKUP(S46,Таблица1[],4,0),0)*$E$2/100</f>
        <v>127.5</v>
      </c>
      <c r="BL46" s="5" t="str">
        <f t="shared" si="7"/>
        <v>,  128,0,128</v>
      </c>
      <c r="BM46" s="43">
        <f>IFERROR(VLOOKUP(T46,Таблица1[],3,0),0)*$E$2/100</f>
        <v>0</v>
      </c>
      <c r="BN46" s="43">
        <f>IFERROR(VLOOKUP(T46,Таблица1[],2,0),0)*$E$2/100</f>
        <v>0</v>
      </c>
      <c r="BO46" s="43">
        <f>IFERROR(VLOOKUP(T46,Таблица1[],4,0),0)*$E$2/100</f>
        <v>255</v>
      </c>
      <c r="BP46" s="5" t="str">
        <f t="shared" si="8"/>
        <v>,  0,0,255</v>
      </c>
      <c r="BQ46" s="43">
        <f>IFERROR(VLOOKUP(U46,Таблица1[],3,0),0)*$E$2/100</f>
        <v>0</v>
      </c>
      <c r="BR46" s="43">
        <f>IFERROR(VLOOKUP(U46,Таблица1[],2,0),0)*$E$2/100</f>
        <v>85</v>
      </c>
      <c r="BS46" s="43">
        <f>IFERROR(VLOOKUP(U46,Таблица1[],4,0),0)*$E$2/100</f>
        <v>170</v>
      </c>
      <c r="BT46" s="5" t="str">
        <f t="shared" si="9"/>
        <v>,  0,85,170</v>
      </c>
      <c r="BU46" s="43">
        <f>IFERROR(VLOOKUP(V46,Таблица1[],3,0),0)*$E$2/100</f>
        <v>0</v>
      </c>
      <c r="BV46" s="43">
        <f>IFERROR(VLOOKUP(V46,Таблица1[],2,0),0)*$E$2/100</f>
        <v>255</v>
      </c>
      <c r="BW46" s="43">
        <f>IFERROR(VLOOKUP(V46,Таблица1[],4,0),0)*$E$2/100</f>
        <v>0</v>
      </c>
      <c r="BX46" s="5" t="str">
        <f t="shared" si="10"/>
        <v>,  0,255,0</v>
      </c>
      <c r="BY46" s="43">
        <f>IFERROR(VLOOKUP(W46,Таблица1[],3,0),0)*$E$2/100</f>
        <v>0</v>
      </c>
      <c r="BZ46" s="43">
        <f>IFERROR(VLOOKUP(W46,Таблица1[],2,0),0)*$E$2/100</f>
        <v>255</v>
      </c>
      <c r="CA46" s="43">
        <f>IFERROR(VLOOKUP(W46,Таблица1[],4,0),0)*$E$2/100</f>
        <v>0</v>
      </c>
      <c r="CB46" s="5" t="str">
        <f t="shared" si="11"/>
        <v>,  0,255,0</v>
      </c>
      <c r="CC46" s="43">
        <f>IFERROR(VLOOKUP(X46,Таблица1[],3,0),0)*$E$2/100</f>
        <v>0</v>
      </c>
      <c r="CD46" s="43">
        <f>IFERROR(VLOOKUP(X46,Таблица1[],2,0),0)*$E$2/100</f>
        <v>255</v>
      </c>
      <c r="CE46" s="43">
        <f>IFERROR(VLOOKUP(X46,Таблица1[],4,0),0)*$E$2/100</f>
        <v>0</v>
      </c>
      <c r="CF46" s="5" t="str">
        <f t="shared" si="12"/>
        <v>,  0,255,0</v>
      </c>
      <c r="CG46" s="43">
        <f>IFERROR(VLOOKUP(Y46,Таблица1[],3,0),0)*$E$2/100</f>
        <v>0</v>
      </c>
      <c r="CH46" s="43">
        <f>IFERROR(VLOOKUP(Y46,Таблица1[],2,0),0)*$E$2/100</f>
        <v>255</v>
      </c>
      <c r="CI46" s="43">
        <f>IFERROR(VLOOKUP(Y46,Таблица1[],4,0),0)*$E$2/100</f>
        <v>0</v>
      </c>
      <c r="CJ46" s="5" t="str">
        <f t="shared" si="13"/>
        <v>,  0,255,0</v>
      </c>
      <c r="CK46" s="43">
        <f>IFERROR(VLOOKUP(Z46,Таблица1[],3,0),0)*$E$2/100</f>
        <v>0</v>
      </c>
      <c r="CL46" s="43">
        <f>IFERROR(VLOOKUP(Z46,Таблица1[],2,0),0)*$E$2/100</f>
        <v>255</v>
      </c>
      <c r="CM46" s="43">
        <f>IFERROR(VLOOKUP(Z46,Таблица1[],4,0),0)*$E$2/100</f>
        <v>0</v>
      </c>
      <c r="CN46" s="5" t="str">
        <f t="shared" si="14"/>
        <v>,  0,255,0</v>
      </c>
      <c r="CO46" s="43">
        <f>IFERROR(VLOOKUP(AA46,Таблица1[],3,0),0)*$E$2/100</f>
        <v>0</v>
      </c>
      <c r="CP46" s="43">
        <f>IFERROR(VLOOKUP(AA46,Таблица1[],2,0),0)*$E$2/100</f>
        <v>255</v>
      </c>
      <c r="CQ46" s="43">
        <f>IFERROR(VLOOKUP(AA46,Таблица1[],4,0),0)*$E$2/100</f>
        <v>0</v>
      </c>
      <c r="CR46" s="5" t="str">
        <f t="shared" si="15"/>
        <v>,  0,255,0</v>
      </c>
    </row>
    <row r="47" spans="2:96" x14ac:dyDescent="0.45">
      <c r="B47" s="43">
        <v>32</v>
      </c>
      <c r="C47" s="43">
        <v>0</v>
      </c>
      <c r="D47" s="43">
        <v>20</v>
      </c>
      <c r="E47" s="43">
        <v>1</v>
      </c>
      <c r="F47" t="str">
        <f t="shared" si="16"/>
        <v>32,0,20,1</v>
      </c>
      <c r="P47" s="40" t="s">
        <v>33</v>
      </c>
      <c r="Q47" s="40" t="s">
        <v>35</v>
      </c>
      <c r="R47" s="40" t="s">
        <v>37</v>
      </c>
      <c r="S47" s="38" t="s">
        <v>39</v>
      </c>
      <c r="T47" s="38" t="s">
        <v>40</v>
      </c>
      <c r="U47" s="38" t="s">
        <v>31</v>
      </c>
      <c r="V47" s="38" t="s">
        <v>31</v>
      </c>
      <c r="W47" s="35" t="s">
        <v>31</v>
      </c>
      <c r="X47" s="35" t="s">
        <v>31</v>
      </c>
      <c r="Y47" s="31" t="s">
        <v>31</v>
      </c>
      <c r="Z47" s="31" t="s">
        <v>31</v>
      </c>
      <c r="AA47" s="33" t="s">
        <v>31</v>
      </c>
      <c r="AC47" t="str">
        <f>CONCATENATE($X$2,F47,CR47,CN47,CJ47,CF47,CB47,BX47,BT47,BP47,BL47,BH47,BD47,AZ47)</f>
        <v>.DB   32,0,20,1,  0,255,0,  0,255,0,  0,255,0,  0,255,0,  0,255,0,  0,255,0,  0,255,0,  0,85,170,  0,0,255,  128,0,128,  255,0,0,  128,128,0</v>
      </c>
      <c r="AD47" s="43" t="s">
        <v>24</v>
      </c>
      <c r="AE47" s="43"/>
      <c r="AF47" s="43"/>
      <c r="AG47" s="49">
        <f>IFERROR(VLOOKUP(HLOOKUP($AG$4,$H$4:$AA$24,ROW(AH47)-3, FALSE),Таблица1[],3,0),0)*$E$2/100</f>
        <v>0</v>
      </c>
      <c r="AH47" s="49">
        <f>IFERROR(VLOOKUP(HLOOKUP($AG$4,$H$4:$AA$24,ROW(AH47)-3, FALSE),Таблица1[],2,0),0)*$E$2/100</f>
        <v>0</v>
      </c>
      <c r="AI47" s="49">
        <f>IFERROR(VLOOKUP(HLOOKUP($AG$4,$H$4:$AA$24,ROW(AH47)-3, FALSE),Таблица1[],4,0),0)*$E$2/100</f>
        <v>0</v>
      </c>
      <c r="AJ47" s="5" t="str">
        <f t="shared" si="0"/>
        <v>,  0,0,0</v>
      </c>
      <c r="AK47" s="49">
        <f>IFERROR(VLOOKUP(G47,Таблица1[],3,0),0)*$E$2/100</f>
        <v>0</v>
      </c>
      <c r="AL47" s="43">
        <f>IFERROR(VLOOKUP(G47,Таблица1[],2,0),0)*$E$2/100</f>
        <v>0</v>
      </c>
      <c r="AM47" s="43">
        <f>IFERROR(VLOOKUP(G47,Таблица1[],4,0),0)*$E$2/100</f>
        <v>0</v>
      </c>
      <c r="AN47" s="5" t="str">
        <f t="shared" si="1"/>
        <v>,  0,0,0</v>
      </c>
      <c r="AO47" s="49">
        <f>IFERROR(VLOOKUP(K47,Таблица1[],3,0),0)*$E$2/100</f>
        <v>0</v>
      </c>
      <c r="AP47" s="43">
        <f>IFERROR(VLOOKUP(K47,Таблица1[],2,0),0)*$E$2/100</f>
        <v>0</v>
      </c>
      <c r="AQ47" s="43">
        <f>IFERROR(VLOOKUP(K47,Таблица1[],4,0),0)*$E$2/100</f>
        <v>0</v>
      </c>
      <c r="AR47" s="5" t="str">
        <f t="shared" si="2"/>
        <v>,  0,0,0</v>
      </c>
      <c r="AS47" s="49">
        <f>IFERROR(VLOOKUP(O47,Таблица1[],3,0),0)*$E$2/100</f>
        <v>0</v>
      </c>
      <c r="AT47" s="43">
        <f>IFERROR(VLOOKUP(O47,Таблица1[],2,0),0)*$E$2/100</f>
        <v>0</v>
      </c>
      <c r="AU47" s="43">
        <f>IFERROR(VLOOKUP(O47,Таблица1[],4,0),0)*$E$2/100</f>
        <v>0</v>
      </c>
      <c r="AV47" s="5" t="str">
        <f t="shared" si="3"/>
        <v>,  0,0,0</v>
      </c>
      <c r="AW47" s="47">
        <f>IFERROR(VLOOKUP(P47,Таблица1[],3,0),0)*$E$2/100</f>
        <v>127.5</v>
      </c>
      <c r="AX47" s="43">
        <f>IFERROR(VLOOKUP(P47,Таблица1[],2,0),0)*$E$2/100</f>
        <v>127.5</v>
      </c>
      <c r="AY47" s="43">
        <f>IFERROR(VLOOKUP(P47,Таблица1[],4,0),0)*$E$2/100</f>
        <v>0</v>
      </c>
      <c r="AZ47" s="5" t="str">
        <f t="shared" si="4"/>
        <v>,  128,128,0</v>
      </c>
      <c r="BA47" s="43">
        <f>IFERROR(VLOOKUP(Q47,Таблица1[],3,0),0)*$E$2/100</f>
        <v>255</v>
      </c>
      <c r="BB47" s="43">
        <f>IFERROR(VLOOKUP(Q47,Таблица1[],2,0),0)*$E$2/100</f>
        <v>0</v>
      </c>
      <c r="BC47" s="43">
        <f>IFERROR(VLOOKUP(Q47,Таблица1[],4,0),0)*$E$2/100</f>
        <v>0</v>
      </c>
      <c r="BD47" s="5" t="str">
        <f t="shared" si="5"/>
        <v>,  255,0,0</v>
      </c>
      <c r="BE47" s="43">
        <f>IFERROR(VLOOKUP(R47,Таблица1[],3,0),0)*$E$2/100</f>
        <v>127.5</v>
      </c>
      <c r="BF47" s="43">
        <f>IFERROR(VLOOKUP(R47,Таблица1[],2,0),0)*$E$2/100</f>
        <v>0</v>
      </c>
      <c r="BG47" s="43">
        <f>IFERROR(VLOOKUP(R47,Таблица1[],4,0),0)*$E$2/100</f>
        <v>127.5</v>
      </c>
      <c r="BH47" s="5" t="str">
        <f t="shared" si="6"/>
        <v>,  128,0,128</v>
      </c>
      <c r="BI47" s="43">
        <f>IFERROR(VLOOKUP(S47,Таблица1[],3,0),0)*$E$2/100</f>
        <v>0</v>
      </c>
      <c r="BJ47" s="43">
        <f>IFERROR(VLOOKUP(S47,Таблица1[],2,0),0)*$E$2/100</f>
        <v>0</v>
      </c>
      <c r="BK47" s="43">
        <f>IFERROR(VLOOKUP(S47,Таблица1[],4,0),0)*$E$2/100</f>
        <v>255</v>
      </c>
      <c r="BL47" s="5" t="str">
        <f t="shared" si="7"/>
        <v>,  0,0,255</v>
      </c>
      <c r="BM47" s="43">
        <f>IFERROR(VLOOKUP(T47,Таблица1[],3,0),0)*$E$2/100</f>
        <v>0</v>
      </c>
      <c r="BN47" s="43">
        <f>IFERROR(VLOOKUP(T47,Таблица1[],2,0),0)*$E$2/100</f>
        <v>85</v>
      </c>
      <c r="BO47" s="43">
        <f>IFERROR(VLOOKUP(T47,Таблица1[],4,0),0)*$E$2/100</f>
        <v>170</v>
      </c>
      <c r="BP47" s="5" t="str">
        <f t="shared" si="8"/>
        <v>,  0,85,170</v>
      </c>
      <c r="BQ47" s="43">
        <f>IFERROR(VLOOKUP(U47,Таблица1[],3,0),0)*$E$2/100</f>
        <v>0</v>
      </c>
      <c r="BR47" s="43">
        <f>IFERROR(VLOOKUP(U47,Таблица1[],2,0),0)*$E$2/100</f>
        <v>255</v>
      </c>
      <c r="BS47" s="43">
        <f>IFERROR(VLOOKUP(U47,Таблица1[],4,0),0)*$E$2/100</f>
        <v>0</v>
      </c>
      <c r="BT47" s="5" t="str">
        <f t="shared" si="9"/>
        <v>,  0,255,0</v>
      </c>
      <c r="BU47" s="43">
        <f>IFERROR(VLOOKUP(V47,Таблица1[],3,0),0)*$E$2/100</f>
        <v>0</v>
      </c>
      <c r="BV47" s="43">
        <f>IFERROR(VLOOKUP(V47,Таблица1[],2,0),0)*$E$2/100</f>
        <v>255</v>
      </c>
      <c r="BW47" s="43">
        <f>IFERROR(VLOOKUP(V47,Таблица1[],4,0),0)*$E$2/100</f>
        <v>0</v>
      </c>
      <c r="BX47" s="5" t="str">
        <f t="shared" si="10"/>
        <v>,  0,255,0</v>
      </c>
      <c r="BY47" s="43">
        <f>IFERROR(VLOOKUP(W47,Таблица1[],3,0),0)*$E$2/100</f>
        <v>0</v>
      </c>
      <c r="BZ47" s="43">
        <f>IFERROR(VLOOKUP(W47,Таблица1[],2,0),0)*$E$2/100</f>
        <v>255</v>
      </c>
      <c r="CA47" s="43">
        <f>IFERROR(VLOOKUP(W47,Таблица1[],4,0),0)*$E$2/100</f>
        <v>0</v>
      </c>
      <c r="CB47" s="5" t="str">
        <f t="shared" si="11"/>
        <v>,  0,255,0</v>
      </c>
      <c r="CC47" s="43">
        <f>IFERROR(VLOOKUP(X47,Таблица1[],3,0),0)*$E$2/100</f>
        <v>0</v>
      </c>
      <c r="CD47" s="43">
        <f>IFERROR(VLOOKUP(X47,Таблица1[],2,0),0)*$E$2/100</f>
        <v>255</v>
      </c>
      <c r="CE47" s="43">
        <f>IFERROR(VLOOKUP(X47,Таблица1[],4,0),0)*$E$2/100</f>
        <v>0</v>
      </c>
      <c r="CF47" s="5" t="str">
        <f t="shared" si="12"/>
        <v>,  0,255,0</v>
      </c>
      <c r="CG47" s="43">
        <f>IFERROR(VLOOKUP(Y47,Таблица1[],3,0),0)*$E$2/100</f>
        <v>0</v>
      </c>
      <c r="CH47" s="43">
        <f>IFERROR(VLOOKUP(Y47,Таблица1[],2,0),0)*$E$2/100</f>
        <v>255</v>
      </c>
      <c r="CI47" s="43">
        <f>IFERROR(VLOOKUP(Y47,Таблица1[],4,0),0)*$E$2/100</f>
        <v>0</v>
      </c>
      <c r="CJ47" s="5" t="str">
        <f t="shared" si="13"/>
        <v>,  0,255,0</v>
      </c>
      <c r="CK47" s="43">
        <f>IFERROR(VLOOKUP(Z47,Таблица1[],3,0),0)*$E$2/100</f>
        <v>0</v>
      </c>
      <c r="CL47" s="43">
        <f>IFERROR(VLOOKUP(Z47,Таблица1[],2,0),0)*$E$2/100</f>
        <v>255</v>
      </c>
      <c r="CM47" s="43">
        <f>IFERROR(VLOOKUP(Z47,Таблица1[],4,0),0)*$E$2/100</f>
        <v>0</v>
      </c>
      <c r="CN47" s="5" t="str">
        <f t="shared" si="14"/>
        <v>,  0,255,0</v>
      </c>
      <c r="CO47" s="43">
        <f>IFERROR(VLOOKUP(AA47,Таблица1[],3,0),0)*$E$2/100</f>
        <v>0</v>
      </c>
      <c r="CP47" s="43">
        <f>IFERROR(VLOOKUP(AA47,Таблица1[],2,0),0)*$E$2/100</f>
        <v>255</v>
      </c>
      <c r="CQ47" s="43">
        <f>IFERROR(VLOOKUP(AA47,Таблица1[],4,0),0)*$E$2/100</f>
        <v>0</v>
      </c>
      <c r="CR47" s="5" t="str">
        <f t="shared" si="15"/>
        <v>,  0,255,0</v>
      </c>
    </row>
    <row r="48" spans="2:96" x14ac:dyDescent="0.45">
      <c r="B48" s="43">
        <v>32</v>
      </c>
      <c r="C48" s="43">
        <v>0</v>
      </c>
      <c r="D48" s="43">
        <v>20</v>
      </c>
      <c r="E48" s="43">
        <v>1</v>
      </c>
      <c r="F48" t="str">
        <f t="shared" si="16"/>
        <v>32,0,20,1</v>
      </c>
      <c r="P48" s="40" t="s">
        <v>35</v>
      </c>
      <c r="Q48" s="40" t="s">
        <v>37</v>
      </c>
      <c r="R48" s="40" t="s">
        <v>39</v>
      </c>
      <c r="S48" s="38" t="s">
        <v>40</v>
      </c>
      <c r="T48" s="38" t="s">
        <v>31</v>
      </c>
      <c r="U48" s="38" t="s">
        <v>31</v>
      </c>
      <c r="V48" s="38" t="s">
        <v>31</v>
      </c>
      <c r="W48" s="35" t="s">
        <v>31</v>
      </c>
      <c r="X48" s="35" t="s">
        <v>31</v>
      </c>
      <c r="Y48" s="31" t="s">
        <v>31</v>
      </c>
      <c r="Z48" s="31" t="s">
        <v>31</v>
      </c>
      <c r="AA48" s="33" t="s">
        <v>31</v>
      </c>
      <c r="AC48" t="str">
        <f>CONCATENATE($X$2,F48,CR48,CN48,CJ48,CF48,CB48,BX48,BT48,BP48,BL48,BH48,BD48,AZ48)</f>
        <v>.DB   32,0,20,1,  0,255,0,  0,255,0,  0,255,0,  0,255,0,  0,255,0,  0,255,0,  0,255,0,  0,255,0,  0,85,170,  0,0,255,  128,0,128,  255,0,0</v>
      </c>
      <c r="AD48" s="43" t="s">
        <v>24</v>
      </c>
      <c r="AE48" s="43"/>
      <c r="AF48" s="43"/>
      <c r="AG48" s="49">
        <f>IFERROR(VLOOKUP(HLOOKUP($AG$4,$H$4:$AA$24,ROW(AH48)-3, FALSE),Таблица1[],3,0),0)*$E$2/100</f>
        <v>0</v>
      </c>
      <c r="AH48" s="49">
        <f>IFERROR(VLOOKUP(HLOOKUP($AG$4,$H$4:$AA$24,ROW(AH48)-3, FALSE),Таблица1[],2,0),0)*$E$2/100</f>
        <v>0</v>
      </c>
      <c r="AI48" s="49">
        <f>IFERROR(VLOOKUP(HLOOKUP($AG$4,$H$4:$AA$24,ROW(AH48)-3, FALSE),Таблица1[],4,0),0)*$E$2/100</f>
        <v>0</v>
      </c>
      <c r="AJ48" s="5" t="str">
        <f t="shared" si="0"/>
        <v>,  0,0,0</v>
      </c>
      <c r="AK48" s="49">
        <f>IFERROR(VLOOKUP(G48,Таблица1[],3,0),0)*$E$2/100</f>
        <v>0</v>
      </c>
      <c r="AL48" s="43">
        <f>IFERROR(VLOOKUP(G48,Таблица1[],2,0),0)*$E$2/100</f>
        <v>0</v>
      </c>
      <c r="AM48" s="43">
        <f>IFERROR(VLOOKUP(G48,Таблица1[],4,0),0)*$E$2/100</f>
        <v>0</v>
      </c>
      <c r="AN48" s="5" t="str">
        <f t="shared" si="1"/>
        <v>,  0,0,0</v>
      </c>
      <c r="AO48" s="49">
        <f>IFERROR(VLOOKUP(K48,Таблица1[],3,0),0)*$E$2/100</f>
        <v>0</v>
      </c>
      <c r="AP48" s="43">
        <f>IFERROR(VLOOKUP(K48,Таблица1[],2,0),0)*$E$2/100</f>
        <v>0</v>
      </c>
      <c r="AQ48" s="43">
        <f>IFERROR(VLOOKUP(K48,Таблица1[],4,0),0)*$E$2/100</f>
        <v>0</v>
      </c>
      <c r="AR48" s="5" t="str">
        <f t="shared" si="2"/>
        <v>,  0,0,0</v>
      </c>
      <c r="AS48" s="49">
        <f>IFERROR(VLOOKUP(O48,Таблица1[],3,0),0)*$E$2/100</f>
        <v>0</v>
      </c>
      <c r="AT48" s="43">
        <f>IFERROR(VLOOKUP(O48,Таблица1[],2,0),0)*$E$2/100</f>
        <v>0</v>
      </c>
      <c r="AU48" s="43">
        <f>IFERROR(VLOOKUP(O48,Таблица1[],4,0),0)*$E$2/100</f>
        <v>0</v>
      </c>
      <c r="AV48" s="5" t="str">
        <f t="shared" si="3"/>
        <v>,  0,0,0</v>
      </c>
      <c r="AW48" s="47">
        <f>IFERROR(VLOOKUP(P48,Таблица1[],3,0),0)*$E$2/100</f>
        <v>255</v>
      </c>
      <c r="AX48" s="43">
        <f>IFERROR(VLOOKUP(P48,Таблица1[],2,0),0)*$E$2/100</f>
        <v>0</v>
      </c>
      <c r="AY48" s="43">
        <f>IFERROR(VLOOKUP(P48,Таблица1[],4,0),0)*$E$2/100</f>
        <v>0</v>
      </c>
      <c r="AZ48" s="5" t="str">
        <f t="shared" si="4"/>
        <v>,  255,0,0</v>
      </c>
      <c r="BA48" s="43">
        <f>IFERROR(VLOOKUP(Q48,Таблица1[],3,0),0)*$E$2/100</f>
        <v>127.5</v>
      </c>
      <c r="BB48" s="43">
        <f>IFERROR(VLOOKUP(Q48,Таблица1[],2,0),0)*$E$2/100</f>
        <v>0</v>
      </c>
      <c r="BC48" s="43">
        <f>IFERROR(VLOOKUP(Q48,Таблица1[],4,0),0)*$E$2/100</f>
        <v>127.5</v>
      </c>
      <c r="BD48" s="5" t="str">
        <f t="shared" si="5"/>
        <v>,  128,0,128</v>
      </c>
      <c r="BE48" s="43">
        <f>IFERROR(VLOOKUP(R48,Таблица1[],3,0),0)*$E$2/100</f>
        <v>0</v>
      </c>
      <c r="BF48" s="43">
        <f>IFERROR(VLOOKUP(R48,Таблица1[],2,0),0)*$E$2/100</f>
        <v>0</v>
      </c>
      <c r="BG48" s="43">
        <f>IFERROR(VLOOKUP(R48,Таблица1[],4,0),0)*$E$2/100</f>
        <v>255</v>
      </c>
      <c r="BH48" s="5" t="str">
        <f t="shared" si="6"/>
        <v>,  0,0,255</v>
      </c>
      <c r="BI48" s="43">
        <f>IFERROR(VLOOKUP(S48,Таблица1[],3,0),0)*$E$2/100</f>
        <v>0</v>
      </c>
      <c r="BJ48" s="43">
        <f>IFERROR(VLOOKUP(S48,Таблица1[],2,0),0)*$E$2/100</f>
        <v>85</v>
      </c>
      <c r="BK48" s="43">
        <f>IFERROR(VLOOKUP(S48,Таблица1[],4,0),0)*$E$2/100</f>
        <v>170</v>
      </c>
      <c r="BL48" s="5" t="str">
        <f t="shared" si="7"/>
        <v>,  0,85,170</v>
      </c>
      <c r="BM48" s="43">
        <f>IFERROR(VLOOKUP(T48,Таблица1[],3,0),0)*$E$2/100</f>
        <v>0</v>
      </c>
      <c r="BN48" s="43">
        <f>IFERROR(VLOOKUP(T48,Таблица1[],2,0),0)*$E$2/100</f>
        <v>255</v>
      </c>
      <c r="BO48" s="43">
        <f>IFERROR(VLOOKUP(T48,Таблица1[],4,0),0)*$E$2/100</f>
        <v>0</v>
      </c>
      <c r="BP48" s="5" t="str">
        <f t="shared" si="8"/>
        <v>,  0,255,0</v>
      </c>
      <c r="BQ48" s="43">
        <f>IFERROR(VLOOKUP(U48,Таблица1[],3,0),0)*$E$2/100</f>
        <v>0</v>
      </c>
      <c r="BR48" s="43">
        <f>IFERROR(VLOOKUP(U48,Таблица1[],2,0),0)*$E$2/100</f>
        <v>255</v>
      </c>
      <c r="BS48" s="43">
        <f>IFERROR(VLOOKUP(U48,Таблица1[],4,0),0)*$E$2/100</f>
        <v>0</v>
      </c>
      <c r="BT48" s="5" t="str">
        <f t="shared" si="9"/>
        <v>,  0,255,0</v>
      </c>
      <c r="BU48" s="43">
        <f>IFERROR(VLOOKUP(V48,Таблица1[],3,0),0)*$E$2/100</f>
        <v>0</v>
      </c>
      <c r="BV48" s="43">
        <f>IFERROR(VLOOKUP(V48,Таблица1[],2,0),0)*$E$2/100</f>
        <v>255</v>
      </c>
      <c r="BW48" s="43">
        <f>IFERROR(VLOOKUP(V48,Таблица1[],4,0),0)*$E$2/100</f>
        <v>0</v>
      </c>
      <c r="BX48" s="5" t="str">
        <f t="shared" si="10"/>
        <v>,  0,255,0</v>
      </c>
      <c r="BY48" s="43">
        <f>IFERROR(VLOOKUP(W48,Таблица1[],3,0),0)*$E$2/100</f>
        <v>0</v>
      </c>
      <c r="BZ48" s="43">
        <f>IFERROR(VLOOKUP(W48,Таблица1[],2,0),0)*$E$2/100</f>
        <v>255</v>
      </c>
      <c r="CA48" s="43">
        <f>IFERROR(VLOOKUP(W48,Таблица1[],4,0),0)*$E$2/100</f>
        <v>0</v>
      </c>
      <c r="CB48" s="5" t="str">
        <f t="shared" si="11"/>
        <v>,  0,255,0</v>
      </c>
      <c r="CC48" s="43">
        <f>IFERROR(VLOOKUP(X48,Таблица1[],3,0),0)*$E$2/100</f>
        <v>0</v>
      </c>
      <c r="CD48" s="43">
        <f>IFERROR(VLOOKUP(X48,Таблица1[],2,0),0)*$E$2/100</f>
        <v>255</v>
      </c>
      <c r="CE48" s="43">
        <f>IFERROR(VLOOKUP(X48,Таблица1[],4,0),0)*$E$2/100</f>
        <v>0</v>
      </c>
      <c r="CF48" s="5" t="str">
        <f t="shared" si="12"/>
        <v>,  0,255,0</v>
      </c>
      <c r="CG48" s="43">
        <f>IFERROR(VLOOKUP(Y48,Таблица1[],3,0),0)*$E$2/100</f>
        <v>0</v>
      </c>
      <c r="CH48" s="43">
        <f>IFERROR(VLOOKUP(Y48,Таблица1[],2,0),0)*$E$2/100</f>
        <v>255</v>
      </c>
      <c r="CI48" s="43">
        <f>IFERROR(VLOOKUP(Y48,Таблица1[],4,0),0)*$E$2/100</f>
        <v>0</v>
      </c>
      <c r="CJ48" s="5" t="str">
        <f t="shared" si="13"/>
        <v>,  0,255,0</v>
      </c>
      <c r="CK48" s="43">
        <f>IFERROR(VLOOKUP(Z48,Таблица1[],3,0),0)*$E$2/100</f>
        <v>0</v>
      </c>
      <c r="CL48" s="43">
        <f>IFERROR(VLOOKUP(Z48,Таблица1[],2,0),0)*$E$2/100</f>
        <v>255</v>
      </c>
      <c r="CM48" s="43">
        <f>IFERROR(VLOOKUP(Z48,Таблица1[],4,0),0)*$E$2/100</f>
        <v>0</v>
      </c>
      <c r="CN48" s="5" t="str">
        <f t="shared" si="14"/>
        <v>,  0,255,0</v>
      </c>
      <c r="CO48" s="43">
        <f>IFERROR(VLOOKUP(AA48,Таблица1[],3,0),0)*$E$2/100</f>
        <v>0</v>
      </c>
      <c r="CP48" s="43">
        <f>IFERROR(VLOOKUP(AA48,Таблица1[],2,0),0)*$E$2/100</f>
        <v>255</v>
      </c>
      <c r="CQ48" s="43">
        <f>IFERROR(VLOOKUP(AA48,Таблица1[],4,0),0)*$E$2/100</f>
        <v>0</v>
      </c>
      <c r="CR48" s="5" t="str">
        <f t="shared" si="15"/>
        <v>,  0,255,0</v>
      </c>
    </row>
    <row r="49" spans="2:96" x14ac:dyDescent="0.45">
      <c r="B49" s="43">
        <v>32</v>
      </c>
      <c r="C49" s="43">
        <v>0</v>
      </c>
      <c r="D49" s="43">
        <v>20</v>
      </c>
      <c r="E49" s="43">
        <v>1</v>
      </c>
      <c r="F49" t="str">
        <f t="shared" si="16"/>
        <v>32,0,20,1</v>
      </c>
      <c r="P49" s="40" t="s">
        <v>37</v>
      </c>
      <c r="Q49" s="40" t="s">
        <v>39</v>
      </c>
      <c r="R49" s="40" t="s">
        <v>40</v>
      </c>
      <c r="S49" s="38" t="s">
        <v>31</v>
      </c>
      <c r="T49" s="38" t="s">
        <v>31</v>
      </c>
      <c r="U49" s="38" t="s">
        <v>31</v>
      </c>
      <c r="V49" s="38" t="s">
        <v>31</v>
      </c>
      <c r="W49" s="35" t="s">
        <v>31</v>
      </c>
      <c r="X49" s="35" t="s">
        <v>31</v>
      </c>
      <c r="Y49" s="31" t="s">
        <v>31</v>
      </c>
      <c r="Z49" s="31" t="s">
        <v>31</v>
      </c>
      <c r="AA49" s="33" t="s">
        <v>31</v>
      </c>
      <c r="AC49" t="str">
        <f>CONCATENATE($X$2,F49,CR49,CN49,CJ49,CF49,CB49,BX49,BT49,BP49,BL49,BH49,BD49,AZ49)</f>
        <v>.DB   32,0,20,1,  0,255,0,  0,255,0,  0,255,0,  0,255,0,  0,255,0,  0,255,0,  0,255,0,  0,255,0,  0,255,0,  0,85,170,  0,0,255,  128,0,128</v>
      </c>
      <c r="AD49" s="43" t="s">
        <v>24</v>
      </c>
      <c r="AE49" s="43"/>
      <c r="AF49" s="43"/>
      <c r="AG49" s="49">
        <f>IFERROR(VLOOKUP(HLOOKUP($AG$4,$H$4:$AA$24,ROW(AH49)-3, FALSE),Таблица1[],3,0),0)*$E$2/100</f>
        <v>0</v>
      </c>
      <c r="AH49" s="49">
        <f>IFERROR(VLOOKUP(HLOOKUP($AG$4,$H$4:$AA$24,ROW(AH49)-3, FALSE),Таблица1[],2,0),0)*$E$2/100</f>
        <v>0</v>
      </c>
      <c r="AI49" s="49">
        <f>IFERROR(VLOOKUP(HLOOKUP($AG$4,$H$4:$AA$24,ROW(AH49)-3, FALSE),Таблица1[],4,0),0)*$E$2/100</f>
        <v>0</v>
      </c>
      <c r="AJ49" s="5" t="str">
        <f t="shared" si="0"/>
        <v>,  0,0,0</v>
      </c>
      <c r="AK49" s="49">
        <f>IFERROR(VLOOKUP(G49,Таблица1[],3,0),0)*$E$2/100</f>
        <v>0</v>
      </c>
      <c r="AL49" s="43">
        <f>IFERROR(VLOOKUP(G49,Таблица1[],2,0),0)*$E$2/100</f>
        <v>0</v>
      </c>
      <c r="AM49" s="43">
        <f>IFERROR(VLOOKUP(G49,Таблица1[],4,0),0)*$E$2/100</f>
        <v>0</v>
      </c>
      <c r="AN49" s="5" t="str">
        <f t="shared" si="1"/>
        <v>,  0,0,0</v>
      </c>
      <c r="AO49" s="49">
        <f>IFERROR(VLOOKUP(K49,Таблица1[],3,0),0)*$E$2/100</f>
        <v>0</v>
      </c>
      <c r="AP49" s="43">
        <f>IFERROR(VLOOKUP(K49,Таблица1[],2,0),0)*$E$2/100</f>
        <v>0</v>
      </c>
      <c r="AQ49" s="43">
        <f>IFERROR(VLOOKUP(K49,Таблица1[],4,0),0)*$E$2/100</f>
        <v>0</v>
      </c>
      <c r="AR49" s="5" t="str">
        <f t="shared" si="2"/>
        <v>,  0,0,0</v>
      </c>
      <c r="AS49" s="49">
        <f>IFERROR(VLOOKUP(O49,Таблица1[],3,0),0)*$E$2/100</f>
        <v>0</v>
      </c>
      <c r="AT49" s="43">
        <f>IFERROR(VLOOKUP(O49,Таблица1[],2,0),0)*$E$2/100</f>
        <v>0</v>
      </c>
      <c r="AU49" s="43">
        <f>IFERROR(VLOOKUP(O49,Таблица1[],4,0),0)*$E$2/100</f>
        <v>0</v>
      </c>
      <c r="AV49" s="5" t="str">
        <f t="shared" si="3"/>
        <v>,  0,0,0</v>
      </c>
      <c r="AW49" s="47">
        <f>IFERROR(VLOOKUP(P49,Таблица1[],3,0),0)*$E$2/100</f>
        <v>127.5</v>
      </c>
      <c r="AX49" s="43">
        <f>IFERROR(VLOOKUP(P49,Таблица1[],2,0),0)*$E$2/100</f>
        <v>0</v>
      </c>
      <c r="AY49" s="43">
        <f>IFERROR(VLOOKUP(P49,Таблица1[],4,0),0)*$E$2/100</f>
        <v>127.5</v>
      </c>
      <c r="AZ49" s="5" t="str">
        <f t="shared" si="4"/>
        <v>,  128,0,128</v>
      </c>
      <c r="BA49" s="43">
        <f>IFERROR(VLOOKUP(Q49,Таблица1[],3,0),0)*$E$2/100</f>
        <v>0</v>
      </c>
      <c r="BB49" s="43">
        <f>IFERROR(VLOOKUP(Q49,Таблица1[],2,0),0)*$E$2/100</f>
        <v>0</v>
      </c>
      <c r="BC49" s="43">
        <f>IFERROR(VLOOKUP(Q49,Таблица1[],4,0),0)*$E$2/100</f>
        <v>255</v>
      </c>
      <c r="BD49" s="5" t="str">
        <f t="shared" si="5"/>
        <v>,  0,0,255</v>
      </c>
      <c r="BE49" s="43">
        <f>IFERROR(VLOOKUP(R49,Таблица1[],3,0),0)*$E$2/100</f>
        <v>0</v>
      </c>
      <c r="BF49" s="43">
        <f>IFERROR(VLOOKUP(R49,Таблица1[],2,0),0)*$E$2/100</f>
        <v>85</v>
      </c>
      <c r="BG49" s="43">
        <f>IFERROR(VLOOKUP(R49,Таблица1[],4,0),0)*$E$2/100</f>
        <v>170</v>
      </c>
      <c r="BH49" s="5" t="str">
        <f t="shared" si="6"/>
        <v>,  0,85,170</v>
      </c>
      <c r="BI49" s="43">
        <f>IFERROR(VLOOKUP(S49,Таблица1[],3,0),0)*$E$2/100</f>
        <v>0</v>
      </c>
      <c r="BJ49" s="43">
        <f>IFERROR(VLOOKUP(S49,Таблица1[],2,0),0)*$E$2/100</f>
        <v>255</v>
      </c>
      <c r="BK49" s="43">
        <f>IFERROR(VLOOKUP(S49,Таблица1[],4,0),0)*$E$2/100</f>
        <v>0</v>
      </c>
      <c r="BL49" s="5" t="str">
        <f t="shared" si="7"/>
        <v>,  0,255,0</v>
      </c>
      <c r="BM49" s="43">
        <f>IFERROR(VLOOKUP(T49,Таблица1[],3,0),0)*$E$2/100</f>
        <v>0</v>
      </c>
      <c r="BN49" s="43">
        <f>IFERROR(VLOOKUP(T49,Таблица1[],2,0),0)*$E$2/100</f>
        <v>255</v>
      </c>
      <c r="BO49" s="43">
        <f>IFERROR(VLOOKUP(T49,Таблица1[],4,0),0)*$E$2/100</f>
        <v>0</v>
      </c>
      <c r="BP49" s="5" t="str">
        <f t="shared" si="8"/>
        <v>,  0,255,0</v>
      </c>
      <c r="BQ49" s="43">
        <f>IFERROR(VLOOKUP(U49,Таблица1[],3,0),0)*$E$2/100</f>
        <v>0</v>
      </c>
      <c r="BR49" s="43">
        <f>IFERROR(VLOOKUP(U49,Таблица1[],2,0),0)*$E$2/100</f>
        <v>255</v>
      </c>
      <c r="BS49" s="43">
        <f>IFERROR(VLOOKUP(U49,Таблица1[],4,0),0)*$E$2/100</f>
        <v>0</v>
      </c>
      <c r="BT49" s="5" t="str">
        <f t="shared" si="9"/>
        <v>,  0,255,0</v>
      </c>
      <c r="BU49" s="43">
        <f>IFERROR(VLOOKUP(V49,Таблица1[],3,0),0)*$E$2/100</f>
        <v>0</v>
      </c>
      <c r="BV49" s="43">
        <f>IFERROR(VLOOKUP(V49,Таблица1[],2,0),0)*$E$2/100</f>
        <v>255</v>
      </c>
      <c r="BW49" s="43">
        <f>IFERROR(VLOOKUP(V49,Таблица1[],4,0),0)*$E$2/100</f>
        <v>0</v>
      </c>
      <c r="BX49" s="5" t="str">
        <f t="shared" si="10"/>
        <v>,  0,255,0</v>
      </c>
      <c r="BY49" s="43">
        <f>IFERROR(VLOOKUP(W49,Таблица1[],3,0),0)*$E$2/100</f>
        <v>0</v>
      </c>
      <c r="BZ49" s="43">
        <f>IFERROR(VLOOKUP(W49,Таблица1[],2,0),0)*$E$2/100</f>
        <v>255</v>
      </c>
      <c r="CA49" s="43">
        <f>IFERROR(VLOOKUP(W49,Таблица1[],4,0),0)*$E$2/100</f>
        <v>0</v>
      </c>
      <c r="CB49" s="5" t="str">
        <f t="shared" si="11"/>
        <v>,  0,255,0</v>
      </c>
      <c r="CC49" s="43">
        <f>IFERROR(VLOOKUP(X49,Таблица1[],3,0),0)*$E$2/100</f>
        <v>0</v>
      </c>
      <c r="CD49" s="43">
        <f>IFERROR(VLOOKUP(X49,Таблица1[],2,0),0)*$E$2/100</f>
        <v>255</v>
      </c>
      <c r="CE49" s="43">
        <f>IFERROR(VLOOKUP(X49,Таблица1[],4,0),0)*$E$2/100</f>
        <v>0</v>
      </c>
      <c r="CF49" s="5" t="str">
        <f t="shared" si="12"/>
        <v>,  0,255,0</v>
      </c>
      <c r="CG49" s="43">
        <f>IFERROR(VLOOKUP(Y49,Таблица1[],3,0),0)*$E$2/100</f>
        <v>0</v>
      </c>
      <c r="CH49" s="43">
        <f>IFERROR(VLOOKUP(Y49,Таблица1[],2,0),0)*$E$2/100</f>
        <v>255</v>
      </c>
      <c r="CI49" s="43">
        <f>IFERROR(VLOOKUP(Y49,Таблица1[],4,0),0)*$E$2/100</f>
        <v>0</v>
      </c>
      <c r="CJ49" s="5" t="str">
        <f t="shared" si="13"/>
        <v>,  0,255,0</v>
      </c>
      <c r="CK49" s="43">
        <f>IFERROR(VLOOKUP(Z49,Таблица1[],3,0),0)*$E$2/100</f>
        <v>0</v>
      </c>
      <c r="CL49" s="43">
        <f>IFERROR(VLOOKUP(Z49,Таблица1[],2,0),0)*$E$2/100</f>
        <v>255</v>
      </c>
      <c r="CM49" s="43">
        <f>IFERROR(VLOOKUP(Z49,Таблица1[],4,0),0)*$E$2/100</f>
        <v>0</v>
      </c>
      <c r="CN49" s="5" t="str">
        <f t="shared" si="14"/>
        <v>,  0,255,0</v>
      </c>
      <c r="CO49" s="43">
        <f>IFERROR(VLOOKUP(AA49,Таблица1[],3,0),0)*$E$2/100</f>
        <v>0</v>
      </c>
      <c r="CP49" s="43">
        <f>IFERROR(VLOOKUP(AA49,Таблица1[],2,0),0)*$E$2/100</f>
        <v>255</v>
      </c>
      <c r="CQ49" s="43">
        <f>IFERROR(VLOOKUP(AA49,Таблица1[],4,0),0)*$E$2/100</f>
        <v>0</v>
      </c>
      <c r="CR49" s="5" t="str">
        <f t="shared" si="15"/>
        <v>,  0,255,0</v>
      </c>
    </row>
    <row r="50" spans="2:96" x14ac:dyDescent="0.45">
      <c r="B50" s="43">
        <v>32</v>
      </c>
      <c r="C50" s="43">
        <v>0</v>
      </c>
      <c r="D50" s="43">
        <v>20</v>
      </c>
      <c r="E50" s="43">
        <v>1</v>
      </c>
      <c r="F50" t="str">
        <f t="shared" si="16"/>
        <v>32,0,20,1</v>
      </c>
      <c r="P50" s="40" t="s">
        <v>39</v>
      </c>
      <c r="Q50" s="40" t="s">
        <v>40</v>
      </c>
      <c r="R50" s="40" t="s">
        <v>31</v>
      </c>
      <c r="S50" s="38" t="s">
        <v>31</v>
      </c>
      <c r="T50" s="38" t="s">
        <v>31</v>
      </c>
      <c r="U50" s="38" t="s">
        <v>31</v>
      </c>
      <c r="V50" s="38" t="s">
        <v>31</v>
      </c>
      <c r="W50" s="35" t="s">
        <v>31</v>
      </c>
      <c r="X50" s="35" t="s">
        <v>31</v>
      </c>
      <c r="Y50" s="31" t="s">
        <v>31</v>
      </c>
      <c r="Z50" s="31" t="s">
        <v>31</v>
      </c>
      <c r="AA50" s="33" t="s">
        <v>31</v>
      </c>
      <c r="AC50" t="str">
        <f>CONCATENATE($X$2,F50,CR50,CN50,CJ50,CF50,CB50,BX50,BT50,BP50,BL50,BH50,BD50,AZ50)</f>
        <v>.DB   32,0,20,1,  0,255,0,  0,255,0,  0,255,0,  0,255,0,  0,255,0,  0,255,0,  0,255,0,  0,255,0,  0,255,0,  0,255,0,  0,85,170,  0,0,255</v>
      </c>
      <c r="AD50" s="43" t="s">
        <v>24</v>
      </c>
      <c r="AE50" s="43"/>
      <c r="AF50" s="43"/>
      <c r="AG50" s="49">
        <f>IFERROR(VLOOKUP(HLOOKUP($AG$4,$H$4:$AA$24,ROW(AH50)-3, FALSE),Таблица1[],3,0),0)*$E$2/100</f>
        <v>0</v>
      </c>
      <c r="AH50" s="49">
        <f>IFERROR(VLOOKUP(HLOOKUP($AG$4,$H$4:$AA$24,ROW(AH50)-3, FALSE),Таблица1[],2,0),0)*$E$2/100</f>
        <v>0</v>
      </c>
      <c r="AI50" s="49">
        <f>IFERROR(VLOOKUP(HLOOKUP($AG$4,$H$4:$AA$24,ROW(AH50)-3, FALSE),Таблица1[],4,0),0)*$E$2/100</f>
        <v>0</v>
      </c>
      <c r="AJ50" s="5" t="str">
        <f t="shared" si="0"/>
        <v>,  0,0,0</v>
      </c>
      <c r="AK50" s="49">
        <f>IFERROR(VLOOKUP(G50,Таблица1[],3,0),0)*$E$2/100</f>
        <v>0</v>
      </c>
      <c r="AL50" s="43">
        <f>IFERROR(VLOOKUP(G50,Таблица1[],2,0),0)*$E$2/100</f>
        <v>0</v>
      </c>
      <c r="AM50" s="43">
        <f>IFERROR(VLOOKUP(G50,Таблица1[],4,0),0)*$E$2/100</f>
        <v>0</v>
      </c>
      <c r="AN50" s="5" t="str">
        <f t="shared" si="1"/>
        <v>,  0,0,0</v>
      </c>
      <c r="AO50" s="49">
        <f>IFERROR(VLOOKUP(K50,Таблица1[],3,0),0)*$E$2/100</f>
        <v>0</v>
      </c>
      <c r="AP50" s="43">
        <f>IFERROR(VLOOKUP(K50,Таблица1[],2,0),0)*$E$2/100</f>
        <v>0</v>
      </c>
      <c r="AQ50" s="43">
        <f>IFERROR(VLOOKUP(K50,Таблица1[],4,0),0)*$E$2/100</f>
        <v>0</v>
      </c>
      <c r="AR50" s="5" t="str">
        <f t="shared" si="2"/>
        <v>,  0,0,0</v>
      </c>
      <c r="AS50" s="49">
        <f>IFERROR(VLOOKUP(O50,Таблица1[],3,0),0)*$E$2/100</f>
        <v>0</v>
      </c>
      <c r="AT50" s="43">
        <f>IFERROR(VLOOKUP(O50,Таблица1[],2,0),0)*$E$2/100</f>
        <v>0</v>
      </c>
      <c r="AU50" s="43">
        <f>IFERROR(VLOOKUP(O50,Таблица1[],4,0),0)*$E$2/100</f>
        <v>0</v>
      </c>
      <c r="AV50" s="5" t="str">
        <f t="shared" si="3"/>
        <v>,  0,0,0</v>
      </c>
      <c r="AW50" s="47">
        <f>IFERROR(VLOOKUP(P50,Таблица1[],3,0),0)*$E$2/100</f>
        <v>0</v>
      </c>
      <c r="AX50" s="43">
        <f>IFERROR(VLOOKUP(P50,Таблица1[],2,0),0)*$E$2/100</f>
        <v>0</v>
      </c>
      <c r="AY50" s="43">
        <f>IFERROR(VLOOKUP(P50,Таблица1[],4,0),0)*$E$2/100</f>
        <v>255</v>
      </c>
      <c r="AZ50" s="5" t="str">
        <f t="shared" si="4"/>
        <v>,  0,0,255</v>
      </c>
      <c r="BA50" s="43">
        <f>IFERROR(VLOOKUP(Q50,Таблица1[],3,0),0)*$E$2/100</f>
        <v>0</v>
      </c>
      <c r="BB50" s="43">
        <f>IFERROR(VLOOKUP(Q50,Таблица1[],2,0),0)*$E$2/100</f>
        <v>85</v>
      </c>
      <c r="BC50" s="43">
        <f>IFERROR(VLOOKUP(Q50,Таблица1[],4,0),0)*$E$2/100</f>
        <v>170</v>
      </c>
      <c r="BD50" s="5" t="str">
        <f t="shared" si="5"/>
        <v>,  0,85,170</v>
      </c>
      <c r="BE50" s="43">
        <f>IFERROR(VLOOKUP(R50,Таблица1[],3,0),0)*$E$2/100</f>
        <v>0</v>
      </c>
      <c r="BF50" s="43">
        <f>IFERROR(VLOOKUP(R50,Таблица1[],2,0),0)*$E$2/100</f>
        <v>255</v>
      </c>
      <c r="BG50" s="43">
        <f>IFERROR(VLOOKUP(R50,Таблица1[],4,0),0)*$E$2/100</f>
        <v>0</v>
      </c>
      <c r="BH50" s="5" t="str">
        <f t="shared" si="6"/>
        <v>,  0,255,0</v>
      </c>
      <c r="BI50" s="43">
        <f>IFERROR(VLOOKUP(S50,Таблица1[],3,0),0)*$E$2/100</f>
        <v>0</v>
      </c>
      <c r="BJ50" s="43">
        <f>IFERROR(VLOOKUP(S50,Таблица1[],2,0),0)*$E$2/100</f>
        <v>255</v>
      </c>
      <c r="BK50" s="43">
        <f>IFERROR(VLOOKUP(S50,Таблица1[],4,0),0)*$E$2/100</f>
        <v>0</v>
      </c>
      <c r="BL50" s="5" t="str">
        <f t="shared" si="7"/>
        <v>,  0,255,0</v>
      </c>
      <c r="BM50" s="43">
        <f>IFERROR(VLOOKUP(T50,Таблица1[],3,0),0)*$E$2/100</f>
        <v>0</v>
      </c>
      <c r="BN50" s="43">
        <f>IFERROR(VLOOKUP(T50,Таблица1[],2,0),0)*$E$2/100</f>
        <v>255</v>
      </c>
      <c r="BO50" s="43">
        <f>IFERROR(VLOOKUP(T50,Таблица1[],4,0),0)*$E$2/100</f>
        <v>0</v>
      </c>
      <c r="BP50" s="5" t="str">
        <f t="shared" si="8"/>
        <v>,  0,255,0</v>
      </c>
      <c r="BQ50" s="43">
        <f>IFERROR(VLOOKUP(U50,Таблица1[],3,0),0)*$E$2/100</f>
        <v>0</v>
      </c>
      <c r="BR50" s="43">
        <f>IFERROR(VLOOKUP(U50,Таблица1[],2,0),0)*$E$2/100</f>
        <v>255</v>
      </c>
      <c r="BS50" s="43">
        <f>IFERROR(VLOOKUP(U50,Таблица1[],4,0),0)*$E$2/100</f>
        <v>0</v>
      </c>
      <c r="BT50" s="5" t="str">
        <f t="shared" si="9"/>
        <v>,  0,255,0</v>
      </c>
      <c r="BU50" s="43">
        <f>IFERROR(VLOOKUP(V50,Таблица1[],3,0),0)*$E$2/100</f>
        <v>0</v>
      </c>
      <c r="BV50" s="43">
        <f>IFERROR(VLOOKUP(V50,Таблица1[],2,0),0)*$E$2/100</f>
        <v>255</v>
      </c>
      <c r="BW50" s="43">
        <f>IFERROR(VLOOKUP(V50,Таблица1[],4,0),0)*$E$2/100</f>
        <v>0</v>
      </c>
      <c r="BX50" s="5" t="str">
        <f t="shared" si="10"/>
        <v>,  0,255,0</v>
      </c>
      <c r="BY50" s="43">
        <f>IFERROR(VLOOKUP(W50,Таблица1[],3,0),0)*$E$2/100</f>
        <v>0</v>
      </c>
      <c r="BZ50" s="43">
        <f>IFERROR(VLOOKUP(W50,Таблица1[],2,0),0)*$E$2/100</f>
        <v>255</v>
      </c>
      <c r="CA50" s="43">
        <f>IFERROR(VLOOKUP(W50,Таблица1[],4,0),0)*$E$2/100</f>
        <v>0</v>
      </c>
      <c r="CB50" s="5" t="str">
        <f t="shared" si="11"/>
        <v>,  0,255,0</v>
      </c>
      <c r="CC50" s="43">
        <f>IFERROR(VLOOKUP(X50,Таблица1[],3,0),0)*$E$2/100</f>
        <v>0</v>
      </c>
      <c r="CD50" s="43">
        <f>IFERROR(VLOOKUP(X50,Таблица1[],2,0),0)*$E$2/100</f>
        <v>255</v>
      </c>
      <c r="CE50" s="43">
        <f>IFERROR(VLOOKUP(X50,Таблица1[],4,0),0)*$E$2/100</f>
        <v>0</v>
      </c>
      <c r="CF50" s="5" t="str">
        <f t="shared" si="12"/>
        <v>,  0,255,0</v>
      </c>
      <c r="CG50" s="43">
        <f>IFERROR(VLOOKUP(Y50,Таблица1[],3,0),0)*$E$2/100</f>
        <v>0</v>
      </c>
      <c r="CH50" s="43">
        <f>IFERROR(VLOOKUP(Y50,Таблица1[],2,0),0)*$E$2/100</f>
        <v>255</v>
      </c>
      <c r="CI50" s="43">
        <f>IFERROR(VLOOKUP(Y50,Таблица1[],4,0),0)*$E$2/100</f>
        <v>0</v>
      </c>
      <c r="CJ50" s="5" t="str">
        <f t="shared" si="13"/>
        <v>,  0,255,0</v>
      </c>
      <c r="CK50" s="43">
        <f>IFERROR(VLOOKUP(Z50,Таблица1[],3,0),0)*$E$2/100</f>
        <v>0</v>
      </c>
      <c r="CL50" s="43">
        <f>IFERROR(VLOOKUP(Z50,Таблица1[],2,0),0)*$E$2/100</f>
        <v>255</v>
      </c>
      <c r="CM50" s="43">
        <f>IFERROR(VLOOKUP(Z50,Таблица1[],4,0),0)*$E$2/100</f>
        <v>0</v>
      </c>
      <c r="CN50" s="5" t="str">
        <f t="shared" si="14"/>
        <v>,  0,255,0</v>
      </c>
      <c r="CO50" s="43">
        <f>IFERROR(VLOOKUP(AA50,Таблица1[],3,0),0)*$E$2/100</f>
        <v>0</v>
      </c>
      <c r="CP50" s="43">
        <f>IFERROR(VLOOKUP(AA50,Таблица1[],2,0),0)*$E$2/100</f>
        <v>255</v>
      </c>
      <c r="CQ50" s="43">
        <f>IFERROR(VLOOKUP(AA50,Таблица1[],4,0),0)*$E$2/100</f>
        <v>0</v>
      </c>
      <c r="CR50" s="5" t="str">
        <f t="shared" si="15"/>
        <v>,  0,255,0</v>
      </c>
    </row>
    <row r="51" spans="2:96" x14ac:dyDescent="0.45">
      <c r="B51" s="43">
        <v>32</v>
      </c>
      <c r="C51" s="43">
        <v>0</v>
      </c>
      <c r="D51" s="43">
        <v>20</v>
      </c>
      <c r="E51" s="43">
        <v>1</v>
      </c>
      <c r="F51" t="str">
        <f t="shared" si="16"/>
        <v>32,0,20,1</v>
      </c>
      <c r="P51" s="40" t="s">
        <v>40</v>
      </c>
      <c r="Q51" s="40" t="s">
        <v>31</v>
      </c>
      <c r="R51" s="40" t="s">
        <v>31</v>
      </c>
      <c r="S51" s="38" t="s">
        <v>31</v>
      </c>
      <c r="T51" s="38" t="s">
        <v>31</v>
      </c>
      <c r="U51" s="38" t="s">
        <v>31</v>
      </c>
      <c r="V51" s="38" t="s">
        <v>31</v>
      </c>
      <c r="W51" s="35" t="s">
        <v>31</v>
      </c>
      <c r="X51" s="35" t="s">
        <v>31</v>
      </c>
      <c r="Y51" s="31" t="s">
        <v>31</v>
      </c>
      <c r="Z51" s="31" t="s">
        <v>31</v>
      </c>
      <c r="AA51" s="33" t="s">
        <v>31</v>
      </c>
      <c r="AC51" t="str">
        <f>CONCATENATE($X$2,F51,CR51,CN51,CJ51,CF51,CB51,BX51,BT51,BP51,BL51,BH51,BD51,AZ51)</f>
        <v>.DB   32,0,20,1,  0,255,0,  0,255,0,  0,255,0,  0,255,0,  0,255,0,  0,255,0,  0,255,0,  0,255,0,  0,255,0,  0,255,0,  0,255,0,  0,85,170</v>
      </c>
      <c r="AD51" s="43" t="s">
        <v>24</v>
      </c>
      <c r="AE51" s="43"/>
      <c r="AF51" s="43"/>
      <c r="AG51" s="49">
        <f>IFERROR(VLOOKUP(HLOOKUP($AG$4,$H$4:$AA$24,ROW(AH51)-3, FALSE),Таблица1[],3,0),0)*$E$2/100</f>
        <v>0</v>
      </c>
      <c r="AH51" s="49">
        <f>IFERROR(VLOOKUP(HLOOKUP($AG$4,$H$4:$AA$24,ROW(AH51)-3, FALSE),Таблица1[],2,0),0)*$E$2/100</f>
        <v>0</v>
      </c>
      <c r="AI51" s="49">
        <f>IFERROR(VLOOKUP(HLOOKUP($AG$4,$H$4:$AA$24,ROW(AH51)-3, FALSE),Таблица1[],4,0),0)*$E$2/100</f>
        <v>0</v>
      </c>
      <c r="AJ51" s="5" t="str">
        <f t="shared" si="0"/>
        <v>,  0,0,0</v>
      </c>
      <c r="AK51" s="49">
        <f>IFERROR(VLOOKUP(G51,Таблица1[],3,0),0)*$E$2/100</f>
        <v>0</v>
      </c>
      <c r="AL51" s="43">
        <f>IFERROR(VLOOKUP(G51,Таблица1[],2,0),0)*$E$2/100</f>
        <v>0</v>
      </c>
      <c r="AM51" s="43">
        <f>IFERROR(VLOOKUP(G51,Таблица1[],4,0),0)*$E$2/100</f>
        <v>0</v>
      </c>
      <c r="AN51" s="5" t="str">
        <f t="shared" si="1"/>
        <v>,  0,0,0</v>
      </c>
      <c r="AO51" s="49">
        <f>IFERROR(VLOOKUP(K51,Таблица1[],3,0),0)*$E$2/100</f>
        <v>0</v>
      </c>
      <c r="AP51" s="43">
        <f>IFERROR(VLOOKUP(K51,Таблица1[],2,0),0)*$E$2/100</f>
        <v>0</v>
      </c>
      <c r="AQ51" s="43">
        <f>IFERROR(VLOOKUP(K51,Таблица1[],4,0),0)*$E$2/100</f>
        <v>0</v>
      </c>
      <c r="AR51" s="5" t="str">
        <f t="shared" si="2"/>
        <v>,  0,0,0</v>
      </c>
      <c r="AS51" s="49">
        <f>IFERROR(VLOOKUP(O51,Таблица1[],3,0),0)*$E$2/100</f>
        <v>0</v>
      </c>
      <c r="AT51" s="43">
        <f>IFERROR(VLOOKUP(O51,Таблица1[],2,0),0)*$E$2/100</f>
        <v>0</v>
      </c>
      <c r="AU51" s="43">
        <f>IFERROR(VLOOKUP(O51,Таблица1[],4,0),0)*$E$2/100</f>
        <v>0</v>
      </c>
      <c r="AV51" s="5" t="str">
        <f t="shared" si="3"/>
        <v>,  0,0,0</v>
      </c>
      <c r="AW51" s="47">
        <f>IFERROR(VLOOKUP(P51,Таблица1[],3,0),0)*$E$2/100</f>
        <v>0</v>
      </c>
      <c r="AX51" s="43">
        <f>IFERROR(VLOOKUP(P51,Таблица1[],2,0),0)*$E$2/100</f>
        <v>85</v>
      </c>
      <c r="AY51" s="43">
        <f>IFERROR(VLOOKUP(P51,Таблица1[],4,0),0)*$E$2/100</f>
        <v>170</v>
      </c>
      <c r="AZ51" s="5" t="str">
        <f t="shared" si="4"/>
        <v>,  0,85,170</v>
      </c>
      <c r="BA51" s="43">
        <f>IFERROR(VLOOKUP(Q51,Таблица1[],3,0),0)*$E$2/100</f>
        <v>0</v>
      </c>
      <c r="BB51" s="43">
        <f>IFERROR(VLOOKUP(Q51,Таблица1[],2,0),0)*$E$2/100</f>
        <v>255</v>
      </c>
      <c r="BC51" s="43">
        <f>IFERROR(VLOOKUP(Q51,Таблица1[],4,0),0)*$E$2/100</f>
        <v>0</v>
      </c>
      <c r="BD51" s="5" t="str">
        <f t="shared" si="5"/>
        <v>,  0,255,0</v>
      </c>
      <c r="BE51" s="43">
        <f>IFERROR(VLOOKUP(R51,Таблица1[],3,0),0)*$E$2/100</f>
        <v>0</v>
      </c>
      <c r="BF51" s="43">
        <f>IFERROR(VLOOKUP(R51,Таблица1[],2,0),0)*$E$2/100</f>
        <v>255</v>
      </c>
      <c r="BG51" s="43">
        <f>IFERROR(VLOOKUP(R51,Таблица1[],4,0),0)*$E$2/100</f>
        <v>0</v>
      </c>
      <c r="BH51" s="5" t="str">
        <f t="shared" si="6"/>
        <v>,  0,255,0</v>
      </c>
      <c r="BI51" s="43">
        <f>IFERROR(VLOOKUP(S51,Таблица1[],3,0),0)*$E$2/100</f>
        <v>0</v>
      </c>
      <c r="BJ51" s="43">
        <f>IFERROR(VLOOKUP(S51,Таблица1[],2,0),0)*$E$2/100</f>
        <v>255</v>
      </c>
      <c r="BK51" s="43">
        <f>IFERROR(VLOOKUP(S51,Таблица1[],4,0),0)*$E$2/100</f>
        <v>0</v>
      </c>
      <c r="BL51" s="5" t="str">
        <f t="shared" si="7"/>
        <v>,  0,255,0</v>
      </c>
      <c r="BM51" s="43">
        <f>IFERROR(VLOOKUP(T51,Таблица1[],3,0),0)*$E$2/100</f>
        <v>0</v>
      </c>
      <c r="BN51" s="43">
        <f>IFERROR(VLOOKUP(T51,Таблица1[],2,0),0)*$E$2/100</f>
        <v>255</v>
      </c>
      <c r="BO51" s="43">
        <f>IFERROR(VLOOKUP(T51,Таблица1[],4,0),0)*$E$2/100</f>
        <v>0</v>
      </c>
      <c r="BP51" s="5" t="str">
        <f t="shared" si="8"/>
        <v>,  0,255,0</v>
      </c>
      <c r="BQ51" s="43">
        <f>IFERROR(VLOOKUP(U51,Таблица1[],3,0),0)*$E$2/100</f>
        <v>0</v>
      </c>
      <c r="BR51" s="43">
        <f>IFERROR(VLOOKUP(U51,Таблица1[],2,0),0)*$E$2/100</f>
        <v>255</v>
      </c>
      <c r="BS51" s="43">
        <f>IFERROR(VLOOKUP(U51,Таблица1[],4,0),0)*$E$2/100</f>
        <v>0</v>
      </c>
      <c r="BT51" s="5" t="str">
        <f t="shared" si="9"/>
        <v>,  0,255,0</v>
      </c>
      <c r="BU51" s="43">
        <f>IFERROR(VLOOKUP(V51,Таблица1[],3,0),0)*$E$2/100</f>
        <v>0</v>
      </c>
      <c r="BV51" s="43">
        <f>IFERROR(VLOOKUP(V51,Таблица1[],2,0),0)*$E$2/100</f>
        <v>255</v>
      </c>
      <c r="BW51" s="43">
        <f>IFERROR(VLOOKUP(V51,Таблица1[],4,0),0)*$E$2/100</f>
        <v>0</v>
      </c>
      <c r="BX51" s="5" t="str">
        <f t="shared" si="10"/>
        <v>,  0,255,0</v>
      </c>
      <c r="BY51" s="43">
        <f>IFERROR(VLOOKUP(W51,Таблица1[],3,0),0)*$E$2/100</f>
        <v>0</v>
      </c>
      <c r="BZ51" s="43">
        <f>IFERROR(VLOOKUP(W51,Таблица1[],2,0),0)*$E$2/100</f>
        <v>255</v>
      </c>
      <c r="CA51" s="43">
        <f>IFERROR(VLOOKUP(W51,Таблица1[],4,0),0)*$E$2/100</f>
        <v>0</v>
      </c>
      <c r="CB51" s="5" t="str">
        <f t="shared" si="11"/>
        <v>,  0,255,0</v>
      </c>
      <c r="CC51" s="43">
        <f>IFERROR(VLOOKUP(X51,Таблица1[],3,0),0)*$E$2/100</f>
        <v>0</v>
      </c>
      <c r="CD51" s="43">
        <f>IFERROR(VLOOKUP(X51,Таблица1[],2,0),0)*$E$2/100</f>
        <v>255</v>
      </c>
      <c r="CE51" s="43">
        <f>IFERROR(VLOOKUP(X51,Таблица1[],4,0),0)*$E$2/100</f>
        <v>0</v>
      </c>
      <c r="CF51" s="5" t="str">
        <f t="shared" si="12"/>
        <v>,  0,255,0</v>
      </c>
      <c r="CG51" s="43">
        <f>IFERROR(VLOOKUP(Y51,Таблица1[],3,0),0)*$E$2/100</f>
        <v>0</v>
      </c>
      <c r="CH51" s="43">
        <f>IFERROR(VLOOKUP(Y51,Таблица1[],2,0),0)*$E$2/100</f>
        <v>255</v>
      </c>
      <c r="CI51" s="43">
        <f>IFERROR(VLOOKUP(Y51,Таблица1[],4,0),0)*$E$2/100</f>
        <v>0</v>
      </c>
      <c r="CJ51" s="5" t="str">
        <f t="shared" si="13"/>
        <v>,  0,255,0</v>
      </c>
      <c r="CK51" s="43">
        <f>IFERROR(VLOOKUP(Z51,Таблица1[],3,0),0)*$E$2/100</f>
        <v>0</v>
      </c>
      <c r="CL51" s="43">
        <f>IFERROR(VLOOKUP(Z51,Таблица1[],2,0),0)*$E$2/100</f>
        <v>255</v>
      </c>
      <c r="CM51" s="43">
        <f>IFERROR(VLOOKUP(Z51,Таблица1[],4,0),0)*$E$2/100</f>
        <v>0</v>
      </c>
      <c r="CN51" s="5" t="str">
        <f t="shared" si="14"/>
        <v>,  0,255,0</v>
      </c>
      <c r="CO51" s="43">
        <f>IFERROR(VLOOKUP(AA51,Таблица1[],3,0),0)*$E$2/100</f>
        <v>0</v>
      </c>
      <c r="CP51" s="43">
        <f>IFERROR(VLOOKUP(AA51,Таблица1[],2,0),0)*$E$2/100</f>
        <v>255</v>
      </c>
      <c r="CQ51" s="43">
        <f>IFERROR(VLOOKUP(AA51,Таблица1[],4,0),0)*$E$2/100</f>
        <v>0</v>
      </c>
      <c r="CR51" s="5" t="str">
        <f t="shared" si="15"/>
        <v>,  0,255,0</v>
      </c>
    </row>
    <row r="52" spans="2:96" x14ac:dyDescent="0.45">
      <c r="B52" s="43">
        <v>32</v>
      </c>
      <c r="C52" s="43">
        <v>0</v>
      </c>
      <c r="D52" s="43">
        <v>20</v>
      </c>
      <c r="E52" s="43">
        <v>1</v>
      </c>
      <c r="F52" t="str">
        <f t="shared" si="16"/>
        <v>32,0,20,1</v>
      </c>
      <c r="P52" s="40" t="s">
        <v>31</v>
      </c>
      <c r="Q52" s="40" t="s">
        <v>31</v>
      </c>
      <c r="R52" s="40" t="s">
        <v>31</v>
      </c>
      <c r="S52" s="38" t="s">
        <v>31</v>
      </c>
      <c r="T52" s="38" t="s">
        <v>31</v>
      </c>
      <c r="U52" s="38" t="s">
        <v>31</v>
      </c>
      <c r="V52" s="38" t="s">
        <v>31</v>
      </c>
      <c r="W52" s="35" t="s">
        <v>31</v>
      </c>
      <c r="X52" s="35" t="s">
        <v>31</v>
      </c>
      <c r="Y52" s="31" t="s">
        <v>31</v>
      </c>
      <c r="Z52" s="31" t="s">
        <v>31</v>
      </c>
      <c r="AA52" s="33" t="s">
        <v>31</v>
      </c>
      <c r="AC52" t="str">
        <f>CONCATENATE($X$2,F52,CR52,CN52,CJ52,CF52,CB52,BX52,BT52,BP52,BL52,BH52,BD52,AZ52)</f>
        <v>.DB   32,0,20,1,  0,255,0,  0,255,0,  0,255,0,  0,255,0,  0,255,0,  0,255,0,  0,255,0,  0,255,0,  0,255,0,  0,255,0,  0,255,0,  0,255,0</v>
      </c>
      <c r="AD52" s="43" t="s">
        <v>24</v>
      </c>
      <c r="AE52" s="43"/>
      <c r="AF52" s="43"/>
      <c r="AG52" s="49">
        <f>IFERROR(VLOOKUP(HLOOKUP($AG$4,$H$4:$AA$24,ROW(AH52)-3, FALSE),Таблица1[],3,0),0)*$E$2/100</f>
        <v>0</v>
      </c>
      <c r="AH52" s="49">
        <f>IFERROR(VLOOKUP(HLOOKUP($AG$4,$H$4:$AA$24,ROW(AH52)-3, FALSE),Таблица1[],2,0),0)*$E$2/100</f>
        <v>0</v>
      </c>
      <c r="AI52" s="49">
        <f>IFERROR(VLOOKUP(HLOOKUP($AG$4,$H$4:$AA$24,ROW(AH52)-3, FALSE),Таблица1[],4,0),0)*$E$2/100</f>
        <v>0</v>
      </c>
      <c r="AJ52" s="5" t="str">
        <f t="shared" si="0"/>
        <v>,  0,0,0</v>
      </c>
      <c r="AK52" s="49">
        <f>IFERROR(VLOOKUP(G52,Таблица1[],3,0),0)*$E$2/100</f>
        <v>0</v>
      </c>
      <c r="AL52" s="43">
        <f>IFERROR(VLOOKUP(G52,Таблица1[],2,0),0)*$E$2/100</f>
        <v>0</v>
      </c>
      <c r="AM52" s="43">
        <f>IFERROR(VLOOKUP(G52,Таблица1[],4,0),0)*$E$2/100</f>
        <v>0</v>
      </c>
      <c r="AN52" s="5" t="str">
        <f t="shared" si="1"/>
        <v>,  0,0,0</v>
      </c>
      <c r="AO52" s="49">
        <f>IFERROR(VLOOKUP(K52,Таблица1[],3,0),0)*$E$2/100</f>
        <v>0</v>
      </c>
      <c r="AP52" s="43">
        <f>IFERROR(VLOOKUP(K52,Таблица1[],2,0),0)*$E$2/100</f>
        <v>0</v>
      </c>
      <c r="AQ52" s="43">
        <f>IFERROR(VLOOKUP(K52,Таблица1[],4,0),0)*$E$2/100</f>
        <v>0</v>
      </c>
      <c r="AR52" s="5" t="str">
        <f t="shared" si="2"/>
        <v>,  0,0,0</v>
      </c>
      <c r="AS52" s="49">
        <f>IFERROR(VLOOKUP(O52,Таблица1[],3,0),0)*$E$2/100</f>
        <v>0</v>
      </c>
      <c r="AT52" s="43">
        <f>IFERROR(VLOOKUP(O52,Таблица1[],2,0),0)*$E$2/100</f>
        <v>0</v>
      </c>
      <c r="AU52" s="43">
        <f>IFERROR(VLOOKUP(O52,Таблица1[],4,0),0)*$E$2/100</f>
        <v>0</v>
      </c>
      <c r="AV52" s="5" t="str">
        <f t="shared" si="3"/>
        <v>,  0,0,0</v>
      </c>
      <c r="AW52" s="47">
        <f>IFERROR(VLOOKUP(P52,Таблица1[],3,0),0)*$E$2/100</f>
        <v>0</v>
      </c>
      <c r="AX52" s="43">
        <f>IFERROR(VLOOKUP(P52,Таблица1[],2,0),0)*$E$2/100</f>
        <v>255</v>
      </c>
      <c r="AY52" s="43">
        <f>IFERROR(VLOOKUP(P52,Таблица1[],4,0),0)*$E$2/100</f>
        <v>0</v>
      </c>
      <c r="AZ52" s="5" t="str">
        <f t="shared" si="4"/>
        <v>,  0,255,0</v>
      </c>
      <c r="BA52" s="43">
        <f>IFERROR(VLOOKUP(Q52,Таблица1[],3,0),0)*$E$2/100</f>
        <v>0</v>
      </c>
      <c r="BB52" s="43">
        <f>IFERROR(VLOOKUP(Q52,Таблица1[],2,0),0)*$E$2/100</f>
        <v>255</v>
      </c>
      <c r="BC52" s="43">
        <f>IFERROR(VLOOKUP(Q52,Таблица1[],4,0),0)*$E$2/100</f>
        <v>0</v>
      </c>
      <c r="BD52" s="5" t="str">
        <f t="shared" si="5"/>
        <v>,  0,255,0</v>
      </c>
      <c r="BE52" s="43">
        <f>IFERROR(VLOOKUP(R52,Таблица1[],3,0),0)*$E$2/100</f>
        <v>0</v>
      </c>
      <c r="BF52" s="43">
        <f>IFERROR(VLOOKUP(R52,Таблица1[],2,0),0)*$E$2/100</f>
        <v>255</v>
      </c>
      <c r="BG52" s="43">
        <f>IFERROR(VLOOKUP(R52,Таблица1[],4,0),0)*$E$2/100</f>
        <v>0</v>
      </c>
      <c r="BH52" s="5" t="str">
        <f t="shared" si="6"/>
        <v>,  0,255,0</v>
      </c>
      <c r="BI52" s="43">
        <f>IFERROR(VLOOKUP(S52,Таблица1[],3,0),0)*$E$2/100</f>
        <v>0</v>
      </c>
      <c r="BJ52" s="43">
        <f>IFERROR(VLOOKUP(S52,Таблица1[],2,0),0)*$E$2/100</f>
        <v>255</v>
      </c>
      <c r="BK52" s="43">
        <f>IFERROR(VLOOKUP(S52,Таблица1[],4,0),0)*$E$2/100</f>
        <v>0</v>
      </c>
      <c r="BL52" s="5" t="str">
        <f t="shared" si="7"/>
        <v>,  0,255,0</v>
      </c>
      <c r="BM52" s="43">
        <f>IFERROR(VLOOKUP(T52,Таблица1[],3,0),0)*$E$2/100</f>
        <v>0</v>
      </c>
      <c r="BN52" s="43">
        <f>IFERROR(VLOOKUP(T52,Таблица1[],2,0),0)*$E$2/100</f>
        <v>255</v>
      </c>
      <c r="BO52" s="43">
        <f>IFERROR(VLOOKUP(T52,Таблица1[],4,0),0)*$E$2/100</f>
        <v>0</v>
      </c>
      <c r="BP52" s="5" t="str">
        <f t="shared" si="8"/>
        <v>,  0,255,0</v>
      </c>
      <c r="BQ52" s="43">
        <f>IFERROR(VLOOKUP(U52,Таблица1[],3,0),0)*$E$2/100</f>
        <v>0</v>
      </c>
      <c r="BR52" s="43">
        <f>IFERROR(VLOOKUP(U52,Таблица1[],2,0),0)*$E$2/100</f>
        <v>255</v>
      </c>
      <c r="BS52" s="43">
        <f>IFERROR(VLOOKUP(U52,Таблица1[],4,0),0)*$E$2/100</f>
        <v>0</v>
      </c>
      <c r="BT52" s="5" t="str">
        <f t="shared" si="9"/>
        <v>,  0,255,0</v>
      </c>
      <c r="BU52" s="43">
        <f>IFERROR(VLOOKUP(V52,Таблица1[],3,0),0)*$E$2/100</f>
        <v>0</v>
      </c>
      <c r="BV52" s="43">
        <f>IFERROR(VLOOKUP(V52,Таблица1[],2,0),0)*$E$2/100</f>
        <v>255</v>
      </c>
      <c r="BW52" s="43">
        <f>IFERROR(VLOOKUP(V52,Таблица1[],4,0),0)*$E$2/100</f>
        <v>0</v>
      </c>
      <c r="BX52" s="5" t="str">
        <f t="shared" si="10"/>
        <v>,  0,255,0</v>
      </c>
      <c r="BY52" s="43">
        <f>IFERROR(VLOOKUP(W52,Таблица1[],3,0),0)*$E$2/100</f>
        <v>0</v>
      </c>
      <c r="BZ52" s="43">
        <f>IFERROR(VLOOKUP(W52,Таблица1[],2,0),0)*$E$2/100</f>
        <v>255</v>
      </c>
      <c r="CA52" s="43">
        <f>IFERROR(VLOOKUP(W52,Таблица1[],4,0),0)*$E$2/100</f>
        <v>0</v>
      </c>
      <c r="CB52" s="5" t="str">
        <f t="shared" si="11"/>
        <v>,  0,255,0</v>
      </c>
      <c r="CC52" s="43">
        <f>IFERROR(VLOOKUP(X52,Таблица1[],3,0),0)*$E$2/100</f>
        <v>0</v>
      </c>
      <c r="CD52" s="43">
        <f>IFERROR(VLOOKUP(X52,Таблица1[],2,0),0)*$E$2/100</f>
        <v>255</v>
      </c>
      <c r="CE52" s="43">
        <f>IFERROR(VLOOKUP(X52,Таблица1[],4,0),0)*$E$2/100</f>
        <v>0</v>
      </c>
      <c r="CF52" s="5" t="str">
        <f t="shared" si="12"/>
        <v>,  0,255,0</v>
      </c>
      <c r="CG52" s="43">
        <f>IFERROR(VLOOKUP(Y52,Таблица1[],3,0),0)*$E$2/100</f>
        <v>0</v>
      </c>
      <c r="CH52" s="43">
        <f>IFERROR(VLOOKUP(Y52,Таблица1[],2,0),0)*$E$2/100</f>
        <v>255</v>
      </c>
      <c r="CI52" s="43">
        <f>IFERROR(VLOOKUP(Y52,Таблица1[],4,0),0)*$E$2/100</f>
        <v>0</v>
      </c>
      <c r="CJ52" s="5" t="str">
        <f t="shared" si="13"/>
        <v>,  0,255,0</v>
      </c>
      <c r="CK52" s="43">
        <f>IFERROR(VLOOKUP(Z52,Таблица1[],3,0),0)*$E$2/100</f>
        <v>0</v>
      </c>
      <c r="CL52" s="43">
        <f>IFERROR(VLOOKUP(Z52,Таблица1[],2,0),0)*$E$2/100</f>
        <v>255</v>
      </c>
      <c r="CM52" s="43">
        <f>IFERROR(VLOOKUP(Z52,Таблица1[],4,0),0)*$E$2/100</f>
        <v>0</v>
      </c>
      <c r="CN52" s="5" t="str">
        <f t="shared" si="14"/>
        <v>,  0,255,0</v>
      </c>
      <c r="CO52" s="43">
        <f>IFERROR(VLOOKUP(AA52,Таблица1[],3,0),0)*$E$2/100</f>
        <v>0</v>
      </c>
      <c r="CP52" s="43">
        <f>IFERROR(VLOOKUP(AA52,Таблица1[],2,0),0)*$E$2/100</f>
        <v>255</v>
      </c>
      <c r="CQ52" s="43">
        <f>IFERROR(VLOOKUP(AA52,Таблица1[],4,0),0)*$E$2/100</f>
        <v>0</v>
      </c>
      <c r="CR52" s="5" t="str">
        <f t="shared" si="15"/>
        <v>,  0,255,0</v>
      </c>
    </row>
    <row r="53" spans="2:96" x14ac:dyDescent="0.45">
      <c r="B53" s="43">
        <v>32</v>
      </c>
      <c r="C53" s="43">
        <v>0</v>
      </c>
      <c r="D53" s="43">
        <v>20</v>
      </c>
      <c r="E53" s="43">
        <v>1</v>
      </c>
      <c r="F53" t="str">
        <f t="shared" si="16"/>
        <v>32,0,20,1</v>
      </c>
      <c r="P53" s="40" t="s">
        <v>43</v>
      </c>
      <c r="Z53" s="31" t="s">
        <v>43</v>
      </c>
      <c r="AA53" s="33" t="s">
        <v>41</v>
      </c>
      <c r="AC53" t="str">
        <f>CONCATENATE($X$2,F53,CR53,CN53,CJ53,CF53,CB53,BX53,BT53,BP53,BL53,BH53,BD53,AZ53)</f>
        <v>.DB   32,0,20,1,  0,128,128,  85,85,85,  0,0,0,  0,0,0,  0,0,0,  0,0,0,  0,0,0,  0,0,0,  0,0,0,  0,0,0,  0,0,0,  85,85,85</v>
      </c>
      <c r="AD53" s="43" t="s">
        <v>24</v>
      </c>
      <c r="AE53" s="43"/>
      <c r="AF53" s="43"/>
      <c r="AG53" s="49">
        <f>IFERROR(VLOOKUP(HLOOKUP($AG$4,$H$4:$AA$24,ROW(AH53)-3, FALSE),Таблица1[],3,0),0)*$E$2/100</f>
        <v>0</v>
      </c>
      <c r="AH53" s="49">
        <f>IFERROR(VLOOKUP(HLOOKUP($AG$4,$H$4:$AA$24,ROW(AH53)-3, FALSE),Таблица1[],2,0),0)*$E$2/100</f>
        <v>0</v>
      </c>
      <c r="AI53" s="49">
        <f>IFERROR(VLOOKUP(HLOOKUP($AG$4,$H$4:$AA$24,ROW(AH53)-3, FALSE),Таблица1[],4,0),0)*$E$2/100</f>
        <v>0</v>
      </c>
      <c r="AJ53" s="5" t="str">
        <f t="shared" si="0"/>
        <v>,  0,0,0</v>
      </c>
      <c r="AK53" s="49">
        <f>IFERROR(VLOOKUP(G53,Таблица1[],3,0),0)*$E$2/100</f>
        <v>0</v>
      </c>
      <c r="AL53" s="43">
        <f>IFERROR(VLOOKUP(G53,Таблица1[],2,0),0)*$E$2/100</f>
        <v>0</v>
      </c>
      <c r="AM53" s="43">
        <f>IFERROR(VLOOKUP(G53,Таблица1[],4,0),0)*$E$2/100</f>
        <v>0</v>
      </c>
      <c r="AN53" s="5" t="str">
        <f t="shared" si="1"/>
        <v>,  0,0,0</v>
      </c>
      <c r="AO53" s="49">
        <f>IFERROR(VLOOKUP(K53,Таблица1[],3,0),0)*$E$2/100</f>
        <v>0</v>
      </c>
      <c r="AP53" s="43">
        <f>IFERROR(VLOOKUP(K53,Таблица1[],2,0),0)*$E$2/100</f>
        <v>0</v>
      </c>
      <c r="AQ53" s="43">
        <f>IFERROR(VLOOKUP(K53,Таблица1[],4,0),0)*$E$2/100</f>
        <v>0</v>
      </c>
      <c r="AR53" s="5" t="str">
        <f t="shared" si="2"/>
        <v>,  0,0,0</v>
      </c>
      <c r="AS53" s="49">
        <f>IFERROR(VLOOKUP(O53,Таблица1[],3,0),0)*$E$2/100</f>
        <v>0</v>
      </c>
      <c r="AT53" s="43">
        <f>IFERROR(VLOOKUP(O53,Таблица1[],2,0),0)*$E$2/100</f>
        <v>0</v>
      </c>
      <c r="AU53" s="43">
        <f>IFERROR(VLOOKUP(O53,Таблица1[],4,0),0)*$E$2/100</f>
        <v>0</v>
      </c>
      <c r="AV53" s="5" t="str">
        <f t="shared" si="3"/>
        <v>,  0,0,0</v>
      </c>
      <c r="AW53" s="47">
        <f>IFERROR(VLOOKUP(P53,Таблица1[],3,0),0)*$E$2/100</f>
        <v>85</v>
      </c>
      <c r="AX53" s="43">
        <f>IFERROR(VLOOKUP(P53,Таблица1[],2,0),0)*$E$2/100</f>
        <v>85</v>
      </c>
      <c r="AY53" s="43">
        <f>IFERROR(VLOOKUP(P53,Таблица1[],4,0),0)*$E$2/100</f>
        <v>85</v>
      </c>
      <c r="AZ53" s="5" t="str">
        <f t="shared" si="4"/>
        <v>,  85,85,85</v>
      </c>
      <c r="BA53" s="43">
        <f>IFERROR(VLOOKUP(Q53,Таблица1[],3,0),0)*$E$2/100</f>
        <v>0</v>
      </c>
      <c r="BB53" s="43">
        <f>IFERROR(VLOOKUP(Q53,Таблица1[],2,0),0)*$E$2/100</f>
        <v>0</v>
      </c>
      <c r="BC53" s="43">
        <f>IFERROR(VLOOKUP(Q53,Таблица1[],4,0),0)*$E$2/100</f>
        <v>0</v>
      </c>
      <c r="BD53" s="5" t="str">
        <f t="shared" si="5"/>
        <v>,  0,0,0</v>
      </c>
      <c r="BE53" s="43">
        <f>IFERROR(VLOOKUP(R53,Таблица1[],3,0),0)*$E$2/100</f>
        <v>0</v>
      </c>
      <c r="BF53" s="43">
        <f>IFERROR(VLOOKUP(R53,Таблица1[],2,0),0)*$E$2/100</f>
        <v>0</v>
      </c>
      <c r="BG53" s="43">
        <f>IFERROR(VLOOKUP(R53,Таблица1[],4,0),0)*$E$2/100</f>
        <v>0</v>
      </c>
      <c r="BH53" s="5" t="str">
        <f t="shared" si="6"/>
        <v>,  0,0,0</v>
      </c>
      <c r="BI53" s="43">
        <f>IFERROR(VLOOKUP(S53,Таблица1[],3,0),0)*$E$2/100</f>
        <v>0</v>
      </c>
      <c r="BJ53" s="43">
        <f>IFERROR(VLOOKUP(S53,Таблица1[],2,0),0)*$E$2/100</f>
        <v>0</v>
      </c>
      <c r="BK53" s="43">
        <f>IFERROR(VLOOKUP(S53,Таблица1[],4,0),0)*$E$2/100</f>
        <v>0</v>
      </c>
      <c r="BL53" s="5" t="str">
        <f t="shared" si="7"/>
        <v>,  0,0,0</v>
      </c>
      <c r="BM53" s="43">
        <f>IFERROR(VLOOKUP(T53,Таблица1[],3,0),0)*$E$2/100</f>
        <v>0</v>
      </c>
      <c r="BN53" s="43">
        <f>IFERROR(VLOOKUP(T53,Таблица1[],2,0),0)*$E$2/100</f>
        <v>0</v>
      </c>
      <c r="BO53" s="43">
        <f>IFERROR(VLOOKUP(T53,Таблица1[],4,0),0)*$E$2/100</f>
        <v>0</v>
      </c>
      <c r="BP53" s="5" t="str">
        <f t="shared" si="8"/>
        <v>,  0,0,0</v>
      </c>
      <c r="BQ53" s="43">
        <f>IFERROR(VLOOKUP(U53,Таблица1[],3,0),0)*$E$2/100</f>
        <v>0</v>
      </c>
      <c r="BR53" s="43">
        <f>IFERROR(VLOOKUP(U53,Таблица1[],2,0),0)*$E$2/100</f>
        <v>0</v>
      </c>
      <c r="BS53" s="43">
        <f>IFERROR(VLOOKUP(U53,Таблица1[],4,0),0)*$E$2/100</f>
        <v>0</v>
      </c>
      <c r="BT53" s="5" t="str">
        <f t="shared" si="9"/>
        <v>,  0,0,0</v>
      </c>
      <c r="BU53" s="43">
        <f>IFERROR(VLOOKUP(V53,Таблица1[],3,0),0)*$E$2/100</f>
        <v>0</v>
      </c>
      <c r="BV53" s="43">
        <f>IFERROR(VLOOKUP(V53,Таблица1[],2,0),0)*$E$2/100</f>
        <v>0</v>
      </c>
      <c r="BW53" s="43">
        <f>IFERROR(VLOOKUP(V53,Таблица1[],4,0),0)*$E$2/100</f>
        <v>0</v>
      </c>
      <c r="BX53" s="5" t="str">
        <f t="shared" si="10"/>
        <v>,  0,0,0</v>
      </c>
      <c r="BY53" s="43">
        <f>IFERROR(VLOOKUP(W53,Таблица1[],3,0),0)*$E$2/100</f>
        <v>0</v>
      </c>
      <c r="BZ53" s="43">
        <f>IFERROR(VLOOKUP(W53,Таблица1[],2,0),0)*$E$2/100</f>
        <v>0</v>
      </c>
      <c r="CA53" s="43">
        <f>IFERROR(VLOOKUP(W53,Таблица1[],4,0),0)*$E$2/100</f>
        <v>0</v>
      </c>
      <c r="CB53" s="5" t="str">
        <f t="shared" si="11"/>
        <v>,  0,0,0</v>
      </c>
      <c r="CC53" s="43">
        <f>IFERROR(VLOOKUP(X53,Таблица1[],3,0),0)*$E$2/100</f>
        <v>0</v>
      </c>
      <c r="CD53" s="43">
        <f>IFERROR(VLOOKUP(X53,Таблица1[],2,0),0)*$E$2/100</f>
        <v>0</v>
      </c>
      <c r="CE53" s="43">
        <f>IFERROR(VLOOKUP(X53,Таблица1[],4,0),0)*$E$2/100</f>
        <v>0</v>
      </c>
      <c r="CF53" s="5" t="str">
        <f t="shared" si="12"/>
        <v>,  0,0,0</v>
      </c>
      <c r="CG53" s="43">
        <f>IFERROR(VLOOKUP(Y53,Таблица1[],3,0),0)*$E$2/100</f>
        <v>0</v>
      </c>
      <c r="CH53" s="43">
        <f>IFERROR(VLOOKUP(Y53,Таблица1[],2,0),0)*$E$2/100</f>
        <v>0</v>
      </c>
      <c r="CI53" s="43">
        <f>IFERROR(VLOOKUP(Y53,Таблица1[],4,0),0)*$E$2/100</f>
        <v>0</v>
      </c>
      <c r="CJ53" s="5" t="str">
        <f t="shared" si="13"/>
        <v>,  0,0,0</v>
      </c>
      <c r="CK53" s="43">
        <f>IFERROR(VLOOKUP(Z53,Таблица1[],3,0),0)*$E$2/100</f>
        <v>85</v>
      </c>
      <c r="CL53" s="43">
        <f>IFERROR(VLOOKUP(Z53,Таблица1[],2,0),0)*$E$2/100</f>
        <v>85</v>
      </c>
      <c r="CM53" s="43">
        <f>IFERROR(VLOOKUP(Z53,Таблица1[],4,0),0)*$E$2/100</f>
        <v>85</v>
      </c>
      <c r="CN53" s="5" t="str">
        <f t="shared" si="14"/>
        <v>,  85,85,85</v>
      </c>
      <c r="CO53" s="43">
        <f>IFERROR(VLOOKUP(AA53,Таблица1[],3,0),0)*$E$2/100</f>
        <v>0</v>
      </c>
      <c r="CP53" s="43">
        <f>IFERROR(VLOOKUP(AA53,Таблица1[],2,0),0)*$E$2/100</f>
        <v>127.5</v>
      </c>
      <c r="CQ53" s="43">
        <f>IFERROR(VLOOKUP(AA53,Таблица1[],4,0),0)*$E$2/100</f>
        <v>127.5</v>
      </c>
      <c r="CR53" s="5" t="str">
        <f t="shared" si="15"/>
        <v>,  0,128,128</v>
      </c>
    </row>
    <row r="54" spans="2:96" x14ac:dyDescent="0.45">
      <c r="B54" s="43">
        <v>64</v>
      </c>
      <c r="C54" s="43">
        <v>0</v>
      </c>
      <c r="D54" s="43">
        <v>20</v>
      </c>
      <c r="E54" s="43">
        <v>1</v>
      </c>
      <c r="F54" t="str">
        <f t="shared" si="16"/>
        <v>64,0,20,1</v>
      </c>
      <c r="P54" s="40" t="s">
        <v>37</v>
      </c>
      <c r="Q54" s="40" t="s">
        <v>43</v>
      </c>
      <c r="Y54" s="31" t="s">
        <v>43</v>
      </c>
      <c r="Z54" s="31" t="s">
        <v>41</v>
      </c>
      <c r="AC54" t="str">
        <f>CONCATENATE($X$2,F54,CR54,CN54,CJ54,CF54,CB54,BX54,BT54,BP54,BL54,BH54,BD54,AZ54)</f>
        <v>.DB   64,0,20,1,  0,0,0,  0,128,128,  85,85,85,  0,0,0,  0,0,0,  0,0,0,  0,0,0,  0,0,0,  0,0,0,  0,0,0,  85,85,85,  128,0,128</v>
      </c>
      <c r="AD54" s="43" t="s">
        <v>24</v>
      </c>
      <c r="AE54" s="43"/>
      <c r="AF54" s="43"/>
      <c r="AG54" s="49">
        <f>IFERROR(VLOOKUP(HLOOKUP($AG$4,$H$4:$AA$24,ROW(AH54)-3, FALSE),Таблица1[],3,0),0)*$E$2/100</f>
        <v>0</v>
      </c>
      <c r="AH54" s="49">
        <f>IFERROR(VLOOKUP(HLOOKUP($AG$4,$H$4:$AA$24,ROW(AH54)-3, FALSE),Таблица1[],2,0),0)*$E$2/100</f>
        <v>0</v>
      </c>
      <c r="AI54" s="49">
        <f>IFERROR(VLOOKUP(HLOOKUP($AG$4,$H$4:$AA$24,ROW(AH54)-3, FALSE),Таблица1[],4,0),0)*$E$2/100</f>
        <v>0</v>
      </c>
      <c r="AJ54" s="5" t="str">
        <f t="shared" si="0"/>
        <v>,  0,0,0</v>
      </c>
      <c r="AK54" s="49">
        <f>IFERROR(VLOOKUP(G54,Таблица1[],3,0),0)*$E$2/100</f>
        <v>0</v>
      </c>
      <c r="AL54" s="43">
        <f>IFERROR(VLOOKUP(G54,Таблица1[],2,0),0)*$E$2/100</f>
        <v>0</v>
      </c>
      <c r="AM54" s="43">
        <f>IFERROR(VLOOKUP(G54,Таблица1[],4,0),0)*$E$2/100</f>
        <v>0</v>
      </c>
      <c r="AN54" s="5" t="str">
        <f t="shared" si="1"/>
        <v>,  0,0,0</v>
      </c>
      <c r="AO54" s="49">
        <f>IFERROR(VLOOKUP(K54,Таблица1[],3,0),0)*$E$2/100</f>
        <v>0</v>
      </c>
      <c r="AP54" s="43">
        <f>IFERROR(VLOOKUP(K54,Таблица1[],2,0),0)*$E$2/100</f>
        <v>0</v>
      </c>
      <c r="AQ54" s="43">
        <f>IFERROR(VLOOKUP(K54,Таблица1[],4,0),0)*$E$2/100</f>
        <v>0</v>
      </c>
      <c r="AR54" s="5" t="str">
        <f t="shared" si="2"/>
        <v>,  0,0,0</v>
      </c>
      <c r="AS54" s="49">
        <f>IFERROR(VLOOKUP(O54,Таблица1[],3,0),0)*$E$2/100</f>
        <v>0</v>
      </c>
      <c r="AT54" s="43">
        <f>IFERROR(VLOOKUP(O54,Таблица1[],2,0),0)*$E$2/100</f>
        <v>0</v>
      </c>
      <c r="AU54" s="43">
        <f>IFERROR(VLOOKUP(O54,Таблица1[],4,0),0)*$E$2/100</f>
        <v>0</v>
      </c>
      <c r="AV54" s="5" t="str">
        <f t="shared" si="3"/>
        <v>,  0,0,0</v>
      </c>
      <c r="AW54" s="47">
        <f>IFERROR(VLOOKUP(P54,Таблица1[],3,0),0)*$E$2/100</f>
        <v>127.5</v>
      </c>
      <c r="AX54" s="43">
        <f>IFERROR(VLOOKUP(P54,Таблица1[],2,0),0)*$E$2/100</f>
        <v>0</v>
      </c>
      <c r="AY54" s="43">
        <f>IFERROR(VLOOKUP(P54,Таблица1[],4,0),0)*$E$2/100</f>
        <v>127.5</v>
      </c>
      <c r="AZ54" s="5" t="str">
        <f t="shared" si="4"/>
        <v>,  128,0,128</v>
      </c>
      <c r="BA54" s="43">
        <f>IFERROR(VLOOKUP(Q54,Таблица1[],3,0),0)*$E$2/100</f>
        <v>85</v>
      </c>
      <c r="BB54" s="43">
        <f>IFERROR(VLOOKUP(Q54,Таблица1[],2,0),0)*$E$2/100</f>
        <v>85</v>
      </c>
      <c r="BC54" s="43">
        <f>IFERROR(VLOOKUP(Q54,Таблица1[],4,0),0)*$E$2/100</f>
        <v>85</v>
      </c>
      <c r="BD54" s="5" t="str">
        <f t="shared" si="5"/>
        <v>,  85,85,85</v>
      </c>
      <c r="BE54" s="43">
        <f>IFERROR(VLOOKUP(R54,Таблица1[],3,0),0)*$E$2/100</f>
        <v>0</v>
      </c>
      <c r="BF54" s="43">
        <f>IFERROR(VLOOKUP(R54,Таблица1[],2,0),0)*$E$2/100</f>
        <v>0</v>
      </c>
      <c r="BG54" s="43">
        <f>IFERROR(VLOOKUP(R54,Таблица1[],4,0),0)*$E$2/100</f>
        <v>0</v>
      </c>
      <c r="BH54" s="5" t="str">
        <f t="shared" si="6"/>
        <v>,  0,0,0</v>
      </c>
      <c r="BI54" s="43">
        <f>IFERROR(VLOOKUP(S54,Таблица1[],3,0),0)*$E$2/100</f>
        <v>0</v>
      </c>
      <c r="BJ54" s="43">
        <f>IFERROR(VLOOKUP(S54,Таблица1[],2,0),0)*$E$2/100</f>
        <v>0</v>
      </c>
      <c r="BK54" s="43">
        <f>IFERROR(VLOOKUP(S54,Таблица1[],4,0),0)*$E$2/100</f>
        <v>0</v>
      </c>
      <c r="BL54" s="5" t="str">
        <f t="shared" si="7"/>
        <v>,  0,0,0</v>
      </c>
      <c r="BM54" s="43">
        <f>IFERROR(VLOOKUP(T54,Таблица1[],3,0),0)*$E$2/100</f>
        <v>0</v>
      </c>
      <c r="BN54" s="43">
        <f>IFERROR(VLOOKUP(T54,Таблица1[],2,0),0)*$E$2/100</f>
        <v>0</v>
      </c>
      <c r="BO54" s="43">
        <f>IFERROR(VLOOKUP(T54,Таблица1[],4,0),0)*$E$2/100</f>
        <v>0</v>
      </c>
      <c r="BP54" s="5" t="str">
        <f t="shared" si="8"/>
        <v>,  0,0,0</v>
      </c>
      <c r="BQ54" s="43">
        <f>IFERROR(VLOOKUP(U54,Таблица1[],3,0),0)*$E$2/100</f>
        <v>0</v>
      </c>
      <c r="BR54" s="43">
        <f>IFERROR(VLOOKUP(U54,Таблица1[],2,0),0)*$E$2/100</f>
        <v>0</v>
      </c>
      <c r="BS54" s="43">
        <f>IFERROR(VLOOKUP(U54,Таблица1[],4,0),0)*$E$2/100</f>
        <v>0</v>
      </c>
      <c r="BT54" s="5" t="str">
        <f t="shared" si="9"/>
        <v>,  0,0,0</v>
      </c>
      <c r="BU54" s="43">
        <f>IFERROR(VLOOKUP(V54,Таблица1[],3,0),0)*$E$2/100</f>
        <v>0</v>
      </c>
      <c r="BV54" s="43">
        <f>IFERROR(VLOOKUP(V54,Таблица1[],2,0),0)*$E$2/100</f>
        <v>0</v>
      </c>
      <c r="BW54" s="43">
        <f>IFERROR(VLOOKUP(V54,Таблица1[],4,0),0)*$E$2/100</f>
        <v>0</v>
      </c>
      <c r="BX54" s="5" t="str">
        <f t="shared" si="10"/>
        <v>,  0,0,0</v>
      </c>
      <c r="BY54" s="43">
        <f>IFERROR(VLOOKUP(W54,Таблица1[],3,0),0)*$E$2/100</f>
        <v>0</v>
      </c>
      <c r="BZ54" s="43">
        <f>IFERROR(VLOOKUP(W54,Таблица1[],2,0),0)*$E$2/100</f>
        <v>0</v>
      </c>
      <c r="CA54" s="43">
        <f>IFERROR(VLOOKUP(W54,Таблица1[],4,0),0)*$E$2/100</f>
        <v>0</v>
      </c>
      <c r="CB54" s="5" t="str">
        <f t="shared" si="11"/>
        <v>,  0,0,0</v>
      </c>
      <c r="CC54" s="43">
        <f>IFERROR(VLOOKUP(X54,Таблица1[],3,0),0)*$E$2/100</f>
        <v>0</v>
      </c>
      <c r="CD54" s="43">
        <f>IFERROR(VLOOKUP(X54,Таблица1[],2,0),0)*$E$2/100</f>
        <v>0</v>
      </c>
      <c r="CE54" s="43">
        <f>IFERROR(VLOOKUP(X54,Таблица1[],4,0),0)*$E$2/100</f>
        <v>0</v>
      </c>
      <c r="CF54" s="5" t="str">
        <f t="shared" si="12"/>
        <v>,  0,0,0</v>
      </c>
      <c r="CG54" s="43">
        <f>IFERROR(VLOOKUP(Y54,Таблица1[],3,0),0)*$E$2/100</f>
        <v>85</v>
      </c>
      <c r="CH54" s="43">
        <f>IFERROR(VLOOKUP(Y54,Таблица1[],2,0),0)*$E$2/100</f>
        <v>85</v>
      </c>
      <c r="CI54" s="43">
        <f>IFERROR(VLOOKUP(Y54,Таблица1[],4,0),0)*$E$2/100</f>
        <v>85</v>
      </c>
      <c r="CJ54" s="5" t="str">
        <f t="shared" si="13"/>
        <v>,  85,85,85</v>
      </c>
      <c r="CK54" s="43">
        <f>IFERROR(VLOOKUP(Z54,Таблица1[],3,0),0)*$E$2/100</f>
        <v>0</v>
      </c>
      <c r="CL54" s="43">
        <f>IFERROR(VLOOKUP(Z54,Таблица1[],2,0),0)*$E$2/100</f>
        <v>127.5</v>
      </c>
      <c r="CM54" s="43">
        <f>IFERROR(VLOOKUP(Z54,Таблица1[],4,0),0)*$E$2/100</f>
        <v>127.5</v>
      </c>
      <c r="CN54" s="5" t="str">
        <f t="shared" si="14"/>
        <v>,  0,128,128</v>
      </c>
      <c r="CO54" s="43">
        <f>IFERROR(VLOOKUP(AA54,Таблица1[],3,0),0)*$E$2/100</f>
        <v>0</v>
      </c>
      <c r="CP54" s="43">
        <f>IFERROR(VLOOKUP(AA54,Таблица1[],2,0),0)*$E$2/100</f>
        <v>0</v>
      </c>
      <c r="CQ54" s="43">
        <f>IFERROR(VLOOKUP(AA54,Таблица1[],4,0),0)*$E$2/100</f>
        <v>0</v>
      </c>
      <c r="CR54" s="5" t="str">
        <f t="shared" si="15"/>
        <v>,  0,0,0</v>
      </c>
    </row>
    <row r="55" spans="2:96" x14ac:dyDescent="0.45">
      <c r="B55" s="43">
        <v>64</v>
      </c>
      <c r="C55" s="43">
        <v>0</v>
      </c>
      <c r="D55" s="43">
        <v>20</v>
      </c>
      <c r="E55" s="43">
        <v>1</v>
      </c>
      <c r="F55" t="str">
        <f t="shared" si="16"/>
        <v>64,0,20,1</v>
      </c>
      <c r="Q55" s="40" t="s">
        <v>37</v>
      </c>
      <c r="R55" s="40" t="s">
        <v>43</v>
      </c>
      <c r="X55" s="35" t="s">
        <v>43</v>
      </c>
      <c r="Y55" s="31" t="s">
        <v>41</v>
      </c>
      <c r="AC55" t="str">
        <f>CONCATENATE($X$2,F55,CR55,CN55,CJ55,CF55,CB55,BX55,BT55,BP55,BL55,BH55,BD55,AZ55)</f>
        <v>.DB   64,0,20,1,  0,0,0,  0,0,0,  0,128,128,  85,85,85,  0,0,0,  0,0,0,  0,0,0,  0,0,0,  0,0,0,  85,85,85,  128,0,128,  0,0,0</v>
      </c>
      <c r="AD55" s="43" t="s">
        <v>24</v>
      </c>
      <c r="AE55" s="43"/>
      <c r="AF55" s="43"/>
      <c r="AG55" s="49">
        <f>IFERROR(VLOOKUP(HLOOKUP($AG$4,$H$4:$AA$24,ROW(AH55)-3, FALSE),Таблица1[],3,0),0)*$E$2/100</f>
        <v>0</v>
      </c>
      <c r="AH55" s="49">
        <f>IFERROR(VLOOKUP(HLOOKUP($AG$4,$H$4:$AA$24,ROW(AH55)-3, FALSE),Таблица1[],2,0),0)*$E$2/100</f>
        <v>0</v>
      </c>
      <c r="AI55" s="49">
        <f>IFERROR(VLOOKUP(HLOOKUP($AG$4,$H$4:$AA$24,ROW(AH55)-3, FALSE),Таблица1[],4,0),0)*$E$2/100</f>
        <v>0</v>
      </c>
      <c r="AJ55" s="5" t="str">
        <f t="shared" si="0"/>
        <v>,  0,0,0</v>
      </c>
      <c r="AK55" s="49">
        <f>IFERROR(VLOOKUP(G55,Таблица1[],3,0),0)*$E$2/100</f>
        <v>0</v>
      </c>
      <c r="AL55" s="43">
        <f>IFERROR(VLOOKUP(G55,Таблица1[],2,0),0)*$E$2/100</f>
        <v>0</v>
      </c>
      <c r="AM55" s="43">
        <f>IFERROR(VLOOKUP(G55,Таблица1[],4,0),0)*$E$2/100</f>
        <v>0</v>
      </c>
      <c r="AN55" s="5" t="str">
        <f t="shared" si="1"/>
        <v>,  0,0,0</v>
      </c>
      <c r="AO55" s="49">
        <f>IFERROR(VLOOKUP(K55,Таблица1[],3,0),0)*$E$2/100</f>
        <v>0</v>
      </c>
      <c r="AP55" s="43">
        <f>IFERROR(VLOOKUP(K55,Таблица1[],2,0),0)*$E$2/100</f>
        <v>0</v>
      </c>
      <c r="AQ55" s="43">
        <f>IFERROR(VLOOKUP(K55,Таблица1[],4,0),0)*$E$2/100</f>
        <v>0</v>
      </c>
      <c r="AR55" s="5" t="str">
        <f t="shared" si="2"/>
        <v>,  0,0,0</v>
      </c>
      <c r="AS55" s="49">
        <f>IFERROR(VLOOKUP(O55,Таблица1[],3,0),0)*$E$2/100</f>
        <v>0</v>
      </c>
      <c r="AT55" s="43">
        <f>IFERROR(VLOOKUP(O55,Таблица1[],2,0),0)*$E$2/100</f>
        <v>0</v>
      </c>
      <c r="AU55" s="43">
        <f>IFERROR(VLOOKUP(O55,Таблица1[],4,0),0)*$E$2/100</f>
        <v>0</v>
      </c>
      <c r="AV55" s="5" t="str">
        <f t="shared" si="3"/>
        <v>,  0,0,0</v>
      </c>
      <c r="AW55" s="47">
        <f>IFERROR(VLOOKUP(P55,Таблица1[],3,0),0)*$E$2/100</f>
        <v>0</v>
      </c>
      <c r="AX55" s="43">
        <f>IFERROR(VLOOKUP(P55,Таблица1[],2,0),0)*$E$2/100</f>
        <v>0</v>
      </c>
      <c r="AY55" s="43">
        <f>IFERROR(VLOOKUP(P55,Таблица1[],4,0),0)*$E$2/100</f>
        <v>0</v>
      </c>
      <c r="AZ55" s="5" t="str">
        <f t="shared" si="4"/>
        <v>,  0,0,0</v>
      </c>
      <c r="BA55" s="43">
        <f>IFERROR(VLOOKUP(Q55,Таблица1[],3,0),0)*$E$2/100</f>
        <v>127.5</v>
      </c>
      <c r="BB55" s="43">
        <f>IFERROR(VLOOKUP(Q55,Таблица1[],2,0),0)*$E$2/100</f>
        <v>0</v>
      </c>
      <c r="BC55" s="43">
        <f>IFERROR(VLOOKUP(Q55,Таблица1[],4,0),0)*$E$2/100</f>
        <v>127.5</v>
      </c>
      <c r="BD55" s="5" t="str">
        <f t="shared" si="5"/>
        <v>,  128,0,128</v>
      </c>
      <c r="BE55" s="43">
        <f>IFERROR(VLOOKUP(R55,Таблица1[],3,0),0)*$E$2/100</f>
        <v>85</v>
      </c>
      <c r="BF55" s="43">
        <f>IFERROR(VLOOKUP(R55,Таблица1[],2,0),0)*$E$2/100</f>
        <v>85</v>
      </c>
      <c r="BG55" s="43">
        <f>IFERROR(VLOOKUP(R55,Таблица1[],4,0),0)*$E$2/100</f>
        <v>85</v>
      </c>
      <c r="BH55" s="5" t="str">
        <f t="shared" si="6"/>
        <v>,  85,85,85</v>
      </c>
      <c r="BI55" s="43">
        <f>IFERROR(VLOOKUP(S55,Таблица1[],3,0),0)*$E$2/100</f>
        <v>0</v>
      </c>
      <c r="BJ55" s="43">
        <f>IFERROR(VLOOKUP(S55,Таблица1[],2,0),0)*$E$2/100</f>
        <v>0</v>
      </c>
      <c r="BK55" s="43">
        <f>IFERROR(VLOOKUP(S55,Таблица1[],4,0),0)*$E$2/100</f>
        <v>0</v>
      </c>
      <c r="BL55" s="5" t="str">
        <f t="shared" si="7"/>
        <v>,  0,0,0</v>
      </c>
      <c r="BM55" s="43">
        <f>IFERROR(VLOOKUP(T55,Таблица1[],3,0),0)*$E$2/100</f>
        <v>0</v>
      </c>
      <c r="BN55" s="43">
        <f>IFERROR(VLOOKUP(T55,Таблица1[],2,0),0)*$E$2/100</f>
        <v>0</v>
      </c>
      <c r="BO55" s="43">
        <f>IFERROR(VLOOKUP(T55,Таблица1[],4,0),0)*$E$2/100</f>
        <v>0</v>
      </c>
      <c r="BP55" s="5" t="str">
        <f t="shared" si="8"/>
        <v>,  0,0,0</v>
      </c>
      <c r="BQ55" s="43">
        <f>IFERROR(VLOOKUP(U55,Таблица1[],3,0),0)*$E$2/100</f>
        <v>0</v>
      </c>
      <c r="BR55" s="43">
        <f>IFERROR(VLOOKUP(U55,Таблица1[],2,0),0)*$E$2/100</f>
        <v>0</v>
      </c>
      <c r="BS55" s="43">
        <f>IFERROR(VLOOKUP(U55,Таблица1[],4,0),0)*$E$2/100</f>
        <v>0</v>
      </c>
      <c r="BT55" s="5" t="str">
        <f t="shared" si="9"/>
        <v>,  0,0,0</v>
      </c>
      <c r="BU55" s="43">
        <f>IFERROR(VLOOKUP(V55,Таблица1[],3,0),0)*$E$2/100</f>
        <v>0</v>
      </c>
      <c r="BV55" s="43">
        <f>IFERROR(VLOOKUP(V55,Таблица1[],2,0),0)*$E$2/100</f>
        <v>0</v>
      </c>
      <c r="BW55" s="43">
        <f>IFERROR(VLOOKUP(V55,Таблица1[],4,0),0)*$E$2/100</f>
        <v>0</v>
      </c>
      <c r="BX55" s="5" t="str">
        <f t="shared" si="10"/>
        <v>,  0,0,0</v>
      </c>
      <c r="BY55" s="43">
        <f>IFERROR(VLOOKUP(W55,Таблица1[],3,0),0)*$E$2/100</f>
        <v>0</v>
      </c>
      <c r="BZ55" s="43">
        <f>IFERROR(VLOOKUP(W55,Таблица1[],2,0),0)*$E$2/100</f>
        <v>0</v>
      </c>
      <c r="CA55" s="43">
        <f>IFERROR(VLOOKUP(W55,Таблица1[],4,0),0)*$E$2/100</f>
        <v>0</v>
      </c>
      <c r="CB55" s="5" t="str">
        <f t="shared" si="11"/>
        <v>,  0,0,0</v>
      </c>
      <c r="CC55" s="43">
        <f>IFERROR(VLOOKUP(X55,Таблица1[],3,0),0)*$E$2/100</f>
        <v>85</v>
      </c>
      <c r="CD55" s="43">
        <f>IFERROR(VLOOKUP(X55,Таблица1[],2,0),0)*$E$2/100</f>
        <v>85</v>
      </c>
      <c r="CE55" s="43">
        <f>IFERROR(VLOOKUP(X55,Таблица1[],4,0),0)*$E$2/100</f>
        <v>85</v>
      </c>
      <c r="CF55" s="5" t="str">
        <f t="shared" si="12"/>
        <v>,  85,85,85</v>
      </c>
      <c r="CG55" s="43">
        <f>IFERROR(VLOOKUP(Y55,Таблица1[],3,0),0)*$E$2/100</f>
        <v>0</v>
      </c>
      <c r="CH55" s="43">
        <f>IFERROR(VLOOKUP(Y55,Таблица1[],2,0),0)*$E$2/100</f>
        <v>127.5</v>
      </c>
      <c r="CI55" s="43">
        <f>IFERROR(VLOOKUP(Y55,Таблица1[],4,0),0)*$E$2/100</f>
        <v>127.5</v>
      </c>
      <c r="CJ55" s="5" t="str">
        <f t="shared" si="13"/>
        <v>,  0,128,128</v>
      </c>
      <c r="CK55" s="43">
        <f>IFERROR(VLOOKUP(Z55,Таблица1[],3,0),0)*$E$2/100</f>
        <v>0</v>
      </c>
      <c r="CL55" s="43">
        <f>IFERROR(VLOOKUP(Z55,Таблица1[],2,0),0)*$E$2/100</f>
        <v>0</v>
      </c>
      <c r="CM55" s="43">
        <f>IFERROR(VLOOKUP(Z55,Таблица1[],4,0),0)*$E$2/100</f>
        <v>0</v>
      </c>
      <c r="CN55" s="5" t="str">
        <f t="shared" si="14"/>
        <v>,  0,0,0</v>
      </c>
      <c r="CO55" s="43">
        <f>IFERROR(VLOOKUP(AA55,Таблица1[],3,0),0)*$E$2/100</f>
        <v>0</v>
      </c>
      <c r="CP55" s="43">
        <f>IFERROR(VLOOKUP(AA55,Таблица1[],2,0),0)*$E$2/100</f>
        <v>0</v>
      </c>
      <c r="CQ55" s="43">
        <f>IFERROR(VLOOKUP(AA55,Таблица1[],4,0),0)*$E$2/100</f>
        <v>0</v>
      </c>
      <c r="CR55" s="5" t="str">
        <f t="shared" si="15"/>
        <v>,  0,0,0</v>
      </c>
    </row>
    <row r="56" spans="2:96" x14ac:dyDescent="0.45">
      <c r="B56" s="43">
        <v>64</v>
      </c>
      <c r="C56" s="43">
        <v>0</v>
      </c>
      <c r="D56" s="43">
        <v>20</v>
      </c>
      <c r="E56" s="43">
        <v>1</v>
      </c>
      <c r="F56" t="str">
        <f t="shared" si="16"/>
        <v>64,0,20,1</v>
      </c>
      <c r="R56" s="40" t="s">
        <v>37</v>
      </c>
      <c r="S56" s="38" t="s">
        <v>43</v>
      </c>
      <c r="W56" s="35" t="s">
        <v>43</v>
      </c>
      <c r="X56" s="35" t="s">
        <v>41</v>
      </c>
      <c r="AC56" t="str">
        <f>CONCATENATE($X$2,F56,CR56,CN56,CJ56,CF56,CB56,BX56,BT56,BP56,BL56,BH56,BD56,AZ56)</f>
        <v>.DB   64,0,20,1,  0,0,0,  0,0,0,  0,0,0,  0,128,128,  85,85,85,  0,0,0,  0,0,0,  0,0,0,  85,85,85,  128,0,128,  0,0,0,  0,0,0</v>
      </c>
      <c r="AD56" s="43" t="s">
        <v>24</v>
      </c>
      <c r="AE56" s="43"/>
      <c r="AF56" s="43"/>
      <c r="AG56" s="49">
        <f>IFERROR(VLOOKUP(HLOOKUP($AG$4,$H$4:$AA$24,ROW(AH56)-3, FALSE),Таблица1[],3,0),0)*$E$2/100</f>
        <v>0</v>
      </c>
      <c r="AH56" s="49">
        <f>IFERROR(VLOOKUP(HLOOKUP($AG$4,$H$4:$AA$24,ROW(AH56)-3, FALSE),Таблица1[],2,0),0)*$E$2/100</f>
        <v>0</v>
      </c>
      <c r="AI56" s="49">
        <f>IFERROR(VLOOKUP(HLOOKUP($AG$4,$H$4:$AA$24,ROW(AH56)-3, FALSE),Таблица1[],4,0),0)*$E$2/100</f>
        <v>0</v>
      </c>
      <c r="AJ56" s="5" t="str">
        <f t="shared" si="0"/>
        <v>,  0,0,0</v>
      </c>
      <c r="AK56" s="49">
        <f>IFERROR(VLOOKUP(G56,Таблица1[],3,0),0)*$E$2/100</f>
        <v>0</v>
      </c>
      <c r="AL56" s="43">
        <f>IFERROR(VLOOKUP(G56,Таблица1[],2,0),0)*$E$2/100</f>
        <v>0</v>
      </c>
      <c r="AM56" s="43">
        <f>IFERROR(VLOOKUP(G56,Таблица1[],4,0),0)*$E$2/100</f>
        <v>0</v>
      </c>
      <c r="AN56" s="5" t="str">
        <f t="shared" si="1"/>
        <v>,  0,0,0</v>
      </c>
      <c r="AO56" s="49">
        <f>IFERROR(VLOOKUP(K56,Таблица1[],3,0),0)*$E$2/100</f>
        <v>0</v>
      </c>
      <c r="AP56" s="43">
        <f>IFERROR(VLOOKUP(K56,Таблица1[],2,0),0)*$E$2/100</f>
        <v>0</v>
      </c>
      <c r="AQ56" s="43">
        <f>IFERROR(VLOOKUP(K56,Таблица1[],4,0),0)*$E$2/100</f>
        <v>0</v>
      </c>
      <c r="AR56" s="5" t="str">
        <f t="shared" si="2"/>
        <v>,  0,0,0</v>
      </c>
      <c r="AS56" s="49">
        <f>IFERROR(VLOOKUP(O56,Таблица1[],3,0),0)*$E$2/100</f>
        <v>0</v>
      </c>
      <c r="AT56" s="43">
        <f>IFERROR(VLOOKUP(O56,Таблица1[],2,0),0)*$E$2/100</f>
        <v>0</v>
      </c>
      <c r="AU56" s="43">
        <f>IFERROR(VLOOKUP(O56,Таблица1[],4,0),0)*$E$2/100</f>
        <v>0</v>
      </c>
      <c r="AV56" s="5" t="str">
        <f t="shared" si="3"/>
        <v>,  0,0,0</v>
      </c>
      <c r="AW56" s="47">
        <f>IFERROR(VLOOKUP(P56,Таблица1[],3,0),0)*$E$2/100</f>
        <v>0</v>
      </c>
      <c r="AX56" s="43">
        <f>IFERROR(VLOOKUP(P56,Таблица1[],2,0),0)*$E$2/100</f>
        <v>0</v>
      </c>
      <c r="AY56" s="43">
        <f>IFERROR(VLOOKUP(P56,Таблица1[],4,0),0)*$E$2/100</f>
        <v>0</v>
      </c>
      <c r="AZ56" s="5" t="str">
        <f t="shared" si="4"/>
        <v>,  0,0,0</v>
      </c>
      <c r="BA56" s="43">
        <f>IFERROR(VLOOKUP(Q56,Таблица1[],3,0),0)*$E$2/100</f>
        <v>0</v>
      </c>
      <c r="BB56" s="43">
        <f>IFERROR(VLOOKUP(Q56,Таблица1[],2,0),0)*$E$2/100</f>
        <v>0</v>
      </c>
      <c r="BC56" s="43">
        <f>IFERROR(VLOOKUP(Q56,Таблица1[],4,0),0)*$E$2/100</f>
        <v>0</v>
      </c>
      <c r="BD56" s="5" t="str">
        <f t="shared" si="5"/>
        <v>,  0,0,0</v>
      </c>
      <c r="BE56" s="43">
        <f>IFERROR(VLOOKUP(R56,Таблица1[],3,0),0)*$E$2/100</f>
        <v>127.5</v>
      </c>
      <c r="BF56" s="43">
        <f>IFERROR(VLOOKUP(R56,Таблица1[],2,0),0)*$E$2/100</f>
        <v>0</v>
      </c>
      <c r="BG56" s="43">
        <f>IFERROR(VLOOKUP(R56,Таблица1[],4,0),0)*$E$2/100</f>
        <v>127.5</v>
      </c>
      <c r="BH56" s="5" t="str">
        <f t="shared" si="6"/>
        <v>,  128,0,128</v>
      </c>
      <c r="BI56" s="43">
        <f>IFERROR(VLOOKUP(S56,Таблица1[],3,0),0)*$E$2/100</f>
        <v>85</v>
      </c>
      <c r="BJ56" s="43">
        <f>IFERROR(VLOOKUP(S56,Таблица1[],2,0),0)*$E$2/100</f>
        <v>85</v>
      </c>
      <c r="BK56" s="43">
        <f>IFERROR(VLOOKUP(S56,Таблица1[],4,0),0)*$E$2/100</f>
        <v>85</v>
      </c>
      <c r="BL56" s="5" t="str">
        <f t="shared" si="7"/>
        <v>,  85,85,85</v>
      </c>
      <c r="BM56" s="43">
        <f>IFERROR(VLOOKUP(T56,Таблица1[],3,0),0)*$E$2/100</f>
        <v>0</v>
      </c>
      <c r="BN56" s="43">
        <f>IFERROR(VLOOKUP(T56,Таблица1[],2,0),0)*$E$2/100</f>
        <v>0</v>
      </c>
      <c r="BO56" s="43">
        <f>IFERROR(VLOOKUP(T56,Таблица1[],4,0),0)*$E$2/100</f>
        <v>0</v>
      </c>
      <c r="BP56" s="5" t="str">
        <f t="shared" si="8"/>
        <v>,  0,0,0</v>
      </c>
      <c r="BQ56" s="43">
        <f>IFERROR(VLOOKUP(U56,Таблица1[],3,0),0)*$E$2/100</f>
        <v>0</v>
      </c>
      <c r="BR56" s="43">
        <f>IFERROR(VLOOKUP(U56,Таблица1[],2,0),0)*$E$2/100</f>
        <v>0</v>
      </c>
      <c r="BS56" s="43">
        <f>IFERROR(VLOOKUP(U56,Таблица1[],4,0),0)*$E$2/100</f>
        <v>0</v>
      </c>
      <c r="BT56" s="5" t="str">
        <f t="shared" si="9"/>
        <v>,  0,0,0</v>
      </c>
      <c r="BU56" s="43">
        <f>IFERROR(VLOOKUP(V56,Таблица1[],3,0),0)*$E$2/100</f>
        <v>0</v>
      </c>
      <c r="BV56" s="43">
        <f>IFERROR(VLOOKUP(V56,Таблица1[],2,0),0)*$E$2/100</f>
        <v>0</v>
      </c>
      <c r="BW56" s="43">
        <f>IFERROR(VLOOKUP(V56,Таблица1[],4,0),0)*$E$2/100</f>
        <v>0</v>
      </c>
      <c r="BX56" s="5" t="str">
        <f t="shared" si="10"/>
        <v>,  0,0,0</v>
      </c>
      <c r="BY56" s="43">
        <f>IFERROR(VLOOKUP(W56,Таблица1[],3,0),0)*$E$2/100</f>
        <v>85</v>
      </c>
      <c r="BZ56" s="43">
        <f>IFERROR(VLOOKUP(W56,Таблица1[],2,0),0)*$E$2/100</f>
        <v>85</v>
      </c>
      <c r="CA56" s="43">
        <f>IFERROR(VLOOKUP(W56,Таблица1[],4,0),0)*$E$2/100</f>
        <v>85</v>
      </c>
      <c r="CB56" s="5" t="str">
        <f t="shared" si="11"/>
        <v>,  85,85,85</v>
      </c>
      <c r="CC56" s="43">
        <f>IFERROR(VLOOKUP(X56,Таблица1[],3,0),0)*$E$2/100</f>
        <v>0</v>
      </c>
      <c r="CD56" s="43">
        <f>IFERROR(VLOOKUP(X56,Таблица1[],2,0),0)*$E$2/100</f>
        <v>127.5</v>
      </c>
      <c r="CE56" s="43">
        <f>IFERROR(VLOOKUP(X56,Таблица1[],4,0),0)*$E$2/100</f>
        <v>127.5</v>
      </c>
      <c r="CF56" s="5" t="str">
        <f t="shared" si="12"/>
        <v>,  0,128,128</v>
      </c>
      <c r="CG56" s="43">
        <f>IFERROR(VLOOKUP(Y56,Таблица1[],3,0),0)*$E$2/100</f>
        <v>0</v>
      </c>
      <c r="CH56" s="43">
        <f>IFERROR(VLOOKUP(Y56,Таблица1[],2,0),0)*$E$2/100</f>
        <v>0</v>
      </c>
      <c r="CI56" s="43">
        <f>IFERROR(VLOOKUP(Y56,Таблица1[],4,0),0)*$E$2/100</f>
        <v>0</v>
      </c>
      <c r="CJ56" s="5" t="str">
        <f t="shared" si="13"/>
        <v>,  0,0,0</v>
      </c>
      <c r="CK56" s="43">
        <f>IFERROR(VLOOKUP(Z56,Таблица1[],3,0),0)*$E$2/100</f>
        <v>0</v>
      </c>
      <c r="CL56" s="43">
        <f>IFERROR(VLOOKUP(Z56,Таблица1[],2,0),0)*$E$2/100</f>
        <v>0</v>
      </c>
      <c r="CM56" s="43">
        <f>IFERROR(VLOOKUP(Z56,Таблица1[],4,0),0)*$E$2/100</f>
        <v>0</v>
      </c>
      <c r="CN56" s="5" t="str">
        <f t="shared" si="14"/>
        <v>,  0,0,0</v>
      </c>
      <c r="CO56" s="43">
        <f>IFERROR(VLOOKUP(AA56,Таблица1[],3,0),0)*$E$2/100</f>
        <v>0</v>
      </c>
      <c r="CP56" s="43">
        <f>IFERROR(VLOOKUP(AA56,Таблица1[],2,0),0)*$E$2/100</f>
        <v>0</v>
      </c>
      <c r="CQ56" s="43">
        <f>IFERROR(VLOOKUP(AA56,Таблица1[],4,0),0)*$E$2/100</f>
        <v>0</v>
      </c>
      <c r="CR56" s="5" t="str">
        <f t="shared" si="15"/>
        <v>,  0,0,0</v>
      </c>
    </row>
    <row r="57" spans="2:96" x14ac:dyDescent="0.45">
      <c r="B57" s="43">
        <v>64</v>
      </c>
      <c r="C57" s="43">
        <v>0</v>
      </c>
      <c r="D57" s="43">
        <v>20</v>
      </c>
      <c r="E57" s="43">
        <v>1</v>
      </c>
      <c r="F57" t="str">
        <f t="shared" si="16"/>
        <v>64,0,20,1</v>
      </c>
      <c r="S57" s="38" t="s">
        <v>37</v>
      </c>
      <c r="T57" s="38" t="s">
        <v>43</v>
      </c>
      <c r="V57" s="38" t="s">
        <v>43</v>
      </c>
      <c r="W57" s="35" t="s">
        <v>41</v>
      </c>
      <c r="AC57" t="str">
        <f>CONCATENATE($X$2,F57,CR57,CN57,CJ57,CF57,CB57,BX57,BT57,BP57,BL57,BH57,BD57,AZ57)</f>
        <v>.DB   64,0,20,1,  0,0,0,  0,0,0,  0,0,0,  0,0,0,  0,128,128,  85,85,85,  0,0,0,  85,85,85,  128,0,128,  0,0,0,  0,0,0,  0,0,0</v>
      </c>
      <c r="AD57" s="43" t="s">
        <v>24</v>
      </c>
      <c r="AE57" s="43"/>
      <c r="AF57" s="43"/>
      <c r="AG57" s="49">
        <f>IFERROR(VLOOKUP(HLOOKUP($AG$4,$H$4:$AA$24,ROW(AH57)-3, FALSE),Таблица1[],3,0),0)*$E$2/100</f>
        <v>0</v>
      </c>
      <c r="AH57" s="49">
        <f>IFERROR(VLOOKUP(HLOOKUP($AG$4,$H$4:$AA$24,ROW(AH57)-3, FALSE),Таблица1[],2,0),0)*$E$2/100</f>
        <v>0</v>
      </c>
      <c r="AI57" s="49">
        <f>IFERROR(VLOOKUP(HLOOKUP($AG$4,$H$4:$AA$24,ROW(AH57)-3, FALSE),Таблица1[],4,0),0)*$E$2/100</f>
        <v>0</v>
      </c>
      <c r="AJ57" s="5" t="str">
        <f t="shared" si="0"/>
        <v>,  0,0,0</v>
      </c>
      <c r="AK57" s="49">
        <f>IFERROR(VLOOKUP(G57,Таблица1[],3,0),0)*$E$2/100</f>
        <v>0</v>
      </c>
      <c r="AL57" s="43">
        <f>IFERROR(VLOOKUP(G57,Таблица1[],2,0),0)*$E$2/100</f>
        <v>0</v>
      </c>
      <c r="AM57" s="43">
        <f>IFERROR(VLOOKUP(G57,Таблица1[],4,0),0)*$E$2/100</f>
        <v>0</v>
      </c>
      <c r="AN57" s="5" t="str">
        <f t="shared" si="1"/>
        <v>,  0,0,0</v>
      </c>
      <c r="AO57" s="49">
        <f>IFERROR(VLOOKUP(K57,Таблица1[],3,0),0)*$E$2/100</f>
        <v>0</v>
      </c>
      <c r="AP57" s="43">
        <f>IFERROR(VLOOKUP(K57,Таблица1[],2,0),0)*$E$2/100</f>
        <v>0</v>
      </c>
      <c r="AQ57" s="43">
        <f>IFERROR(VLOOKUP(K57,Таблица1[],4,0),0)*$E$2/100</f>
        <v>0</v>
      </c>
      <c r="AR57" s="5" t="str">
        <f t="shared" si="2"/>
        <v>,  0,0,0</v>
      </c>
      <c r="AS57" s="49">
        <f>IFERROR(VLOOKUP(O57,Таблица1[],3,0),0)*$E$2/100</f>
        <v>0</v>
      </c>
      <c r="AT57" s="43">
        <f>IFERROR(VLOOKUP(O57,Таблица1[],2,0),0)*$E$2/100</f>
        <v>0</v>
      </c>
      <c r="AU57" s="43">
        <f>IFERROR(VLOOKUP(O57,Таблица1[],4,0),0)*$E$2/100</f>
        <v>0</v>
      </c>
      <c r="AV57" s="5" t="str">
        <f t="shared" si="3"/>
        <v>,  0,0,0</v>
      </c>
      <c r="AW57" s="47">
        <f>IFERROR(VLOOKUP(P57,Таблица1[],3,0),0)*$E$2/100</f>
        <v>0</v>
      </c>
      <c r="AX57" s="43">
        <f>IFERROR(VLOOKUP(P57,Таблица1[],2,0),0)*$E$2/100</f>
        <v>0</v>
      </c>
      <c r="AY57" s="43">
        <f>IFERROR(VLOOKUP(P57,Таблица1[],4,0),0)*$E$2/100</f>
        <v>0</v>
      </c>
      <c r="AZ57" s="5" t="str">
        <f t="shared" si="4"/>
        <v>,  0,0,0</v>
      </c>
      <c r="BA57" s="43">
        <f>IFERROR(VLOOKUP(Q57,Таблица1[],3,0),0)*$E$2/100</f>
        <v>0</v>
      </c>
      <c r="BB57" s="43">
        <f>IFERROR(VLOOKUP(Q57,Таблица1[],2,0),0)*$E$2/100</f>
        <v>0</v>
      </c>
      <c r="BC57" s="43">
        <f>IFERROR(VLOOKUP(Q57,Таблица1[],4,0),0)*$E$2/100</f>
        <v>0</v>
      </c>
      <c r="BD57" s="5" t="str">
        <f t="shared" si="5"/>
        <v>,  0,0,0</v>
      </c>
      <c r="BE57" s="43">
        <f>IFERROR(VLOOKUP(R57,Таблица1[],3,0),0)*$E$2/100</f>
        <v>0</v>
      </c>
      <c r="BF57" s="43">
        <f>IFERROR(VLOOKUP(R57,Таблица1[],2,0),0)*$E$2/100</f>
        <v>0</v>
      </c>
      <c r="BG57" s="43">
        <f>IFERROR(VLOOKUP(R57,Таблица1[],4,0),0)*$E$2/100</f>
        <v>0</v>
      </c>
      <c r="BH57" s="5" t="str">
        <f t="shared" si="6"/>
        <v>,  0,0,0</v>
      </c>
      <c r="BI57" s="43">
        <f>IFERROR(VLOOKUP(S57,Таблица1[],3,0),0)*$E$2/100</f>
        <v>127.5</v>
      </c>
      <c r="BJ57" s="43">
        <f>IFERROR(VLOOKUP(S57,Таблица1[],2,0),0)*$E$2/100</f>
        <v>0</v>
      </c>
      <c r="BK57" s="43">
        <f>IFERROR(VLOOKUP(S57,Таблица1[],4,0),0)*$E$2/100</f>
        <v>127.5</v>
      </c>
      <c r="BL57" s="5" t="str">
        <f t="shared" si="7"/>
        <v>,  128,0,128</v>
      </c>
      <c r="BM57" s="43">
        <f>IFERROR(VLOOKUP(T57,Таблица1[],3,0),0)*$E$2/100</f>
        <v>85</v>
      </c>
      <c r="BN57" s="43">
        <f>IFERROR(VLOOKUP(T57,Таблица1[],2,0),0)*$E$2/100</f>
        <v>85</v>
      </c>
      <c r="BO57" s="43">
        <f>IFERROR(VLOOKUP(T57,Таблица1[],4,0),0)*$E$2/100</f>
        <v>85</v>
      </c>
      <c r="BP57" s="5" t="str">
        <f t="shared" si="8"/>
        <v>,  85,85,85</v>
      </c>
      <c r="BQ57" s="43">
        <f>IFERROR(VLOOKUP(U57,Таблица1[],3,0),0)*$E$2/100</f>
        <v>0</v>
      </c>
      <c r="BR57" s="43">
        <f>IFERROR(VLOOKUP(U57,Таблица1[],2,0),0)*$E$2/100</f>
        <v>0</v>
      </c>
      <c r="BS57" s="43">
        <f>IFERROR(VLOOKUP(U57,Таблица1[],4,0),0)*$E$2/100</f>
        <v>0</v>
      </c>
      <c r="BT57" s="5" t="str">
        <f t="shared" si="9"/>
        <v>,  0,0,0</v>
      </c>
      <c r="BU57" s="43">
        <f>IFERROR(VLOOKUP(V57,Таблица1[],3,0),0)*$E$2/100</f>
        <v>85</v>
      </c>
      <c r="BV57" s="43">
        <f>IFERROR(VLOOKUP(V57,Таблица1[],2,0),0)*$E$2/100</f>
        <v>85</v>
      </c>
      <c r="BW57" s="43">
        <f>IFERROR(VLOOKUP(V57,Таблица1[],4,0),0)*$E$2/100</f>
        <v>85</v>
      </c>
      <c r="BX57" s="5" t="str">
        <f t="shared" si="10"/>
        <v>,  85,85,85</v>
      </c>
      <c r="BY57" s="43">
        <f>IFERROR(VLOOKUP(W57,Таблица1[],3,0),0)*$E$2/100</f>
        <v>0</v>
      </c>
      <c r="BZ57" s="43">
        <f>IFERROR(VLOOKUP(W57,Таблица1[],2,0),0)*$E$2/100</f>
        <v>127.5</v>
      </c>
      <c r="CA57" s="43">
        <f>IFERROR(VLOOKUP(W57,Таблица1[],4,0),0)*$E$2/100</f>
        <v>127.5</v>
      </c>
      <c r="CB57" s="5" t="str">
        <f t="shared" si="11"/>
        <v>,  0,128,128</v>
      </c>
      <c r="CC57" s="43">
        <f>IFERROR(VLOOKUP(X57,Таблица1[],3,0),0)*$E$2/100</f>
        <v>0</v>
      </c>
      <c r="CD57" s="43">
        <f>IFERROR(VLOOKUP(X57,Таблица1[],2,0),0)*$E$2/100</f>
        <v>0</v>
      </c>
      <c r="CE57" s="43">
        <f>IFERROR(VLOOKUP(X57,Таблица1[],4,0),0)*$E$2/100</f>
        <v>0</v>
      </c>
      <c r="CF57" s="5" t="str">
        <f t="shared" si="12"/>
        <v>,  0,0,0</v>
      </c>
      <c r="CG57" s="43">
        <f>IFERROR(VLOOKUP(Y57,Таблица1[],3,0),0)*$E$2/100</f>
        <v>0</v>
      </c>
      <c r="CH57" s="43">
        <f>IFERROR(VLOOKUP(Y57,Таблица1[],2,0),0)*$E$2/100</f>
        <v>0</v>
      </c>
      <c r="CI57" s="43">
        <f>IFERROR(VLOOKUP(Y57,Таблица1[],4,0),0)*$E$2/100</f>
        <v>0</v>
      </c>
      <c r="CJ57" s="5" t="str">
        <f t="shared" si="13"/>
        <v>,  0,0,0</v>
      </c>
      <c r="CK57" s="43">
        <f>IFERROR(VLOOKUP(Z57,Таблица1[],3,0),0)*$E$2/100</f>
        <v>0</v>
      </c>
      <c r="CL57" s="43">
        <f>IFERROR(VLOOKUP(Z57,Таблица1[],2,0),0)*$E$2/100</f>
        <v>0</v>
      </c>
      <c r="CM57" s="43">
        <f>IFERROR(VLOOKUP(Z57,Таблица1[],4,0),0)*$E$2/100</f>
        <v>0</v>
      </c>
      <c r="CN57" s="5" t="str">
        <f t="shared" si="14"/>
        <v>,  0,0,0</v>
      </c>
      <c r="CO57" s="43">
        <f>IFERROR(VLOOKUP(AA57,Таблица1[],3,0),0)*$E$2/100</f>
        <v>0</v>
      </c>
      <c r="CP57" s="43">
        <f>IFERROR(VLOOKUP(AA57,Таблица1[],2,0),0)*$E$2/100</f>
        <v>0</v>
      </c>
      <c r="CQ57" s="43">
        <f>IFERROR(VLOOKUP(AA57,Таблица1[],4,0),0)*$E$2/100</f>
        <v>0</v>
      </c>
      <c r="CR57" s="5" t="str">
        <f t="shared" si="15"/>
        <v>,  0,0,0</v>
      </c>
    </row>
    <row r="58" spans="2:96" x14ac:dyDescent="0.45">
      <c r="B58" s="43">
        <v>64</v>
      </c>
      <c r="C58" s="43">
        <v>0</v>
      </c>
      <c r="D58" s="43">
        <v>20</v>
      </c>
      <c r="E58" s="43">
        <v>1</v>
      </c>
      <c r="F58" t="str">
        <f t="shared" si="16"/>
        <v>64,0,20,1</v>
      </c>
      <c r="T58" s="38" t="s">
        <v>37</v>
      </c>
      <c r="U58" s="38" t="s">
        <v>43</v>
      </c>
      <c r="V58" s="38" t="s">
        <v>41</v>
      </c>
      <c r="AC58" t="str">
        <f>CONCATENATE($X$2,F58,CR58,CN58,CJ58,CF58,CB58,BX58,BT58,BP58,BL58,BH58,BD58,AZ58)</f>
        <v>.DB   64,0,20,1,  0,0,0,  0,0,0,  0,0,0,  0,0,0,  0,0,0,  0,128,128,  85,85,85,  128,0,128,  0,0,0,  0,0,0,  0,0,0,  0,0,0</v>
      </c>
      <c r="AD58" s="43" t="s">
        <v>24</v>
      </c>
      <c r="AE58" s="43"/>
      <c r="AF58" s="43"/>
      <c r="AG58" s="49">
        <f>IFERROR(VLOOKUP(HLOOKUP($AG$4,$H$4:$AA$24,ROW(AH58)-3, FALSE),Таблица1[],3,0),0)*$E$2/100</f>
        <v>0</v>
      </c>
      <c r="AH58" s="49">
        <f>IFERROR(VLOOKUP(HLOOKUP($AG$4,$H$4:$AA$24,ROW(AH58)-3, FALSE),Таблица1[],2,0),0)*$E$2/100</f>
        <v>0</v>
      </c>
      <c r="AI58" s="49">
        <f>IFERROR(VLOOKUP(HLOOKUP($AG$4,$H$4:$AA$24,ROW(AH58)-3, FALSE),Таблица1[],4,0),0)*$E$2/100</f>
        <v>0</v>
      </c>
      <c r="AJ58" s="5" t="str">
        <f t="shared" si="0"/>
        <v>,  0,0,0</v>
      </c>
      <c r="AK58" s="49">
        <f>IFERROR(VLOOKUP(G58,Таблица1[],3,0),0)*$E$2/100</f>
        <v>0</v>
      </c>
      <c r="AL58" s="43">
        <f>IFERROR(VLOOKUP(G58,Таблица1[],2,0),0)*$E$2/100</f>
        <v>0</v>
      </c>
      <c r="AM58" s="43">
        <f>IFERROR(VLOOKUP(G58,Таблица1[],4,0),0)*$E$2/100</f>
        <v>0</v>
      </c>
      <c r="AN58" s="5" t="str">
        <f t="shared" si="1"/>
        <v>,  0,0,0</v>
      </c>
      <c r="AO58" s="49">
        <f>IFERROR(VLOOKUP(K58,Таблица1[],3,0),0)*$E$2/100</f>
        <v>0</v>
      </c>
      <c r="AP58" s="43">
        <f>IFERROR(VLOOKUP(K58,Таблица1[],2,0),0)*$E$2/100</f>
        <v>0</v>
      </c>
      <c r="AQ58" s="43">
        <f>IFERROR(VLOOKUP(K58,Таблица1[],4,0),0)*$E$2/100</f>
        <v>0</v>
      </c>
      <c r="AR58" s="5" t="str">
        <f t="shared" si="2"/>
        <v>,  0,0,0</v>
      </c>
      <c r="AS58" s="49">
        <f>IFERROR(VLOOKUP(O58,Таблица1[],3,0),0)*$E$2/100</f>
        <v>0</v>
      </c>
      <c r="AT58" s="43">
        <f>IFERROR(VLOOKUP(O58,Таблица1[],2,0),0)*$E$2/100</f>
        <v>0</v>
      </c>
      <c r="AU58" s="43">
        <f>IFERROR(VLOOKUP(O58,Таблица1[],4,0),0)*$E$2/100</f>
        <v>0</v>
      </c>
      <c r="AV58" s="5" t="str">
        <f t="shared" si="3"/>
        <v>,  0,0,0</v>
      </c>
      <c r="AW58" s="47">
        <f>IFERROR(VLOOKUP(P58,Таблица1[],3,0),0)*$E$2/100</f>
        <v>0</v>
      </c>
      <c r="AX58" s="43">
        <f>IFERROR(VLOOKUP(P58,Таблица1[],2,0),0)*$E$2/100</f>
        <v>0</v>
      </c>
      <c r="AY58" s="43">
        <f>IFERROR(VLOOKUP(P58,Таблица1[],4,0),0)*$E$2/100</f>
        <v>0</v>
      </c>
      <c r="AZ58" s="5" t="str">
        <f t="shared" si="4"/>
        <v>,  0,0,0</v>
      </c>
      <c r="BA58" s="43">
        <f>IFERROR(VLOOKUP(Q58,Таблица1[],3,0),0)*$E$2/100</f>
        <v>0</v>
      </c>
      <c r="BB58" s="43">
        <f>IFERROR(VLOOKUP(Q58,Таблица1[],2,0),0)*$E$2/100</f>
        <v>0</v>
      </c>
      <c r="BC58" s="43">
        <f>IFERROR(VLOOKUP(Q58,Таблица1[],4,0),0)*$E$2/100</f>
        <v>0</v>
      </c>
      <c r="BD58" s="5" t="str">
        <f t="shared" si="5"/>
        <v>,  0,0,0</v>
      </c>
      <c r="BE58" s="43">
        <f>IFERROR(VLOOKUP(R58,Таблица1[],3,0),0)*$E$2/100</f>
        <v>0</v>
      </c>
      <c r="BF58" s="43">
        <f>IFERROR(VLOOKUP(R58,Таблица1[],2,0),0)*$E$2/100</f>
        <v>0</v>
      </c>
      <c r="BG58" s="43">
        <f>IFERROR(VLOOKUP(R58,Таблица1[],4,0),0)*$E$2/100</f>
        <v>0</v>
      </c>
      <c r="BH58" s="5" t="str">
        <f t="shared" si="6"/>
        <v>,  0,0,0</v>
      </c>
      <c r="BI58" s="43">
        <f>IFERROR(VLOOKUP(S58,Таблица1[],3,0),0)*$E$2/100</f>
        <v>0</v>
      </c>
      <c r="BJ58" s="43">
        <f>IFERROR(VLOOKUP(S58,Таблица1[],2,0),0)*$E$2/100</f>
        <v>0</v>
      </c>
      <c r="BK58" s="43">
        <f>IFERROR(VLOOKUP(S58,Таблица1[],4,0),0)*$E$2/100</f>
        <v>0</v>
      </c>
      <c r="BL58" s="5" t="str">
        <f t="shared" si="7"/>
        <v>,  0,0,0</v>
      </c>
      <c r="BM58" s="43">
        <f>IFERROR(VLOOKUP(T58,Таблица1[],3,0),0)*$E$2/100</f>
        <v>127.5</v>
      </c>
      <c r="BN58" s="43">
        <f>IFERROR(VLOOKUP(T58,Таблица1[],2,0),0)*$E$2/100</f>
        <v>0</v>
      </c>
      <c r="BO58" s="43">
        <f>IFERROR(VLOOKUP(T58,Таблица1[],4,0),0)*$E$2/100</f>
        <v>127.5</v>
      </c>
      <c r="BP58" s="5" t="str">
        <f t="shared" si="8"/>
        <v>,  128,0,128</v>
      </c>
      <c r="BQ58" s="43">
        <f>IFERROR(VLOOKUP(U58,Таблица1[],3,0),0)*$E$2/100</f>
        <v>85</v>
      </c>
      <c r="BR58" s="43">
        <f>IFERROR(VLOOKUP(U58,Таблица1[],2,0),0)*$E$2/100</f>
        <v>85</v>
      </c>
      <c r="BS58" s="43">
        <f>IFERROR(VLOOKUP(U58,Таблица1[],4,0),0)*$E$2/100</f>
        <v>85</v>
      </c>
      <c r="BT58" s="5" t="str">
        <f t="shared" si="9"/>
        <v>,  85,85,85</v>
      </c>
      <c r="BU58" s="43">
        <f>IFERROR(VLOOKUP(V58,Таблица1[],3,0),0)*$E$2/100</f>
        <v>0</v>
      </c>
      <c r="BV58" s="43">
        <f>IFERROR(VLOOKUP(V58,Таблица1[],2,0),0)*$E$2/100</f>
        <v>127.5</v>
      </c>
      <c r="BW58" s="43">
        <f>IFERROR(VLOOKUP(V58,Таблица1[],4,0),0)*$E$2/100</f>
        <v>127.5</v>
      </c>
      <c r="BX58" s="5" t="str">
        <f t="shared" si="10"/>
        <v>,  0,128,128</v>
      </c>
      <c r="BY58" s="43">
        <f>IFERROR(VLOOKUP(W58,Таблица1[],3,0),0)*$E$2/100</f>
        <v>0</v>
      </c>
      <c r="BZ58" s="43">
        <f>IFERROR(VLOOKUP(W58,Таблица1[],2,0),0)*$E$2/100</f>
        <v>0</v>
      </c>
      <c r="CA58" s="43">
        <f>IFERROR(VLOOKUP(W58,Таблица1[],4,0),0)*$E$2/100</f>
        <v>0</v>
      </c>
      <c r="CB58" s="5" t="str">
        <f t="shared" si="11"/>
        <v>,  0,0,0</v>
      </c>
      <c r="CC58" s="43">
        <f>IFERROR(VLOOKUP(X58,Таблица1[],3,0),0)*$E$2/100</f>
        <v>0</v>
      </c>
      <c r="CD58" s="43">
        <f>IFERROR(VLOOKUP(X58,Таблица1[],2,0),0)*$E$2/100</f>
        <v>0</v>
      </c>
      <c r="CE58" s="43">
        <f>IFERROR(VLOOKUP(X58,Таблица1[],4,0),0)*$E$2/100</f>
        <v>0</v>
      </c>
      <c r="CF58" s="5" t="str">
        <f t="shared" si="12"/>
        <v>,  0,0,0</v>
      </c>
      <c r="CG58" s="43">
        <f>IFERROR(VLOOKUP(Y58,Таблица1[],3,0),0)*$E$2/100</f>
        <v>0</v>
      </c>
      <c r="CH58" s="43">
        <f>IFERROR(VLOOKUP(Y58,Таблица1[],2,0),0)*$E$2/100</f>
        <v>0</v>
      </c>
      <c r="CI58" s="43">
        <f>IFERROR(VLOOKUP(Y58,Таблица1[],4,0),0)*$E$2/100</f>
        <v>0</v>
      </c>
      <c r="CJ58" s="5" t="str">
        <f t="shared" si="13"/>
        <v>,  0,0,0</v>
      </c>
      <c r="CK58" s="43">
        <f>IFERROR(VLOOKUP(Z58,Таблица1[],3,0),0)*$E$2/100</f>
        <v>0</v>
      </c>
      <c r="CL58" s="43">
        <f>IFERROR(VLOOKUP(Z58,Таблица1[],2,0),0)*$E$2/100</f>
        <v>0</v>
      </c>
      <c r="CM58" s="43">
        <f>IFERROR(VLOOKUP(Z58,Таблица1[],4,0),0)*$E$2/100</f>
        <v>0</v>
      </c>
      <c r="CN58" s="5" t="str">
        <f t="shared" si="14"/>
        <v>,  0,0,0</v>
      </c>
      <c r="CO58" s="43">
        <f>IFERROR(VLOOKUP(AA58,Таблица1[],3,0),0)*$E$2/100</f>
        <v>0</v>
      </c>
      <c r="CP58" s="43">
        <f>IFERROR(VLOOKUP(AA58,Таблица1[],2,0),0)*$E$2/100</f>
        <v>0</v>
      </c>
      <c r="CQ58" s="43">
        <f>IFERROR(VLOOKUP(AA58,Таблица1[],4,0),0)*$E$2/100</f>
        <v>0</v>
      </c>
      <c r="CR58" s="5" t="str">
        <f t="shared" si="15"/>
        <v>,  0,0,0</v>
      </c>
    </row>
    <row r="59" spans="2:96" x14ac:dyDescent="0.45">
      <c r="B59" s="43">
        <v>64</v>
      </c>
      <c r="C59" s="43">
        <v>0</v>
      </c>
      <c r="D59" s="43">
        <v>20</v>
      </c>
      <c r="E59" s="43">
        <v>1</v>
      </c>
      <c r="F59" t="str">
        <f t="shared" si="16"/>
        <v>64,0,20,1</v>
      </c>
      <c r="T59" s="38" t="s">
        <v>43</v>
      </c>
      <c r="U59" s="38" t="s">
        <v>41</v>
      </c>
      <c r="V59" s="38" t="s">
        <v>43</v>
      </c>
      <c r="AC59" t="str">
        <f>CONCATENATE($X$2,F59,CR59,CN59,CJ59,CF59,CB59,BX59,BT59,BP59,BL59,BH59,BD59,AZ59)</f>
        <v>.DB   64,0,20,1,  0,0,0,  0,0,0,  0,0,0,  0,0,0,  0,0,0,  85,85,85,  0,128,128,  85,85,85,  0,0,0,  0,0,0,  0,0,0,  0,0,0</v>
      </c>
      <c r="AD59" s="43" t="s">
        <v>24</v>
      </c>
      <c r="AE59" s="43"/>
      <c r="AF59" s="43"/>
      <c r="AG59" s="49">
        <f>IFERROR(VLOOKUP(HLOOKUP($AG$4,$H$4:$AA$24,ROW(AH59)-3, FALSE),Таблица1[],3,0),0)*$E$2/100</f>
        <v>0</v>
      </c>
      <c r="AH59" s="49">
        <f>IFERROR(VLOOKUP(HLOOKUP($AG$4,$H$4:$AA$24,ROW(AH59)-3, FALSE),Таблица1[],2,0),0)*$E$2/100</f>
        <v>0</v>
      </c>
      <c r="AI59" s="49">
        <f>IFERROR(VLOOKUP(HLOOKUP($AG$4,$H$4:$AA$24,ROW(AH59)-3, FALSE),Таблица1[],4,0),0)*$E$2/100</f>
        <v>0</v>
      </c>
      <c r="AJ59" s="5" t="str">
        <f t="shared" si="0"/>
        <v>,  0,0,0</v>
      </c>
      <c r="AK59" s="49">
        <f>IFERROR(VLOOKUP(G59,Таблица1[],3,0),0)*$E$2/100</f>
        <v>0</v>
      </c>
      <c r="AL59" s="43">
        <f>IFERROR(VLOOKUP(G59,Таблица1[],2,0),0)*$E$2/100</f>
        <v>0</v>
      </c>
      <c r="AM59" s="43">
        <f>IFERROR(VLOOKUP(G59,Таблица1[],4,0),0)*$E$2/100</f>
        <v>0</v>
      </c>
      <c r="AN59" s="5" t="str">
        <f t="shared" si="1"/>
        <v>,  0,0,0</v>
      </c>
      <c r="AO59" s="49">
        <f>IFERROR(VLOOKUP(K59,Таблица1[],3,0),0)*$E$2/100</f>
        <v>0</v>
      </c>
      <c r="AP59" s="43">
        <f>IFERROR(VLOOKUP(K59,Таблица1[],2,0),0)*$E$2/100</f>
        <v>0</v>
      </c>
      <c r="AQ59" s="43">
        <f>IFERROR(VLOOKUP(K59,Таблица1[],4,0),0)*$E$2/100</f>
        <v>0</v>
      </c>
      <c r="AR59" s="5" t="str">
        <f t="shared" si="2"/>
        <v>,  0,0,0</v>
      </c>
      <c r="AS59" s="49">
        <f>IFERROR(VLOOKUP(O59,Таблица1[],3,0),0)*$E$2/100</f>
        <v>0</v>
      </c>
      <c r="AT59" s="43">
        <f>IFERROR(VLOOKUP(O59,Таблица1[],2,0),0)*$E$2/100</f>
        <v>0</v>
      </c>
      <c r="AU59" s="43">
        <f>IFERROR(VLOOKUP(O59,Таблица1[],4,0),0)*$E$2/100</f>
        <v>0</v>
      </c>
      <c r="AV59" s="5" t="str">
        <f t="shared" si="3"/>
        <v>,  0,0,0</v>
      </c>
      <c r="AW59" s="47">
        <f>IFERROR(VLOOKUP(P59,Таблица1[],3,0),0)*$E$2/100</f>
        <v>0</v>
      </c>
      <c r="AX59" s="43">
        <f>IFERROR(VLOOKUP(P59,Таблица1[],2,0),0)*$E$2/100</f>
        <v>0</v>
      </c>
      <c r="AY59" s="43">
        <f>IFERROR(VLOOKUP(P59,Таблица1[],4,0),0)*$E$2/100</f>
        <v>0</v>
      </c>
      <c r="AZ59" s="5" t="str">
        <f t="shared" si="4"/>
        <v>,  0,0,0</v>
      </c>
      <c r="BA59" s="43">
        <f>IFERROR(VLOOKUP(Q59,Таблица1[],3,0),0)*$E$2/100</f>
        <v>0</v>
      </c>
      <c r="BB59" s="43">
        <f>IFERROR(VLOOKUP(Q59,Таблица1[],2,0),0)*$E$2/100</f>
        <v>0</v>
      </c>
      <c r="BC59" s="43">
        <f>IFERROR(VLOOKUP(Q59,Таблица1[],4,0),0)*$E$2/100</f>
        <v>0</v>
      </c>
      <c r="BD59" s="5" t="str">
        <f t="shared" si="5"/>
        <v>,  0,0,0</v>
      </c>
      <c r="BE59" s="43">
        <f>IFERROR(VLOOKUP(R59,Таблица1[],3,0),0)*$E$2/100</f>
        <v>0</v>
      </c>
      <c r="BF59" s="43">
        <f>IFERROR(VLOOKUP(R59,Таблица1[],2,0),0)*$E$2/100</f>
        <v>0</v>
      </c>
      <c r="BG59" s="43">
        <f>IFERROR(VLOOKUP(R59,Таблица1[],4,0),0)*$E$2/100</f>
        <v>0</v>
      </c>
      <c r="BH59" s="5" t="str">
        <f t="shared" si="6"/>
        <v>,  0,0,0</v>
      </c>
      <c r="BI59" s="43">
        <f>IFERROR(VLOOKUP(S59,Таблица1[],3,0),0)*$E$2/100</f>
        <v>0</v>
      </c>
      <c r="BJ59" s="43">
        <f>IFERROR(VLOOKUP(S59,Таблица1[],2,0),0)*$E$2/100</f>
        <v>0</v>
      </c>
      <c r="BK59" s="43">
        <f>IFERROR(VLOOKUP(S59,Таблица1[],4,0),0)*$E$2/100</f>
        <v>0</v>
      </c>
      <c r="BL59" s="5" t="str">
        <f t="shared" si="7"/>
        <v>,  0,0,0</v>
      </c>
      <c r="BM59" s="43">
        <f>IFERROR(VLOOKUP(T59,Таблица1[],3,0),0)*$E$2/100</f>
        <v>85</v>
      </c>
      <c r="BN59" s="43">
        <f>IFERROR(VLOOKUP(T59,Таблица1[],2,0),0)*$E$2/100</f>
        <v>85</v>
      </c>
      <c r="BO59" s="43">
        <f>IFERROR(VLOOKUP(T59,Таблица1[],4,0),0)*$E$2/100</f>
        <v>85</v>
      </c>
      <c r="BP59" s="5" t="str">
        <f t="shared" si="8"/>
        <v>,  85,85,85</v>
      </c>
      <c r="BQ59" s="43">
        <f>IFERROR(VLOOKUP(U59,Таблица1[],3,0),0)*$E$2/100</f>
        <v>0</v>
      </c>
      <c r="BR59" s="43">
        <f>IFERROR(VLOOKUP(U59,Таблица1[],2,0),0)*$E$2/100</f>
        <v>127.5</v>
      </c>
      <c r="BS59" s="43">
        <f>IFERROR(VLOOKUP(U59,Таблица1[],4,0),0)*$E$2/100</f>
        <v>127.5</v>
      </c>
      <c r="BT59" s="5" t="str">
        <f t="shared" si="9"/>
        <v>,  0,128,128</v>
      </c>
      <c r="BU59" s="43">
        <f>IFERROR(VLOOKUP(V59,Таблица1[],3,0),0)*$E$2/100</f>
        <v>85</v>
      </c>
      <c r="BV59" s="43">
        <f>IFERROR(VLOOKUP(V59,Таблица1[],2,0),0)*$E$2/100</f>
        <v>85</v>
      </c>
      <c r="BW59" s="43">
        <f>IFERROR(VLOOKUP(V59,Таблица1[],4,0),0)*$E$2/100</f>
        <v>85</v>
      </c>
      <c r="BX59" s="5" t="str">
        <f t="shared" si="10"/>
        <v>,  85,85,85</v>
      </c>
      <c r="BY59" s="43">
        <f>IFERROR(VLOOKUP(W59,Таблица1[],3,0),0)*$E$2/100</f>
        <v>0</v>
      </c>
      <c r="BZ59" s="43">
        <f>IFERROR(VLOOKUP(W59,Таблица1[],2,0),0)*$E$2/100</f>
        <v>0</v>
      </c>
      <c r="CA59" s="43">
        <f>IFERROR(VLOOKUP(W59,Таблица1[],4,0),0)*$E$2/100</f>
        <v>0</v>
      </c>
      <c r="CB59" s="5" t="str">
        <f t="shared" si="11"/>
        <v>,  0,0,0</v>
      </c>
      <c r="CC59" s="43">
        <f>IFERROR(VLOOKUP(X59,Таблица1[],3,0),0)*$E$2/100</f>
        <v>0</v>
      </c>
      <c r="CD59" s="43">
        <f>IFERROR(VLOOKUP(X59,Таблица1[],2,0),0)*$E$2/100</f>
        <v>0</v>
      </c>
      <c r="CE59" s="43">
        <f>IFERROR(VLOOKUP(X59,Таблица1[],4,0),0)*$E$2/100</f>
        <v>0</v>
      </c>
      <c r="CF59" s="5" t="str">
        <f t="shared" si="12"/>
        <v>,  0,0,0</v>
      </c>
      <c r="CG59" s="43">
        <f>IFERROR(VLOOKUP(Y59,Таблица1[],3,0),0)*$E$2/100</f>
        <v>0</v>
      </c>
      <c r="CH59" s="43">
        <f>IFERROR(VLOOKUP(Y59,Таблица1[],2,0),0)*$E$2/100</f>
        <v>0</v>
      </c>
      <c r="CI59" s="43">
        <f>IFERROR(VLOOKUP(Y59,Таблица1[],4,0),0)*$E$2/100</f>
        <v>0</v>
      </c>
      <c r="CJ59" s="5" t="str">
        <f t="shared" si="13"/>
        <v>,  0,0,0</v>
      </c>
      <c r="CK59" s="43">
        <f>IFERROR(VLOOKUP(Z59,Таблица1[],3,0),0)*$E$2/100</f>
        <v>0</v>
      </c>
      <c r="CL59" s="43">
        <f>IFERROR(VLOOKUP(Z59,Таблица1[],2,0),0)*$E$2/100</f>
        <v>0</v>
      </c>
      <c r="CM59" s="43">
        <f>IFERROR(VLOOKUP(Z59,Таблица1[],4,0),0)*$E$2/100</f>
        <v>0</v>
      </c>
      <c r="CN59" s="5" t="str">
        <f t="shared" si="14"/>
        <v>,  0,0,0</v>
      </c>
      <c r="CO59" s="43">
        <f>IFERROR(VLOOKUP(AA59,Таблица1[],3,0),0)*$E$2/100</f>
        <v>0</v>
      </c>
      <c r="CP59" s="43">
        <f>IFERROR(VLOOKUP(AA59,Таблица1[],2,0),0)*$E$2/100</f>
        <v>0</v>
      </c>
      <c r="CQ59" s="43">
        <f>IFERROR(VLOOKUP(AA59,Таблица1[],4,0),0)*$E$2/100</f>
        <v>0</v>
      </c>
      <c r="CR59" s="5" t="str">
        <f t="shared" si="15"/>
        <v>,  0,0,0</v>
      </c>
    </row>
    <row r="60" spans="2:96" x14ac:dyDescent="0.45">
      <c r="B60" s="43">
        <v>64</v>
      </c>
      <c r="C60" s="43">
        <v>0</v>
      </c>
      <c r="D60" s="43">
        <v>20</v>
      </c>
      <c r="E60" s="43">
        <v>1</v>
      </c>
      <c r="F60" t="str">
        <f t="shared" si="16"/>
        <v>64,0,20,1</v>
      </c>
      <c r="S60" s="38" t="s">
        <v>43</v>
      </c>
      <c r="T60" s="38" t="s">
        <v>41</v>
      </c>
      <c r="V60" s="38" t="s">
        <v>37</v>
      </c>
      <c r="W60" s="35" t="s">
        <v>43</v>
      </c>
      <c r="AC60" t="str">
        <f>CONCATENATE($X$2,F60,CR60,CN60,CJ60,CF60,CB60,BX60,BT60,BP60,BL60,BH60,BD60,AZ60)</f>
        <v>.DB   64,0,20,1,  0,0,0,  0,0,0,  0,0,0,  0,0,0,  85,85,85,  128,0,128,  0,0,0,  0,128,128,  85,85,85,  0,0,0,  0,0,0,  0,0,0</v>
      </c>
      <c r="AD60" s="43" t="s">
        <v>24</v>
      </c>
      <c r="AE60" s="43"/>
      <c r="AF60" s="43"/>
      <c r="AG60" s="49">
        <f>IFERROR(VLOOKUP(HLOOKUP($AG$4,$H$4:$AA$24,ROW(AH60)-3, FALSE),Таблица1[],3,0),0)*$E$2/100</f>
        <v>0</v>
      </c>
      <c r="AH60" s="49">
        <f>IFERROR(VLOOKUP(HLOOKUP($AG$4,$H$4:$AA$24,ROW(AH60)-3, FALSE),Таблица1[],2,0),0)*$E$2/100</f>
        <v>0</v>
      </c>
      <c r="AI60" s="49">
        <f>IFERROR(VLOOKUP(HLOOKUP($AG$4,$H$4:$AA$24,ROW(AH60)-3, FALSE),Таблица1[],4,0),0)*$E$2/100</f>
        <v>0</v>
      </c>
      <c r="AJ60" s="5" t="str">
        <f t="shared" si="0"/>
        <v>,  0,0,0</v>
      </c>
      <c r="AK60" s="49">
        <f>IFERROR(VLOOKUP(G60,Таблица1[],3,0),0)*$E$2/100</f>
        <v>0</v>
      </c>
      <c r="AL60" s="43">
        <f>IFERROR(VLOOKUP(G60,Таблица1[],2,0),0)*$E$2/100</f>
        <v>0</v>
      </c>
      <c r="AM60" s="43">
        <f>IFERROR(VLOOKUP(G60,Таблица1[],4,0),0)*$E$2/100</f>
        <v>0</v>
      </c>
      <c r="AN60" s="5" t="str">
        <f t="shared" si="1"/>
        <v>,  0,0,0</v>
      </c>
      <c r="AO60" s="49">
        <f>IFERROR(VLOOKUP(K60,Таблица1[],3,0),0)*$E$2/100</f>
        <v>0</v>
      </c>
      <c r="AP60" s="43">
        <f>IFERROR(VLOOKUP(K60,Таблица1[],2,0),0)*$E$2/100</f>
        <v>0</v>
      </c>
      <c r="AQ60" s="43">
        <f>IFERROR(VLOOKUP(K60,Таблица1[],4,0),0)*$E$2/100</f>
        <v>0</v>
      </c>
      <c r="AR60" s="5" t="str">
        <f t="shared" si="2"/>
        <v>,  0,0,0</v>
      </c>
      <c r="AS60" s="49">
        <f>IFERROR(VLOOKUP(O60,Таблица1[],3,0),0)*$E$2/100</f>
        <v>0</v>
      </c>
      <c r="AT60" s="43">
        <f>IFERROR(VLOOKUP(O60,Таблица1[],2,0),0)*$E$2/100</f>
        <v>0</v>
      </c>
      <c r="AU60" s="43">
        <f>IFERROR(VLOOKUP(O60,Таблица1[],4,0),0)*$E$2/100</f>
        <v>0</v>
      </c>
      <c r="AV60" s="5" t="str">
        <f t="shared" si="3"/>
        <v>,  0,0,0</v>
      </c>
      <c r="AW60" s="47">
        <f>IFERROR(VLOOKUP(P60,Таблица1[],3,0),0)*$E$2/100</f>
        <v>0</v>
      </c>
      <c r="AX60" s="43">
        <f>IFERROR(VLOOKUP(P60,Таблица1[],2,0),0)*$E$2/100</f>
        <v>0</v>
      </c>
      <c r="AY60" s="43">
        <f>IFERROR(VLOOKUP(P60,Таблица1[],4,0),0)*$E$2/100</f>
        <v>0</v>
      </c>
      <c r="AZ60" s="5" t="str">
        <f t="shared" si="4"/>
        <v>,  0,0,0</v>
      </c>
      <c r="BA60" s="43">
        <f>IFERROR(VLOOKUP(Q60,Таблица1[],3,0),0)*$E$2/100</f>
        <v>0</v>
      </c>
      <c r="BB60" s="43">
        <f>IFERROR(VLOOKUP(Q60,Таблица1[],2,0),0)*$E$2/100</f>
        <v>0</v>
      </c>
      <c r="BC60" s="43">
        <f>IFERROR(VLOOKUP(Q60,Таблица1[],4,0),0)*$E$2/100</f>
        <v>0</v>
      </c>
      <c r="BD60" s="5" t="str">
        <f t="shared" si="5"/>
        <v>,  0,0,0</v>
      </c>
      <c r="BE60" s="43">
        <f>IFERROR(VLOOKUP(R60,Таблица1[],3,0),0)*$E$2/100</f>
        <v>0</v>
      </c>
      <c r="BF60" s="43">
        <f>IFERROR(VLOOKUP(R60,Таблица1[],2,0),0)*$E$2/100</f>
        <v>0</v>
      </c>
      <c r="BG60" s="43">
        <f>IFERROR(VLOOKUP(R60,Таблица1[],4,0),0)*$E$2/100</f>
        <v>0</v>
      </c>
      <c r="BH60" s="5" t="str">
        <f t="shared" si="6"/>
        <v>,  0,0,0</v>
      </c>
      <c r="BI60" s="43">
        <f>IFERROR(VLOOKUP(S60,Таблица1[],3,0),0)*$E$2/100</f>
        <v>85</v>
      </c>
      <c r="BJ60" s="43">
        <f>IFERROR(VLOOKUP(S60,Таблица1[],2,0),0)*$E$2/100</f>
        <v>85</v>
      </c>
      <c r="BK60" s="43">
        <f>IFERROR(VLOOKUP(S60,Таблица1[],4,0),0)*$E$2/100</f>
        <v>85</v>
      </c>
      <c r="BL60" s="5" t="str">
        <f t="shared" si="7"/>
        <v>,  85,85,85</v>
      </c>
      <c r="BM60" s="43">
        <f>IFERROR(VLOOKUP(T60,Таблица1[],3,0),0)*$E$2/100</f>
        <v>0</v>
      </c>
      <c r="BN60" s="43">
        <f>IFERROR(VLOOKUP(T60,Таблица1[],2,0),0)*$E$2/100</f>
        <v>127.5</v>
      </c>
      <c r="BO60" s="43">
        <f>IFERROR(VLOOKUP(T60,Таблица1[],4,0),0)*$E$2/100</f>
        <v>127.5</v>
      </c>
      <c r="BP60" s="5" t="str">
        <f t="shared" si="8"/>
        <v>,  0,128,128</v>
      </c>
      <c r="BQ60" s="43">
        <f>IFERROR(VLOOKUP(U60,Таблица1[],3,0),0)*$E$2/100</f>
        <v>0</v>
      </c>
      <c r="BR60" s="43">
        <f>IFERROR(VLOOKUP(U60,Таблица1[],2,0),0)*$E$2/100</f>
        <v>0</v>
      </c>
      <c r="BS60" s="43">
        <f>IFERROR(VLOOKUP(U60,Таблица1[],4,0),0)*$E$2/100</f>
        <v>0</v>
      </c>
      <c r="BT60" s="5" t="str">
        <f t="shared" si="9"/>
        <v>,  0,0,0</v>
      </c>
      <c r="BU60" s="43">
        <f>IFERROR(VLOOKUP(V60,Таблица1[],3,0),0)*$E$2/100</f>
        <v>127.5</v>
      </c>
      <c r="BV60" s="43">
        <f>IFERROR(VLOOKUP(V60,Таблица1[],2,0),0)*$E$2/100</f>
        <v>0</v>
      </c>
      <c r="BW60" s="43">
        <f>IFERROR(VLOOKUP(V60,Таблица1[],4,0),0)*$E$2/100</f>
        <v>127.5</v>
      </c>
      <c r="BX60" s="5" t="str">
        <f t="shared" si="10"/>
        <v>,  128,0,128</v>
      </c>
      <c r="BY60" s="43">
        <f>IFERROR(VLOOKUP(W60,Таблица1[],3,0),0)*$E$2/100</f>
        <v>85</v>
      </c>
      <c r="BZ60" s="43">
        <f>IFERROR(VLOOKUP(W60,Таблица1[],2,0),0)*$E$2/100</f>
        <v>85</v>
      </c>
      <c r="CA60" s="43">
        <f>IFERROR(VLOOKUP(W60,Таблица1[],4,0),0)*$E$2/100</f>
        <v>85</v>
      </c>
      <c r="CB60" s="5" t="str">
        <f t="shared" si="11"/>
        <v>,  85,85,85</v>
      </c>
      <c r="CC60" s="43">
        <f>IFERROR(VLOOKUP(X60,Таблица1[],3,0),0)*$E$2/100</f>
        <v>0</v>
      </c>
      <c r="CD60" s="43">
        <f>IFERROR(VLOOKUP(X60,Таблица1[],2,0),0)*$E$2/100</f>
        <v>0</v>
      </c>
      <c r="CE60" s="43">
        <f>IFERROR(VLOOKUP(X60,Таблица1[],4,0),0)*$E$2/100</f>
        <v>0</v>
      </c>
      <c r="CF60" s="5" t="str">
        <f t="shared" si="12"/>
        <v>,  0,0,0</v>
      </c>
      <c r="CG60" s="43">
        <f>IFERROR(VLOOKUP(Y60,Таблица1[],3,0),0)*$E$2/100</f>
        <v>0</v>
      </c>
      <c r="CH60" s="43">
        <f>IFERROR(VLOOKUP(Y60,Таблица1[],2,0),0)*$E$2/100</f>
        <v>0</v>
      </c>
      <c r="CI60" s="43">
        <f>IFERROR(VLOOKUP(Y60,Таблица1[],4,0),0)*$E$2/100</f>
        <v>0</v>
      </c>
      <c r="CJ60" s="5" t="str">
        <f t="shared" si="13"/>
        <v>,  0,0,0</v>
      </c>
      <c r="CK60" s="43">
        <f>IFERROR(VLOOKUP(Z60,Таблица1[],3,0),0)*$E$2/100</f>
        <v>0</v>
      </c>
      <c r="CL60" s="43">
        <f>IFERROR(VLOOKUP(Z60,Таблица1[],2,0),0)*$E$2/100</f>
        <v>0</v>
      </c>
      <c r="CM60" s="43">
        <f>IFERROR(VLOOKUP(Z60,Таблица1[],4,0),0)*$E$2/100</f>
        <v>0</v>
      </c>
      <c r="CN60" s="5" t="str">
        <f t="shared" si="14"/>
        <v>,  0,0,0</v>
      </c>
      <c r="CO60" s="43">
        <f>IFERROR(VLOOKUP(AA60,Таблица1[],3,0),0)*$E$2/100</f>
        <v>0</v>
      </c>
      <c r="CP60" s="43">
        <f>IFERROR(VLOOKUP(AA60,Таблица1[],2,0),0)*$E$2/100</f>
        <v>0</v>
      </c>
      <c r="CQ60" s="43">
        <f>IFERROR(VLOOKUP(AA60,Таблица1[],4,0),0)*$E$2/100</f>
        <v>0</v>
      </c>
      <c r="CR60" s="5" t="str">
        <f t="shared" si="15"/>
        <v>,  0,0,0</v>
      </c>
    </row>
    <row r="61" spans="2:96" x14ac:dyDescent="0.45">
      <c r="B61" s="43">
        <v>64</v>
      </c>
      <c r="C61" s="43">
        <v>0</v>
      </c>
      <c r="D61" s="43">
        <v>20</v>
      </c>
      <c r="E61" s="43">
        <v>1</v>
      </c>
      <c r="F61" t="str">
        <f t="shared" si="16"/>
        <v>64,0,20,1</v>
      </c>
      <c r="R61" s="40" t="s">
        <v>43</v>
      </c>
      <c r="S61" s="38" t="s">
        <v>41</v>
      </c>
      <c r="W61" s="35" t="s">
        <v>37</v>
      </c>
      <c r="X61" s="35" t="s">
        <v>43</v>
      </c>
      <c r="AC61" t="str">
        <f>CONCATENATE($X$2,F61,CR61,CN61,CJ61,CF61,CB61,BX61,BT61,BP61,BL61,BH61,BD61,AZ61)</f>
        <v>.DB   64,0,20,1,  0,0,0,  0,0,0,  0,0,0,  85,85,85,  128,0,128,  0,0,0,  0,0,0,  0,0,0,  0,128,128,  85,85,85,  0,0,0,  0,0,0</v>
      </c>
      <c r="AD61" s="43" t="s">
        <v>24</v>
      </c>
      <c r="AE61" s="43"/>
      <c r="AF61" s="43"/>
      <c r="AG61" s="49">
        <f>IFERROR(VLOOKUP(HLOOKUP($AG$4,$H$4:$AA$24,ROW(AH61)-3, FALSE),Таблица1[],3,0),0)*$E$2/100</f>
        <v>0</v>
      </c>
      <c r="AH61" s="49">
        <f>IFERROR(VLOOKUP(HLOOKUP($AG$4,$H$4:$AA$24,ROW(AH61)-3, FALSE),Таблица1[],2,0),0)*$E$2/100</f>
        <v>0</v>
      </c>
      <c r="AI61" s="49">
        <f>IFERROR(VLOOKUP(HLOOKUP($AG$4,$H$4:$AA$24,ROW(AH61)-3, FALSE),Таблица1[],4,0),0)*$E$2/100</f>
        <v>0</v>
      </c>
      <c r="AJ61" s="5" t="str">
        <f t="shared" si="0"/>
        <v>,  0,0,0</v>
      </c>
      <c r="AK61" s="49">
        <f>IFERROR(VLOOKUP(G61,Таблица1[],3,0),0)*$E$2/100</f>
        <v>0</v>
      </c>
      <c r="AL61" s="43">
        <f>IFERROR(VLOOKUP(G61,Таблица1[],2,0),0)*$E$2/100</f>
        <v>0</v>
      </c>
      <c r="AM61" s="43">
        <f>IFERROR(VLOOKUP(G61,Таблица1[],4,0),0)*$E$2/100</f>
        <v>0</v>
      </c>
      <c r="AN61" s="5" t="str">
        <f t="shared" si="1"/>
        <v>,  0,0,0</v>
      </c>
      <c r="AO61" s="49">
        <f>IFERROR(VLOOKUP(K61,Таблица1[],3,0),0)*$E$2/100</f>
        <v>0</v>
      </c>
      <c r="AP61" s="43">
        <f>IFERROR(VLOOKUP(K61,Таблица1[],2,0),0)*$E$2/100</f>
        <v>0</v>
      </c>
      <c r="AQ61" s="43">
        <f>IFERROR(VLOOKUP(K61,Таблица1[],4,0),0)*$E$2/100</f>
        <v>0</v>
      </c>
      <c r="AR61" s="5" t="str">
        <f t="shared" si="2"/>
        <v>,  0,0,0</v>
      </c>
      <c r="AS61" s="49">
        <f>IFERROR(VLOOKUP(O61,Таблица1[],3,0),0)*$E$2/100</f>
        <v>0</v>
      </c>
      <c r="AT61" s="43">
        <f>IFERROR(VLOOKUP(O61,Таблица1[],2,0),0)*$E$2/100</f>
        <v>0</v>
      </c>
      <c r="AU61" s="43">
        <f>IFERROR(VLOOKUP(O61,Таблица1[],4,0),0)*$E$2/100</f>
        <v>0</v>
      </c>
      <c r="AV61" s="5" t="str">
        <f t="shared" si="3"/>
        <v>,  0,0,0</v>
      </c>
      <c r="AW61" s="47">
        <f>IFERROR(VLOOKUP(P61,Таблица1[],3,0),0)*$E$2/100</f>
        <v>0</v>
      </c>
      <c r="AX61" s="43">
        <f>IFERROR(VLOOKUP(P61,Таблица1[],2,0),0)*$E$2/100</f>
        <v>0</v>
      </c>
      <c r="AY61" s="43">
        <f>IFERROR(VLOOKUP(P61,Таблица1[],4,0),0)*$E$2/100</f>
        <v>0</v>
      </c>
      <c r="AZ61" s="5" t="str">
        <f t="shared" si="4"/>
        <v>,  0,0,0</v>
      </c>
      <c r="BA61" s="43">
        <f>IFERROR(VLOOKUP(Q61,Таблица1[],3,0),0)*$E$2/100</f>
        <v>0</v>
      </c>
      <c r="BB61" s="43">
        <f>IFERROR(VLOOKUP(Q61,Таблица1[],2,0),0)*$E$2/100</f>
        <v>0</v>
      </c>
      <c r="BC61" s="43">
        <f>IFERROR(VLOOKUP(Q61,Таблица1[],4,0),0)*$E$2/100</f>
        <v>0</v>
      </c>
      <c r="BD61" s="5" t="str">
        <f t="shared" si="5"/>
        <v>,  0,0,0</v>
      </c>
      <c r="BE61" s="43">
        <f>IFERROR(VLOOKUP(R61,Таблица1[],3,0),0)*$E$2/100</f>
        <v>85</v>
      </c>
      <c r="BF61" s="43">
        <f>IFERROR(VLOOKUP(R61,Таблица1[],2,0),0)*$E$2/100</f>
        <v>85</v>
      </c>
      <c r="BG61" s="43">
        <f>IFERROR(VLOOKUP(R61,Таблица1[],4,0),0)*$E$2/100</f>
        <v>85</v>
      </c>
      <c r="BH61" s="5" t="str">
        <f t="shared" si="6"/>
        <v>,  85,85,85</v>
      </c>
      <c r="BI61" s="43">
        <f>IFERROR(VLOOKUP(S61,Таблица1[],3,0),0)*$E$2/100</f>
        <v>0</v>
      </c>
      <c r="BJ61" s="43">
        <f>IFERROR(VLOOKUP(S61,Таблица1[],2,0),0)*$E$2/100</f>
        <v>127.5</v>
      </c>
      <c r="BK61" s="43">
        <f>IFERROR(VLOOKUP(S61,Таблица1[],4,0),0)*$E$2/100</f>
        <v>127.5</v>
      </c>
      <c r="BL61" s="5" t="str">
        <f t="shared" si="7"/>
        <v>,  0,128,128</v>
      </c>
      <c r="BM61" s="43">
        <f>IFERROR(VLOOKUP(T61,Таблица1[],3,0),0)*$E$2/100</f>
        <v>0</v>
      </c>
      <c r="BN61" s="43">
        <f>IFERROR(VLOOKUP(T61,Таблица1[],2,0),0)*$E$2/100</f>
        <v>0</v>
      </c>
      <c r="BO61" s="43">
        <f>IFERROR(VLOOKUP(T61,Таблица1[],4,0),0)*$E$2/100</f>
        <v>0</v>
      </c>
      <c r="BP61" s="5" t="str">
        <f t="shared" si="8"/>
        <v>,  0,0,0</v>
      </c>
      <c r="BQ61" s="43">
        <f>IFERROR(VLOOKUP(U61,Таблица1[],3,0),0)*$E$2/100</f>
        <v>0</v>
      </c>
      <c r="BR61" s="43">
        <f>IFERROR(VLOOKUP(U61,Таблица1[],2,0),0)*$E$2/100</f>
        <v>0</v>
      </c>
      <c r="BS61" s="43">
        <f>IFERROR(VLOOKUP(U61,Таблица1[],4,0),0)*$E$2/100</f>
        <v>0</v>
      </c>
      <c r="BT61" s="5" t="str">
        <f t="shared" si="9"/>
        <v>,  0,0,0</v>
      </c>
      <c r="BU61" s="43">
        <f>IFERROR(VLOOKUP(V61,Таблица1[],3,0),0)*$E$2/100</f>
        <v>0</v>
      </c>
      <c r="BV61" s="43">
        <f>IFERROR(VLOOKUP(V61,Таблица1[],2,0),0)*$E$2/100</f>
        <v>0</v>
      </c>
      <c r="BW61" s="43">
        <f>IFERROR(VLOOKUP(V61,Таблица1[],4,0),0)*$E$2/100</f>
        <v>0</v>
      </c>
      <c r="BX61" s="5" t="str">
        <f t="shared" si="10"/>
        <v>,  0,0,0</v>
      </c>
      <c r="BY61" s="43">
        <f>IFERROR(VLOOKUP(W61,Таблица1[],3,0),0)*$E$2/100</f>
        <v>127.5</v>
      </c>
      <c r="BZ61" s="43">
        <f>IFERROR(VLOOKUP(W61,Таблица1[],2,0),0)*$E$2/100</f>
        <v>0</v>
      </c>
      <c r="CA61" s="43">
        <f>IFERROR(VLOOKUP(W61,Таблица1[],4,0),0)*$E$2/100</f>
        <v>127.5</v>
      </c>
      <c r="CB61" s="5" t="str">
        <f t="shared" si="11"/>
        <v>,  128,0,128</v>
      </c>
      <c r="CC61" s="43">
        <f>IFERROR(VLOOKUP(X61,Таблица1[],3,0),0)*$E$2/100</f>
        <v>85</v>
      </c>
      <c r="CD61" s="43">
        <f>IFERROR(VLOOKUP(X61,Таблица1[],2,0),0)*$E$2/100</f>
        <v>85</v>
      </c>
      <c r="CE61" s="43">
        <f>IFERROR(VLOOKUP(X61,Таблица1[],4,0),0)*$E$2/100</f>
        <v>85</v>
      </c>
      <c r="CF61" s="5" t="str">
        <f t="shared" si="12"/>
        <v>,  85,85,85</v>
      </c>
      <c r="CG61" s="43">
        <f>IFERROR(VLOOKUP(Y61,Таблица1[],3,0),0)*$E$2/100</f>
        <v>0</v>
      </c>
      <c r="CH61" s="43">
        <f>IFERROR(VLOOKUP(Y61,Таблица1[],2,0),0)*$E$2/100</f>
        <v>0</v>
      </c>
      <c r="CI61" s="43">
        <f>IFERROR(VLOOKUP(Y61,Таблица1[],4,0),0)*$E$2/100</f>
        <v>0</v>
      </c>
      <c r="CJ61" s="5" t="str">
        <f t="shared" si="13"/>
        <v>,  0,0,0</v>
      </c>
      <c r="CK61" s="43">
        <f>IFERROR(VLOOKUP(Z61,Таблица1[],3,0),0)*$E$2/100</f>
        <v>0</v>
      </c>
      <c r="CL61" s="43">
        <f>IFERROR(VLOOKUP(Z61,Таблица1[],2,0),0)*$E$2/100</f>
        <v>0</v>
      </c>
      <c r="CM61" s="43">
        <f>IFERROR(VLOOKUP(Z61,Таблица1[],4,0),0)*$E$2/100</f>
        <v>0</v>
      </c>
      <c r="CN61" s="5" t="str">
        <f t="shared" si="14"/>
        <v>,  0,0,0</v>
      </c>
      <c r="CO61" s="43">
        <f>IFERROR(VLOOKUP(AA61,Таблица1[],3,0),0)*$E$2/100</f>
        <v>0</v>
      </c>
      <c r="CP61" s="43">
        <f>IFERROR(VLOOKUP(AA61,Таблица1[],2,0),0)*$E$2/100</f>
        <v>0</v>
      </c>
      <c r="CQ61" s="43">
        <f>IFERROR(VLOOKUP(AA61,Таблица1[],4,0),0)*$E$2/100</f>
        <v>0</v>
      </c>
      <c r="CR61" s="5" t="str">
        <f t="shared" si="15"/>
        <v>,  0,0,0</v>
      </c>
    </row>
    <row r="62" spans="2:96" x14ac:dyDescent="0.45">
      <c r="B62" s="43">
        <v>64</v>
      </c>
      <c r="C62" s="43">
        <v>0</v>
      </c>
      <c r="D62" s="43">
        <v>20</v>
      </c>
      <c r="E62" s="43">
        <v>1</v>
      </c>
      <c r="F62" t="str">
        <f t="shared" si="16"/>
        <v>64,0,20,1</v>
      </c>
      <c r="Q62" s="40" t="s">
        <v>43</v>
      </c>
      <c r="R62" s="40" t="s">
        <v>41</v>
      </c>
      <c r="X62" s="35" t="s">
        <v>37</v>
      </c>
      <c r="Y62" s="31" t="s">
        <v>43</v>
      </c>
      <c r="AC62" t="str">
        <f>CONCATENATE($X$2,F62,CR62,CN62,CJ62,CF62,CB62,BX62,BT62,BP62,BL62,BH62,BD62,AZ62)</f>
        <v>.DB   64,0,20,1,  0,0,0,  0,0,0,  85,85,85,  128,0,128,  0,0,0,  0,0,0,  0,0,0,  0,0,0,  0,0,0,  0,128,128,  85,85,85,  0,0,0</v>
      </c>
      <c r="AD62" s="43" t="s">
        <v>24</v>
      </c>
      <c r="AE62" s="43"/>
      <c r="AF62" s="43"/>
      <c r="AG62" s="49">
        <f>IFERROR(VLOOKUP(HLOOKUP($AG$4,$H$4:$AA$24,ROW(AH62)-3, FALSE),Таблица1[],3,0),0)*$E$2/100</f>
        <v>0</v>
      </c>
      <c r="AH62" s="49">
        <f>IFERROR(VLOOKUP(HLOOKUP($AG$4,$H$4:$AA$24,ROW(AH62)-3, FALSE),Таблица1[],2,0),0)*$E$2/100</f>
        <v>0</v>
      </c>
      <c r="AI62" s="49">
        <f>IFERROR(VLOOKUP(HLOOKUP($AG$4,$H$4:$AA$24,ROW(AH62)-3, FALSE),Таблица1[],4,0),0)*$E$2/100</f>
        <v>0</v>
      </c>
      <c r="AJ62" s="5" t="str">
        <f t="shared" si="0"/>
        <v>,  0,0,0</v>
      </c>
      <c r="AK62" s="49">
        <f>IFERROR(VLOOKUP(G62,Таблица1[],3,0),0)*$E$2/100</f>
        <v>0</v>
      </c>
      <c r="AL62" s="43">
        <f>IFERROR(VLOOKUP(G62,Таблица1[],2,0),0)*$E$2/100</f>
        <v>0</v>
      </c>
      <c r="AM62" s="43">
        <f>IFERROR(VLOOKUP(G62,Таблица1[],4,0),0)*$E$2/100</f>
        <v>0</v>
      </c>
      <c r="AN62" s="5" t="str">
        <f t="shared" si="1"/>
        <v>,  0,0,0</v>
      </c>
      <c r="AO62" s="49">
        <f>IFERROR(VLOOKUP(K62,Таблица1[],3,0),0)*$E$2/100</f>
        <v>0</v>
      </c>
      <c r="AP62" s="43">
        <f>IFERROR(VLOOKUP(K62,Таблица1[],2,0),0)*$E$2/100</f>
        <v>0</v>
      </c>
      <c r="AQ62" s="43">
        <f>IFERROR(VLOOKUP(K62,Таблица1[],4,0),0)*$E$2/100</f>
        <v>0</v>
      </c>
      <c r="AR62" s="5" t="str">
        <f t="shared" si="2"/>
        <v>,  0,0,0</v>
      </c>
      <c r="AS62" s="49">
        <f>IFERROR(VLOOKUP(O62,Таблица1[],3,0),0)*$E$2/100</f>
        <v>0</v>
      </c>
      <c r="AT62" s="43">
        <f>IFERROR(VLOOKUP(O62,Таблица1[],2,0),0)*$E$2/100</f>
        <v>0</v>
      </c>
      <c r="AU62" s="43">
        <f>IFERROR(VLOOKUP(O62,Таблица1[],4,0),0)*$E$2/100</f>
        <v>0</v>
      </c>
      <c r="AV62" s="5" t="str">
        <f t="shared" si="3"/>
        <v>,  0,0,0</v>
      </c>
      <c r="AW62" s="47">
        <f>IFERROR(VLOOKUP(P62,Таблица1[],3,0),0)*$E$2/100</f>
        <v>0</v>
      </c>
      <c r="AX62" s="43">
        <f>IFERROR(VLOOKUP(P62,Таблица1[],2,0),0)*$E$2/100</f>
        <v>0</v>
      </c>
      <c r="AY62" s="43">
        <f>IFERROR(VLOOKUP(P62,Таблица1[],4,0),0)*$E$2/100</f>
        <v>0</v>
      </c>
      <c r="AZ62" s="5" t="str">
        <f t="shared" si="4"/>
        <v>,  0,0,0</v>
      </c>
      <c r="BA62" s="43">
        <f>IFERROR(VLOOKUP(Q62,Таблица1[],3,0),0)*$E$2/100</f>
        <v>85</v>
      </c>
      <c r="BB62" s="43">
        <f>IFERROR(VLOOKUP(Q62,Таблица1[],2,0),0)*$E$2/100</f>
        <v>85</v>
      </c>
      <c r="BC62" s="43">
        <f>IFERROR(VLOOKUP(Q62,Таблица1[],4,0),0)*$E$2/100</f>
        <v>85</v>
      </c>
      <c r="BD62" s="5" t="str">
        <f t="shared" si="5"/>
        <v>,  85,85,85</v>
      </c>
      <c r="BE62" s="43">
        <f>IFERROR(VLOOKUP(R62,Таблица1[],3,0),0)*$E$2/100</f>
        <v>0</v>
      </c>
      <c r="BF62" s="43">
        <f>IFERROR(VLOOKUP(R62,Таблица1[],2,0),0)*$E$2/100</f>
        <v>127.5</v>
      </c>
      <c r="BG62" s="43">
        <f>IFERROR(VLOOKUP(R62,Таблица1[],4,0),0)*$E$2/100</f>
        <v>127.5</v>
      </c>
      <c r="BH62" s="5" t="str">
        <f t="shared" si="6"/>
        <v>,  0,128,128</v>
      </c>
      <c r="BI62" s="43">
        <f>IFERROR(VLOOKUP(S62,Таблица1[],3,0),0)*$E$2/100</f>
        <v>0</v>
      </c>
      <c r="BJ62" s="43">
        <f>IFERROR(VLOOKUP(S62,Таблица1[],2,0),0)*$E$2/100</f>
        <v>0</v>
      </c>
      <c r="BK62" s="43">
        <f>IFERROR(VLOOKUP(S62,Таблица1[],4,0),0)*$E$2/100</f>
        <v>0</v>
      </c>
      <c r="BL62" s="5" t="str">
        <f t="shared" si="7"/>
        <v>,  0,0,0</v>
      </c>
      <c r="BM62" s="43">
        <f>IFERROR(VLOOKUP(T62,Таблица1[],3,0),0)*$E$2/100</f>
        <v>0</v>
      </c>
      <c r="BN62" s="43">
        <f>IFERROR(VLOOKUP(T62,Таблица1[],2,0),0)*$E$2/100</f>
        <v>0</v>
      </c>
      <c r="BO62" s="43">
        <f>IFERROR(VLOOKUP(T62,Таблица1[],4,0),0)*$E$2/100</f>
        <v>0</v>
      </c>
      <c r="BP62" s="5" t="str">
        <f t="shared" si="8"/>
        <v>,  0,0,0</v>
      </c>
      <c r="BQ62" s="43">
        <f>IFERROR(VLOOKUP(U62,Таблица1[],3,0),0)*$E$2/100</f>
        <v>0</v>
      </c>
      <c r="BR62" s="43">
        <f>IFERROR(VLOOKUP(U62,Таблица1[],2,0),0)*$E$2/100</f>
        <v>0</v>
      </c>
      <c r="BS62" s="43">
        <f>IFERROR(VLOOKUP(U62,Таблица1[],4,0),0)*$E$2/100</f>
        <v>0</v>
      </c>
      <c r="BT62" s="5" t="str">
        <f t="shared" si="9"/>
        <v>,  0,0,0</v>
      </c>
      <c r="BU62" s="43">
        <f>IFERROR(VLOOKUP(V62,Таблица1[],3,0),0)*$E$2/100</f>
        <v>0</v>
      </c>
      <c r="BV62" s="43">
        <f>IFERROR(VLOOKUP(V62,Таблица1[],2,0),0)*$E$2/100</f>
        <v>0</v>
      </c>
      <c r="BW62" s="43">
        <f>IFERROR(VLOOKUP(V62,Таблица1[],4,0),0)*$E$2/100</f>
        <v>0</v>
      </c>
      <c r="BX62" s="5" t="str">
        <f t="shared" si="10"/>
        <v>,  0,0,0</v>
      </c>
      <c r="BY62" s="43">
        <f>IFERROR(VLOOKUP(W62,Таблица1[],3,0),0)*$E$2/100</f>
        <v>0</v>
      </c>
      <c r="BZ62" s="43">
        <f>IFERROR(VLOOKUP(W62,Таблица1[],2,0),0)*$E$2/100</f>
        <v>0</v>
      </c>
      <c r="CA62" s="43">
        <f>IFERROR(VLOOKUP(W62,Таблица1[],4,0),0)*$E$2/100</f>
        <v>0</v>
      </c>
      <c r="CB62" s="5" t="str">
        <f t="shared" si="11"/>
        <v>,  0,0,0</v>
      </c>
      <c r="CC62" s="43">
        <f>IFERROR(VLOOKUP(X62,Таблица1[],3,0),0)*$E$2/100</f>
        <v>127.5</v>
      </c>
      <c r="CD62" s="43">
        <f>IFERROR(VLOOKUP(X62,Таблица1[],2,0),0)*$E$2/100</f>
        <v>0</v>
      </c>
      <c r="CE62" s="43">
        <f>IFERROR(VLOOKUP(X62,Таблица1[],4,0),0)*$E$2/100</f>
        <v>127.5</v>
      </c>
      <c r="CF62" s="5" t="str">
        <f t="shared" si="12"/>
        <v>,  128,0,128</v>
      </c>
      <c r="CG62" s="43">
        <f>IFERROR(VLOOKUP(Y62,Таблица1[],3,0),0)*$E$2/100</f>
        <v>85</v>
      </c>
      <c r="CH62" s="43">
        <f>IFERROR(VLOOKUP(Y62,Таблица1[],2,0),0)*$E$2/100</f>
        <v>85</v>
      </c>
      <c r="CI62" s="43">
        <f>IFERROR(VLOOKUP(Y62,Таблица1[],4,0),0)*$E$2/100</f>
        <v>85</v>
      </c>
      <c r="CJ62" s="5" t="str">
        <f t="shared" si="13"/>
        <v>,  85,85,85</v>
      </c>
      <c r="CK62" s="43">
        <f>IFERROR(VLOOKUP(Z62,Таблица1[],3,0),0)*$E$2/100</f>
        <v>0</v>
      </c>
      <c r="CL62" s="43">
        <f>IFERROR(VLOOKUP(Z62,Таблица1[],2,0),0)*$E$2/100</f>
        <v>0</v>
      </c>
      <c r="CM62" s="43">
        <f>IFERROR(VLOOKUP(Z62,Таблица1[],4,0),0)*$E$2/100</f>
        <v>0</v>
      </c>
      <c r="CN62" s="5" t="str">
        <f t="shared" si="14"/>
        <v>,  0,0,0</v>
      </c>
      <c r="CO62" s="43">
        <f>IFERROR(VLOOKUP(AA62,Таблица1[],3,0),0)*$E$2/100</f>
        <v>0</v>
      </c>
      <c r="CP62" s="43">
        <f>IFERROR(VLOOKUP(AA62,Таблица1[],2,0),0)*$E$2/100</f>
        <v>0</v>
      </c>
      <c r="CQ62" s="43">
        <f>IFERROR(VLOOKUP(AA62,Таблица1[],4,0),0)*$E$2/100</f>
        <v>0</v>
      </c>
      <c r="CR62" s="5" t="str">
        <f t="shared" si="15"/>
        <v>,  0,0,0</v>
      </c>
    </row>
    <row r="63" spans="2:96" x14ac:dyDescent="0.45">
      <c r="B63" s="43">
        <v>64</v>
      </c>
      <c r="C63" s="43">
        <v>0</v>
      </c>
      <c r="D63" s="43">
        <v>20</v>
      </c>
      <c r="E63" s="43">
        <v>1</v>
      </c>
      <c r="F63" t="str">
        <f t="shared" si="16"/>
        <v>64,0,20,1</v>
      </c>
      <c r="P63" s="40" t="s">
        <v>43</v>
      </c>
      <c r="Q63" s="40" t="s">
        <v>41</v>
      </c>
      <c r="Y63" s="31" t="s">
        <v>37</v>
      </c>
      <c r="Z63" s="31" t="s">
        <v>43</v>
      </c>
      <c r="AC63" t="str">
        <f>CONCATENATE($X$2,F63,CR63,CN63,CJ63,CF63,CB63,BX63,BT63,BP63,BL63,BH63,BD63,AZ63)</f>
        <v>.DB   64,0,20,1,  0,0,0,  85,85,85,  128,0,128,  0,0,0,  0,0,0,  0,0,0,  0,0,0,  0,0,0,  0,0,0,  0,0,0,  0,128,128,  85,85,85</v>
      </c>
      <c r="AD63" s="43" t="s">
        <v>24</v>
      </c>
      <c r="AE63" s="43"/>
      <c r="AF63" s="43"/>
      <c r="AG63" s="49">
        <f>IFERROR(VLOOKUP(HLOOKUP($AG$4,$H$4:$AA$24,ROW(AH63)-3, FALSE),Таблица1[],3,0),0)*$E$2/100</f>
        <v>0</v>
      </c>
      <c r="AH63" s="49">
        <f>IFERROR(VLOOKUP(HLOOKUP($AG$4,$H$4:$AA$24,ROW(AH63)-3, FALSE),Таблица1[],2,0),0)*$E$2/100</f>
        <v>0</v>
      </c>
      <c r="AI63" s="49">
        <f>IFERROR(VLOOKUP(HLOOKUP($AG$4,$H$4:$AA$24,ROW(AH63)-3, FALSE),Таблица1[],4,0),0)*$E$2/100</f>
        <v>0</v>
      </c>
      <c r="AJ63" s="5" t="str">
        <f t="shared" si="0"/>
        <v>,  0,0,0</v>
      </c>
      <c r="AK63" s="49">
        <f>IFERROR(VLOOKUP(G63,Таблица1[],3,0),0)*$E$2/100</f>
        <v>0</v>
      </c>
      <c r="AL63" s="43">
        <f>IFERROR(VLOOKUP(G63,Таблица1[],2,0),0)*$E$2/100</f>
        <v>0</v>
      </c>
      <c r="AM63" s="43">
        <f>IFERROR(VLOOKUP(G63,Таблица1[],4,0),0)*$E$2/100</f>
        <v>0</v>
      </c>
      <c r="AN63" s="5" t="str">
        <f t="shared" si="1"/>
        <v>,  0,0,0</v>
      </c>
      <c r="AO63" s="49">
        <f>IFERROR(VLOOKUP(K63,Таблица1[],3,0),0)*$E$2/100</f>
        <v>0</v>
      </c>
      <c r="AP63" s="43">
        <f>IFERROR(VLOOKUP(K63,Таблица1[],2,0),0)*$E$2/100</f>
        <v>0</v>
      </c>
      <c r="AQ63" s="43">
        <f>IFERROR(VLOOKUP(K63,Таблица1[],4,0),0)*$E$2/100</f>
        <v>0</v>
      </c>
      <c r="AR63" s="5" t="str">
        <f t="shared" si="2"/>
        <v>,  0,0,0</v>
      </c>
      <c r="AS63" s="49">
        <f>IFERROR(VLOOKUP(O63,Таблица1[],3,0),0)*$E$2/100</f>
        <v>0</v>
      </c>
      <c r="AT63" s="43">
        <f>IFERROR(VLOOKUP(O63,Таблица1[],2,0),0)*$E$2/100</f>
        <v>0</v>
      </c>
      <c r="AU63" s="43">
        <f>IFERROR(VLOOKUP(O63,Таблица1[],4,0),0)*$E$2/100</f>
        <v>0</v>
      </c>
      <c r="AV63" s="5" t="str">
        <f t="shared" si="3"/>
        <v>,  0,0,0</v>
      </c>
      <c r="AW63" s="47">
        <f>IFERROR(VLOOKUP(P63,Таблица1[],3,0),0)*$E$2/100</f>
        <v>85</v>
      </c>
      <c r="AX63" s="43">
        <f>IFERROR(VLOOKUP(P63,Таблица1[],2,0),0)*$E$2/100</f>
        <v>85</v>
      </c>
      <c r="AY63" s="43">
        <f>IFERROR(VLOOKUP(P63,Таблица1[],4,0),0)*$E$2/100</f>
        <v>85</v>
      </c>
      <c r="AZ63" s="5" t="str">
        <f t="shared" si="4"/>
        <v>,  85,85,85</v>
      </c>
      <c r="BA63" s="43">
        <f>IFERROR(VLOOKUP(Q63,Таблица1[],3,0),0)*$E$2/100</f>
        <v>0</v>
      </c>
      <c r="BB63" s="43">
        <f>IFERROR(VLOOKUP(Q63,Таблица1[],2,0),0)*$E$2/100</f>
        <v>127.5</v>
      </c>
      <c r="BC63" s="43">
        <f>IFERROR(VLOOKUP(Q63,Таблица1[],4,0),0)*$E$2/100</f>
        <v>127.5</v>
      </c>
      <c r="BD63" s="5" t="str">
        <f t="shared" si="5"/>
        <v>,  0,128,128</v>
      </c>
      <c r="BE63" s="43">
        <f>IFERROR(VLOOKUP(R63,Таблица1[],3,0),0)*$E$2/100</f>
        <v>0</v>
      </c>
      <c r="BF63" s="43">
        <f>IFERROR(VLOOKUP(R63,Таблица1[],2,0),0)*$E$2/100</f>
        <v>0</v>
      </c>
      <c r="BG63" s="43">
        <f>IFERROR(VLOOKUP(R63,Таблица1[],4,0),0)*$E$2/100</f>
        <v>0</v>
      </c>
      <c r="BH63" s="5" t="str">
        <f t="shared" si="6"/>
        <v>,  0,0,0</v>
      </c>
      <c r="BI63" s="43">
        <f>IFERROR(VLOOKUP(S63,Таблица1[],3,0),0)*$E$2/100</f>
        <v>0</v>
      </c>
      <c r="BJ63" s="43">
        <f>IFERROR(VLOOKUP(S63,Таблица1[],2,0),0)*$E$2/100</f>
        <v>0</v>
      </c>
      <c r="BK63" s="43">
        <f>IFERROR(VLOOKUP(S63,Таблица1[],4,0),0)*$E$2/100</f>
        <v>0</v>
      </c>
      <c r="BL63" s="5" t="str">
        <f t="shared" si="7"/>
        <v>,  0,0,0</v>
      </c>
      <c r="BM63" s="43">
        <f>IFERROR(VLOOKUP(T63,Таблица1[],3,0),0)*$E$2/100</f>
        <v>0</v>
      </c>
      <c r="BN63" s="43">
        <f>IFERROR(VLOOKUP(T63,Таблица1[],2,0),0)*$E$2/100</f>
        <v>0</v>
      </c>
      <c r="BO63" s="43">
        <f>IFERROR(VLOOKUP(T63,Таблица1[],4,0),0)*$E$2/100</f>
        <v>0</v>
      </c>
      <c r="BP63" s="5" t="str">
        <f t="shared" si="8"/>
        <v>,  0,0,0</v>
      </c>
      <c r="BQ63" s="43">
        <f>IFERROR(VLOOKUP(U63,Таблица1[],3,0),0)*$E$2/100</f>
        <v>0</v>
      </c>
      <c r="BR63" s="43">
        <f>IFERROR(VLOOKUP(U63,Таблица1[],2,0),0)*$E$2/100</f>
        <v>0</v>
      </c>
      <c r="BS63" s="43">
        <f>IFERROR(VLOOKUP(U63,Таблица1[],4,0),0)*$E$2/100</f>
        <v>0</v>
      </c>
      <c r="BT63" s="5" t="str">
        <f t="shared" si="9"/>
        <v>,  0,0,0</v>
      </c>
      <c r="BU63" s="43">
        <f>IFERROR(VLOOKUP(V63,Таблица1[],3,0),0)*$E$2/100</f>
        <v>0</v>
      </c>
      <c r="BV63" s="43">
        <f>IFERROR(VLOOKUP(V63,Таблица1[],2,0),0)*$E$2/100</f>
        <v>0</v>
      </c>
      <c r="BW63" s="43">
        <f>IFERROR(VLOOKUP(V63,Таблица1[],4,0),0)*$E$2/100</f>
        <v>0</v>
      </c>
      <c r="BX63" s="5" t="str">
        <f t="shared" si="10"/>
        <v>,  0,0,0</v>
      </c>
      <c r="BY63" s="43">
        <f>IFERROR(VLOOKUP(W63,Таблица1[],3,0),0)*$E$2/100</f>
        <v>0</v>
      </c>
      <c r="BZ63" s="43">
        <f>IFERROR(VLOOKUP(W63,Таблица1[],2,0),0)*$E$2/100</f>
        <v>0</v>
      </c>
      <c r="CA63" s="43">
        <f>IFERROR(VLOOKUP(W63,Таблица1[],4,0),0)*$E$2/100</f>
        <v>0</v>
      </c>
      <c r="CB63" s="5" t="str">
        <f t="shared" si="11"/>
        <v>,  0,0,0</v>
      </c>
      <c r="CC63" s="43">
        <f>IFERROR(VLOOKUP(X63,Таблица1[],3,0),0)*$E$2/100</f>
        <v>0</v>
      </c>
      <c r="CD63" s="43">
        <f>IFERROR(VLOOKUP(X63,Таблица1[],2,0),0)*$E$2/100</f>
        <v>0</v>
      </c>
      <c r="CE63" s="43">
        <f>IFERROR(VLOOKUP(X63,Таблица1[],4,0),0)*$E$2/100</f>
        <v>0</v>
      </c>
      <c r="CF63" s="5" t="str">
        <f t="shared" si="12"/>
        <v>,  0,0,0</v>
      </c>
      <c r="CG63" s="43">
        <f>IFERROR(VLOOKUP(Y63,Таблица1[],3,0),0)*$E$2/100</f>
        <v>127.5</v>
      </c>
      <c r="CH63" s="43">
        <f>IFERROR(VLOOKUP(Y63,Таблица1[],2,0),0)*$E$2/100</f>
        <v>0</v>
      </c>
      <c r="CI63" s="43">
        <f>IFERROR(VLOOKUP(Y63,Таблица1[],4,0),0)*$E$2/100</f>
        <v>127.5</v>
      </c>
      <c r="CJ63" s="5" t="str">
        <f t="shared" si="13"/>
        <v>,  128,0,128</v>
      </c>
      <c r="CK63" s="43">
        <f>IFERROR(VLOOKUP(Z63,Таблица1[],3,0),0)*$E$2/100</f>
        <v>85</v>
      </c>
      <c r="CL63" s="43">
        <f>IFERROR(VLOOKUP(Z63,Таблица1[],2,0),0)*$E$2/100</f>
        <v>85</v>
      </c>
      <c r="CM63" s="43">
        <f>IFERROR(VLOOKUP(Z63,Таблица1[],4,0),0)*$E$2/100</f>
        <v>85</v>
      </c>
      <c r="CN63" s="5" t="str">
        <f t="shared" si="14"/>
        <v>,  85,85,85</v>
      </c>
      <c r="CO63" s="43">
        <f>IFERROR(VLOOKUP(AA63,Таблица1[],3,0),0)*$E$2/100</f>
        <v>0</v>
      </c>
      <c r="CP63" s="43">
        <f>IFERROR(VLOOKUP(AA63,Таблица1[],2,0),0)*$E$2/100</f>
        <v>0</v>
      </c>
      <c r="CQ63" s="43">
        <f>IFERROR(VLOOKUP(AA63,Таблица1[],4,0),0)*$E$2/100</f>
        <v>0</v>
      </c>
      <c r="CR63" s="5" t="str">
        <f t="shared" si="15"/>
        <v>,  0,0,0</v>
      </c>
    </row>
    <row r="64" spans="2:96" x14ac:dyDescent="0.45">
      <c r="B64" s="43">
        <v>64</v>
      </c>
      <c r="C64" s="43">
        <v>0</v>
      </c>
      <c r="D64" s="43">
        <v>20</v>
      </c>
      <c r="E64" s="43">
        <v>1</v>
      </c>
      <c r="F64" t="str">
        <f t="shared" si="16"/>
        <v>64,0,20,1</v>
      </c>
      <c r="P64" s="40" t="s">
        <v>43</v>
      </c>
      <c r="Z64" s="31" t="s">
        <v>37</v>
      </c>
      <c r="AA64" s="33" t="s">
        <v>43</v>
      </c>
      <c r="AC64" t="str">
        <f>CONCATENATE($X$2,F64,CR64,CN64,CJ64,CF64,CB64,BX64,BT64,BP64,BL64,BH64,BD64,AZ64)</f>
        <v>.DB   64,0,20,1,  85,85,85,  128,0,128,  0,0,0,  0,0,0,  0,0,0,  0,0,0,  0,0,0,  0,0,0,  0,0,0,  0,0,0,  0,0,0,  85,85,85</v>
      </c>
      <c r="AD64" s="43" t="s">
        <v>24</v>
      </c>
      <c r="AE64" s="43"/>
      <c r="AF64" s="43"/>
      <c r="AG64" s="49">
        <f>IFERROR(VLOOKUP(HLOOKUP($AG$4,$H$4:$AA$24,ROW(AH64)-3, FALSE),Таблица1[],3,0),0)*$E$2/100</f>
        <v>0</v>
      </c>
      <c r="AH64" s="49">
        <f>IFERROR(VLOOKUP(HLOOKUP($AG$4,$H$4:$AA$24,ROW(AH64)-3, FALSE),Таблица1[],2,0),0)*$E$2/100</f>
        <v>0</v>
      </c>
      <c r="AI64" s="49">
        <f>IFERROR(VLOOKUP(HLOOKUP($AG$4,$H$4:$AA$24,ROW(AH64)-3, FALSE),Таблица1[],4,0),0)*$E$2/100</f>
        <v>0</v>
      </c>
      <c r="AJ64" s="5" t="str">
        <f t="shared" si="0"/>
        <v>,  0,0,0</v>
      </c>
      <c r="AK64" s="49">
        <f>IFERROR(VLOOKUP(G64,Таблица1[],3,0),0)*$E$2/100</f>
        <v>0</v>
      </c>
      <c r="AL64" s="43">
        <f>IFERROR(VLOOKUP(G64,Таблица1[],2,0),0)*$E$2/100</f>
        <v>0</v>
      </c>
      <c r="AM64" s="43">
        <f>IFERROR(VLOOKUP(G64,Таблица1[],4,0),0)*$E$2/100</f>
        <v>0</v>
      </c>
      <c r="AN64" s="5" t="str">
        <f t="shared" si="1"/>
        <v>,  0,0,0</v>
      </c>
      <c r="AO64" s="49">
        <f>IFERROR(VLOOKUP(K64,Таблица1[],3,0),0)*$E$2/100</f>
        <v>0</v>
      </c>
      <c r="AP64" s="43">
        <f>IFERROR(VLOOKUP(K64,Таблица1[],2,0),0)*$E$2/100</f>
        <v>0</v>
      </c>
      <c r="AQ64" s="43">
        <f>IFERROR(VLOOKUP(K64,Таблица1[],4,0),0)*$E$2/100</f>
        <v>0</v>
      </c>
      <c r="AR64" s="5" t="str">
        <f t="shared" si="2"/>
        <v>,  0,0,0</v>
      </c>
      <c r="AS64" s="49">
        <f>IFERROR(VLOOKUP(O64,Таблица1[],3,0),0)*$E$2/100</f>
        <v>0</v>
      </c>
      <c r="AT64" s="43">
        <f>IFERROR(VLOOKUP(O64,Таблица1[],2,0),0)*$E$2/100</f>
        <v>0</v>
      </c>
      <c r="AU64" s="43">
        <f>IFERROR(VLOOKUP(O64,Таблица1[],4,0),0)*$E$2/100</f>
        <v>0</v>
      </c>
      <c r="AV64" s="5" t="str">
        <f t="shared" si="3"/>
        <v>,  0,0,0</v>
      </c>
      <c r="AW64" s="47">
        <f>IFERROR(VLOOKUP(P64,Таблица1[],3,0),0)*$E$2/100</f>
        <v>85</v>
      </c>
      <c r="AX64" s="43">
        <f>IFERROR(VLOOKUP(P64,Таблица1[],2,0),0)*$E$2/100</f>
        <v>85</v>
      </c>
      <c r="AY64" s="43">
        <f>IFERROR(VLOOKUP(P64,Таблица1[],4,0),0)*$E$2/100</f>
        <v>85</v>
      </c>
      <c r="AZ64" s="5" t="str">
        <f t="shared" si="4"/>
        <v>,  85,85,85</v>
      </c>
      <c r="BA64" s="43">
        <f>IFERROR(VLOOKUP(Q64,Таблица1[],3,0),0)*$E$2/100</f>
        <v>0</v>
      </c>
      <c r="BB64" s="43">
        <f>IFERROR(VLOOKUP(Q64,Таблица1[],2,0),0)*$E$2/100</f>
        <v>0</v>
      </c>
      <c r="BC64" s="43">
        <f>IFERROR(VLOOKUP(Q64,Таблица1[],4,0),0)*$E$2/100</f>
        <v>0</v>
      </c>
      <c r="BD64" s="5" t="str">
        <f t="shared" si="5"/>
        <v>,  0,0,0</v>
      </c>
      <c r="BE64" s="43">
        <f>IFERROR(VLOOKUP(R64,Таблица1[],3,0),0)*$E$2/100</f>
        <v>0</v>
      </c>
      <c r="BF64" s="43">
        <f>IFERROR(VLOOKUP(R64,Таблица1[],2,0),0)*$E$2/100</f>
        <v>0</v>
      </c>
      <c r="BG64" s="43">
        <f>IFERROR(VLOOKUP(R64,Таблица1[],4,0),0)*$E$2/100</f>
        <v>0</v>
      </c>
      <c r="BH64" s="5" t="str">
        <f t="shared" si="6"/>
        <v>,  0,0,0</v>
      </c>
      <c r="BI64" s="43">
        <f>IFERROR(VLOOKUP(S64,Таблица1[],3,0),0)*$E$2/100</f>
        <v>0</v>
      </c>
      <c r="BJ64" s="43">
        <f>IFERROR(VLOOKUP(S64,Таблица1[],2,0),0)*$E$2/100</f>
        <v>0</v>
      </c>
      <c r="BK64" s="43">
        <f>IFERROR(VLOOKUP(S64,Таблица1[],4,0),0)*$E$2/100</f>
        <v>0</v>
      </c>
      <c r="BL64" s="5" t="str">
        <f t="shared" si="7"/>
        <v>,  0,0,0</v>
      </c>
      <c r="BM64" s="43">
        <f>IFERROR(VLOOKUP(T64,Таблица1[],3,0),0)*$E$2/100</f>
        <v>0</v>
      </c>
      <c r="BN64" s="43">
        <f>IFERROR(VLOOKUP(T64,Таблица1[],2,0),0)*$E$2/100</f>
        <v>0</v>
      </c>
      <c r="BO64" s="43">
        <f>IFERROR(VLOOKUP(T64,Таблица1[],4,0),0)*$E$2/100</f>
        <v>0</v>
      </c>
      <c r="BP64" s="5" t="str">
        <f t="shared" si="8"/>
        <v>,  0,0,0</v>
      </c>
      <c r="BQ64" s="43">
        <f>IFERROR(VLOOKUP(U64,Таблица1[],3,0),0)*$E$2/100</f>
        <v>0</v>
      </c>
      <c r="BR64" s="43">
        <f>IFERROR(VLOOKUP(U64,Таблица1[],2,0),0)*$E$2/100</f>
        <v>0</v>
      </c>
      <c r="BS64" s="43">
        <f>IFERROR(VLOOKUP(U64,Таблица1[],4,0),0)*$E$2/100</f>
        <v>0</v>
      </c>
      <c r="BT64" s="5" t="str">
        <f t="shared" si="9"/>
        <v>,  0,0,0</v>
      </c>
      <c r="BU64" s="43">
        <f>IFERROR(VLOOKUP(V64,Таблица1[],3,0),0)*$E$2/100</f>
        <v>0</v>
      </c>
      <c r="BV64" s="43">
        <f>IFERROR(VLOOKUP(V64,Таблица1[],2,0),0)*$E$2/100</f>
        <v>0</v>
      </c>
      <c r="BW64" s="43">
        <f>IFERROR(VLOOKUP(V64,Таблица1[],4,0),0)*$E$2/100</f>
        <v>0</v>
      </c>
      <c r="BX64" s="5" t="str">
        <f t="shared" si="10"/>
        <v>,  0,0,0</v>
      </c>
      <c r="BY64" s="43">
        <f>IFERROR(VLOOKUP(W64,Таблица1[],3,0),0)*$E$2/100</f>
        <v>0</v>
      </c>
      <c r="BZ64" s="43">
        <f>IFERROR(VLOOKUP(W64,Таблица1[],2,0),0)*$E$2/100</f>
        <v>0</v>
      </c>
      <c r="CA64" s="43">
        <f>IFERROR(VLOOKUP(W64,Таблица1[],4,0),0)*$E$2/100</f>
        <v>0</v>
      </c>
      <c r="CB64" s="5" t="str">
        <f t="shared" si="11"/>
        <v>,  0,0,0</v>
      </c>
      <c r="CC64" s="43">
        <f>IFERROR(VLOOKUP(X64,Таблица1[],3,0),0)*$E$2/100</f>
        <v>0</v>
      </c>
      <c r="CD64" s="43">
        <f>IFERROR(VLOOKUP(X64,Таблица1[],2,0),0)*$E$2/100</f>
        <v>0</v>
      </c>
      <c r="CE64" s="43">
        <f>IFERROR(VLOOKUP(X64,Таблица1[],4,0),0)*$E$2/100</f>
        <v>0</v>
      </c>
      <c r="CF64" s="5" t="str">
        <f t="shared" si="12"/>
        <v>,  0,0,0</v>
      </c>
      <c r="CG64" s="43">
        <f>IFERROR(VLOOKUP(Y64,Таблица1[],3,0),0)*$E$2/100</f>
        <v>0</v>
      </c>
      <c r="CH64" s="43">
        <f>IFERROR(VLOOKUP(Y64,Таблица1[],2,0),0)*$E$2/100</f>
        <v>0</v>
      </c>
      <c r="CI64" s="43">
        <f>IFERROR(VLOOKUP(Y64,Таблица1[],4,0),0)*$E$2/100</f>
        <v>0</v>
      </c>
      <c r="CJ64" s="5" t="str">
        <f t="shared" si="13"/>
        <v>,  0,0,0</v>
      </c>
      <c r="CK64" s="43">
        <f>IFERROR(VLOOKUP(Z64,Таблица1[],3,0),0)*$E$2/100</f>
        <v>127.5</v>
      </c>
      <c r="CL64" s="43">
        <f>IFERROR(VLOOKUP(Z64,Таблица1[],2,0),0)*$E$2/100</f>
        <v>0</v>
      </c>
      <c r="CM64" s="43">
        <f>IFERROR(VLOOKUP(Z64,Таблица1[],4,0),0)*$E$2/100</f>
        <v>127.5</v>
      </c>
      <c r="CN64" s="5" t="str">
        <f t="shared" si="14"/>
        <v>,  128,0,128</v>
      </c>
      <c r="CO64" s="43">
        <f>IFERROR(VLOOKUP(AA64,Таблица1[],3,0),0)*$E$2/100</f>
        <v>85</v>
      </c>
      <c r="CP64" s="43">
        <f>IFERROR(VLOOKUP(AA64,Таблица1[],2,0),0)*$E$2/100</f>
        <v>85</v>
      </c>
      <c r="CQ64" s="43">
        <f>IFERROR(VLOOKUP(AA64,Таблица1[],4,0),0)*$E$2/100</f>
        <v>85</v>
      </c>
      <c r="CR64" s="5" t="str">
        <f t="shared" si="15"/>
        <v>,  85,85,85</v>
      </c>
    </row>
    <row r="65" spans="2:96" x14ac:dyDescent="0.45">
      <c r="B65" s="43">
        <v>64</v>
      </c>
      <c r="C65" s="43">
        <v>0</v>
      </c>
      <c r="D65" s="43">
        <v>20</v>
      </c>
      <c r="E65" s="43">
        <v>1</v>
      </c>
      <c r="F65" t="str">
        <f t="shared" si="16"/>
        <v>64,0,20,1</v>
      </c>
      <c r="P65" s="40" t="s">
        <v>41</v>
      </c>
      <c r="Q65" s="40" t="s">
        <v>43</v>
      </c>
      <c r="AA65" s="33" t="s">
        <v>37</v>
      </c>
      <c r="AC65" t="str">
        <f>CONCATENATE($X$2,F65,CR65,CN65,CJ65,CF65,CB65,BX65,BT65,BP65,BL65,BH65,BD65,AZ65)</f>
        <v>.DB   64,0,20,1,  128,0,128,  0,0,0,  0,0,0,  0,0,0,  0,0,0,  0,0,0,  0,0,0,  0,0,0,  0,0,0,  0,0,0,  85,85,85,  0,128,128</v>
      </c>
      <c r="AD65" s="43" t="s">
        <v>24</v>
      </c>
      <c r="AE65" s="43"/>
      <c r="AF65" s="43"/>
      <c r="AG65" s="49">
        <f>IFERROR(VLOOKUP(HLOOKUP($AG$4,$H$4:$AA$24,ROW(AH65)-3, FALSE),Таблица1[],3,0),0)*$E$2/100</f>
        <v>0</v>
      </c>
      <c r="AH65" s="49">
        <f>IFERROR(VLOOKUP(HLOOKUP($AG$4,$H$4:$AA$24,ROW(AH65)-3, FALSE),Таблица1[],2,0),0)*$E$2/100</f>
        <v>0</v>
      </c>
      <c r="AI65" s="49">
        <f>IFERROR(VLOOKUP(HLOOKUP($AG$4,$H$4:$AA$24,ROW(AH65)-3, FALSE),Таблица1[],4,0),0)*$E$2/100</f>
        <v>0</v>
      </c>
      <c r="AJ65" s="5" t="str">
        <f t="shared" si="0"/>
        <v>,  0,0,0</v>
      </c>
      <c r="AK65" s="49">
        <f>IFERROR(VLOOKUP(G65,Таблица1[],3,0),0)*$E$2/100</f>
        <v>0</v>
      </c>
      <c r="AL65" s="43">
        <f>IFERROR(VLOOKUP(G65,Таблица1[],2,0),0)*$E$2/100</f>
        <v>0</v>
      </c>
      <c r="AM65" s="43">
        <f>IFERROR(VLOOKUP(G65,Таблица1[],4,0),0)*$E$2/100</f>
        <v>0</v>
      </c>
      <c r="AN65" s="5" t="str">
        <f t="shared" si="1"/>
        <v>,  0,0,0</v>
      </c>
      <c r="AO65" s="49">
        <f>IFERROR(VLOOKUP(K65,Таблица1[],3,0),0)*$E$2/100</f>
        <v>0</v>
      </c>
      <c r="AP65" s="43">
        <f>IFERROR(VLOOKUP(K65,Таблица1[],2,0),0)*$E$2/100</f>
        <v>0</v>
      </c>
      <c r="AQ65" s="43">
        <f>IFERROR(VLOOKUP(K65,Таблица1[],4,0),0)*$E$2/100</f>
        <v>0</v>
      </c>
      <c r="AR65" s="5" t="str">
        <f t="shared" si="2"/>
        <v>,  0,0,0</v>
      </c>
      <c r="AS65" s="49">
        <f>IFERROR(VLOOKUP(O65,Таблица1[],3,0),0)*$E$2/100</f>
        <v>0</v>
      </c>
      <c r="AT65" s="43">
        <f>IFERROR(VLOOKUP(O65,Таблица1[],2,0),0)*$E$2/100</f>
        <v>0</v>
      </c>
      <c r="AU65" s="43">
        <f>IFERROR(VLOOKUP(O65,Таблица1[],4,0),0)*$E$2/100</f>
        <v>0</v>
      </c>
      <c r="AV65" s="5" t="str">
        <f t="shared" si="3"/>
        <v>,  0,0,0</v>
      </c>
      <c r="AW65" s="47">
        <f>IFERROR(VLOOKUP(P65,Таблица1[],3,0),0)*$E$2/100</f>
        <v>0</v>
      </c>
      <c r="AX65" s="43">
        <f>IFERROR(VLOOKUP(P65,Таблица1[],2,0),0)*$E$2/100</f>
        <v>127.5</v>
      </c>
      <c r="AY65" s="43">
        <f>IFERROR(VLOOKUP(P65,Таблица1[],4,0),0)*$E$2/100</f>
        <v>127.5</v>
      </c>
      <c r="AZ65" s="5" t="str">
        <f t="shared" si="4"/>
        <v>,  0,128,128</v>
      </c>
      <c r="BA65" s="43">
        <f>IFERROR(VLOOKUP(Q65,Таблица1[],3,0),0)*$E$2/100</f>
        <v>85</v>
      </c>
      <c r="BB65" s="43">
        <f>IFERROR(VLOOKUP(Q65,Таблица1[],2,0),0)*$E$2/100</f>
        <v>85</v>
      </c>
      <c r="BC65" s="43">
        <f>IFERROR(VLOOKUP(Q65,Таблица1[],4,0),0)*$E$2/100</f>
        <v>85</v>
      </c>
      <c r="BD65" s="5" t="str">
        <f t="shared" si="5"/>
        <v>,  85,85,85</v>
      </c>
      <c r="BE65" s="43">
        <f>IFERROR(VLOOKUP(R65,Таблица1[],3,0),0)*$E$2/100</f>
        <v>0</v>
      </c>
      <c r="BF65" s="43">
        <f>IFERROR(VLOOKUP(R65,Таблица1[],2,0),0)*$E$2/100</f>
        <v>0</v>
      </c>
      <c r="BG65" s="43">
        <f>IFERROR(VLOOKUP(R65,Таблица1[],4,0),0)*$E$2/100</f>
        <v>0</v>
      </c>
      <c r="BH65" s="5" t="str">
        <f t="shared" si="6"/>
        <v>,  0,0,0</v>
      </c>
      <c r="BI65" s="43">
        <f>IFERROR(VLOOKUP(S65,Таблица1[],3,0),0)*$E$2/100</f>
        <v>0</v>
      </c>
      <c r="BJ65" s="43">
        <f>IFERROR(VLOOKUP(S65,Таблица1[],2,0),0)*$E$2/100</f>
        <v>0</v>
      </c>
      <c r="BK65" s="43">
        <f>IFERROR(VLOOKUP(S65,Таблица1[],4,0),0)*$E$2/100</f>
        <v>0</v>
      </c>
      <c r="BL65" s="5" t="str">
        <f t="shared" si="7"/>
        <v>,  0,0,0</v>
      </c>
      <c r="BM65" s="43">
        <f>IFERROR(VLOOKUP(T65,Таблица1[],3,0),0)*$E$2/100</f>
        <v>0</v>
      </c>
      <c r="BN65" s="43">
        <f>IFERROR(VLOOKUP(T65,Таблица1[],2,0),0)*$E$2/100</f>
        <v>0</v>
      </c>
      <c r="BO65" s="43">
        <f>IFERROR(VLOOKUP(T65,Таблица1[],4,0),0)*$E$2/100</f>
        <v>0</v>
      </c>
      <c r="BP65" s="5" t="str">
        <f t="shared" si="8"/>
        <v>,  0,0,0</v>
      </c>
      <c r="BQ65" s="43">
        <f>IFERROR(VLOOKUP(U65,Таблица1[],3,0),0)*$E$2/100</f>
        <v>0</v>
      </c>
      <c r="BR65" s="43">
        <f>IFERROR(VLOOKUP(U65,Таблица1[],2,0),0)*$E$2/100</f>
        <v>0</v>
      </c>
      <c r="BS65" s="43">
        <f>IFERROR(VLOOKUP(U65,Таблица1[],4,0),0)*$E$2/100</f>
        <v>0</v>
      </c>
      <c r="BT65" s="5" t="str">
        <f t="shared" si="9"/>
        <v>,  0,0,0</v>
      </c>
      <c r="BU65" s="43">
        <f>IFERROR(VLOOKUP(V65,Таблица1[],3,0),0)*$E$2/100</f>
        <v>0</v>
      </c>
      <c r="BV65" s="43">
        <f>IFERROR(VLOOKUP(V65,Таблица1[],2,0),0)*$E$2/100</f>
        <v>0</v>
      </c>
      <c r="BW65" s="43">
        <f>IFERROR(VLOOKUP(V65,Таблица1[],4,0),0)*$E$2/100</f>
        <v>0</v>
      </c>
      <c r="BX65" s="5" t="str">
        <f t="shared" si="10"/>
        <v>,  0,0,0</v>
      </c>
      <c r="BY65" s="43">
        <f>IFERROR(VLOOKUP(W65,Таблица1[],3,0),0)*$E$2/100</f>
        <v>0</v>
      </c>
      <c r="BZ65" s="43">
        <f>IFERROR(VLOOKUP(W65,Таблица1[],2,0),0)*$E$2/100</f>
        <v>0</v>
      </c>
      <c r="CA65" s="43">
        <f>IFERROR(VLOOKUP(W65,Таблица1[],4,0),0)*$E$2/100</f>
        <v>0</v>
      </c>
      <c r="CB65" s="5" t="str">
        <f t="shared" si="11"/>
        <v>,  0,0,0</v>
      </c>
      <c r="CC65" s="43">
        <f>IFERROR(VLOOKUP(X65,Таблица1[],3,0),0)*$E$2/100</f>
        <v>0</v>
      </c>
      <c r="CD65" s="43">
        <f>IFERROR(VLOOKUP(X65,Таблица1[],2,0),0)*$E$2/100</f>
        <v>0</v>
      </c>
      <c r="CE65" s="43">
        <f>IFERROR(VLOOKUP(X65,Таблица1[],4,0),0)*$E$2/100</f>
        <v>0</v>
      </c>
      <c r="CF65" s="5" t="str">
        <f t="shared" si="12"/>
        <v>,  0,0,0</v>
      </c>
      <c r="CG65" s="43">
        <f>IFERROR(VLOOKUP(Y65,Таблица1[],3,0),0)*$E$2/100</f>
        <v>0</v>
      </c>
      <c r="CH65" s="43">
        <f>IFERROR(VLOOKUP(Y65,Таблица1[],2,0),0)*$E$2/100</f>
        <v>0</v>
      </c>
      <c r="CI65" s="43">
        <f>IFERROR(VLOOKUP(Y65,Таблица1[],4,0),0)*$E$2/100</f>
        <v>0</v>
      </c>
      <c r="CJ65" s="5" t="str">
        <f t="shared" si="13"/>
        <v>,  0,0,0</v>
      </c>
      <c r="CK65" s="43">
        <f>IFERROR(VLOOKUP(Z65,Таблица1[],3,0),0)*$E$2/100</f>
        <v>0</v>
      </c>
      <c r="CL65" s="43">
        <f>IFERROR(VLOOKUP(Z65,Таблица1[],2,0),0)*$E$2/100</f>
        <v>0</v>
      </c>
      <c r="CM65" s="43">
        <f>IFERROR(VLOOKUP(Z65,Таблица1[],4,0),0)*$E$2/100</f>
        <v>0</v>
      </c>
      <c r="CN65" s="5" t="str">
        <f t="shared" si="14"/>
        <v>,  0,0,0</v>
      </c>
      <c r="CO65" s="43">
        <f>IFERROR(VLOOKUP(AA65,Таблица1[],3,0),0)*$E$2/100</f>
        <v>127.5</v>
      </c>
      <c r="CP65" s="43">
        <f>IFERROR(VLOOKUP(AA65,Таблица1[],2,0),0)*$E$2/100</f>
        <v>0</v>
      </c>
      <c r="CQ65" s="43">
        <f>IFERROR(VLOOKUP(AA65,Таблица1[],4,0),0)*$E$2/100</f>
        <v>127.5</v>
      </c>
      <c r="CR65" s="5" t="str">
        <f t="shared" si="15"/>
        <v>,  128,0,128</v>
      </c>
    </row>
    <row r="66" spans="2:96" x14ac:dyDescent="0.45">
      <c r="B66" s="43">
        <v>64</v>
      </c>
      <c r="C66" s="43">
        <v>0</v>
      </c>
      <c r="D66" s="43">
        <v>20</v>
      </c>
      <c r="E66" s="43">
        <v>1</v>
      </c>
      <c r="F66" t="str">
        <f t="shared" si="16"/>
        <v>64,0,20,1</v>
      </c>
      <c r="Q66" s="40" t="s">
        <v>41</v>
      </c>
      <c r="R66" s="40" t="s">
        <v>43</v>
      </c>
      <c r="Z66" s="31" t="s">
        <v>43</v>
      </c>
      <c r="AA66" s="33" t="s">
        <v>37</v>
      </c>
      <c r="AC66" t="str">
        <f>CONCATENATE($X$2,F66,CR66,CN66,CJ66,CF66,CB66,BX66,BT66,BP66,BL66,BH66,BD66,AZ66)</f>
        <v>.DB   64,0,20,1,  128,0,128,  85,85,85,  0,0,0,  0,0,0,  0,0,0,  0,0,0,  0,0,0,  0,0,0,  0,0,0,  85,85,85,  0,128,128,  0,0,0</v>
      </c>
      <c r="AD66" s="43" t="s">
        <v>24</v>
      </c>
      <c r="AE66" s="43"/>
      <c r="AF66" s="43"/>
      <c r="AG66" s="49">
        <f>IFERROR(VLOOKUP(HLOOKUP($AG$4,$H$4:$AA$24,ROW(AH66)-3, FALSE),Таблица1[],3,0),0)*$E$2/100</f>
        <v>0</v>
      </c>
      <c r="AH66" s="49">
        <f>IFERROR(VLOOKUP(HLOOKUP($AG$4,$H$4:$AA$24,ROW(AH66)-3, FALSE),Таблица1[],2,0),0)*$E$2/100</f>
        <v>0</v>
      </c>
      <c r="AI66" s="49">
        <f>IFERROR(VLOOKUP(HLOOKUP($AG$4,$H$4:$AA$24,ROW(AH66)-3, FALSE),Таблица1[],4,0),0)*$E$2/100</f>
        <v>0</v>
      </c>
      <c r="AJ66" s="5" t="str">
        <f t="shared" si="0"/>
        <v>,  0,0,0</v>
      </c>
      <c r="AK66" s="49">
        <f>IFERROR(VLOOKUP(G66,Таблица1[],3,0),0)*$E$2/100</f>
        <v>0</v>
      </c>
      <c r="AL66" s="43">
        <f>IFERROR(VLOOKUP(G66,Таблица1[],2,0),0)*$E$2/100</f>
        <v>0</v>
      </c>
      <c r="AM66" s="43">
        <f>IFERROR(VLOOKUP(G66,Таблица1[],4,0),0)*$E$2/100</f>
        <v>0</v>
      </c>
      <c r="AN66" s="5" t="str">
        <f t="shared" si="1"/>
        <v>,  0,0,0</v>
      </c>
      <c r="AO66" s="49">
        <f>IFERROR(VLOOKUP(K66,Таблица1[],3,0),0)*$E$2/100</f>
        <v>0</v>
      </c>
      <c r="AP66" s="43">
        <f>IFERROR(VLOOKUP(K66,Таблица1[],2,0),0)*$E$2/100</f>
        <v>0</v>
      </c>
      <c r="AQ66" s="43">
        <f>IFERROR(VLOOKUP(K66,Таблица1[],4,0),0)*$E$2/100</f>
        <v>0</v>
      </c>
      <c r="AR66" s="5" t="str">
        <f t="shared" si="2"/>
        <v>,  0,0,0</v>
      </c>
      <c r="AS66" s="49">
        <f>IFERROR(VLOOKUP(O66,Таблица1[],3,0),0)*$E$2/100</f>
        <v>0</v>
      </c>
      <c r="AT66" s="43">
        <f>IFERROR(VLOOKUP(O66,Таблица1[],2,0),0)*$E$2/100</f>
        <v>0</v>
      </c>
      <c r="AU66" s="43">
        <f>IFERROR(VLOOKUP(O66,Таблица1[],4,0),0)*$E$2/100</f>
        <v>0</v>
      </c>
      <c r="AV66" s="5" t="str">
        <f t="shared" si="3"/>
        <v>,  0,0,0</v>
      </c>
      <c r="AW66" s="47">
        <f>IFERROR(VLOOKUP(P66,Таблица1[],3,0),0)*$E$2/100</f>
        <v>0</v>
      </c>
      <c r="AX66" s="43">
        <f>IFERROR(VLOOKUP(P66,Таблица1[],2,0),0)*$E$2/100</f>
        <v>0</v>
      </c>
      <c r="AY66" s="43">
        <f>IFERROR(VLOOKUP(P66,Таблица1[],4,0),0)*$E$2/100</f>
        <v>0</v>
      </c>
      <c r="AZ66" s="5" t="str">
        <f t="shared" si="4"/>
        <v>,  0,0,0</v>
      </c>
      <c r="BA66" s="43">
        <f>IFERROR(VLOOKUP(Q66,Таблица1[],3,0),0)*$E$2/100</f>
        <v>0</v>
      </c>
      <c r="BB66" s="43">
        <f>IFERROR(VLOOKUP(Q66,Таблица1[],2,0),0)*$E$2/100</f>
        <v>127.5</v>
      </c>
      <c r="BC66" s="43">
        <f>IFERROR(VLOOKUP(Q66,Таблица1[],4,0),0)*$E$2/100</f>
        <v>127.5</v>
      </c>
      <c r="BD66" s="5" t="str">
        <f t="shared" si="5"/>
        <v>,  0,128,128</v>
      </c>
      <c r="BE66" s="43">
        <f>IFERROR(VLOOKUP(R66,Таблица1[],3,0),0)*$E$2/100</f>
        <v>85</v>
      </c>
      <c r="BF66" s="43">
        <f>IFERROR(VLOOKUP(R66,Таблица1[],2,0),0)*$E$2/100</f>
        <v>85</v>
      </c>
      <c r="BG66" s="43">
        <f>IFERROR(VLOOKUP(R66,Таблица1[],4,0),0)*$E$2/100</f>
        <v>85</v>
      </c>
      <c r="BH66" s="5" t="str">
        <f t="shared" si="6"/>
        <v>,  85,85,85</v>
      </c>
      <c r="BI66" s="43">
        <f>IFERROR(VLOOKUP(S66,Таблица1[],3,0),0)*$E$2/100</f>
        <v>0</v>
      </c>
      <c r="BJ66" s="43">
        <f>IFERROR(VLOOKUP(S66,Таблица1[],2,0),0)*$E$2/100</f>
        <v>0</v>
      </c>
      <c r="BK66" s="43">
        <f>IFERROR(VLOOKUP(S66,Таблица1[],4,0),0)*$E$2/100</f>
        <v>0</v>
      </c>
      <c r="BL66" s="5" t="str">
        <f t="shared" si="7"/>
        <v>,  0,0,0</v>
      </c>
      <c r="BM66" s="43">
        <f>IFERROR(VLOOKUP(T66,Таблица1[],3,0),0)*$E$2/100</f>
        <v>0</v>
      </c>
      <c r="BN66" s="43">
        <f>IFERROR(VLOOKUP(T66,Таблица1[],2,0),0)*$E$2/100</f>
        <v>0</v>
      </c>
      <c r="BO66" s="43">
        <f>IFERROR(VLOOKUP(T66,Таблица1[],4,0),0)*$E$2/100</f>
        <v>0</v>
      </c>
      <c r="BP66" s="5" t="str">
        <f t="shared" si="8"/>
        <v>,  0,0,0</v>
      </c>
      <c r="BQ66" s="43">
        <f>IFERROR(VLOOKUP(U66,Таблица1[],3,0),0)*$E$2/100</f>
        <v>0</v>
      </c>
      <c r="BR66" s="43">
        <f>IFERROR(VLOOKUP(U66,Таблица1[],2,0),0)*$E$2/100</f>
        <v>0</v>
      </c>
      <c r="BS66" s="43">
        <f>IFERROR(VLOOKUP(U66,Таблица1[],4,0),0)*$E$2/100</f>
        <v>0</v>
      </c>
      <c r="BT66" s="5" t="str">
        <f t="shared" si="9"/>
        <v>,  0,0,0</v>
      </c>
      <c r="BU66" s="43">
        <f>IFERROR(VLOOKUP(V66,Таблица1[],3,0),0)*$E$2/100</f>
        <v>0</v>
      </c>
      <c r="BV66" s="43">
        <f>IFERROR(VLOOKUP(V66,Таблица1[],2,0),0)*$E$2/100</f>
        <v>0</v>
      </c>
      <c r="BW66" s="43">
        <f>IFERROR(VLOOKUP(V66,Таблица1[],4,0),0)*$E$2/100</f>
        <v>0</v>
      </c>
      <c r="BX66" s="5" t="str">
        <f t="shared" si="10"/>
        <v>,  0,0,0</v>
      </c>
      <c r="BY66" s="43">
        <f>IFERROR(VLOOKUP(W66,Таблица1[],3,0),0)*$E$2/100</f>
        <v>0</v>
      </c>
      <c r="BZ66" s="43">
        <f>IFERROR(VLOOKUP(W66,Таблица1[],2,0),0)*$E$2/100</f>
        <v>0</v>
      </c>
      <c r="CA66" s="43">
        <f>IFERROR(VLOOKUP(W66,Таблица1[],4,0),0)*$E$2/100</f>
        <v>0</v>
      </c>
      <c r="CB66" s="5" t="str">
        <f t="shared" si="11"/>
        <v>,  0,0,0</v>
      </c>
      <c r="CC66" s="43">
        <f>IFERROR(VLOOKUP(X66,Таблица1[],3,0),0)*$E$2/100</f>
        <v>0</v>
      </c>
      <c r="CD66" s="43">
        <f>IFERROR(VLOOKUP(X66,Таблица1[],2,0),0)*$E$2/100</f>
        <v>0</v>
      </c>
      <c r="CE66" s="43">
        <f>IFERROR(VLOOKUP(X66,Таблица1[],4,0),0)*$E$2/100</f>
        <v>0</v>
      </c>
      <c r="CF66" s="5" t="str">
        <f t="shared" si="12"/>
        <v>,  0,0,0</v>
      </c>
      <c r="CG66" s="43">
        <f>IFERROR(VLOOKUP(Y66,Таблица1[],3,0),0)*$E$2/100</f>
        <v>0</v>
      </c>
      <c r="CH66" s="43">
        <f>IFERROR(VLOOKUP(Y66,Таблица1[],2,0),0)*$E$2/100</f>
        <v>0</v>
      </c>
      <c r="CI66" s="43">
        <f>IFERROR(VLOOKUP(Y66,Таблица1[],4,0),0)*$E$2/100</f>
        <v>0</v>
      </c>
      <c r="CJ66" s="5" t="str">
        <f t="shared" si="13"/>
        <v>,  0,0,0</v>
      </c>
      <c r="CK66" s="43">
        <f>IFERROR(VLOOKUP(Z66,Таблица1[],3,0),0)*$E$2/100</f>
        <v>85</v>
      </c>
      <c r="CL66" s="43">
        <f>IFERROR(VLOOKUP(Z66,Таблица1[],2,0),0)*$E$2/100</f>
        <v>85</v>
      </c>
      <c r="CM66" s="43">
        <f>IFERROR(VLOOKUP(Z66,Таблица1[],4,0),0)*$E$2/100</f>
        <v>85</v>
      </c>
      <c r="CN66" s="5" t="str">
        <f t="shared" si="14"/>
        <v>,  85,85,85</v>
      </c>
      <c r="CO66" s="43">
        <f>IFERROR(VLOOKUP(AA66,Таблица1[],3,0),0)*$E$2/100</f>
        <v>127.5</v>
      </c>
      <c r="CP66" s="43">
        <f>IFERROR(VLOOKUP(AA66,Таблица1[],2,0),0)*$E$2/100</f>
        <v>0</v>
      </c>
      <c r="CQ66" s="43">
        <f>IFERROR(VLOOKUP(AA66,Таблица1[],4,0),0)*$E$2/100</f>
        <v>127.5</v>
      </c>
      <c r="CR66" s="5" t="str">
        <f t="shared" si="15"/>
        <v>,  128,0,128</v>
      </c>
    </row>
    <row r="67" spans="2:96" x14ac:dyDescent="0.45">
      <c r="B67" s="43">
        <v>64</v>
      </c>
      <c r="C67" s="43">
        <v>0</v>
      </c>
      <c r="D67" s="43">
        <v>20</v>
      </c>
      <c r="E67" s="43">
        <v>1</v>
      </c>
      <c r="F67" t="str">
        <f t="shared" si="16"/>
        <v>64,0,20,1</v>
      </c>
      <c r="R67" s="40" t="s">
        <v>41</v>
      </c>
      <c r="S67" s="38" t="s">
        <v>43</v>
      </c>
      <c r="Y67" s="31" t="s">
        <v>43</v>
      </c>
      <c r="Z67" s="31" t="s">
        <v>37</v>
      </c>
      <c r="AC67" t="str">
        <f>CONCATENATE($X$2,F67,CR67,CN67,CJ67,CF67,CB67,BX67,BT67,BP67,BL67,BH67,BD67,AZ67)</f>
        <v>.DB   64,0,20,1,  0,0,0,  128,0,128,  85,85,85,  0,0,0,  0,0,0,  0,0,0,  0,0,0,  0,0,0,  85,85,85,  0,128,128,  0,0,0,  0,0,0</v>
      </c>
      <c r="AD67" s="43" t="s">
        <v>24</v>
      </c>
      <c r="AE67" s="43"/>
      <c r="AF67" s="43"/>
      <c r="AG67" s="49">
        <f>IFERROR(VLOOKUP(HLOOKUP($AG$4,$H$4:$AA$24,ROW(AH67)-3, FALSE),Таблица1[],3,0),0)*$E$2/100</f>
        <v>0</v>
      </c>
      <c r="AH67" s="49">
        <f>IFERROR(VLOOKUP(HLOOKUP($AG$4,$H$4:$AA$24,ROW(AH67)-3, FALSE),Таблица1[],2,0),0)*$E$2/100</f>
        <v>0</v>
      </c>
      <c r="AI67" s="49">
        <f>IFERROR(VLOOKUP(HLOOKUP($AG$4,$H$4:$AA$24,ROW(AH67)-3, FALSE),Таблица1[],4,0),0)*$E$2/100</f>
        <v>0</v>
      </c>
      <c r="AJ67" s="5" t="str">
        <f t="shared" si="0"/>
        <v>,  0,0,0</v>
      </c>
      <c r="AK67" s="49">
        <f>IFERROR(VLOOKUP(G67,Таблица1[],3,0),0)*$E$2/100</f>
        <v>0</v>
      </c>
      <c r="AL67" s="43">
        <f>IFERROR(VLOOKUP(G67,Таблица1[],2,0),0)*$E$2/100</f>
        <v>0</v>
      </c>
      <c r="AM67" s="43">
        <f>IFERROR(VLOOKUP(G67,Таблица1[],4,0),0)*$E$2/100</f>
        <v>0</v>
      </c>
      <c r="AN67" s="5" t="str">
        <f t="shared" si="1"/>
        <v>,  0,0,0</v>
      </c>
      <c r="AO67" s="49">
        <f>IFERROR(VLOOKUP(K67,Таблица1[],3,0),0)*$E$2/100</f>
        <v>0</v>
      </c>
      <c r="AP67" s="43">
        <f>IFERROR(VLOOKUP(K67,Таблица1[],2,0),0)*$E$2/100</f>
        <v>0</v>
      </c>
      <c r="AQ67" s="43">
        <f>IFERROR(VLOOKUP(K67,Таблица1[],4,0),0)*$E$2/100</f>
        <v>0</v>
      </c>
      <c r="AR67" s="5" t="str">
        <f t="shared" si="2"/>
        <v>,  0,0,0</v>
      </c>
      <c r="AS67" s="49">
        <f>IFERROR(VLOOKUP(O67,Таблица1[],3,0),0)*$E$2/100</f>
        <v>0</v>
      </c>
      <c r="AT67" s="43">
        <f>IFERROR(VLOOKUP(O67,Таблица1[],2,0),0)*$E$2/100</f>
        <v>0</v>
      </c>
      <c r="AU67" s="43">
        <f>IFERROR(VLOOKUP(O67,Таблица1[],4,0),0)*$E$2/100</f>
        <v>0</v>
      </c>
      <c r="AV67" s="5" t="str">
        <f t="shared" si="3"/>
        <v>,  0,0,0</v>
      </c>
      <c r="AW67" s="47">
        <f>IFERROR(VLOOKUP(P67,Таблица1[],3,0),0)*$E$2/100</f>
        <v>0</v>
      </c>
      <c r="AX67" s="43">
        <f>IFERROR(VLOOKUP(P67,Таблица1[],2,0),0)*$E$2/100</f>
        <v>0</v>
      </c>
      <c r="AY67" s="43">
        <f>IFERROR(VLOOKUP(P67,Таблица1[],4,0),0)*$E$2/100</f>
        <v>0</v>
      </c>
      <c r="AZ67" s="5" t="str">
        <f t="shared" si="4"/>
        <v>,  0,0,0</v>
      </c>
      <c r="BA67" s="43">
        <f>IFERROR(VLOOKUP(Q67,Таблица1[],3,0),0)*$E$2/100</f>
        <v>0</v>
      </c>
      <c r="BB67" s="43">
        <f>IFERROR(VLOOKUP(Q67,Таблица1[],2,0),0)*$E$2/100</f>
        <v>0</v>
      </c>
      <c r="BC67" s="43">
        <f>IFERROR(VLOOKUP(Q67,Таблица1[],4,0),0)*$E$2/100</f>
        <v>0</v>
      </c>
      <c r="BD67" s="5" t="str">
        <f t="shared" si="5"/>
        <v>,  0,0,0</v>
      </c>
      <c r="BE67" s="43">
        <f>IFERROR(VLOOKUP(R67,Таблица1[],3,0),0)*$E$2/100</f>
        <v>0</v>
      </c>
      <c r="BF67" s="43">
        <f>IFERROR(VLOOKUP(R67,Таблица1[],2,0),0)*$E$2/100</f>
        <v>127.5</v>
      </c>
      <c r="BG67" s="43">
        <f>IFERROR(VLOOKUP(R67,Таблица1[],4,0),0)*$E$2/100</f>
        <v>127.5</v>
      </c>
      <c r="BH67" s="5" t="str">
        <f t="shared" si="6"/>
        <v>,  0,128,128</v>
      </c>
      <c r="BI67" s="43">
        <f>IFERROR(VLOOKUP(S67,Таблица1[],3,0),0)*$E$2/100</f>
        <v>85</v>
      </c>
      <c r="BJ67" s="43">
        <f>IFERROR(VLOOKUP(S67,Таблица1[],2,0),0)*$E$2/100</f>
        <v>85</v>
      </c>
      <c r="BK67" s="43">
        <f>IFERROR(VLOOKUP(S67,Таблица1[],4,0),0)*$E$2/100</f>
        <v>85</v>
      </c>
      <c r="BL67" s="5" t="str">
        <f t="shared" si="7"/>
        <v>,  85,85,85</v>
      </c>
      <c r="BM67" s="43">
        <f>IFERROR(VLOOKUP(T67,Таблица1[],3,0),0)*$E$2/100</f>
        <v>0</v>
      </c>
      <c r="BN67" s="43">
        <f>IFERROR(VLOOKUP(T67,Таблица1[],2,0),0)*$E$2/100</f>
        <v>0</v>
      </c>
      <c r="BO67" s="43">
        <f>IFERROR(VLOOKUP(T67,Таблица1[],4,0),0)*$E$2/100</f>
        <v>0</v>
      </c>
      <c r="BP67" s="5" t="str">
        <f t="shared" si="8"/>
        <v>,  0,0,0</v>
      </c>
      <c r="BQ67" s="43">
        <f>IFERROR(VLOOKUP(U67,Таблица1[],3,0),0)*$E$2/100</f>
        <v>0</v>
      </c>
      <c r="BR67" s="43">
        <f>IFERROR(VLOOKUP(U67,Таблица1[],2,0),0)*$E$2/100</f>
        <v>0</v>
      </c>
      <c r="BS67" s="43">
        <f>IFERROR(VLOOKUP(U67,Таблица1[],4,0),0)*$E$2/100</f>
        <v>0</v>
      </c>
      <c r="BT67" s="5" t="str">
        <f t="shared" si="9"/>
        <v>,  0,0,0</v>
      </c>
      <c r="BU67" s="43">
        <f>IFERROR(VLOOKUP(V67,Таблица1[],3,0),0)*$E$2/100</f>
        <v>0</v>
      </c>
      <c r="BV67" s="43">
        <f>IFERROR(VLOOKUP(V67,Таблица1[],2,0),0)*$E$2/100</f>
        <v>0</v>
      </c>
      <c r="BW67" s="43">
        <f>IFERROR(VLOOKUP(V67,Таблица1[],4,0),0)*$E$2/100</f>
        <v>0</v>
      </c>
      <c r="BX67" s="5" t="str">
        <f t="shared" si="10"/>
        <v>,  0,0,0</v>
      </c>
      <c r="BY67" s="43">
        <f>IFERROR(VLOOKUP(W67,Таблица1[],3,0),0)*$E$2/100</f>
        <v>0</v>
      </c>
      <c r="BZ67" s="43">
        <f>IFERROR(VLOOKUP(W67,Таблица1[],2,0),0)*$E$2/100</f>
        <v>0</v>
      </c>
      <c r="CA67" s="43">
        <f>IFERROR(VLOOKUP(W67,Таблица1[],4,0),0)*$E$2/100</f>
        <v>0</v>
      </c>
      <c r="CB67" s="5" t="str">
        <f t="shared" si="11"/>
        <v>,  0,0,0</v>
      </c>
      <c r="CC67" s="43">
        <f>IFERROR(VLOOKUP(X67,Таблица1[],3,0),0)*$E$2/100</f>
        <v>0</v>
      </c>
      <c r="CD67" s="43">
        <f>IFERROR(VLOOKUP(X67,Таблица1[],2,0),0)*$E$2/100</f>
        <v>0</v>
      </c>
      <c r="CE67" s="43">
        <f>IFERROR(VLOOKUP(X67,Таблица1[],4,0),0)*$E$2/100</f>
        <v>0</v>
      </c>
      <c r="CF67" s="5" t="str">
        <f t="shared" si="12"/>
        <v>,  0,0,0</v>
      </c>
      <c r="CG67" s="43">
        <f>IFERROR(VLOOKUP(Y67,Таблица1[],3,0),0)*$E$2/100</f>
        <v>85</v>
      </c>
      <c r="CH67" s="43">
        <f>IFERROR(VLOOKUP(Y67,Таблица1[],2,0),0)*$E$2/100</f>
        <v>85</v>
      </c>
      <c r="CI67" s="43">
        <f>IFERROR(VLOOKUP(Y67,Таблица1[],4,0),0)*$E$2/100</f>
        <v>85</v>
      </c>
      <c r="CJ67" s="5" t="str">
        <f t="shared" si="13"/>
        <v>,  85,85,85</v>
      </c>
      <c r="CK67" s="43">
        <f>IFERROR(VLOOKUP(Z67,Таблица1[],3,0),0)*$E$2/100</f>
        <v>127.5</v>
      </c>
      <c r="CL67" s="43">
        <f>IFERROR(VLOOKUP(Z67,Таблица1[],2,0),0)*$E$2/100</f>
        <v>0</v>
      </c>
      <c r="CM67" s="43">
        <f>IFERROR(VLOOKUP(Z67,Таблица1[],4,0),0)*$E$2/100</f>
        <v>127.5</v>
      </c>
      <c r="CN67" s="5" t="str">
        <f t="shared" si="14"/>
        <v>,  128,0,128</v>
      </c>
      <c r="CO67" s="43">
        <f>IFERROR(VLOOKUP(AA67,Таблица1[],3,0),0)*$E$2/100</f>
        <v>0</v>
      </c>
      <c r="CP67" s="43">
        <f>IFERROR(VLOOKUP(AA67,Таблица1[],2,0),0)*$E$2/100</f>
        <v>0</v>
      </c>
      <c r="CQ67" s="43">
        <f>IFERROR(VLOOKUP(AA67,Таблица1[],4,0),0)*$E$2/100</f>
        <v>0</v>
      </c>
      <c r="CR67" s="5" t="str">
        <f t="shared" si="15"/>
        <v>,  0,0,0</v>
      </c>
    </row>
    <row r="68" spans="2:96" x14ac:dyDescent="0.45">
      <c r="B68" s="43">
        <v>64</v>
      </c>
      <c r="C68" s="43">
        <v>0</v>
      </c>
      <c r="D68" s="43">
        <v>20</v>
      </c>
      <c r="E68" s="43">
        <v>1</v>
      </c>
      <c r="F68" t="str">
        <f t="shared" si="16"/>
        <v>64,0,20,1</v>
      </c>
      <c r="S68" s="38" t="s">
        <v>41</v>
      </c>
      <c r="T68" s="38" t="s">
        <v>43</v>
      </c>
      <c r="X68" s="35" t="s">
        <v>43</v>
      </c>
      <c r="Y68" s="31" t="s">
        <v>37</v>
      </c>
      <c r="AC68" t="str">
        <f>CONCATENATE($X$2,F68,CR68,CN68,CJ68,CF68,CB68,BX68,BT68,BP68,BL68,BH68,BD68,AZ68)</f>
        <v>.DB   64,0,20,1,  0,0,0,  0,0,0,  128,0,128,  85,85,85,  0,0,0,  0,0,0,  0,0,0,  85,85,85,  0,128,128,  0,0,0,  0,0,0,  0,0,0</v>
      </c>
      <c r="AD68" s="43" t="s">
        <v>24</v>
      </c>
      <c r="AE68" s="43"/>
      <c r="AF68" s="43"/>
      <c r="AG68" s="49">
        <f>IFERROR(VLOOKUP(HLOOKUP($AG$4,$H$4:$AA$24,ROW(AH68)-3, FALSE),Таблица1[],3,0),0)*$E$2/100</f>
        <v>0</v>
      </c>
      <c r="AH68" s="49">
        <f>IFERROR(VLOOKUP(HLOOKUP($AG$4,$H$4:$AA$24,ROW(AH68)-3, FALSE),Таблица1[],2,0),0)*$E$2/100</f>
        <v>0</v>
      </c>
      <c r="AI68" s="49">
        <f>IFERROR(VLOOKUP(HLOOKUP($AG$4,$H$4:$AA$24,ROW(AH68)-3, FALSE),Таблица1[],4,0),0)*$E$2/100</f>
        <v>0</v>
      </c>
      <c r="AJ68" s="5" t="str">
        <f t="shared" si="0"/>
        <v>,  0,0,0</v>
      </c>
      <c r="AK68" s="49">
        <f>IFERROR(VLOOKUP(G68,Таблица1[],3,0),0)*$E$2/100</f>
        <v>0</v>
      </c>
      <c r="AL68" s="43">
        <f>IFERROR(VLOOKUP(G68,Таблица1[],2,0),0)*$E$2/100</f>
        <v>0</v>
      </c>
      <c r="AM68" s="43">
        <f>IFERROR(VLOOKUP(G68,Таблица1[],4,0),0)*$E$2/100</f>
        <v>0</v>
      </c>
      <c r="AN68" s="5" t="str">
        <f t="shared" si="1"/>
        <v>,  0,0,0</v>
      </c>
      <c r="AO68" s="49">
        <f>IFERROR(VLOOKUP(K68,Таблица1[],3,0),0)*$E$2/100</f>
        <v>0</v>
      </c>
      <c r="AP68" s="43">
        <f>IFERROR(VLOOKUP(K68,Таблица1[],2,0),0)*$E$2/100</f>
        <v>0</v>
      </c>
      <c r="AQ68" s="43">
        <f>IFERROR(VLOOKUP(K68,Таблица1[],4,0),0)*$E$2/100</f>
        <v>0</v>
      </c>
      <c r="AR68" s="5" t="str">
        <f t="shared" si="2"/>
        <v>,  0,0,0</v>
      </c>
      <c r="AS68" s="49">
        <f>IFERROR(VLOOKUP(O68,Таблица1[],3,0),0)*$E$2/100</f>
        <v>0</v>
      </c>
      <c r="AT68" s="43">
        <f>IFERROR(VLOOKUP(O68,Таблица1[],2,0),0)*$E$2/100</f>
        <v>0</v>
      </c>
      <c r="AU68" s="43">
        <f>IFERROR(VLOOKUP(O68,Таблица1[],4,0),0)*$E$2/100</f>
        <v>0</v>
      </c>
      <c r="AV68" s="5" t="str">
        <f t="shared" si="3"/>
        <v>,  0,0,0</v>
      </c>
      <c r="AW68" s="47">
        <f>IFERROR(VLOOKUP(P68,Таблица1[],3,0),0)*$E$2/100</f>
        <v>0</v>
      </c>
      <c r="AX68" s="43">
        <f>IFERROR(VLOOKUP(P68,Таблица1[],2,0),0)*$E$2/100</f>
        <v>0</v>
      </c>
      <c r="AY68" s="43">
        <f>IFERROR(VLOOKUP(P68,Таблица1[],4,0),0)*$E$2/100</f>
        <v>0</v>
      </c>
      <c r="AZ68" s="5" t="str">
        <f t="shared" si="4"/>
        <v>,  0,0,0</v>
      </c>
      <c r="BA68" s="43">
        <f>IFERROR(VLOOKUP(Q68,Таблица1[],3,0),0)*$E$2/100</f>
        <v>0</v>
      </c>
      <c r="BB68" s="43">
        <f>IFERROR(VLOOKUP(Q68,Таблица1[],2,0),0)*$E$2/100</f>
        <v>0</v>
      </c>
      <c r="BC68" s="43">
        <f>IFERROR(VLOOKUP(Q68,Таблица1[],4,0),0)*$E$2/100</f>
        <v>0</v>
      </c>
      <c r="BD68" s="5" t="str">
        <f t="shared" si="5"/>
        <v>,  0,0,0</v>
      </c>
      <c r="BE68" s="43">
        <f>IFERROR(VLOOKUP(R68,Таблица1[],3,0),0)*$E$2/100</f>
        <v>0</v>
      </c>
      <c r="BF68" s="43">
        <f>IFERROR(VLOOKUP(R68,Таблица1[],2,0),0)*$E$2/100</f>
        <v>0</v>
      </c>
      <c r="BG68" s="43">
        <f>IFERROR(VLOOKUP(R68,Таблица1[],4,0),0)*$E$2/100</f>
        <v>0</v>
      </c>
      <c r="BH68" s="5" t="str">
        <f t="shared" si="6"/>
        <v>,  0,0,0</v>
      </c>
      <c r="BI68" s="43">
        <f>IFERROR(VLOOKUP(S68,Таблица1[],3,0),0)*$E$2/100</f>
        <v>0</v>
      </c>
      <c r="BJ68" s="43">
        <f>IFERROR(VLOOKUP(S68,Таблица1[],2,0),0)*$E$2/100</f>
        <v>127.5</v>
      </c>
      <c r="BK68" s="43">
        <f>IFERROR(VLOOKUP(S68,Таблица1[],4,0),0)*$E$2/100</f>
        <v>127.5</v>
      </c>
      <c r="BL68" s="5" t="str">
        <f t="shared" si="7"/>
        <v>,  0,128,128</v>
      </c>
      <c r="BM68" s="43">
        <f>IFERROR(VLOOKUP(T68,Таблица1[],3,0),0)*$E$2/100</f>
        <v>85</v>
      </c>
      <c r="BN68" s="43">
        <f>IFERROR(VLOOKUP(T68,Таблица1[],2,0),0)*$E$2/100</f>
        <v>85</v>
      </c>
      <c r="BO68" s="43">
        <f>IFERROR(VLOOKUP(T68,Таблица1[],4,0),0)*$E$2/100</f>
        <v>85</v>
      </c>
      <c r="BP68" s="5" t="str">
        <f t="shared" si="8"/>
        <v>,  85,85,85</v>
      </c>
      <c r="BQ68" s="43">
        <f>IFERROR(VLOOKUP(U68,Таблица1[],3,0),0)*$E$2/100</f>
        <v>0</v>
      </c>
      <c r="BR68" s="43">
        <f>IFERROR(VLOOKUP(U68,Таблица1[],2,0),0)*$E$2/100</f>
        <v>0</v>
      </c>
      <c r="BS68" s="43">
        <f>IFERROR(VLOOKUP(U68,Таблица1[],4,0),0)*$E$2/100</f>
        <v>0</v>
      </c>
      <c r="BT68" s="5" t="str">
        <f t="shared" si="9"/>
        <v>,  0,0,0</v>
      </c>
      <c r="BU68" s="43">
        <f>IFERROR(VLOOKUP(V68,Таблица1[],3,0),0)*$E$2/100</f>
        <v>0</v>
      </c>
      <c r="BV68" s="43">
        <f>IFERROR(VLOOKUP(V68,Таблица1[],2,0),0)*$E$2/100</f>
        <v>0</v>
      </c>
      <c r="BW68" s="43">
        <f>IFERROR(VLOOKUP(V68,Таблица1[],4,0),0)*$E$2/100</f>
        <v>0</v>
      </c>
      <c r="BX68" s="5" t="str">
        <f t="shared" si="10"/>
        <v>,  0,0,0</v>
      </c>
      <c r="BY68" s="43">
        <f>IFERROR(VLOOKUP(W68,Таблица1[],3,0),0)*$E$2/100</f>
        <v>0</v>
      </c>
      <c r="BZ68" s="43">
        <f>IFERROR(VLOOKUP(W68,Таблица1[],2,0),0)*$E$2/100</f>
        <v>0</v>
      </c>
      <c r="CA68" s="43">
        <f>IFERROR(VLOOKUP(W68,Таблица1[],4,0),0)*$E$2/100</f>
        <v>0</v>
      </c>
      <c r="CB68" s="5" t="str">
        <f t="shared" si="11"/>
        <v>,  0,0,0</v>
      </c>
      <c r="CC68" s="43">
        <f>IFERROR(VLOOKUP(X68,Таблица1[],3,0),0)*$E$2/100</f>
        <v>85</v>
      </c>
      <c r="CD68" s="43">
        <f>IFERROR(VLOOKUP(X68,Таблица1[],2,0),0)*$E$2/100</f>
        <v>85</v>
      </c>
      <c r="CE68" s="43">
        <f>IFERROR(VLOOKUP(X68,Таблица1[],4,0),0)*$E$2/100</f>
        <v>85</v>
      </c>
      <c r="CF68" s="5" t="str">
        <f t="shared" si="12"/>
        <v>,  85,85,85</v>
      </c>
      <c r="CG68" s="43">
        <f>IFERROR(VLOOKUP(Y68,Таблица1[],3,0),0)*$E$2/100</f>
        <v>127.5</v>
      </c>
      <c r="CH68" s="43">
        <f>IFERROR(VLOOKUP(Y68,Таблица1[],2,0),0)*$E$2/100</f>
        <v>0</v>
      </c>
      <c r="CI68" s="43">
        <f>IFERROR(VLOOKUP(Y68,Таблица1[],4,0),0)*$E$2/100</f>
        <v>127.5</v>
      </c>
      <c r="CJ68" s="5" t="str">
        <f t="shared" si="13"/>
        <v>,  128,0,128</v>
      </c>
      <c r="CK68" s="43">
        <f>IFERROR(VLOOKUP(Z68,Таблица1[],3,0),0)*$E$2/100</f>
        <v>0</v>
      </c>
      <c r="CL68" s="43">
        <f>IFERROR(VLOOKUP(Z68,Таблица1[],2,0),0)*$E$2/100</f>
        <v>0</v>
      </c>
      <c r="CM68" s="43">
        <f>IFERROR(VLOOKUP(Z68,Таблица1[],4,0),0)*$E$2/100</f>
        <v>0</v>
      </c>
      <c r="CN68" s="5" t="str">
        <f t="shared" si="14"/>
        <v>,  0,0,0</v>
      </c>
      <c r="CO68" s="43">
        <f>IFERROR(VLOOKUP(AA68,Таблица1[],3,0),0)*$E$2/100</f>
        <v>0</v>
      </c>
      <c r="CP68" s="43">
        <f>IFERROR(VLOOKUP(AA68,Таблица1[],2,0),0)*$E$2/100</f>
        <v>0</v>
      </c>
      <c r="CQ68" s="43">
        <f>IFERROR(VLOOKUP(AA68,Таблица1[],4,0),0)*$E$2/100</f>
        <v>0</v>
      </c>
      <c r="CR68" s="5" t="str">
        <f t="shared" si="15"/>
        <v>,  0,0,0</v>
      </c>
    </row>
    <row r="69" spans="2:96" x14ac:dyDescent="0.45">
      <c r="B69" s="43">
        <v>64</v>
      </c>
      <c r="C69" s="43">
        <v>0</v>
      </c>
      <c r="D69" s="43">
        <v>20</v>
      </c>
      <c r="E69" s="43">
        <v>1</v>
      </c>
      <c r="F69" t="str">
        <f t="shared" si="16"/>
        <v>64,0,20,1</v>
      </c>
      <c r="T69" s="38" t="s">
        <v>41</v>
      </c>
      <c r="U69" s="38" t="s">
        <v>43</v>
      </c>
      <c r="W69" s="35" t="s">
        <v>41</v>
      </c>
      <c r="X69" s="35" t="s">
        <v>37</v>
      </c>
      <c r="AC69" t="str">
        <f>CONCATENATE($X$2,F69,CR69,CN69,CJ69,CF69,CB69,BX69,BT69,BP69,BL69,BH69,BD69,AZ69)</f>
        <v>.DB   64,0,20,1,  0,0,0,  0,0,0,  0,0,0,  128,0,128,  0,128,128,  0,0,0,  85,85,85,  0,128,128,  0,0,0,  0,0,0,  0,0,0,  0,0,0</v>
      </c>
      <c r="AD69" s="43" t="s">
        <v>24</v>
      </c>
      <c r="AE69" s="43"/>
      <c r="AF69" s="43"/>
      <c r="AG69" s="49">
        <f>IFERROR(VLOOKUP(HLOOKUP($AG$4,$H$4:$AA$24,ROW(AH69)-3, FALSE),Таблица1[],3,0),0)*$E$2/100</f>
        <v>0</v>
      </c>
      <c r="AH69" s="49">
        <f>IFERROR(VLOOKUP(HLOOKUP($AG$4,$H$4:$AA$24,ROW(AH69)-3, FALSE),Таблица1[],2,0),0)*$E$2/100</f>
        <v>0</v>
      </c>
      <c r="AI69" s="49">
        <f>IFERROR(VLOOKUP(HLOOKUP($AG$4,$H$4:$AA$24,ROW(AH69)-3, FALSE),Таблица1[],4,0),0)*$E$2/100</f>
        <v>0</v>
      </c>
      <c r="AJ69" s="5" t="str">
        <f t="shared" si="0"/>
        <v>,  0,0,0</v>
      </c>
      <c r="AK69" s="49">
        <f>IFERROR(VLOOKUP(G69,Таблица1[],3,0),0)*$E$2/100</f>
        <v>0</v>
      </c>
      <c r="AL69" s="43">
        <f>IFERROR(VLOOKUP(G69,Таблица1[],2,0),0)*$E$2/100</f>
        <v>0</v>
      </c>
      <c r="AM69" s="43">
        <f>IFERROR(VLOOKUP(G69,Таблица1[],4,0),0)*$E$2/100</f>
        <v>0</v>
      </c>
      <c r="AN69" s="5" t="str">
        <f t="shared" si="1"/>
        <v>,  0,0,0</v>
      </c>
      <c r="AO69" s="49">
        <f>IFERROR(VLOOKUP(K69,Таблица1[],3,0),0)*$E$2/100</f>
        <v>0</v>
      </c>
      <c r="AP69" s="43">
        <f>IFERROR(VLOOKUP(K69,Таблица1[],2,0),0)*$E$2/100</f>
        <v>0</v>
      </c>
      <c r="AQ69" s="43">
        <f>IFERROR(VLOOKUP(K69,Таблица1[],4,0),0)*$E$2/100</f>
        <v>0</v>
      </c>
      <c r="AR69" s="5" t="str">
        <f t="shared" si="2"/>
        <v>,  0,0,0</v>
      </c>
      <c r="AS69" s="49">
        <f>IFERROR(VLOOKUP(O69,Таблица1[],3,0),0)*$E$2/100</f>
        <v>0</v>
      </c>
      <c r="AT69" s="43">
        <f>IFERROR(VLOOKUP(O69,Таблица1[],2,0),0)*$E$2/100</f>
        <v>0</v>
      </c>
      <c r="AU69" s="43">
        <f>IFERROR(VLOOKUP(O69,Таблица1[],4,0),0)*$E$2/100</f>
        <v>0</v>
      </c>
      <c r="AV69" s="5" t="str">
        <f t="shared" si="3"/>
        <v>,  0,0,0</v>
      </c>
      <c r="AW69" s="47">
        <f>IFERROR(VLOOKUP(P69,Таблица1[],3,0),0)*$E$2/100</f>
        <v>0</v>
      </c>
      <c r="AX69" s="43">
        <f>IFERROR(VLOOKUP(P69,Таблица1[],2,0),0)*$E$2/100</f>
        <v>0</v>
      </c>
      <c r="AY69" s="43">
        <f>IFERROR(VLOOKUP(P69,Таблица1[],4,0),0)*$E$2/100</f>
        <v>0</v>
      </c>
      <c r="AZ69" s="5" t="str">
        <f t="shared" si="4"/>
        <v>,  0,0,0</v>
      </c>
      <c r="BA69" s="43">
        <f>IFERROR(VLOOKUP(Q69,Таблица1[],3,0),0)*$E$2/100</f>
        <v>0</v>
      </c>
      <c r="BB69" s="43">
        <f>IFERROR(VLOOKUP(Q69,Таблица1[],2,0),0)*$E$2/100</f>
        <v>0</v>
      </c>
      <c r="BC69" s="43">
        <f>IFERROR(VLOOKUP(Q69,Таблица1[],4,0),0)*$E$2/100</f>
        <v>0</v>
      </c>
      <c r="BD69" s="5" t="str">
        <f t="shared" si="5"/>
        <v>,  0,0,0</v>
      </c>
      <c r="BE69" s="43">
        <f>IFERROR(VLOOKUP(R69,Таблица1[],3,0),0)*$E$2/100</f>
        <v>0</v>
      </c>
      <c r="BF69" s="43">
        <f>IFERROR(VLOOKUP(R69,Таблица1[],2,0),0)*$E$2/100</f>
        <v>0</v>
      </c>
      <c r="BG69" s="43">
        <f>IFERROR(VLOOKUP(R69,Таблица1[],4,0),0)*$E$2/100</f>
        <v>0</v>
      </c>
      <c r="BH69" s="5" t="str">
        <f t="shared" si="6"/>
        <v>,  0,0,0</v>
      </c>
      <c r="BI69" s="43">
        <f>IFERROR(VLOOKUP(S69,Таблица1[],3,0),0)*$E$2/100</f>
        <v>0</v>
      </c>
      <c r="BJ69" s="43">
        <f>IFERROR(VLOOKUP(S69,Таблица1[],2,0),0)*$E$2/100</f>
        <v>0</v>
      </c>
      <c r="BK69" s="43">
        <f>IFERROR(VLOOKUP(S69,Таблица1[],4,0),0)*$E$2/100</f>
        <v>0</v>
      </c>
      <c r="BL69" s="5" t="str">
        <f t="shared" si="7"/>
        <v>,  0,0,0</v>
      </c>
      <c r="BM69" s="43">
        <f>IFERROR(VLOOKUP(T69,Таблица1[],3,0),0)*$E$2/100</f>
        <v>0</v>
      </c>
      <c r="BN69" s="43">
        <f>IFERROR(VLOOKUP(T69,Таблица1[],2,0),0)*$E$2/100</f>
        <v>127.5</v>
      </c>
      <c r="BO69" s="43">
        <f>IFERROR(VLOOKUP(T69,Таблица1[],4,0),0)*$E$2/100</f>
        <v>127.5</v>
      </c>
      <c r="BP69" s="5" t="str">
        <f t="shared" si="8"/>
        <v>,  0,128,128</v>
      </c>
      <c r="BQ69" s="43">
        <f>IFERROR(VLOOKUP(U69,Таблица1[],3,0),0)*$E$2/100</f>
        <v>85</v>
      </c>
      <c r="BR69" s="43">
        <f>IFERROR(VLOOKUP(U69,Таблица1[],2,0),0)*$E$2/100</f>
        <v>85</v>
      </c>
      <c r="BS69" s="43">
        <f>IFERROR(VLOOKUP(U69,Таблица1[],4,0),0)*$E$2/100</f>
        <v>85</v>
      </c>
      <c r="BT69" s="5" t="str">
        <f t="shared" si="9"/>
        <v>,  85,85,85</v>
      </c>
      <c r="BU69" s="43">
        <f>IFERROR(VLOOKUP(V69,Таблица1[],3,0),0)*$E$2/100</f>
        <v>0</v>
      </c>
      <c r="BV69" s="43">
        <f>IFERROR(VLOOKUP(V69,Таблица1[],2,0),0)*$E$2/100</f>
        <v>0</v>
      </c>
      <c r="BW69" s="43">
        <f>IFERROR(VLOOKUP(V69,Таблица1[],4,0),0)*$E$2/100</f>
        <v>0</v>
      </c>
      <c r="BX69" s="5" t="str">
        <f t="shared" si="10"/>
        <v>,  0,0,0</v>
      </c>
      <c r="BY69" s="43">
        <f>IFERROR(VLOOKUP(W69,Таблица1[],3,0),0)*$E$2/100</f>
        <v>0</v>
      </c>
      <c r="BZ69" s="43">
        <f>IFERROR(VLOOKUP(W69,Таблица1[],2,0),0)*$E$2/100</f>
        <v>127.5</v>
      </c>
      <c r="CA69" s="43">
        <f>IFERROR(VLOOKUP(W69,Таблица1[],4,0),0)*$E$2/100</f>
        <v>127.5</v>
      </c>
      <c r="CB69" s="5" t="str">
        <f t="shared" si="11"/>
        <v>,  0,128,128</v>
      </c>
      <c r="CC69" s="43">
        <f>IFERROR(VLOOKUP(X69,Таблица1[],3,0),0)*$E$2/100</f>
        <v>127.5</v>
      </c>
      <c r="CD69" s="43">
        <f>IFERROR(VLOOKUP(X69,Таблица1[],2,0),0)*$E$2/100</f>
        <v>0</v>
      </c>
      <c r="CE69" s="43">
        <f>IFERROR(VLOOKUP(X69,Таблица1[],4,0),0)*$E$2/100</f>
        <v>127.5</v>
      </c>
      <c r="CF69" s="5" t="str">
        <f t="shared" si="12"/>
        <v>,  128,0,128</v>
      </c>
      <c r="CG69" s="43">
        <f>IFERROR(VLOOKUP(Y69,Таблица1[],3,0),0)*$E$2/100</f>
        <v>0</v>
      </c>
      <c r="CH69" s="43">
        <f>IFERROR(VLOOKUP(Y69,Таблица1[],2,0),0)*$E$2/100</f>
        <v>0</v>
      </c>
      <c r="CI69" s="43">
        <f>IFERROR(VLOOKUP(Y69,Таблица1[],4,0),0)*$E$2/100</f>
        <v>0</v>
      </c>
      <c r="CJ69" s="5" t="str">
        <f t="shared" si="13"/>
        <v>,  0,0,0</v>
      </c>
      <c r="CK69" s="43">
        <f>IFERROR(VLOOKUP(Z69,Таблица1[],3,0),0)*$E$2/100</f>
        <v>0</v>
      </c>
      <c r="CL69" s="43">
        <f>IFERROR(VLOOKUP(Z69,Таблица1[],2,0),0)*$E$2/100</f>
        <v>0</v>
      </c>
      <c r="CM69" s="43">
        <f>IFERROR(VLOOKUP(Z69,Таблица1[],4,0),0)*$E$2/100</f>
        <v>0</v>
      </c>
      <c r="CN69" s="5" t="str">
        <f t="shared" si="14"/>
        <v>,  0,0,0</v>
      </c>
      <c r="CO69" s="43">
        <f>IFERROR(VLOOKUP(AA69,Таблица1[],3,0),0)*$E$2/100</f>
        <v>0</v>
      </c>
      <c r="CP69" s="43">
        <f>IFERROR(VLOOKUP(AA69,Таблица1[],2,0),0)*$E$2/100</f>
        <v>0</v>
      </c>
      <c r="CQ69" s="43">
        <f>IFERROR(VLOOKUP(AA69,Таблица1[],4,0),0)*$E$2/100</f>
        <v>0</v>
      </c>
      <c r="CR69" s="5" t="str">
        <f t="shared" si="15"/>
        <v>,  0,0,0</v>
      </c>
    </row>
    <row r="70" spans="2:96" x14ac:dyDescent="0.45">
      <c r="B70" s="43">
        <v>64</v>
      </c>
      <c r="C70" s="43">
        <v>0</v>
      </c>
      <c r="D70" s="43">
        <v>20</v>
      </c>
      <c r="E70" s="43">
        <v>1</v>
      </c>
      <c r="F70" t="str">
        <f t="shared" si="16"/>
        <v>64,0,20,1</v>
      </c>
      <c r="U70" s="38" t="s">
        <v>43</v>
      </c>
      <c r="V70" s="38" t="s">
        <v>43</v>
      </c>
      <c r="W70" s="35" t="s">
        <v>37</v>
      </c>
      <c r="AC70" t="str">
        <f>CONCATENATE($X$2,F70,CR70,CN70,CJ70,CF70,CB70,BX70,BT70,BP70,BL70,BH70,BD70,AZ70)</f>
        <v>.DB   64,0,20,1,  0,0,0,  0,0,0,  0,0,0,  0,0,0,  128,0,128,  85,85,85,  85,85,85,  0,0,0,  0,0,0,  0,0,0,  0,0,0,  0,0,0</v>
      </c>
      <c r="AD70" s="43" t="s">
        <v>24</v>
      </c>
      <c r="AE70" s="43"/>
      <c r="AF70" s="43"/>
      <c r="AG70" s="49">
        <f>IFERROR(VLOOKUP(HLOOKUP($AG$4,$H$4:$AA$24,ROW(AH70)-3, FALSE),Таблица1[],3,0),0)*$E$2/100</f>
        <v>0</v>
      </c>
      <c r="AH70" s="49">
        <f>IFERROR(VLOOKUP(HLOOKUP($AG$4,$H$4:$AA$24,ROW(AH70)-3, FALSE),Таблица1[],2,0),0)*$E$2/100</f>
        <v>0</v>
      </c>
      <c r="AI70" s="49">
        <f>IFERROR(VLOOKUP(HLOOKUP($AG$4,$H$4:$AA$24,ROW(AH70)-3, FALSE),Таблица1[],4,0),0)*$E$2/100</f>
        <v>0</v>
      </c>
      <c r="AJ70" s="5" t="str">
        <f t="shared" ref="AJ70:AJ133" si="17">CONCATENATE($AC$2,ROUND(AG70,0),",",ROUND(AH70,0),",",ROUND(AI70,0))</f>
        <v>,  0,0,0</v>
      </c>
      <c r="AK70" s="49">
        <f>IFERROR(VLOOKUP(G70,Таблица1[],3,0),0)*$E$2/100</f>
        <v>0</v>
      </c>
      <c r="AL70" s="43">
        <f>IFERROR(VLOOKUP(G70,Таблица1[],2,0),0)*$E$2/100</f>
        <v>0</v>
      </c>
      <c r="AM70" s="43">
        <f>IFERROR(VLOOKUP(G70,Таблица1[],4,0),0)*$E$2/100</f>
        <v>0</v>
      </c>
      <c r="AN70" s="5" t="str">
        <f t="shared" ref="AN70:AN133" si="18">CONCATENATE($AC$2,ROUND(AK70,0),",",ROUND(AL70,0),",",ROUND(AM70,0))</f>
        <v>,  0,0,0</v>
      </c>
      <c r="AO70" s="49">
        <f>IFERROR(VLOOKUP(K70,Таблица1[],3,0),0)*$E$2/100</f>
        <v>0</v>
      </c>
      <c r="AP70" s="43">
        <f>IFERROR(VLOOKUP(K70,Таблица1[],2,0),0)*$E$2/100</f>
        <v>0</v>
      </c>
      <c r="AQ70" s="43">
        <f>IFERROR(VLOOKUP(K70,Таблица1[],4,0),0)*$E$2/100</f>
        <v>0</v>
      </c>
      <c r="AR70" s="5" t="str">
        <f t="shared" ref="AR70:AR133" si="19">CONCATENATE($AC$2,ROUND(AO70,0),",",ROUND(AP70,0),",",ROUND(AQ70,0))</f>
        <v>,  0,0,0</v>
      </c>
      <c r="AS70" s="49">
        <f>IFERROR(VLOOKUP(O70,Таблица1[],3,0),0)*$E$2/100</f>
        <v>0</v>
      </c>
      <c r="AT70" s="43">
        <f>IFERROR(VLOOKUP(O70,Таблица1[],2,0),0)*$E$2/100</f>
        <v>0</v>
      </c>
      <c r="AU70" s="43">
        <f>IFERROR(VLOOKUP(O70,Таблица1[],4,0),0)*$E$2/100</f>
        <v>0</v>
      </c>
      <c r="AV70" s="5" t="str">
        <f t="shared" ref="AV70:AV133" si="20">CONCATENATE($AC$2,ROUND(AS70,0),",",ROUND(AT70,0),",",ROUND(AU70,0))</f>
        <v>,  0,0,0</v>
      </c>
      <c r="AW70" s="47">
        <f>IFERROR(VLOOKUP(P70,Таблица1[],3,0),0)*$E$2/100</f>
        <v>0</v>
      </c>
      <c r="AX70" s="43">
        <f>IFERROR(VLOOKUP(P70,Таблица1[],2,0),0)*$E$2/100</f>
        <v>0</v>
      </c>
      <c r="AY70" s="43">
        <f>IFERROR(VLOOKUP(P70,Таблица1[],4,0),0)*$E$2/100</f>
        <v>0</v>
      </c>
      <c r="AZ70" s="5" t="str">
        <f t="shared" ref="AZ70:AZ133" si="21">CONCATENATE($AC$2,ROUND(AW70,0),",",ROUND(AX70,0),",",ROUND(AY70,0))</f>
        <v>,  0,0,0</v>
      </c>
      <c r="BA70" s="43">
        <f>IFERROR(VLOOKUP(Q70,Таблица1[],3,0),0)*$E$2/100</f>
        <v>0</v>
      </c>
      <c r="BB70" s="43">
        <f>IFERROR(VLOOKUP(Q70,Таблица1[],2,0),0)*$E$2/100</f>
        <v>0</v>
      </c>
      <c r="BC70" s="43">
        <f>IFERROR(VLOOKUP(Q70,Таблица1[],4,0),0)*$E$2/100</f>
        <v>0</v>
      </c>
      <c r="BD70" s="5" t="str">
        <f t="shared" ref="BD70:BD133" si="22">CONCATENATE($AC$2,ROUND(BA70,0),",",ROUND(BB70,0),",",ROUND(BC70,0))</f>
        <v>,  0,0,0</v>
      </c>
      <c r="BE70" s="43">
        <f>IFERROR(VLOOKUP(R70,Таблица1[],3,0),0)*$E$2/100</f>
        <v>0</v>
      </c>
      <c r="BF70" s="43">
        <f>IFERROR(VLOOKUP(R70,Таблица1[],2,0),0)*$E$2/100</f>
        <v>0</v>
      </c>
      <c r="BG70" s="43">
        <f>IFERROR(VLOOKUP(R70,Таблица1[],4,0),0)*$E$2/100</f>
        <v>0</v>
      </c>
      <c r="BH70" s="5" t="str">
        <f t="shared" ref="BH70:BH133" si="23">CONCATENATE($AC$2,ROUND(BE70,0),",",ROUND(BF70,0),",",ROUND(BG70,0))</f>
        <v>,  0,0,0</v>
      </c>
      <c r="BI70" s="43">
        <f>IFERROR(VLOOKUP(S70,Таблица1[],3,0),0)*$E$2/100</f>
        <v>0</v>
      </c>
      <c r="BJ70" s="43">
        <f>IFERROR(VLOOKUP(S70,Таблица1[],2,0),0)*$E$2/100</f>
        <v>0</v>
      </c>
      <c r="BK70" s="43">
        <f>IFERROR(VLOOKUP(S70,Таблица1[],4,0),0)*$E$2/100</f>
        <v>0</v>
      </c>
      <c r="BL70" s="5" t="str">
        <f t="shared" ref="BL70:BL133" si="24">CONCATENATE($AC$2,ROUND(BI70,0),",",ROUND(BJ70,0),",",ROUND(BK70,0))</f>
        <v>,  0,0,0</v>
      </c>
      <c r="BM70" s="43">
        <f>IFERROR(VLOOKUP(T70,Таблица1[],3,0),0)*$E$2/100</f>
        <v>0</v>
      </c>
      <c r="BN70" s="43">
        <f>IFERROR(VLOOKUP(T70,Таблица1[],2,0),0)*$E$2/100</f>
        <v>0</v>
      </c>
      <c r="BO70" s="43">
        <f>IFERROR(VLOOKUP(T70,Таблица1[],4,0),0)*$E$2/100</f>
        <v>0</v>
      </c>
      <c r="BP70" s="5" t="str">
        <f t="shared" ref="BP70:BP133" si="25">CONCATENATE($AC$2,ROUND(BM70,0),",",ROUND(BN70,0),",",ROUND(BO70,0))</f>
        <v>,  0,0,0</v>
      </c>
      <c r="BQ70" s="43">
        <f>IFERROR(VLOOKUP(U70,Таблица1[],3,0),0)*$E$2/100</f>
        <v>85</v>
      </c>
      <c r="BR70" s="43">
        <f>IFERROR(VLOOKUP(U70,Таблица1[],2,0),0)*$E$2/100</f>
        <v>85</v>
      </c>
      <c r="BS70" s="43">
        <f>IFERROR(VLOOKUP(U70,Таблица1[],4,0),0)*$E$2/100</f>
        <v>85</v>
      </c>
      <c r="BT70" s="5" t="str">
        <f t="shared" ref="BT70:BT133" si="26">CONCATENATE($AC$2,ROUND(BQ70,0),",",ROUND(BR70,0),",",ROUND(BS70,0))</f>
        <v>,  85,85,85</v>
      </c>
      <c r="BU70" s="43">
        <f>IFERROR(VLOOKUP(V70,Таблица1[],3,0),0)*$E$2/100</f>
        <v>85</v>
      </c>
      <c r="BV70" s="43">
        <f>IFERROR(VLOOKUP(V70,Таблица1[],2,0),0)*$E$2/100</f>
        <v>85</v>
      </c>
      <c r="BW70" s="43">
        <f>IFERROR(VLOOKUP(V70,Таблица1[],4,0),0)*$E$2/100</f>
        <v>85</v>
      </c>
      <c r="BX70" s="5" t="str">
        <f t="shared" ref="BX70:BX133" si="27">CONCATENATE($AC$2,ROUND(BU70,0),",",ROUND(BV70,0),",",ROUND(BW70,0))</f>
        <v>,  85,85,85</v>
      </c>
      <c r="BY70" s="43">
        <f>IFERROR(VLOOKUP(W70,Таблица1[],3,0),0)*$E$2/100</f>
        <v>127.5</v>
      </c>
      <c r="BZ70" s="43">
        <f>IFERROR(VLOOKUP(W70,Таблица1[],2,0),0)*$E$2/100</f>
        <v>0</v>
      </c>
      <c r="CA70" s="43">
        <f>IFERROR(VLOOKUP(W70,Таблица1[],4,0),0)*$E$2/100</f>
        <v>127.5</v>
      </c>
      <c r="CB70" s="5" t="str">
        <f t="shared" ref="CB70:CB133" si="28">CONCATENATE($AC$2,ROUND(BY70,0),",",ROUND(BZ70,0),",",ROUND(CA70,0))</f>
        <v>,  128,0,128</v>
      </c>
      <c r="CC70" s="43">
        <f>IFERROR(VLOOKUP(X70,Таблица1[],3,0),0)*$E$2/100</f>
        <v>0</v>
      </c>
      <c r="CD70" s="43">
        <f>IFERROR(VLOOKUP(X70,Таблица1[],2,0),0)*$E$2/100</f>
        <v>0</v>
      </c>
      <c r="CE70" s="43">
        <f>IFERROR(VLOOKUP(X70,Таблица1[],4,0),0)*$E$2/100</f>
        <v>0</v>
      </c>
      <c r="CF70" s="5" t="str">
        <f t="shared" ref="CF70:CF133" si="29">CONCATENATE($AC$2,ROUND(CC70,0),",",ROUND(CD70,0),",",ROUND(CE70,0))</f>
        <v>,  0,0,0</v>
      </c>
      <c r="CG70" s="43">
        <f>IFERROR(VLOOKUP(Y70,Таблица1[],3,0),0)*$E$2/100</f>
        <v>0</v>
      </c>
      <c r="CH70" s="43">
        <f>IFERROR(VLOOKUP(Y70,Таблица1[],2,0),0)*$E$2/100</f>
        <v>0</v>
      </c>
      <c r="CI70" s="43">
        <f>IFERROR(VLOOKUP(Y70,Таблица1[],4,0),0)*$E$2/100</f>
        <v>0</v>
      </c>
      <c r="CJ70" s="5" t="str">
        <f t="shared" ref="CJ70:CJ133" si="30">CONCATENATE($AC$2,ROUND(CG70,0),",",ROUND(CH70,0),",",ROUND(CI70,0))</f>
        <v>,  0,0,0</v>
      </c>
      <c r="CK70" s="43">
        <f>IFERROR(VLOOKUP(Z70,Таблица1[],3,0),0)*$E$2/100</f>
        <v>0</v>
      </c>
      <c r="CL70" s="43">
        <f>IFERROR(VLOOKUP(Z70,Таблица1[],2,0),0)*$E$2/100</f>
        <v>0</v>
      </c>
      <c r="CM70" s="43">
        <f>IFERROR(VLOOKUP(Z70,Таблица1[],4,0),0)*$E$2/100</f>
        <v>0</v>
      </c>
      <c r="CN70" s="5" t="str">
        <f t="shared" ref="CN70:CN133" si="31">CONCATENATE($AC$2,ROUND(CK70,0),",",ROUND(CL70,0),",",ROUND(CM70,0))</f>
        <v>,  0,0,0</v>
      </c>
      <c r="CO70" s="43">
        <f>IFERROR(VLOOKUP(AA70,Таблица1[],3,0),0)*$E$2/100</f>
        <v>0</v>
      </c>
      <c r="CP70" s="43">
        <f>IFERROR(VLOOKUP(AA70,Таблица1[],2,0),0)*$E$2/100</f>
        <v>0</v>
      </c>
      <c r="CQ70" s="43">
        <f>IFERROR(VLOOKUP(AA70,Таблица1[],4,0),0)*$E$2/100</f>
        <v>0</v>
      </c>
      <c r="CR70" s="5" t="str">
        <f t="shared" ref="CR70:CR133" si="32">CONCATENATE($AC$2,ROUND(CO70,0),",",ROUND(CP70,0),",",ROUND(CQ70,0))</f>
        <v>,  0,0,0</v>
      </c>
    </row>
    <row r="71" spans="2:96" x14ac:dyDescent="0.45">
      <c r="B71" s="43">
        <v>64</v>
      </c>
      <c r="C71" s="43">
        <v>0</v>
      </c>
      <c r="D71" s="43">
        <v>20</v>
      </c>
      <c r="E71" s="43">
        <v>1</v>
      </c>
      <c r="F71" t="str">
        <f t="shared" ref="F71:F134" si="33">CONCATENATE(B71,",",C71,",",D71,",",E71)</f>
        <v>64,0,20,1</v>
      </c>
      <c r="U71" s="38" t="s">
        <v>41</v>
      </c>
      <c r="V71" s="38" t="s">
        <v>37</v>
      </c>
      <c r="W71" s="35" t="s">
        <v>43</v>
      </c>
      <c r="AC71" t="str">
        <f>CONCATENATE($X$2,F71,CR71,CN71,CJ71,CF71,CB71,BX71,BT71,BP71,BL71,BH71,BD71,AZ71)</f>
        <v>.DB   64,0,20,1,  0,0,0,  0,0,0,  0,0,0,  0,0,0,  85,85,85,  128,0,128,  0,128,128,  0,0,0,  0,0,0,  0,0,0,  0,0,0,  0,0,0</v>
      </c>
      <c r="AD71" s="43" t="s">
        <v>24</v>
      </c>
      <c r="AE71" s="43"/>
      <c r="AF71" s="43"/>
      <c r="AG71" s="49">
        <f>IFERROR(VLOOKUP(HLOOKUP($AG$4,$H$4:$AA$24,ROW(AH71)-3, FALSE),Таблица1[],3,0),0)*$E$2/100</f>
        <v>0</v>
      </c>
      <c r="AH71" s="49">
        <f>IFERROR(VLOOKUP(HLOOKUP($AG$4,$H$4:$AA$24,ROW(AH71)-3, FALSE),Таблица1[],2,0),0)*$E$2/100</f>
        <v>0</v>
      </c>
      <c r="AI71" s="49">
        <f>IFERROR(VLOOKUP(HLOOKUP($AG$4,$H$4:$AA$24,ROW(AH71)-3, FALSE),Таблица1[],4,0),0)*$E$2/100</f>
        <v>0</v>
      </c>
      <c r="AJ71" s="5" t="str">
        <f t="shared" si="17"/>
        <v>,  0,0,0</v>
      </c>
      <c r="AK71" s="49">
        <f>IFERROR(VLOOKUP(G71,Таблица1[],3,0),0)*$E$2/100</f>
        <v>0</v>
      </c>
      <c r="AL71" s="43">
        <f>IFERROR(VLOOKUP(G71,Таблица1[],2,0),0)*$E$2/100</f>
        <v>0</v>
      </c>
      <c r="AM71" s="43">
        <f>IFERROR(VLOOKUP(G71,Таблица1[],4,0),0)*$E$2/100</f>
        <v>0</v>
      </c>
      <c r="AN71" s="5" t="str">
        <f t="shared" si="18"/>
        <v>,  0,0,0</v>
      </c>
      <c r="AO71" s="49">
        <f>IFERROR(VLOOKUP(K71,Таблица1[],3,0),0)*$E$2/100</f>
        <v>0</v>
      </c>
      <c r="AP71" s="43">
        <f>IFERROR(VLOOKUP(K71,Таблица1[],2,0),0)*$E$2/100</f>
        <v>0</v>
      </c>
      <c r="AQ71" s="43">
        <f>IFERROR(VLOOKUP(K71,Таблица1[],4,0),0)*$E$2/100</f>
        <v>0</v>
      </c>
      <c r="AR71" s="5" t="str">
        <f t="shared" si="19"/>
        <v>,  0,0,0</v>
      </c>
      <c r="AS71" s="49">
        <f>IFERROR(VLOOKUP(O71,Таблица1[],3,0),0)*$E$2/100</f>
        <v>0</v>
      </c>
      <c r="AT71" s="43">
        <f>IFERROR(VLOOKUP(O71,Таблица1[],2,0),0)*$E$2/100</f>
        <v>0</v>
      </c>
      <c r="AU71" s="43">
        <f>IFERROR(VLOOKUP(O71,Таблица1[],4,0),0)*$E$2/100</f>
        <v>0</v>
      </c>
      <c r="AV71" s="5" t="str">
        <f t="shared" si="20"/>
        <v>,  0,0,0</v>
      </c>
      <c r="AW71" s="47">
        <f>IFERROR(VLOOKUP(P71,Таблица1[],3,0),0)*$E$2/100</f>
        <v>0</v>
      </c>
      <c r="AX71" s="43">
        <f>IFERROR(VLOOKUP(P71,Таблица1[],2,0),0)*$E$2/100</f>
        <v>0</v>
      </c>
      <c r="AY71" s="43">
        <f>IFERROR(VLOOKUP(P71,Таблица1[],4,0),0)*$E$2/100</f>
        <v>0</v>
      </c>
      <c r="AZ71" s="5" t="str">
        <f t="shared" si="21"/>
        <v>,  0,0,0</v>
      </c>
      <c r="BA71" s="43">
        <f>IFERROR(VLOOKUP(Q71,Таблица1[],3,0),0)*$E$2/100</f>
        <v>0</v>
      </c>
      <c r="BB71" s="43">
        <f>IFERROR(VLOOKUP(Q71,Таблица1[],2,0),0)*$E$2/100</f>
        <v>0</v>
      </c>
      <c r="BC71" s="43">
        <f>IFERROR(VLOOKUP(Q71,Таблица1[],4,0),0)*$E$2/100</f>
        <v>0</v>
      </c>
      <c r="BD71" s="5" t="str">
        <f t="shared" si="22"/>
        <v>,  0,0,0</v>
      </c>
      <c r="BE71" s="43">
        <f>IFERROR(VLOOKUP(R71,Таблица1[],3,0),0)*$E$2/100</f>
        <v>0</v>
      </c>
      <c r="BF71" s="43">
        <f>IFERROR(VLOOKUP(R71,Таблица1[],2,0),0)*$E$2/100</f>
        <v>0</v>
      </c>
      <c r="BG71" s="43">
        <f>IFERROR(VLOOKUP(R71,Таблица1[],4,0),0)*$E$2/100</f>
        <v>0</v>
      </c>
      <c r="BH71" s="5" t="str">
        <f t="shared" si="23"/>
        <v>,  0,0,0</v>
      </c>
      <c r="BI71" s="43">
        <f>IFERROR(VLOOKUP(S71,Таблица1[],3,0),0)*$E$2/100</f>
        <v>0</v>
      </c>
      <c r="BJ71" s="43">
        <f>IFERROR(VLOOKUP(S71,Таблица1[],2,0),0)*$E$2/100</f>
        <v>0</v>
      </c>
      <c r="BK71" s="43">
        <f>IFERROR(VLOOKUP(S71,Таблица1[],4,0),0)*$E$2/100</f>
        <v>0</v>
      </c>
      <c r="BL71" s="5" t="str">
        <f t="shared" si="24"/>
        <v>,  0,0,0</v>
      </c>
      <c r="BM71" s="43">
        <f>IFERROR(VLOOKUP(T71,Таблица1[],3,0),0)*$E$2/100</f>
        <v>0</v>
      </c>
      <c r="BN71" s="43">
        <f>IFERROR(VLOOKUP(T71,Таблица1[],2,0),0)*$E$2/100</f>
        <v>0</v>
      </c>
      <c r="BO71" s="43">
        <f>IFERROR(VLOOKUP(T71,Таблица1[],4,0),0)*$E$2/100</f>
        <v>0</v>
      </c>
      <c r="BP71" s="5" t="str">
        <f t="shared" si="25"/>
        <v>,  0,0,0</v>
      </c>
      <c r="BQ71" s="43">
        <f>IFERROR(VLOOKUP(U71,Таблица1[],3,0),0)*$E$2/100</f>
        <v>0</v>
      </c>
      <c r="BR71" s="43">
        <f>IFERROR(VLOOKUP(U71,Таблица1[],2,0),0)*$E$2/100</f>
        <v>127.5</v>
      </c>
      <c r="BS71" s="43">
        <f>IFERROR(VLOOKUP(U71,Таблица1[],4,0),0)*$E$2/100</f>
        <v>127.5</v>
      </c>
      <c r="BT71" s="5" t="str">
        <f t="shared" si="26"/>
        <v>,  0,128,128</v>
      </c>
      <c r="BU71" s="43">
        <f>IFERROR(VLOOKUP(V71,Таблица1[],3,0),0)*$E$2/100</f>
        <v>127.5</v>
      </c>
      <c r="BV71" s="43">
        <f>IFERROR(VLOOKUP(V71,Таблица1[],2,0),0)*$E$2/100</f>
        <v>0</v>
      </c>
      <c r="BW71" s="43">
        <f>IFERROR(VLOOKUP(V71,Таблица1[],4,0),0)*$E$2/100</f>
        <v>127.5</v>
      </c>
      <c r="BX71" s="5" t="str">
        <f t="shared" si="27"/>
        <v>,  128,0,128</v>
      </c>
      <c r="BY71" s="43">
        <f>IFERROR(VLOOKUP(W71,Таблица1[],3,0),0)*$E$2/100</f>
        <v>85</v>
      </c>
      <c r="BZ71" s="43">
        <f>IFERROR(VLOOKUP(W71,Таблица1[],2,0),0)*$E$2/100</f>
        <v>85</v>
      </c>
      <c r="CA71" s="43">
        <f>IFERROR(VLOOKUP(W71,Таблица1[],4,0),0)*$E$2/100</f>
        <v>85</v>
      </c>
      <c r="CB71" s="5" t="str">
        <f t="shared" si="28"/>
        <v>,  85,85,85</v>
      </c>
      <c r="CC71" s="43">
        <f>IFERROR(VLOOKUP(X71,Таблица1[],3,0),0)*$E$2/100</f>
        <v>0</v>
      </c>
      <c r="CD71" s="43">
        <f>IFERROR(VLOOKUP(X71,Таблица1[],2,0),0)*$E$2/100</f>
        <v>0</v>
      </c>
      <c r="CE71" s="43">
        <f>IFERROR(VLOOKUP(X71,Таблица1[],4,0),0)*$E$2/100</f>
        <v>0</v>
      </c>
      <c r="CF71" s="5" t="str">
        <f t="shared" si="29"/>
        <v>,  0,0,0</v>
      </c>
      <c r="CG71" s="43">
        <f>IFERROR(VLOOKUP(Y71,Таблица1[],3,0),0)*$E$2/100</f>
        <v>0</v>
      </c>
      <c r="CH71" s="43">
        <f>IFERROR(VLOOKUP(Y71,Таблица1[],2,0),0)*$E$2/100</f>
        <v>0</v>
      </c>
      <c r="CI71" s="43">
        <f>IFERROR(VLOOKUP(Y71,Таблица1[],4,0),0)*$E$2/100</f>
        <v>0</v>
      </c>
      <c r="CJ71" s="5" t="str">
        <f t="shared" si="30"/>
        <v>,  0,0,0</v>
      </c>
      <c r="CK71" s="43">
        <f>IFERROR(VLOOKUP(Z71,Таблица1[],3,0),0)*$E$2/100</f>
        <v>0</v>
      </c>
      <c r="CL71" s="43">
        <f>IFERROR(VLOOKUP(Z71,Таблица1[],2,0),0)*$E$2/100</f>
        <v>0</v>
      </c>
      <c r="CM71" s="43">
        <f>IFERROR(VLOOKUP(Z71,Таблица1[],4,0),0)*$E$2/100</f>
        <v>0</v>
      </c>
      <c r="CN71" s="5" t="str">
        <f t="shared" si="31"/>
        <v>,  0,0,0</v>
      </c>
      <c r="CO71" s="43">
        <f>IFERROR(VLOOKUP(AA71,Таблица1[],3,0),0)*$E$2/100</f>
        <v>0</v>
      </c>
      <c r="CP71" s="43">
        <f>IFERROR(VLOOKUP(AA71,Таблица1[],2,0),0)*$E$2/100</f>
        <v>0</v>
      </c>
      <c r="CQ71" s="43">
        <f>IFERROR(VLOOKUP(AA71,Таблица1[],4,0),0)*$E$2/100</f>
        <v>0</v>
      </c>
      <c r="CR71" s="5" t="str">
        <f t="shared" si="32"/>
        <v>,  0,0,0</v>
      </c>
    </row>
    <row r="72" spans="2:96" x14ac:dyDescent="0.45">
      <c r="B72" s="43">
        <v>64</v>
      </c>
      <c r="C72" s="43">
        <v>0</v>
      </c>
      <c r="D72" s="43">
        <v>20</v>
      </c>
      <c r="E72" s="43">
        <v>1</v>
      </c>
      <c r="F72" t="str">
        <f t="shared" si="33"/>
        <v>64,0,20,1</v>
      </c>
      <c r="T72" s="38" t="s">
        <v>43</v>
      </c>
      <c r="U72" s="38" t="s">
        <v>37</v>
      </c>
      <c r="W72" s="35" t="s">
        <v>41</v>
      </c>
      <c r="X72" s="35" t="s">
        <v>43</v>
      </c>
      <c r="AC72" t="str">
        <f>CONCATENATE($X$2,F72,CR72,CN72,CJ72,CF72,CB72,BX72,BT72,BP72,BL72,BH72,BD72,AZ72)</f>
        <v>.DB   64,0,20,1,  0,0,0,  0,0,0,  0,0,0,  85,85,85,  0,128,128,  0,0,0,  128,0,128,  85,85,85,  0,0,0,  0,0,0,  0,0,0,  0,0,0</v>
      </c>
      <c r="AD72" s="43" t="s">
        <v>24</v>
      </c>
      <c r="AE72" s="43"/>
      <c r="AF72" s="43"/>
      <c r="AG72" s="49">
        <f>IFERROR(VLOOKUP(HLOOKUP($AG$4,$H$4:$AA$24,ROW(AH72)-3, FALSE),Таблица1[],3,0),0)*$E$2/100</f>
        <v>0</v>
      </c>
      <c r="AH72" s="49">
        <f>IFERROR(VLOOKUP(HLOOKUP($AG$4,$H$4:$AA$24,ROW(AH72)-3, FALSE),Таблица1[],2,0),0)*$E$2/100</f>
        <v>0</v>
      </c>
      <c r="AI72" s="49">
        <f>IFERROR(VLOOKUP(HLOOKUP($AG$4,$H$4:$AA$24,ROW(AH72)-3, FALSE),Таблица1[],4,0),0)*$E$2/100</f>
        <v>0</v>
      </c>
      <c r="AJ72" s="5" t="str">
        <f t="shared" si="17"/>
        <v>,  0,0,0</v>
      </c>
      <c r="AK72" s="49">
        <f>IFERROR(VLOOKUP(G72,Таблица1[],3,0),0)*$E$2/100</f>
        <v>0</v>
      </c>
      <c r="AL72" s="43">
        <f>IFERROR(VLOOKUP(G72,Таблица1[],2,0),0)*$E$2/100</f>
        <v>0</v>
      </c>
      <c r="AM72" s="43">
        <f>IFERROR(VLOOKUP(G72,Таблица1[],4,0),0)*$E$2/100</f>
        <v>0</v>
      </c>
      <c r="AN72" s="5" t="str">
        <f t="shared" si="18"/>
        <v>,  0,0,0</v>
      </c>
      <c r="AO72" s="49">
        <f>IFERROR(VLOOKUP(K72,Таблица1[],3,0),0)*$E$2/100</f>
        <v>0</v>
      </c>
      <c r="AP72" s="43">
        <f>IFERROR(VLOOKUP(K72,Таблица1[],2,0),0)*$E$2/100</f>
        <v>0</v>
      </c>
      <c r="AQ72" s="43">
        <f>IFERROR(VLOOKUP(K72,Таблица1[],4,0),0)*$E$2/100</f>
        <v>0</v>
      </c>
      <c r="AR72" s="5" t="str">
        <f t="shared" si="19"/>
        <v>,  0,0,0</v>
      </c>
      <c r="AS72" s="49">
        <f>IFERROR(VLOOKUP(O72,Таблица1[],3,0),0)*$E$2/100</f>
        <v>0</v>
      </c>
      <c r="AT72" s="43">
        <f>IFERROR(VLOOKUP(O72,Таблица1[],2,0),0)*$E$2/100</f>
        <v>0</v>
      </c>
      <c r="AU72" s="43">
        <f>IFERROR(VLOOKUP(O72,Таблица1[],4,0),0)*$E$2/100</f>
        <v>0</v>
      </c>
      <c r="AV72" s="5" t="str">
        <f t="shared" si="20"/>
        <v>,  0,0,0</v>
      </c>
      <c r="AW72" s="47">
        <f>IFERROR(VLOOKUP(P72,Таблица1[],3,0),0)*$E$2/100</f>
        <v>0</v>
      </c>
      <c r="AX72" s="43">
        <f>IFERROR(VLOOKUP(P72,Таблица1[],2,0),0)*$E$2/100</f>
        <v>0</v>
      </c>
      <c r="AY72" s="43">
        <f>IFERROR(VLOOKUP(P72,Таблица1[],4,0),0)*$E$2/100</f>
        <v>0</v>
      </c>
      <c r="AZ72" s="5" t="str">
        <f t="shared" si="21"/>
        <v>,  0,0,0</v>
      </c>
      <c r="BA72" s="43">
        <f>IFERROR(VLOOKUP(Q72,Таблица1[],3,0),0)*$E$2/100</f>
        <v>0</v>
      </c>
      <c r="BB72" s="43">
        <f>IFERROR(VLOOKUP(Q72,Таблица1[],2,0),0)*$E$2/100</f>
        <v>0</v>
      </c>
      <c r="BC72" s="43">
        <f>IFERROR(VLOOKUP(Q72,Таблица1[],4,0),0)*$E$2/100</f>
        <v>0</v>
      </c>
      <c r="BD72" s="5" t="str">
        <f t="shared" si="22"/>
        <v>,  0,0,0</v>
      </c>
      <c r="BE72" s="43">
        <f>IFERROR(VLOOKUP(R72,Таблица1[],3,0),0)*$E$2/100</f>
        <v>0</v>
      </c>
      <c r="BF72" s="43">
        <f>IFERROR(VLOOKUP(R72,Таблица1[],2,0),0)*$E$2/100</f>
        <v>0</v>
      </c>
      <c r="BG72" s="43">
        <f>IFERROR(VLOOKUP(R72,Таблица1[],4,0),0)*$E$2/100</f>
        <v>0</v>
      </c>
      <c r="BH72" s="5" t="str">
        <f t="shared" si="23"/>
        <v>,  0,0,0</v>
      </c>
      <c r="BI72" s="43">
        <f>IFERROR(VLOOKUP(S72,Таблица1[],3,0),0)*$E$2/100</f>
        <v>0</v>
      </c>
      <c r="BJ72" s="43">
        <f>IFERROR(VLOOKUP(S72,Таблица1[],2,0),0)*$E$2/100</f>
        <v>0</v>
      </c>
      <c r="BK72" s="43">
        <f>IFERROR(VLOOKUP(S72,Таблица1[],4,0),0)*$E$2/100</f>
        <v>0</v>
      </c>
      <c r="BL72" s="5" t="str">
        <f t="shared" si="24"/>
        <v>,  0,0,0</v>
      </c>
      <c r="BM72" s="43">
        <f>IFERROR(VLOOKUP(T72,Таблица1[],3,0),0)*$E$2/100</f>
        <v>85</v>
      </c>
      <c r="BN72" s="43">
        <f>IFERROR(VLOOKUP(T72,Таблица1[],2,0),0)*$E$2/100</f>
        <v>85</v>
      </c>
      <c r="BO72" s="43">
        <f>IFERROR(VLOOKUP(T72,Таблица1[],4,0),0)*$E$2/100</f>
        <v>85</v>
      </c>
      <c r="BP72" s="5" t="str">
        <f t="shared" si="25"/>
        <v>,  85,85,85</v>
      </c>
      <c r="BQ72" s="43">
        <f>IFERROR(VLOOKUP(U72,Таблица1[],3,0),0)*$E$2/100</f>
        <v>127.5</v>
      </c>
      <c r="BR72" s="43">
        <f>IFERROR(VLOOKUP(U72,Таблица1[],2,0),0)*$E$2/100</f>
        <v>0</v>
      </c>
      <c r="BS72" s="43">
        <f>IFERROR(VLOOKUP(U72,Таблица1[],4,0),0)*$E$2/100</f>
        <v>127.5</v>
      </c>
      <c r="BT72" s="5" t="str">
        <f t="shared" si="26"/>
        <v>,  128,0,128</v>
      </c>
      <c r="BU72" s="43">
        <f>IFERROR(VLOOKUP(V72,Таблица1[],3,0),0)*$E$2/100</f>
        <v>0</v>
      </c>
      <c r="BV72" s="43">
        <f>IFERROR(VLOOKUP(V72,Таблица1[],2,0),0)*$E$2/100</f>
        <v>0</v>
      </c>
      <c r="BW72" s="43">
        <f>IFERROR(VLOOKUP(V72,Таблица1[],4,0),0)*$E$2/100</f>
        <v>0</v>
      </c>
      <c r="BX72" s="5" t="str">
        <f t="shared" si="27"/>
        <v>,  0,0,0</v>
      </c>
      <c r="BY72" s="43">
        <f>IFERROR(VLOOKUP(W72,Таблица1[],3,0),0)*$E$2/100</f>
        <v>0</v>
      </c>
      <c r="BZ72" s="43">
        <f>IFERROR(VLOOKUP(W72,Таблица1[],2,0),0)*$E$2/100</f>
        <v>127.5</v>
      </c>
      <c r="CA72" s="43">
        <f>IFERROR(VLOOKUP(W72,Таблица1[],4,0),0)*$E$2/100</f>
        <v>127.5</v>
      </c>
      <c r="CB72" s="5" t="str">
        <f t="shared" si="28"/>
        <v>,  0,128,128</v>
      </c>
      <c r="CC72" s="43">
        <f>IFERROR(VLOOKUP(X72,Таблица1[],3,0),0)*$E$2/100</f>
        <v>85</v>
      </c>
      <c r="CD72" s="43">
        <f>IFERROR(VLOOKUP(X72,Таблица1[],2,0),0)*$E$2/100</f>
        <v>85</v>
      </c>
      <c r="CE72" s="43">
        <f>IFERROR(VLOOKUP(X72,Таблица1[],4,0),0)*$E$2/100</f>
        <v>85</v>
      </c>
      <c r="CF72" s="5" t="str">
        <f t="shared" si="29"/>
        <v>,  85,85,85</v>
      </c>
      <c r="CG72" s="43">
        <f>IFERROR(VLOOKUP(Y72,Таблица1[],3,0),0)*$E$2/100</f>
        <v>0</v>
      </c>
      <c r="CH72" s="43">
        <f>IFERROR(VLOOKUP(Y72,Таблица1[],2,0),0)*$E$2/100</f>
        <v>0</v>
      </c>
      <c r="CI72" s="43">
        <f>IFERROR(VLOOKUP(Y72,Таблица1[],4,0),0)*$E$2/100</f>
        <v>0</v>
      </c>
      <c r="CJ72" s="5" t="str">
        <f t="shared" si="30"/>
        <v>,  0,0,0</v>
      </c>
      <c r="CK72" s="43">
        <f>IFERROR(VLOOKUP(Z72,Таблица1[],3,0),0)*$E$2/100</f>
        <v>0</v>
      </c>
      <c r="CL72" s="43">
        <f>IFERROR(VLOOKUP(Z72,Таблица1[],2,0),0)*$E$2/100</f>
        <v>0</v>
      </c>
      <c r="CM72" s="43">
        <f>IFERROR(VLOOKUP(Z72,Таблица1[],4,0),0)*$E$2/100</f>
        <v>0</v>
      </c>
      <c r="CN72" s="5" t="str">
        <f t="shared" si="31"/>
        <v>,  0,0,0</v>
      </c>
      <c r="CO72" s="43">
        <f>IFERROR(VLOOKUP(AA72,Таблица1[],3,0),0)*$E$2/100</f>
        <v>0</v>
      </c>
      <c r="CP72" s="43">
        <f>IFERROR(VLOOKUP(AA72,Таблица1[],2,0),0)*$E$2/100</f>
        <v>0</v>
      </c>
      <c r="CQ72" s="43">
        <f>IFERROR(VLOOKUP(AA72,Таблица1[],4,0),0)*$E$2/100</f>
        <v>0</v>
      </c>
      <c r="CR72" s="5" t="str">
        <f t="shared" si="32"/>
        <v>,  0,0,0</v>
      </c>
    </row>
    <row r="73" spans="2:96" x14ac:dyDescent="0.45">
      <c r="B73" s="43">
        <v>64</v>
      </c>
      <c r="C73" s="43">
        <v>0</v>
      </c>
      <c r="D73" s="43">
        <v>20</v>
      </c>
      <c r="E73" s="43">
        <v>1</v>
      </c>
      <c r="F73" t="str">
        <f t="shared" si="33"/>
        <v>64,0,20,1</v>
      </c>
      <c r="S73" s="38" t="s">
        <v>43</v>
      </c>
      <c r="T73" s="38" t="s">
        <v>37</v>
      </c>
      <c r="X73" s="35" t="s">
        <v>41</v>
      </c>
      <c r="Y73" s="31" t="s">
        <v>43</v>
      </c>
      <c r="AC73" t="str">
        <f>CONCATENATE($X$2,F73,CR73,CN73,CJ73,CF73,CB73,BX73,BT73,BP73,BL73,BH73,BD73,AZ73)</f>
        <v>.DB   64,0,20,1,  0,0,0,  0,0,0,  85,85,85,  0,128,128,  0,0,0,  0,0,0,  0,0,0,  128,0,128,  85,85,85,  0,0,0,  0,0,0,  0,0,0</v>
      </c>
      <c r="AD73" s="43" t="s">
        <v>24</v>
      </c>
      <c r="AE73" s="43"/>
      <c r="AF73" s="43"/>
      <c r="AG73" s="49">
        <f>IFERROR(VLOOKUP(HLOOKUP($AG$4,$H$4:$AA$24,ROW(AH73)-3, FALSE),Таблица1[],3,0),0)*$E$2/100</f>
        <v>0</v>
      </c>
      <c r="AH73" s="49">
        <f>IFERROR(VLOOKUP(HLOOKUP($AG$4,$H$4:$AA$24,ROW(AH73)-3, FALSE),Таблица1[],2,0),0)*$E$2/100</f>
        <v>0</v>
      </c>
      <c r="AI73" s="49">
        <f>IFERROR(VLOOKUP(HLOOKUP($AG$4,$H$4:$AA$24,ROW(AH73)-3, FALSE),Таблица1[],4,0),0)*$E$2/100</f>
        <v>0</v>
      </c>
      <c r="AJ73" s="5" t="str">
        <f t="shared" si="17"/>
        <v>,  0,0,0</v>
      </c>
      <c r="AK73" s="49">
        <f>IFERROR(VLOOKUP(G73,Таблица1[],3,0),0)*$E$2/100</f>
        <v>0</v>
      </c>
      <c r="AL73" s="43">
        <f>IFERROR(VLOOKUP(G73,Таблица1[],2,0),0)*$E$2/100</f>
        <v>0</v>
      </c>
      <c r="AM73" s="43">
        <f>IFERROR(VLOOKUP(G73,Таблица1[],4,0),0)*$E$2/100</f>
        <v>0</v>
      </c>
      <c r="AN73" s="5" t="str">
        <f t="shared" si="18"/>
        <v>,  0,0,0</v>
      </c>
      <c r="AO73" s="49">
        <f>IFERROR(VLOOKUP(K73,Таблица1[],3,0),0)*$E$2/100</f>
        <v>0</v>
      </c>
      <c r="AP73" s="43">
        <f>IFERROR(VLOOKUP(K73,Таблица1[],2,0),0)*$E$2/100</f>
        <v>0</v>
      </c>
      <c r="AQ73" s="43">
        <f>IFERROR(VLOOKUP(K73,Таблица1[],4,0),0)*$E$2/100</f>
        <v>0</v>
      </c>
      <c r="AR73" s="5" t="str">
        <f t="shared" si="19"/>
        <v>,  0,0,0</v>
      </c>
      <c r="AS73" s="49">
        <f>IFERROR(VLOOKUP(O73,Таблица1[],3,0),0)*$E$2/100</f>
        <v>0</v>
      </c>
      <c r="AT73" s="43">
        <f>IFERROR(VLOOKUP(O73,Таблица1[],2,0),0)*$E$2/100</f>
        <v>0</v>
      </c>
      <c r="AU73" s="43">
        <f>IFERROR(VLOOKUP(O73,Таблица1[],4,0),0)*$E$2/100</f>
        <v>0</v>
      </c>
      <c r="AV73" s="5" t="str">
        <f t="shared" si="20"/>
        <v>,  0,0,0</v>
      </c>
      <c r="AW73" s="47">
        <f>IFERROR(VLOOKUP(P73,Таблица1[],3,0),0)*$E$2/100</f>
        <v>0</v>
      </c>
      <c r="AX73" s="43">
        <f>IFERROR(VLOOKUP(P73,Таблица1[],2,0),0)*$E$2/100</f>
        <v>0</v>
      </c>
      <c r="AY73" s="43">
        <f>IFERROR(VLOOKUP(P73,Таблица1[],4,0),0)*$E$2/100</f>
        <v>0</v>
      </c>
      <c r="AZ73" s="5" t="str">
        <f t="shared" si="21"/>
        <v>,  0,0,0</v>
      </c>
      <c r="BA73" s="43">
        <f>IFERROR(VLOOKUP(Q73,Таблица1[],3,0),0)*$E$2/100</f>
        <v>0</v>
      </c>
      <c r="BB73" s="43">
        <f>IFERROR(VLOOKUP(Q73,Таблица1[],2,0),0)*$E$2/100</f>
        <v>0</v>
      </c>
      <c r="BC73" s="43">
        <f>IFERROR(VLOOKUP(Q73,Таблица1[],4,0),0)*$E$2/100</f>
        <v>0</v>
      </c>
      <c r="BD73" s="5" t="str">
        <f t="shared" si="22"/>
        <v>,  0,0,0</v>
      </c>
      <c r="BE73" s="43">
        <f>IFERROR(VLOOKUP(R73,Таблица1[],3,0),0)*$E$2/100</f>
        <v>0</v>
      </c>
      <c r="BF73" s="43">
        <f>IFERROR(VLOOKUP(R73,Таблица1[],2,0),0)*$E$2/100</f>
        <v>0</v>
      </c>
      <c r="BG73" s="43">
        <f>IFERROR(VLOOKUP(R73,Таблица1[],4,0),0)*$E$2/100</f>
        <v>0</v>
      </c>
      <c r="BH73" s="5" t="str">
        <f t="shared" si="23"/>
        <v>,  0,0,0</v>
      </c>
      <c r="BI73" s="43">
        <f>IFERROR(VLOOKUP(S73,Таблица1[],3,0),0)*$E$2/100</f>
        <v>85</v>
      </c>
      <c r="BJ73" s="43">
        <f>IFERROR(VLOOKUP(S73,Таблица1[],2,0),0)*$E$2/100</f>
        <v>85</v>
      </c>
      <c r="BK73" s="43">
        <f>IFERROR(VLOOKUP(S73,Таблица1[],4,0),0)*$E$2/100</f>
        <v>85</v>
      </c>
      <c r="BL73" s="5" t="str">
        <f t="shared" si="24"/>
        <v>,  85,85,85</v>
      </c>
      <c r="BM73" s="43">
        <f>IFERROR(VLOOKUP(T73,Таблица1[],3,0),0)*$E$2/100</f>
        <v>127.5</v>
      </c>
      <c r="BN73" s="43">
        <f>IFERROR(VLOOKUP(T73,Таблица1[],2,0),0)*$E$2/100</f>
        <v>0</v>
      </c>
      <c r="BO73" s="43">
        <f>IFERROR(VLOOKUP(T73,Таблица1[],4,0),0)*$E$2/100</f>
        <v>127.5</v>
      </c>
      <c r="BP73" s="5" t="str">
        <f t="shared" si="25"/>
        <v>,  128,0,128</v>
      </c>
      <c r="BQ73" s="43">
        <f>IFERROR(VLOOKUP(U73,Таблица1[],3,0),0)*$E$2/100</f>
        <v>0</v>
      </c>
      <c r="BR73" s="43">
        <f>IFERROR(VLOOKUP(U73,Таблица1[],2,0),0)*$E$2/100</f>
        <v>0</v>
      </c>
      <c r="BS73" s="43">
        <f>IFERROR(VLOOKUP(U73,Таблица1[],4,0),0)*$E$2/100</f>
        <v>0</v>
      </c>
      <c r="BT73" s="5" t="str">
        <f t="shared" si="26"/>
        <v>,  0,0,0</v>
      </c>
      <c r="BU73" s="43">
        <f>IFERROR(VLOOKUP(V73,Таблица1[],3,0),0)*$E$2/100</f>
        <v>0</v>
      </c>
      <c r="BV73" s="43">
        <f>IFERROR(VLOOKUP(V73,Таблица1[],2,0),0)*$E$2/100</f>
        <v>0</v>
      </c>
      <c r="BW73" s="43">
        <f>IFERROR(VLOOKUP(V73,Таблица1[],4,0),0)*$E$2/100</f>
        <v>0</v>
      </c>
      <c r="BX73" s="5" t="str">
        <f t="shared" si="27"/>
        <v>,  0,0,0</v>
      </c>
      <c r="BY73" s="43">
        <f>IFERROR(VLOOKUP(W73,Таблица1[],3,0),0)*$E$2/100</f>
        <v>0</v>
      </c>
      <c r="BZ73" s="43">
        <f>IFERROR(VLOOKUP(W73,Таблица1[],2,0),0)*$E$2/100</f>
        <v>0</v>
      </c>
      <c r="CA73" s="43">
        <f>IFERROR(VLOOKUP(W73,Таблица1[],4,0),0)*$E$2/100</f>
        <v>0</v>
      </c>
      <c r="CB73" s="5" t="str">
        <f t="shared" si="28"/>
        <v>,  0,0,0</v>
      </c>
      <c r="CC73" s="43">
        <f>IFERROR(VLOOKUP(X73,Таблица1[],3,0),0)*$E$2/100</f>
        <v>0</v>
      </c>
      <c r="CD73" s="43">
        <f>IFERROR(VLOOKUP(X73,Таблица1[],2,0),0)*$E$2/100</f>
        <v>127.5</v>
      </c>
      <c r="CE73" s="43">
        <f>IFERROR(VLOOKUP(X73,Таблица1[],4,0),0)*$E$2/100</f>
        <v>127.5</v>
      </c>
      <c r="CF73" s="5" t="str">
        <f t="shared" si="29"/>
        <v>,  0,128,128</v>
      </c>
      <c r="CG73" s="43">
        <f>IFERROR(VLOOKUP(Y73,Таблица1[],3,0),0)*$E$2/100</f>
        <v>85</v>
      </c>
      <c r="CH73" s="43">
        <f>IFERROR(VLOOKUP(Y73,Таблица1[],2,0),0)*$E$2/100</f>
        <v>85</v>
      </c>
      <c r="CI73" s="43">
        <f>IFERROR(VLOOKUP(Y73,Таблица1[],4,0),0)*$E$2/100</f>
        <v>85</v>
      </c>
      <c r="CJ73" s="5" t="str">
        <f t="shared" si="30"/>
        <v>,  85,85,85</v>
      </c>
      <c r="CK73" s="43">
        <f>IFERROR(VLOOKUP(Z73,Таблица1[],3,0),0)*$E$2/100</f>
        <v>0</v>
      </c>
      <c r="CL73" s="43">
        <f>IFERROR(VLOOKUP(Z73,Таблица1[],2,0),0)*$E$2/100</f>
        <v>0</v>
      </c>
      <c r="CM73" s="43">
        <f>IFERROR(VLOOKUP(Z73,Таблица1[],4,0),0)*$E$2/100</f>
        <v>0</v>
      </c>
      <c r="CN73" s="5" t="str">
        <f t="shared" si="31"/>
        <v>,  0,0,0</v>
      </c>
      <c r="CO73" s="43">
        <f>IFERROR(VLOOKUP(AA73,Таблица1[],3,0),0)*$E$2/100</f>
        <v>0</v>
      </c>
      <c r="CP73" s="43">
        <f>IFERROR(VLOOKUP(AA73,Таблица1[],2,0),0)*$E$2/100</f>
        <v>0</v>
      </c>
      <c r="CQ73" s="43">
        <f>IFERROR(VLOOKUP(AA73,Таблица1[],4,0),0)*$E$2/100</f>
        <v>0</v>
      </c>
      <c r="CR73" s="5" t="str">
        <f t="shared" si="32"/>
        <v>,  0,0,0</v>
      </c>
    </row>
    <row r="74" spans="2:96" x14ac:dyDescent="0.45">
      <c r="B74" s="43">
        <v>64</v>
      </c>
      <c r="C74" s="43">
        <v>0</v>
      </c>
      <c r="D74" s="43">
        <v>20</v>
      </c>
      <c r="E74" s="43">
        <v>1</v>
      </c>
      <c r="F74" t="str">
        <f t="shared" si="33"/>
        <v>64,0,20,1</v>
      </c>
      <c r="R74" s="40" t="s">
        <v>43</v>
      </c>
      <c r="S74" s="38" t="s">
        <v>37</v>
      </c>
      <c r="Y74" s="31" t="s">
        <v>41</v>
      </c>
      <c r="Z74" s="31" t="s">
        <v>43</v>
      </c>
      <c r="AC74" t="str">
        <f>CONCATENATE($X$2,F74,CR74,CN74,CJ74,CF74,CB74,BX74,BT74,BP74,BL74,BH74,BD74,AZ74)</f>
        <v>.DB   64,0,20,1,  0,0,0,  85,85,85,  0,128,128,  0,0,0,  0,0,0,  0,0,0,  0,0,0,  0,0,0,  128,0,128,  85,85,85,  0,0,0,  0,0,0</v>
      </c>
      <c r="AD74" s="43" t="s">
        <v>24</v>
      </c>
      <c r="AE74" s="43"/>
      <c r="AF74" s="43"/>
      <c r="AG74" s="49">
        <f>IFERROR(VLOOKUP(HLOOKUP($AG$4,$H$4:$AA$24,ROW(AH74)-3, FALSE),Таблица1[],3,0),0)*$E$2/100</f>
        <v>0</v>
      </c>
      <c r="AH74" s="49">
        <f>IFERROR(VLOOKUP(HLOOKUP($AG$4,$H$4:$AA$24,ROW(AH74)-3, FALSE),Таблица1[],2,0),0)*$E$2/100</f>
        <v>0</v>
      </c>
      <c r="AI74" s="49">
        <f>IFERROR(VLOOKUP(HLOOKUP($AG$4,$H$4:$AA$24,ROW(AH74)-3, FALSE),Таблица1[],4,0),0)*$E$2/100</f>
        <v>0</v>
      </c>
      <c r="AJ74" s="5" t="str">
        <f t="shared" si="17"/>
        <v>,  0,0,0</v>
      </c>
      <c r="AK74" s="49">
        <f>IFERROR(VLOOKUP(G74,Таблица1[],3,0),0)*$E$2/100</f>
        <v>0</v>
      </c>
      <c r="AL74" s="43">
        <f>IFERROR(VLOOKUP(G74,Таблица1[],2,0),0)*$E$2/100</f>
        <v>0</v>
      </c>
      <c r="AM74" s="43">
        <f>IFERROR(VLOOKUP(G74,Таблица1[],4,0),0)*$E$2/100</f>
        <v>0</v>
      </c>
      <c r="AN74" s="5" t="str">
        <f t="shared" si="18"/>
        <v>,  0,0,0</v>
      </c>
      <c r="AO74" s="49">
        <f>IFERROR(VLOOKUP(K74,Таблица1[],3,0),0)*$E$2/100</f>
        <v>0</v>
      </c>
      <c r="AP74" s="43">
        <f>IFERROR(VLOOKUP(K74,Таблица1[],2,0),0)*$E$2/100</f>
        <v>0</v>
      </c>
      <c r="AQ74" s="43">
        <f>IFERROR(VLOOKUP(K74,Таблица1[],4,0),0)*$E$2/100</f>
        <v>0</v>
      </c>
      <c r="AR74" s="5" t="str">
        <f t="shared" si="19"/>
        <v>,  0,0,0</v>
      </c>
      <c r="AS74" s="49">
        <f>IFERROR(VLOOKUP(O74,Таблица1[],3,0),0)*$E$2/100</f>
        <v>0</v>
      </c>
      <c r="AT74" s="43">
        <f>IFERROR(VLOOKUP(O74,Таблица1[],2,0),0)*$E$2/100</f>
        <v>0</v>
      </c>
      <c r="AU74" s="43">
        <f>IFERROR(VLOOKUP(O74,Таблица1[],4,0),0)*$E$2/100</f>
        <v>0</v>
      </c>
      <c r="AV74" s="5" t="str">
        <f t="shared" si="20"/>
        <v>,  0,0,0</v>
      </c>
      <c r="AW74" s="47">
        <f>IFERROR(VLOOKUP(P74,Таблица1[],3,0),0)*$E$2/100</f>
        <v>0</v>
      </c>
      <c r="AX74" s="43">
        <f>IFERROR(VLOOKUP(P74,Таблица1[],2,0),0)*$E$2/100</f>
        <v>0</v>
      </c>
      <c r="AY74" s="43">
        <f>IFERROR(VLOOKUP(P74,Таблица1[],4,0),0)*$E$2/100</f>
        <v>0</v>
      </c>
      <c r="AZ74" s="5" t="str">
        <f t="shared" si="21"/>
        <v>,  0,0,0</v>
      </c>
      <c r="BA74" s="43">
        <f>IFERROR(VLOOKUP(Q74,Таблица1[],3,0),0)*$E$2/100</f>
        <v>0</v>
      </c>
      <c r="BB74" s="43">
        <f>IFERROR(VLOOKUP(Q74,Таблица1[],2,0),0)*$E$2/100</f>
        <v>0</v>
      </c>
      <c r="BC74" s="43">
        <f>IFERROR(VLOOKUP(Q74,Таблица1[],4,0),0)*$E$2/100</f>
        <v>0</v>
      </c>
      <c r="BD74" s="5" t="str">
        <f t="shared" si="22"/>
        <v>,  0,0,0</v>
      </c>
      <c r="BE74" s="43">
        <f>IFERROR(VLOOKUP(R74,Таблица1[],3,0),0)*$E$2/100</f>
        <v>85</v>
      </c>
      <c r="BF74" s="43">
        <f>IFERROR(VLOOKUP(R74,Таблица1[],2,0),0)*$E$2/100</f>
        <v>85</v>
      </c>
      <c r="BG74" s="43">
        <f>IFERROR(VLOOKUP(R74,Таблица1[],4,0),0)*$E$2/100</f>
        <v>85</v>
      </c>
      <c r="BH74" s="5" t="str">
        <f t="shared" si="23"/>
        <v>,  85,85,85</v>
      </c>
      <c r="BI74" s="43">
        <f>IFERROR(VLOOKUP(S74,Таблица1[],3,0),0)*$E$2/100</f>
        <v>127.5</v>
      </c>
      <c r="BJ74" s="43">
        <f>IFERROR(VLOOKUP(S74,Таблица1[],2,0),0)*$E$2/100</f>
        <v>0</v>
      </c>
      <c r="BK74" s="43">
        <f>IFERROR(VLOOKUP(S74,Таблица1[],4,0),0)*$E$2/100</f>
        <v>127.5</v>
      </c>
      <c r="BL74" s="5" t="str">
        <f t="shared" si="24"/>
        <v>,  128,0,128</v>
      </c>
      <c r="BM74" s="43">
        <f>IFERROR(VLOOKUP(T74,Таблица1[],3,0),0)*$E$2/100</f>
        <v>0</v>
      </c>
      <c r="BN74" s="43">
        <f>IFERROR(VLOOKUP(T74,Таблица1[],2,0),0)*$E$2/100</f>
        <v>0</v>
      </c>
      <c r="BO74" s="43">
        <f>IFERROR(VLOOKUP(T74,Таблица1[],4,0),0)*$E$2/100</f>
        <v>0</v>
      </c>
      <c r="BP74" s="5" t="str">
        <f t="shared" si="25"/>
        <v>,  0,0,0</v>
      </c>
      <c r="BQ74" s="43">
        <f>IFERROR(VLOOKUP(U74,Таблица1[],3,0),0)*$E$2/100</f>
        <v>0</v>
      </c>
      <c r="BR74" s="43">
        <f>IFERROR(VLOOKUP(U74,Таблица1[],2,0),0)*$E$2/100</f>
        <v>0</v>
      </c>
      <c r="BS74" s="43">
        <f>IFERROR(VLOOKUP(U74,Таблица1[],4,0),0)*$E$2/100</f>
        <v>0</v>
      </c>
      <c r="BT74" s="5" t="str">
        <f t="shared" si="26"/>
        <v>,  0,0,0</v>
      </c>
      <c r="BU74" s="43">
        <f>IFERROR(VLOOKUP(V74,Таблица1[],3,0),0)*$E$2/100</f>
        <v>0</v>
      </c>
      <c r="BV74" s="43">
        <f>IFERROR(VLOOKUP(V74,Таблица1[],2,0),0)*$E$2/100</f>
        <v>0</v>
      </c>
      <c r="BW74" s="43">
        <f>IFERROR(VLOOKUP(V74,Таблица1[],4,0),0)*$E$2/100</f>
        <v>0</v>
      </c>
      <c r="BX74" s="5" t="str">
        <f t="shared" si="27"/>
        <v>,  0,0,0</v>
      </c>
      <c r="BY74" s="43">
        <f>IFERROR(VLOOKUP(W74,Таблица1[],3,0),0)*$E$2/100</f>
        <v>0</v>
      </c>
      <c r="BZ74" s="43">
        <f>IFERROR(VLOOKUP(W74,Таблица1[],2,0),0)*$E$2/100</f>
        <v>0</v>
      </c>
      <c r="CA74" s="43">
        <f>IFERROR(VLOOKUP(W74,Таблица1[],4,0),0)*$E$2/100</f>
        <v>0</v>
      </c>
      <c r="CB74" s="5" t="str">
        <f t="shared" si="28"/>
        <v>,  0,0,0</v>
      </c>
      <c r="CC74" s="43">
        <f>IFERROR(VLOOKUP(X74,Таблица1[],3,0),0)*$E$2/100</f>
        <v>0</v>
      </c>
      <c r="CD74" s="43">
        <f>IFERROR(VLOOKUP(X74,Таблица1[],2,0),0)*$E$2/100</f>
        <v>0</v>
      </c>
      <c r="CE74" s="43">
        <f>IFERROR(VLOOKUP(X74,Таблица1[],4,0),0)*$E$2/100</f>
        <v>0</v>
      </c>
      <c r="CF74" s="5" t="str">
        <f t="shared" si="29"/>
        <v>,  0,0,0</v>
      </c>
      <c r="CG74" s="43">
        <f>IFERROR(VLOOKUP(Y74,Таблица1[],3,0),0)*$E$2/100</f>
        <v>0</v>
      </c>
      <c r="CH74" s="43">
        <f>IFERROR(VLOOKUP(Y74,Таблица1[],2,0),0)*$E$2/100</f>
        <v>127.5</v>
      </c>
      <c r="CI74" s="43">
        <f>IFERROR(VLOOKUP(Y74,Таблица1[],4,0),0)*$E$2/100</f>
        <v>127.5</v>
      </c>
      <c r="CJ74" s="5" t="str">
        <f t="shared" si="30"/>
        <v>,  0,128,128</v>
      </c>
      <c r="CK74" s="43">
        <f>IFERROR(VLOOKUP(Z74,Таблица1[],3,0),0)*$E$2/100</f>
        <v>85</v>
      </c>
      <c r="CL74" s="43">
        <f>IFERROR(VLOOKUP(Z74,Таблица1[],2,0),0)*$E$2/100</f>
        <v>85</v>
      </c>
      <c r="CM74" s="43">
        <f>IFERROR(VLOOKUP(Z74,Таблица1[],4,0),0)*$E$2/100</f>
        <v>85</v>
      </c>
      <c r="CN74" s="5" t="str">
        <f t="shared" si="31"/>
        <v>,  85,85,85</v>
      </c>
      <c r="CO74" s="43">
        <f>IFERROR(VLOOKUP(AA74,Таблица1[],3,0),0)*$E$2/100</f>
        <v>0</v>
      </c>
      <c r="CP74" s="43">
        <f>IFERROR(VLOOKUP(AA74,Таблица1[],2,0),0)*$E$2/100</f>
        <v>0</v>
      </c>
      <c r="CQ74" s="43">
        <f>IFERROR(VLOOKUP(AA74,Таблица1[],4,0),0)*$E$2/100</f>
        <v>0</v>
      </c>
      <c r="CR74" s="5" t="str">
        <f t="shared" si="32"/>
        <v>,  0,0,0</v>
      </c>
    </row>
    <row r="75" spans="2:96" x14ac:dyDescent="0.45">
      <c r="B75" s="43">
        <v>64</v>
      </c>
      <c r="C75" s="43">
        <v>0</v>
      </c>
      <c r="D75" s="43">
        <v>20</v>
      </c>
      <c r="E75" s="43">
        <v>1</v>
      </c>
      <c r="F75" t="str">
        <f t="shared" si="33"/>
        <v>64,0,20,1</v>
      </c>
      <c r="Q75" s="40" t="s">
        <v>43</v>
      </c>
      <c r="R75" s="40" t="s">
        <v>37</v>
      </c>
      <c r="Z75" s="31" t="s">
        <v>41</v>
      </c>
      <c r="AA75" s="33" t="s">
        <v>43</v>
      </c>
      <c r="AC75" t="str">
        <f>CONCATENATE($X$2,F75,CR75,CN75,CJ75,CF75,CB75,BX75,BT75,BP75,BL75,BH75,BD75,AZ75)</f>
        <v>.DB   64,0,20,1,  85,85,85,  0,128,128,  0,0,0,  0,0,0,  0,0,0,  0,0,0,  0,0,0,  0,0,0,  0,0,0,  128,0,128,  85,85,85,  0,0,0</v>
      </c>
      <c r="AD75" s="43" t="s">
        <v>24</v>
      </c>
      <c r="AE75" s="43"/>
      <c r="AF75" s="43"/>
      <c r="AG75" s="49">
        <f>IFERROR(VLOOKUP(HLOOKUP($AG$4,$H$4:$AA$24,ROW(AH75)-3, FALSE),Таблица1[],3,0),0)*$E$2/100</f>
        <v>0</v>
      </c>
      <c r="AH75" s="49">
        <f>IFERROR(VLOOKUP(HLOOKUP($AG$4,$H$4:$AA$24,ROW(AH75)-3, FALSE),Таблица1[],2,0),0)*$E$2/100</f>
        <v>0</v>
      </c>
      <c r="AI75" s="49">
        <f>IFERROR(VLOOKUP(HLOOKUP($AG$4,$H$4:$AA$24,ROW(AH75)-3, FALSE),Таблица1[],4,0),0)*$E$2/100</f>
        <v>0</v>
      </c>
      <c r="AJ75" s="5" t="str">
        <f t="shared" si="17"/>
        <v>,  0,0,0</v>
      </c>
      <c r="AK75" s="49">
        <f>IFERROR(VLOOKUP(G75,Таблица1[],3,0),0)*$E$2/100</f>
        <v>0</v>
      </c>
      <c r="AL75" s="43">
        <f>IFERROR(VLOOKUP(G75,Таблица1[],2,0),0)*$E$2/100</f>
        <v>0</v>
      </c>
      <c r="AM75" s="43">
        <f>IFERROR(VLOOKUP(G75,Таблица1[],4,0),0)*$E$2/100</f>
        <v>0</v>
      </c>
      <c r="AN75" s="5" t="str">
        <f t="shared" si="18"/>
        <v>,  0,0,0</v>
      </c>
      <c r="AO75" s="49">
        <f>IFERROR(VLOOKUP(K75,Таблица1[],3,0),0)*$E$2/100</f>
        <v>0</v>
      </c>
      <c r="AP75" s="43">
        <f>IFERROR(VLOOKUP(K75,Таблица1[],2,0),0)*$E$2/100</f>
        <v>0</v>
      </c>
      <c r="AQ75" s="43">
        <f>IFERROR(VLOOKUP(K75,Таблица1[],4,0),0)*$E$2/100</f>
        <v>0</v>
      </c>
      <c r="AR75" s="5" t="str">
        <f t="shared" si="19"/>
        <v>,  0,0,0</v>
      </c>
      <c r="AS75" s="49">
        <f>IFERROR(VLOOKUP(O75,Таблица1[],3,0),0)*$E$2/100</f>
        <v>0</v>
      </c>
      <c r="AT75" s="43">
        <f>IFERROR(VLOOKUP(O75,Таблица1[],2,0),0)*$E$2/100</f>
        <v>0</v>
      </c>
      <c r="AU75" s="43">
        <f>IFERROR(VLOOKUP(O75,Таблица1[],4,0),0)*$E$2/100</f>
        <v>0</v>
      </c>
      <c r="AV75" s="5" t="str">
        <f t="shared" si="20"/>
        <v>,  0,0,0</v>
      </c>
      <c r="AW75" s="47">
        <f>IFERROR(VLOOKUP(P75,Таблица1[],3,0),0)*$E$2/100</f>
        <v>0</v>
      </c>
      <c r="AX75" s="43">
        <f>IFERROR(VLOOKUP(P75,Таблица1[],2,0),0)*$E$2/100</f>
        <v>0</v>
      </c>
      <c r="AY75" s="43">
        <f>IFERROR(VLOOKUP(P75,Таблица1[],4,0),0)*$E$2/100</f>
        <v>0</v>
      </c>
      <c r="AZ75" s="5" t="str">
        <f t="shared" si="21"/>
        <v>,  0,0,0</v>
      </c>
      <c r="BA75" s="43">
        <f>IFERROR(VLOOKUP(Q75,Таблица1[],3,0),0)*$E$2/100</f>
        <v>85</v>
      </c>
      <c r="BB75" s="43">
        <f>IFERROR(VLOOKUP(Q75,Таблица1[],2,0),0)*$E$2/100</f>
        <v>85</v>
      </c>
      <c r="BC75" s="43">
        <f>IFERROR(VLOOKUP(Q75,Таблица1[],4,0),0)*$E$2/100</f>
        <v>85</v>
      </c>
      <c r="BD75" s="5" t="str">
        <f t="shared" si="22"/>
        <v>,  85,85,85</v>
      </c>
      <c r="BE75" s="43">
        <f>IFERROR(VLOOKUP(R75,Таблица1[],3,0),0)*$E$2/100</f>
        <v>127.5</v>
      </c>
      <c r="BF75" s="43">
        <f>IFERROR(VLOOKUP(R75,Таблица1[],2,0),0)*$E$2/100</f>
        <v>0</v>
      </c>
      <c r="BG75" s="43">
        <f>IFERROR(VLOOKUP(R75,Таблица1[],4,0),0)*$E$2/100</f>
        <v>127.5</v>
      </c>
      <c r="BH75" s="5" t="str">
        <f t="shared" si="23"/>
        <v>,  128,0,128</v>
      </c>
      <c r="BI75" s="43">
        <f>IFERROR(VLOOKUP(S75,Таблица1[],3,0),0)*$E$2/100</f>
        <v>0</v>
      </c>
      <c r="BJ75" s="43">
        <f>IFERROR(VLOOKUP(S75,Таблица1[],2,0),0)*$E$2/100</f>
        <v>0</v>
      </c>
      <c r="BK75" s="43">
        <f>IFERROR(VLOOKUP(S75,Таблица1[],4,0),0)*$E$2/100</f>
        <v>0</v>
      </c>
      <c r="BL75" s="5" t="str">
        <f t="shared" si="24"/>
        <v>,  0,0,0</v>
      </c>
      <c r="BM75" s="43">
        <f>IFERROR(VLOOKUP(T75,Таблица1[],3,0),0)*$E$2/100</f>
        <v>0</v>
      </c>
      <c r="BN75" s="43">
        <f>IFERROR(VLOOKUP(T75,Таблица1[],2,0),0)*$E$2/100</f>
        <v>0</v>
      </c>
      <c r="BO75" s="43">
        <f>IFERROR(VLOOKUP(T75,Таблица1[],4,0),0)*$E$2/100</f>
        <v>0</v>
      </c>
      <c r="BP75" s="5" t="str">
        <f t="shared" si="25"/>
        <v>,  0,0,0</v>
      </c>
      <c r="BQ75" s="43">
        <f>IFERROR(VLOOKUP(U75,Таблица1[],3,0),0)*$E$2/100</f>
        <v>0</v>
      </c>
      <c r="BR75" s="43">
        <f>IFERROR(VLOOKUP(U75,Таблица1[],2,0),0)*$E$2/100</f>
        <v>0</v>
      </c>
      <c r="BS75" s="43">
        <f>IFERROR(VLOOKUP(U75,Таблица1[],4,0),0)*$E$2/100</f>
        <v>0</v>
      </c>
      <c r="BT75" s="5" t="str">
        <f t="shared" si="26"/>
        <v>,  0,0,0</v>
      </c>
      <c r="BU75" s="43">
        <f>IFERROR(VLOOKUP(V75,Таблица1[],3,0),0)*$E$2/100</f>
        <v>0</v>
      </c>
      <c r="BV75" s="43">
        <f>IFERROR(VLOOKUP(V75,Таблица1[],2,0),0)*$E$2/100</f>
        <v>0</v>
      </c>
      <c r="BW75" s="43">
        <f>IFERROR(VLOOKUP(V75,Таблица1[],4,0),0)*$E$2/100</f>
        <v>0</v>
      </c>
      <c r="BX75" s="5" t="str">
        <f t="shared" si="27"/>
        <v>,  0,0,0</v>
      </c>
      <c r="BY75" s="43">
        <f>IFERROR(VLOOKUP(W75,Таблица1[],3,0),0)*$E$2/100</f>
        <v>0</v>
      </c>
      <c r="BZ75" s="43">
        <f>IFERROR(VLOOKUP(W75,Таблица1[],2,0),0)*$E$2/100</f>
        <v>0</v>
      </c>
      <c r="CA75" s="43">
        <f>IFERROR(VLOOKUP(W75,Таблица1[],4,0),0)*$E$2/100</f>
        <v>0</v>
      </c>
      <c r="CB75" s="5" t="str">
        <f t="shared" si="28"/>
        <v>,  0,0,0</v>
      </c>
      <c r="CC75" s="43">
        <f>IFERROR(VLOOKUP(X75,Таблица1[],3,0),0)*$E$2/100</f>
        <v>0</v>
      </c>
      <c r="CD75" s="43">
        <f>IFERROR(VLOOKUP(X75,Таблица1[],2,0),0)*$E$2/100</f>
        <v>0</v>
      </c>
      <c r="CE75" s="43">
        <f>IFERROR(VLOOKUP(X75,Таблица1[],4,0),0)*$E$2/100</f>
        <v>0</v>
      </c>
      <c r="CF75" s="5" t="str">
        <f t="shared" si="29"/>
        <v>,  0,0,0</v>
      </c>
      <c r="CG75" s="43">
        <f>IFERROR(VLOOKUP(Y75,Таблица1[],3,0),0)*$E$2/100</f>
        <v>0</v>
      </c>
      <c r="CH75" s="43">
        <f>IFERROR(VLOOKUP(Y75,Таблица1[],2,0),0)*$E$2/100</f>
        <v>0</v>
      </c>
      <c r="CI75" s="43">
        <f>IFERROR(VLOOKUP(Y75,Таблица1[],4,0),0)*$E$2/100</f>
        <v>0</v>
      </c>
      <c r="CJ75" s="5" t="str">
        <f t="shared" si="30"/>
        <v>,  0,0,0</v>
      </c>
      <c r="CK75" s="43">
        <f>IFERROR(VLOOKUP(Z75,Таблица1[],3,0),0)*$E$2/100</f>
        <v>0</v>
      </c>
      <c r="CL75" s="43">
        <f>IFERROR(VLOOKUP(Z75,Таблица1[],2,0),0)*$E$2/100</f>
        <v>127.5</v>
      </c>
      <c r="CM75" s="43">
        <f>IFERROR(VLOOKUP(Z75,Таблица1[],4,0),0)*$E$2/100</f>
        <v>127.5</v>
      </c>
      <c r="CN75" s="5" t="str">
        <f t="shared" si="31"/>
        <v>,  0,128,128</v>
      </c>
      <c r="CO75" s="43">
        <f>IFERROR(VLOOKUP(AA75,Таблица1[],3,0),0)*$E$2/100</f>
        <v>85</v>
      </c>
      <c r="CP75" s="43">
        <f>IFERROR(VLOOKUP(AA75,Таблица1[],2,0),0)*$E$2/100</f>
        <v>85</v>
      </c>
      <c r="CQ75" s="43">
        <f>IFERROR(VLOOKUP(AA75,Таблица1[],4,0),0)*$E$2/100</f>
        <v>85</v>
      </c>
      <c r="CR75" s="5" t="str">
        <f t="shared" si="32"/>
        <v>,  85,85,85</v>
      </c>
    </row>
    <row r="76" spans="2:96" x14ac:dyDescent="0.45">
      <c r="B76" s="43">
        <v>64</v>
      </c>
      <c r="C76" s="43">
        <v>0</v>
      </c>
      <c r="D76" s="43">
        <v>20</v>
      </c>
      <c r="E76" s="43">
        <v>1</v>
      </c>
      <c r="F76" t="str">
        <f t="shared" si="33"/>
        <v>64,0,20,1</v>
      </c>
      <c r="P76" s="40" t="s">
        <v>43</v>
      </c>
      <c r="Q76" s="40" t="s">
        <v>37</v>
      </c>
      <c r="AA76" s="33" t="s">
        <v>41</v>
      </c>
      <c r="AC76" t="str">
        <f>CONCATENATE($X$2,F76,CR76,CN76,CJ76,CF76,CB76,BX76,BT76,BP76,BL76,BH76,BD76,AZ76)</f>
        <v>.DB   64,0,20,1,  0,128,128,  0,0,0,  0,0,0,  0,0,0,  0,0,0,  0,0,0,  0,0,0,  0,0,0,  0,0,0,  0,0,0,  128,0,128,  85,85,85</v>
      </c>
      <c r="AD76" s="43" t="s">
        <v>24</v>
      </c>
      <c r="AE76" s="43"/>
      <c r="AF76" s="43"/>
      <c r="AG76" s="49">
        <f>IFERROR(VLOOKUP(HLOOKUP($AG$4,$H$4:$AA$24,ROW(AH76)-3, FALSE),Таблица1[],3,0),0)*$E$2/100</f>
        <v>0</v>
      </c>
      <c r="AH76" s="49">
        <f>IFERROR(VLOOKUP(HLOOKUP($AG$4,$H$4:$AA$24,ROW(AH76)-3, FALSE),Таблица1[],2,0),0)*$E$2/100</f>
        <v>0</v>
      </c>
      <c r="AI76" s="49">
        <f>IFERROR(VLOOKUP(HLOOKUP($AG$4,$H$4:$AA$24,ROW(AH76)-3, FALSE),Таблица1[],4,0),0)*$E$2/100</f>
        <v>0</v>
      </c>
      <c r="AJ76" s="5" t="str">
        <f t="shared" si="17"/>
        <v>,  0,0,0</v>
      </c>
      <c r="AK76" s="49">
        <f>IFERROR(VLOOKUP(G76,Таблица1[],3,0),0)*$E$2/100</f>
        <v>0</v>
      </c>
      <c r="AL76" s="43">
        <f>IFERROR(VLOOKUP(G76,Таблица1[],2,0),0)*$E$2/100</f>
        <v>0</v>
      </c>
      <c r="AM76" s="43">
        <f>IFERROR(VLOOKUP(G76,Таблица1[],4,0),0)*$E$2/100</f>
        <v>0</v>
      </c>
      <c r="AN76" s="5" t="str">
        <f t="shared" si="18"/>
        <v>,  0,0,0</v>
      </c>
      <c r="AO76" s="49">
        <f>IFERROR(VLOOKUP(K76,Таблица1[],3,0),0)*$E$2/100</f>
        <v>0</v>
      </c>
      <c r="AP76" s="43">
        <f>IFERROR(VLOOKUP(K76,Таблица1[],2,0),0)*$E$2/100</f>
        <v>0</v>
      </c>
      <c r="AQ76" s="43">
        <f>IFERROR(VLOOKUP(K76,Таблица1[],4,0),0)*$E$2/100</f>
        <v>0</v>
      </c>
      <c r="AR76" s="5" t="str">
        <f t="shared" si="19"/>
        <v>,  0,0,0</v>
      </c>
      <c r="AS76" s="49">
        <f>IFERROR(VLOOKUP(O76,Таблица1[],3,0),0)*$E$2/100</f>
        <v>0</v>
      </c>
      <c r="AT76" s="43">
        <f>IFERROR(VLOOKUP(O76,Таблица1[],2,0),0)*$E$2/100</f>
        <v>0</v>
      </c>
      <c r="AU76" s="43">
        <f>IFERROR(VLOOKUP(O76,Таблица1[],4,0),0)*$E$2/100</f>
        <v>0</v>
      </c>
      <c r="AV76" s="5" t="str">
        <f t="shared" si="20"/>
        <v>,  0,0,0</v>
      </c>
      <c r="AW76" s="47">
        <f>IFERROR(VLOOKUP(P76,Таблица1[],3,0),0)*$E$2/100</f>
        <v>85</v>
      </c>
      <c r="AX76" s="43">
        <f>IFERROR(VLOOKUP(P76,Таблица1[],2,0),0)*$E$2/100</f>
        <v>85</v>
      </c>
      <c r="AY76" s="43">
        <f>IFERROR(VLOOKUP(P76,Таблица1[],4,0),0)*$E$2/100</f>
        <v>85</v>
      </c>
      <c r="AZ76" s="5" t="str">
        <f t="shared" si="21"/>
        <v>,  85,85,85</v>
      </c>
      <c r="BA76" s="43">
        <f>IFERROR(VLOOKUP(Q76,Таблица1[],3,0),0)*$E$2/100</f>
        <v>127.5</v>
      </c>
      <c r="BB76" s="43">
        <f>IFERROR(VLOOKUP(Q76,Таблица1[],2,0),0)*$E$2/100</f>
        <v>0</v>
      </c>
      <c r="BC76" s="43">
        <f>IFERROR(VLOOKUP(Q76,Таблица1[],4,0),0)*$E$2/100</f>
        <v>127.5</v>
      </c>
      <c r="BD76" s="5" t="str">
        <f t="shared" si="22"/>
        <v>,  128,0,128</v>
      </c>
      <c r="BE76" s="43">
        <f>IFERROR(VLOOKUP(R76,Таблица1[],3,0),0)*$E$2/100</f>
        <v>0</v>
      </c>
      <c r="BF76" s="43">
        <f>IFERROR(VLOOKUP(R76,Таблица1[],2,0),0)*$E$2/100</f>
        <v>0</v>
      </c>
      <c r="BG76" s="43">
        <f>IFERROR(VLOOKUP(R76,Таблица1[],4,0),0)*$E$2/100</f>
        <v>0</v>
      </c>
      <c r="BH76" s="5" t="str">
        <f t="shared" si="23"/>
        <v>,  0,0,0</v>
      </c>
      <c r="BI76" s="43">
        <f>IFERROR(VLOOKUP(S76,Таблица1[],3,0),0)*$E$2/100</f>
        <v>0</v>
      </c>
      <c r="BJ76" s="43">
        <f>IFERROR(VLOOKUP(S76,Таблица1[],2,0),0)*$E$2/100</f>
        <v>0</v>
      </c>
      <c r="BK76" s="43">
        <f>IFERROR(VLOOKUP(S76,Таблица1[],4,0),0)*$E$2/100</f>
        <v>0</v>
      </c>
      <c r="BL76" s="5" t="str">
        <f t="shared" si="24"/>
        <v>,  0,0,0</v>
      </c>
      <c r="BM76" s="43">
        <f>IFERROR(VLOOKUP(T76,Таблица1[],3,0),0)*$E$2/100</f>
        <v>0</v>
      </c>
      <c r="BN76" s="43">
        <f>IFERROR(VLOOKUP(T76,Таблица1[],2,0),0)*$E$2/100</f>
        <v>0</v>
      </c>
      <c r="BO76" s="43">
        <f>IFERROR(VLOOKUP(T76,Таблица1[],4,0),0)*$E$2/100</f>
        <v>0</v>
      </c>
      <c r="BP76" s="5" t="str">
        <f t="shared" si="25"/>
        <v>,  0,0,0</v>
      </c>
      <c r="BQ76" s="43">
        <f>IFERROR(VLOOKUP(U76,Таблица1[],3,0),0)*$E$2/100</f>
        <v>0</v>
      </c>
      <c r="BR76" s="43">
        <f>IFERROR(VLOOKUP(U76,Таблица1[],2,0),0)*$E$2/100</f>
        <v>0</v>
      </c>
      <c r="BS76" s="43">
        <f>IFERROR(VLOOKUP(U76,Таблица1[],4,0),0)*$E$2/100</f>
        <v>0</v>
      </c>
      <c r="BT76" s="5" t="str">
        <f t="shared" si="26"/>
        <v>,  0,0,0</v>
      </c>
      <c r="BU76" s="43">
        <f>IFERROR(VLOOKUP(V76,Таблица1[],3,0),0)*$E$2/100</f>
        <v>0</v>
      </c>
      <c r="BV76" s="43">
        <f>IFERROR(VLOOKUP(V76,Таблица1[],2,0),0)*$E$2/100</f>
        <v>0</v>
      </c>
      <c r="BW76" s="43">
        <f>IFERROR(VLOOKUP(V76,Таблица1[],4,0),0)*$E$2/100</f>
        <v>0</v>
      </c>
      <c r="BX76" s="5" t="str">
        <f t="shared" si="27"/>
        <v>,  0,0,0</v>
      </c>
      <c r="BY76" s="43">
        <f>IFERROR(VLOOKUP(W76,Таблица1[],3,0),0)*$E$2/100</f>
        <v>0</v>
      </c>
      <c r="BZ76" s="43">
        <f>IFERROR(VLOOKUP(W76,Таблица1[],2,0),0)*$E$2/100</f>
        <v>0</v>
      </c>
      <c r="CA76" s="43">
        <f>IFERROR(VLOOKUP(W76,Таблица1[],4,0),0)*$E$2/100</f>
        <v>0</v>
      </c>
      <c r="CB76" s="5" t="str">
        <f t="shared" si="28"/>
        <v>,  0,0,0</v>
      </c>
      <c r="CC76" s="43">
        <f>IFERROR(VLOOKUP(X76,Таблица1[],3,0),0)*$E$2/100</f>
        <v>0</v>
      </c>
      <c r="CD76" s="43">
        <f>IFERROR(VLOOKUP(X76,Таблица1[],2,0),0)*$E$2/100</f>
        <v>0</v>
      </c>
      <c r="CE76" s="43">
        <f>IFERROR(VLOOKUP(X76,Таблица1[],4,0),0)*$E$2/100</f>
        <v>0</v>
      </c>
      <c r="CF76" s="5" t="str">
        <f t="shared" si="29"/>
        <v>,  0,0,0</v>
      </c>
      <c r="CG76" s="43">
        <f>IFERROR(VLOOKUP(Y76,Таблица1[],3,0),0)*$E$2/100</f>
        <v>0</v>
      </c>
      <c r="CH76" s="43">
        <f>IFERROR(VLOOKUP(Y76,Таблица1[],2,0),0)*$E$2/100</f>
        <v>0</v>
      </c>
      <c r="CI76" s="43">
        <f>IFERROR(VLOOKUP(Y76,Таблица1[],4,0),0)*$E$2/100</f>
        <v>0</v>
      </c>
      <c r="CJ76" s="5" t="str">
        <f t="shared" si="30"/>
        <v>,  0,0,0</v>
      </c>
      <c r="CK76" s="43">
        <f>IFERROR(VLOOKUP(Z76,Таблица1[],3,0),0)*$E$2/100</f>
        <v>0</v>
      </c>
      <c r="CL76" s="43">
        <f>IFERROR(VLOOKUP(Z76,Таблица1[],2,0),0)*$E$2/100</f>
        <v>0</v>
      </c>
      <c r="CM76" s="43">
        <f>IFERROR(VLOOKUP(Z76,Таблица1[],4,0),0)*$E$2/100</f>
        <v>0</v>
      </c>
      <c r="CN76" s="5" t="str">
        <f t="shared" si="31"/>
        <v>,  0,0,0</v>
      </c>
      <c r="CO76" s="43">
        <f>IFERROR(VLOOKUP(AA76,Таблица1[],3,0),0)*$E$2/100</f>
        <v>0</v>
      </c>
      <c r="CP76" s="43">
        <f>IFERROR(VLOOKUP(AA76,Таблица1[],2,0),0)*$E$2/100</f>
        <v>127.5</v>
      </c>
      <c r="CQ76" s="43">
        <f>IFERROR(VLOOKUP(AA76,Таблица1[],4,0),0)*$E$2/100</f>
        <v>127.5</v>
      </c>
      <c r="CR76" s="5" t="str">
        <f t="shared" si="32"/>
        <v>,  0,128,128</v>
      </c>
    </row>
    <row r="77" spans="2:96" x14ac:dyDescent="0.45">
      <c r="B77" s="43">
        <v>64</v>
      </c>
      <c r="C77" s="43">
        <v>0</v>
      </c>
      <c r="D77" s="43">
        <v>20</v>
      </c>
      <c r="E77" s="43">
        <v>1</v>
      </c>
      <c r="F77" t="str">
        <f t="shared" si="33"/>
        <v>64,0,20,1</v>
      </c>
      <c r="P77" s="40" t="s">
        <v>37</v>
      </c>
      <c r="AC77" t="str">
        <f>CONCATENATE($X$2,F77,CR77,CN77,CJ77,CF77,CB77,BX77,BT77,BP77,BL77,BH77,BD77,AZ77)</f>
        <v>.DB   64,0,20,1,  0,0,0,  0,0,0,  0,0,0,  0,0,0,  0,0,0,  0,0,0,  0,0,0,  0,0,0,  0,0,0,  0,0,0,  0,0,0,  128,0,128</v>
      </c>
      <c r="AD77" s="43" t="s">
        <v>24</v>
      </c>
      <c r="AE77" s="43"/>
      <c r="AF77" s="43"/>
      <c r="AG77" s="49">
        <f>IFERROR(VLOOKUP(HLOOKUP($AG$4,$H$4:$AA$24,ROW(AH77)-3, FALSE),Таблица1[],3,0),0)*$E$2/100</f>
        <v>0</v>
      </c>
      <c r="AH77" s="49">
        <f>IFERROR(VLOOKUP(HLOOKUP($AG$4,$H$4:$AA$24,ROW(AH77)-3, FALSE),Таблица1[],2,0),0)*$E$2/100</f>
        <v>0</v>
      </c>
      <c r="AI77" s="49">
        <f>IFERROR(VLOOKUP(HLOOKUP($AG$4,$H$4:$AA$24,ROW(AH77)-3, FALSE),Таблица1[],4,0),0)*$E$2/100</f>
        <v>0</v>
      </c>
      <c r="AJ77" s="5" t="str">
        <f t="shared" si="17"/>
        <v>,  0,0,0</v>
      </c>
      <c r="AK77" s="49">
        <f>IFERROR(VLOOKUP(G77,Таблица1[],3,0),0)*$E$2/100</f>
        <v>0</v>
      </c>
      <c r="AL77" s="43">
        <f>IFERROR(VLOOKUP(G77,Таблица1[],2,0),0)*$E$2/100</f>
        <v>0</v>
      </c>
      <c r="AM77" s="43">
        <f>IFERROR(VLOOKUP(G77,Таблица1[],4,0),0)*$E$2/100</f>
        <v>0</v>
      </c>
      <c r="AN77" s="5" t="str">
        <f t="shared" si="18"/>
        <v>,  0,0,0</v>
      </c>
      <c r="AO77" s="49">
        <f>IFERROR(VLOOKUP(K77,Таблица1[],3,0),0)*$E$2/100</f>
        <v>0</v>
      </c>
      <c r="AP77" s="43">
        <f>IFERROR(VLOOKUP(K77,Таблица1[],2,0),0)*$E$2/100</f>
        <v>0</v>
      </c>
      <c r="AQ77" s="43">
        <f>IFERROR(VLOOKUP(K77,Таблица1[],4,0),0)*$E$2/100</f>
        <v>0</v>
      </c>
      <c r="AR77" s="5" t="str">
        <f t="shared" si="19"/>
        <v>,  0,0,0</v>
      </c>
      <c r="AS77" s="49">
        <f>IFERROR(VLOOKUP(O77,Таблица1[],3,0),0)*$E$2/100</f>
        <v>0</v>
      </c>
      <c r="AT77" s="43">
        <f>IFERROR(VLOOKUP(O77,Таблица1[],2,0),0)*$E$2/100</f>
        <v>0</v>
      </c>
      <c r="AU77" s="43">
        <f>IFERROR(VLOOKUP(O77,Таблица1[],4,0),0)*$E$2/100</f>
        <v>0</v>
      </c>
      <c r="AV77" s="5" t="str">
        <f t="shared" si="20"/>
        <v>,  0,0,0</v>
      </c>
      <c r="AW77" s="47">
        <f>IFERROR(VLOOKUP(P77,Таблица1[],3,0),0)*$E$2/100</f>
        <v>127.5</v>
      </c>
      <c r="AX77" s="43">
        <f>IFERROR(VLOOKUP(P77,Таблица1[],2,0),0)*$E$2/100</f>
        <v>0</v>
      </c>
      <c r="AY77" s="43">
        <f>IFERROR(VLOOKUP(P77,Таблица1[],4,0),0)*$E$2/100</f>
        <v>127.5</v>
      </c>
      <c r="AZ77" s="5" t="str">
        <f t="shared" si="21"/>
        <v>,  128,0,128</v>
      </c>
      <c r="BA77" s="43">
        <f>IFERROR(VLOOKUP(Q77,Таблица1[],3,0),0)*$E$2/100</f>
        <v>0</v>
      </c>
      <c r="BB77" s="43">
        <f>IFERROR(VLOOKUP(Q77,Таблица1[],2,0),0)*$E$2/100</f>
        <v>0</v>
      </c>
      <c r="BC77" s="43">
        <f>IFERROR(VLOOKUP(Q77,Таблица1[],4,0),0)*$E$2/100</f>
        <v>0</v>
      </c>
      <c r="BD77" s="5" t="str">
        <f t="shared" si="22"/>
        <v>,  0,0,0</v>
      </c>
      <c r="BE77" s="43">
        <f>IFERROR(VLOOKUP(R77,Таблица1[],3,0),0)*$E$2/100</f>
        <v>0</v>
      </c>
      <c r="BF77" s="43">
        <f>IFERROR(VLOOKUP(R77,Таблица1[],2,0),0)*$E$2/100</f>
        <v>0</v>
      </c>
      <c r="BG77" s="43">
        <f>IFERROR(VLOOKUP(R77,Таблица1[],4,0),0)*$E$2/100</f>
        <v>0</v>
      </c>
      <c r="BH77" s="5" t="str">
        <f t="shared" si="23"/>
        <v>,  0,0,0</v>
      </c>
      <c r="BI77" s="43">
        <f>IFERROR(VLOOKUP(S77,Таблица1[],3,0),0)*$E$2/100</f>
        <v>0</v>
      </c>
      <c r="BJ77" s="43">
        <f>IFERROR(VLOOKUP(S77,Таблица1[],2,0),0)*$E$2/100</f>
        <v>0</v>
      </c>
      <c r="BK77" s="43">
        <f>IFERROR(VLOOKUP(S77,Таблица1[],4,0),0)*$E$2/100</f>
        <v>0</v>
      </c>
      <c r="BL77" s="5" t="str">
        <f t="shared" si="24"/>
        <v>,  0,0,0</v>
      </c>
      <c r="BM77" s="43">
        <f>IFERROR(VLOOKUP(T77,Таблица1[],3,0),0)*$E$2/100</f>
        <v>0</v>
      </c>
      <c r="BN77" s="43">
        <f>IFERROR(VLOOKUP(T77,Таблица1[],2,0),0)*$E$2/100</f>
        <v>0</v>
      </c>
      <c r="BO77" s="43">
        <f>IFERROR(VLOOKUP(T77,Таблица1[],4,0),0)*$E$2/100</f>
        <v>0</v>
      </c>
      <c r="BP77" s="5" t="str">
        <f t="shared" si="25"/>
        <v>,  0,0,0</v>
      </c>
      <c r="BQ77" s="43">
        <f>IFERROR(VLOOKUP(U77,Таблица1[],3,0),0)*$E$2/100</f>
        <v>0</v>
      </c>
      <c r="BR77" s="43">
        <f>IFERROR(VLOOKUP(U77,Таблица1[],2,0),0)*$E$2/100</f>
        <v>0</v>
      </c>
      <c r="BS77" s="43">
        <f>IFERROR(VLOOKUP(U77,Таблица1[],4,0),0)*$E$2/100</f>
        <v>0</v>
      </c>
      <c r="BT77" s="5" t="str">
        <f t="shared" si="26"/>
        <v>,  0,0,0</v>
      </c>
      <c r="BU77" s="43">
        <f>IFERROR(VLOOKUP(V77,Таблица1[],3,0),0)*$E$2/100</f>
        <v>0</v>
      </c>
      <c r="BV77" s="43">
        <f>IFERROR(VLOOKUP(V77,Таблица1[],2,0),0)*$E$2/100</f>
        <v>0</v>
      </c>
      <c r="BW77" s="43">
        <f>IFERROR(VLOOKUP(V77,Таблица1[],4,0),0)*$E$2/100</f>
        <v>0</v>
      </c>
      <c r="BX77" s="5" t="str">
        <f t="shared" si="27"/>
        <v>,  0,0,0</v>
      </c>
      <c r="BY77" s="43">
        <f>IFERROR(VLOOKUP(W77,Таблица1[],3,0),0)*$E$2/100</f>
        <v>0</v>
      </c>
      <c r="BZ77" s="43">
        <f>IFERROR(VLOOKUP(W77,Таблица1[],2,0),0)*$E$2/100</f>
        <v>0</v>
      </c>
      <c r="CA77" s="43">
        <f>IFERROR(VLOOKUP(W77,Таблица1[],4,0),0)*$E$2/100</f>
        <v>0</v>
      </c>
      <c r="CB77" s="5" t="str">
        <f t="shared" si="28"/>
        <v>,  0,0,0</v>
      </c>
      <c r="CC77" s="43">
        <f>IFERROR(VLOOKUP(X77,Таблица1[],3,0),0)*$E$2/100</f>
        <v>0</v>
      </c>
      <c r="CD77" s="43">
        <f>IFERROR(VLOOKUP(X77,Таблица1[],2,0),0)*$E$2/100</f>
        <v>0</v>
      </c>
      <c r="CE77" s="43">
        <f>IFERROR(VLOOKUP(X77,Таблица1[],4,0),0)*$E$2/100</f>
        <v>0</v>
      </c>
      <c r="CF77" s="5" t="str">
        <f t="shared" si="29"/>
        <v>,  0,0,0</v>
      </c>
      <c r="CG77" s="43">
        <f>IFERROR(VLOOKUP(Y77,Таблица1[],3,0),0)*$E$2/100</f>
        <v>0</v>
      </c>
      <c r="CH77" s="43">
        <f>IFERROR(VLOOKUP(Y77,Таблица1[],2,0),0)*$E$2/100</f>
        <v>0</v>
      </c>
      <c r="CI77" s="43">
        <f>IFERROR(VLOOKUP(Y77,Таблица1[],4,0),0)*$E$2/100</f>
        <v>0</v>
      </c>
      <c r="CJ77" s="5" t="str">
        <f t="shared" si="30"/>
        <v>,  0,0,0</v>
      </c>
      <c r="CK77" s="43">
        <f>IFERROR(VLOOKUP(Z77,Таблица1[],3,0),0)*$E$2/100</f>
        <v>0</v>
      </c>
      <c r="CL77" s="43">
        <f>IFERROR(VLOOKUP(Z77,Таблица1[],2,0),0)*$E$2/100</f>
        <v>0</v>
      </c>
      <c r="CM77" s="43">
        <f>IFERROR(VLOOKUP(Z77,Таблица1[],4,0),0)*$E$2/100</f>
        <v>0</v>
      </c>
      <c r="CN77" s="5" t="str">
        <f t="shared" si="31"/>
        <v>,  0,0,0</v>
      </c>
      <c r="CO77" s="43">
        <f>IFERROR(VLOOKUP(AA77,Таблица1[],3,0),0)*$E$2/100</f>
        <v>0</v>
      </c>
      <c r="CP77" s="43">
        <f>IFERROR(VLOOKUP(AA77,Таблица1[],2,0),0)*$E$2/100</f>
        <v>0</v>
      </c>
      <c r="CQ77" s="43">
        <f>IFERROR(VLOOKUP(AA77,Таблица1[],4,0),0)*$E$2/100</f>
        <v>0</v>
      </c>
      <c r="CR77" s="5" t="str">
        <f t="shared" si="32"/>
        <v>,  0,0,0</v>
      </c>
    </row>
    <row r="78" spans="2:96" x14ac:dyDescent="0.45">
      <c r="B78" s="43">
        <v>64</v>
      </c>
      <c r="C78" s="43">
        <v>0</v>
      </c>
      <c r="D78" s="43">
        <v>20</v>
      </c>
      <c r="E78" s="43">
        <v>1</v>
      </c>
      <c r="F78" t="str">
        <f t="shared" si="33"/>
        <v>64,0,20,1</v>
      </c>
      <c r="AC78" t="str">
        <f>CONCATENATE($X$2,F78,CR78,CN78,CJ78,CF78,CB78,BX78,BT78,BP78,BL78,BH78,BD78,AZ78)</f>
        <v>.DB   64,0,20,1,  0,0,0,  0,0,0,  0,0,0,  0,0,0,  0,0,0,  0,0,0,  0,0,0,  0,0,0,  0,0,0,  0,0,0,  0,0,0,  0,0,0</v>
      </c>
      <c r="AD78" s="43" t="s">
        <v>24</v>
      </c>
      <c r="AE78" s="43"/>
      <c r="AF78" s="43"/>
      <c r="AG78" s="49">
        <f>IFERROR(VLOOKUP(HLOOKUP($AG$4,$H$4:$AA$24,ROW(AH78)-3, FALSE),Таблица1[],3,0),0)*$E$2/100</f>
        <v>0</v>
      </c>
      <c r="AH78" s="49">
        <f>IFERROR(VLOOKUP(HLOOKUP($AG$4,$H$4:$AA$24,ROW(AH78)-3, FALSE),Таблица1[],2,0),0)*$E$2/100</f>
        <v>0</v>
      </c>
      <c r="AI78" s="49">
        <f>IFERROR(VLOOKUP(HLOOKUP($AG$4,$H$4:$AA$24,ROW(AH78)-3, FALSE),Таблица1[],4,0),0)*$E$2/100</f>
        <v>0</v>
      </c>
      <c r="AJ78" s="5" t="str">
        <f t="shared" si="17"/>
        <v>,  0,0,0</v>
      </c>
      <c r="AK78" s="49">
        <f>IFERROR(VLOOKUP(G78,Таблица1[],3,0),0)*$E$2/100</f>
        <v>0</v>
      </c>
      <c r="AL78" s="43">
        <f>IFERROR(VLOOKUP(G78,Таблица1[],2,0),0)*$E$2/100</f>
        <v>0</v>
      </c>
      <c r="AM78" s="43">
        <f>IFERROR(VLOOKUP(G78,Таблица1[],4,0),0)*$E$2/100</f>
        <v>0</v>
      </c>
      <c r="AN78" s="5" t="str">
        <f t="shared" si="18"/>
        <v>,  0,0,0</v>
      </c>
      <c r="AO78" s="49">
        <f>IFERROR(VLOOKUP(K78,Таблица1[],3,0),0)*$E$2/100</f>
        <v>0</v>
      </c>
      <c r="AP78" s="43">
        <f>IFERROR(VLOOKUP(K78,Таблица1[],2,0),0)*$E$2/100</f>
        <v>0</v>
      </c>
      <c r="AQ78" s="43">
        <f>IFERROR(VLOOKUP(K78,Таблица1[],4,0),0)*$E$2/100</f>
        <v>0</v>
      </c>
      <c r="AR78" s="5" t="str">
        <f t="shared" si="19"/>
        <v>,  0,0,0</v>
      </c>
      <c r="AS78" s="49">
        <f>IFERROR(VLOOKUP(O78,Таблица1[],3,0),0)*$E$2/100</f>
        <v>0</v>
      </c>
      <c r="AT78" s="43">
        <f>IFERROR(VLOOKUP(O78,Таблица1[],2,0),0)*$E$2/100</f>
        <v>0</v>
      </c>
      <c r="AU78" s="43">
        <f>IFERROR(VLOOKUP(O78,Таблица1[],4,0),0)*$E$2/100</f>
        <v>0</v>
      </c>
      <c r="AV78" s="5" t="str">
        <f t="shared" si="20"/>
        <v>,  0,0,0</v>
      </c>
      <c r="AW78" s="47">
        <f>IFERROR(VLOOKUP(P78,Таблица1[],3,0),0)*$E$2/100</f>
        <v>0</v>
      </c>
      <c r="AX78" s="43">
        <f>IFERROR(VLOOKUP(P78,Таблица1[],2,0),0)*$E$2/100</f>
        <v>0</v>
      </c>
      <c r="AY78" s="43">
        <f>IFERROR(VLOOKUP(P78,Таблица1[],4,0),0)*$E$2/100</f>
        <v>0</v>
      </c>
      <c r="AZ78" s="5" t="str">
        <f t="shared" si="21"/>
        <v>,  0,0,0</v>
      </c>
      <c r="BA78" s="43">
        <f>IFERROR(VLOOKUP(Q78,Таблица1[],3,0),0)*$E$2/100</f>
        <v>0</v>
      </c>
      <c r="BB78" s="43">
        <f>IFERROR(VLOOKUP(Q78,Таблица1[],2,0),0)*$E$2/100</f>
        <v>0</v>
      </c>
      <c r="BC78" s="43">
        <f>IFERROR(VLOOKUP(Q78,Таблица1[],4,0),0)*$E$2/100</f>
        <v>0</v>
      </c>
      <c r="BD78" s="5" t="str">
        <f t="shared" si="22"/>
        <v>,  0,0,0</v>
      </c>
      <c r="BE78" s="43">
        <f>IFERROR(VLOOKUP(R78,Таблица1[],3,0),0)*$E$2/100</f>
        <v>0</v>
      </c>
      <c r="BF78" s="43">
        <f>IFERROR(VLOOKUP(R78,Таблица1[],2,0),0)*$E$2/100</f>
        <v>0</v>
      </c>
      <c r="BG78" s="43">
        <f>IFERROR(VLOOKUP(R78,Таблица1[],4,0),0)*$E$2/100</f>
        <v>0</v>
      </c>
      <c r="BH78" s="5" t="str">
        <f t="shared" si="23"/>
        <v>,  0,0,0</v>
      </c>
      <c r="BI78" s="43">
        <f>IFERROR(VLOOKUP(S78,Таблица1[],3,0),0)*$E$2/100</f>
        <v>0</v>
      </c>
      <c r="BJ78" s="43">
        <f>IFERROR(VLOOKUP(S78,Таблица1[],2,0),0)*$E$2/100</f>
        <v>0</v>
      </c>
      <c r="BK78" s="43">
        <f>IFERROR(VLOOKUP(S78,Таблица1[],4,0),0)*$E$2/100</f>
        <v>0</v>
      </c>
      <c r="BL78" s="5" t="str">
        <f t="shared" si="24"/>
        <v>,  0,0,0</v>
      </c>
      <c r="BM78" s="43">
        <f>IFERROR(VLOOKUP(T78,Таблица1[],3,0),0)*$E$2/100</f>
        <v>0</v>
      </c>
      <c r="BN78" s="43">
        <f>IFERROR(VLOOKUP(T78,Таблица1[],2,0),0)*$E$2/100</f>
        <v>0</v>
      </c>
      <c r="BO78" s="43">
        <f>IFERROR(VLOOKUP(T78,Таблица1[],4,0),0)*$E$2/100</f>
        <v>0</v>
      </c>
      <c r="BP78" s="5" t="str">
        <f t="shared" si="25"/>
        <v>,  0,0,0</v>
      </c>
      <c r="BQ78" s="43">
        <f>IFERROR(VLOOKUP(U78,Таблица1[],3,0),0)*$E$2/100</f>
        <v>0</v>
      </c>
      <c r="BR78" s="43">
        <f>IFERROR(VLOOKUP(U78,Таблица1[],2,0),0)*$E$2/100</f>
        <v>0</v>
      </c>
      <c r="BS78" s="43">
        <f>IFERROR(VLOOKUP(U78,Таблица1[],4,0),0)*$E$2/100</f>
        <v>0</v>
      </c>
      <c r="BT78" s="5" t="str">
        <f t="shared" si="26"/>
        <v>,  0,0,0</v>
      </c>
      <c r="BU78" s="43">
        <f>IFERROR(VLOOKUP(V78,Таблица1[],3,0),0)*$E$2/100</f>
        <v>0</v>
      </c>
      <c r="BV78" s="43">
        <f>IFERROR(VLOOKUP(V78,Таблица1[],2,0),0)*$E$2/100</f>
        <v>0</v>
      </c>
      <c r="BW78" s="43">
        <f>IFERROR(VLOOKUP(V78,Таблица1[],4,0),0)*$E$2/100</f>
        <v>0</v>
      </c>
      <c r="BX78" s="5" t="str">
        <f t="shared" si="27"/>
        <v>,  0,0,0</v>
      </c>
      <c r="BY78" s="43">
        <f>IFERROR(VLOOKUP(W78,Таблица1[],3,0),0)*$E$2/100</f>
        <v>0</v>
      </c>
      <c r="BZ78" s="43">
        <f>IFERROR(VLOOKUP(W78,Таблица1[],2,0),0)*$E$2/100</f>
        <v>0</v>
      </c>
      <c r="CA78" s="43">
        <f>IFERROR(VLOOKUP(W78,Таблица1[],4,0),0)*$E$2/100</f>
        <v>0</v>
      </c>
      <c r="CB78" s="5" t="str">
        <f t="shared" si="28"/>
        <v>,  0,0,0</v>
      </c>
      <c r="CC78" s="43">
        <f>IFERROR(VLOOKUP(X78,Таблица1[],3,0),0)*$E$2/100</f>
        <v>0</v>
      </c>
      <c r="CD78" s="43">
        <f>IFERROR(VLOOKUP(X78,Таблица1[],2,0),0)*$E$2/100</f>
        <v>0</v>
      </c>
      <c r="CE78" s="43">
        <f>IFERROR(VLOOKUP(X78,Таблица1[],4,0),0)*$E$2/100</f>
        <v>0</v>
      </c>
      <c r="CF78" s="5" t="str">
        <f t="shared" si="29"/>
        <v>,  0,0,0</v>
      </c>
      <c r="CG78" s="43">
        <f>IFERROR(VLOOKUP(Y78,Таблица1[],3,0),0)*$E$2/100</f>
        <v>0</v>
      </c>
      <c r="CH78" s="43">
        <f>IFERROR(VLOOKUP(Y78,Таблица1[],2,0),0)*$E$2/100</f>
        <v>0</v>
      </c>
      <c r="CI78" s="43">
        <f>IFERROR(VLOOKUP(Y78,Таблица1[],4,0),0)*$E$2/100</f>
        <v>0</v>
      </c>
      <c r="CJ78" s="5" t="str">
        <f t="shared" si="30"/>
        <v>,  0,0,0</v>
      </c>
      <c r="CK78" s="43">
        <f>IFERROR(VLOOKUP(Z78,Таблица1[],3,0),0)*$E$2/100</f>
        <v>0</v>
      </c>
      <c r="CL78" s="43">
        <f>IFERROR(VLOOKUP(Z78,Таблица1[],2,0),0)*$E$2/100</f>
        <v>0</v>
      </c>
      <c r="CM78" s="43">
        <f>IFERROR(VLOOKUP(Z78,Таблица1[],4,0),0)*$E$2/100</f>
        <v>0</v>
      </c>
      <c r="CN78" s="5" t="str">
        <f t="shared" si="31"/>
        <v>,  0,0,0</v>
      </c>
      <c r="CO78" s="43">
        <f>IFERROR(VLOOKUP(AA78,Таблица1[],3,0),0)*$E$2/100</f>
        <v>0</v>
      </c>
      <c r="CP78" s="43">
        <f>IFERROR(VLOOKUP(AA78,Таблица1[],2,0),0)*$E$2/100</f>
        <v>0</v>
      </c>
      <c r="CQ78" s="43">
        <f>IFERROR(VLOOKUP(AA78,Таблица1[],4,0),0)*$E$2/100</f>
        <v>0</v>
      </c>
      <c r="CR78" s="5" t="str">
        <f t="shared" si="32"/>
        <v>,  0,0,0</v>
      </c>
    </row>
    <row r="79" spans="2:96" x14ac:dyDescent="0.45">
      <c r="B79" s="43">
        <v>1</v>
      </c>
      <c r="C79" s="43">
        <v>255</v>
      </c>
      <c r="D79" s="43">
        <v>1</v>
      </c>
      <c r="E79" s="43">
        <v>1</v>
      </c>
      <c r="F79" t="str">
        <f t="shared" si="33"/>
        <v>1,255,1,1</v>
      </c>
      <c r="P79" s="40" t="s">
        <v>31</v>
      </c>
      <c r="Q79" s="40" t="s">
        <v>31</v>
      </c>
      <c r="R79" s="40" t="s">
        <v>31</v>
      </c>
      <c r="S79" s="38" t="s">
        <v>31</v>
      </c>
      <c r="T79" s="38" t="s">
        <v>31</v>
      </c>
      <c r="U79" s="38" t="s">
        <v>31</v>
      </c>
      <c r="V79" s="38" t="s">
        <v>31</v>
      </c>
      <c r="W79" s="35" t="s">
        <v>31</v>
      </c>
      <c r="X79" s="35" t="s">
        <v>31</v>
      </c>
      <c r="Y79" s="31" t="s">
        <v>31</v>
      </c>
      <c r="Z79" s="31" t="s">
        <v>31</v>
      </c>
      <c r="AA79" s="33" t="s">
        <v>31</v>
      </c>
      <c r="AC79" t="str">
        <f>CONCATENATE($X$2,F79,CR79,CN79,CJ79,CF79,CB79,BX79,BT79,BP79,BL79,BH79,BD79,AZ79)</f>
        <v>.DB   1,255,1,1,  0,255,0,  0,255,0,  0,255,0,  0,255,0,  0,255,0,  0,255,0,  0,255,0,  0,255,0,  0,255,0,  0,255,0,  0,255,0,  0,255,0</v>
      </c>
      <c r="AD79" s="43" t="s">
        <v>24</v>
      </c>
      <c r="AE79" s="43"/>
      <c r="AF79" s="43"/>
      <c r="AG79" s="49">
        <f>IFERROR(VLOOKUP(HLOOKUP($AG$4,$H$4:$AA$24,ROW(AH79)-3, FALSE),Таблица1[],3,0),0)*$E$2/100</f>
        <v>0</v>
      </c>
      <c r="AH79" s="49">
        <f>IFERROR(VLOOKUP(HLOOKUP($AG$4,$H$4:$AA$24,ROW(AH79)-3, FALSE),Таблица1[],2,0),0)*$E$2/100</f>
        <v>0</v>
      </c>
      <c r="AI79" s="49">
        <f>IFERROR(VLOOKUP(HLOOKUP($AG$4,$H$4:$AA$24,ROW(AH79)-3, FALSE),Таблица1[],4,0),0)*$E$2/100</f>
        <v>0</v>
      </c>
      <c r="AJ79" s="5" t="str">
        <f t="shared" si="17"/>
        <v>,  0,0,0</v>
      </c>
      <c r="AK79" s="49">
        <f>IFERROR(VLOOKUP(G79,Таблица1[],3,0),0)*$E$2/100</f>
        <v>0</v>
      </c>
      <c r="AL79" s="43">
        <f>IFERROR(VLOOKUP(G79,Таблица1[],2,0),0)*$E$2/100</f>
        <v>0</v>
      </c>
      <c r="AM79" s="43">
        <f>IFERROR(VLOOKUP(G79,Таблица1[],4,0),0)*$E$2/100</f>
        <v>0</v>
      </c>
      <c r="AN79" s="5" t="str">
        <f t="shared" si="18"/>
        <v>,  0,0,0</v>
      </c>
      <c r="AO79" s="49">
        <f>IFERROR(VLOOKUP(K79,Таблица1[],3,0),0)*$E$2/100</f>
        <v>0</v>
      </c>
      <c r="AP79" s="43">
        <f>IFERROR(VLOOKUP(K79,Таблица1[],2,0),0)*$E$2/100</f>
        <v>0</v>
      </c>
      <c r="AQ79" s="43">
        <f>IFERROR(VLOOKUP(K79,Таблица1[],4,0),0)*$E$2/100</f>
        <v>0</v>
      </c>
      <c r="AR79" s="5" t="str">
        <f t="shared" si="19"/>
        <v>,  0,0,0</v>
      </c>
      <c r="AS79" s="49">
        <f>IFERROR(VLOOKUP(O79,Таблица1[],3,0),0)*$E$2/100</f>
        <v>0</v>
      </c>
      <c r="AT79" s="43">
        <f>IFERROR(VLOOKUP(O79,Таблица1[],2,0),0)*$E$2/100</f>
        <v>0</v>
      </c>
      <c r="AU79" s="43">
        <f>IFERROR(VLOOKUP(O79,Таблица1[],4,0),0)*$E$2/100</f>
        <v>0</v>
      </c>
      <c r="AV79" s="5" t="str">
        <f t="shared" si="20"/>
        <v>,  0,0,0</v>
      </c>
      <c r="AW79" s="47">
        <f>IFERROR(VLOOKUP(P79,Таблица1[],3,0),0)*$E$2/100</f>
        <v>0</v>
      </c>
      <c r="AX79" s="43">
        <f>IFERROR(VLOOKUP(P79,Таблица1[],2,0),0)*$E$2/100</f>
        <v>255</v>
      </c>
      <c r="AY79" s="43">
        <f>IFERROR(VLOOKUP(P79,Таблица1[],4,0),0)*$E$2/100</f>
        <v>0</v>
      </c>
      <c r="AZ79" s="5" t="str">
        <f t="shared" si="21"/>
        <v>,  0,255,0</v>
      </c>
      <c r="BA79" s="43">
        <f>IFERROR(VLOOKUP(Q79,Таблица1[],3,0),0)*$E$2/100</f>
        <v>0</v>
      </c>
      <c r="BB79" s="43">
        <f>IFERROR(VLOOKUP(Q79,Таблица1[],2,0),0)*$E$2/100</f>
        <v>255</v>
      </c>
      <c r="BC79" s="43">
        <f>IFERROR(VLOOKUP(Q79,Таблица1[],4,0),0)*$E$2/100</f>
        <v>0</v>
      </c>
      <c r="BD79" s="5" t="str">
        <f t="shared" si="22"/>
        <v>,  0,255,0</v>
      </c>
      <c r="BE79" s="43">
        <f>IFERROR(VLOOKUP(R79,Таблица1[],3,0),0)*$E$2/100</f>
        <v>0</v>
      </c>
      <c r="BF79" s="43">
        <f>IFERROR(VLOOKUP(R79,Таблица1[],2,0),0)*$E$2/100</f>
        <v>255</v>
      </c>
      <c r="BG79" s="43">
        <f>IFERROR(VLOOKUP(R79,Таблица1[],4,0),0)*$E$2/100</f>
        <v>0</v>
      </c>
      <c r="BH79" s="5" t="str">
        <f t="shared" si="23"/>
        <v>,  0,255,0</v>
      </c>
      <c r="BI79" s="43">
        <f>IFERROR(VLOOKUP(S79,Таблица1[],3,0),0)*$E$2/100</f>
        <v>0</v>
      </c>
      <c r="BJ79" s="43">
        <f>IFERROR(VLOOKUP(S79,Таблица1[],2,0),0)*$E$2/100</f>
        <v>255</v>
      </c>
      <c r="BK79" s="43">
        <f>IFERROR(VLOOKUP(S79,Таблица1[],4,0),0)*$E$2/100</f>
        <v>0</v>
      </c>
      <c r="BL79" s="5" t="str">
        <f t="shared" si="24"/>
        <v>,  0,255,0</v>
      </c>
      <c r="BM79" s="43">
        <f>IFERROR(VLOOKUP(T79,Таблица1[],3,0),0)*$E$2/100</f>
        <v>0</v>
      </c>
      <c r="BN79" s="43">
        <f>IFERROR(VLOOKUP(T79,Таблица1[],2,0),0)*$E$2/100</f>
        <v>255</v>
      </c>
      <c r="BO79" s="43">
        <f>IFERROR(VLOOKUP(T79,Таблица1[],4,0),0)*$E$2/100</f>
        <v>0</v>
      </c>
      <c r="BP79" s="5" t="str">
        <f t="shared" si="25"/>
        <v>,  0,255,0</v>
      </c>
      <c r="BQ79" s="43">
        <f>IFERROR(VLOOKUP(U79,Таблица1[],3,0),0)*$E$2/100</f>
        <v>0</v>
      </c>
      <c r="BR79" s="43">
        <f>IFERROR(VLOOKUP(U79,Таблица1[],2,0),0)*$E$2/100</f>
        <v>255</v>
      </c>
      <c r="BS79" s="43">
        <f>IFERROR(VLOOKUP(U79,Таблица1[],4,0),0)*$E$2/100</f>
        <v>0</v>
      </c>
      <c r="BT79" s="5" t="str">
        <f t="shared" si="26"/>
        <v>,  0,255,0</v>
      </c>
      <c r="BU79" s="43">
        <f>IFERROR(VLOOKUP(V79,Таблица1[],3,0),0)*$E$2/100</f>
        <v>0</v>
      </c>
      <c r="BV79" s="43">
        <f>IFERROR(VLOOKUP(V79,Таблица1[],2,0),0)*$E$2/100</f>
        <v>255</v>
      </c>
      <c r="BW79" s="43">
        <f>IFERROR(VLOOKUP(V79,Таблица1[],4,0),0)*$E$2/100</f>
        <v>0</v>
      </c>
      <c r="BX79" s="5" t="str">
        <f t="shared" si="27"/>
        <v>,  0,255,0</v>
      </c>
      <c r="BY79" s="43">
        <f>IFERROR(VLOOKUP(W79,Таблица1[],3,0),0)*$E$2/100</f>
        <v>0</v>
      </c>
      <c r="BZ79" s="43">
        <f>IFERROR(VLOOKUP(W79,Таблица1[],2,0),0)*$E$2/100</f>
        <v>255</v>
      </c>
      <c r="CA79" s="43">
        <f>IFERROR(VLOOKUP(W79,Таблица1[],4,0),0)*$E$2/100</f>
        <v>0</v>
      </c>
      <c r="CB79" s="5" t="str">
        <f t="shared" si="28"/>
        <v>,  0,255,0</v>
      </c>
      <c r="CC79" s="43">
        <f>IFERROR(VLOOKUP(X79,Таблица1[],3,0),0)*$E$2/100</f>
        <v>0</v>
      </c>
      <c r="CD79" s="43">
        <f>IFERROR(VLOOKUP(X79,Таблица1[],2,0),0)*$E$2/100</f>
        <v>255</v>
      </c>
      <c r="CE79" s="43">
        <f>IFERROR(VLOOKUP(X79,Таблица1[],4,0),0)*$E$2/100</f>
        <v>0</v>
      </c>
      <c r="CF79" s="5" t="str">
        <f t="shared" si="29"/>
        <v>,  0,255,0</v>
      </c>
      <c r="CG79" s="43">
        <f>IFERROR(VLOOKUP(Y79,Таблица1[],3,0),0)*$E$2/100</f>
        <v>0</v>
      </c>
      <c r="CH79" s="43">
        <f>IFERROR(VLOOKUP(Y79,Таблица1[],2,0),0)*$E$2/100</f>
        <v>255</v>
      </c>
      <c r="CI79" s="43">
        <f>IFERROR(VLOOKUP(Y79,Таблица1[],4,0),0)*$E$2/100</f>
        <v>0</v>
      </c>
      <c r="CJ79" s="5" t="str">
        <f t="shared" si="30"/>
        <v>,  0,255,0</v>
      </c>
      <c r="CK79" s="43">
        <f>IFERROR(VLOOKUP(Z79,Таблица1[],3,0),0)*$E$2/100</f>
        <v>0</v>
      </c>
      <c r="CL79" s="43">
        <f>IFERROR(VLOOKUP(Z79,Таблица1[],2,0),0)*$E$2/100</f>
        <v>255</v>
      </c>
      <c r="CM79" s="43">
        <f>IFERROR(VLOOKUP(Z79,Таблица1[],4,0),0)*$E$2/100</f>
        <v>0</v>
      </c>
      <c r="CN79" s="5" t="str">
        <f t="shared" si="31"/>
        <v>,  0,255,0</v>
      </c>
      <c r="CO79" s="43">
        <f>IFERROR(VLOOKUP(AA79,Таблица1[],3,0),0)*$E$2/100</f>
        <v>0</v>
      </c>
      <c r="CP79" s="43">
        <f>IFERROR(VLOOKUP(AA79,Таблица1[],2,0),0)*$E$2/100</f>
        <v>255</v>
      </c>
      <c r="CQ79" s="43">
        <f>IFERROR(VLOOKUP(AA79,Таблица1[],4,0),0)*$E$2/100</f>
        <v>0</v>
      </c>
      <c r="CR79" s="5" t="str">
        <f t="shared" si="32"/>
        <v>,  0,255,0</v>
      </c>
    </row>
    <row r="80" spans="2:96" x14ac:dyDescent="0.45">
      <c r="B80" s="43">
        <v>1</v>
      </c>
      <c r="C80" s="43">
        <v>255</v>
      </c>
      <c r="D80" s="43">
        <v>1</v>
      </c>
      <c r="E80" s="43">
        <v>1</v>
      </c>
      <c r="F80" t="str">
        <f t="shared" si="33"/>
        <v>1,255,1,1</v>
      </c>
      <c r="P80" s="40" t="s">
        <v>32</v>
      </c>
      <c r="Q80" s="40" t="s">
        <v>32</v>
      </c>
      <c r="R80" s="40" t="s">
        <v>32</v>
      </c>
      <c r="S80" s="38" t="s">
        <v>32</v>
      </c>
      <c r="T80" s="38" t="s">
        <v>32</v>
      </c>
      <c r="U80" s="38" t="s">
        <v>32</v>
      </c>
      <c r="V80" s="38" t="s">
        <v>32</v>
      </c>
      <c r="W80" s="35" t="s">
        <v>32</v>
      </c>
      <c r="X80" s="35" t="s">
        <v>32</v>
      </c>
      <c r="Y80" s="31" t="s">
        <v>32</v>
      </c>
      <c r="Z80" s="31" t="s">
        <v>32</v>
      </c>
      <c r="AA80" s="33" t="s">
        <v>32</v>
      </c>
      <c r="AC80" t="str">
        <f>CONCATENATE($X$2,F80,CR80,CN80,CJ80,CF80,CB80,BX80,BT80,BP80,BL80,BH80,BD80,AZ80)</f>
        <v>.DB   1,255,1,1,  85,170,0,  85,170,0,  85,170,0,  85,170,0,  85,170,0,  85,170,0,  85,170,0,  85,170,0,  85,170,0,  85,170,0,  85,170,0,  85,170,0</v>
      </c>
      <c r="AD80" s="43" t="s">
        <v>24</v>
      </c>
      <c r="AE80" s="43"/>
      <c r="AF80" s="43"/>
      <c r="AG80" s="49">
        <f>IFERROR(VLOOKUP(HLOOKUP($AG$4,$H$4:$AA$24,ROW(AH80)-3, FALSE),Таблица1[],3,0),0)*$E$2/100</f>
        <v>0</v>
      </c>
      <c r="AH80" s="49">
        <f>IFERROR(VLOOKUP(HLOOKUP($AG$4,$H$4:$AA$24,ROW(AH80)-3, FALSE),Таблица1[],2,0),0)*$E$2/100</f>
        <v>0</v>
      </c>
      <c r="AI80" s="49">
        <f>IFERROR(VLOOKUP(HLOOKUP($AG$4,$H$4:$AA$24,ROW(AH80)-3, FALSE),Таблица1[],4,0),0)*$E$2/100</f>
        <v>0</v>
      </c>
      <c r="AJ80" s="5" t="str">
        <f t="shared" si="17"/>
        <v>,  0,0,0</v>
      </c>
      <c r="AK80" s="49">
        <f>IFERROR(VLOOKUP(G80,Таблица1[],3,0),0)*$E$2/100</f>
        <v>0</v>
      </c>
      <c r="AL80" s="43">
        <f>IFERROR(VLOOKUP(G80,Таблица1[],2,0),0)*$E$2/100</f>
        <v>0</v>
      </c>
      <c r="AM80" s="43">
        <f>IFERROR(VLOOKUP(G80,Таблица1[],4,0),0)*$E$2/100</f>
        <v>0</v>
      </c>
      <c r="AN80" s="5" t="str">
        <f t="shared" si="18"/>
        <v>,  0,0,0</v>
      </c>
      <c r="AO80" s="49">
        <f>IFERROR(VLOOKUP(K80,Таблица1[],3,0),0)*$E$2/100</f>
        <v>0</v>
      </c>
      <c r="AP80" s="43">
        <f>IFERROR(VLOOKUP(K80,Таблица1[],2,0),0)*$E$2/100</f>
        <v>0</v>
      </c>
      <c r="AQ80" s="43">
        <f>IFERROR(VLOOKUP(K80,Таблица1[],4,0),0)*$E$2/100</f>
        <v>0</v>
      </c>
      <c r="AR80" s="5" t="str">
        <f t="shared" si="19"/>
        <v>,  0,0,0</v>
      </c>
      <c r="AS80" s="49">
        <f>IFERROR(VLOOKUP(O80,Таблица1[],3,0),0)*$E$2/100</f>
        <v>0</v>
      </c>
      <c r="AT80" s="43">
        <f>IFERROR(VLOOKUP(O80,Таблица1[],2,0),0)*$E$2/100</f>
        <v>0</v>
      </c>
      <c r="AU80" s="43">
        <f>IFERROR(VLOOKUP(O80,Таблица1[],4,0),0)*$E$2/100</f>
        <v>0</v>
      </c>
      <c r="AV80" s="5" t="str">
        <f t="shared" si="20"/>
        <v>,  0,0,0</v>
      </c>
      <c r="AW80" s="47">
        <f>IFERROR(VLOOKUP(P80,Таблица1[],3,0),0)*$E$2/100</f>
        <v>85</v>
      </c>
      <c r="AX80" s="43">
        <f>IFERROR(VLOOKUP(P80,Таблица1[],2,0),0)*$E$2/100</f>
        <v>170</v>
      </c>
      <c r="AY80" s="43">
        <f>IFERROR(VLOOKUP(P80,Таблица1[],4,0),0)*$E$2/100</f>
        <v>0</v>
      </c>
      <c r="AZ80" s="5" t="str">
        <f t="shared" si="21"/>
        <v>,  85,170,0</v>
      </c>
      <c r="BA80" s="43">
        <f>IFERROR(VLOOKUP(Q80,Таблица1[],3,0),0)*$E$2/100</f>
        <v>85</v>
      </c>
      <c r="BB80" s="43">
        <f>IFERROR(VLOOKUP(Q80,Таблица1[],2,0),0)*$E$2/100</f>
        <v>170</v>
      </c>
      <c r="BC80" s="43">
        <f>IFERROR(VLOOKUP(Q80,Таблица1[],4,0),0)*$E$2/100</f>
        <v>0</v>
      </c>
      <c r="BD80" s="5" t="str">
        <f t="shared" si="22"/>
        <v>,  85,170,0</v>
      </c>
      <c r="BE80" s="43">
        <f>IFERROR(VLOOKUP(R80,Таблица1[],3,0),0)*$E$2/100</f>
        <v>85</v>
      </c>
      <c r="BF80" s="43">
        <f>IFERROR(VLOOKUP(R80,Таблица1[],2,0),0)*$E$2/100</f>
        <v>170</v>
      </c>
      <c r="BG80" s="43">
        <f>IFERROR(VLOOKUP(R80,Таблица1[],4,0),0)*$E$2/100</f>
        <v>0</v>
      </c>
      <c r="BH80" s="5" t="str">
        <f t="shared" si="23"/>
        <v>,  85,170,0</v>
      </c>
      <c r="BI80" s="43">
        <f>IFERROR(VLOOKUP(S80,Таблица1[],3,0),0)*$E$2/100</f>
        <v>85</v>
      </c>
      <c r="BJ80" s="43">
        <f>IFERROR(VLOOKUP(S80,Таблица1[],2,0),0)*$E$2/100</f>
        <v>170</v>
      </c>
      <c r="BK80" s="43">
        <f>IFERROR(VLOOKUP(S80,Таблица1[],4,0),0)*$E$2/100</f>
        <v>0</v>
      </c>
      <c r="BL80" s="5" t="str">
        <f t="shared" si="24"/>
        <v>,  85,170,0</v>
      </c>
      <c r="BM80" s="43">
        <f>IFERROR(VLOOKUP(T80,Таблица1[],3,0),0)*$E$2/100</f>
        <v>85</v>
      </c>
      <c r="BN80" s="43">
        <f>IFERROR(VLOOKUP(T80,Таблица1[],2,0),0)*$E$2/100</f>
        <v>170</v>
      </c>
      <c r="BO80" s="43">
        <f>IFERROR(VLOOKUP(T80,Таблица1[],4,0),0)*$E$2/100</f>
        <v>0</v>
      </c>
      <c r="BP80" s="5" t="str">
        <f t="shared" si="25"/>
        <v>,  85,170,0</v>
      </c>
      <c r="BQ80" s="43">
        <f>IFERROR(VLOOKUP(U80,Таблица1[],3,0),0)*$E$2/100</f>
        <v>85</v>
      </c>
      <c r="BR80" s="43">
        <f>IFERROR(VLOOKUP(U80,Таблица1[],2,0),0)*$E$2/100</f>
        <v>170</v>
      </c>
      <c r="BS80" s="43">
        <f>IFERROR(VLOOKUP(U80,Таблица1[],4,0),0)*$E$2/100</f>
        <v>0</v>
      </c>
      <c r="BT80" s="5" t="str">
        <f t="shared" si="26"/>
        <v>,  85,170,0</v>
      </c>
      <c r="BU80" s="43">
        <f>IFERROR(VLOOKUP(V80,Таблица1[],3,0),0)*$E$2/100</f>
        <v>85</v>
      </c>
      <c r="BV80" s="43">
        <f>IFERROR(VLOOKUP(V80,Таблица1[],2,0),0)*$E$2/100</f>
        <v>170</v>
      </c>
      <c r="BW80" s="43">
        <f>IFERROR(VLOOKUP(V80,Таблица1[],4,0),0)*$E$2/100</f>
        <v>0</v>
      </c>
      <c r="BX80" s="5" t="str">
        <f t="shared" si="27"/>
        <v>,  85,170,0</v>
      </c>
      <c r="BY80" s="43">
        <f>IFERROR(VLOOKUP(W80,Таблица1[],3,0),0)*$E$2/100</f>
        <v>85</v>
      </c>
      <c r="BZ80" s="43">
        <f>IFERROR(VLOOKUP(W80,Таблица1[],2,0),0)*$E$2/100</f>
        <v>170</v>
      </c>
      <c r="CA80" s="43">
        <f>IFERROR(VLOOKUP(W80,Таблица1[],4,0),0)*$E$2/100</f>
        <v>0</v>
      </c>
      <c r="CB80" s="5" t="str">
        <f t="shared" si="28"/>
        <v>,  85,170,0</v>
      </c>
      <c r="CC80" s="43">
        <f>IFERROR(VLOOKUP(X80,Таблица1[],3,0),0)*$E$2/100</f>
        <v>85</v>
      </c>
      <c r="CD80" s="43">
        <f>IFERROR(VLOOKUP(X80,Таблица1[],2,0),0)*$E$2/100</f>
        <v>170</v>
      </c>
      <c r="CE80" s="43">
        <f>IFERROR(VLOOKUP(X80,Таблица1[],4,0),0)*$E$2/100</f>
        <v>0</v>
      </c>
      <c r="CF80" s="5" t="str">
        <f t="shared" si="29"/>
        <v>,  85,170,0</v>
      </c>
      <c r="CG80" s="43">
        <f>IFERROR(VLOOKUP(Y80,Таблица1[],3,0),0)*$E$2/100</f>
        <v>85</v>
      </c>
      <c r="CH80" s="43">
        <f>IFERROR(VLOOKUP(Y80,Таблица1[],2,0),0)*$E$2/100</f>
        <v>170</v>
      </c>
      <c r="CI80" s="43">
        <f>IFERROR(VLOOKUP(Y80,Таблица1[],4,0),0)*$E$2/100</f>
        <v>0</v>
      </c>
      <c r="CJ80" s="5" t="str">
        <f t="shared" si="30"/>
        <v>,  85,170,0</v>
      </c>
      <c r="CK80" s="43">
        <f>IFERROR(VLOOKUP(Z80,Таблица1[],3,0),0)*$E$2/100</f>
        <v>85</v>
      </c>
      <c r="CL80" s="43">
        <f>IFERROR(VLOOKUP(Z80,Таблица1[],2,0),0)*$E$2/100</f>
        <v>170</v>
      </c>
      <c r="CM80" s="43">
        <f>IFERROR(VLOOKUP(Z80,Таблица1[],4,0),0)*$E$2/100</f>
        <v>0</v>
      </c>
      <c r="CN80" s="5" t="str">
        <f t="shared" si="31"/>
        <v>,  85,170,0</v>
      </c>
      <c r="CO80" s="43">
        <f>IFERROR(VLOOKUP(AA80,Таблица1[],3,0),0)*$E$2/100</f>
        <v>85</v>
      </c>
      <c r="CP80" s="43">
        <f>IFERROR(VLOOKUP(AA80,Таблица1[],2,0),0)*$E$2/100</f>
        <v>170</v>
      </c>
      <c r="CQ80" s="43">
        <f>IFERROR(VLOOKUP(AA80,Таблица1[],4,0),0)*$E$2/100</f>
        <v>0</v>
      </c>
      <c r="CR80" s="5" t="str">
        <f t="shared" si="32"/>
        <v>,  85,170,0</v>
      </c>
    </row>
    <row r="81" spans="2:96" x14ac:dyDescent="0.45">
      <c r="B81" s="43">
        <v>1</v>
      </c>
      <c r="C81" s="43">
        <v>255</v>
      </c>
      <c r="D81" s="43">
        <v>1</v>
      </c>
      <c r="E81" s="43">
        <v>1</v>
      </c>
      <c r="F81" t="str">
        <f t="shared" si="33"/>
        <v>1,255,1,1</v>
      </c>
      <c r="P81" s="40" t="s">
        <v>33</v>
      </c>
      <c r="Q81" s="40" t="s">
        <v>33</v>
      </c>
      <c r="R81" s="40" t="s">
        <v>33</v>
      </c>
      <c r="S81" s="38" t="s">
        <v>33</v>
      </c>
      <c r="T81" s="38" t="s">
        <v>33</v>
      </c>
      <c r="U81" s="38" t="s">
        <v>33</v>
      </c>
      <c r="V81" s="38" t="s">
        <v>33</v>
      </c>
      <c r="W81" s="35" t="s">
        <v>33</v>
      </c>
      <c r="X81" s="35" t="s">
        <v>33</v>
      </c>
      <c r="Y81" s="31" t="s">
        <v>33</v>
      </c>
      <c r="Z81" s="31" t="s">
        <v>33</v>
      </c>
      <c r="AA81" s="33" t="s">
        <v>33</v>
      </c>
      <c r="AC81" t="str">
        <f>CONCATENATE($X$2,F81,CR81,CN81,CJ81,CF81,CB81,BX81,BT81,BP81,BL81,BH81,BD81,AZ81)</f>
        <v>.DB   1,255,1,1,  128,128,0,  128,128,0,  128,128,0,  128,128,0,  128,128,0,  128,128,0,  128,128,0,  128,128,0,  128,128,0,  128,128,0,  128,128,0,  128,128,0</v>
      </c>
      <c r="AD81" s="43" t="s">
        <v>24</v>
      </c>
      <c r="AE81" s="43"/>
      <c r="AF81" s="43"/>
      <c r="AG81" s="49">
        <f>IFERROR(VLOOKUP(HLOOKUP($AG$4,$H$4:$AA$24,ROW(AH81)-3, FALSE),Таблица1[],3,0),0)*$E$2/100</f>
        <v>0</v>
      </c>
      <c r="AH81" s="49">
        <f>IFERROR(VLOOKUP(HLOOKUP($AG$4,$H$4:$AA$24,ROW(AH81)-3, FALSE),Таблица1[],2,0),0)*$E$2/100</f>
        <v>0</v>
      </c>
      <c r="AI81" s="49">
        <f>IFERROR(VLOOKUP(HLOOKUP($AG$4,$H$4:$AA$24,ROW(AH81)-3, FALSE),Таблица1[],4,0),0)*$E$2/100</f>
        <v>0</v>
      </c>
      <c r="AJ81" s="5" t="str">
        <f t="shared" si="17"/>
        <v>,  0,0,0</v>
      </c>
      <c r="AK81" s="49">
        <f>IFERROR(VLOOKUP(G81,Таблица1[],3,0),0)*$E$2/100</f>
        <v>0</v>
      </c>
      <c r="AL81" s="43">
        <f>IFERROR(VLOOKUP(G81,Таблица1[],2,0),0)*$E$2/100</f>
        <v>0</v>
      </c>
      <c r="AM81" s="43">
        <f>IFERROR(VLOOKUP(G81,Таблица1[],4,0),0)*$E$2/100</f>
        <v>0</v>
      </c>
      <c r="AN81" s="5" t="str">
        <f t="shared" si="18"/>
        <v>,  0,0,0</v>
      </c>
      <c r="AO81" s="49">
        <f>IFERROR(VLOOKUP(K81,Таблица1[],3,0),0)*$E$2/100</f>
        <v>0</v>
      </c>
      <c r="AP81" s="43">
        <f>IFERROR(VLOOKUP(K81,Таблица1[],2,0),0)*$E$2/100</f>
        <v>0</v>
      </c>
      <c r="AQ81" s="43">
        <f>IFERROR(VLOOKUP(K81,Таблица1[],4,0),0)*$E$2/100</f>
        <v>0</v>
      </c>
      <c r="AR81" s="5" t="str">
        <f t="shared" si="19"/>
        <v>,  0,0,0</v>
      </c>
      <c r="AS81" s="49">
        <f>IFERROR(VLOOKUP(O81,Таблица1[],3,0),0)*$E$2/100</f>
        <v>0</v>
      </c>
      <c r="AT81" s="43">
        <f>IFERROR(VLOOKUP(O81,Таблица1[],2,0),0)*$E$2/100</f>
        <v>0</v>
      </c>
      <c r="AU81" s="43">
        <f>IFERROR(VLOOKUP(O81,Таблица1[],4,0),0)*$E$2/100</f>
        <v>0</v>
      </c>
      <c r="AV81" s="5" t="str">
        <f t="shared" si="20"/>
        <v>,  0,0,0</v>
      </c>
      <c r="AW81" s="47">
        <f>IFERROR(VLOOKUP(P81,Таблица1[],3,0),0)*$E$2/100</f>
        <v>127.5</v>
      </c>
      <c r="AX81" s="43">
        <f>IFERROR(VLOOKUP(P81,Таблица1[],2,0),0)*$E$2/100</f>
        <v>127.5</v>
      </c>
      <c r="AY81" s="43">
        <f>IFERROR(VLOOKUP(P81,Таблица1[],4,0),0)*$E$2/100</f>
        <v>0</v>
      </c>
      <c r="AZ81" s="5" t="str">
        <f t="shared" si="21"/>
        <v>,  128,128,0</v>
      </c>
      <c r="BA81" s="43">
        <f>IFERROR(VLOOKUP(Q81,Таблица1[],3,0),0)*$E$2/100</f>
        <v>127.5</v>
      </c>
      <c r="BB81" s="43">
        <f>IFERROR(VLOOKUP(Q81,Таблица1[],2,0),0)*$E$2/100</f>
        <v>127.5</v>
      </c>
      <c r="BC81" s="43">
        <f>IFERROR(VLOOKUP(Q81,Таблица1[],4,0),0)*$E$2/100</f>
        <v>0</v>
      </c>
      <c r="BD81" s="5" t="str">
        <f t="shared" si="22"/>
        <v>,  128,128,0</v>
      </c>
      <c r="BE81" s="43">
        <f>IFERROR(VLOOKUP(R81,Таблица1[],3,0),0)*$E$2/100</f>
        <v>127.5</v>
      </c>
      <c r="BF81" s="43">
        <f>IFERROR(VLOOKUP(R81,Таблица1[],2,0),0)*$E$2/100</f>
        <v>127.5</v>
      </c>
      <c r="BG81" s="43">
        <f>IFERROR(VLOOKUP(R81,Таблица1[],4,0),0)*$E$2/100</f>
        <v>0</v>
      </c>
      <c r="BH81" s="5" t="str">
        <f t="shared" si="23"/>
        <v>,  128,128,0</v>
      </c>
      <c r="BI81" s="43">
        <f>IFERROR(VLOOKUP(S81,Таблица1[],3,0),0)*$E$2/100</f>
        <v>127.5</v>
      </c>
      <c r="BJ81" s="43">
        <f>IFERROR(VLOOKUP(S81,Таблица1[],2,0),0)*$E$2/100</f>
        <v>127.5</v>
      </c>
      <c r="BK81" s="43">
        <f>IFERROR(VLOOKUP(S81,Таблица1[],4,0),0)*$E$2/100</f>
        <v>0</v>
      </c>
      <c r="BL81" s="5" t="str">
        <f t="shared" si="24"/>
        <v>,  128,128,0</v>
      </c>
      <c r="BM81" s="43">
        <f>IFERROR(VLOOKUP(T81,Таблица1[],3,0),0)*$E$2/100</f>
        <v>127.5</v>
      </c>
      <c r="BN81" s="43">
        <f>IFERROR(VLOOKUP(T81,Таблица1[],2,0),0)*$E$2/100</f>
        <v>127.5</v>
      </c>
      <c r="BO81" s="43">
        <f>IFERROR(VLOOKUP(T81,Таблица1[],4,0),0)*$E$2/100</f>
        <v>0</v>
      </c>
      <c r="BP81" s="5" t="str">
        <f t="shared" si="25"/>
        <v>,  128,128,0</v>
      </c>
      <c r="BQ81" s="43">
        <f>IFERROR(VLOOKUP(U81,Таблица1[],3,0),0)*$E$2/100</f>
        <v>127.5</v>
      </c>
      <c r="BR81" s="43">
        <f>IFERROR(VLOOKUP(U81,Таблица1[],2,0),0)*$E$2/100</f>
        <v>127.5</v>
      </c>
      <c r="BS81" s="43">
        <f>IFERROR(VLOOKUP(U81,Таблица1[],4,0),0)*$E$2/100</f>
        <v>0</v>
      </c>
      <c r="BT81" s="5" t="str">
        <f t="shared" si="26"/>
        <v>,  128,128,0</v>
      </c>
      <c r="BU81" s="43">
        <f>IFERROR(VLOOKUP(V81,Таблица1[],3,0),0)*$E$2/100</f>
        <v>127.5</v>
      </c>
      <c r="BV81" s="43">
        <f>IFERROR(VLOOKUP(V81,Таблица1[],2,0),0)*$E$2/100</f>
        <v>127.5</v>
      </c>
      <c r="BW81" s="43">
        <f>IFERROR(VLOOKUP(V81,Таблица1[],4,0),0)*$E$2/100</f>
        <v>0</v>
      </c>
      <c r="BX81" s="5" t="str">
        <f t="shared" si="27"/>
        <v>,  128,128,0</v>
      </c>
      <c r="BY81" s="43">
        <f>IFERROR(VLOOKUP(W81,Таблица1[],3,0),0)*$E$2/100</f>
        <v>127.5</v>
      </c>
      <c r="BZ81" s="43">
        <f>IFERROR(VLOOKUP(W81,Таблица1[],2,0),0)*$E$2/100</f>
        <v>127.5</v>
      </c>
      <c r="CA81" s="43">
        <f>IFERROR(VLOOKUP(W81,Таблица1[],4,0),0)*$E$2/100</f>
        <v>0</v>
      </c>
      <c r="CB81" s="5" t="str">
        <f t="shared" si="28"/>
        <v>,  128,128,0</v>
      </c>
      <c r="CC81" s="43">
        <f>IFERROR(VLOOKUP(X81,Таблица1[],3,0),0)*$E$2/100</f>
        <v>127.5</v>
      </c>
      <c r="CD81" s="43">
        <f>IFERROR(VLOOKUP(X81,Таблица1[],2,0),0)*$E$2/100</f>
        <v>127.5</v>
      </c>
      <c r="CE81" s="43">
        <f>IFERROR(VLOOKUP(X81,Таблица1[],4,0),0)*$E$2/100</f>
        <v>0</v>
      </c>
      <c r="CF81" s="5" t="str">
        <f t="shared" si="29"/>
        <v>,  128,128,0</v>
      </c>
      <c r="CG81" s="43">
        <f>IFERROR(VLOOKUP(Y81,Таблица1[],3,0),0)*$E$2/100</f>
        <v>127.5</v>
      </c>
      <c r="CH81" s="43">
        <f>IFERROR(VLOOKUP(Y81,Таблица1[],2,0),0)*$E$2/100</f>
        <v>127.5</v>
      </c>
      <c r="CI81" s="43">
        <f>IFERROR(VLOOKUP(Y81,Таблица1[],4,0),0)*$E$2/100</f>
        <v>0</v>
      </c>
      <c r="CJ81" s="5" t="str">
        <f t="shared" si="30"/>
        <v>,  128,128,0</v>
      </c>
      <c r="CK81" s="43">
        <f>IFERROR(VLOOKUP(Z81,Таблица1[],3,0),0)*$E$2/100</f>
        <v>127.5</v>
      </c>
      <c r="CL81" s="43">
        <f>IFERROR(VLOOKUP(Z81,Таблица1[],2,0),0)*$E$2/100</f>
        <v>127.5</v>
      </c>
      <c r="CM81" s="43">
        <f>IFERROR(VLOOKUP(Z81,Таблица1[],4,0),0)*$E$2/100</f>
        <v>0</v>
      </c>
      <c r="CN81" s="5" t="str">
        <f t="shared" si="31"/>
        <v>,  128,128,0</v>
      </c>
      <c r="CO81" s="43">
        <f>IFERROR(VLOOKUP(AA81,Таблица1[],3,0),0)*$E$2/100</f>
        <v>127.5</v>
      </c>
      <c r="CP81" s="43">
        <f>IFERROR(VLOOKUP(AA81,Таблица1[],2,0),0)*$E$2/100</f>
        <v>127.5</v>
      </c>
      <c r="CQ81" s="43">
        <f>IFERROR(VLOOKUP(AA81,Таблица1[],4,0),0)*$E$2/100</f>
        <v>0</v>
      </c>
      <c r="CR81" s="5" t="str">
        <f t="shared" si="32"/>
        <v>,  128,128,0</v>
      </c>
    </row>
    <row r="82" spans="2:96" x14ac:dyDescent="0.45">
      <c r="B82" s="43">
        <v>1</v>
      </c>
      <c r="C82" s="43">
        <v>255</v>
      </c>
      <c r="D82" s="43">
        <v>1</v>
      </c>
      <c r="E82" s="43">
        <v>1</v>
      </c>
      <c r="F82" t="str">
        <f t="shared" si="33"/>
        <v>1,255,1,1</v>
      </c>
      <c r="P82" s="40" t="s">
        <v>35</v>
      </c>
      <c r="Q82" s="40" t="s">
        <v>35</v>
      </c>
      <c r="R82" s="40" t="s">
        <v>35</v>
      </c>
      <c r="S82" s="38" t="s">
        <v>35</v>
      </c>
      <c r="T82" s="38" t="s">
        <v>35</v>
      </c>
      <c r="U82" s="38" t="s">
        <v>35</v>
      </c>
      <c r="V82" s="38" t="s">
        <v>35</v>
      </c>
      <c r="W82" s="35" t="s">
        <v>35</v>
      </c>
      <c r="X82" s="35" t="s">
        <v>35</v>
      </c>
      <c r="Y82" s="31" t="s">
        <v>35</v>
      </c>
      <c r="Z82" s="31" t="s">
        <v>35</v>
      </c>
      <c r="AA82" s="33" t="s">
        <v>35</v>
      </c>
      <c r="AC82" t="str">
        <f>CONCATENATE($X$2,F82,CR82,CN82,CJ82,CF82,CB82,BX82,BT82,BP82,BL82,BH82,BD82,AZ82)</f>
        <v>.DB   1,255,1,1,  255,0,0,  255,0,0,  255,0,0,  255,0,0,  255,0,0,  255,0,0,  255,0,0,  255,0,0,  255,0,0,  255,0,0,  255,0,0,  255,0,0</v>
      </c>
      <c r="AD82" s="43" t="s">
        <v>24</v>
      </c>
      <c r="AE82" s="43"/>
      <c r="AF82" s="43"/>
      <c r="AG82" s="49">
        <f>IFERROR(VLOOKUP(HLOOKUP($AG$4,$H$4:$AA$24,ROW(AH82)-3, FALSE),Таблица1[],3,0),0)*$E$2/100</f>
        <v>0</v>
      </c>
      <c r="AH82" s="49">
        <f>IFERROR(VLOOKUP(HLOOKUP($AG$4,$H$4:$AA$24,ROW(AH82)-3, FALSE),Таблица1[],2,0),0)*$E$2/100</f>
        <v>0</v>
      </c>
      <c r="AI82" s="49">
        <f>IFERROR(VLOOKUP(HLOOKUP($AG$4,$H$4:$AA$24,ROW(AH82)-3, FALSE),Таблица1[],4,0),0)*$E$2/100</f>
        <v>0</v>
      </c>
      <c r="AJ82" s="5" t="str">
        <f t="shared" si="17"/>
        <v>,  0,0,0</v>
      </c>
      <c r="AK82" s="49">
        <f>IFERROR(VLOOKUP(G82,Таблица1[],3,0),0)*$E$2/100</f>
        <v>0</v>
      </c>
      <c r="AL82" s="43">
        <f>IFERROR(VLOOKUP(G82,Таблица1[],2,0),0)*$E$2/100</f>
        <v>0</v>
      </c>
      <c r="AM82" s="43">
        <f>IFERROR(VLOOKUP(G82,Таблица1[],4,0),0)*$E$2/100</f>
        <v>0</v>
      </c>
      <c r="AN82" s="5" t="str">
        <f t="shared" si="18"/>
        <v>,  0,0,0</v>
      </c>
      <c r="AO82" s="49">
        <f>IFERROR(VLOOKUP(K82,Таблица1[],3,0),0)*$E$2/100</f>
        <v>0</v>
      </c>
      <c r="AP82" s="43">
        <f>IFERROR(VLOOKUP(K82,Таблица1[],2,0),0)*$E$2/100</f>
        <v>0</v>
      </c>
      <c r="AQ82" s="43">
        <f>IFERROR(VLOOKUP(K82,Таблица1[],4,0),0)*$E$2/100</f>
        <v>0</v>
      </c>
      <c r="AR82" s="5" t="str">
        <f t="shared" si="19"/>
        <v>,  0,0,0</v>
      </c>
      <c r="AS82" s="49">
        <f>IFERROR(VLOOKUP(O82,Таблица1[],3,0),0)*$E$2/100</f>
        <v>0</v>
      </c>
      <c r="AT82" s="43">
        <f>IFERROR(VLOOKUP(O82,Таблица1[],2,0),0)*$E$2/100</f>
        <v>0</v>
      </c>
      <c r="AU82" s="43">
        <f>IFERROR(VLOOKUP(O82,Таблица1[],4,0),0)*$E$2/100</f>
        <v>0</v>
      </c>
      <c r="AV82" s="5" t="str">
        <f t="shared" si="20"/>
        <v>,  0,0,0</v>
      </c>
      <c r="AW82" s="47">
        <f>IFERROR(VLOOKUP(P82,Таблица1[],3,0),0)*$E$2/100</f>
        <v>255</v>
      </c>
      <c r="AX82" s="43">
        <f>IFERROR(VLOOKUP(P82,Таблица1[],2,0),0)*$E$2/100</f>
        <v>0</v>
      </c>
      <c r="AY82" s="43">
        <f>IFERROR(VLOOKUP(P82,Таблица1[],4,0),0)*$E$2/100</f>
        <v>0</v>
      </c>
      <c r="AZ82" s="5" t="str">
        <f t="shared" si="21"/>
        <v>,  255,0,0</v>
      </c>
      <c r="BA82" s="43">
        <f>IFERROR(VLOOKUP(Q82,Таблица1[],3,0),0)*$E$2/100</f>
        <v>255</v>
      </c>
      <c r="BB82" s="43">
        <f>IFERROR(VLOOKUP(Q82,Таблица1[],2,0),0)*$E$2/100</f>
        <v>0</v>
      </c>
      <c r="BC82" s="43">
        <f>IFERROR(VLOOKUP(Q82,Таблица1[],4,0),0)*$E$2/100</f>
        <v>0</v>
      </c>
      <c r="BD82" s="5" t="str">
        <f t="shared" si="22"/>
        <v>,  255,0,0</v>
      </c>
      <c r="BE82" s="43">
        <f>IFERROR(VLOOKUP(R82,Таблица1[],3,0),0)*$E$2/100</f>
        <v>255</v>
      </c>
      <c r="BF82" s="43">
        <f>IFERROR(VLOOKUP(R82,Таблица1[],2,0),0)*$E$2/100</f>
        <v>0</v>
      </c>
      <c r="BG82" s="43">
        <f>IFERROR(VLOOKUP(R82,Таблица1[],4,0),0)*$E$2/100</f>
        <v>0</v>
      </c>
      <c r="BH82" s="5" t="str">
        <f t="shared" si="23"/>
        <v>,  255,0,0</v>
      </c>
      <c r="BI82" s="43">
        <f>IFERROR(VLOOKUP(S82,Таблица1[],3,0),0)*$E$2/100</f>
        <v>255</v>
      </c>
      <c r="BJ82" s="43">
        <f>IFERROR(VLOOKUP(S82,Таблица1[],2,0),0)*$E$2/100</f>
        <v>0</v>
      </c>
      <c r="BK82" s="43">
        <f>IFERROR(VLOOKUP(S82,Таблица1[],4,0),0)*$E$2/100</f>
        <v>0</v>
      </c>
      <c r="BL82" s="5" t="str">
        <f t="shared" si="24"/>
        <v>,  255,0,0</v>
      </c>
      <c r="BM82" s="43">
        <f>IFERROR(VLOOKUP(T82,Таблица1[],3,0),0)*$E$2/100</f>
        <v>255</v>
      </c>
      <c r="BN82" s="43">
        <f>IFERROR(VLOOKUP(T82,Таблица1[],2,0),0)*$E$2/100</f>
        <v>0</v>
      </c>
      <c r="BO82" s="43">
        <f>IFERROR(VLOOKUP(T82,Таблица1[],4,0),0)*$E$2/100</f>
        <v>0</v>
      </c>
      <c r="BP82" s="5" t="str">
        <f t="shared" si="25"/>
        <v>,  255,0,0</v>
      </c>
      <c r="BQ82" s="43">
        <f>IFERROR(VLOOKUP(U82,Таблица1[],3,0),0)*$E$2/100</f>
        <v>255</v>
      </c>
      <c r="BR82" s="43">
        <f>IFERROR(VLOOKUP(U82,Таблица1[],2,0),0)*$E$2/100</f>
        <v>0</v>
      </c>
      <c r="BS82" s="43">
        <f>IFERROR(VLOOKUP(U82,Таблица1[],4,0),0)*$E$2/100</f>
        <v>0</v>
      </c>
      <c r="BT82" s="5" t="str">
        <f t="shared" si="26"/>
        <v>,  255,0,0</v>
      </c>
      <c r="BU82" s="43">
        <f>IFERROR(VLOOKUP(V82,Таблица1[],3,0),0)*$E$2/100</f>
        <v>255</v>
      </c>
      <c r="BV82" s="43">
        <f>IFERROR(VLOOKUP(V82,Таблица1[],2,0),0)*$E$2/100</f>
        <v>0</v>
      </c>
      <c r="BW82" s="43">
        <f>IFERROR(VLOOKUP(V82,Таблица1[],4,0),0)*$E$2/100</f>
        <v>0</v>
      </c>
      <c r="BX82" s="5" t="str">
        <f t="shared" si="27"/>
        <v>,  255,0,0</v>
      </c>
      <c r="BY82" s="43">
        <f>IFERROR(VLOOKUP(W82,Таблица1[],3,0),0)*$E$2/100</f>
        <v>255</v>
      </c>
      <c r="BZ82" s="43">
        <f>IFERROR(VLOOKUP(W82,Таблица1[],2,0),0)*$E$2/100</f>
        <v>0</v>
      </c>
      <c r="CA82" s="43">
        <f>IFERROR(VLOOKUP(W82,Таблица1[],4,0),0)*$E$2/100</f>
        <v>0</v>
      </c>
      <c r="CB82" s="5" t="str">
        <f t="shared" si="28"/>
        <v>,  255,0,0</v>
      </c>
      <c r="CC82" s="43">
        <f>IFERROR(VLOOKUP(X82,Таблица1[],3,0),0)*$E$2/100</f>
        <v>255</v>
      </c>
      <c r="CD82" s="43">
        <f>IFERROR(VLOOKUP(X82,Таблица1[],2,0),0)*$E$2/100</f>
        <v>0</v>
      </c>
      <c r="CE82" s="43">
        <f>IFERROR(VLOOKUP(X82,Таблица1[],4,0),0)*$E$2/100</f>
        <v>0</v>
      </c>
      <c r="CF82" s="5" t="str">
        <f t="shared" si="29"/>
        <v>,  255,0,0</v>
      </c>
      <c r="CG82" s="43">
        <f>IFERROR(VLOOKUP(Y82,Таблица1[],3,0),0)*$E$2/100</f>
        <v>255</v>
      </c>
      <c r="CH82" s="43">
        <f>IFERROR(VLOOKUP(Y82,Таблица1[],2,0),0)*$E$2/100</f>
        <v>0</v>
      </c>
      <c r="CI82" s="43">
        <f>IFERROR(VLOOKUP(Y82,Таблица1[],4,0),0)*$E$2/100</f>
        <v>0</v>
      </c>
      <c r="CJ82" s="5" t="str">
        <f t="shared" si="30"/>
        <v>,  255,0,0</v>
      </c>
      <c r="CK82" s="43">
        <f>IFERROR(VLOOKUP(Z82,Таблица1[],3,0),0)*$E$2/100</f>
        <v>255</v>
      </c>
      <c r="CL82" s="43">
        <f>IFERROR(VLOOKUP(Z82,Таблица1[],2,0),0)*$E$2/100</f>
        <v>0</v>
      </c>
      <c r="CM82" s="43">
        <f>IFERROR(VLOOKUP(Z82,Таблица1[],4,0),0)*$E$2/100</f>
        <v>0</v>
      </c>
      <c r="CN82" s="5" t="str">
        <f t="shared" si="31"/>
        <v>,  255,0,0</v>
      </c>
      <c r="CO82" s="43">
        <f>IFERROR(VLOOKUP(AA82,Таблица1[],3,0),0)*$E$2/100</f>
        <v>255</v>
      </c>
      <c r="CP82" s="43">
        <f>IFERROR(VLOOKUP(AA82,Таблица1[],2,0),0)*$E$2/100</f>
        <v>0</v>
      </c>
      <c r="CQ82" s="43">
        <f>IFERROR(VLOOKUP(AA82,Таблица1[],4,0),0)*$E$2/100</f>
        <v>0</v>
      </c>
      <c r="CR82" s="5" t="str">
        <f t="shared" si="32"/>
        <v>,  255,0,0</v>
      </c>
    </row>
    <row r="83" spans="2:96" x14ac:dyDescent="0.45">
      <c r="B83" s="43">
        <v>1</v>
      </c>
      <c r="C83" s="43">
        <v>255</v>
      </c>
      <c r="D83" s="43">
        <v>1</v>
      </c>
      <c r="E83" s="43">
        <v>1</v>
      </c>
      <c r="F83" t="str">
        <f t="shared" si="33"/>
        <v>1,255,1,1</v>
      </c>
      <c r="P83" s="40" t="s">
        <v>37</v>
      </c>
      <c r="Q83" s="40" t="s">
        <v>37</v>
      </c>
      <c r="R83" s="40" t="s">
        <v>37</v>
      </c>
      <c r="S83" s="38" t="s">
        <v>37</v>
      </c>
      <c r="T83" s="38" t="s">
        <v>37</v>
      </c>
      <c r="U83" s="38" t="s">
        <v>37</v>
      </c>
      <c r="V83" s="38" t="s">
        <v>37</v>
      </c>
      <c r="W83" s="35" t="s">
        <v>37</v>
      </c>
      <c r="X83" s="35" t="s">
        <v>37</v>
      </c>
      <c r="Y83" s="31" t="s">
        <v>37</v>
      </c>
      <c r="Z83" s="31" t="s">
        <v>37</v>
      </c>
      <c r="AA83" s="33" t="s">
        <v>37</v>
      </c>
      <c r="AC83" t="str">
        <f>CONCATENATE($X$2,F83,CR83,CN83,CJ83,CF83,CB83,BX83,BT83,BP83,BL83,BH83,BD83,AZ83)</f>
        <v>.DB   1,255,1,1,  128,0,128,  128,0,128,  128,0,128,  128,0,128,  128,0,128,  128,0,128,  128,0,128,  128,0,128,  128,0,128,  128,0,128,  128,0,128,  128,0,128</v>
      </c>
      <c r="AD83" s="43" t="s">
        <v>24</v>
      </c>
      <c r="AE83" s="43"/>
      <c r="AF83" s="43"/>
      <c r="AG83" s="49">
        <f>IFERROR(VLOOKUP(HLOOKUP($AG$4,$H$4:$AA$24,ROW(AH83)-3, FALSE),Таблица1[],3,0),0)*$E$2/100</f>
        <v>0</v>
      </c>
      <c r="AH83" s="49">
        <f>IFERROR(VLOOKUP(HLOOKUP($AG$4,$H$4:$AA$24,ROW(AH83)-3, FALSE),Таблица1[],2,0),0)*$E$2/100</f>
        <v>0</v>
      </c>
      <c r="AI83" s="49">
        <f>IFERROR(VLOOKUP(HLOOKUP($AG$4,$H$4:$AA$24,ROW(AH83)-3, FALSE),Таблица1[],4,0),0)*$E$2/100</f>
        <v>0</v>
      </c>
      <c r="AJ83" s="5" t="str">
        <f t="shared" si="17"/>
        <v>,  0,0,0</v>
      </c>
      <c r="AK83" s="49">
        <f>IFERROR(VLOOKUP(G83,Таблица1[],3,0),0)*$E$2/100</f>
        <v>0</v>
      </c>
      <c r="AL83" s="43">
        <f>IFERROR(VLOOKUP(G83,Таблица1[],2,0),0)*$E$2/100</f>
        <v>0</v>
      </c>
      <c r="AM83" s="43">
        <f>IFERROR(VLOOKUP(G83,Таблица1[],4,0),0)*$E$2/100</f>
        <v>0</v>
      </c>
      <c r="AN83" s="5" t="str">
        <f t="shared" si="18"/>
        <v>,  0,0,0</v>
      </c>
      <c r="AO83" s="49">
        <f>IFERROR(VLOOKUP(K83,Таблица1[],3,0),0)*$E$2/100</f>
        <v>0</v>
      </c>
      <c r="AP83" s="43">
        <f>IFERROR(VLOOKUP(K83,Таблица1[],2,0),0)*$E$2/100</f>
        <v>0</v>
      </c>
      <c r="AQ83" s="43">
        <f>IFERROR(VLOOKUP(K83,Таблица1[],4,0),0)*$E$2/100</f>
        <v>0</v>
      </c>
      <c r="AR83" s="5" t="str">
        <f t="shared" si="19"/>
        <v>,  0,0,0</v>
      </c>
      <c r="AS83" s="49">
        <f>IFERROR(VLOOKUP(O83,Таблица1[],3,0),0)*$E$2/100</f>
        <v>0</v>
      </c>
      <c r="AT83" s="43">
        <f>IFERROR(VLOOKUP(O83,Таблица1[],2,0),0)*$E$2/100</f>
        <v>0</v>
      </c>
      <c r="AU83" s="43">
        <f>IFERROR(VLOOKUP(O83,Таблица1[],4,0),0)*$E$2/100</f>
        <v>0</v>
      </c>
      <c r="AV83" s="5" t="str">
        <f t="shared" si="20"/>
        <v>,  0,0,0</v>
      </c>
      <c r="AW83" s="47">
        <f>IFERROR(VLOOKUP(P83,Таблица1[],3,0),0)*$E$2/100</f>
        <v>127.5</v>
      </c>
      <c r="AX83" s="43">
        <f>IFERROR(VLOOKUP(P83,Таблица1[],2,0),0)*$E$2/100</f>
        <v>0</v>
      </c>
      <c r="AY83" s="43">
        <f>IFERROR(VLOOKUP(P83,Таблица1[],4,0),0)*$E$2/100</f>
        <v>127.5</v>
      </c>
      <c r="AZ83" s="5" t="str">
        <f t="shared" si="21"/>
        <v>,  128,0,128</v>
      </c>
      <c r="BA83" s="43">
        <f>IFERROR(VLOOKUP(Q83,Таблица1[],3,0),0)*$E$2/100</f>
        <v>127.5</v>
      </c>
      <c r="BB83" s="43">
        <f>IFERROR(VLOOKUP(Q83,Таблица1[],2,0),0)*$E$2/100</f>
        <v>0</v>
      </c>
      <c r="BC83" s="43">
        <f>IFERROR(VLOOKUP(Q83,Таблица1[],4,0),0)*$E$2/100</f>
        <v>127.5</v>
      </c>
      <c r="BD83" s="5" t="str">
        <f t="shared" si="22"/>
        <v>,  128,0,128</v>
      </c>
      <c r="BE83" s="43">
        <f>IFERROR(VLOOKUP(R83,Таблица1[],3,0),0)*$E$2/100</f>
        <v>127.5</v>
      </c>
      <c r="BF83" s="43">
        <f>IFERROR(VLOOKUP(R83,Таблица1[],2,0),0)*$E$2/100</f>
        <v>0</v>
      </c>
      <c r="BG83" s="43">
        <f>IFERROR(VLOOKUP(R83,Таблица1[],4,0),0)*$E$2/100</f>
        <v>127.5</v>
      </c>
      <c r="BH83" s="5" t="str">
        <f t="shared" si="23"/>
        <v>,  128,0,128</v>
      </c>
      <c r="BI83" s="43">
        <f>IFERROR(VLOOKUP(S83,Таблица1[],3,0),0)*$E$2/100</f>
        <v>127.5</v>
      </c>
      <c r="BJ83" s="43">
        <f>IFERROR(VLOOKUP(S83,Таблица1[],2,0),0)*$E$2/100</f>
        <v>0</v>
      </c>
      <c r="BK83" s="43">
        <f>IFERROR(VLOOKUP(S83,Таблица1[],4,0),0)*$E$2/100</f>
        <v>127.5</v>
      </c>
      <c r="BL83" s="5" t="str">
        <f t="shared" si="24"/>
        <v>,  128,0,128</v>
      </c>
      <c r="BM83" s="43">
        <f>IFERROR(VLOOKUP(T83,Таблица1[],3,0),0)*$E$2/100</f>
        <v>127.5</v>
      </c>
      <c r="BN83" s="43">
        <f>IFERROR(VLOOKUP(T83,Таблица1[],2,0),0)*$E$2/100</f>
        <v>0</v>
      </c>
      <c r="BO83" s="43">
        <f>IFERROR(VLOOKUP(T83,Таблица1[],4,0),0)*$E$2/100</f>
        <v>127.5</v>
      </c>
      <c r="BP83" s="5" t="str">
        <f t="shared" si="25"/>
        <v>,  128,0,128</v>
      </c>
      <c r="BQ83" s="43">
        <f>IFERROR(VLOOKUP(U83,Таблица1[],3,0),0)*$E$2/100</f>
        <v>127.5</v>
      </c>
      <c r="BR83" s="43">
        <f>IFERROR(VLOOKUP(U83,Таблица1[],2,0),0)*$E$2/100</f>
        <v>0</v>
      </c>
      <c r="BS83" s="43">
        <f>IFERROR(VLOOKUP(U83,Таблица1[],4,0),0)*$E$2/100</f>
        <v>127.5</v>
      </c>
      <c r="BT83" s="5" t="str">
        <f t="shared" si="26"/>
        <v>,  128,0,128</v>
      </c>
      <c r="BU83" s="43">
        <f>IFERROR(VLOOKUP(V83,Таблица1[],3,0),0)*$E$2/100</f>
        <v>127.5</v>
      </c>
      <c r="BV83" s="43">
        <f>IFERROR(VLOOKUP(V83,Таблица1[],2,0),0)*$E$2/100</f>
        <v>0</v>
      </c>
      <c r="BW83" s="43">
        <f>IFERROR(VLOOKUP(V83,Таблица1[],4,0),0)*$E$2/100</f>
        <v>127.5</v>
      </c>
      <c r="BX83" s="5" t="str">
        <f t="shared" si="27"/>
        <v>,  128,0,128</v>
      </c>
      <c r="BY83" s="43">
        <f>IFERROR(VLOOKUP(W83,Таблица1[],3,0),0)*$E$2/100</f>
        <v>127.5</v>
      </c>
      <c r="BZ83" s="43">
        <f>IFERROR(VLOOKUP(W83,Таблица1[],2,0),0)*$E$2/100</f>
        <v>0</v>
      </c>
      <c r="CA83" s="43">
        <f>IFERROR(VLOOKUP(W83,Таблица1[],4,0),0)*$E$2/100</f>
        <v>127.5</v>
      </c>
      <c r="CB83" s="5" t="str">
        <f t="shared" si="28"/>
        <v>,  128,0,128</v>
      </c>
      <c r="CC83" s="43">
        <f>IFERROR(VLOOKUP(X83,Таблица1[],3,0),0)*$E$2/100</f>
        <v>127.5</v>
      </c>
      <c r="CD83" s="43">
        <f>IFERROR(VLOOKUP(X83,Таблица1[],2,0),0)*$E$2/100</f>
        <v>0</v>
      </c>
      <c r="CE83" s="43">
        <f>IFERROR(VLOOKUP(X83,Таблица1[],4,0),0)*$E$2/100</f>
        <v>127.5</v>
      </c>
      <c r="CF83" s="5" t="str">
        <f t="shared" si="29"/>
        <v>,  128,0,128</v>
      </c>
      <c r="CG83" s="43">
        <f>IFERROR(VLOOKUP(Y83,Таблица1[],3,0),0)*$E$2/100</f>
        <v>127.5</v>
      </c>
      <c r="CH83" s="43">
        <f>IFERROR(VLOOKUP(Y83,Таблица1[],2,0),0)*$E$2/100</f>
        <v>0</v>
      </c>
      <c r="CI83" s="43">
        <f>IFERROR(VLOOKUP(Y83,Таблица1[],4,0),0)*$E$2/100</f>
        <v>127.5</v>
      </c>
      <c r="CJ83" s="5" t="str">
        <f t="shared" si="30"/>
        <v>,  128,0,128</v>
      </c>
      <c r="CK83" s="43">
        <f>IFERROR(VLOOKUP(Z83,Таблица1[],3,0),0)*$E$2/100</f>
        <v>127.5</v>
      </c>
      <c r="CL83" s="43">
        <f>IFERROR(VLOOKUP(Z83,Таблица1[],2,0),0)*$E$2/100</f>
        <v>0</v>
      </c>
      <c r="CM83" s="43">
        <f>IFERROR(VLOOKUP(Z83,Таблица1[],4,0),0)*$E$2/100</f>
        <v>127.5</v>
      </c>
      <c r="CN83" s="5" t="str">
        <f t="shared" si="31"/>
        <v>,  128,0,128</v>
      </c>
      <c r="CO83" s="43">
        <f>IFERROR(VLOOKUP(AA83,Таблица1[],3,0),0)*$E$2/100</f>
        <v>127.5</v>
      </c>
      <c r="CP83" s="43">
        <f>IFERROR(VLOOKUP(AA83,Таблица1[],2,0),0)*$E$2/100</f>
        <v>0</v>
      </c>
      <c r="CQ83" s="43">
        <f>IFERROR(VLOOKUP(AA83,Таблица1[],4,0),0)*$E$2/100</f>
        <v>127.5</v>
      </c>
      <c r="CR83" s="5" t="str">
        <f t="shared" si="32"/>
        <v>,  128,0,128</v>
      </c>
    </row>
    <row r="84" spans="2:96" x14ac:dyDescent="0.45">
      <c r="B84" s="43">
        <v>1</v>
      </c>
      <c r="C84" s="43">
        <v>255</v>
      </c>
      <c r="D84" s="43">
        <v>1</v>
      </c>
      <c r="E84" s="43">
        <v>1</v>
      </c>
      <c r="F84" t="str">
        <f t="shared" si="33"/>
        <v>1,255,1,1</v>
      </c>
      <c r="P84" s="40" t="s">
        <v>39</v>
      </c>
      <c r="Q84" s="40" t="s">
        <v>39</v>
      </c>
      <c r="R84" s="40" t="s">
        <v>39</v>
      </c>
      <c r="S84" s="38" t="s">
        <v>39</v>
      </c>
      <c r="T84" s="38" t="s">
        <v>39</v>
      </c>
      <c r="U84" s="38" t="s">
        <v>39</v>
      </c>
      <c r="V84" s="38" t="s">
        <v>39</v>
      </c>
      <c r="W84" s="35" t="s">
        <v>39</v>
      </c>
      <c r="X84" s="35" t="s">
        <v>39</v>
      </c>
      <c r="Y84" s="31" t="s">
        <v>39</v>
      </c>
      <c r="Z84" s="31" t="s">
        <v>39</v>
      </c>
      <c r="AA84" s="33" t="s">
        <v>39</v>
      </c>
      <c r="AC84" t="str">
        <f>CONCATENATE($X$2,F84,CR84,CN84,CJ84,CF84,CB84,BX84,BT84,BP84,BL84,BH84,BD84,AZ84)</f>
        <v>.DB   1,255,1,1,  0,0,255,  0,0,255,  0,0,255,  0,0,255,  0,0,255,  0,0,255,  0,0,255,  0,0,255,  0,0,255,  0,0,255,  0,0,255,  0,0,255</v>
      </c>
      <c r="AD84" s="43" t="s">
        <v>24</v>
      </c>
      <c r="AE84" s="43"/>
      <c r="AF84" s="43"/>
      <c r="AG84" s="49">
        <f>IFERROR(VLOOKUP(HLOOKUP($AG$4,$H$4:$AA$24,ROW(AH84)-3, FALSE),Таблица1[],3,0),0)*$E$2/100</f>
        <v>0</v>
      </c>
      <c r="AH84" s="49">
        <f>IFERROR(VLOOKUP(HLOOKUP($AG$4,$H$4:$AA$24,ROW(AH84)-3, FALSE),Таблица1[],2,0),0)*$E$2/100</f>
        <v>0</v>
      </c>
      <c r="AI84" s="49">
        <f>IFERROR(VLOOKUP(HLOOKUP($AG$4,$H$4:$AA$24,ROW(AH84)-3, FALSE),Таблица1[],4,0),0)*$E$2/100</f>
        <v>0</v>
      </c>
      <c r="AJ84" s="5" t="str">
        <f t="shared" si="17"/>
        <v>,  0,0,0</v>
      </c>
      <c r="AK84" s="49">
        <f>IFERROR(VLOOKUP(G84,Таблица1[],3,0),0)*$E$2/100</f>
        <v>0</v>
      </c>
      <c r="AL84" s="43">
        <f>IFERROR(VLOOKUP(G84,Таблица1[],2,0),0)*$E$2/100</f>
        <v>0</v>
      </c>
      <c r="AM84" s="43">
        <f>IFERROR(VLOOKUP(G84,Таблица1[],4,0),0)*$E$2/100</f>
        <v>0</v>
      </c>
      <c r="AN84" s="5" t="str">
        <f t="shared" si="18"/>
        <v>,  0,0,0</v>
      </c>
      <c r="AO84" s="49">
        <f>IFERROR(VLOOKUP(K84,Таблица1[],3,0),0)*$E$2/100</f>
        <v>0</v>
      </c>
      <c r="AP84" s="43">
        <f>IFERROR(VLOOKUP(K84,Таблица1[],2,0),0)*$E$2/100</f>
        <v>0</v>
      </c>
      <c r="AQ84" s="43">
        <f>IFERROR(VLOOKUP(K84,Таблица1[],4,0),0)*$E$2/100</f>
        <v>0</v>
      </c>
      <c r="AR84" s="5" t="str">
        <f t="shared" si="19"/>
        <v>,  0,0,0</v>
      </c>
      <c r="AS84" s="49">
        <f>IFERROR(VLOOKUP(O84,Таблица1[],3,0),0)*$E$2/100</f>
        <v>0</v>
      </c>
      <c r="AT84" s="43">
        <f>IFERROR(VLOOKUP(O84,Таблица1[],2,0),0)*$E$2/100</f>
        <v>0</v>
      </c>
      <c r="AU84" s="43">
        <f>IFERROR(VLOOKUP(O84,Таблица1[],4,0),0)*$E$2/100</f>
        <v>0</v>
      </c>
      <c r="AV84" s="5" t="str">
        <f t="shared" si="20"/>
        <v>,  0,0,0</v>
      </c>
      <c r="AW84" s="47">
        <f>IFERROR(VLOOKUP(P84,Таблица1[],3,0),0)*$E$2/100</f>
        <v>0</v>
      </c>
      <c r="AX84" s="43">
        <f>IFERROR(VLOOKUP(P84,Таблица1[],2,0),0)*$E$2/100</f>
        <v>0</v>
      </c>
      <c r="AY84" s="43">
        <f>IFERROR(VLOOKUP(P84,Таблица1[],4,0),0)*$E$2/100</f>
        <v>255</v>
      </c>
      <c r="AZ84" s="5" t="str">
        <f t="shared" si="21"/>
        <v>,  0,0,255</v>
      </c>
      <c r="BA84" s="43">
        <f>IFERROR(VLOOKUP(Q84,Таблица1[],3,0),0)*$E$2/100</f>
        <v>0</v>
      </c>
      <c r="BB84" s="43">
        <f>IFERROR(VLOOKUP(Q84,Таблица1[],2,0),0)*$E$2/100</f>
        <v>0</v>
      </c>
      <c r="BC84" s="43">
        <f>IFERROR(VLOOKUP(Q84,Таблица1[],4,0),0)*$E$2/100</f>
        <v>255</v>
      </c>
      <c r="BD84" s="5" t="str">
        <f t="shared" si="22"/>
        <v>,  0,0,255</v>
      </c>
      <c r="BE84" s="43">
        <f>IFERROR(VLOOKUP(R84,Таблица1[],3,0),0)*$E$2/100</f>
        <v>0</v>
      </c>
      <c r="BF84" s="43">
        <f>IFERROR(VLOOKUP(R84,Таблица1[],2,0),0)*$E$2/100</f>
        <v>0</v>
      </c>
      <c r="BG84" s="43">
        <f>IFERROR(VLOOKUP(R84,Таблица1[],4,0),0)*$E$2/100</f>
        <v>255</v>
      </c>
      <c r="BH84" s="5" t="str">
        <f t="shared" si="23"/>
        <v>,  0,0,255</v>
      </c>
      <c r="BI84" s="43">
        <f>IFERROR(VLOOKUP(S84,Таблица1[],3,0),0)*$E$2/100</f>
        <v>0</v>
      </c>
      <c r="BJ84" s="43">
        <f>IFERROR(VLOOKUP(S84,Таблица1[],2,0),0)*$E$2/100</f>
        <v>0</v>
      </c>
      <c r="BK84" s="43">
        <f>IFERROR(VLOOKUP(S84,Таблица1[],4,0),0)*$E$2/100</f>
        <v>255</v>
      </c>
      <c r="BL84" s="5" t="str">
        <f t="shared" si="24"/>
        <v>,  0,0,255</v>
      </c>
      <c r="BM84" s="43">
        <f>IFERROR(VLOOKUP(T84,Таблица1[],3,0),0)*$E$2/100</f>
        <v>0</v>
      </c>
      <c r="BN84" s="43">
        <f>IFERROR(VLOOKUP(T84,Таблица1[],2,0),0)*$E$2/100</f>
        <v>0</v>
      </c>
      <c r="BO84" s="43">
        <f>IFERROR(VLOOKUP(T84,Таблица1[],4,0),0)*$E$2/100</f>
        <v>255</v>
      </c>
      <c r="BP84" s="5" t="str">
        <f t="shared" si="25"/>
        <v>,  0,0,255</v>
      </c>
      <c r="BQ84" s="43">
        <f>IFERROR(VLOOKUP(U84,Таблица1[],3,0),0)*$E$2/100</f>
        <v>0</v>
      </c>
      <c r="BR84" s="43">
        <f>IFERROR(VLOOKUP(U84,Таблица1[],2,0),0)*$E$2/100</f>
        <v>0</v>
      </c>
      <c r="BS84" s="43">
        <f>IFERROR(VLOOKUP(U84,Таблица1[],4,0),0)*$E$2/100</f>
        <v>255</v>
      </c>
      <c r="BT84" s="5" t="str">
        <f t="shared" si="26"/>
        <v>,  0,0,255</v>
      </c>
      <c r="BU84" s="43">
        <f>IFERROR(VLOOKUP(V84,Таблица1[],3,0),0)*$E$2/100</f>
        <v>0</v>
      </c>
      <c r="BV84" s="43">
        <f>IFERROR(VLOOKUP(V84,Таблица1[],2,0),0)*$E$2/100</f>
        <v>0</v>
      </c>
      <c r="BW84" s="43">
        <f>IFERROR(VLOOKUP(V84,Таблица1[],4,0),0)*$E$2/100</f>
        <v>255</v>
      </c>
      <c r="BX84" s="5" t="str">
        <f t="shared" si="27"/>
        <v>,  0,0,255</v>
      </c>
      <c r="BY84" s="43">
        <f>IFERROR(VLOOKUP(W84,Таблица1[],3,0),0)*$E$2/100</f>
        <v>0</v>
      </c>
      <c r="BZ84" s="43">
        <f>IFERROR(VLOOKUP(W84,Таблица1[],2,0),0)*$E$2/100</f>
        <v>0</v>
      </c>
      <c r="CA84" s="43">
        <f>IFERROR(VLOOKUP(W84,Таблица1[],4,0),0)*$E$2/100</f>
        <v>255</v>
      </c>
      <c r="CB84" s="5" t="str">
        <f t="shared" si="28"/>
        <v>,  0,0,255</v>
      </c>
      <c r="CC84" s="43">
        <f>IFERROR(VLOOKUP(X84,Таблица1[],3,0),0)*$E$2/100</f>
        <v>0</v>
      </c>
      <c r="CD84" s="43">
        <f>IFERROR(VLOOKUP(X84,Таблица1[],2,0),0)*$E$2/100</f>
        <v>0</v>
      </c>
      <c r="CE84" s="43">
        <f>IFERROR(VLOOKUP(X84,Таблица1[],4,0),0)*$E$2/100</f>
        <v>255</v>
      </c>
      <c r="CF84" s="5" t="str">
        <f t="shared" si="29"/>
        <v>,  0,0,255</v>
      </c>
      <c r="CG84" s="43">
        <f>IFERROR(VLOOKUP(Y84,Таблица1[],3,0),0)*$E$2/100</f>
        <v>0</v>
      </c>
      <c r="CH84" s="43">
        <f>IFERROR(VLOOKUP(Y84,Таблица1[],2,0),0)*$E$2/100</f>
        <v>0</v>
      </c>
      <c r="CI84" s="43">
        <f>IFERROR(VLOOKUP(Y84,Таблица1[],4,0),0)*$E$2/100</f>
        <v>255</v>
      </c>
      <c r="CJ84" s="5" t="str">
        <f t="shared" si="30"/>
        <v>,  0,0,255</v>
      </c>
      <c r="CK84" s="43">
        <f>IFERROR(VLOOKUP(Z84,Таблица1[],3,0),0)*$E$2/100</f>
        <v>0</v>
      </c>
      <c r="CL84" s="43">
        <f>IFERROR(VLOOKUP(Z84,Таблица1[],2,0),0)*$E$2/100</f>
        <v>0</v>
      </c>
      <c r="CM84" s="43">
        <f>IFERROR(VLOOKUP(Z84,Таблица1[],4,0),0)*$E$2/100</f>
        <v>255</v>
      </c>
      <c r="CN84" s="5" t="str">
        <f t="shared" si="31"/>
        <v>,  0,0,255</v>
      </c>
      <c r="CO84" s="43">
        <f>IFERROR(VLOOKUP(AA84,Таблица1[],3,0),0)*$E$2/100</f>
        <v>0</v>
      </c>
      <c r="CP84" s="43">
        <f>IFERROR(VLOOKUP(AA84,Таблица1[],2,0),0)*$E$2/100</f>
        <v>0</v>
      </c>
      <c r="CQ84" s="43">
        <f>IFERROR(VLOOKUP(AA84,Таблица1[],4,0),0)*$E$2/100</f>
        <v>255</v>
      </c>
      <c r="CR84" s="5" t="str">
        <f t="shared" si="32"/>
        <v>,  0,0,255</v>
      </c>
    </row>
    <row r="85" spans="2:96" x14ac:dyDescent="0.45">
      <c r="B85" s="43">
        <v>1</v>
      </c>
      <c r="C85" s="43">
        <v>255</v>
      </c>
      <c r="D85" s="43">
        <v>1</v>
      </c>
      <c r="E85" s="43">
        <v>1</v>
      </c>
      <c r="F85" t="str">
        <f t="shared" si="33"/>
        <v>1,255,1,1</v>
      </c>
      <c r="P85" s="40" t="s">
        <v>40</v>
      </c>
      <c r="Q85" s="40" t="s">
        <v>40</v>
      </c>
      <c r="R85" s="40" t="s">
        <v>40</v>
      </c>
      <c r="S85" s="38" t="s">
        <v>40</v>
      </c>
      <c r="T85" s="38" t="s">
        <v>40</v>
      </c>
      <c r="U85" s="38" t="s">
        <v>40</v>
      </c>
      <c r="V85" s="38" t="s">
        <v>40</v>
      </c>
      <c r="W85" s="35" t="s">
        <v>40</v>
      </c>
      <c r="X85" s="35" t="s">
        <v>40</v>
      </c>
      <c r="Y85" s="31" t="s">
        <v>40</v>
      </c>
      <c r="Z85" s="31" t="s">
        <v>40</v>
      </c>
      <c r="AA85" s="33" t="s">
        <v>40</v>
      </c>
      <c r="AC85" t="str">
        <f>CONCATENATE($X$2,F85,CR85,CN85,CJ85,CF85,CB85,BX85,BT85,BP85,BL85,BH85,BD85,AZ85)</f>
        <v>.DB   1,255,1,1,  0,85,170,  0,85,170,  0,85,170,  0,85,170,  0,85,170,  0,85,170,  0,85,170,  0,85,170,  0,85,170,  0,85,170,  0,85,170,  0,85,170</v>
      </c>
      <c r="AD85" s="43" t="s">
        <v>24</v>
      </c>
      <c r="AE85" s="43"/>
      <c r="AF85" s="43"/>
      <c r="AG85" s="49">
        <f>IFERROR(VLOOKUP(HLOOKUP($AG$4,$H$4:$AA$24,ROW(AH85)-3, FALSE),Таблица1[],3,0),0)*$E$2/100</f>
        <v>0</v>
      </c>
      <c r="AH85" s="49">
        <f>IFERROR(VLOOKUP(HLOOKUP($AG$4,$H$4:$AA$24,ROW(AH85)-3, FALSE),Таблица1[],2,0),0)*$E$2/100</f>
        <v>0</v>
      </c>
      <c r="AI85" s="49">
        <f>IFERROR(VLOOKUP(HLOOKUP($AG$4,$H$4:$AA$24,ROW(AH85)-3, FALSE),Таблица1[],4,0),0)*$E$2/100</f>
        <v>0</v>
      </c>
      <c r="AJ85" s="5" t="str">
        <f t="shared" si="17"/>
        <v>,  0,0,0</v>
      </c>
      <c r="AK85" s="49">
        <f>IFERROR(VLOOKUP(G85,Таблица1[],3,0),0)*$E$2/100</f>
        <v>0</v>
      </c>
      <c r="AL85" s="43">
        <f>IFERROR(VLOOKUP(G85,Таблица1[],2,0),0)*$E$2/100</f>
        <v>0</v>
      </c>
      <c r="AM85" s="43">
        <f>IFERROR(VLOOKUP(G85,Таблица1[],4,0),0)*$E$2/100</f>
        <v>0</v>
      </c>
      <c r="AN85" s="5" t="str">
        <f t="shared" si="18"/>
        <v>,  0,0,0</v>
      </c>
      <c r="AO85" s="49">
        <f>IFERROR(VLOOKUP(K85,Таблица1[],3,0),0)*$E$2/100</f>
        <v>0</v>
      </c>
      <c r="AP85" s="43">
        <f>IFERROR(VLOOKUP(K85,Таблица1[],2,0),0)*$E$2/100</f>
        <v>0</v>
      </c>
      <c r="AQ85" s="43">
        <f>IFERROR(VLOOKUP(K85,Таблица1[],4,0),0)*$E$2/100</f>
        <v>0</v>
      </c>
      <c r="AR85" s="5" t="str">
        <f t="shared" si="19"/>
        <v>,  0,0,0</v>
      </c>
      <c r="AS85" s="49">
        <f>IFERROR(VLOOKUP(O85,Таблица1[],3,0),0)*$E$2/100</f>
        <v>0</v>
      </c>
      <c r="AT85" s="43">
        <f>IFERROR(VLOOKUP(O85,Таблица1[],2,0),0)*$E$2/100</f>
        <v>0</v>
      </c>
      <c r="AU85" s="43">
        <f>IFERROR(VLOOKUP(O85,Таблица1[],4,0),0)*$E$2/100</f>
        <v>0</v>
      </c>
      <c r="AV85" s="5" t="str">
        <f t="shared" si="20"/>
        <v>,  0,0,0</v>
      </c>
      <c r="AW85" s="47">
        <f>IFERROR(VLOOKUP(P85,Таблица1[],3,0),0)*$E$2/100</f>
        <v>0</v>
      </c>
      <c r="AX85" s="43">
        <f>IFERROR(VLOOKUP(P85,Таблица1[],2,0),0)*$E$2/100</f>
        <v>85</v>
      </c>
      <c r="AY85" s="43">
        <f>IFERROR(VLOOKUP(P85,Таблица1[],4,0),0)*$E$2/100</f>
        <v>170</v>
      </c>
      <c r="AZ85" s="5" t="str">
        <f t="shared" si="21"/>
        <v>,  0,85,170</v>
      </c>
      <c r="BA85" s="43">
        <f>IFERROR(VLOOKUP(Q85,Таблица1[],3,0),0)*$E$2/100</f>
        <v>0</v>
      </c>
      <c r="BB85" s="43">
        <f>IFERROR(VLOOKUP(Q85,Таблица1[],2,0),0)*$E$2/100</f>
        <v>85</v>
      </c>
      <c r="BC85" s="43">
        <f>IFERROR(VLOOKUP(Q85,Таблица1[],4,0),0)*$E$2/100</f>
        <v>170</v>
      </c>
      <c r="BD85" s="5" t="str">
        <f t="shared" si="22"/>
        <v>,  0,85,170</v>
      </c>
      <c r="BE85" s="43">
        <f>IFERROR(VLOOKUP(R85,Таблица1[],3,0),0)*$E$2/100</f>
        <v>0</v>
      </c>
      <c r="BF85" s="43">
        <f>IFERROR(VLOOKUP(R85,Таблица1[],2,0),0)*$E$2/100</f>
        <v>85</v>
      </c>
      <c r="BG85" s="43">
        <f>IFERROR(VLOOKUP(R85,Таблица1[],4,0),0)*$E$2/100</f>
        <v>170</v>
      </c>
      <c r="BH85" s="5" t="str">
        <f t="shared" si="23"/>
        <v>,  0,85,170</v>
      </c>
      <c r="BI85" s="43">
        <f>IFERROR(VLOOKUP(S85,Таблица1[],3,0),0)*$E$2/100</f>
        <v>0</v>
      </c>
      <c r="BJ85" s="43">
        <f>IFERROR(VLOOKUP(S85,Таблица1[],2,0),0)*$E$2/100</f>
        <v>85</v>
      </c>
      <c r="BK85" s="43">
        <f>IFERROR(VLOOKUP(S85,Таблица1[],4,0),0)*$E$2/100</f>
        <v>170</v>
      </c>
      <c r="BL85" s="5" t="str">
        <f t="shared" si="24"/>
        <v>,  0,85,170</v>
      </c>
      <c r="BM85" s="43">
        <f>IFERROR(VLOOKUP(T85,Таблица1[],3,0),0)*$E$2/100</f>
        <v>0</v>
      </c>
      <c r="BN85" s="43">
        <f>IFERROR(VLOOKUP(T85,Таблица1[],2,0),0)*$E$2/100</f>
        <v>85</v>
      </c>
      <c r="BO85" s="43">
        <f>IFERROR(VLOOKUP(T85,Таблица1[],4,0),0)*$E$2/100</f>
        <v>170</v>
      </c>
      <c r="BP85" s="5" t="str">
        <f t="shared" si="25"/>
        <v>,  0,85,170</v>
      </c>
      <c r="BQ85" s="43">
        <f>IFERROR(VLOOKUP(U85,Таблица1[],3,0),0)*$E$2/100</f>
        <v>0</v>
      </c>
      <c r="BR85" s="43">
        <f>IFERROR(VLOOKUP(U85,Таблица1[],2,0),0)*$E$2/100</f>
        <v>85</v>
      </c>
      <c r="BS85" s="43">
        <f>IFERROR(VLOOKUP(U85,Таблица1[],4,0),0)*$E$2/100</f>
        <v>170</v>
      </c>
      <c r="BT85" s="5" t="str">
        <f t="shared" si="26"/>
        <v>,  0,85,170</v>
      </c>
      <c r="BU85" s="43">
        <f>IFERROR(VLOOKUP(V85,Таблица1[],3,0),0)*$E$2/100</f>
        <v>0</v>
      </c>
      <c r="BV85" s="43">
        <f>IFERROR(VLOOKUP(V85,Таблица1[],2,0),0)*$E$2/100</f>
        <v>85</v>
      </c>
      <c r="BW85" s="43">
        <f>IFERROR(VLOOKUP(V85,Таблица1[],4,0),0)*$E$2/100</f>
        <v>170</v>
      </c>
      <c r="BX85" s="5" t="str">
        <f t="shared" si="27"/>
        <v>,  0,85,170</v>
      </c>
      <c r="BY85" s="43">
        <f>IFERROR(VLOOKUP(W85,Таблица1[],3,0),0)*$E$2/100</f>
        <v>0</v>
      </c>
      <c r="BZ85" s="43">
        <f>IFERROR(VLOOKUP(W85,Таблица1[],2,0),0)*$E$2/100</f>
        <v>85</v>
      </c>
      <c r="CA85" s="43">
        <f>IFERROR(VLOOKUP(W85,Таблица1[],4,0),0)*$E$2/100</f>
        <v>170</v>
      </c>
      <c r="CB85" s="5" t="str">
        <f t="shared" si="28"/>
        <v>,  0,85,170</v>
      </c>
      <c r="CC85" s="43">
        <f>IFERROR(VLOOKUP(X85,Таблица1[],3,0),0)*$E$2/100</f>
        <v>0</v>
      </c>
      <c r="CD85" s="43">
        <f>IFERROR(VLOOKUP(X85,Таблица1[],2,0),0)*$E$2/100</f>
        <v>85</v>
      </c>
      <c r="CE85" s="43">
        <f>IFERROR(VLOOKUP(X85,Таблица1[],4,0),0)*$E$2/100</f>
        <v>170</v>
      </c>
      <c r="CF85" s="5" t="str">
        <f t="shared" si="29"/>
        <v>,  0,85,170</v>
      </c>
      <c r="CG85" s="43">
        <f>IFERROR(VLOOKUP(Y85,Таблица1[],3,0),0)*$E$2/100</f>
        <v>0</v>
      </c>
      <c r="CH85" s="43">
        <f>IFERROR(VLOOKUP(Y85,Таблица1[],2,0),0)*$E$2/100</f>
        <v>85</v>
      </c>
      <c r="CI85" s="43">
        <f>IFERROR(VLOOKUP(Y85,Таблица1[],4,0),0)*$E$2/100</f>
        <v>170</v>
      </c>
      <c r="CJ85" s="5" t="str">
        <f t="shared" si="30"/>
        <v>,  0,85,170</v>
      </c>
      <c r="CK85" s="43">
        <f>IFERROR(VLOOKUP(Z85,Таблица1[],3,0),0)*$E$2/100</f>
        <v>0</v>
      </c>
      <c r="CL85" s="43">
        <f>IFERROR(VLOOKUP(Z85,Таблица1[],2,0),0)*$E$2/100</f>
        <v>85</v>
      </c>
      <c r="CM85" s="43">
        <f>IFERROR(VLOOKUP(Z85,Таблица1[],4,0),0)*$E$2/100</f>
        <v>170</v>
      </c>
      <c r="CN85" s="5" t="str">
        <f t="shared" si="31"/>
        <v>,  0,85,170</v>
      </c>
      <c r="CO85" s="43">
        <f>IFERROR(VLOOKUP(AA85,Таблица1[],3,0),0)*$E$2/100</f>
        <v>0</v>
      </c>
      <c r="CP85" s="43">
        <f>IFERROR(VLOOKUP(AA85,Таблица1[],2,0),0)*$E$2/100</f>
        <v>85</v>
      </c>
      <c r="CQ85" s="43">
        <f>IFERROR(VLOOKUP(AA85,Таблица1[],4,0),0)*$E$2/100</f>
        <v>170</v>
      </c>
      <c r="CR85" s="5" t="str">
        <f t="shared" si="32"/>
        <v>,  0,85,170</v>
      </c>
    </row>
    <row r="86" spans="2:96" x14ac:dyDescent="0.45">
      <c r="B86" s="43">
        <v>64</v>
      </c>
      <c r="C86" s="43">
        <v>10</v>
      </c>
      <c r="D86" s="43">
        <v>20</v>
      </c>
      <c r="E86" s="43">
        <v>1</v>
      </c>
      <c r="F86" t="str">
        <f t="shared" si="33"/>
        <v>64,10,20,1</v>
      </c>
      <c r="AC86" t="str">
        <f>CONCATENATE($X$2,F86,CR86,CN86,CJ86,CF86,CB86,BX86,BT86,BP86,BL86,BH86,BD86,AZ86)</f>
        <v>.DB   64,10,20,1,  0,0,0,  0,0,0,  0,0,0,  0,0,0,  0,0,0,  0,0,0,  0,0,0,  0,0,0,  0,0,0,  0,0,0,  0,0,0,  0,0,0</v>
      </c>
      <c r="AD86" s="43" t="s">
        <v>24</v>
      </c>
      <c r="AE86" s="43"/>
      <c r="AF86" s="43"/>
      <c r="AG86" s="49">
        <f>IFERROR(VLOOKUP(HLOOKUP($AG$4,$H$4:$AA$24,ROW(AH86)-3, FALSE),Таблица1[],3,0),0)*$E$2/100</f>
        <v>0</v>
      </c>
      <c r="AH86" s="49">
        <f>IFERROR(VLOOKUP(HLOOKUP($AG$4,$H$4:$AA$24,ROW(AH86)-3, FALSE),Таблица1[],2,0),0)*$E$2/100</f>
        <v>0</v>
      </c>
      <c r="AI86" s="49">
        <f>IFERROR(VLOOKUP(HLOOKUP($AG$4,$H$4:$AA$24,ROW(AH86)-3, FALSE),Таблица1[],4,0),0)*$E$2/100</f>
        <v>0</v>
      </c>
      <c r="AJ86" s="5" t="str">
        <f t="shared" si="17"/>
        <v>,  0,0,0</v>
      </c>
      <c r="AK86" s="49">
        <f>IFERROR(VLOOKUP(G86,Таблица1[],3,0),0)*$E$2/100</f>
        <v>0</v>
      </c>
      <c r="AL86" s="43">
        <f>IFERROR(VLOOKUP(G86,Таблица1[],2,0),0)*$E$2/100</f>
        <v>0</v>
      </c>
      <c r="AM86" s="43">
        <f>IFERROR(VLOOKUP(G86,Таблица1[],4,0),0)*$E$2/100</f>
        <v>0</v>
      </c>
      <c r="AN86" s="5" t="str">
        <f t="shared" si="18"/>
        <v>,  0,0,0</v>
      </c>
      <c r="AO86" s="49">
        <f>IFERROR(VLOOKUP(K86,Таблица1[],3,0),0)*$E$2/100</f>
        <v>0</v>
      </c>
      <c r="AP86" s="43">
        <f>IFERROR(VLOOKUP(K86,Таблица1[],2,0),0)*$E$2/100</f>
        <v>0</v>
      </c>
      <c r="AQ86" s="43">
        <f>IFERROR(VLOOKUP(K86,Таблица1[],4,0),0)*$E$2/100</f>
        <v>0</v>
      </c>
      <c r="AR86" s="5" t="str">
        <f t="shared" si="19"/>
        <v>,  0,0,0</v>
      </c>
      <c r="AS86" s="49">
        <f>IFERROR(VLOOKUP(O86,Таблица1[],3,0),0)*$E$2/100</f>
        <v>0</v>
      </c>
      <c r="AT86" s="43">
        <f>IFERROR(VLOOKUP(O86,Таблица1[],2,0),0)*$E$2/100</f>
        <v>0</v>
      </c>
      <c r="AU86" s="43">
        <f>IFERROR(VLOOKUP(O86,Таблица1[],4,0),0)*$E$2/100</f>
        <v>0</v>
      </c>
      <c r="AV86" s="5" t="str">
        <f t="shared" si="20"/>
        <v>,  0,0,0</v>
      </c>
      <c r="AW86" s="47">
        <f>IFERROR(VLOOKUP(P86,Таблица1[],3,0),0)*$E$2/100</f>
        <v>0</v>
      </c>
      <c r="AX86" s="43">
        <f>IFERROR(VLOOKUP(P86,Таблица1[],2,0),0)*$E$2/100</f>
        <v>0</v>
      </c>
      <c r="AY86" s="43">
        <f>IFERROR(VLOOKUP(P86,Таблица1[],4,0),0)*$E$2/100</f>
        <v>0</v>
      </c>
      <c r="AZ86" s="5" t="str">
        <f t="shared" si="21"/>
        <v>,  0,0,0</v>
      </c>
      <c r="BA86" s="43">
        <f>IFERROR(VLOOKUP(Q86,Таблица1[],3,0),0)*$E$2/100</f>
        <v>0</v>
      </c>
      <c r="BB86" s="43">
        <f>IFERROR(VLOOKUP(Q86,Таблица1[],2,0),0)*$E$2/100</f>
        <v>0</v>
      </c>
      <c r="BC86" s="43">
        <f>IFERROR(VLOOKUP(Q86,Таблица1[],4,0),0)*$E$2/100</f>
        <v>0</v>
      </c>
      <c r="BD86" s="5" t="str">
        <f t="shared" si="22"/>
        <v>,  0,0,0</v>
      </c>
      <c r="BE86" s="43">
        <f>IFERROR(VLOOKUP(R86,Таблица1[],3,0),0)*$E$2/100</f>
        <v>0</v>
      </c>
      <c r="BF86" s="43">
        <f>IFERROR(VLOOKUP(R86,Таблица1[],2,0),0)*$E$2/100</f>
        <v>0</v>
      </c>
      <c r="BG86" s="43">
        <f>IFERROR(VLOOKUP(R86,Таблица1[],4,0),0)*$E$2/100</f>
        <v>0</v>
      </c>
      <c r="BH86" s="5" t="str">
        <f t="shared" si="23"/>
        <v>,  0,0,0</v>
      </c>
      <c r="BI86" s="43">
        <f>IFERROR(VLOOKUP(S86,Таблица1[],3,0),0)*$E$2/100</f>
        <v>0</v>
      </c>
      <c r="BJ86" s="43">
        <f>IFERROR(VLOOKUP(S86,Таблица1[],2,0),0)*$E$2/100</f>
        <v>0</v>
      </c>
      <c r="BK86" s="43">
        <f>IFERROR(VLOOKUP(S86,Таблица1[],4,0),0)*$E$2/100</f>
        <v>0</v>
      </c>
      <c r="BL86" s="5" t="str">
        <f t="shared" si="24"/>
        <v>,  0,0,0</v>
      </c>
      <c r="BM86" s="43">
        <f>IFERROR(VLOOKUP(T86,Таблица1[],3,0),0)*$E$2/100</f>
        <v>0</v>
      </c>
      <c r="BN86" s="43">
        <f>IFERROR(VLOOKUP(T86,Таблица1[],2,0),0)*$E$2/100</f>
        <v>0</v>
      </c>
      <c r="BO86" s="43">
        <f>IFERROR(VLOOKUP(T86,Таблица1[],4,0),0)*$E$2/100</f>
        <v>0</v>
      </c>
      <c r="BP86" s="5" t="str">
        <f t="shared" si="25"/>
        <v>,  0,0,0</v>
      </c>
      <c r="BQ86" s="43">
        <f>IFERROR(VLOOKUP(U86,Таблица1[],3,0),0)*$E$2/100</f>
        <v>0</v>
      </c>
      <c r="BR86" s="43">
        <f>IFERROR(VLOOKUP(U86,Таблица1[],2,0),0)*$E$2/100</f>
        <v>0</v>
      </c>
      <c r="BS86" s="43">
        <f>IFERROR(VLOOKUP(U86,Таблица1[],4,0),0)*$E$2/100</f>
        <v>0</v>
      </c>
      <c r="BT86" s="5" t="str">
        <f t="shared" si="26"/>
        <v>,  0,0,0</v>
      </c>
      <c r="BU86" s="43">
        <f>IFERROR(VLOOKUP(V86,Таблица1[],3,0),0)*$E$2/100</f>
        <v>0</v>
      </c>
      <c r="BV86" s="43">
        <f>IFERROR(VLOOKUP(V86,Таблица1[],2,0),0)*$E$2/100</f>
        <v>0</v>
      </c>
      <c r="BW86" s="43">
        <f>IFERROR(VLOOKUP(V86,Таблица1[],4,0),0)*$E$2/100</f>
        <v>0</v>
      </c>
      <c r="BX86" s="5" t="str">
        <f t="shared" si="27"/>
        <v>,  0,0,0</v>
      </c>
      <c r="BY86" s="43">
        <f>IFERROR(VLOOKUP(W86,Таблица1[],3,0),0)*$E$2/100</f>
        <v>0</v>
      </c>
      <c r="BZ86" s="43">
        <f>IFERROR(VLOOKUP(W86,Таблица1[],2,0),0)*$E$2/100</f>
        <v>0</v>
      </c>
      <c r="CA86" s="43">
        <f>IFERROR(VLOOKUP(W86,Таблица1[],4,0),0)*$E$2/100</f>
        <v>0</v>
      </c>
      <c r="CB86" s="5" t="str">
        <f t="shared" si="28"/>
        <v>,  0,0,0</v>
      </c>
      <c r="CC86" s="43">
        <f>IFERROR(VLOOKUP(X86,Таблица1[],3,0),0)*$E$2/100</f>
        <v>0</v>
      </c>
      <c r="CD86" s="43">
        <f>IFERROR(VLOOKUP(X86,Таблица1[],2,0),0)*$E$2/100</f>
        <v>0</v>
      </c>
      <c r="CE86" s="43">
        <f>IFERROR(VLOOKUP(X86,Таблица1[],4,0),0)*$E$2/100</f>
        <v>0</v>
      </c>
      <c r="CF86" s="5" t="str">
        <f t="shared" si="29"/>
        <v>,  0,0,0</v>
      </c>
      <c r="CG86" s="43">
        <f>IFERROR(VLOOKUP(Y86,Таблица1[],3,0),0)*$E$2/100</f>
        <v>0</v>
      </c>
      <c r="CH86" s="43">
        <f>IFERROR(VLOOKUP(Y86,Таблица1[],2,0),0)*$E$2/100</f>
        <v>0</v>
      </c>
      <c r="CI86" s="43">
        <f>IFERROR(VLOOKUP(Y86,Таблица1[],4,0),0)*$E$2/100</f>
        <v>0</v>
      </c>
      <c r="CJ86" s="5" t="str">
        <f t="shared" si="30"/>
        <v>,  0,0,0</v>
      </c>
      <c r="CK86" s="43">
        <f>IFERROR(VLOOKUP(Z86,Таблица1[],3,0),0)*$E$2/100</f>
        <v>0</v>
      </c>
      <c r="CL86" s="43">
        <f>IFERROR(VLOOKUP(Z86,Таблица1[],2,0),0)*$E$2/100</f>
        <v>0</v>
      </c>
      <c r="CM86" s="43">
        <f>IFERROR(VLOOKUP(Z86,Таблица1[],4,0),0)*$E$2/100</f>
        <v>0</v>
      </c>
      <c r="CN86" s="5" t="str">
        <f t="shared" si="31"/>
        <v>,  0,0,0</v>
      </c>
      <c r="CO86" s="43">
        <f>IFERROR(VLOOKUP(AA86,Таблица1[],3,0),0)*$E$2/100</f>
        <v>0</v>
      </c>
      <c r="CP86" s="43">
        <f>IFERROR(VLOOKUP(AA86,Таблица1[],2,0),0)*$E$2/100</f>
        <v>0</v>
      </c>
      <c r="CQ86" s="43">
        <f>IFERROR(VLOOKUP(AA86,Таблица1[],4,0),0)*$E$2/100</f>
        <v>0</v>
      </c>
      <c r="CR86" s="5" t="str">
        <f t="shared" si="32"/>
        <v>,  0,0,0</v>
      </c>
    </row>
    <row r="87" spans="2:96" x14ac:dyDescent="0.45">
      <c r="B87" s="43">
        <v>64</v>
      </c>
      <c r="C87" s="43">
        <v>50</v>
      </c>
      <c r="D87" s="43">
        <v>5</v>
      </c>
      <c r="E87" s="43">
        <v>1</v>
      </c>
      <c r="F87" t="str">
        <f t="shared" si="33"/>
        <v>64,50,5,1</v>
      </c>
      <c r="P87" s="40" t="s">
        <v>43</v>
      </c>
      <c r="V87" s="38" t="s">
        <v>43</v>
      </c>
      <c r="W87" s="35" t="s">
        <v>43</v>
      </c>
      <c r="Z87" s="31" t="s">
        <v>43</v>
      </c>
      <c r="AA87" s="33" t="s">
        <v>43</v>
      </c>
      <c r="AC87" t="str">
        <f>CONCATENATE($X$2,F87,CR87,CN87,CJ87,CF87,CB87,BX87,BT87,BP87,BL87,BH87,BD87,AZ87)</f>
        <v>.DB   64,50,5,1,  85,85,85,  85,85,85,  0,0,0,  0,0,0,  85,85,85,  85,85,85,  0,0,0,  0,0,0,  0,0,0,  0,0,0,  0,0,0,  85,85,85</v>
      </c>
      <c r="AD87" s="43" t="s">
        <v>24</v>
      </c>
      <c r="AE87" s="43"/>
      <c r="AF87" s="43"/>
      <c r="AG87" s="49">
        <f>IFERROR(VLOOKUP(HLOOKUP($AG$4,$H$4:$AA$24,ROW(AH87)-3, FALSE),Таблица1[],3,0),0)*$E$2/100</f>
        <v>0</v>
      </c>
      <c r="AH87" s="49">
        <f>IFERROR(VLOOKUP(HLOOKUP($AG$4,$H$4:$AA$24,ROW(AH87)-3, FALSE),Таблица1[],2,0),0)*$E$2/100</f>
        <v>0</v>
      </c>
      <c r="AI87" s="49">
        <f>IFERROR(VLOOKUP(HLOOKUP($AG$4,$H$4:$AA$24,ROW(AH87)-3, FALSE),Таблица1[],4,0),0)*$E$2/100</f>
        <v>0</v>
      </c>
      <c r="AJ87" s="5" t="str">
        <f t="shared" si="17"/>
        <v>,  0,0,0</v>
      </c>
      <c r="AK87" s="49">
        <f>IFERROR(VLOOKUP(G87,Таблица1[],3,0),0)*$E$2/100</f>
        <v>0</v>
      </c>
      <c r="AL87" s="43">
        <f>IFERROR(VLOOKUP(G87,Таблица1[],2,0),0)*$E$2/100</f>
        <v>0</v>
      </c>
      <c r="AM87" s="43">
        <f>IFERROR(VLOOKUP(G87,Таблица1[],4,0),0)*$E$2/100</f>
        <v>0</v>
      </c>
      <c r="AN87" s="5" t="str">
        <f t="shared" si="18"/>
        <v>,  0,0,0</v>
      </c>
      <c r="AO87" s="49">
        <f>IFERROR(VLOOKUP(K87,Таблица1[],3,0),0)*$E$2/100</f>
        <v>0</v>
      </c>
      <c r="AP87" s="43">
        <f>IFERROR(VLOOKUP(K87,Таблица1[],2,0),0)*$E$2/100</f>
        <v>0</v>
      </c>
      <c r="AQ87" s="43">
        <f>IFERROR(VLOOKUP(K87,Таблица1[],4,0),0)*$E$2/100</f>
        <v>0</v>
      </c>
      <c r="AR87" s="5" t="str">
        <f t="shared" si="19"/>
        <v>,  0,0,0</v>
      </c>
      <c r="AS87" s="49">
        <f>IFERROR(VLOOKUP(O87,Таблица1[],3,0),0)*$E$2/100</f>
        <v>0</v>
      </c>
      <c r="AT87" s="43">
        <f>IFERROR(VLOOKUP(O87,Таблица1[],2,0),0)*$E$2/100</f>
        <v>0</v>
      </c>
      <c r="AU87" s="43">
        <f>IFERROR(VLOOKUP(O87,Таблица1[],4,0),0)*$E$2/100</f>
        <v>0</v>
      </c>
      <c r="AV87" s="5" t="str">
        <f t="shared" si="20"/>
        <v>,  0,0,0</v>
      </c>
      <c r="AW87" s="47">
        <f>IFERROR(VLOOKUP(P87,Таблица1[],3,0),0)*$E$2/100</f>
        <v>85</v>
      </c>
      <c r="AX87" s="43">
        <f>IFERROR(VLOOKUP(P87,Таблица1[],2,0),0)*$E$2/100</f>
        <v>85</v>
      </c>
      <c r="AY87" s="43">
        <f>IFERROR(VLOOKUP(P87,Таблица1[],4,0),0)*$E$2/100</f>
        <v>85</v>
      </c>
      <c r="AZ87" s="5" t="str">
        <f t="shared" si="21"/>
        <v>,  85,85,85</v>
      </c>
      <c r="BA87" s="43">
        <f>IFERROR(VLOOKUP(Q87,Таблица1[],3,0),0)*$E$2/100</f>
        <v>0</v>
      </c>
      <c r="BB87" s="43">
        <f>IFERROR(VLOOKUP(Q87,Таблица1[],2,0),0)*$E$2/100</f>
        <v>0</v>
      </c>
      <c r="BC87" s="43">
        <f>IFERROR(VLOOKUP(Q87,Таблица1[],4,0),0)*$E$2/100</f>
        <v>0</v>
      </c>
      <c r="BD87" s="5" t="str">
        <f t="shared" si="22"/>
        <v>,  0,0,0</v>
      </c>
      <c r="BE87" s="43">
        <f>IFERROR(VLOOKUP(R87,Таблица1[],3,0),0)*$E$2/100</f>
        <v>0</v>
      </c>
      <c r="BF87" s="43">
        <f>IFERROR(VLOOKUP(R87,Таблица1[],2,0),0)*$E$2/100</f>
        <v>0</v>
      </c>
      <c r="BG87" s="43">
        <f>IFERROR(VLOOKUP(R87,Таблица1[],4,0),0)*$E$2/100</f>
        <v>0</v>
      </c>
      <c r="BH87" s="5" t="str">
        <f t="shared" si="23"/>
        <v>,  0,0,0</v>
      </c>
      <c r="BI87" s="43">
        <f>IFERROR(VLOOKUP(S87,Таблица1[],3,0),0)*$E$2/100</f>
        <v>0</v>
      </c>
      <c r="BJ87" s="43">
        <f>IFERROR(VLOOKUP(S87,Таблица1[],2,0),0)*$E$2/100</f>
        <v>0</v>
      </c>
      <c r="BK87" s="43">
        <f>IFERROR(VLOOKUP(S87,Таблица1[],4,0),0)*$E$2/100</f>
        <v>0</v>
      </c>
      <c r="BL87" s="5" t="str">
        <f t="shared" si="24"/>
        <v>,  0,0,0</v>
      </c>
      <c r="BM87" s="43">
        <f>IFERROR(VLOOKUP(T87,Таблица1[],3,0),0)*$E$2/100</f>
        <v>0</v>
      </c>
      <c r="BN87" s="43">
        <f>IFERROR(VLOOKUP(T87,Таблица1[],2,0),0)*$E$2/100</f>
        <v>0</v>
      </c>
      <c r="BO87" s="43">
        <f>IFERROR(VLOOKUP(T87,Таблица1[],4,0),0)*$E$2/100</f>
        <v>0</v>
      </c>
      <c r="BP87" s="5" t="str">
        <f t="shared" si="25"/>
        <v>,  0,0,0</v>
      </c>
      <c r="BQ87" s="43">
        <f>IFERROR(VLOOKUP(U87,Таблица1[],3,0),0)*$E$2/100</f>
        <v>0</v>
      </c>
      <c r="BR87" s="43">
        <f>IFERROR(VLOOKUP(U87,Таблица1[],2,0),0)*$E$2/100</f>
        <v>0</v>
      </c>
      <c r="BS87" s="43">
        <f>IFERROR(VLOOKUP(U87,Таблица1[],4,0),0)*$E$2/100</f>
        <v>0</v>
      </c>
      <c r="BT87" s="5" t="str">
        <f t="shared" si="26"/>
        <v>,  0,0,0</v>
      </c>
      <c r="BU87" s="43">
        <f>IFERROR(VLOOKUP(V87,Таблица1[],3,0),0)*$E$2/100</f>
        <v>85</v>
      </c>
      <c r="BV87" s="43">
        <f>IFERROR(VLOOKUP(V87,Таблица1[],2,0),0)*$E$2/100</f>
        <v>85</v>
      </c>
      <c r="BW87" s="43">
        <f>IFERROR(VLOOKUP(V87,Таблица1[],4,0),0)*$E$2/100</f>
        <v>85</v>
      </c>
      <c r="BX87" s="5" t="str">
        <f t="shared" si="27"/>
        <v>,  85,85,85</v>
      </c>
      <c r="BY87" s="43">
        <f>IFERROR(VLOOKUP(W87,Таблица1[],3,0),0)*$E$2/100</f>
        <v>85</v>
      </c>
      <c r="BZ87" s="43">
        <f>IFERROR(VLOOKUP(W87,Таблица1[],2,0),0)*$E$2/100</f>
        <v>85</v>
      </c>
      <c r="CA87" s="43">
        <f>IFERROR(VLOOKUP(W87,Таблица1[],4,0),0)*$E$2/100</f>
        <v>85</v>
      </c>
      <c r="CB87" s="5" t="str">
        <f t="shared" si="28"/>
        <v>,  85,85,85</v>
      </c>
      <c r="CC87" s="43">
        <f>IFERROR(VLOOKUP(X87,Таблица1[],3,0),0)*$E$2/100</f>
        <v>0</v>
      </c>
      <c r="CD87" s="43">
        <f>IFERROR(VLOOKUP(X87,Таблица1[],2,0),0)*$E$2/100</f>
        <v>0</v>
      </c>
      <c r="CE87" s="43">
        <f>IFERROR(VLOOKUP(X87,Таблица1[],4,0),0)*$E$2/100</f>
        <v>0</v>
      </c>
      <c r="CF87" s="5" t="str">
        <f t="shared" si="29"/>
        <v>,  0,0,0</v>
      </c>
      <c r="CG87" s="43">
        <f>IFERROR(VLOOKUP(Y87,Таблица1[],3,0),0)*$E$2/100</f>
        <v>0</v>
      </c>
      <c r="CH87" s="43">
        <f>IFERROR(VLOOKUP(Y87,Таблица1[],2,0),0)*$E$2/100</f>
        <v>0</v>
      </c>
      <c r="CI87" s="43">
        <f>IFERROR(VLOOKUP(Y87,Таблица1[],4,0),0)*$E$2/100</f>
        <v>0</v>
      </c>
      <c r="CJ87" s="5" t="str">
        <f t="shared" si="30"/>
        <v>,  0,0,0</v>
      </c>
      <c r="CK87" s="43">
        <f>IFERROR(VLOOKUP(Z87,Таблица1[],3,0),0)*$E$2/100</f>
        <v>85</v>
      </c>
      <c r="CL87" s="43">
        <f>IFERROR(VLOOKUP(Z87,Таблица1[],2,0),0)*$E$2/100</f>
        <v>85</v>
      </c>
      <c r="CM87" s="43">
        <f>IFERROR(VLOOKUP(Z87,Таблица1[],4,0),0)*$E$2/100</f>
        <v>85</v>
      </c>
      <c r="CN87" s="5" t="str">
        <f t="shared" si="31"/>
        <v>,  85,85,85</v>
      </c>
      <c r="CO87" s="43">
        <f>IFERROR(VLOOKUP(AA87,Таблица1[],3,0),0)*$E$2/100</f>
        <v>85</v>
      </c>
      <c r="CP87" s="43">
        <f>IFERROR(VLOOKUP(AA87,Таблица1[],2,0),0)*$E$2/100</f>
        <v>85</v>
      </c>
      <c r="CQ87" s="43">
        <f>IFERROR(VLOOKUP(AA87,Таблица1[],4,0),0)*$E$2/100</f>
        <v>85</v>
      </c>
      <c r="CR87" s="5" t="str">
        <f t="shared" si="32"/>
        <v>,  85,85,85</v>
      </c>
    </row>
    <row r="88" spans="2:96" x14ac:dyDescent="0.45">
      <c r="B88" s="43">
        <v>64</v>
      </c>
      <c r="C88" s="43">
        <v>50</v>
      </c>
      <c r="D88" s="43">
        <v>5</v>
      </c>
      <c r="E88" s="43">
        <v>1</v>
      </c>
      <c r="F88" t="str">
        <f t="shared" si="33"/>
        <v>64,50,5,1</v>
      </c>
      <c r="R88" s="40" t="s">
        <v>43</v>
      </c>
      <c r="T88" s="38" t="s">
        <v>43</v>
      </c>
      <c r="X88" s="35" t="s">
        <v>43</v>
      </c>
      <c r="Y88" s="31" t="s">
        <v>43</v>
      </c>
      <c r="AA88" s="33" t="s">
        <v>43</v>
      </c>
      <c r="AC88" t="str">
        <f>CONCATENATE($X$2,F88,CR88,CN88,CJ88,CF88,CB88,BX88,BT88,BP88,BL88,BH88,BD88,AZ88)</f>
        <v>.DB   64,50,5,1,  85,85,85,  0,0,0,  85,85,85,  85,85,85,  0,0,0,  0,0,0,  0,0,0,  85,85,85,  0,0,0,  85,85,85,  0,0,0,  0,0,0</v>
      </c>
      <c r="AD88" s="43" t="s">
        <v>24</v>
      </c>
      <c r="AE88" s="43"/>
      <c r="AF88" s="43"/>
      <c r="AG88" s="49">
        <f>IFERROR(VLOOKUP(HLOOKUP($AG$4,$H$4:$AA$24,ROW(AH88)-3, FALSE),Таблица1[],3,0),0)*$E$2/100</f>
        <v>0</v>
      </c>
      <c r="AH88" s="49">
        <f>IFERROR(VLOOKUP(HLOOKUP($AG$4,$H$4:$AA$24,ROW(AH88)-3, FALSE),Таблица1[],2,0),0)*$E$2/100</f>
        <v>0</v>
      </c>
      <c r="AI88" s="49">
        <f>IFERROR(VLOOKUP(HLOOKUP($AG$4,$H$4:$AA$24,ROW(AH88)-3, FALSE),Таблица1[],4,0),0)*$E$2/100</f>
        <v>0</v>
      </c>
      <c r="AJ88" s="5" t="str">
        <f t="shared" si="17"/>
        <v>,  0,0,0</v>
      </c>
      <c r="AK88" s="49">
        <f>IFERROR(VLOOKUP(G88,Таблица1[],3,0),0)*$E$2/100</f>
        <v>0</v>
      </c>
      <c r="AL88" s="43">
        <f>IFERROR(VLOOKUP(G88,Таблица1[],2,0),0)*$E$2/100</f>
        <v>0</v>
      </c>
      <c r="AM88" s="43">
        <f>IFERROR(VLOOKUP(G88,Таблица1[],4,0),0)*$E$2/100</f>
        <v>0</v>
      </c>
      <c r="AN88" s="5" t="str">
        <f t="shared" si="18"/>
        <v>,  0,0,0</v>
      </c>
      <c r="AO88" s="49">
        <f>IFERROR(VLOOKUP(K88,Таблица1[],3,0),0)*$E$2/100</f>
        <v>0</v>
      </c>
      <c r="AP88" s="43">
        <f>IFERROR(VLOOKUP(K88,Таблица1[],2,0),0)*$E$2/100</f>
        <v>0</v>
      </c>
      <c r="AQ88" s="43">
        <f>IFERROR(VLOOKUP(K88,Таблица1[],4,0),0)*$E$2/100</f>
        <v>0</v>
      </c>
      <c r="AR88" s="5" t="str">
        <f t="shared" si="19"/>
        <v>,  0,0,0</v>
      </c>
      <c r="AS88" s="49">
        <f>IFERROR(VLOOKUP(O88,Таблица1[],3,0),0)*$E$2/100</f>
        <v>0</v>
      </c>
      <c r="AT88" s="43">
        <f>IFERROR(VLOOKUP(O88,Таблица1[],2,0),0)*$E$2/100</f>
        <v>0</v>
      </c>
      <c r="AU88" s="43">
        <f>IFERROR(VLOOKUP(O88,Таблица1[],4,0),0)*$E$2/100</f>
        <v>0</v>
      </c>
      <c r="AV88" s="5" t="str">
        <f t="shared" si="20"/>
        <v>,  0,0,0</v>
      </c>
      <c r="AW88" s="47">
        <f>IFERROR(VLOOKUP(P88,Таблица1[],3,0),0)*$E$2/100</f>
        <v>0</v>
      </c>
      <c r="AX88" s="43">
        <f>IFERROR(VLOOKUP(P88,Таблица1[],2,0),0)*$E$2/100</f>
        <v>0</v>
      </c>
      <c r="AY88" s="43">
        <f>IFERROR(VLOOKUP(P88,Таблица1[],4,0),0)*$E$2/100</f>
        <v>0</v>
      </c>
      <c r="AZ88" s="5" t="str">
        <f t="shared" si="21"/>
        <v>,  0,0,0</v>
      </c>
      <c r="BA88" s="43">
        <f>IFERROR(VLOOKUP(Q88,Таблица1[],3,0),0)*$E$2/100</f>
        <v>0</v>
      </c>
      <c r="BB88" s="43">
        <f>IFERROR(VLOOKUP(Q88,Таблица1[],2,0),0)*$E$2/100</f>
        <v>0</v>
      </c>
      <c r="BC88" s="43">
        <f>IFERROR(VLOOKUP(Q88,Таблица1[],4,0),0)*$E$2/100</f>
        <v>0</v>
      </c>
      <c r="BD88" s="5" t="str">
        <f t="shared" si="22"/>
        <v>,  0,0,0</v>
      </c>
      <c r="BE88" s="43">
        <f>IFERROR(VLOOKUP(R88,Таблица1[],3,0),0)*$E$2/100</f>
        <v>85</v>
      </c>
      <c r="BF88" s="43">
        <f>IFERROR(VLOOKUP(R88,Таблица1[],2,0),0)*$E$2/100</f>
        <v>85</v>
      </c>
      <c r="BG88" s="43">
        <f>IFERROR(VLOOKUP(R88,Таблица1[],4,0),0)*$E$2/100</f>
        <v>85</v>
      </c>
      <c r="BH88" s="5" t="str">
        <f t="shared" si="23"/>
        <v>,  85,85,85</v>
      </c>
      <c r="BI88" s="43">
        <f>IFERROR(VLOOKUP(S88,Таблица1[],3,0),0)*$E$2/100</f>
        <v>0</v>
      </c>
      <c r="BJ88" s="43">
        <f>IFERROR(VLOOKUP(S88,Таблица1[],2,0),0)*$E$2/100</f>
        <v>0</v>
      </c>
      <c r="BK88" s="43">
        <f>IFERROR(VLOOKUP(S88,Таблица1[],4,0),0)*$E$2/100</f>
        <v>0</v>
      </c>
      <c r="BL88" s="5" t="str">
        <f t="shared" si="24"/>
        <v>,  0,0,0</v>
      </c>
      <c r="BM88" s="43">
        <f>IFERROR(VLOOKUP(T88,Таблица1[],3,0),0)*$E$2/100</f>
        <v>85</v>
      </c>
      <c r="BN88" s="43">
        <f>IFERROR(VLOOKUP(T88,Таблица1[],2,0),0)*$E$2/100</f>
        <v>85</v>
      </c>
      <c r="BO88" s="43">
        <f>IFERROR(VLOOKUP(T88,Таблица1[],4,0),0)*$E$2/100</f>
        <v>85</v>
      </c>
      <c r="BP88" s="5" t="str">
        <f t="shared" si="25"/>
        <v>,  85,85,85</v>
      </c>
      <c r="BQ88" s="43">
        <f>IFERROR(VLOOKUP(U88,Таблица1[],3,0),0)*$E$2/100</f>
        <v>0</v>
      </c>
      <c r="BR88" s="43">
        <f>IFERROR(VLOOKUP(U88,Таблица1[],2,0),0)*$E$2/100</f>
        <v>0</v>
      </c>
      <c r="BS88" s="43">
        <f>IFERROR(VLOOKUP(U88,Таблица1[],4,0),0)*$E$2/100</f>
        <v>0</v>
      </c>
      <c r="BT88" s="5" t="str">
        <f t="shared" si="26"/>
        <v>,  0,0,0</v>
      </c>
      <c r="BU88" s="43">
        <f>IFERROR(VLOOKUP(V88,Таблица1[],3,0),0)*$E$2/100</f>
        <v>0</v>
      </c>
      <c r="BV88" s="43">
        <f>IFERROR(VLOOKUP(V88,Таблица1[],2,0),0)*$E$2/100</f>
        <v>0</v>
      </c>
      <c r="BW88" s="43">
        <f>IFERROR(VLOOKUP(V88,Таблица1[],4,0),0)*$E$2/100</f>
        <v>0</v>
      </c>
      <c r="BX88" s="5" t="str">
        <f t="shared" si="27"/>
        <v>,  0,0,0</v>
      </c>
      <c r="BY88" s="43">
        <f>IFERROR(VLOOKUP(W88,Таблица1[],3,0),0)*$E$2/100</f>
        <v>0</v>
      </c>
      <c r="BZ88" s="43">
        <f>IFERROR(VLOOKUP(W88,Таблица1[],2,0),0)*$E$2/100</f>
        <v>0</v>
      </c>
      <c r="CA88" s="43">
        <f>IFERROR(VLOOKUP(W88,Таблица1[],4,0),0)*$E$2/100</f>
        <v>0</v>
      </c>
      <c r="CB88" s="5" t="str">
        <f t="shared" si="28"/>
        <v>,  0,0,0</v>
      </c>
      <c r="CC88" s="43">
        <f>IFERROR(VLOOKUP(X88,Таблица1[],3,0),0)*$E$2/100</f>
        <v>85</v>
      </c>
      <c r="CD88" s="43">
        <f>IFERROR(VLOOKUP(X88,Таблица1[],2,0),0)*$E$2/100</f>
        <v>85</v>
      </c>
      <c r="CE88" s="43">
        <f>IFERROR(VLOOKUP(X88,Таблица1[],4,0),0)*$E$2/100</f>
        <v>85</v>
      </c>
      <c r="CF88" s="5" t="str">
        <f t="shared" si="29"/>
        <v>,  85,85,85</v>
      </c>
      <c r="CG88" s="43">
        <f>IFERROR(VLOOKUP(Y88,Таблица1[],3,0),0)*$E$2/100</f>
        <v>85</v>
      </c>
      <c r="CH88" s="43">
        <f>IFERROR(VLOOKUP(Y88,Таблица1[],2,0),0)*$E$2/100</f>
        <v>85</v>
      </c>
      <c r="CI88" s="43">
        <f>IFERROR(VLOOKUP(Y88,Таблица1[],4,0),0)*$E$2/100</f>
        <v>85</v>
      </c>
      <c r="CJ88" s="5" t="str">
        <f t="shared" si="30"/>
        <v>,  85,85,85</v>
      </c>
      <c r="CK88" s="43">
        <f>IFERROR(VLOOKUP(Z88,Таблица1[],3,0),0)*$E$2/100</f>
        <v>0</v>
      </c>
      <c r="CL88" s="43">
        <f>IFERROR(VLOOKUP(Z88,Таблица1[],2,0),0)*$E$2/100</f>
        <v>0</v>
      </c>
      <c r="CM88" s="43">
        <f>IFERROR(VLOOKUP(Z88,Таблица1[],4,0),0)*$E$2/100</f>
        <v>0</v>
      </c>
      <c r="CN88" s="5" t="str">
        <f t="shared" si="31"/>
        <v>,  0,0,0</v>
      </c>
      <c r="CO88" s="43">
        <f>IFERROR(VLOOKUP(AA88,Таблица1[],3,0),0)*$E$2/100</f>
        <v>85</v>
      </c>
      <c r="CP88" s="43">
        <f>IFERROR(VLOOKUP(AA88,Таблица1[],2,0),0)*$E$2/100</f>
        <v>85</v>
      </c>
      <c r="CQ88" s="43">
        <f>IFERROR(VLOOKUP(AA88,Таблица1[],4,0),0)*$E$2/100</f>
        <v>85</v>
      </c>
      <c r="CR88" s="5" t="str">
        <f t="shared" si="32"/>
        <v>,  85,85,85</v>
      </c>
    </row>
    <row r="89" spans="2:96" x14ac:dyDescent="0.45">
      <c r="B89" s="43">
        <v>64</v>
      </c>
      <c r="C89" s="43">
        <v>50</v>
      </c>
      <c r="D89" s="43">
        <v>5</v>
      </c>
      <c r="E89" s="43">
        <v>1</v>
      </c>
      <c r="F89" t="str">
        <f t="shared" si="33"/>
        <v>64,50,5,1</v>
      </c>
      <c r="P89" s="40" t="s">
        <v>43</v>
      </c>
      <c r="V89" s="38" t="s">
        <v>43</v>
      </c>
      <c r="W89" s="35" t="s">
        <v>43</v>
      </c>
      <c r="Z89" s="31" t="s">
        <v>43</v>
      </c>
      <c r="AA89" s="33" t="s">
        <v>43</v>
      </c>
      <c r="AC89" t="str">
        <f>CONCATENATE($X$2,F89,CR89,CN89,CJ89,CF89,CB89,BX89,BT89,BP89,BL89,BH89,BD89,AZ89)</f>
        <v>.DB   64,50,5,1,  85,85,85,  85,85,85,  0,0,0,  0,0,0,  85,85,85,  85,85,85,  0,0,0,  0,0,0,  0,0,0,  0,0,0,  0,0,0,  85,85,85</v>
      </c>
      <c r="AD89" s="43" t="s">
        <v>24</v>
      </c>
      <c r="AE89" s="43"/>
      <c r="AF89" s="43"/>
      <c r="AG89" s="49">
        <f>IFERROR(VLOOKUP(HLOOKUP($AG$4,$H$4:$AA$24,ROW(AH89)-3, FALSE),Таблица1[],3,0),0)*$E$2/100</f>
        <v>0</v>
      </c>
      <c r="AH89" s="49">
        <f>IFERROR(VLOOKUP(HLOOKUP($AG$4,$H$4:$AA$24,ROW(AH89)-3, FALSE),Таблица1[],2,0),0)*$E$2/100</f>
        <v>0</v>
      </c>
      <c r="AI89" s="49">
        <f>IFERROR(VLOOKUP(HLOOKUP($AG$4,$H$4:$AA$24,ROW(AH89)-3, FALSE),Таблица1[],4,0),0)*$E$2/100</f>
        <v>0</v>
      </c>
      <c r="AJ89" s="5" t="str">
        <f t="shared" si="17"/>
        <v>,  0,0,0</v>
      </c>
      <c r="AK89" s="49">
        <f>IFERROR(VLOOKUP(G89,Таблица1[],3,0),0)*$E$2/100</f>
        <v>0</v>
      </c>
      <c r="AL89" s="43">
        <f>IFERROR(VLOOKUP(G89,Таблица1[],2,0),0)*$E$2/100</f>
        <v>0</v>
      </c>
      <c r="AM89" s="43">
        <f>IFERROR(VLOOKUP(G89,Таблица1[],4,0),0)*$E$2/100</f>
        <v>0</v>
      </c>
      <c r="AN89" s="5" t="str">
        <f t="shared" si="18"/>
        <v>,  0,0,0</v>
      </c>
      <c r="AO89" s="49">
        <f>IFERROR(VLOOKUP(K89,Таблица1[],3,0),0)*$E$2/100</f>
        <v>0</v>
      </c>
      <c r="AP89" s="43">
        <f>IFERROR(VLOOKUP(K89,Таблица1[],2,0),0)*$E$2/100</f>
        <v>0</v>
      </c>
      <c r="AQ89" s="43">
        <f>IFERROR(VLOOKUP(K89,Таблица1[],4,0),0)*$E$2/100</f>
        <v>0</v>
      </c>
      <c r="AR89" s="5" t="str">
        <f t="shared" si="19"/>
        <v>,  0,0,0</v>
      </c>
      <c r="AS89" s="49">
        <f>IFERROR(VLOOKUP(O89,Таблица1[],3,0),0)*$E$2/100</f>
        <v>0</v>
      </c>
      <c r="AT89" s="43">
        <f>IFERROR(VLOOKUP(O89,Таблица1[],2,0),0)*$E$2/100</f>
        <v>0</v>
      </c>
      <c r="AU89" s="43">
        <f>IFERROR(VLOOKUP(O89,Таблица1[],4,0),0)*$E$2/100</f>
        <v>0</v>
      </c>
      <c r="AV89" s="5" t="str">
        <f t="shared" si="20"/>
        <v>,  0,0,0</v>
      </c>
      <c r="AW89" s="47">
        <f>IFERROR(VLOOKUP(P89,Таблица1[],3,0),0)*$E$2/100</f>
        <v>85</v>
      </c>
      <c r="AX89" s="43">
        <f>IFERROR(VLOOKUP(P89,Таблица1[],2,0),0)*$E$2/100</f>
        <v>85</v>
      </c>
      <c r="AY89" s="43">
        <f>IFERROR(VLOOKUP(P89,Таблица1[],4,0),0)*$E$2/100</f>
        <v>85</v>
      </c>
      <c r="AZ89" s="5" t="str">
        <f t="shared" si="21"/>
        <v>,  85,85,85</v>
      </c>
      <c r="BA89" s="43">
        <f>IFERROR(VLOOKUP(Q89,Таблица1[],3,0),0)*$E$2/100</f>
        <v>0</v>
      </c>
      <c r="BB89" s="43">
        <f>IFERROR(VLOOKUP(Q89,Таблица1[],2,0),0)*$E$2/100</f>
        <v>0</v>
      </c>
      <c r="BC89" s="43">
        <f>IFERROR(VLOOKUP(Q89,Таблица1[],4,0),0)*$E$2/100</f>
        <v>0</v>
      </c>
      <c r="BD89" s="5" t="str">
        <f t="shared" si="22"/>
        <v>,  0,0,0</v>
      </c>
      <c r="BE89" s="43">
        <f>IFERROR(VLOOKUP(R89,Таблица1[],3,0),0)*$E$2/100</f>
        <v>0</v>
      </c>
      <c r="BF89" s="43">
        <f>IFERROR(VLOOKUP(R89,Таблица1[],2,0),0)*$E$2/100</f>
        <v>0</v>
      </c>
      <c r="BG89" s="43">
        <f>IFERROR(VLOOKUP(R89,Таблица1[],4,0),0)*$E$2/100</f>
        <v>0</v>
      </c>
      <c r="BH89" s="5" t="str">
        <f t="shared" si="23"/>
        <v>,  0,0,0</v>
      </c>
      <c r="BI89" s="43">
        <f>IFERROR(VLOOKUP(S89,Таблица1[],3,0),0)*$E$2/100</f>
        <v>0</v>
      </c>
      <c r="BJ89" s="43">
        <f>IFERROR(VLOOKUP(S89,Таблица1[],2,0),0)*$E$2/100</f>
        <v>0</v>
      </c>
      <c r="BK89" s="43">
        <f>IFERROR(VLOOKUP(S89,Таблица1[],4,0),0)*$E$2/100</f>
        <v>0</v>
      </c>
      <c r="BL89" s="5" t="str">
        <f t="shared" si="24"/>
        <v>,  0,0,0</v>
      </c>
      <c r="BM89" s="43">
        <f>IFERROR(VLOOKUP(T89,Таблица1[],3,0),0)*$E$2/100</f>
        <v>0</v>
      </c>
      <c r="BN89" s="43">
        <f>IFERROR(VLOOKUP(T89,Таблица1[],2,0),0)*$E$2/100</f>
        <v>0</v>
      </c>
      <c r="BO89" s="43">
        <f>IFERROR(VLOOKUP(T89,Таблица1[],4,0),0)*$E$2/100</f>
        <v>0</v>
      </c>
      <c r="BP89" s="5" t="str">
        <f t="shared" si="25"/>
        <v>,  0,0,0</v>
      </c>
      <c r="BQ89" s="43">
        <f>IFERROR(VLOOKUP(U89,Таблица1[],3,0),0)*$E$2/100</f>
        <v>0</v>
      </c>
      <c r="BR89" s="43">
        <f>IFERROR(VLOOKUP(U89,Таблица1[],2,0),0)*$E$2/100</f>
        <v>0</v>
      </c>
      <c r="BS89" s="43">
        <f>IFERROR(VLOOKUP(U89,Таблица1[],4,0),0)*$E$2/100</f>
        <v>0</v>
      </c>
      <c r="BT89" s="5" t="str">
        <f t="shared" si="26"/>
        <v>,  0,0,0</v>
      </c>
      <c r="BU89" s="43">
        <f>IFERROR(VLOOKUP(V89,Таблица1[],3,0),0)*$E$2/100</f>
        <v>85</v>
      </c>
      <c r="BV89" s="43">
        <f>IFERROR(VLOOKUP(V89,Таблица1[],2,0),0)*$E$2/100</f>
        <v>85</v>
      </c>
      <c r="BW89" s="43">
        <f>IFERROR(VLOOKUP(V89,Таблица1[],4,0),0)*$E$2/100</f>
        <v>85</v>
      </c>
      <c r="BX89" s="5" t="str">
        <f t="shared" si="27"/>
        <v>,  85,85,85</v>
      </c>
      <c r="BY89" s="43">
        <f>IFERROR(VLOOKUP(W89,Таблица1[],3,0),0)*$E$2/100</f>
        <v>85</v>
      </c>
      <c r="BZ89" s="43">
        <f>IFERROR(VLOOKUP(W89,Таблица1[],2,0),0)*$E$2/100</f>
        <v>85</v>
      </c>
      <c r="CA89" s="43">
        <f>IFERROR(VLOOKUP(W89,Таблица1[],4,0),0)*$E$2/100</f>
        <v>85</v>
      </c>
      <c r="CB89" s="5" t="str">
        <f t="shared" si="28"/>
        <v>,  85,85,85</v>
      </c>
      <c r="CC89" s="43">
        <f>IFERROR(VLOOKUP(X89,Таблица1[],3,0),0)*$E$2/100</f>
        <v>0</v>
      </c>
      <c r="CD89" s="43">
        <f>IFERROR(VLOOKUP(X89,Таблица1[],2,0),0)*$E$2/100</f>
        <v>0</v>
      </c>
      <c r="CE89" s="43">
        <f>IFERROR(VLOOKUP(X89,Таблица1[],4,0),0)*$E$2/100</f>
        <v>0</v>
      </c>
      <c r="CF89" s="5" t="str">
        <f t="shared" si="29"/>
        <v>,  0,0,0</v>
      </c>
      <c r="CG89" s="43">
        <f>IFERROR(VLOOKUP(Y89,Таблица1[],3,0),0)*$E$2/100</f>
        <v>0</v>
      </c>
      <c r="CH89" s="43">
        <f>IFERROR(VLOOKUP(Y89,Таблица1[],2,0),0)*$E$2/100</f>
        <v>0</v>
      </c>
      <c r="CI89" s="43">
        <f>IFERROR(VLOOKUP(Y89,Таблица1[],4,0),0)*$E$2/100</f>
        <v>0</v>
      </c>
      <c r="CJ89" s="5" t="str">
        <f t="shared" si="30"/>
        <v>,  0,0,0</v>
      </c>
      <c r="CK89" s="43">
        <f>IFERROR(VLOOKUP(Z89,Таблица1[],3,0),0)*$E$2/100</f>
        <v>85</v>
      </c>
      <c r="CL89" s="43">
        <f>IFERROR(VLOOKUP(Z89,Таблица1[],2,0),0)*$E$2/100</f>
        <v>85</v>
      </c>
      <c r="CM89" s="43">
        <f>IFERROR(VLOOKUP(Z89,Таблица1[],4,0),0)*$E$2/100</f>
        <v>85</v>
      </c>
      <c r="CN89" s="5" t="str">
        <f t="shared" si="31"/>
        <v>,  85,85,85</v>
      </c>
      <c r="CO89" s="43">
        <f>IFERROR(VLOOKUP(AA89,Таблица1[],3,0),0)*$E$2/100</f>
        <v>85</v>
      </c>
      <c r="CP89" s="43">
        <f>IFERROR(VLOOKUP(AA89,Таблица1[],2,0),0)*$E$2/100</f>
        <v>85</v>
      </c>
      <c r="CQ89" s="43">
        <f>IFERROR(VLOOKUP(AA89,Таблица1[],4,0),0)*$E$2/100</f>
        <v>85</v>
      </c>
      <c r="CR89" s="5" t="str">
        <f t="shared" si="32"/>
        <v>,  85,85,85</v>
      </c>
    </row>
    <row r="90" spans="2:96" x14ac:dyDescent="0.45">
      <c r="B90" s="43">
        <v>64</v>
      </c>
      <c r="C90" s="43">
        <v>50</v>
      </c>
      <c r="D90" s="43">
        <v>5</v>
      </c>
      <c r="E90" s="43">
        <v>1</v>
      </c>
      <c r="F90" t="str">
        <f t="shared" si="33"/>
        <v>64,50,5,1</v>
      </c>
      <c r="R90" s="40" t="s">
        <v>43</v>
      </c>
      <c r="T90" s="38" t="s">
        <v>43</v>
      </c>
      <c r="X90" s="35" t="s">
        <v>43</v>
      </c>
      <c r="Y90" s="31" t="s">
        <v>43</v>
      </c>
      <c r="AA90" s="33" t="s">
        <v>43</v>
      </c>
      <c r="AC90" t="str">
        <f>CONCATENATE($X$2,F90,CR90,CN90,CJ90,CF90,CB90,BX90,BT90,BP90,BL90,BH90,BD90,AZ90)</f>
        <v>.DB   64,50,5,1,  85,85,85,  0,0,0,  85,85,85,  85,85,85,  0,0,0,  0,0,0,  0,0,0,  85,85,85,  0,0,0,  85,85,85,  0,0,0,  0,0,0</v>
      </c>
      <c r="AD90" s="43" t="s">
        <v>24</v>
      </c>
      <c r="AE90" s="43"/>
      <c r="AF90" s="43"/>
      <c r="AG90" s="49">
        <f>IFERROR(VLOOKUP(HLOOKUP($AG$4,$H$4:$AA$24,ROW(AH90)-3, FALSE),Таблица1[],3,0),0)*$E$2/100</f>
        <v>0</v>
      </c>
      <c r="AH90" s="49">
        <f>IFERROR(VLOOKUP(HLOOKUP($AG$4,$H$4:$AA$24,ROW(AH90)-3, FALSE),Таблица1[],2,0),0)*$E$2/100</f>
        <v>0</v>
      </c>
      <c r="AI90" s="49">
        <f>IFERROR(VLOOKUP(HLOOKUP($AG$4,$H$4:$AA$24,ROW(AH90)-3, FALSE),Таблица1[],4,0),0)*$E$2/100</f>
        <v>0</v>
      </c>
      <c r="AJ90" s="5" t="str">
        <f t="shared" si="17"/>
        <v>,  0,0,0</v>
      </c>
      <c r="AK90" s="49">
        <f>IFERROR(VLOOKUP(G90,Таблица1[],3,0),0)*$E$2/100</f>
        <v>0</v>
      </c>
      <c r="AL90" s="43">
        <f>IFERROR(VLOOKUP(G90,Таблица1[],2,0),0)*$E$2/100</f>
        <v>0</v>
      </c>
      <c r="AM90" s="43">
        <f>IFERROR(VLOOKUP(G90,Таблица1[],4,0),0)*$E$2/100</f>
        <v>0</v>
      </c>
      <c r="AN90" s="5" t="str">
        <f t="shared" si="18"/>
        <v>,  0,0,0</v>
      </c>
      <c r="AO90" s="49">
        <f>IFERROR(VLOOKUP(K90,Таблица1[],3,0),0)*$E$2/100</f>
        <v>0</v>
      </c>
      <c r="AP90" s="43">
        <f>IFERROR(VLOOKUP(K90,Таблица1[],2,0),0)*$E$2/100</f>
        <v>0</v>
      </c>
      <c r="AQ90" s="43">
        <f>IFERROR(VLOOKUP(K90,Таблица1[],4,0),0)*$E$2/100</f>
        <v>0</v>
      </c>
      <c r="AR90" s="5" t="str">
        <f t="shared" si="19"/>
        <v>,  0,0,0</v>
      </c>
      <c r="AS90" s="49">
        <f>IFERROR(VLOOKUP(O90,Таблица1[],3,0),0)*$E$2/100</f>
        <v>0</v>
      </c>
      <c r="AT90" s="43">
        <f>IFERROR(VLOOKUP(O90,Таблица1[],2,0),0)*$E$2/100</f>
        <v>0</v>
      </c>
      <c r="AU90" s="43">
        <f>IFERROR(VLOOKUP(O90,Таблица1[],4,0),0)*$E$2/100</f>
        <v>0</v>
      </c>
      <c r="AV90" s="5" t="str">
        <f t="shared" si="20"/>
        <v>,  0,0,0</v>
      </c>
      <c r="AW90" s="47">
        <f>IFERROR(VLOOKUP(P90,Таблица1[],3,0),0)*$E$2/100</f>
        <v>0</v>
      </c>
      <c r="AX90" s="43">
        <f>IFERROR(VLOOKUP(P90,Таблица1[],2,0),0)*$E$2/100</f>
        <v>0</v>
      </c>
      <c r="AY90" s="43">
        <f>IFERROR(VLOOKUP(P90,Таблица1[],4,0),0)*$E$2/100</f>
        <v>0</v>
      </c>
      <c r="AZ90" s="5" t="str">
        <f t="shared" si="21"/>
        <v>,  0,0,0</v>
      </c>
      <c r="BA90" s="43">
        <f>IFERROR(VLOOKUP(Q90,Таблица1[],3,0),0)*$E$2/100</f>
        <v>0</v>
      </c>
      <c r="BB90" s="43">
        <f>IFERROR(VLOOKUP(Q90,Таблица1[],2,0),0)*$E$2/100</f>
        <v>0</v>
      </c>
      <c r="BC90" s="43">
        <f>IFERROR(VLOOKUP(Q90,Таблица1[],4,0),0)*$E$2/100</f>
        <v>0</v>
      </c>
      <c r="BD90" s="5" t="str">
        <f t="shared" si="22"/>
        <v>,  0,0,0</v>
      </c>
      <c r="BE90" s="43">
        <f>IFERROR(VLOOKUP(R90,Таблица1[],3,0),0)*$E$2/100</f>
        <v>85</v>
      </c>
      <c r="BF90" s="43">
        <f>IFERROR(VLOOKUP(R90,Таблица1[],2,0),0)*$E$2/100</f>
        <v>85</v>
      </c>
      <c r="BG90" s="43">
        <f>IFERROR(VLOOKUP(R90,Таблица1[],4,0),0)*$E$2/100</f>
        <v>85</v>
      </c>
      <c r="BH90" s="5" t="str">
        <f t="shared" si="23"/>
        <v>,  85,85,85</v>
      </c>
      <c r="BI90" s="43">
        <f>IFERROR(VLOOKUP(S90,Таблица1[],3,0),0)*$E$2/100</f>
        <v>0</v>
      </c>
      <c r="BJ90" s="43">
        <f>IFERROR(VLOOKUP(S90,Таблица1[],2,0),0)*$E$2/100</f>
        <v>0</v>
      </c>
      <c r="BK90" s="43">
        <f>IFERROR(VLOOKUP(S90,Таблица1[],4,0),0)*$E$2/100</f>
        <v>0</v>
      </c>
      <c r="BL90" s="5" t="str">
        <f t="shared" si="24"/>
        <v>,  0,0,0</v>
      </c>
      <c r="BM90" s="43">
        <f>IFERROR(VLOOKUP(T90,Таблица1[],3,0),0)*$E$2/100</f>
        <v>85</v>
      </c>
      <c r="BN90" s="43">
        <f>IFERROR(VLOOKUP(T90,Таблица1[],2,0),0)*$E$2/100</f>
        <v>85</v>
      </c>
      <c r="BO90" s="43">
        <f>IFERROR(VLOOKUP(T90,Таблица1[],4,0),0)*$E$2/100</f>
        <v>85</v>
      </c>
      <c r="BP90" s="5" t="str">
        <f t="shared" si="25"/>
        <v>,  85,85,85</v>
      </c>
      <c r="BQ90" s="43">
        <f>IFERROR(VLOOKUP(U90,Таблица1[],3,0),0)*$E$2/100</f>
        <v>0</v>
      </c>
      <c r="BR90" s="43">
        <f>IFERROR(VLOOKUP(U90,Таблица1[],2,0),0)*$E$2/100</f>
        <v>0</v>
      </c>
      <c r="BS90" s="43">
        <f>IFERROR(VLOOKUP(U90,Таблица1[],4,0),0)*$E$2/100</f>
        <v>0</v>
      </c>
      <c r="BT90" s="5" t="str">
        <f t="shared" si="26"/>
        <v>,  0,0,0</v>
      </c>
      <c r="BU90" s="43">
        <f>IFERROR(VLOOKUP(V90,Таблица1[],3,0),0)*$E$2/100</f>
        <v>0</v>
      </c>
      <c r="BV90" s="43">
        <f>IFERROR(VLOOKUP(V90,Таблица1[],2,0),0)*$E$2/100</f>
        <v>0</v>
      </c>
      <c r="BW90" s="43">
        <f>IFERROR(VLOOKUP(V90,Таблица1[],4,0),0)*$E$2/100</f>
        <v>0</v>
      </c>
      <c r="BX90" s="5" t="str">
        <f t="shared" si="27"/>
        <v>,  0,0,0</v>
      </c>
      <c r="BY90" s="43">
        <f>IFERROR(VLOOKUP(W90,Таблица1[],3,0),0)*$E$2/100</f>
        <v>0</v>
      </c>
      <c r="BZ90" s="43">
        <f>IFERROR(VLOOKUP(W90,Таблица1[],2,0),0)*$E$2/100</f>
        <v>0</v>
      </c>
      <c r="CA90" s="43">
        <f>IFERROR(VLOOKUP(W90,Таблица1[],4,0),0)*$E$2/100</f>
        <v>0</v>
      </c>
      <c r="CB90" s="5" t="str">
        <f t="shared" si="28"/>
        <v>,  0,0,0</v>
      </c>
      <c r="CC90" s="43">
        <f>IFERROR(VLOOKUP(X90,Таблица1[],3,0),0)*$E$2/100</f>
        <v>85</v>
      </c>
      <c r="CD90" s="43">
        <f>IFERROR(VLOOKUP(X90,Таблица1[],2,0),0)*$E$2/100</f>
        <v>85</v>
      </c>
      <c r="CE90" s="43">
        <f>IFERROR(VLOOKUP(X90,Таблица1[],4,0),0)*$E$2/100</f>
        <v>85</v>
      </c>
      <c r="CF90" s="5" t="str">
        <f t="shared" si="29"/>
        <v>,  85,85,85</v>
      </c>
      <c r="CG90" s="43">
        <f>IFERROR(VLOOKUP(Y90,Таблица1[],3,0),0)*$E$2/100</f>
        <v>85</v>
      </c>
      <c r="CH90" s="43">
        <f>IFERROR(VLOOKUP(Y90,Таблица1[],2,0),0)*$E$2/100</f>
        <v>85</v>
      </c>
      <c r="CI90" s="43">
        <f>IFERROR(VLOOKUP(Y90,Таблица1[],4,0),0)*$E$2/100</f>
        <v>85</v>
      </c>
      <c r="CJ90" s="5" t="str">
        <f t="shared" si="30"/>
        <v>,  85,85,85</v>
      </c>
      <c r="CK90" s="43">
        <f>IFERROR(VLOOKUP(Z90,Таблица1[],3,0),0)*$E$2/100</f>
        <v>0</v>
      </c>
      <c r="CL90" s="43">
        <f>IFERROR(VLOOKUP(Z90,Таблица1[],2,0),0)*$E$2/100</f>
        <v>0</v>
      </c>
      <c r="CM90" s="43">
        <f>IFERROR(VLOOKUP(Z90,Таблица1[],4,0),0)*$E$2/100</f>
        <v>0</v>
      </c>
      <c r="CN90" s="5" t="str">
        <f t="shared" si="31"/>
        <v>,  0,0,0</v>
      </c>
      <c r="CO90" s="43">
        <f>IFERROR(VLOOKUP(AA90,Таблица1[],3,0),0)*$E$2/100</f>
        <v>85</v>
      </c>
      <c r="CP90" s="43">
        <f>IFERROR(VLOOKUP(AA90,Таблица1[],2,0),0)*$E$2/100</f>
        <v>85</v>
      </c>
      <c r="CQ90" s="43">
        <f>IFERROR(VLOOKUP(AA90,Таблица1[],4,0),0)*$E$2/100</f>
        <v>85</v>
      </c>
      <c r="CR90" s="5" t="str">
        <f t="shared" si="32"/>
        <v>,  85,85,85</v>
      </c>
    </row>
    <row r="91" spans="2:96" x14ac:dyDescent="0.45">
      <c r="B91" s="43">
        <v>64</v>
      </c>
      <c r="C91" s="43">
        <v>50</v>
      </c>
      <c r="D91" s="43">
        <v>5</v>
      </c>
      <c r="E91" s="43">
        <v>1</v>
      </c>
      <c r="F91" t="str">
        <f t="shared" si="33"/>
        <v>64,50,5,1</v>
      </c>
      <c r="P91" s="40" t="s">
        <v>43</v>
      </c>
      <c r="V91" s="38" t="s">
        <v>43</v>
      </c>
      <c r="W91" s="35" t="s">
        <v>43</v>
      </c>
      <c r="Z91" s="31" t="s">
        <v>43</v>
      </c>
      <c r="AA91" s="33" t="s">
        <v>43</v>
      </c>
      <c r="AC91" t="str">
        <f>CONCATENATE($X$2,F91,CR91,CN91,CJ91,CF91,CB91,BX91,BT91,BP91,BL91,BH91,BD91,AZ91)</f>
        <v>.DB   64,50,5,1,  85,85,85,  85,85,85,  0,0,0,  0,0,0,  85,85,85,  85,85,85,  0,0,0,  0,0,0,  0,0,0,  0,0,0,  0,0,0,  85,85,85</v>
      </c>
      <c r="AD91" s="43" t="s">
        <v>24</v>
      </c>
      <c r="AE91" s="43"/>
      <c r="AF91" s="43"/>
      <c r="AG91" s="49">
        <f>IFERROR(VLOOKUP(HLOOKUP($AG$4,$H$4:$AA$24,ROW(AH91)-3, FALSE),Таблица1[],3,0),0)*$E$2/100</f>
        <v>0</v>
      </c>
      <c r="AH91" s="49">
        <f>IFERROR(VLOOKUP(HLOOKUP($AG$4,$H$4:$AA$24,ROW(AH91)-3, FALSE),Таблица1[],2,0),0)*$E$2/100</f>
        <v>0</v>
      </c>
      <c r="AI91" s="49">
        <f>IFERROR(VLOOKUP(HLOOKUP($AG$4,$H$4:$AA$24,ROW(AH91)-3, FALSE),Таблица1[],4,0),0)*$E$2/100</f>
        <v>0</v>
      </c>
      <c r="AJ91" s="5" t="str">
        <f t="shared" si="17"/>
        <v>,  0,0,0</v>
      </c>
      <c r="AK91" s="49">
        <f>IFERROR(VLOOKUP(G91,Таблица1[],3,0),0)*$E$2/100</f>
        <v>0</v>
      </c>
      <c r="AL91" s="43">
        <f>IFERROR(VLOOKUP(G91,Таблица1[],2,0),0)*$E$2/100</f>
        <v>0</v>
      </c>
      <c r="AM91" s="43">
        <f>IFERROR(VLOOKUP(G91,Таблица1[],4,0),0)*$E$2/100</f>
        <v>0</v>
      </c>
      <c r="AN91" s="5" t="str">
        <f t="shared" si="18"/>
        <v>,  0,0,0</v>
      </c>
      <c r="AO91" s="49">
        <f>IFERROR(VLOOKUP(K91,Таблица1[],3,0),0)*$E$2/100</f>
        <v>0</v>
      </c>
      <c r="AP91" s="43">
        <f>IFERROR(VLOOKUP(K91,Таблица1[],2,0),0)*$E$2/100</f>
        <v>0</v>
      </c>
      <c r="AQ91" s="43">
        <f>IFERROR(VLOOKUP(K91,Таблица1[],4,0),0)*$E$2/100</f>
        <v>0</v>
      </c>
      <c r="AR91" s="5" t="str">
        <f t="shared" si="19"/>
        <v>,  0,0,0</v>
      </c>
      <c r="AS91" s="49">
        <f>IFERROR(VLOOKUP(O91,Таблица1[],3,0),0)*$E$2/100</f>
        <v>0</v>
      </c>
      <c r="AT91" s="43">
        <f>IFERROR(VLOOKUP(O91,Таблица1[],2,0),0)*$E$2/100</f>
        <v>0</v>
      </c>
      <c r="AU91" s="43">
        <f>IFERROR(VLOOKUP(O91,Таблица1[],4,0),0)*$E$2/100</f>
        <v>0</v>
      </c>
      <c r="AV91" s="5" t="str">
        <f t="shared" si="20"/>
        <v>,  0,0,0</v>
      </c>
      <c r="AW91" s="47">
        <f>IFERROR(VLOOKUP(P91,Таблица1[],3,0),0)*$E$2/100</f>
        <v>85</v>
      </c>
      <c r="AX91" s="43">
        <f>IFERROR(VLOOKUP(P91,Таблица1[],2,0),0)*$E$2/100</f>
        <v>85</v>
      </c>
      <c r="AY91" s="43">
        <f>IFERROR(VLOOKUP(P91,Таблица1[],4,0),0)*$E$2/100</f>
        <v>85</v>
      </c>
      <c r="AZ91" s="5" t="str">
        <f t="shared" si="21"/>
        <v>,  85,85,85</v>
      </c>
      <c r="BA91" s="43">
        <f>IFERROR(VLOOKUP(Q91,Таблица1[],3,0),0)*$E$2/100</f>
        <v>0</v>
      </c>
      <c r="BB91" s="43">
        <f>IFERROR(VLOOKUP(Q91,Таблица1[],2,0),0)*$E$2/100</f>
        <v>0</v>
      </c>
      <c r="BC91" s="43">
        <f>IFERROR(VLOOKUP(Q91,Таблица1[],4,0),0)*$E$2/100</f>
        <v>0</v>
      </c>
      <c r="BD91" s="5" t="str">
        <f t="shared" si="22"/>
        <v>,  0,0,0</v>
      </c>
      <c r="BE91" s="43">
        <f>IFERROR(VLOOKUP(R91,Таблица1[],3,0),0)*$E$2/100</f>
        <v>0</v>
      </c>
      <c r="BF91" s="43">
        <f>IFERROR(VLOOKUP(R91,Таблица1[],2,0),0)*$E$2/100</f>
        <v>0</v>
      </c>
      <c r="BG91" s="43">
        <f>IFERROR(VLOOKUP(R91,Таблица1[],4,0),0)*$E$2/100</f>
        <v>0</v>
      </c>
      <c r="BH91" s="5" t="str">
        <f t="shared" si="23"/>
        <v>,  0,0,0</v>
      </c>
      <c r="BI91" s="43">
        <f>IFERROR(VLOOKUP(S91,Таблица1[],3,0),0)*$E$2/100</f>
        <v>0</v>
      </c>
      <c r="BJ91" s="43">
        <f>IFERROR(VLOOKUP(S91,Таблица1[],2,0),0)*$E$2/100</f>
        <v>0</v>
      </c>
      <c r="BK91" s="43">
        <f>IFERROR(VLOOKUP(S91,Таблица1[],4,0),0)*$E$2/100</f>
        <v>0</v>
      </c>
      <c r="BL91" s="5" t="str">
        <f t="shared" si="24"/>
        <v>,  0,0,0</v>
      </c>
      <c r="BM91" s="43">
        <f>IFERROR(VLOOKUP(T91,Таблица1[],3,0),0)*$E$2/100</f>
        <v>0</v>
      </c>
      <c r="BN91" s="43">
        <f>IFERROR(VLOOKUP(T91,Таблица1[],2,0),0)*$E$2/100</f>
        <v>0</v>
      </c>
      <c r="BO91" s="43">
        <f>IFERROR(VLOOKUP(T91,Таблица1[],4,0),0)*$E$2/100</f>
        <v>0</v>
      </c>
      <c r="BP91" s="5" t="str">
        <f t="shared" si="25"/>
        <v>,  0,0,0</v>
      </c>
      <c r="BQ91" s="43">
        <f>IFERROR(VLOOKUP(U91,Таблица1[],3,0),0)*$E$2/100</f>
        <v>0</v>
      </c>
      <c r="BR91" s="43">
        <f>IFERROR(VLOOKUP(U91,Таблица1[],2,0),0)*$E$2/100</f>
        <v>0</v>
      </c>
      <c r="BS91" s="43">
        <f>IFERROR(VLOOKUP(U91,Таблица1[],4,0),0)*$E$2/100</f>
        <v>0</v>
      </c>
      <c r="BT91" s="5" t="str">
        <f t="shared" si="26"/>
        <v>,  0,0,0</v>
      </c>
      <c r="BU91" s="43">
        <f>IFERROR(VLOOKUP(V91,Таблица1[],3,0),0)*$E$2/100</f>
        <v>85</v>
      </c>
      <c r="BV91" s="43">
        <f>IFERROR(VLOOKUP(V91,Таблица1[],2,0),0)*$E$2/100</f>
        <v>85</v>
      </c>
      <c r="BW91" s="43">
        <f>IFERROR(VLOOKUP(V91,Таблица1[],4,0),0)*$E$2/100</f>
        <v>85</v>
      </c>
      <c r="BX91" s="5" t="str">
        <f t="shared" si="27"/>
        <v>,  85,85,85</v>
      </c>
      <c r="BY91" s="43">
        <f>IFERROR(VLOOKUP(W91,Таблица1[],3,0),0)*$E$2/100</f>
        <v>85</v>
      </c>
      <c r="BZ91" s="43">
        <f>IFERROR(VLOOKUP(W91,Таблица1[],2,0),0)*$E$2/100</f>
        <v>85</v>
      </c>
      <c r="CA91" s="43">
        <f>IFERROR(VLOOKUP(W91,Таблица1[],4,0),0)*$E$2/100</f>
        <v>85</v>
      </c>
      <c r="CB91" s="5" t="str">
        <f t="shared" si="28"/>
        <v>,  85,85,85</v>
      </c>
      <c r="CC91" s="43">
        <f>IFERROR(VLOOKUP(X91,Таблица1[],3,0),0)*$E$2/100</f>
        <v>0</v>
      </c>
      <c r="CD91" s="43">
        <f>IFERROR(VLOOKUP(X91,Таблица1[],2,0),0)*$E$2/100</f>
        <v>0</v>
      </c>
      <c r="CE91" s="43">
        <f>IFERROR(VLOOKUP(X91,Таблица1[],4,0),0)*$E$2/100</f>
        <v>0</v>
      </c>
      <c r="CF91" s="5" t="str">
        <f t="shared" si="29"/>
        <v>,  0,0,0</v>
      </c>
      <c r="CG91" s="43">
        <f>IFERROR(VLOOKUP(Y91,Таблица1[],3,0),0)*$E$2/100</f>
        <v>0</v>
      </c>
      <c r="CH91" s="43">
        <f>IFERROR(VLOOKUP(Y91,Таблица1[],2,0),0)*$E$2/100</f>
        <v>0</v>
      </c>
      <c r="CI91" s="43">
        <f>IFERROR(VLOOKUP(Y91,Таблица1[],4,0),0)*$E$2/100</f>
        <v>0</v>
      </c>
      <c r="CJ91" s="5" t="str">
        <f t="shared" si="30"/>
        <v>,  0,0,0</v>
      </c>
      <c r="CK91" s="43">
        <f>IFERROR(VLOOKUP(Z91,Таблица1[],3,0),0)*$E$2/100</f>
        <v>85</v>
      </c>
      <c r="CL91" s="43">
        <f>IFERROR(VLOOKUP(Z91,Таблица1[],2,0),0)*$E$2/100</f>
        <v>85</v>
      </c>
      <c r="CM91" s="43">
        <f>IFERROR(VLOOKUP(Z91,Таблица1[],4,0),0)*$E$2/100</f>
        <v>85</v>
      </c>
      <c r="CN91" s="5" t="str">
        <f t="shared" si="31"/>
        <v>,  85,85,85</v>
      </c>
      <c r="CO91" s="43">
        <f>IFERROR(VLOOKUP(AA91,Таблица1[],3,0),0)*$E$2/100</f>
        <v>85</v>
      </c>
      <c r="CP91" s="43">
        <f>IFERROR(VLOOKUP(AA91,Таблица1[],2,0),0)*$E$2/100</f>
        <v>85</v>
      </c>
      <c r="CQ91" s="43">
        <f>IFERROR(VLOOKUP(AA91,Таблица1[],4,0),0)*$E$2/100</f>
        <v>85</v>
      </c>
      <c r="CR91" s="5" t="str">
        <f t="shared" si="32"/>
        <v>,  85,85,85</v>
      </c>
    </row>
    <row r="92" spans="2:96" x14ac:dyDescent="0.45">
      <c r="B92" s="43">
        <v>64</v>
      </c>
      <c r="C92" s="43">
        <v>50</v>
      </c>
      <c r="D92" s="43">
        <v>5</v>
      </c>
      <c r="E92" s="43">
        <v>1</v>
      </c>
      <c r="F92" t="str">
        <f t="shared" si="33"/>
        <v>64,50,5,1</v>
      </c>
      <c r="R92" s="40" t="s">
        <v>43</v>
      </c>
      <c r="T92" s="38" t="s">
        <v>43</v>
      </c>
      <c r="X92" s="35" t="s">
        <v>43</v>
      </c>
      <c r="Y92" s="31" t="s">
        <v>43</v>
      </c>
      <c r="AA92" s="33" t="s">
        <v>43</v>
      </c>
      <c r="AC92" t="str">
        <f>CONCATENATE($X$2,F92,CR92,CN92,CJ92,CF92,CB92,BX92,BT92,BP92,BL92,BH92,BD92,AZ92)</f>
        <v>.DB   64,50,5,1,  85,85,85,  0,0,0,  85,85,85,  85,85,85,  0,0,0,  0,0,0,  0,0,0,  85,85,85,  0,0,0,  85,85,85,  0,0,0,  0,0,0</v>
      </c>
      <c r="AD92" s="43" t="s">
        <v>24</v>
      </c>
      <c r="AE92" s="43"/>
      <c r="AF92" s="43"/>
      <c r="AG92" s="49">
        <f>IFERROR(VLOOKUP(HLOOKUP($AG$4,$H$4:$AA$24,ROW(AH92)-3, FALSE),Таблица1[],3,0),0)*$E$2/100</f>
        <v>0</v>
      </c>
      <c r="AH92" s="49">
        <f>IFERROR(VLOOKUP(HLOOKUP($AG$4,$H$4:$AA$24,ROW(AH92)-3, FALSE),Таблица1[],2,0),0)*$E$2/100</f>
        <v>0</v>
      </c>
      <c r="AI92" s="49">
        <f>IFERROR(VLOOKUP(HLOOKUP($AG$4,$H$4:$AA$24,ROW(AH92)-3, FALSE),Таблица1[],4,0),0)*$E$2/100</f>
        <v>0</v>
      </c>
      <c r="AJ92" s="5" t="str">
        <f t="shared" si="17"/>
        <v>,  0,0,0</v>
      </c>
      <c r="AK92" s="49">
        <f>IFERROR(VLOOKUP(G92,Таблица1[],3,0),0)*$E$2/100</f>
        <v>0</v>
      </c>
      <c r="AL92" s="43">
        <f>IFERROR(VLOOKUP(G92,Таблица1[],2,0),0)*$E$2/100</f>
        <v>0</v>
      </c>
      <c r="AM92" s="43">
        <f>IFERROR(VLOOKUP(G92,Таблица1[],4,0),0)*$E$2/100</f>
        <v>0</v>
      </c>
      <c r="AN92" s="5" t="str">
        <f t="shared" si="18"/>
        <v>,  0,0,0</v>
      </c>
      <c r="AO92" s="49">
        <f>IFERROR(VLOOKUP(K92,Таблица1[],3,0),0)*$E$2/100</f>
        <v>0</v>
      </c>
      <c r="AP92" s="43">
        <f>IFERROR(VLOOKUP(K92,Таблица1[],2,0),0)*$E$2/100</f>
        <v>0</v>
      </c>
      <c r="AQ92" s="43">
        <f>IFERROR(VLOOKUP(K92,Таблица1[],4,0),0)*$E$2/100</f>
        <v>0</v>
      </c>
      <c r="AR92" s="5" t="str">
        <f t="shared" si="19"/>
        <v>,  0,0,0</v>
      </c>
      <c r="AS92" s="49">
        <f>IFERROR(VLOOKUP(O92,Таблица1[],3,0),0)*$E$2/100</f>
        <v>0</v>
      </c>
      <c r="AT92" s="43">
        <f>IFERROR(VLOOKUP(O92,Таблица1[],2,0),0)*$E$2/100</f>
        <v>0</v>
      </c>
      <c r="AU92" s="43">
        <f>IFERROR(VLOOKUP(O92,Таблица1[],4,0),0)*$E$2/100</f>
        <v>0</v>
      </c>
      <c r="AV92" s="5" t="str">
        <f t="shared" si="20"/>
        <v>,  0,0,0</v>
      </c>
      <c r="AW92" s="47">
        <f>IFERROR(VLOOKUP(P92,Таблица1[],3,0),0)*$E$2/100</f>
        <v>0</v>
      </c>
      <c r="AX92" s="43">
        <f>IFERROR(VLOOKUP(P92,Таблица1[],2,0),0)*$E$2/100</f>
        <v>0</v>
      </c>
      <c r="AY92" s="43">
        <f>IFERROR(VLOOKUP(P92,Таблица1[],4,0),0)*$E$2/100</f>
        <v>0</v>
      </c>
      <c r="AZ92" s="5" t="str">
        <f t="shared" si="21"/>
        <v>,  0,0,0</v>
      </c>
      <c r="BA92" s="43">
        <f>IFERROR(VLOOKUP(Q92,Таблица1[],3,0),0)*$E$2/100</f>
        <v>0</v>
      </c>
      <c r="BB92" s="43">
        <f>IFERROR(VLOOKUP(Q92,Таблица1[],2,0),0)*$E$2/100</f>
        <v>0</v>
      </c>
      <c r="BC92" s="43">
        <f>IFERROR(VLOOKUP(Q92,Таблица1[],4,0),0)*$E$2/100</f>
        <v>0</v>
      </c>
      <c r="BD92" s="5" t="str">
        <f t="shared" si="22"/>
        <v>,  0,0,0</v>
      </c>
      <c r="BE92" s="43">
        <f>IFERROR(VLOOKUP(R92,Таблица1[],3,0),0)*$E$2/100</f>
        <v>85</v>
      </c>
      <c r="BF92" s="43">
        <f>IFERROR(VLOOKUP(R92,Таблица1[],2,0),0)*$E$2/100</f>
        <v>85</v>
      </c>
      <c r="BG92" s="43">
        <f>IFERROR(VLOOKUP(R92,Таблица1[],4,0),0)*$E$2/100</f>
        <v>85</v>
      </c>
      <c r="BH92" s="5" t="str">
        <f t="shared" si="23"/>
        <v>,  85,85,85</v>
      </c>
      <c r="BI92" s="43">
        <f>IFERROR(VLOOKUP(S92,Таблица1[],3,0),0)*$E$2/100</f>
        <v>0</v>
      </c>
      <c r="BJ92" s="43">
        <f>IFERROR(VLOOKUP(S92,Таблица1[],2,0),0)*$E$2/100</f>
        <v>0</v>
      </c>
      <c r="BK92" s="43">
        <f>IFERROR(VLOOKUP(S92,Таблица1[],4,0),0)*$E$2/100</f>
        <v>0</v>
      </c>
      <c r="BL92" s="5" t="str">
        <f t="shared" si="24"/>
        <v>,  0,0,0</v>
      </c>
      <c r="BM92" s="43">
        <f>IFERROR(VLOOKUP(T92,Таблица1[],3,0),0)*$E$2/100</f>
        <v>85</v>
      </c>
      <c r="BN92" s="43">
        <f>IFERROR(VLOOKUP(T92,Таблица1[],2,0),0)*$E$2/100</f>
        <v>85</v>
      </c>
      <c r="BO92" s="43">
        <f>IFERROR(VLOOKUP(T92,Таблица1[],4,0),0)*$E$2/100</f>
        <v>85</v>
      </c>
      <c r="BP92" s="5" t="str">
        <f t="shared" si="25"/>
        <v>,  85,85,85</v>
      </c>
      <c r="BQ92" s="43">
        <f>IFERROR(VLOOKUP(U92,Таблица1[],3,0),0)*$E$2/100</f>
        <v>0</v>
      </c>
      <c r="BR92" s="43">
        <f>IFERROR(VLOOKUP(U92,Таблица1[],2,0),0)*$E$2/100</f>
        <v>0</v>
      </c>
      <c r="BS92" s="43">
        <f>IFERROR(VLOOKUP(U92,Таблица1[],4,0),0)*$E$2/100</f>
        <v>0</v>
      </c>
      <c r="BT92" s="5" t="str">
        <f t="shared" si="26"/>
        <v>,  0,0,0</v>
      </c>
      <c r="BU92" s="43">
        <f>IFERROR(VLOOKUP(V92,Таблица1[],3,0),0)*$E$2/100</f>
        <v>0</v>
      </c>
      <c r="BV92" s="43">
        <f>IFERROR(VLOOKUP(V92,Таблица1[],2,0),0)*$E$2/100</f>
        <v>0</v>
      </c>
      <c r="BW92" s="43">
        <f>IFERROR(VLOOKUP(V92,Таблица1[],4,0),0)*$E$2/100</f>
        <v>0</v>
      </c>
      <c r="BX92" s="5" t="str">
        <f t="shared" si="27"/>
        <v>,  0,0,0</v>
      </c>
      <c r="BY92" s="43">
        <f>IFERROR(VLOOKUP(W92,Таблица1[],3,0),0)*$E$2/100</f>
        <v>0</v>
      </c>
      <c r="BZ92" s="43">
        <f>IFERROR(VLOOKUP(W92,Таблица1[],2,0),0)*$E$2/100</f>
        <v>0</v>
      </c>
      <c r="CA92" s="43">
        <f>IFERROR(VLOOKUP(W92,Таблица1[],4,0),0)*$E$2/100</f>
        <v>0</v>
      </c>
      <c r="CB92" s="5" t="str">
        <f t="shared" si="28"/>
        <v>,  0,0,0</v>
      </c>
      <c r="CC92" s="43">
        <f>IFERROR(VLOOKUP(X92,Таблица1[],3,0),0)*$E$2/100</f>
        <v>85</v>
      </c>
      <c r="CD92" s="43">
        <f>IFERROR(VLOOKUP(X92,Таблица1[],2,0),0)*$E$2/100</f>
        <v>85</v>
      </c>
      <c r="CE92" s="43">
        <f>IFERROR(VLOOKUP(X92,Таблица1[],4,0),0)*$E$2/100</f>
        <v>85</v>
      </c>
      <c r="CF92" s="5" t="str">
        <f t="shared" si="29"/>
        <v>,  85,85,85</v>
      </c>
      <c r="CG92" s="43">
        <f>IFERROR(VLOOKUP(Y92,Таблица1[],3,0),0)*$E$2/100</f>
        <v>85</v>
      </c>
      <c r="CH92" s="43">
        <f>IFERROR(VLOOKUP(Y92,Таблица1[],2,0),0)*$E$2/100</f>
        <v>85</v>
      </c>
      <c r="CI92" s="43">
        <f>IFERROR(VLOOKUP(Y92,Таблица1[],4,0),0)*$E$2/100</f>
        <v>85</v>
      </c>
      <c r="CJ92" s="5" t="str">
        <f t="shared" si="30"/>
        <v>,  85,85,85</v>
      </c>
      <c r="CK92" s="43">
        <f>IFERROR(VLOOKUP(Z92,Таблица1[],3,0),0)*$E$2/100</f>
        <v>0</v>
      </c>
      <c r="CL92" s="43">
        <f>IFERROR(VLOOKUP(Z92,Таблица1[],2,0),0)*$E$2/100</f>
        <v>0</v>
      </c>
      <c r="CM92" s="43">
        <f>IFERROR(VLOOKUP(Z92,Таблица1[],4,0),0)*$E$2/100</f>
        <v>0</v>
      </c>
      <c r="CN92" s="5" t="str">
        <f t="shared" si="31"/>
        <v>,  0,0,0</v>
      </c>
      <c r="CO92" s="43">
        <f>IFERROR(VLOOKUP(AA92,Таблица1[],3,0),0)*$E$2/100</f>
        <v>85</v>
      </c>
      <c r="CP92" s="43">
        <f>IFERROR(VLOOKUP(AA92,Таблица1[],2,0),0)*$E$2/100</f>
        <v>85</v>
      </c>
      <c r="CQ92" s="43">
        <f>IFERROR(VLOOKUP(AA92,Таблица1[],4,0),0)*$E$2/100</f>
        <v>85</v>
      </c>
      <c r="CR92" s="5" t="str">
        <f t="shared" si="32"/>
        <v>,  85,85,85</v>
      </c>
    </row>
    <row r="93" spans="2:96" x14ac:dyDescent="0.45">
      <c r="B93" s="43">
        <v>64</v>
      </c>
      <c r="C93" s="43">
        <v>50</v>
      </c>
      <c r="D93" s="43">
        <v>5</v>
      </c>
      <c r="E93" s="43">
        <v>1</v>
      </c>
      <c r="F93" t="str">
        <f t="shared" si="33"/>
        <v>64,50,5,1</v>
      </c>
      <c r="P93" s="40" t="s">
        <v>43</v>
      </c>
      <c r="V93" s="38" t="s">
        <v>43</v>
      </c>
      <c r="W93" s="35" t="s">
        <v>43</v>
      </c>
      <c r="Z93" s="31" t="s">
        <v>43</v>
      </c>
      <c r="AA93" s="33" t="s">
        <v>43</v>
      </c>
      <c r="AC93" t="str">
        <f>CONCATENATE($X$2,F93,CR93,CN93,CJ93,CF93,CB93,BX93,BT93,BP93,BL93,BH93,BD93,AZ93)</f>
        <v>.DB   64,50,5,1,  85,85,85,  85,85,85,  0,0,0,  0,0,0,  85,85,85,  85,85,85,  0,0,0,  0,0,0,  0,0,0,  0,0,0,  0,0,0,  85,85,85</v>
      </c>
      <c r="AD93" s="43" t="s">
        <v>24</v>
      </c>
      <c r="AE93" s="43"/>
      <c r="AF93" s="43"/>
      <c r="AG93" s="49">
        <f>IFERROR(VLOOKUP(HLOOKUP($AG$4,$H$4:$AA$24,ROW(AH93)-3, FALSE),Таблица1[],3,0),0)*$E$2/100</f>
        <v>0</v>
      </c>
      <c r="AH93" s="49">
        <f>IFERROR(VLOOKUP(HLOOKUP($AG$4,$H$4:$AA$24,ROW(AH93)-3, FALSE),Таблица1[],2,0),0)*$E$2/100</f>
        <v>0</v>
      </c>
      <c r="AI93" s="49">
        <f>IFERROR(VLOOKUP(HLOOKUP($AG$4,$H$4:$AA$24,ROW(AH93)-3, FALSE),Таблица1[],4,0),0)*$E$2/100</f>
        <v>0</v>
      </c>
      <c r="AJ93" s="5" t="str">
        <f t="shared" si="17"/>
        <v>,  0,0,0</v>
      </c>
      <c r="AK93" s="49">
        <f>IFERROR(VLOOKUP(G93,Таблица1[],3,0),0)*$E$2/100</f>
        <v>0</v>
      </c>
      <c r="AL93" s="43">
        <f>IFERROR(VLOOKUP(G93,Таблица1[],2,0),0)*$E$2/100</f>
        <v>0</v>
      </c>
      <c r="AM93" s="43">
        <f>IFERROR(VLOOKUP(G93,Таблица1[],4,0),0)*$E$2/100</f>
        <v>0</v>
      </c>
      <c r="AN93" s="5" t="str">
        <f t="shared" si="18"/>
        <v>,  0,0,0</v>
      </c>
      <c r="AO93" s="49">
        <f>IFERROR(VLOOKUP(K93,Таблица1[],3,0),0)*$E$2/100</f>
        <v>0</v>
      </c>
      <c r="AP93" s="43">
        <f>IFERROR(VLOOKUP(K93,Таблица1[],2,0),0)*$E$2/100</f>
        <v>0</v>
      </c>
      <c r="AQ93" s="43">
        <f>IFERROR(VLOOKUP(K93,Таблица1[],4,0),0)*$E$2/100</f>
        <v>0</v>
      </c>
      <c r="AR93" s="5" t="str">
        <f t="shared" si="19"/>
        <v>,  0,0,0</v>
      </c>
      <c r="AS93" s="49">
        <f>IFERROR(VLOOKUP(O93,Таблица1[],3,0),0)*$E$2/100</f>
        <v>0</v>
      </c>
      <c r="AT93" s="43">
        <f>IFERROR(VLOOKUP(O93,Таблица1[],2,0),0)*$E$2/100</f>
        <v>0</v>
      </c>
      <c r="AU93" s="43">
        <f>IFERROR(VLOOKUP(O93,Таблица1[],4,0),0)*$E$2/100</f>
        <v>0</v>
      </c>
      <c r="AV93" s="5" t="str">
        <f t="shared" si="20"/>
        <v>,  0,0,0</v>
      </c>
      <c r="AW93" s="47">
        <f>IFERROR(VLOOKUP(P93,Таблица1[],3,0),0)*$E$2/100</f>
        <v>85</v>
      </c>
      <c r="AX93" s="43">
        <f>IFERROR(VLOOKUP(P93,Таблица1[],2,0),0)*$E$2/100</f>
        <v>85</v>
      </c>
      <c r="AY93" s="43">
        <f>IFERROR(VLOOKUP(P93,Таблица1[],4,0),0)*$E$2/100</f>
        <v>85</v>
      </c>
      <c r="AZ93" s="5" t="str">
        <f t="shared" si="21"/>
        <v>,  85,85,85</v>
      </c>
      <c r="BA93" s="43">
        <f>IFERROR(VLOOKUP(Q93,Таблица1[],3,0),0)*$E$2/100</f>
        <v>0</v>
      </c>
      <c r="BB93" s="43">
        <f>IFERROR(VLOOKUP(Q93,Таблица1[],2,0),0)*$E$2/100</f>
        <v>0</v>
      </c>
      <c r="BC93" s="43">
        <f>IFERROR(VLOOKUP(Q93,Таблица1[],4,0),0)*$E$2/100</f>
        <v>0</v>
      </c>
      <c r="BD93" s="5" t="str">
        <f t="shared" si="22"/>
        <v>,  0,0,0</v>
      </c>
      <c r="BE93" s="43">
        <f>IFERROR(VLOOKUP(R93,Таблица1[],3,0),0)*$E$2/100</f>
        <v>0</v>
      </c>
      <c r="BF93" s="43">
        <f>IFERROR(VLOOKUP(R93,Таблица1[],2,0),0)*$E$2/100</f>
        <v>0</v>
      </c>
      <c r="BG93" s="43">
        <f>IFERROR(VLOOKUP(R93,Таблица1[],4,0),0)*$E$2/100</f>
        <v>0</v>
      </c>
      <c r="BH93" s="5" t="str">
        <f t="shared" si="23"/>
        <v>,  0,0,0</v>
      </c>
      <c r="BI93" s="43">
        <f>IFERROR(VLOOKUP(S93,Таблица1[],3,0),0)*$E$2/100</f>
        <v>0</v>
      </c>
      <c r="BJ93" s="43">
        <f>IFERROR(VLOOKUP(S93,Таблица1[],2,0),0)*$E$2/100</f>
        <v>0</v>
      </c>
      <c r="BK93" s="43">
        <f>IFERROR(VLOOKUP(S93,Таблица1[],4,0),0)*$E$2/100</f>
        <v>0</v>
      </c>
      <c r="BL93" s="5" t="str">
        <f t="shared" si="24"/>
        <v>,  0,0,0</v>
      </c>
      <c r="BM93" s="43">
        <f>IFERROR(VLOOKUP(T93,Таблица1[],3,0),0)*$E$2/100</f>
        <v>0</v>
      </c>
      <c r="BN93" s="43">
        <f>IFERROR(VLOOKUP(T93,Таблица1[],2,0),0)*$E$2/100</f>
        <v>0</v>
      </c>
      <c r="BO93" s="43">
        <f>IFERROR(VLOOKUP(T93,Таблица1[],4,0),0)*$E$2/100</f>
        <v>0</v>
      </c>
      <c r="BP93" s="5" t="str">
        <f t="shared" si="25"/>
        <v>,  0,0,0</v>
      </c>
      <c r="BQ93" s="43">
        <f>IFERROR(VLOOKUP(U93,Таблица1[],3,0),0)*$E$2/100</f>
        <v>0</v>
      </c>
      <c r="BR93" s="43">
        <f>IFERROR(VLOOKUP(U93,Таблица1[],2,0),0)*$E$2/100</f>
        <v>0</v>
      </c>
      <c r="BS93" s="43">
        <f>IFERROR(VLOOKUP(U93,Таблица1[],4,0),0)*$E$2/100</f>
        <v>0</v>
      </c>
      <c r="BT93" s="5" t="str">
        <f t="shared" si="26"/>
        <v>,  0,0,0</v>
      </c>
      <c r="BU93" s="43">
        <f>IFERROR(VLOOKUP(V93,Таблица1[],3,0),0)*$E$2/100</f>
        <v>85</v>
      </c>
      <c r="BV93" s="43">
        <f>IFERROR(VLOOKUP(V93,Таблица1[],2,0),0)*$E$2/100</f>
        <v>85</v>
      </c>
      <c r="BW93" s="43">
        <f>IFERROR(VLOOKUP(V93,Таблица1[],4,0),0)*$E$2/100</f>
        <v>85</v>
      </c>
      <c r="BX93" s="5" t="str">
        <f t="shared" si="27"/>
        <v>,  85,85,85</v>
      </c>
      <c r="BY93" s="43">
        <f>IFERROR(VLOOKUP(W93,Таблица1[],3,0),0)*$E$2/100</f>
        <v>85</v>
      </c>
      <c r="BZ93" s="43">
        <f>IFERROR(VLOOKUP(W93,Таблица1[],2,0),0)*$E$2/100</f>
        <v>85</v>
      </c>
      <c r="CA93" s="43">
        <f>IFERROR(VLOOKUP(W93,Таблица1[],4,0),0)*$E$2/100</f>
        <v>85</v>
      </c>
      <c r="CB93" s="5" t="str">
        <f t="shared" si="28"/>
        <v>,  85,85,85</v>
      </c>
      <c r="CC93" s="43">
        <f>IFERROR(VLOOKUP(X93,Таблица1[],3,0),0)*$E$2/100</f>
        <v>0</v>
      </c>
      <c r="CD93" s="43">
        <f>IFERROR(VLOOKUP(X93,Таблица1[],2,0),0)*$E$2/100</f>
        <v>0</v>
      </c>
      <c r="CE93" s="43">
        <f>IFERROR(VLOOKUP(X93,Таблица1[],4,0),0)*$E$2/100</f>
        <v>0</v>
      </c>
      <c r="CF93" s="5" t="str">
        <f t="shared" si="29"/>
        <v>,  0,0,0</v>
      </c>
      <c r="CG93" s="43">
        <f>IFERROR(VLOOKUP(Y93,Таблица1[],3,0),0)*$E$2/100</f>
        <v>0</v>
      </c>
      <c r="CH93" s="43">
        <f>IFERROR(VLOOKUP(Y93,Таблица1[],2,0),0)*$E$2/100</f>
        <v>0</v>
      </c>
      <c r="CI93" s="43">
        <f>IFERROR(VLOOKUP(Y93,Таблица1[],4,0),0)*$E$2/100</f>
        <v>0</v>
      </c>
      <c r="CJ93" s="5" t="str">
        <f t="shared" si="30"/>
        <v>,  0,0,0</v>
      </c>
      <c r="CK93" s="43">
        <f>IFERROR(VLOOKUP(Z93,Таблица1[],3,0),0)*$E$2/100</f>
        <v>85</v>
      </c>
      <c r="CL93" s="43">
        <f>IFERROR(VLOOKUP(Z93,Таблица1[],2,0),0)*$E$2/100</f>
        <v>85</v>
      </c>
      <c r="CM93" s="43">
        <f>IFERROR(VLOOKUP(Z93,Таблица1[],4,0),0)*$E$2/100</f>
        <v>85</v>
      </c>
      <c r="CN93" s="5" t="str">
        <f t="shared" si="31"/>
        <v>,  85,85,85</v>
      </c>
      <c r="CO93" s="43">
        <f>IFERROR(VLOOKUP(AA93,Таблица1[],3,0),0)*$E$2/100</f>
        <v>85</v>
      </c>
      <c r="CP93" s="43">
        <f>IFERROR(VLOOKUP(AA93,Таблица1[],2,0),0)*$E$2/100</f>
        <v>85</v>
      </c>
      <c r="CQ93" s="43">
        <f>IFERROR(VLOOKUP(AA93,Таблица1[],4,0),0)*$E$2/100</f>
        <v>85</v>
      </c>
      <c r="CR93" s="5" t="str">
        <f t="shared" si="32"/>
        <v>,  85,85,85</v>
      </c>
    </row>
    <row r="94" spans="2:96" x14ac:dyDescent="0.45">
      <c r="B94" s="43">
        <v>64</v>
      </c>
      <c r="C94" s="43">
        <v>50</v>
      </c>
      <c r="D94" s="43">
        <v>5</v>
      </c>
      <c r="E94" s="43">
        <v>1</v>
      </c>
      <c r="F94" t="str">
        <f t="shared" si="33"/>
        <v>64,50,5,1</v>
      </c>
      <c r="T94" s="38" t="s">
        <v>43</v>
      </c>
      <c r="X94" s="35" t="s">
        <v>43</v>
      </c>
      <c r="Y94" s="31" t="s">
        <v>43</v>
      </c>
      <c r="AA94" s="33" t="s">
        <v>43</v>
      </c>
      <c r="AC94" t="str">
        <f>CONCATENATE($X$2,F94,CR94,CN94,CJ94,CF94,CB94,BX94,BT94,BP94,BL94,BH94,BD94,AZ94)</f>
        <v>.DB   64,50,5,1,  85,85,85,  0,0,0,  85,85,85,  85,85,85,  0,0,0,  0,0,0,  0,0,0,  85,85,85,  0,0,0,  0,0,0,  0,0,0,  0,0,0</v>
      </c>
      <c r="AD94" s="43" t="s">
        <v>24</v>
      </c>
      <c r="AE94" s="43"/>
      <c r="AF94" s="43"/>
      <c r="AG94" s="49">
        <f>IFERROR(VLOOKUP(HLOOKUP($AG$4,$H$4:$AA$24,ROW(AH94)-3, FALSE),Таблица1[],3,0),0)*$E$2/100</f>
        <v>0</v>
      </c>
      <c r="AH94" s="49">
        <f>IFERROR(VLOOKUP(HLOOKUP($AG$4,$H$4:$AA$24,ROW(AH94)-3, FALSE),Таблица1[],2,0),0)*$E$2/100</f>
        <v>0</v>
      </c>
      <c r="AI94" s="49">
        <f>IFERROR(VLOOKUP(HLOOKUP($AG$4,$H$4:$AA$24,ROW(AH94)-3, FALSE),Таблица1[],4,0),0)*$E$2/100</f>
        <v>0</v>
      </c>
      <c r="AJ94" s="5" t="str">
        <f t="shared" si="17"/>
        <v>,  0,0,0</v>
      </c>
      <c r="AK94" s="49">
        <f>IFERROR(VLOOKUP(G94,Таблица1[],3,0),0)*$E$2/100</f>
        <v>0</v>
      </c>
      <c r="AL94" s="43">
        <f>IFERROR(VLOOKUP(G94,Таблица1[],2,0),0)*$E$2/100</f>
        <v>0</v>
      </c>
      <c r="AM94" s="43">
        <f>IFERROR(VLOOKUP(G94,Таблица1[],4,0),0)*$E$2/100</f>
        <v>0</v>
      </c>
      <c r="AN94" s="5" t="str">
        <f t="shared" si="18"/>
        <v>,  0,0,0</v>
      </c>
      <c r="AO94" s="49">
        <f>IFERROR(VLOOKUP(K94,Таблица1[],3,0),0)*$E$2/100</f>
        <v>0</v>
      </c>
      <c r="AP94" s="43">
        <f>IFERROR(VLOOKUP(K94,Таблица1[],2,0),0)*$E$2/100</f>
        <v>0</v>
      </c>
      <c r="AQ94" s="43">
        <f>IFERROR(VLOOKUP(K94,Таблица1[],4,0),0)*$E$2/100</f>
        <v>0</v>
      </c>
      <c r="AR94" s="5" t="str">
        <f t="shared" si="19"/>
        <v>,  0,0,0</v>
      </c>
      <c r="AS94" s="49">
        <f>IFERROR(VLOOKUP(O94,Таблица1[],3,0),0)*$E$2/100</f>
        <v>0</v>
      </c>
      <c r="AT94" s="43">
        <f>IFERROR(VLOOKUP(O94,Таблица1[],2,0),0)*$E$2/100</f>
        <v>0</v>
      </c>
      <c r="AU94" s="43">
        <f>IFERROR(VLOOKUP(O94,Таблица1[],4,0),0)*$E$2/100</f>
        <v>0</v>
      </c>
      <c r="AV94" s="5" t="str">
        <f t="shared" si="20"/>
        <v>,  0,0,0</v>
      </c>
      <c r="AW94" s="47">
        <f>IFERROR(VLOOKUP(P94,Таблица1[],3,0),0)*$E$2/100</f>
        <v>0</v>
      </c>
      <c r="AX94" s="43">
        <f>IFERROR(VLOOKUP(P94,Таблица1[],2,0),0)*$E$2/100</f>
        <v>0</v>
      </c>
      <c r="AY94" s="43">
        <f>IFERROR(VLOOKUP(P94,Таблица1[],4,0),0)*$E$2/100</f>
        <v>0</v>
      </c>
      <c r="AZ94" s="5" t="str">
        <f t="shared" si="21"/>
        <v>,  0,0,0</v>
      </c>
      <c r="BA94" s="43">
        <f>IFERROR(VLOOKUP(Q94,Таблица1[],3,0),0)*$E$2/100</f>
        <v>0</v>
      </c>
      <c r="BB94" s="43">
        <f>IFERROR(VLOOKUP(Q94,Таблица1[],2,0),0)*$E$2/100</f>
        <v>0</v>
      </c>
      <c r="BC94" s="43">
        <f>IFERROR(VLOOKUP(Q94,Таблица1[],4,0),0)*$E$2/100</f>
        <v>0</v>
      </c>
      <c r="BD94" s="5" t="str">
        <f t="shared" si="22"/>
        <v>,  0,0,0</v>
      </c>
      <c r="BE94" s="43">
        <f>IFERROR(VLOOKUP(R94,Таблица1[],3,0),0)*$E$2/100</f>
        <v>0</v>
      </c>
      <c r="BF94" s="43">
        <f>IFERROR(VLOOKUP(R94,Таблица1[],2,0),0)*$E$2/100</f>
        <v>0</v>
      </c>
      <c r="BG94" s="43">
        <f>IFERROR(VLOOKUP(R94,Таблица1[],4,0),0)*$E$2/100</f>
        <v>0</v>
      </c>
      <c r="BH94" s="5" t="str">
        <f t="shared" si="23"/>
        <v>,  0,0,0</v>
      </c>
      <c r="BI94" s="43">
        <f>IFERROR(VLOOKUP(S94,Таблица1[],3,0),0)*$E$2/100</f>
        <v>0</v>
      </c>
      <c r="BJ94" s="43">
        <f>IFERROR(VLOOKUP(S94,Таблица1[],2,0),0)*$E$2/100</f>
        <v>0</v>
      </c>
      <c r="BK94" s="43">
        <f>IFERROR(VLOOKUP(S94,Таблица1[],4,0),0)*$E$2/100</f>
        <v>0</v>
      </c>
      <c r="BL94" s="5" t="str">
        <f t="shared" si="24"/>
        <v>,  0,0,0</v>
      </c>
      <c r="BM94" s="43">
        <f>IFERROR(VLOOKUP(T94,Таблица1[],3,0),0)*$E$2/100</f>
        <v>85</v>
      </c>
      <c r="BN94" s="43">
        <f>IFERROR(VLOOKUP(T94,Таблица1[],2,0),0)*$E$2/100</f>
        <v>85</v>
      </c>
      <c r="BO94" s="43">
        <f>IFERROR(VLOOKUP(T94,Таблица1[],4,0),0)*$E$2/100</f>
        <v>85</v>
      </c>
      <c r="BP94" s="5" t="str">
        <f t="shared" si="25"/>
        <v>,  85,85,85</v>
      </c>
      <c r="BQ94" s="43">
        <f>IFERROR(VLOOKUP(U94,Таблица1[],3,0),0)*$E$2/100</f>
        <v>0</v>
      </c>
      <c r="BR94" s="43">
        <f>IFERROR(VLOOKUP(U94,Таблица1[],2,0),0)*$E$2/100</f>
        <v>0</v>
      </c>
      <c r="BS94" s="43">
        <f>IFERROR(VLOOKUP(U94,Таблица1[],4,0),0)*$E$2/100</f>
        <v>0</v>
      </c>
      <c r="BT94" s="5" t="str">
        <f t="shared" si="26"/>
        <v>,  0,0,0</v>
      </c>
      <c r="BU94" s="43">
        <f>IFERROR(VLOOKUP(V94,Таблица1[],3,0),0)*$E$2/100</f>
        <v>0</v>
      </c>
      <c r="BV94" s="43">
        <f>IFERROR(VLOOKUP(V94,Таблица1[],2,0),0)*$E$2/100</f>
        <v>0</v>
      </c>
      <c r="BW94" s="43">
        <f>IFERROR(VLOOKUP(V94,Таблица1[],4,0),0)*$E$2/100</f>
        <v>0</v>
      </c>
      <c r="BX94" s="5" t="str">
        <f t="shared" si="27"/>
        <v>,  0,0,0</v>
      </c>
      <c r="BY94" s="43">
        <f>IFERROR(VLOOKUP(W94,Таблица1[],3,0),0)*$E$2/100</f>
        <v>0</v>
      </c>
      <c r="BZ94" s="43">
        <f>IFERROR(VLOOKUP(W94,Таблица1[],2,0),0)*$E$2/100</f>
        <v>0</v>
      </c>
      <c r="CA94" s="43">
        <f>IFERROR(VLOOKUP(W94,Таблица1[],4,0),0)*$E$2/100</f>
        <v>0</v>
      </c>
      <c r="CB94" s="5" t="str">
        <f t="shared" si="28"/>
        <v>,  0,0,0</v>
      </c>
      <c r="CC94" s="43">
        <f>IFERROR(VLOOKUP(X94,Таблица1[],3,0),0)*$E$2/100</f>
        <v>85</v>
      </c>
      <c r="CD94" s="43">
        <f>IFERROR(VLOOKUP(X94,Таблица1[],2,0),0)*$E$2/100</f>
        <v>85</v>
      </c>
      <c r="CE94" s="43">
        <f>IFERROR(VLOOKUP(X94,Таблица1[],4,0),0)*$E$2/100</f>
        <v>85</v>
      </c>
      <c r="CF94" s="5" t="str">
        <f t="shared" si="29"/>
        <v>,  85,85,85</v>
      </c>
      <c r="CG94" s="43">
        <f>IFERROR(VLOOKUP(Y94,Таблица1[],3,0),0)*$E$2/100</f>
        <v>85</v>
      </c>
      <c r="CH94" s="43">
        <f>IFERROR(VLOOKUP(Y94,Таблица1[],2,0),0)*$E$2/100</f>
        <v>85</v>
      </c>
      <c r="CI94" s="43">
        <f>IFERROR(VLOOKUP(Y94,Таблица1[],4,0),0)*$E$2/100</f>
        <v>85</v>
      </c>
      <c r="CJ94" s="5" t="str">
        <f t="shared" si="30"/>
        <v>,  85,85,85</v>
      </c>
      <c r="CK94" s="43">
        <f>IFERROR(VLOOKUP(Z94,Таблица1[],3,0),0)*$E$2/100</f>
        <v>0</v>
      </c>
      <c r="CL94" s="43">
        <f>IFERROR(VLOOKUP(Z94,Таблица1[],2,0),0)*$E$2/100</f>
        <v>0</v>
      </c>
      <c r="CM94" s="43">
        <f>IFERROR(VLOOKUP(Z94,Таблица1[],4,0),0)*$E$2/100</f>
        <v>0</v>
      </c>
      <c r="CN94" s="5" t="str">
        <f t="shared" si="31"/>
        <v>,  0,0,0</v>
      </c>
      <c r="CO94" s="43">
        <f>IFERROR(VLOOKUP(AA94,Таблица1[],3,0),0)*$E$2/100</f>
        <v>85</v>
      </c>
      <c r="CP94" s="43">
        <f>IFERROR(VLOOKUP(AA94,Таблица1[],2,0),0)*$E$2/100</f>
        <v>85</v>
      </c>
      <c r="CQ94" s="43">
        <f>IFERROR(VLOOKUP(AA94,Таблица1[],4,0),0)*$E$2/100</f>
        <v>85</v>
      </c>
      <c r="CR94" s="5" t="str">
        <f t="shared" si="32"/>
        <v>,  85,85,85</v>
      </c>
    </row>
    <row r="95" spans="2:96" x14ac:dyDescent="0.45">
      <c r="B95" s="43">
        <v>64</v>
      </c>
      <c r="C95" s="43">
        <v>50</v>
      </c>
      <c r="D95" s="43">
        <v>5</v>
      </c>
      <c r="E95" s="43">
        <v>1</v>
      </c>
      <c r="F95" t="str">
        <f t="shared" si="33"/>
        <v>64,50,5,1</v>
      </c>
      <c r="V95" s="38" t="s">
        <v>43</v>
      </c>
      <c r="W95" s="35" t="s">
        <v>43</v>
      </c>
      <c r="Z95" s="31" t="s">
        <v>43</v>
      </c>
      <c r="AA95" s="33" t="s">
        <v>43</v>
      </c>
      <c r="AC95" t="str">
        <f>CONCATENATE($X$2,F95,CR95,CN95,CJ95,CF95,CB95,BX95,BT95,BP95,BL95,BH95,BD95,AZ95)</f>
        <v>.DB   64,50,5,1,  85,85,85,  85,85,85,  0,0,0,  0,0,0,  85,85,85,  85,85,85,  0,0,0,  0,0,0,  0,0,0,  0,0,0,  0,0,0,  0,0,0</v>
      </c>
      <c r="AD95" s="43" t="s">
        <v>24</v>
      </c>
      <c r="AE95" s="43"/>
      <c r="AF95" s="43"/>
      <c r="AG95" s="49">
        <f>IFERROR(VLOOKUP(HLOOKUP($AG$4,$H$4:$AA$24,ROW(AH95)-3, FALSE),Таблица1[],3,0),0)*$E$2/100</f>
        <v>0</v>
      </c>
      <c r="AH95" s="49">
        <f>IFERROR(VLOOKUP(HLOOKUP($AG$4,$H$4:$AA$24,ROW(AH95)-3, FALSE),Таблица1[],2,0),0)*$E$2/100</f>
        <v>0</v>
      </c>
      <c r="AI95" s="49">
        <f>IFERROR(VLOOKUP(HLOOKUP($AG$4,$H$4:$AA$24,ROW(AH95)-3, FALSE),Таблица1[],4,0),0)*$E$2/100</f>
        <v>0</v>
      </c>
      <c r="AJ95" s="5" t="str">
        <f t="shared" si="17"/>
        <v>,  0,0,0</v>
      </c>
      <c r="AK95" s="49">
        <f>IFERROR(VLOOKUP(G95,Таблица1[],3,0),0)*$E$2/100</f>
        <v>0</v>
      </c>
      <c r="AL95" s="43">
        <f>IFERROR(VLOOKUP(G95,Таблица1[],2,0),0)*$E$2/100</f>
        <v>0</v>
      </c>
      <c r="AM95" s="43">
        <f>IFERROR(VLOOKUP(G95,Таблица1[],4,0),0)*$E$2/100</f>
        <v>0</v>
      </c>
      <c r="AN95" s="5" t="str">
        <f t="shared" si="18"/>
        <v>,  0,0,0</v>
      </c>
      <c r="AO95" s="49">
        <f>IFERROR(VLOOKUP(K95,Таблица1[],3,0),0)*$E$2/100</f>
        <v>0</v>
      </c>
      <c r="AP95" s="43">
        <f>IFERROR(VLOOKUP(K95,Таблица1[],2,0),0)*$E$2/100</f>
        <v>0</v>
      </c>
      <c r="AQ95" s="43">
        <f>IFERROR(VLOOKUP(K95,Таблица1[],4,0),0)*$E$2/100</f>
        <v>0</v>
      </c>
      <c r="AR95" s="5" t="str">
        <f t="shared" si="19"/>
        <v>,  0,0,0</v>
      </c>
      <c r="AS95" s="49">
        <f>IFERROR(VLOOKUP(O95,Таблица1[],3,0),0)*$E$2/100</f>
        <v>0</v>
      </c>
      <c r="AT95" s="43">
        <f>IFERROR(VLOOKUP(O95,Таблица1[],2,0),0)*$E$2/100</f>
        <v>0</v>
      </c>
      <c r="AU95" s="43">
        <f>IFERROR(VLOOKUP(O95,Таблица1[],4,0),0)*$E$2/100</f>
        <v>0</v>
      </c>
      <c r="AV95" s="5" t="str">
        <f t="shared" si="20"/>
        <v>,  0,0,0</v>
      </c>
      <c r="AW95" s="47">
        <f>IFERROR(VLOOKUP(P95,Таблица1[],3,0),0)*$E$2/100</f>
        <v>0</v>
      </c>
      <c r="AX95" s="43">
        <f>IFERROR(VLOOKUP(P95,Таблица1[],2,0),0)*$E$2/100</f>
        <v>0</v>
      </c>
      <c r="AY95" s="43">
        <f>IFERROR(VLOOKUP(P95,Таблица1[],4,0),0)*$E$2/100</f>
        <v>0</v>
      </c>
      <c r="AZ95" s="5" t="str">
        <f t="shared" si="21"/>
        <v>,  0,0,0</v>
      </c>
      <c r="BA95" s="43">
        <f>IFERROR(VLOOKUP(Q95,Таблица1[],3,0),0)*$E$2/100</f>
        <v>0</v>
      </c>
      <c r="BB95" s="43">
        <f>IFERROR(VLOOKUP(Q95,Таблица1[],2,0),0)*$E$2/100</f>
        <v>0</v>
      </c>
      <c r="BC95" s="43">
        <f>IFERROR(VLOOKUP(Q95,Таблица1[],4,0),0)*$E$2/100</f>
        <v>0</v>
      </c>
      <c r="BD95" s="5" t="str">
        <f t="shared" si="22"/>
        <v>,  0,0,0</v>
      </c>
      <c r="BE95" s="43">
        <f>IFERROR(VLOOKUP(R95,Таблица1[],3,0),0)*$E$2/100</f>
        <v>0</v>
      </c>
      <c r="BF95" s="43">
        <f>IFERROR(VLOOKUP(R95,Таблица1[],2,0),0)*$E$2/100</f>
        <v>0</v>
      </c>
      <c r="BG95" s="43">
        <f>IFERROR(VLOOKUP(R95,Таблица1[],4,0),0)*$E$2/100</f>
        <v>0</v>
      </c>
      <c r="BH95" s="5" t="str">
        <f t="shared" si="23"/>
        <v>,  0,0,0</v>
      </c>
      <c r="BI95" s="43">
        <f>IFERROR(VLOOKUP(S95,Таблица1[],3,0),0)*$E$2/100</f>
        <v>0</v>
      </c>
      <c r="BJ95" s="43">
        <f>IFERROR(VLOOKUP(S95,Таблица1[],2,0),0)*$E$2/100</f>
        <v>0</v>
      </c>
      <c r="BK95" s="43">
        <f>IFERROR(VLOOKUP(S95,Таблица1[],4,0),0)*$E$2/100</f>
        <v>0</v>
      </c>
      <c r="BL95" s="5" t="str">
        <f t="shared" si="24"/>
        <v>,  0,0,0</v>
      </c>
      <c r="BM95" s="43">
        <f>IFERROR(VLOOKUP(T95,Таблица1[],3,0),0)*$E$2/100</f>
        <v>0</v>
      </c>
      <c r="BN95" s="43">
        <f>IFERROR(VLOOKUP(T95,Таблица1[],2,0),0)*$E$2/100</f>
        <v>0</v>
      </c>
      <c r="BO95" s="43">
        <f>IFERROR(VLOOKUP(T95,Таблица1[],4,0),0)*$E$2/100</f>
        <v>0</v>
      </c>
      <c r="BP95" s="5" t="str">
        <f t="shared" si="25"/>
        <v>,  0,0,0</v>
      </c>
      <c r="BQ95" s="43">
        <f>IFERROR(VLOOKUP(U95,Таблица1[],3,0),0)*$E$2/100</f>
        <v>0</v>
      </c>
      <c r="BR95" s="43">
        <f>IFERROR(VLOOKUP(U95,Таблица1[],2,0),0)*$E$2/100</f>
        <v>0</v>
      </c>
      <c r="BS95" s="43">
        <f>IFERROR(VLOOKUP(U95,Таблица1[],4,0),0)*$E$2/100</f>
        <v>0</v>
      </c>
      <c r="BT95" s="5" t="str">
        <f t="shared" si="26"/>
        <v>,  0,0,0</v>
      </c>
      <c r="BU95" s="43">
        <f>IFERROR(VLOOKUP(V95,Таблица1[],3,0),0)*$E$2/100</f>
        <v>85</v>
      </c>
      <c r="BV95" s="43">
        <f>IFERROR(VLOOKUP(V95,Таблица1[],2,0),0)*$E$2/100</f>
        <v>85</v>
      </c>
      <c r="BW95" s="43">
        <f>IFERROR(VLOOKUP(V95,Таблица1[],4,0),0)*$E$2/100</f>
        <v>85</v>
      </c>
      <c r="BX95" s="5" t="str">
        <f t="shared" si="27"/>
        <v>,  85,85,85</v>
      </c>
      <c r="BY95" s="43">
        <f>IFERROR(VLOOKUP(W95,Таблица1[],3,0),0)*$E$2/100</f>
        <v>85</v>
      </c>
      <c r="BZ95" s="43">
        <f>IFERROR(VLOOKUP(W95,Таблица1[],2,0),0)*$E$2/100</f>
        <v>85</v>
      </c>
      <c r="CA95" s="43">
        <f>IFERROR(VLOOKUP(W95,Таблица1[],4,0),0)*$E$2/100</f>
        <v>85</v>
      </c>
      <c r="CB95" s="5" t="str">
        <f t="shared" si="28"/>
        <v>,  85,85,85</v>
      </c>
      <c r="CC95" s="43">
        <f>IFERROR(VLOOKUP(X95,Таблица1[],3,0),0)*$E$2/100</f>
        <v>0</v>
      </c>
      <c r="CD95" s="43">
        <f>IFERROR(VLOOKUP(X95,Таблица1[],2,0),0)*$E$2/100</f>
        <v>0</v>
      </c>
      <c r="CE95" s="43">
        <f>IFERROR(VLOOKUP(X95,Таблица1[],4,0),0)*$E$2/100</f>
        <v>0</v>
      </c>
      <c r="CF95" s="5" t="str">
        <f t="shared" si="29"/>
        <v>,  0,0,0</v>
      </c>
      <c r="CG95" s="43">
        <f>IFERROR(VLOOKUP(Y95,Таблица1[],3,0),0)*$E$2/100</f>
        <v>0</v>
      </c>
      <c r="CH95" s="43">
        <f>IFERROR(VLOOKUP(Y95,Таблица1[],2,0),0)*$E$2/100</f>
        <v>0</v>
      </c>
      <c r="CI95" s="43">
        <f>IFERROR(VLOOKUP(Y95,Таблица1[],4,0),0)*$E$2/100</f>
        <v>0</v>
      </c>
      <c r="CJ95" s="5" t="str">
        <f t="shared" si="30"/>
        <v>,  0,0,0</v>
      </c>
      <c r="CK95" s="43">
        <f>IFERROR(VLOOKUP(Z95,Таблица1[],3,0),0)*$E$2/100</f>
        <v>85</v>
      </c>
      <c r="CL95" s="43">
        <f>IFERROR(VLOOKUP(Z95,Таблица1[],2,0),0)*$E$2/100</f>
        <v>85</v>
      </c>
      <c r="CM95" s="43">
        <f>IFERROR(VLOOKUP(Z95,Таблица1[],4,0),0)*$E$2/100</f>
        <v>85</v>
      </c>
      <c r="CN95" s="5" t="str">
        <f t="shared" si="31"/>
        <v>,  85,85,85</v>
      </c>
      <c r="CO95" s="43">
        <f>IFERROR(VLOOKUP(AA95,Таблица1[],3,0),0)*$E$2/100</f>
        <v>85</v>
      </c>
      <c r="CP95" s="43">
        <f>IFERROR(VLOOKUP(AA95,Таблица1[],2,0),0)*$E$2/100</f>
        <v>85</v>
      </c>
      <c r="CQ95" s="43">
        <f>IFERROR(VLOOKUP(AA95,Таблица1[],4,0),0)*$E$2/100</f>
        <v>85</v>
      </c>
      <c r="CR95" s="5" t="str">
        <f t="shared" si="32"/>
        <v>,  85,85,85</v>
      </c>
    </row>
    <row r="96" spans="2:96" x14ac:dyDescent="0.45">
      <c r="B96" s="43">
        <v>64</v>
      </c>
      <c r="C96" s="43">
        <v>50</v>
      </c>
      <c r="D96" s="43">
        <v>5</v>
      </c>
      <c r="E96" s="43">
        <v>1</v>
      </c>
      <c r="F96" t="str">
        <f t="shared" si="33"/>
        <v>64,50,5,1</v>
      </c>
      <c r="X96" s="35" t="s">
        <v>43</v>
      </c>
      <c r="Y96" s="31" t="s">
        <v>43</v>
      </c>
      <c r="AA96" s="33" t="s">
        <v>43</v>
      </c>
      <c r="AC96" t="str">
        <f>CONCATENATE($X$2,F96,CR96,CN96,CJ96,CF96,CB96,BX96,BT96,BP96,BL96,BH96,BD96,AZ96)</f>
        <v>.DB   64,50,5,1,  85,85,85,  0,0,0,  85,85,85,  85,85,85,  0,0,0,  0,0,0,  0,0,0,  0,0,0,  0,0,0,  0,0,0,  0,0,0,  0,0,0</v>
      </c>
      <c r="AD96" s="43" t="s">
        <v>24</v>
      </c>
      <c r="AE96" s="43"/>
      <c r="AF96" s="43"/>
      <c r="AG96" s="49">
        <f>IFERROR(VLOOKUP(HLOOKUP($AG$4,$H$4:$AA$24,ROW(AH96)-3, FALSE),Таблица1[],3,0),0)*$E$2/100</f>
        <v>0</v>
      </c>
      <c r="AH96" s="49">
        <f>IFERROR(VLOOKUP(HLOOKUP($AG$4,$H$4:$AA$24,ROW(AH96)-3, FALSE),Таблица1[],2,0),0)*$E$2/100</f>
        <v>0</v>
      </c>
      <c r="AI96" s="49">
        <f>IFERROR(VLOOKUP(HLOOKUP($AG$4,$H$4:$AA$24,ROW(AH96)-3, FALSE),Таблица1[],4,0),0)*$E$2/100</f>
        <v>0</v>
      </c>
      <c r="AJ96" s="5" t="str">
        <f t="shared" si="17"/>
        <v>,  0,0,0</v>
      </c>
      <c r="AK96" s="49">
        <f>IFERROR(VLOOKUP(G96,Таблица1[],3,0),0)*$E$2/100</f>
        <v>0</v>
      </c>
      <c r="AL96" s="43">
        <f>IFERROR(VLOOKUP(G96,Таблица1[],2,0),0)*$E$2/100</f>
        <v>0</v>
      </c>
      <c r="AM96" s="43">
        <f>IFERROR(VLOOKUP(G96,Таблица1[],4,0),0)*$E$2/100</f>
        <v>0</v>
      </c>
      <c r="AN96" s="5" t="str">
        <f t="shared" si="18"/>
        <v>,  0,0,0</v>
      </c>
      <c r="AO96" s="49">
        <f>IFERROR(VLOOKUP(K96,Таблица1[],3,0),0)*$E$2/100</f>
        <v>0</v>
      </c>
      <c r="AP96" s="43">
        <f>IFERROR(VLOOKUP(K96,Таблица1[],2,0),0)*$E$2/100</f>
        <v>0</v>
      </c>
      <c r="AQ96" s="43">
        <f>IFERROR(VLOOKUP(K96,Таблица1[],4,0),0)*$E$2/100</f>
        <v>0</v>
      </c>
      <c r="AR96" s="5" t="str">
        <f t="shared" si="19"/>
        <v>,  0,0,0</v>
      </c>
      <c r="AS96" s="49">
        <f>IFERROR(VLOOKUP(O96,Таблица1[],3,0),0)*$E$2/100</f>
        <v>0</v>
      </c>
      <c r="AT96" s="43">
        <f>IFERROR(VLOOKUP(O96,Таблица1[],2,0),0)*$E$2/100</f>
        <v>0</v>
      </c>
      <c r="AU96" s="43">
        <f>IFERROR(VLOOKUP(O96,Таблица1[],4,0),0)*$E$2/100</f>
        <v>0</v>
      </c>
      <c r="AV96" s="5" t="str">
        <f t="shared" si="20"/>
        <v>,  0,0,0</v>
      </c>
      <c r="AW96" s="47">
        <f>IFERROR(VLOOKUP(P96,Таблица1[],3,0),0)*$E$2/100</f>
        <v>0</v>
      </c>
      <c r="AX96" s="43">
        <f>IFERROR(VLOOKUP(P96,Таблица1[],2,0),0)*$E$2/100</f>
        <v>0</v>
      </c>
      <c r="AY96" s="43">
        <f>IFERROR(VLOOKUP(P96,Таблица1[],4,0),0)*$E$2/100</f>
        <v>0</v>
      </c>
      <c r="AZ96" s="5" t="str">
        <f t="shared" si="21"/>
        <v>,  0,0,0</v>
      </c>
      <c r="BA96" s="43">
        <f>IFERROR(VLOOKUP(Q96,Таблица1[],3,0),0)*$E$2/100</f>
        <v>0</v>
      </c>
      <c r="BB96" s="43">
        <f>IFERROR(VLOOKUP(Q96,Таблица1[],2,0),0)*$E$2/100</f>
        <v>0</v>
      </c>
      <c r="BC96" s="43">
        <f>IFERROR(VLOOKUP(Q96,Таблица1[],4,0),0)*$E$2/100</f>
        <v>0</v>
      </c>
      <c r="BD96" s="5" t="str">
        <f t="shared" si="22"/>
        <v>,  0,0,0</v>
      </c>
      <c r="BE96" s="43">
        <f>IFERROR(VLOOKUP(R96,Таблица1[],3,0),0)*$E$2/100</f>
        <v>0</v>
      </c>
      <c r="BF96" s="43">
        <f>IFERROR(VLOOKUP(R96,Таблица1[],2,0),0)*$E$2/100</f>
        <v>0</v>
      </c>
      <c r="BG96" s="43">
        <f>IFERROR(VLOOKUP(R96,Таблица1[],4,0),0)*$E$2/100</f>
        <v>0</v>
      </c>
      <c r="BH96" s="5" t="str">
        <f t="shared" si="23"/>
        <v>,  0,0,0</v>
      </c>
      <c r="BI96" s="43">
        <f>IFERROR(VLOOKUP(S96,Таблица1[],3,0),0)*$E$2/100</f>
        <v>0</v>
      </c>
      <c r="BJ96" s="43">
        <f>IFERROR(VLOOKUP(S96,Таблица1[],2,0),0)*$E$2/100</f>
        <v>0</v>
      </c>
      <c r="BK96" s="43">
        <f>IFERROR(VLOOKUP(S96,Таблица1[],4,0),0)*$E$2/100</f>
        <v>0</v>
      </c>
      <c r="BL96" s="5" t="str">
        <f t="shared" si="24"/>
        <v>,  0,0,0</v>
      </c>
      <c r="BM96" s="43">
        <f>IFERROR(VLOOKUP(T96,Таблица1[],3,0),0)*$E$2/100</f>
        <v>0</v>
      </c>
      <c r="BN96" s="43">
        <f>IFERROR(VLOOKUP(T96,Таблица1[],2,0),0)*$E$2/100</f>
        <v>0</v>
      </c>
      <c r="BO96" s="43">
        <f>IFERROR(VLOOKUP(T96,Таблица1[],4,0),0)*$E$2/100</f>
        <v>0</v>
      </c>
      <c r="BP96" s="5" t="str">
        <f t="shared" si="25"/>
        <v>,  0,0,0</v>
      </c>
      <c r="BQ96" s="43">
        <f>IFERROR(VLOOKUP(U96,Таблица1[],3,0),0)*$E$2/100</f>
        <v>0</v>
      </c>
      <c r="BR96" s="43">
        <f>IFERROR(VLOOKUP(U96,Таблица1[],2,0),0)*$E$2/100</f>
        <v>0</v>
      </c>
      <c r="BS96" s="43">
        <f>IFERROR(VLOOKUP(U96,Таблица1[],4,0),0)*$E$2/100</f>
        <v>0</v>
      </c>
      <c r="BT96" s="5" t="str">
        <f t="shared" si="26"/>
        <v>,  0,0,0</v>
      </c>
      <c r="BU96" s="43">
        <f>IFERROR(VLOOKUP(V96,Таблица1[],3,0),0)*$E$2/100</f>
        <v>0</v>
      </c>
      <c r="BV96" s="43">
        <f>IFERROR(VLOOKUP(V96,Таблица1[],2,0),0)*$E$2/100</f>
        <v>0</v>
      </c>
      <c r="BW96" s="43">
        <f>IFERROR(VLOOKUP(V96,Таблица1[],4,0),0)*$E$2/100</f>
        <v>0</v>
      </c>
      <c r="BX96" s="5" t="str">
        <f t="shared" si="27"/>
        <v>,  0,0,0</v>
      </c>
      <c r="BY96" s="43">
        <f>IFERROR(VLOOKUP(W96,Таблица1[],3,0),0)*$E$2/100</f>
        <v>0</v>
      </c>
      <c r="BZ96" s="43">
        <f>IFERROR(VLOOKUP(W96,Таблица1[],2,0),0)*$E$2/100</f>
        <v>0</v>
      </c>
      <c r="CA96" s="43">
        <f>IFERROR(VLOOKUP(W96,Таблица1[],4,0),0)*$E$2/100</f>
        <v>0</v>
      </c>
      <c r="CB96" s="5" t="str">
        <f t="shared" si="28"/>
        <v>,  0,0,0</v>
      </c>
      <c r="CC96" s="43">
        <f>IFERROR(VLOOKUP(X96,Таблица1[],3,0),0)*$E$2/100</f>
        <v>85</v>
      </c>
      <c r="CD96" s="43">
        <f>IFERROR(VLOOKUP(X96,Таблица1[],2,0),0)*$E$2/100</f>
        <v>85</v>
      </c>
      <c r="CE96" s="43">
        <f>IFERROR(VLOOKUP(X96,Таблица1[],4,0),0)*$E$2/100</f>
        <v>85</v>
      </c>
      <c r="CF96" s="5" t="str">
        <f t="shared" si="29"/>
        <v>,  85,85,85</v>
      </c>
      <c r="CG96" s="43">
        <f>IFERROR(VLOOKUP(Y96,Таблица1[],3,0),0)*$E$2/100</f>
        <v>85</v>
      </c>
      <c r="CH96" s="43">
        <f>IFERROR(VLOOKUP(Y96,Таблица1[],2,0),0)*$E$2/100</f>
        <v>85</v>
      </c>
      <c r="CI96" s="43">
        <f>IFERROR(VLOOKUP(Y96,Таблица1[],4,0),0)*$E$2/100</f>
        <v>85</v>
      </c>
      <c r="CJ96" s="5" t="str">
        <f t="shared" si="30"/>
        <v>,  85,85,85</v>
      </c>
      <c r="CK96" s="43">
        <f>IFERROR(VLOOKUP(Z96,Таблица1[],3,0),0)*$E$2/100</f>
        <v>0</v>
      </c>
      <c r="CL96" s="43">
        <f>IFERROR(VLOOKUP(Z96,Таблица1[],2,0),0)*$E$2/100</f>
        <v>0</v>
      </c>
      <c r="CM96" s="43">
        <f>IFERROR(VLOOKUP(Z96,Таблица1[],4,0),0)*$E$2/100</f>
        <v>0</v>
      </c>
      <c r="CN96" s="5" t="str">
        <f t="shared" si="31"/>
        <v>,  0,0,0</v>
      </c>
      <c r="CO96" s="43">
        <f>IFERROR(VLOOKUP(AA96,Таблица1[],3,0),0)*$E$2/100</f>
        <v>85</v>
      </c>
      <c r="CP96" s="43">
        <f>IFERROR(VLOOKUP(AA96,Таблица1[],2,0),0)*$E$2/100</f>
        <v>85</v>
      </c>
      <c r="CQ96" s="43">
        <f>IFERROR(VLOOKUP(AA96,Таблица1[],4,0),0)*$E$2/100</f>
        <v>85</v>
      </c>
      <c r="CR96" s="5" t="str">
        <f t="shared" si="32"/>
        <v>,  85,85,85</v>
      </c>
    </row>
    <row r="97" spans="2:96" x14ac:dyDescent="0.45">
      <c r="B97" s="43">
        <v>64</v>
      </c>
      <c r="C97" s="43">
        <v>50</v>
      </c>
      <c r="D97" s="43">
        <v>5</v>
      </c>
      <c r="E97" s="43">
        <v>1</v>
      </c>
      <c r="F97" t="str">
        <f t="shared" si="33"/>
        <v>64,50,5,1</v>
      </c>
      <c r="W97" s="35" t="s">
        <v>43</v>
      </c>
      <c r="Z97" s="31" t="s">
        <v>43</v>
      </c>
      <c r="AA97" s="33" t="s">
        <v>43</v>
      </c>
      <c r="AC97" t="str">
        <f>CONCATENATE($X$2,F97,CR97,CN97,CJ97,CF97,CB97,BX97,BT97,BP97,BL97,BH97,BD97,AZ97)</f>
        <v>.DB   64,50,5,1,  85,85,85,  85,85,85,  0,0,0,  0,0,0,  85,85,85,  0,0,0,  0,0,0,  0,0,0,  0,0,0,  0,0,0,  0,0,0,  0,0,0</v>
      </c>
      <c r="AD97" s="43" t="s">
        <v>24</v>
      </c>
      <c r="AE97" s="43"/>
      <c r="AF97" s="43"/>
      <c r="AG97" s="49">
        <f>IFERROR(VLOOKUP(HLOOKUP($AG$4,$H$4:$AA$24,ROW(AH97)-3, FALSE),Таблица1[],3,0),0)*$E$2/100</f>
        <v>0</v>
      </c>
      <c r="AH97" s="49">
        <f>IFERROR(VLOOKUP(HLOOKUP($AG$4,$H$4:$AA$24,ROW(AH97)-3, FALSE),Таблица1[],2,0),0)*$E$2/100</f>
        <v>0</v>
      </c>
      <c r="AI97" s="49">
        <f>IFERROR(VLOOKUP(HLOOKUP($AG$4,$H$4:$AA$24,ROW(AH97)-3, FALSE),Таблица1[],4,0),0)*$E$2/100</f>
        <v>0</v>
      </c>
      <c r="AJ97" s="5" t="str">
        <f t="shared" si="17"/>
        <v>,  0,0,0</v>
      </c>
      <c r="AK97" s="49">
        <f>IFERROR(VLOOKUP(G97,Таблица1[],3,0),0)*$E$2/100</f>
        <v>0</v>
      </c>
      <c r="AL97" s="43">
        <f>IFERROR(VLOOKUP(G97,Таблица1[],2,0),0)*$E$2/100</f>
        <v>0</v>
      </c>
      <c r="AM97" s="43">
        <f>IFERROR(VLOOKUP(G97,Таблица1[],4,0),0)*$E$2/100</f>
        <v>0</v>
      </c>
      <c r="AN97" s="5" t="str">
        <f t="shared" si="18"/>
        <v>,  0,0,0</v>
      </c>
      <c r="AO97" s="49">
        <f>IFERROR(VLOOKUP(K97,Таблица1[],3,0),0)*$E$2/100</f>
        <v>0</v>
      </c>
      <c r="AP97" s="43">
        <f>IFERROR(VLOOKUP(K97,Таблица1[],2,0),0)*$E$2/100</f>
        <v>0</v>
      </c>
      <c r="AQ97" s="43">
        <f>IFERROR(VLOOKUP(K97,Таблица1[],4,0),0)*$E$2/100</f>
        <v>0</v>
      </c>
      <c r="AR97" s="5" t="str">
        <f t="shared" si="19"/>
        <v>,  0,0,0</v>
      </c>
      <c r="AS97" s="49">
        <f>IFERROR(VLOOKUP(O97,Таблица1[],3,0),0)*$E$2/100</f>
        <v>0</v>
      </c>
      <c r="AT97" s="43">
        <f>IFERROR(VLOOKUP(O97,Таблица1[],2,0),0)*$E$2/100</f>
        <v>0</v>
      </c>
      <c r="AU97" s="43">
        <f>IFERROR(VLOOKUP(O97,Таблица1[],4,0),0)*$E$2/100</f>
        <v>0</v>
      </c>
      <c r="AV97" s="5" t="str">
        <f t="shared" si="20"/>
        <v>,  0,0,0</v>
      </c>
      <c r="AW97" s="47">
        <f>IFERROR(VLOOKUP(P97,Таблица1[],3,0),0)*$E$2/100</f>
        <v>0</v>
      </c>
      <c r="AX97" s="43">
        <f>IFERROR(VLOOKUP(P97,Таблица1[],2,0),0)*$E$2/100</f>
        <v>0</v>
      </c>
      <c r="AY97" s="43">
        <f>IFERROR(VLOOKUP(P97,Таблица1[],4,0),0)*$E$2/100</f>
        <v>0</v>
      </c>
      <c r="AZ97" s="5" t="str">
        <f t="shared" si="21"/>
        <v>,  0,0,0</v>
      </c>
      <c r="BA97" s="43">
        <f>IFERROR(VLOOKUP(Q97,Таблица1[],3,0),0)*$E$2/100</f>
        <v>0</v>
      </c>
      <c r="BB97" s="43">
        <f>IFERROR(VLOOKUP(Q97,Таблица1[],2,0),0)*$E$2/100</f>
        <v>0</v>
      </c>
      <c r="BC97" s="43">
        <f>IFERROR(VLOOKUP(Q97,Таблица1[],4,0),0)*$E$2/100</f>
        <v>0</v>
      </c>
      <c r="BD97" s="5" t="str">
        <f t="shared" si="22"/>
        <v>,  0,0,0</v>
      </c>
      <c r="BE97" s="43">
        <f>IFERROR(VLOOKUP(R97,Таблица1[],3,0),0)*$E$2/100</f>
        <v>0</v>
      </c>
      <c r="BF97" s="43">
        <f>IFERROR(VLOOKUP(R97,Таблица1[],2,0),0)*$E$2/100</f>
        <v>0</v>
      </c>
      <c r="BG97" s="43">
        <f>IFERROR(VLOOKUP(R97,Таблица1[],4,0),0)*$E$2/100</f>
        <v>0</v>
      </c>
      <c r="BH97" s="5" t="str">
        <f t="shared" si="23"/>
        <v>,  0,0,0</v>
      </c>
      <c r="BI97" s="43">
        <f>IFERROR(VLOOKUP(S97,Таблица1[],3,0),0)*$E$2/100</f>
        <v>0</v>
      </c>
      <c r="BJ97" s="43">
        <f>IFERROR(VLOOKUP(S97,Таблица1[],2,0),0)*$E$2/100</f>
        <v>0</v>
      </c>
      <c r="BK97" s="43">
        <f>IFERROR(VLOOKUP(S97,Таблица1[],4,0),0)*$E$2/100</f>
        <v>0</v>
      </c>
      <c r="BL97" s="5" t="str">
        <f t="shared" si="24"/>
        <v>,  0,0,0</v>
      </c>
      <c r="BM97" s="43">
        <f>IFERROR(VLOOKUP(T97,Таблица1[],3,0),0)*$E$2/100</f>
        <v>0</v>
      </c>
      <c r="BN97" s="43">
        <f>IFERROR(VLOOKUP(T97,Таблица1[],2,0),0)*$E$2/100</f>
        <v>0</v>
      </c>
      <c r="BO97" s="43">
        <f>IFERROR(VLOOKUP(T97,Таблица1[],4,0),0)*$E$2/100</f>
        <v>0</v>
      </c>
      <c r="BP97" s="5" t="str">
        <f t="shared" si="25"/>
        <v>,  0,0,0</v>
      </c>
      <c r="BQ97" s="43">
        <f>IFERROR(VLOOKUP(U97,Таблица1[],3,0),0)*$E$2/100</f>
        <v>0</v>
      </c>
      <c r="BR97" s="43">
        <f>IFERROR(VLOOKUP(U97,Таблица1[],2,0),0)*$E$2/100</f>
        <v>0</v>
      </c>
      <c r="BS97" s="43">
        <f>IFERROR(VLOOKUP(U97,Таблица1[],4,0),0)*$E$2/100</f>
        <v>0</v>
      </c>
      <c r="BT97" s="5" t="str">
        <f t="shared" si="26"/>
        <v>,  0,0,0</v>
      </c>
      <c r="BU97" s="43">
        <f>IFERROR(VLOOKUP(V97,Таблица1[],3,0),0)*$E$2/100</f>
        <v>0</v>
      </c>
      <c r="BV97" s="43">
        <f>IFERROR(VLOOKUP(V97,Таблица1[],2,0),0)*$E$2/100</f>
        <v>0</v>
      </c>
      <c r="BW97" s="43">
        <f>IFERROR(VLOOKUP(V97,Таблица1[],4,0),0)*$E$2/100</f>
        <v>0</v>
      </c>
      <c r="BX97" s="5" t="str">
        <f t="shared" si="27"/>
        <v>,  0,0,0</v>
      </c>
      <c r="BY97" s="43">
        <f>IFERROR(VLOOKUP(W97,Таблица1[],3,0),0)*$E$2/100</f>
        <v>85</v>
      </c>
      <c r="BZ97" s="43">
        <f>IFERROR(VLOOKUP(W97,Таблица1[],2,0),0)*$E$2/100</f>
        <v>85</v>
      </c>
      <c r="CA97" s="43">
        <f>IFERROR(VLOOKUP(W97,Таблица1[],4,0),0)*$E$2/100</f>
        <v>85</v>
      </c>
      <c r="CB97" s="5" t="str">
        <f t="shared" si="28"/>
        <v>,  85,85,85</v>
      </c>
      <c r="CC97" s="43">
        <f>IFERROR(VLOOKUP(X97,Таблица1[],3,0),0)*$E$2/100</f>
        <v>0</v>
      </c>
      <c r="CD97" s="43">
        <f>IFERROR(VLOOKUP(X97,Таблица1[],2,0),0)*$E$2/100</f>
        <v>0</v>
      </c>
      <c r="CE97" s="43">
        <f>IFERROR(VLOOKUP(X97,Таблица1[],4,0),0)*$E$2/100</f>
        <v>0</v>
      </c>
      <c r="CF97" s="5" t="str">
        <f t="shared" si="29"/>
        <v>,  0,0,0</v>
      </c>
      <c r="CG97" s="43">
        <f>IFERROR(VLOOKUP(Y97,Таблица1[],3,0),0)*$E$2/100</f>
        <v>0</v>
      </c>
      <c r="CH97" s="43">
        <f>IFERROR(VLOOKUP(Y97,Таблица1[],2,0),0)*$E$2/100</f>
        <v>0</v>
      </c>
      <c r="CI97" s="43">
        <f>IFERROR(VLOOKUP(Y97,Таблица1[],4,0),0)*$E$2/100</f>
        <v>0</v>
      </c>
      <c r="CJ97" s="5" t="str">
        <f t="shared" si="30"/>
        <v>,  0,0,0</v>
      </c>
      <c r="CK97" s="43">
        <f>IFERROR(VLOOKUP(Z97,Таблица1[],3,0),0)*$E$2/100</f>
        <v>85</v>
      </c>
      <c r="CL97" s="43">
        <f>IFERROR(VLOOKUP(Z97,Таблица1[],2,0),0)*$E$2/100</f>
        <v>85</v>
      </c>
      <c r="CM97" s="43">
        <f>IFERROR(VLOOKUP(Z97,Таблица1[],4,0),0)*$E$2/100</f>
        <v>85</v>
      </c>
      <c r="CN97" s="5" t="str">
        <f t="shared" si="31"/>
        <v>,  85,85,85</v>
      </c>
      <c r="CO97" s="43">
        <f>IFERROR(VLOOKUP(AA97,Таблица1[],3,0),0)*$E$2/100</f>
        <v>85</v>
      </c>
      <c r="CP97" s="43">
        <f>IFERROR(VLOOKUP(AA97,Таблица1[],2,0),0)*$E$2/100</f>
        <v>85</v>
      </c>
      <c r="CQ97" s="43">
        <f>IFERROR(VLOOKUP(AA97,Таблица1[],4,0),0)*$E$2/100</f>
        <v>85</v>
      </c>
      <c r="CR97" s="5" t="str">
        <f t="shared" si="32"/>
        <v>,  85,85,85</v>
      </c>
    </row>
    <row r="98" spans="2:96" x14ac:dyDescent="0.45">
      <c r="B98" s="43">
        <v>64</v>
      </c>
      <c r="C98" s="43">
        <v>50</v>
      </c>
      <c r="D98" s="43">
        <v>5</v>
      </c>
      <c r="E98" s="43">
        <v>1</v>
      </c>
      <c r="F98" t="str">
        <f t="shared" si="33"/>
        <v>64,50,5,1</v>
      </c>
      <c r="Y98" s="31" t="s">
        <v>43</v>
      </c>
      <c r="AA98" s="33" t="s">
        <v>43</v>
      </c>
      <c r="AC98" t="str">
        <f>CONCATENATE($X$2,F98,CR98,CN98,CJ98,CF98,CB98,BX98,BT98,BP98,BL98,BH98,BD98,AZ98)</f>
        <v>.DB   64,50,5,1,  85,85,85,  0,0,0,  85,85,85,  0,0,0,  0,0,0,  0,0,0,  0,0,0,  0,0,0,  0,0,0,  0,0,0,  0,0,0,  0,0,0</v>
      </c>
      <c r="AD98" s="43" t="s">
        <v>24</v>
      </c>
      <c r="AE98" s="43"/>
      <c r="AF98" s="43"/>
      <c r="AG98" s="49">
        <f>IFERROR(VLOOKUP(HLOOKUP($AG$4,$H$4:$AA$24,ROW(AH98)-3, FALSE),Таблица1[],3,0),0)*$E$2/100</f>
        <v>0</v>
      </c>
      <c r="AH98" s="49">
        <f>IFERROR(VLOOKUP(HLOOKUP($AG$4,$H$4:$AA$24,ROW(AH98)-3, FALSE),Таблица1[],2,0),0)*$E$2/100</f>
        <v>0</v>
      </c>
      <c r="AI98" s="49">
        <f>IFERROR(VLOOKUP(HLOOKUP($AG$4,$H$4:$AA$24,ROW(AH98)-3, FALSE),Таблица1[],4,0),0)*$E$2/100</f>
        <v>0</v>
      </c>
      <c r="AJ98" s="5" t="str">
        <f t="shared" si="17"/>
        <v>,  0,0,0</v>
      </c>
      <c r="AK98" s="49">
        <f>IFERROR(VLOOKUP(G98,Таблица1[],3,0),0)*$E$2/100</f>
        <v>0</v>
      </c>
      <c r="AL98" s="43">
        <f>IFERROR(VLOOKUP(G98,Таблица1[],2,0),0)*$E$2/100</f>
        <v>0</v>
      </c>
      <c r="AM98" s="43">
        <f>IFERROR(VLOOKUP(G98,Таблица1[],4,0),0)*$E$2/100</f>
        <v>0</v>
      </c>
      <c r="AN98" s="5" t="str">
        <f t="shared" si="18"/>
        <v>,  0,0,0</v>
      </c>
      <c r="AO98" s="49">
        <f>IFERROR(VLOOKUP(K98,Таблица1[],3,0),0)*$E$2/100</f>
        <v>0</v>
      </c>
      <c r="AP98" s="43">
        <f>IFERROR(VLOOKUP(K98,Таблица1[],2,0),0)*$E$2/100</f>
        <v>0</v>
      </c>
      <c r="AQ98" s="43">
        <f>IFERROR(VLOOKUP(K98,Таблица1[],4,0),0)*$E$2/100</f>
        <v>0</v>
      </c>
      <c r="AR98" s="5" t="str">
        <f t="shared" si="19"/>
        <v>,  0,0,0</v>
      </c>
      <c r="AS98" s="49">
        <f>IFERROR(VLOOKUP(O98,Таблица1[],3,0),0)*$E$2/100</f>
        <v>0</v>
      </c>
      <c r="AT98" s="43">
        <f>IFERROR(VLOOKUP(O98,Таблица1[],2,0),0)*$E$2/100</f>
        <v>0</v>
      </c>
      <c r="AU98" s="43">
        <f>IFERROR(VLOOKUP(O98,Таблица1[],4,0),0)*$E$2/100</f>
        <v>0</v>
      </c>
      <c r="AV98" s="5" t="str">
        <f t="shared" si="20"/>
        <v>,  0,0,0</v>
      </c>
      <c r="AW98" s="47">
        <f>IFERROR(VLOOKUP(P98,Таблица1[],3,0),0)*$E$2/100</f>
        <v>0</v>
      </c>
      <c r="AX98" s="43">
        <f>IFERROR(VLOOKUP(P98,Таблица1[],2,0),0)*$E$2/100</f>
        <v>0</v>
      </c>
      <c r="AY98" s="43">
        <f>IFERROR(VLOOKUP(P98,Таблица1[],4,0),0)*$E$2/100</f>
        <v>0</v>
      </c>
      <c r="AZ98" s="5" t="str">
        <f t="shared" si="21"/>
        <v>,  0,0,0</v>
      </c>
      <c r="BA98" s="43">
        <f>IFERROR(VLOOKUP(Q98,Таблица1[],3,0),0)*$E$2/100</f>
        <v>0</v>
      </c>
      <c r="BB98" s="43">
        <f>IFERROR(VLOOKUP(Q98,Таблица1[],2,0),0)*$E$2/100</f>
        <v>0</v>
      </c>
      <c r="BC98" s="43">
        <f>IFERROR(VLOOKUP(Q98,Таблица1[],4,0),0)*$E$2/100</f>
        <v>0</v>
      </c>
      <c r="BD98" s="5" t="str">
        <f t="shared" si="22"/>
        <v>,  0,0,0</v>
      </c>
      <c r="BE98" s="43">
        <f>IFERROR(VLOOKUP(R98,Таблица1[],3,0),0)*$E$2/100</f>
        <v>0</v>
      </c>
      <c r="BF98" s="43">
        <f>IFERROR(VLOOKUP(R98,Таблица1[],2,0),0)*$E$2/100</f>
        <v>0</v>
      </c>
      <c r="BG98" s="43">
        <f>IFERROR(VLOOKUP(R98,Таблица1[],4,0),0)*$E$2/100</f>
        <v>0</v>
      </c>
      <c r="BH98" s="5" t="str">
        <f t="shared" si="23"/>
        <v>,  0,0,0</v>
      </c>
      <c r="BI98" s="43">
        <f>IFERROR(VLOOKUP(S98,Таблица1[],3,0),0)*$E$2/100</f>
        <v>0</v>
      </c>
      <c r="BJ98" s="43">
        <f>IFERROR(VLOOKUP(S98,Таблица1[],2,0),0)*$E$2/100</f>
        <v>0</v>
      </c>
      <c r="BK98" s="43">
        <f>IFERROR(VLOOKUP(S98,Таблица1[],4,0),0)*$E$2/100</f>
        <v>0</v>
      </c>
      <c r="BL98" s="5" t="str">
        <f t="shared" si="24"/>
        <v>,  0,0,0</v>
      </c>
      <c r="BM98" s="43">
        <f>IFERROR(VLOOKUP(T98,Таблица1[],3,0),0)*$E$2/100</f>
        <v>0</v>
      </c>
      <c r="BN98" s="43">
        <f>IFERROR(VLOOKUP(T98,Таблица1[],2,0),0)*$E$2/100</f>
        <v>0</v>
      </c>
      <c r="BO98" s="43">
        <f>IFERROR(VLOOKUP(T98,Таблица1[],4,0),0)*$E$2/100</f>
        <v>0</v>
      </c>
      <c r="BP98" s="5" t="str">
        <f t="shared" si="25"/>
        <v>,  0,0,0</v>
      </c>
      <c r="BQ98" s="43">
        <f>IFERROR(VLOOKUP(U98,Таблица1[],3,0),0)*$E$2/100</f>
        <v>0</v>
      </c>
      <c r="BR98" s="43">
        <f>IFERROR(VLOOKUP(U98,Таблица1[],2,0),0)*$E$2/100</f>
        <v>0</v>
      </c>
      <c r="BS98" s="43">
        <f>IFERROR(VLOOKUP(U98,Таблица1[],4,0),0)*$E$2/100</f>
        <v>0</v>
      </c>
      <c r="BT98" s="5" t="str">
        <f t="shared" si="26"/>
        <v>,  0,0,0</v>
      </c>
      <c r="BU98" s="43">
        <f>IFERROR(VLOOKUP(V98,Таблица1[],3,0),0)*$E$2/100</f>
        <v>0</v>
      </c>
      <c r="BV98" s="43">
        <f>IFERROR(VLOOKUP(V98,Таблица1[],2,0),0)*$E$2/100</f>
        <v>0</v>
      </c>
      <c r="BW98" s="43">
        <f>IFERROR(VLOOKUP(V98,Таблица1[],4,0),0)*$E$2/100</f>
        <v>0</v>
      </c>
      <c r="BX98" s="5" t="str">
        <f t="shared" si="27"/>
        <v>,  0,0,0</v>
      </c>
      <c r="BY98" s="43">
        <f>IFERROR(VLOOKUP(W98,Таблица1[],3,0),0)*$E$2/100</f>
        <v>0</v>
      </c>
      <c r="BZ98" s="43">
        <f>IFERROR(VLOOKUP(W98,Таблица1[],2,0),0)*$E$2/100</f>
        <v>0</v>
      </c>
      <c r="CA98" s="43">
        <f>IFERROR(VLOOKUP(W98,Таблица1[],4,0),0)*$E$2/100</f>
        <v>0</v>
      </c>
      <c r="CB98" s="5" t="str">
        <f t="shared" si="28"/>
        <v>,  0,0,0</v>
      </c>
      <c r="CC98" s="43">
        <f>IFERROR(VLOOKUP(X98,Таблица1[],3,0),0)*$E$2/100</f>
        <v>0</v>
      </c>
      <c r="CD98" s="43">
        <f>IFERROR(VLOOKUP(X98,Таблица1[],2,0),0)*$E$2/100</f>
        <v>0</v>
      </c>
      <c r="CE98" s="43">
        <f>IFERROR(VLOOKUP(X98,Таблица1[],4,0),0)*$E$2/100</f>
        <v>0</v>
      </c>
      <c r="CF98" s="5" t="str">
        <f t="shared" si="29"/>
        <v>,  0,0,0</v>
      </c>
      <c r="CG98" s="43">
        <f>IFERROR(VLOOKUP(Y98,Таблица1[],3,0),0)*$E$2/100</f>
        <v>85</v>
      </c>
      <c r="CH98" s="43">
        <f>IFERROR(VLOOKUP(Y98,Таблица1[],2,0),0)*$E$2/100</f>
        <v>85</v>
      </c>
      <c r="CI98" s="43">
        <f>IFERROR(VLOOKUP(Y98,Таблица1[],4,0),0)*$E$2/100</f>
        <v>85</v>
      </c>
      <c r="CJ98" s="5" t="str">
        <f t="shared" si="30"/>
        <v>,  85,85,85</v>
      </c>
      <c r="CK98" s="43">
        <f>IFERROR(VLOOKUP(Z98,Таблица1[],3,0),0)*$E$2/100</f>
        <v>0</v>
      </c>
      <c r="CL98" s="43">
        <f>IFERROR(VLOOKUP(Z98,Таблица1[],2,0),0)*$E$2/100</f>
        <v>0</v>
      </c>
      <c r="CM98" s="43">
        <f>IFERROR(VLOOKUP(Z98,Таблица1[],4,0),0)*$E$2/100</f>
        <v>0</v>
      </c>
      <c r="CN98" s="5" t="str">
        <f t="shared" si="31"/>
        <v>,  0,0,0</v>
      </c>
      <c r="CO98" s="43">
        <f>IFERROR(VLOOKUP(AA98,Таблица1[],3,0),0)*$E$2/100</f>
        <v>85</v>
      </c>
      <c r="CP98" s="43">
        <f>IFERROR(VLOOKUP(AA98,Таблица1[],2,0),0)*$E$2/100</f>
        <v>85</v>
      </c>
      <c r="CQ98" s="43">
        <f>IFERROR(VLOOKUP(AA98,Таблица1[],4,0),0)*$E$2/100</f>
        <v>85</v>
      </c>
      <c r="CR98" s="5" t="str">
        <f t="shared" si="32"/>
        <v>,  85,85,85</v>
      </c>
    </row>
    <row r="99" spans="2:96" x14ac:dyDescent="0.45">
      <c r="B99" s="43">
        <v>64</v>
      </c>
      <c r="C99" s="43">
        <v>50</v>
      </c>
      <c r="D99" s="43">
        <v>5</v>
      </c>
      <c r="E99" s="43">
        <v>1</v>
      </c>
      <c r="F99" t="str">
        <f t="shared" si="33"/>
        <v>64,50,5,1</v>
      </c>
      <c r="Z99" s="31" t="s">
        <v>43</v>
      </c>
      <c r="AA99" s="33" t="s">
        <v>43</v>
      </c>
      <c r="AC99" t="str">
        <f>CONCATENATE($X$2,F99,CR99,CN99,CJ99,CF99,CB99,BX99,BT99,BP99,BL99,BH99,BD99,AZ99)</f>
        <v>.DB   64,50,5,1,  85,85,85,  85,85,85,  0,0,0,  0,0,0,  0,0,0,  0,0,0,  0,0,0,  0,0,0,  0,0,0,  0,0,0,  0,0,0,  0,0,0</v>
      </c>
      <c r="AD99" s="43" t="s">
        <v>24</v>
      </c>
      <c r="AE99" s="43"/>
      <c r="AF99" s="43"/>
      <c r="AG99" s="49">
        <f>IFERROR(VLOOKUP(HLOOKUP($AG$4,$H$4:$AA$24,ROW(AH99)-3, FALSE),Таблица1[],3,0),0)*$E$2/100</f>
        <v>0</v>
      </c>
      <c r="AH99" s="49">
        <f>IFERROR(VLOOKUP(HLOOKUP($AG$4,$H$4:$AA$24,ROW(AH99)-3, FALSE),Таблица1[],2,0),0)*$E$2/100</f>
        <v>0</v>
      </c>
      <c r="AI99" s="49">
        <f>IFERROR(VLOOKUP(HLOOKUP($AG$4,$H$4:$AA$24,ROW(AH99)-3, FALSE),Таблица1[],4,0),0)*$E$2/100</f>
        <v>0</v>
      </c>
      <c r="AJ99" s="5" t="str">
        <f t="shared" si="17"/>
        <v>,  0,0,0</v>
      </c>
      <c r="AK99" s="49">
        <f>IFERROR(VLOOKUP(G99,Таблица1[],3,0),0)*$E$2/100</f>
        <v>0</v>
      </c>
      <c r="AL99" s="43">
        <f>IFERROR(VLOOKUP(G99,Таблица1[],2,0),0)*$E$2/100</f>
        <v>0</v>
      </c>
      <c r="AM99" s="43">
        <f>IFERROR(VLOOKUP(G99,Таблица1[],4,0),0)*$E$2/100</f>
        <v>0</v>
      </c>
      <c r="AN99" s="5" t="str">
        <f t="shared" si="18"/>
        <v>,  0,0,0</v>
      </c>
      <c r="AO99" s="49">
        <f>IFERROR(VLOOKUP(K99,Таблица1[],3,0),0)*$E$2/100</f>
        <v>0</v>
      </c>
      <c r="AP99" s="43">
        <f>IFERROR(VLOOKUP(K99,Таблица1[],2,0),0)*$E$2/100</f>
        <v>0</v>
      </c>
      <c r="AQ99" s="43">
        <f>IFERROR(VLOOKUP(K99,Таблица1[],4,0),0)*$E$2/100</f>
        <v>0</v>
      </c>
      <c r="AR99" s="5" t="str">
        <f t="shared" si="19"/>
        <v>,  0,0,0</v>
      </c>
      <c r="AS99" s="49">
        <f>IFERROR(VLOOKUP(O99,Таблица1[],3,0),0)*$E$2/100</f>
        <v>0</v>
      </c>
      <c r="AT99" s="43">
        <f>IFERROR(VLOOKUP(O99,Таблица1[],2,0),0)*$E$2/100</f>
        <v>0</v>
      </c>
      <c r="AU99" s="43">
        <f>IFERROR(VLOOKUP(O99,Таблица1[],4,0),0)*$E$2/100</f>
        <v>0</v>
      </c>
      <c r="AV99" s="5" t="str">
        <f t="shared" si="20"/>
        <v>,  0,0,0</v>
      </c>
      <c r="AW99" s="47">
        <f>IFERROR(VLOOKUP(P99,Таблица1[],3,0),0)*$E$2/100</f>
        <v>0</v>
      </c>
      <c r="AX99" s="43">
        <f>IFERROR(VLOOKUP(P99,Таблица1[],2,0),0)*$E$2/100</f>
        <v>0</v>
      </c>
      <c r="AY99" s="43">
        <f>IFERROR(VLOOKUP(P99,Таблица1[],4,0),0)*$E$2/100</f>
        <v>0</v>
      </c>
      <c r="AZ99" s="5" t="str">
        <f t="shared" si="21"/>
        <v>,  0,0,0</v>
      </c>
      <c r="BA99" s="43">
        <f>IFERROR(VLOOKUP(Q99,Таблица1[],3,0),0)*$E$2/100</f>
        <v>0</v>
      </c>
      <c r="BB99" s="43">
        <f>IFERROR(VLOOKUP(Q99,Таблица1[],2,0),0)*$E$2/100</f>
        <v>0</v>
      </c>
      <c r="BC99" s="43">
        <f>IFERROR(VLOOKUP(Q99,Таблица1[],4,0),0)*$E$2/100</f>
        <v>0</v>
      </c>
      <c r="BD99" s="5" t="str">
        <f t="shared" si="22"/>
        <v>,  0,0,0</v>
      </c>
      <c r="BE99" s="43">
        <f>IFERROR(VLOOKUP(R99,Таблица1[],3,0),0)*$E$2/100</f>
        <v>0</v>
      </c>
      <c r="BF99" s="43">
        <f>IFERROR(VLOOKUP(R99,Таблица1[],2,0),0)*$E$2/100</f>
        <v>0</v>
      </c>
      <c r="BG99" s="43">
        <f>IFERROR(VLOOKUP(R99,Таблица1[],4,0),0)*$E$2/100</f>
        <v>0</v>
      </c>
      <c r="BH99" s="5" t="str">
        <f t="shared" si="23"/>
        <v>,  0,0,0</v>
      </c>
      <c r="BI99" s="43">
        <f>IFERROR(VLOOKUP(S99,Таблица1[],3,0),0)*$E$2/100</f>
        <v>0</v>
      </c>
      <c r="BJ99" s="43">
        <f>IFERROR(VLOOKUP(S99,Таблица1[],2,0),0)*$E$2/100</f>
        <v>0</v>
      </c>
      <c r="BK99" s="43">
        <f>IFERROR(VLOOKUP(S99,Таблица1[],4,0),0)*$E$2/100</f>
        <v>0</v>
      </c>
      <c r="BL99" s="5" t="str">
        <f t="shared" si="24"/>
        <v>,  0,0,0</v>
      </c>
      <c r="BM99" s="43">
        <f>IFERROR(VLOOKUP(T99,Таблица1[],3,0),0)*$E$2/100</f>
        <v>0</v>
      </c>
      <c r="BN99" s="43">
        <f>IFERROR(VLOOKUP(T99,Таблица1[],2,0),0)*$E$2/100</f>
        <v>0</v>
      </c>
      <c r="BO99" s="43">
        <f>IFERROR(VLOOKUP(T99,Таблица1[],4,0),0)*$E$2/100</f>
        <v>0</v>
      </c>
      <c r="BP99" s="5" t="str">
        <f t="shared" si="25"/>
        <v>,  0,0,0</v>
      </c>
      <c r="BQ99" s="43">
        <f>IFERROR(VLOOKUP(U99,Таблица1[],3,0),0)*$E$2/100</f>
        <v>0</v>
      </c>
      <c r="BR99" s="43">
        <f>IFERROR(VLOOKUP(U99,Таблица1[],2,0),0)*$E$2/100</f>
        <v>0</v>
      </c>
      <c r="BS99" s="43">
        <f>IFERROR(VLOOKUP(U99,Таблица1[],4,0),0)*$E$2/100</f>
        <v>0</v>
      </c>
      <c r="BT99" s="5" t="str">
        <f t="shared" si="26"/>
        <v>,  0,0,0</v>
      </c>
      <c r="BU99" s="43">
        <f>IFERROR(VLOOKUP(V99,Таблица1[],3,0),0)*$E$2/100</f>
        <v>0</v>
      </c>
      <c r="BV99" s="43">
        <f>IFERROR(VLOOKUP(V99,Таблица1[],2,0),0)*$E$2/100</f>
        <v>0</v>
      </c>
      <c r="BW99" s="43">
        <f>IFERROR(VLOOKUP(V99,Таблица1[],4,0),0)*$E$2/100</f>
        <v>0</v>
      </c>
      <c r="BX99" s="5" t="str">
        <f t="shared" si="27"/>
        <v>,  0,0,0</v>
      </c>
      <c r="BY99" s="43">
        <f>IFERROR(VLOOKUP(W99,Таблица1[],3,0),0)*$E$2/100</f>
        <v>0</v>
      </c>
      <c r="BZ99" s="43">
        <f>IFERROR(VLOOKUP(W99,Таблица1[],2,0),0)*$E$2/100</f>
        <v>0</v>
      </c>
      <c r="CA99" s="43">
        <f>IFERROR(VLOOKUP(W99,Таблица1[],4,0),0)*$E$2/100</f>
        <v>0</v>
      </c>
      <c r="CB99" s="5" t="str">
        <f t="shared" si="28"/>
        <v>,  0,0,0</v>
      </c>
      <c r="CC99" s="43">
        <f>IFERROR(VLOOKUP(X99,Таблица1[],3,0),0)*$E$2/100</f>
        <v>0</v>
      </c>
      <c r="CD99" s="43">
        <f>IFERROR(VLOOKUP(X99,Таблица1[],2,0),0)*$E$2/100</f>
        <v>0</v>
      </c>
      <c r="CE99" s="43">
        <f>IFERROR(VLOOKUP(X99,Таблица1[],4,0),0)*$E$2/100</f>
        <v>0</v>
      </c>
      <c r="CF99" s="5" t="str">
        <f t="shared" si="29"/>
        <v>,  0,0,0</v>
      </c>
      <c r="CG99" s="43">
        <f>IFERROR(VLOOKUP(Y99,Таблица1[],3,0),0)*$E$2/100</f>
        <v>0</v>
      </c>
      <c r="CH99" s="43">
        <f>IFERROR(VLOOKUP(Y99,Таблица1[],2,0),0)*$E$2/100</f>
        <v>0</v>
      </c>
      <c r="CI99" s="43">
        <f>IFERROR(VLOOKUP(Y99,Таблица1[],4,0),0)*$E$2/100</f>
        <v>0</v>
      </c>
      <c r="CJ99" s="5" t="str">
        <f t="shared" si="30"/>
        <v>,  0,0,0</v>
      </c>
      <c r="CK99" s="43">
        <f>IFERROR(VLOOKUP(Z99,Таблица1[],3,0),0)*$E$2/100</f>
        <v>85</v>
      </c>
      <c r="CL99" s="43">
        <f>IFERROR(VLOOKUP(Z99,Таблица1[],2,0),0)*$E$2/100</f>
        <v>85</v>
      </c>
      <c r="CM99" s="43">
        <f>IFERROR(VLOOKUP(Z99,Таблица1[],4,0),0)*$E$2/100</f>
        <v>85</v>
      </c>
      <c r="CN99" s="5" t="str">
        <f t="shared" si="31"/>
        <v>,  85,85,85</v>
      </c>
      <c r="CO99" s="43">
        <f>IFERROR(VLOOKUP(AA99,Таблица1[],3,0),0)*$E$2/100</f>
        <v>85</v>
      </c>
      <c r="CP99" s="43">
        <f>IFERROR(VLOOKUP(AA99,Таблица1[],2,0),0)*$E$2/100</f>
        <v>85</v>
      </c>
      <c r="CQ99" s="43">
        <f>IFERROR(VLOOKUP(AA99,Таблица1[],4,0),0)*$E$2/100</f>
        <v>85</v>
      </c>
      <c r="CR99" s="5" t="str">
        <f t="shared" si="32"/>
        <v>,  85,85,85</v>
      </c>
    </row>
    <row r="100" spans="2:96" x14ac:dyDescent="0.45">
      <c r="B100" s="43">
        <v>64</v>
      </c>
      <c r="C100" s="43">
        <v>50</v>
      </c>
      <c r="D100" s="43">
        <v>10</v>
      </c>
      <c r="E100" s="43">
        <v>1</v>
      </c>
      <c r="F100" t="str">
        <f t="shared" si="33"/>
        <v>64,50,10,1</v>
      </c>
      <c r="AA100" s="33" t="s">
        <v>43</v>
      </c>
      <c r="AC100" t="str">
        <f>CONCATENATE($X$2,F100,CR100,CN100,CJ100,CF100,CB100,BX100,BT100,BP100,BL100,BH100,BD100,AZ100)</f>
        <v>.DB   64,50,10,1,  85,85,85,  0,0,0,  0,0,0,  0,0,0,  0,0,0,  0,0,0,  0,0,0,  0,0,0,  0,0,0,  0,0,0,  0,0,0,  0,0,0</v>
      </c>
      <c r="AD100" s="43" t="s">
        <v>24</v>
      </c>
      <c r="AE100" s="43"/>
      <c r="AF100" s="43"/>
      <c r="AG100" s="49">
        <f>IFERROR(VLOOKUP(HLOOKUP($AG$4,$H$4:$AA$24,ROW(AH100)-3, FALSE),Таблица1[],3,0),0)*$E$2/100</f>
        <v>0</v>
      </c>
      <c r="AH100" s="49">
        <f>IFERROR(VLOOKUP(HLOOKUP($AG$4,$H$4:$AA$24,ROW(AH100)-3, FALSE),Таблица1[],2,0),0)*$E$2/100</f>
        <v>0</v>
      </c>
      <c r="AI100" s="49">
        <f>IFERROR(VLOOKUP(HLOOKUP($AG$4,$H$4:$AA$24,ROW(AH100)-3, FALSE),Таблица1[],4,0),0)*$E$2/100</f>
        <v>0</v>
      </c>
      <c r="AJ100" s="5" t="str">
        <f t="shared" si="17"/>
        <v>,  0,0,0</v>
      </c>
      <c r="AK100" s="49">
        <f>IFERROR(VLOOKUP(G100,Таблица1[],3,0),0)*$E$2/100</f>
        <v>0</v>
      </c>
      <c r="AL100" s="43">
        <f>IFERROR(VLOOKUP(G100,Таблица1[],2,0),0)*$E$2/100</f>
        <v>0</v>
      </c>
      <c r="AM100" s="43">
        <f>IFERROR(VLOOKUP(G100,Таблица1[],4,0),0)*$E$2/100</f>
        <v>0</v>
      </c>
      <c r="AN100" s="5" t="str">
        <f t="shared" si="18"/>
        <v>,  0,0,0</v>
      </c>
      <c r="AO100" s="49">
        <f>IFERROR(VLOOKUP(K100,Таблица1[],3,0),0)*$E$2/100</f>
        <v>0</v>
      </c>
      <c r="AP100" s="43">
        <f>IFERROR(VLOOKUP(K100,Таблица1[],2,0),0)*$E$2/100</f>
        <v>0</v>
      </c>
      <c r="AQ100" s="43">
        <f>IFERROR(VLOOKUP(K100,Таблица1[],4,0),0)*$E$2/100</f>
        <v>0</v>
      </c>
      <c r="AR100" s="5" t="str">
        <f t="shared" si="19"/>
        <v>,  0,0,0</v>
      </c>
      <c r="AS100" s="49">
        <f>IFERROR(VLOOKUP(O100,Таблица1[],3,0),0)*$E$2/100</f>
        <v>0</v>
      </c>
      <c r="AT100" s="43">
        <f>IFERROR(VLOOKUP(O100,Таблица1[],2,0),0)*$E$2/100</f>
        <v>0</v>
      </c>
      <c r="AU100" s="43">
        <f>IFERROR(VLOOKUP(O100,Таблица1[],4,0),0)*$E$2/100</f>
        <v>0</v>
      </c>
      <c r="AV100" s="5" t="str">
        <f t="shared" si="20"/>
        <v>,  0,0,0</v>
      </c>
      <c r="AW100" s="47">
        <f>IFERROR(VLOOKUP(P100,Таблица1[],3,0),0)*$E$2/100</f>
        <v>0</v>
      </c>
      <c r="AX100" s="43">
        <f>IFERROR(VLOOKUP(P100,Таблица1[],2,0),0)*$E$2/100</f>
        <v>0</v>
      </c>
      <c r="AY100" s="43">
        <f>IFERROR(VLOOKUP(P100,Таблица1[],4,0),0)*$E$2/100</f>
        <v>0</v>
      </c>
      <c r="AZ100" s="5" t="str">
        <f t="shared" si="21"/>
        <v>,  0,0,0</v>
      </c>
      <c r="BA100" s="43">
        <f>IFERROR(VLOOKUP(Q100,Таблица1[],3,0),0)*$E$2/100</f>
        <v>0</v>
      </c>
      <c r="BB100" s="43">
        <f>IFERROR(VLOOKUP(Q100,Таблица1[],2,0),0)*$E$2/100</f>
        <v>0</v>
      </c>
      <c r="BC100" s="43">
        <f>IFERROR(VLOOKUP(Q100,Таблица1[],4,0),0)*$E$2/100</f>
        <v>0</v>
      </c>
      <c r="BD100" s="5" t="str">
        <f t="shared" si="22"/>
        <v>,  0,0,0</v>
      </c>
      <c r="BE100" s="43">
        <f>IFERROR(VLOOKUP(R100,Таблица1[],3,0),0)*$E$2/100</f>
        <v>0</v>
      </c>
      <c r="BF100" s="43">
        <f>IFERROR(VLOOKUP(R100,Таблица1[],2,0),0)*$E$2/100</f>
        <v>0</v>
      </c>
      <c r="BG100" s="43">
        <f>IFERROR(VLOOKUP(R100,Таблица1[],4,0),0)*$E$2/100</f>
        <v>0</v>
      </c>
      <c r="BH100" s="5" t="str">
        <f t="shared" si="23"/>
        <v>,  0,0,0</v>
      </c>
      <c r="BI100" s="43">
        <f>IFERROR(VLOOKUP(S100,Таблица1[],3,0),0)*$E$2/100</f>
        <v>0</v>
      </c>
      <c r="BJ100" s="43">
        <f>IFERROR(VLOOKUP(S100,Таблица1[],2,0),0)*$E$2/100</f>
        <v>0</v>
      </c>
      <c r="BK100" s="43">
        <f>IFERROR(VLOOKUP(S100,Таблица1[],4,0),0)*$E$2/100</f>
        <v>0</v>
      </c>
      <c r="BL100" s="5" t="str">
        <f t="shared" si="24"/>
        <v>,  0,0,0</v>
      </c>
      <c r="BM100" s="43">
        <f>IFERROR(VLOOKUP(T100,Таблица1[],3,0),0)*$E$2/100</f>
        <v>0</v>
      </c>
      <c r="BN100" s="43">
        <f>IFERROR(VLOOKUP(T100,Таблица1[],2,0),0)*$E$2/100</f>
        <v>0</v>
      </c>
      <c r="BO100" s="43">
        <f>IFERROR(VLOOKUP(T100,Таблица1[],4,0),0)*$E$2/100</f>
        <v>0</v>
      </c>
      <c r="BP100" s="5" t="str">
        <f t="shared" si="25"/>
        <v>,  0,0,0</v>
      </c>
      <c r="BQ100" s="43">
        <f>IFERROR(VLOOKUP(U100,Таблица1[],3,0),0)*$E$2/100</f>
        <v>0</v>
      </c>
      <c r="BR100" s="43">
        <f>IFERROR(VLOOKUP(U100,Таблица1[],2,0),0)*$E$2/100</f>
        <v>0</v>
      </c>
      <c r="BS100" s="43">
        <f>IFERROR(VLOOKUP(U100,Таблица1[],4,0),0)*$E$2/100</f>
        <v>0</v>
      </c>
      <c r="BT100" s="5" t="str">
        <f t="shared" si="26"/>
        <v>,  0,0,0</v>
      </c>
      <c r="BU100" s="43">
        <f>IFERROR(VLOOKUP(V100,Таблица1[],3,0),0)*$E$2/100</f>
        <v>0</v>
      </c>
      <c r="BV100" s="43">
        <f>IFERROR(VLOOKUP(V100,Таблица1[],2,0),0)*$E$2/100</f>
        <v>0</v>
      </c>
      <c r="BW100" s="43">
        <f>IFERROR(VLOOKUP(V100,Таблица1[],4,0),0)*$E$2/100</f>
        <v>0</v>
      </c>
      <c r="BX100" s="5" t="str">
        <f t="shared" si="27"/>
        <v>,  0,0,0</v>
      </c>
      <c r="BY100" s="43">
        <f>IFERROR(VLOOKUP(W100,Таблица1[],3,0),0)*$E$2/100</f>
        <v>0</v>
      </c>
      <c r="BZ100" s="43">
        <f>IFERROR(VLOOKUP(W100,Таблица1[],2,0),0)*$E$2/100</f>
        <v>0</v>
      </c>
      <c r="CA100" s="43">
        <f>IFERROR(VLOOKUP(W100,Таблица1[],4,0),0)*$E$2/100</f>
        <v>0</v>
      </c>
      <c r="CB100" s="5" t="str">
        <f t="shared" si="28"/>
        <v>,  0,0,0</v>
      </c>
      <c r="CC100" s="43">
        <f>IFERROR(VLOOKUP(X100,Таблица1[],3,0),0)*$E$2/100</f>
        <v>0</v>
      </c>
      <c r="CD100" s="43">
        <f>IFERROR(VLOOKUP(X100,Таблица1[],2,0),0)*$E$2/100</f>
        <v>0</v>
      </c>
      <c r="CE100" s="43">
        <f>IFERROR(VLOOKUP(X100,Таблица1[],4,0),0)*$E$2/100</f>
        <v>0</v>
      </c>
      <c r="CF100" s="5" t="str">
        <f t="shared" si="29"/>
        <v>,  0,0,0</v>
      </c>
      <c r="CG100" s="43">
        <f>IFERROR(VLOOKUP(Y100,Таблица1[],3,0),0)*$E$2/100</f>
        <v>0</v>
      </c>
      <c r="CH100" s="43">
        <f>IFERROR(VLOOKUP(Y100,Таблица1[],2,0),0)*$E$2/100</f>
        <v>0</v>
      </c>
      <c r="CI100" s="43">
        <f>IFERROR(VLOOKUP(Y100,Таблица1[],4,0),0)*$E$2/100</f>
        <v>0</v>
      </c>
      <c r="CJ100" s="5" t="str">
        <f t="shared" si="30"/>
        <v>,  0,0,0</v>
      </c>
      <c r="CK100" s="43">
        <f>IFERROR(VLOOKUP(Z100,Таблица1[],3,0),0)*$E$2/100</f>
        <v>0</v>
      </c>
      <c r="CL100" s="43">
        <f>IFERROR(VLOOKUP(Z100,Таблица1[],2,0),0)*$E$2/100</f>
        <v>0</v>
      </c>
      <c r="CM100" s="43">
        <f>IFERROR(VLOOKUP(Z100,Таблица1[],4,0),0)*$E$2/100</f>
        <v>0</v>
      </c>
      <c r="CN100" s="5" t="str">
        <f t="shared" si="31"/>
        <v>,  0,0,0</v>
      </c>
      <c r="CO100" s="43">
        <f>IFERROR(VLOOKUP(AA100,Таблица1[],3,0),0)*$E$2/100</f>
        <v>85</v>
      </c>
      <c r="CP100" s="43">
        <f>IFERROR(VLOOKUP(AA100,Таблица1[],2,0),0)*$E$2/100</f>
        <v>85</v>
      </c>
      <c r="CQ100" s="43">
        <f>IFERROR(VLOOKUP(AA100,Таблица1[],4,0),0)*$E$2/100</f>
        <v>85</v>
      </c>
      <c r="CR100" s="5" t="str">
        <f t="shared" si="32"/>
        <v>,  85,85,85</v>
      </c>
    </row>
    <row r="101" spans="2:96" x14ac:dyDescent="0.45">
      <c r="B101" s="43">
        <v>64</v>
      </c>
      <c r="C101" s="43">
        <v>10</v>
      </c>
      <c r="D101" s="43">
        <v>10</v>
      </c>
      <c r="E101" s="43">
        <v>1</v>
      </c>
      <c r="F101" t="str">
        <f t="shared" si="33"/>
        <v>64,10,10,1</v>
      </c>
      <c r="AA101" s="33" t="s">
        <v>43</v>
      </c>
      <c r="AC101" t="str">
        <f>CONCATENATE($X$2,F101,CR101,CN101,CJ101,CF101,CB101,BX101,BT101,BP101,BL101,BH101,BD101,AZ101)</f>
        <v>.DB   64,10,10,1,  85,85,85,  0,0,0,  0,0,0,  0,0,0,  0,0,0,  0,0,0,  0,0,0,  0,0,0,  0,0,0,  0,0,0,  0,0,0,  0,0,0</v>
      </c>
      <c r="AD101" s="43" t="s">
        <v>24</v>
      </c>
      <c r="AE101" s="43"/>
      <c r="AF101" s="43"/>
      <c r="AG101" s="49">
        <f>IFERROR(VLOOKUP(HLOOKUP($AG$4,$H$4:$AA$24,ROW(AH101)-3, FALSE),Таблица1[],3,0),0)*$E$2/100</f>
        <v>0</v>
      </c>
      <c r="AH101" s="49">
        <f>IFERROR(VLOOKUP(HLOOKUP($AG$4,$H$4:$AA$24,ROW(AH101)-3, FALSE),Таблица1[],2,0),0)*$E$2/100</f>
        <v>0</v>
      </c>
      <c r="AI101" s="49">
        <f>IFERROR(VLOOKUP(HLOOKUP($AG$4,$H$4:$AA$24,ROW(AH101)-3, FALSE),Таблица1[],4,0),0)*$E$2/100</f>
        <v>0</v>
      </c>
      <c r="AJ101" s="5" t="str">
        <f t="shared" si="17"/>
        <v>,  0,0,0</v>
      </c>
      <c r="AK101" s="49">
        <f>IFERROR(VLOOKUP(G101,Таблица1[],3,0),0)*$E$2/100</f>
        <v>0</v>
      </c>
      <c r="AL101" s="43">
        <f>IFERROR(VLOOKUP(G101,Таблица1[],2,0),0)*$E$2/100</f>
        <v>0</v>
      </c>
      <c r="AM101" s="43">
        <f>IFERROR(VLOOKUP(G101,Таблица1[],4,0),0)*$E$2/100</f>
        <v>0</v>
      </c>
      <c r="AN101" s="5" t="str">
        <f t="shared" si="18"/>
        <v>,  0,0,0</v>
      </c>
      <c r="AO101" s="49">
        <f>IFERROR(VLOOKUP(K101,Таблица1[],3,0),0)*$E$2/100</f>
        <v>0</v>
      </c>
      <c r="AP101" s="43">
        <f>IFERROR(VLOOKUP(K101,Таблица1[],2,0),0)*$E$2/100</f>
        <v>0</v>
      </c>
      <c r="AQ101" s="43">
        <f>IFERROR(VLOOKUP(K101,Таблица1[],4,0),0)*$E$2/100</f>
        <v>0</v>
      </c>
      <c r="AR101" s="5" t="str">
        <f t="shared" si="19"/>
        <v>,  0,0,0</v>
      </c>
      <c r="AS101" s="49">
        <f>IFERROR(VLOOKUP(O101,Таблица1[],3,0),0)*$E$2/100</f>
        <v>0</v>
      </c>
      <c r="AT101" s="43">
        <f>IFERROR(VLOOKUP(O101,Таблица1[],2,0),0)*$E$2/100</f>
        <v>0</v>
      </c>
      <c r="AU101" s="43">
        <f>IFERROR(VLOOKUP(O101,Таблица1[],4,0),0)*$E$2/100</f>
        <v>0</v>
      </c>
      <c r="AV101" s="5" t="str">
        <f t="shared" si="20"/>
        <v>,  0,0,0</v>
      </c>
      <c r="AW101" s="47">
        <f>IFERROR(VLOOKUP(P101,Таблица1[],3,0),0)*$E$2/100</f>
        <v>0</v>
      </c>
      <c r="AX101" s="43">
        <f>IFERROR(VLOOKUP(P101,Таблица1[],2,0),0)*$E$2/100</f>
        <v>0</v>
      </c>
      <c r="AY101" s="43">
        <f>IFERROR(VLOOKUP(P101,Таблица1[],4,0),0)*$E$2/100</f>
        <v>0</v>
      </c>
      <c r="AZ101" s="5" t="str">
        <f t="shared" si="21"/>
        <v>,  0,0,0</v>
      </c>
      <c r="BA101" s="43">
        <f>IFERROR(VLOOKUP(Q101,Таблица1[],3,0),0)*$E$2/100</f>
        <v>0</v>
      </c>
      <c r="BB101" s="43">
        <f>IFERROR(VLOOKUP(Q101,Таблица1[],2,0),0)*$E$2/100</f>
        <v>0</v>
      </c>
      <c r="BC101" s="43">
        <f>IFERROR(VLOOKUP(Q101,Таблица1[],4,0),0)*$E$2/100</f>
        <v>0</v>
      </c>
      <c r="BD101" s="5" t="str">
        <f t="shared" si="22"/>
        <v>,  0,0,0</v>
      </c>
      <c r="BE101" s="43">
        <f>IFERROR(VLOOKUP(R101,Таблица1[],3,0),0)*$E$2/100</f>
        <v>0</v>
      </c>
      <c r="BF101" s="43">
        <f>IFERROR(VLOOKUP(R101,Таблица1[],2,0),0)*$E$2/100</f>
        <v>0</v>
      </c>
      <c r="BG101" s="43">
        <f>IFERROR(VLOOKUP(R101,Таблица1[],4,0),0)*$E$2/100</f>
        <v>0</v>
      </c>
      <c r="BH101" s="5" t="str">
        <f t="shared" si="23"/>
        <v>,  0,0,0</v>
      </c>
      <c r="BI101" s="43">
        <f>IFERROR(VLOOKUP(S101,Таблица1[],3,0),0)*$E$2/100</f>
        <v>0</v>
      </c>
      <c r="BJ101" s="43">
        <f>IFERROR(VLOOKUP(S101,Таблица1[],2,0),0)*$E$2/100</f>
        <v>0</v>
      </c>
      <c r="BK101" s="43">
        <f>IFERROR(VLOOKUP(S101,Таблица1[],4,0),0)*$E$2/100</f>
        <v>0</v>
      </c>
      <c r="BL101" s="5" t="str">
        <f t="shared" si="24"/>
        <v>,  0,0,0</v>
      </c>
      <c r="BM101" s="43">
        <f>IFERROR(VLOOKUP(T101,Таблица1[],3,0),0)*$E$2/100</f>
        <v>0</v>
      </c>
      <c r="BN101" s="43">
        <f>IFERROR(VLOOKUP(T101,Таблица1[],2,0),0)*$E$2/100</f>
        <v>0</v>
      </c>
      <c r="BO101" s="43">
        <f>IFERROR(VLOOKUP(T101,Таблица1[],4,0),0)*$E$2/100</f>
        <v>0</v>
      </c>
      <c r="BP101" s="5" t="str">
        <f t="shared" si="25"/>
        <v>,  0,0,0</v>
      </c>
      <c r="BQ101" s="43">
        <f>IFERROR(VLOOKUP(U101,Таблица1[],3,0),0)*$E$2/100</f>
        <v>0</v>
      </c>
      <c r="BR101" s="43">
        <f>IFERROR(VLOOKUP(U101,Таблица1[],2,0),0)*$E$2/100</f>
        <v>0</v>
      </c>
      <c r="BS101" s="43">
        <f>IFERROR(VLOOKUP(U101,Таблица1[],4,0),0)*$E$2/100</f>
        <v>0</v>
      </c>
      <c r="BT101" s="5" t="str">
        <f t="shared" si="26"/>
        <v>,  0,0,0</v>
      </c>
      <c r="BU101" s="43">
        <f>IFERROR(VLOOKUP(V101,Таблица1[],3,0),0)*$E$2/100</f>
        <v>0</v>
      </c>
      <c r="BV101" s="43">
        <f>IFERROR(VLOOKUP(V101,Таблица1[],2,0),0)*$E$2/100</f>
        <v>0</v>
      </c>
      <c r="BW101" s="43">
        <f>IFERROR(VLOOKUP(V101,Таблица1[],4,0),0)*$E$2/100</f>
        <v>0</v>
      </c>
      <c r="BX101" s="5" t="str">
        <f t="shared" si="27"/>
        <v>,  0,0,0</v>
      </c>
      <c r="BY101" s="43">
        <f>IFERROR(VLOOKUP(W101,Таблица1[],3,0),0)*$E$2/100</f>
        <v>0</v>
      </c>
      <c r="BZ101" s="43">
        <f>IFERROR(VLOOKUP(W101,Таблица1[],2,0),0)*$E$2/100</f>
        <v>0</v>
      </c>
      <c r="CA101" s="43">
        <f>IFERROR(VLOOKUP(W101,Таблица1[],4,0),0)*$E$2/100</f>
        <v>0</v>
      </c>
      <c r="CB101" s="5" t="str">
        <f t="shared" si="28"/>
        <v>,  0,0,0</v>
      </c>
      <c r="CC101" s="43">
        <f>IFERROR(VLOOKUP(X101,Таблица1[],3,0),0)*$E$2/100</f>
        <v>0</v>
      </c>
      <c r="CD101" s="43">
        <f>IFERROR(VLOOKUP(X101,Таблица1[],2,0),0)*$E$2/100</f>
        <v>0</v>
      </c>
      <c r="CE101" s="43">
        <f>IFERROR(VLOOKUP(X101,Таблица1[],4,0),0)*$E$2/100</f>
        <v>0</v>
      </c>
      <c r="CF101" s="5" t="str">
        <f t="shared" si="29"/>
        <v>,  0,0,0</v>
      </c>
      <c r="CG101" s="43">
        <f>IFERROR(VLOOKUP(Y101,Таблица1[],3,0),0)*$E$2/100</f>
        <v>0</v>
      </c>
      <c r="CH101" s="43">
        <f>IFERROR(VLOOKUP(Y101,Таблица1[],2,0),0)*$E$2/100</f>
        <v>0</v>
      </c>
      <c r="CI101" s="43">
        <f>IFERROR(VLOOKUP(Y101,Таблица1[],4,0),0)*$E$2/100</f>
        <v>0</v>
      </c>
      <c r="CJ101" s="5" t="str">
        <f t="shared" si="30"/>
        <v>,  0,0,0</v>
      </c>
      <c r="CK101" s="43">
        <f>IFERROR(VLOOKUP(Z101,Таблица1[],3,0),0)*$E$2/100</f>
        <v>0</v>
      </c>
      <c r="CL101" s="43">
        <f>IFERROR(VLOOKUP(Z101,Таблица1[],2,0),0)*$E$2/100</f>
        <v>0</v>
      </c>
      <c r="CM101" s="43">
        <f>IFERROR(VLOOKUP(Z101,Таблица1[],4,0),0)*$E$2/100</f>
        <v>0</v>
      </c>
      <c r="CN101" s="5" t="str">
        <f t="shared" si="31"/>
        <v>,  0,0,0</v>
      </c>
      <c r="CO101" s="43">
        <f>IFERROR(VLOOKUP(AA101,Таблица1[],3,0),0)*$E$2/100</f>
        <v>85</v>
      </c>
      <c r="CP101" s="43">
        <f>IFERROR(VLOOKUP(AA101,Таблица1[],2,0),0)*$E$2/100</f>
        <v>85</v>
      </c>
      <c r="CQ101" s="43">
        <f>IFERROR(VLOOKUP(AA101,Таблица1[],4,0),0)*$E$2/100</f>
        <v>85</v>
      </c>
      <c r="CR101" s="5" t="str">
        <f t="shared" si="32"/>
        <v>,  85,85,85</v>
      </c>
    </row>
    <row r="102" spans="2:96" x14ac:dyDescent="0.45">
      <c r="B102" s="43">
        <v>64</v>
      </c>
      <c r="C102" s="43">
        <v>10</v>
      </c>
      <c r="D102" s="43">
        <v>10</v>
      </c>
      <c r="E102" s="43">
        <v>1</v>
      </c>
      <c r="F102" t="str">
        <f t="shared" si="33"/>
        <v>64,10,10,1</v>
      </c>
      <c r="Y102" s="31" t="s">
        <v>43</v>
      </c>
      <c r="Z102" s="31" t="s">
        <v>43</v>
      </c>
      <c r="AA102" s="33" t="s">
        <v>43</v>
      </c>
      <c r="AC102" t="str">
        <f>CONCATENATE($X$2,F102,CR102,CN102,CJ102,CF102,CB102,BX102,BT102,BP102,BL102,BH102,BD102,AZ102)</f>
        <v>.DB   64,10,10,1,  85,85,85,  85,85,85,  85,85,85,  0,0,0,  0,0,0,  0,0,0,  0,0,0,  0,0,0,  0,0,0,  0,0,0,  0,0,0,  0,0,0</v>
      </c>
      <c r="AD102" s="43" t="s">
        <v>24</v>
      </c>
      <c r="AE102" s="43"/>
      <c r="AF102" s="43"/>
      <c r="AG102" s="49">
        <f>IFERROR(VLOOKUP(HLOOKUP($AG$4,$H$4:$AA$24,ROW(AH102)-3, FALSE),Таблица1[],3,0),0)*$E$2/100</f>
        <v>0</v>
      </c>
      <c r="AH102" s="49">
        <f>IFERROR(VLOOKUP(HLOOKUP($AG$4,$H$4:$AA$24,ROW(AH102)-3, FALSE),Таблица1[],2,0),0)*$E$2/100</f>
        <v>0</v>
      </c>
      <c r="AI102" s="49">
        <f>IFERROR(VLOOKUP(HLOOKUP($AG$4,$H$4:$AA$24,ROW(AH102)-3, FALSE),Таблица1[],4,0),0)*$E$2/100</f>
        <v>0</v>
      </c>
      <c r="AJ102" s="5" t="str">
        <f t="shared" si="17"/>
        <v>,  0,0,0</v>
      </c>
      <c r="AK102" s="49">
        <f>IFERROR(VLOOKUP(G102,Таблица1[],3,0),0)*$E$2/100</f>
        <v>0</v>
      </c>
      <c r="AL102" s="43">
        <f>IFERROR(VLOOKUP(G102,Таблица1[],2,0),0)*$E$2/100</f>
        <v>0</v>
      </c>
      <c r="AM102" s="43">
        <f>IFERROR(VLOOKUP(G102,Таблица1[],4,0),0)*$E$2/100</f>
        <v>0</v>
      </c>
      <c r="AN102" s="5" t="str">
        <f t="shared" si="18"/>
        <v>,  0,0,0</v>
      </c>
      <c r="AO102" s="49">
        <f>IFERROR(VLOOKUP(K102,Таблица1[],3,0),0)*$E$2/100</f>
        <v>0</v>
      </c>
      <c r="AP102" s="43">
        <f>IFERROR(VLOOKUP(K102,Таблица1[],2,0),0)*$E$2/100</f>
        <v>0</v>
      </c>
      <c r="AQ102" s="43">
        <f>IFERROR(VLOOKUP(K102,Таблица1[],4,0),0)*$E$2/100</f>
        <v>0</v>
      </c>
      <c r="AR102" s="5" t="str">
        <f t="shared" si="19"/>
        <v>,  0,0,0</v>
      </c>
      <c r="AS102" s="49">
        <f>IFERROR(VLOOKUP(O102,Таблица1[],3,0),0)*$E$2/100</f>
        <v>0</v>
      </c>
      <c r="AT102" s="43">
        <f>IFERROR(VLOOKUP(O102,Таблица1[],2,0),0)*$E$2/100</f>
        <v>0</v>
      </c>
      <c r="AU102" s="43">
        <f>IFERROR(VLOOKUP(O102,Таблица1[],4,0),0)*$E$2/100</f>
        <v>0</v>
      </c>
      <c r="AV102" s="5" t="str">
        <f t="shared" si="20"/>
        <v>,  0,0,0</v>
      </c>
      <c r="AW102" s="47">
        <f>IFERROR(VLOOKUP(P102,Таблица1[],3,0),0)*$E$2/100</f>
        <v>0</v>
      </c>
      <c r="AX102" s="43">
        <f>IFERROR(VLOOKUP(P102,Таблица1[],2,0),0)*$E$2/100</f>
        <v>0</v>
      </c>
      <c r="AY102" s="43">
        <f>IFERROR(VLOOKUP(P102,Таблица1[],4,0),0)*$E$2/100</f>
        <v>0</v>
      </c>
      <c r="AZ102" s="5" t="str">
        <f t="shared" si="21"/>
        <v>,  0,0,0</v>
      </c>
      <c r="BA102" s="43">
        <f>IFERROR(VLOOKUP(Q102,Таблица1[],3,0),0)*$E$2/100</f>
        <v>0</v>
      </c>
      <c r="BB102" s="43">
        <f>IFERROR(VLOOKUP(Q102,Таблица1[],2,0),0)*$E$2/100</f>
        <v>0</v>
      </c>
      <c r="BC102" s="43">
        <f>IFERROR(VLOOKUP(Q102,Таблица1[],4,0),0)*$E$2/100</f>
        <v>0</v>
      </c>
      <c r="BD102" s="5" t="str">
        <f t="shared" si="22"/>
        <v>,  0,0,0</v>
      </c>
      <c r="BE102" s="43">
        <f>IFERROR(VLOOKUP(R102,Таблица1[],3,0),0)*$E$2/100</f>
        <v>0</v>
      </c>
      <c r="BF102" s="43">
        <f>IFERROR(VLOOKUP(R102,Таблица1[],2,0),0)*$E$2/100</f>
        <v>0</v>
      </c>
      <c r="BG102" s="43">
        <f>IFERROR(VLOOKUP(R102,Таблица1[],4,0),0)*$E$2/100</f>
        <v>0</v>
      </c>
      <c r="BH102" s="5" t="str">
        <f t="shared" si="23"/>
        <v>,  0,0,0</v>
      </c>
      <c r="BI102" s="43">
        <f>IFERROR(VLOOKUP(S102,Таблица1[],3,0),0)*$E$2/100</f>
        <v>0</v>
      </c>
      <c r="BJ102" s="43">
        <f>IFERROR(VLOOKUP(S102,Таблица1[],2,0),0)*$E$2/100</f>
        <v>0</v>
      </c>
      <c r="BK102" s="43">
        <f>IFERROR(VLOOKUP(S102,Таблица1[],4,0),0)*$E$2/100</f>
        <v>0</v>
      </c>
      <c r="BL102" s="5" t="str">
        <f t="shared" si="24"/>
        <v>,  0,0,0</v>
      </c>
      <c r="BM102" s="43">
        <f>IFERROR(VLOOKUP(T102,Таблица1[],3,0),0)*$E$2/100</f>
        <v>0</v>
      </c>
      <c r="BN102" s="43">
        <f>IFERROR(VLOOKUP(T102,Таблица1[],2,0),0)*$E$2/100</f>
        <v>0</v>
      </c>
      <c r="BO102" s="43">
        <f>IFERROR(VLOOKUP(T102,Таблица1[],4,0),0)*$E$2/100</f>
        <v>0</v>
      </c>
      <c r="BP102" s="5" t="str">
        <f t="shared" si="25"/>
        <v>,  0,0,0</v>
      </c>
      <c r="BQ102" s="43">
        <f>IFERROR(VLOOKUP(U102,Таблица1[],3,0),0)*$E$2/100</f>
        <v>0</v>
      </c>
      <c r="BR102" s="43">
        <f>IFERROR(VLOOKUP(U102,Таблица1[],2,0),0)*$E$2/100</f>
        <v>0</v>
      </c>
      <c r="BS102" s="43">
        <f>IFERROR(VLOOKUP(U102,Таблица1[],4,0),0)*$E$2/100</f>
        <v>0</v>
      </c>
      <c r="BT102" s="5" t="str">
        <f t="shared" si="26"/>
        <v>,  0,0,0</v>
      </c>
      <c r="BU102" s="43">
        <f>IFERROR(VLOOKUP(V102,Таблица1[],3,0),0)*$E$2/100</f>
        <v>0</v>
      </c>
      <c r="BV102" s="43">
        <f>IFERROR(VLOOKUP(V102,Таблица1[],2,0),0)*$E$2/100</f>
        <v>0</v>
      </c>
      <c r="BW102" s="43">
        <f>IFERROR(VLOOKUP(V102,Таблица1[],4,0),0)*$E$2/100</f>
        <v>0</v>
      </c>
      <c r="BX102" s="5" t="str">
        <f t="shared" si="27"/>
        <v>,  0,0,0</v>
      </c>
      <c r="BY102" s="43">
        <f>IFERROR(VLOOKUP(W102,Таблица1[],3,0),0)*$E$2/100</f>
        <v>0</v>
      </c>
      <c r="BZ102" s="43">
        <f>IFERROR(VLOOKUP(W102,Таблица1[],2,0),0)*$E$2/100</f>
        <v>0</v>
      </c>
      <c r="CA102" s="43">
        <f>IFERROR(VLOOKUP(W102,Таблица1[],4,0),0)*$E$2/100</f>
        <v>0</v>
      </c>
      <c r="CB102" s="5" t="str">
        <f t="shared" si="28"/>
        <v>,  0,0,0</v>
      </c>
      <c r="CC102" s="43">
        <f>IFERROR(VLOOKUP(X102,Таблица1[],3,0),0)*$E$2/100</f>
        <v>0</v>
      </c>
      <c r="CD102" s="43">
        <f>IFERROR(VLOOKUP(X102,Таблица1[],2,0),0)*$E$2/100</f>
        <v>0</v>
      </c>
      <c r="CE102" s="43">
        <f>IFERROR(VLOOKUP(X102,Таблица1[],4,0),0)*$E$2/100</f>
        <v>0</v>
      </c>
      <c r="CF102" s="5" t="str">
        <f t="shared" si="29"/>
        <v>,  0,0,0</v>
      </c>
      <c r="CG102" s="43">
        <f>IFERROR(VLOOKUP(Y102,Таблица1[],3,0),0)*$E$2/100</f>
        <v>85</v>
      </c>
      <c r="CH102" s="43">
        <f>IFERROR(VLOOKUP(Y102,Таблица1[],2,0),0)*$E$2/100</f>
        <v>85</v>
      </c>
      <c r="CI102" s="43">
        <f>IFERROR(VLOOKUP(Y102,Таблица1[],4,0),0)*$E$2/100</f>
        <v>85</v>
      </c>
      <c r="CJ102" s="5" t="str">
        <f t="shared" si="30"/>
        <v>,  85,85,85</v>
      </c>
      <c r="CK102" s="43">
        <f>IFERROR(VLOOKUP(Z102,Таблица1[],3,0),0)*$E$2/100</f>
        <v>85</v>
      </c>
      <c r="CL102" s="43">
        <f>IFERROR(VLOOKUP(Z102,Таблица1[],2,0),0)*$E$2/100</f>
        <v>85</v>
      </c>
      <c r="CM102" s="43">
        <f>IFERROR(VLOOKUP(Z102,Таблица1[],4,0),0)*$E$2/100</f>
        <v>85</v>
      </c>
      <c r="CN102" s="5" t="str">
        <f t="shared" si="31"/>
        <v>,  85,85,85</v>
      </c>
      <c r="CO102" s="43">
        <f>IFERROR(VLOOKUP(AA102,Таблица1[],3,0),0)*$E$2/100</f>
        <v>85</v>
      </c>
      <c r="CP102" s="43">
        <f>IFERROR(VLOOKUP(AA102,Таблица1[],2,0),0)*$E$2/100</f>
        <v>85</v>
      </c>
      <c r="CQ102" s="43">
        <f>IFERROR(VLOOKUP(AA102,Таблица1[],4,0),0)*$E$2/100</f>
        <v>85</v>
      </c>
      <c r="CR102" s="5" t="str">
        <f t="shared" si="32"/>
        <v>,  85,85,85</v>
      </c>
    </row>
    <row r="103" spans="2:96" x14ac:dyDescent="0.45">
      <c r="B103" s="43">
        <v>64</v>
      </c>
      <c r="C103" s="43">
        <v>10</v>
      </c>
      <c r="D103" s="43">
        <v>10</v>
      </c>
      <c r="E103" s="43">
        <v>1</v>
      </c>
      <c r="F103" t="str">
        <f t="shared" si="33"/>
        <v>64,10,10,1</v>
      </c>
      <c r="W103" s="35" t="s">
        <v>43</v>
      </c>
      <c r="X103" s="35" t="s">
        <v>43</v>
      </c>
      <c r="Y103" s="31" t="s">
        <v>43</v>
      </c>
      <c r="Z103" s="31" t="s">
        <v>43</v>
      </c>
      <c r="AA103" s="33" t="s">
        <v>43</v>
      </c>
      <c r="AC103" t="str">
        <f>CONCATENATE($X$2,F103,CR103,CN103,CJ103,CF103,CB103,BX103,BT103,BP103,BL103,BH103,BD103,AZ103)</f>
        <v>.DB   64,10,10,1,  85,85,85,  85,85,85,  85,85,85,  85,85,85,  85,85,85,  0,0,0,  0,0,0,  0,0,0,  0,0,0,  0,0,0,  0,0,0,  0,0,0</v>
      </c>
      <c r="AD103" s="43" t="s">
        <v>24</v>
      </c>
      <c r="AE103" s="43"/>
      <c r="AF103" s="43"/>
      <c r="AG103" s="49">
        <f>IFERROR(VLOOKUP(HLOOKUP($AG$4,$H$4:$AA$24,ROW(AH103)-3, FALSE),Таблица1[],3,0),0)*$E$2/100</f>
        <v>0</v>
      </c>
      <c r="AH103" s="49">
        <f>IFERROR(VLOOKUP(HLOOKUP($AG$4,$H$4:$AA$24,ROW(AH103)-3, FALSE),Таблица1[],2,0),0)*$E$2/100</f>
        <v>0</v>
      </c>
      <c r="AI103" s="49">
        <f>IFERROR(VLOOKUP(HLOOKUP($AG$4,$H$4:$AA$24,ROW(AH103)-3, FALSE),Таблица1[],4,0),0)*$E$2/100</f>
        <v>0</v>
      </c>
      <c r="AJ103" s="5" t="str">
        <f t="shared" si="17"/>
        <v>,  0,0,0</v>
      </c>
      <c r="AK103" s="49">
        <f>IFERROR(VLOOKUP(G103,Таблица1[],3,0),0)*$E$2/100</f>
        <v>0</v>
      </c>
      <c r="AL103" s="43">
        <f>IFERROR(VLOOKUP(G103,Таблица1[],2,0),0)*$E$2/100</f>
        <v>0</v>
      </c>
      <c r="AM103" s="43">
        <f>IFERROR(VLOOKUP(G103,Таблица1[],4,0),0)*$E$2/100</f>
        <v>0</v>
      </c>
      <c r="AN103" s="5" t="str">
        <f t="shared" si="18"/>
        <v>,  0,0,0</v>
      </c>
      <c r="AO103" s="49">
        <f>IFERROR(VLOOKUP(K103,Таблица1[],3,0),0)*$E$2/100</f>
        <v>0</v>
      </c>
      <c r="AP103" s="43">
        <f>IFERROR(VLOOKUP(K103,Таблица1[],2,0),0)*$E$2/100</f>
        <v>0</v>
      </c>
      <c r="AQ103" s="43">
        <f>IFERROR(VLOOKUP(K103,Таблица1[],4,0),0)*$E$2/100</f>
        <v>0</v>
      </c>
      <c r="AR103" s="5" t="str">
        <f t="shared" si="19"/>
        <v>,  0,0,0</v>
      </c>
      <c r="AS103" s="49">
        <f>IFERROR(VLOOKUP(O103,Таблица1[],3,0),0)*$E$2/100</f>
        <v>0</v>
      </c>
      <c r="AT103" s="43">
        <f>IFERROR(VLOOKUP(O103,Таблица1[],2,0),0)*$E$2/100</f>
        <v>0</v>
      </c>
      <c r="AU103" s="43">
        <f>IFERROR(VLOOKUP(O103,Таблица1[],4,0),0)*$E$2/100</f>
        <v>0</v>
      </c>
      <c r="AV103" s="5" t="str">
        <f t="shared" si="20"/>
        <v>,  0,0,0</v>
      </c>
      <c r="AW103" s="47">
        <f>IFERROR(VLOOKUP(P103,Таблица1[],3,0),0)*$E$2/100</f>
        <v>0</v>
      </c>
      <c r="AX103" s="43">
        <f>IFERROR(VLOOKUP(P103,Таблица1[],2,0),0)*$E$2/100</f>
        <v>0</v>
      </c>
      <c r="AY103" s="43">
        <f>IFERROR(VLOOKUP(P103,Таблица1[],4,0),0)*$E$2/100</f>
        <v>0</v>
      </c>
      <c r="AZ103" s="5" t="str">
        <f t="shared" si="21"/>
        <v>,  0,0,0</v>
      </c>
      <c r="BA103" s="43">
        <f>IFERROR(VLOOKUP(Q103,Таблица1[],3,0),0)*$E$2/100</f>
        <v>0</v>
      </c>
      <c r="BB103" s="43">
        <f>IFERROR(VLOOKUP(Q103,Таблица1[],2,0),0)*$E$2/100</f>
        <v>0</v>
      </c>
      <c r="BC103" s="43">
        <f>IFERROR(VLOOKUP(Q103,Таблица1[],4,0),0)*$E$2/100</f>
        <v>0</v>
      </c>
      <c r="BD103" s="5" t="str">
        <f t="shared" si="22"/>
        <v>,  0,0,0</v>
      </c>
      <c r="BE103" s="43">
        <f>IFERROR(VLOOKUP(R103,Таблица1[],3,0),0)*$E$2/100</f>
        <v>0</v>
      </c>
      <c r="BF103" s="43">
        <f>IFERROR(VLOOKUP(R103,Таблица1[],2,0),0)*$E$2/100</f>
        <v>0</v>
      </c>
      <c r="BG103" s="43">
        <f>IFERROR(VLOOKUP(R103,Таблица1[],4,0),0)*$E$2/100</f>
        <v>0</v>
      </c>
      <c r="BH103" s="5" t="str">
        <f t="shared" si="23"/>
        <v>,  0,0,0</v>
      </c>
      <c r="BI103" s="43">
        <f>IFERROR(VLOOKUP(S103,Таблица1[],3,0),0)*$E$2/100</f>
        <v>0</v>
      </c>
      <c r="BJ103" s="43">
        <f>IFERROR(VLOOKUP(S103,Таблица1[],2,0),0)*$E$2/100</f>
        <v>0</v>
      </c>
      <c r="BK103" s="43">
        <f>IFERROR(VLOOKUP(S103,Таблица1[],4,0),0)*$E$2/100</f>
        <v>0</v>
      </c>
      <c r="BL103" s="5" t="str">
        <f t="shared" si="24"/>
        <v>,  0,0,0</v>
      </c>
      <c r="BM103" s="43">
        <f>IFERROR(VLOOKUP(T103,Таблица1[],3,0),0)*$E$2/100</f>
        <v>0</v>
      </c>
      <c r="BN103" s="43">
        <f>IFERROR(VLOOKUP(T103,Таблица1[],2,0),0)*$E$2/100</f>
        <v>0</v>
      </c>
      <c r="BO103" s="43">
        <f>IFERROR(VLOOKUP(T103,Таблица1[],4,0),0)*$E$2/100</f>
        <v>0</v>
      </c>
      <c r="BP103" s="5" t="str">
        <f t="shared" si="25"/>
        <v>,  0,0,0</v>
      </c>
      <c r="BQ103" s="43">
        <f>IFERROR(VLOOKUP(U103,Таблица1[],3,0),0)*$E$2/100</f>
        <v>0</v>
      </c>
      <c r="BR103" s="43">
        <f>IFERROR(VLOOKUP(U103,Таблица1[],2,0),0)*$E$2/100</f>
        <v>0</v>
      </c>
      <c r="BS103" s="43">
        <f>IFERROR(VLOOKUP(U103,Таблица1[],4,0),0)*$E$2/100</f>
        <v>0</v>
      </c>
      <c r="BT103" s="5" t="str">
        <f t="shared" si="26"/>
        <v>,  0,0,0</v>
      </c>
      <c r="BU103" s="43">
        <f>IFERROR(VLOOKUP(V103,Таблица1[],3,0),0)*$E$2/100</f>
        <v>0</v>
      </c>
      <c r="BV103" s="43">
        <f>IFERROR(VLOOKUP(V103,Таблица1[],2,0),0)*$E$2/100</f>
        <v>0</v>
      </c>
      <c r="BW103" s="43">
        <f>IFERROR(VLOOKUP(V103,Таблица1[],4,0),0)*$E$2/100</f>
        <v>0</v>
      </c>
      <c r="BX103" s="5" t="str">
        <f t="shared" si="27"/>
        <v>,  0,0,0</v>
      </c>
      <c r="BY103" s="43">
        <f>IFERROR(VLOOKUP(W103,Таблица1[],3,0),0)*$E$2/100</f>
        <v>85</v>
      </c>
      <c r="BZ103" s="43">
        <f>IFERROR(VLOOKUP(W103,Таблица1[],2,0),0)*$E$2/100</f>
        <v>85</v>
      </c>
      <c r="CA103" s="43">
        <f>IFERROR(VLOOKUP(W103,Таблица1[],4,0),0)*$E$2/100</f>
        <v>85</v>
      </c>
      <c r="CB103" s="5" t="str">
        <f t="shared" si="28"/>
        <v>,  85,85,85</v>
      </c>
      <c r="CC103" s="43">
        <f>IFERROR(VLOOKUP(X103,Таблица1[],3,0),0)*$E$2/100</f>
        <v>85</v>
      </c>
      <c r="CD103" s="43">
        <f>IFERROR(VLOOKUP(X103,Таблица1[],2,0),0)*$E$2/100</f>
        <v>85</v>
      </c>
      <c r="CE103" s="43">
        <f>IFERROR(VLOOKUP(X103,Таблица1[],4,0),0)*$E$2/100</f>
        <v>85</v>
      </c>
      <c r="CF103" s="5" t="str">
        <f t="shared" si="29"/>
        <v>,  85,85,85</v>
      </c>
      <c r="CG103" s="43">
        <f>IFERROR(VLOOKUP(Y103,Таблица1[],3,0),0)*$E$2/100</f>
        <v>85</v>
      </c>
      <c r="CH103" s="43">
        <f>IFERROR(VLOOKUP(Y103,Таблица1[],2,0),0)*$E$2/100</f>
        <v>85</v>
      </c>
      <c r="CI103" s="43">
        <f>IFERROR(VLOOKUP(Y103,Таблица1[],4,0),0)*$E$2/100</f>
        <v>85</v>
      </c>
      <c r="CJ103" s="5" t="str">
        <f t="shared" si="30"/>
        <v>,  85,85,85</v>
      </c>
      <c r="CK103" s="43">
        <f>IFERROR(VLOOKUP(Z103,Таблица1[],3,0),0)*$E$2/100</f>
        <v>85</v>
      </c>
      <c r="CL103" s="43">
        <f>IFERROR(VLOOKUP(Z103,Таблица1[],2,0),0)*$E$2/100</f>
        <v>85</v>
      </c>
      <c r="CM103" s="43">
        <f>IFERROR(VLOOKUP(Z103,Таблица1[],4,0),0)*$E$2/100</f>
        <v>85</v>
      </c>
      <c r="CN103" s="5" t="str">
        <f t="shared" si="31"/>
        <v>,  85,85,85</v>
      </c>
      <c r="CO103" s="43">
        <f>IFERROR(VLOOKUP(AA103,Таблица1[],3,0),0)*$E$2/100</f>
        <v>85</v>
      </c>
      <c r="CP103" s="43">
        <f>IFERROR(VLOOKUP(AA103,Таблица1[],2,0),0)*$E$2/100</f>
        <v>85</v>
      </c>
      <c r="CQ103" s="43">
        <f>IFERROR(VLOOKUP(AA103,Таблица1[],4,0),0)*$E$2/100</f>
        <v>85</v>
      </c>
      <c r="CR103" s="5" t="str">
        <f t="shared" si="32"/>
        <v>,  85,85,85</v>
      </c>
    </row>
    <row r="104" spans="2:96" x14ac:dyDescent="0.45">
      <c r="B104" s="43">
        <v>64</v>
      </c>
      <c r="C104" s="43">
        <v>10</v>
      </c>
      <c r="D104" s="43">
        <v>10</v>
      </c>
      <c r="E104" s="43">
        <v>1</v>
      </c>
      <c r="F104" t="str">
        <f t="shared" si="33"/>
        <v>64,10,10,1</v>
      </c>
      <c r="S104" s="38" t="s">
        <v>43</v>
      </c>
      <c r="T104" s="38" t="s">
        <v>43</v>
      </c>
      <c r="U104" s="38" t="s">
        <v>43</v>
      </c>
      <c r="V104" s="38" t="s">
        <v>43</v>
      </c>
      <c r="W104" s="35" t="s">
        <v>43</v>
      </c>
      <c r="X104" s="35" t="s">
        <v>43</v>
      </c>
      <c r="Y104" s="31" t="s">
        <v>43</v>
      </c>
      <c r="Z104" s="31" t="s">
        <v>43</v>
      </c>
      <c r="AA104" s="33" t="s">
        <v>43</v>
      </c>
      <c r="AC104" t="str">
        <f>CONCATENATE($X$2,F104,CR104,CN104,CJ104,CF104,CB104,BX104,BT104,BP104,BL104,BH104,BD104,AZ104)</f>
        <v>.DB   64,10,10,1,  85,85,85,  85,85,85,  85,85,85,  85,85,85,  85,85,85,  85,85,85,  85,85,85,  85,85,85,  85,85,85,  0,0,0,  0,0,0,  0,0,0</v>
      </c>
      <c r="AD104" s="43" t="s">
        <v>24</v>
      </c>
      <c r="AE104" s="43"/>
      <c r="AF104" s="43"/>
      <c r="AG104" s="49">
        <f>IFERROR(VLOOKUP(HLOOKUP($AG$4,$H$4:$AA$24,ROW(AH104)-3, FALSE),Таблица1[],3,0),0)*$E$2/100</f>
        <v>0</v>
      </c>
      <c r="AH104" s="49">
        <f>IFERROR(VLOOKUP(HLOOKUP($AG$4,$H$4:$AA$24,ROW(AH104)-3, FALSE),Таблица1[],2,0),0)*$E$2/100</f>
        <v>0</v>
      </c>
      <c r="AI104" s="49">
        <f>IFERROR(VLOOKUP(HLOOKUP($AG$4,$H$4:$AA$24,ROW(AH104)-3, FALSE),Таблица1[],4,0),0)*$E$2/100</f>
        <v>0</v>
      </c>
      <c r="AJ104" s="5" t="str">
        <f t="shared" si="17"/>
        <v>,  0,0,0</v>
      </c>
      <c r="AK104" s="49">
        <f>IFERROR(VLOOKUP(G104,Таблица1[],3,0),0)*$E$2/100</f>
        <v>0</v>
      </c>
      <c r="AL104" s="43">
        <f>IFERROR(VLOOKUP(G104,Таблица1[],2,0),0)*$E$2/100</f>
        <v>0</v>
      </c>
      <c r="AM104" s="43">
        <f>IFERROR(VLOOKUP(G104,Таблица1[],4,0),0)*$E$2/100</f>
        <v>0</v>
      </c>
      <c r="AN104" s="5" t="str">
        <f t="shared" si="18"/>
        <v>,  0,0,0</v>
      </c>
      <c r="AO104" s="49">
        <f>IFERROR(VLOOKUP(K104,Таблица1[],3,0),0)*$E$2/100</f>
        <v>0</v>
      </c>
      <c r="AP104" s="43">
        <f>IFERROR(VLOOKUP(K104,Таблица1[],2,0),0)*$E$2/100</f>
        <v>0</v>
      </c>
      <c r="AQ104" s="43">
        <f>IFERROR(VLOOKUP(K104,Таблица1[],4,0),0)*$E$2/100</f>
        <v>0</v>
      </c>
      <c r="AR104" s="5" t="str">
        <f t="shared" si="19"/>
        <v>,  0,0,0</v>
      </c>
      <c r="AS104" s="49">
        <f>IFERROR(VLOOKUP(O104,Таблица1[],3,0),0)*$E$2/100</f>
        <v>0</v>
      </c>
      <c r="AT104" s="43">
        <f>IFERROR(VLOOKUP(O104,Таблица1[],2,0),0)*$E$2/100</f>
        <v>0</v>
      </c>
      <c r="AU104" s="43">
        <f>IFERROR(VLOOKUP(O104,Таблица1[],4,0),0)*$E$2/100</f>
        <v>0</v>
      </c>
      <c r="AV104" s="5" t="str">
        <f t="shared" si="20"/>
        <v>,  0,0,0</v>
      </c>
      <c r="AW104" s="47">
        <f>IFERROR(VLOOKUP(P104,Таблица1[],3,0),0)*$E$2/100</f>
        <v>0</v>
      </c>
      <c r="AX104" s="43">
        <f>IFERROR(VLOOKUP(P104,Таблица1[],2,0),0)*$E$2/100</f>
        <v>0</v>
      </c>
      <c r="AY104" s="43">
        <f>IFERROR(VLOOKUP(P104,Таблица1[],4,0),0)*$E$2/100</f>
        <v>0</v>
      </c>
      <c r="AZ104" s="5" t="str">
        <f t="shared" si="21"/>
        <v>,  0,0,0</v>
      </c>
      <c r="BA104" s="43">
        <f>IFERROR(VLOOKUP(Q104,Таблица1[],3,0),0)*$E$2/100</f>
        <v>0</v>
      </c>
      <c r="BB104" s="43">
        <f>IFERROR(VLOOKUP(Q104,Таблица1[],2,0),0)*$E$2/100</f>
        <v>0</v>
      </c>
      <c r="BC104" s="43">
        <f>IFERROR(VLOOKUP(Q104,Таблица1[],4,0),0)*$E$2/100</f>
        <v>0</v>
      </c>
      <c r="BD104" s="5" t="str">
        <f t="shared" si="22"/>
        <v>,  0,0,0</v>
      </c>
      <c r="BE104" s="43">
        <f>IFERROR(VLOOKUP(R104,Таблица1[],3,0),0)*$E$2/100</f>
        <v>0</v>
      </c>
      <c r="BF104" s="43">
        <f>IFERROR(VLOOKUP(R104,Таблица1[],2,0),0)*$E$2/100</f>
        <v>0</v>
      </c>
      <c r="BG104" s="43">
        <f>IFERROR(VLOOKUP(R104,Таблица1[],4,0),0)*$E$2/100</f>
        <v>0</v>
      </c>
      <c r="BH104" s="5" t="str">
        <f t="shared" si="23"/>
        <v>,  0,0,0</v>
      </c>
      <c r="BI104" s="43">
        <f>IFERROR(VLOOKUP(S104,Таблица1[],3,0),0)*$E$2/100</f>
        <v>85</v>
      </c>
      <c r="BJ104" s="43">
        <f>IFERROR(VLOOKUP(S104,Таблица1[],2,0),0)*$E$2/100</f>
        <v>85</v>
      </c>
      <c r="BK104" s="43">
        <f>IFERROR(VLOOKUP(S104,Таблица1[],4,0),0)*$E$2/100</f>
        <v>85</v>
      </c>
      <c r="BL104" s="5" t="str">
        <f t="shared" si="24"/>
        <v>,  85,85,85</v>
      </c>
      <c r="BM104" s="43">
        <f>IFERROR(VLOOKUP(T104,Таблица1[],3,0),0)*$E$2/100</f>
        <v>85</v>
      </c>
      <c r="BN104" s="43">
        <f>IFERROR(VLOOKUP(T104,Таблица1[],2,0),0)*$E$2/100</f>
        <v>85</v>
      </c>
      <c r="BO104" s="43">
        <f>IFERROR(VLOOKUP(T104,Таблица1[],4,0),0)*$E$2/100</f>
        <v>85</v>
      </c>
      <c r="BP104" s="5" t="str">
        <f t="shared" si="25"/>
        <v>,  85,85,85</v>
      </c>
      <c r="BQ104" s="43">
        <f>IFERROR(VLOOKUP(U104,Таблица1[],3,0),0)*$E$2/100</f>
        <v>85</v>
      </c>
      <c r="BR104" s="43">
        <f>IFERROR(VLOOKUP(U104,Таблица1[],2,0),0)*$E$2/100</f>
        <v>85</v>
      </c>
      <c r="BS104" s="43">
        <f>IFERROR(VLOOKUP(U104,Таблица1[],4,0),0)*$E$2/100</f>
        <v>85</v>
      </c>
      <c r="BT104" s="5" t="str">
        <f t="shared" si="26"/>
        <v>,  85,85,85</v>
      </c>
      <c r="BU104" s="43">
        <f>IFERROR(VLOOKUP(V104,Таблица1[],3,0),0)*$E$2/100</f>
        <v>85</v>
      </c>
      <c r="BV104" s="43">
        <f>IFERROR(VLOOKUP(V104,Таблица1[],2,0),0)*$E$2/100</f>
        <v>85</v>
      </c>
      <c r="BW104" s="43">
        <f>IFERROR(VLOOKUP(V104,Таблица1[],4,0),0)*$E$2/100</f>
        <v>85</v>
      </c>
      <c r="BX104" s="5" t="str">
        <f t="shared" si="27"/>
        <v>,  85,85,85</v>
      </c>
      <c r="BY104" s="43">
        <f>IFERROR(VLOOKUP(W104,Таблица1[],3,0),0)*$E$2/100</f>
        <v>85</v>
      </c>
      <c r="BZ104" s="43">
        <f>IFERROR(VLOOKUP(W104,Таблица1[],2,0),0)*$E$2/100</f>
        <v>85</v>
      </c>
      <c r="CA104" s="43">
        <f>IFERROR(VLOOKUP(W104,Таблица1[],4,0),0)*$E$2/100</f>
        <v>85</v>
      </c>
      <c r="CB104" s="5" t="str">
        <f t="shared" si="28"/>
        <v>,  85,85,85</v>
      </c>
      <c r="CC104" s="43">
        <f>IFERROR(VLOOKUP(X104,Таблица1[],3,0),0)*$E$2/100</f>
        <v>85</v>
      </c>
      <c r="CD104" s="43">
        <f>IFERROR(VLOOKUP(X104,Таблица1[],2,0),0)*$E$2/100</f>
        <v>85</v>
      </c>
      <c r="CE104" s="43">
        <f>IFERROR(VLOOKUP(X104,Таблица1[],4,0),0)*$E$2/100</f>
        <v>85</v>
      </c>
      <c r="CF104" s="5" t="str">
        <f t="shared" si="29"/>
        <v>,  85,85,85</v>
      </c>
      <c r="CG104" s="43">
        <f>IFERROR(VLOOKUP(Y104,Таблица1[],3,0),0)*$E$2/100</f>
        <v>85</v>
      </c>
      <c r="CH104" s="43">
        <f>IFERROR(VLOOKUP(Y104,Таблица1[],2,0),0)*$E$2/100</f>
        <v>85</v>
      </c>
      <c r="CI104" s="43">
        <f>IFERROR(VLOOKUP(Y104,Таблица1[],4,0),0)*$E$2/100</f>
        <v>85</v>
      </c>
      <c r="CJ104" s="5" t="str">
        <f t="shared" si="30"/>
        <v>,  85,85,85</v>
      </c>
      <c r="CK104" s="43">
        <f>IFERROR(VLOOKUP(Z104,Таблица1[],3,0),0)*$E$2/100</f>
        <v>85</v>
      </c>
      <c r="CL104" s="43">
        <f>IFERROR(VLOOKUP(Z104,Таблица1[],2,0),0)*$E$2/100</f>
        <v>85</v>
      </c>
      <c r="CM104" s="43">
        <f>IFERROR(VLOOKUP(Z104,Таблица1[],4,0),0)*$E$2/100</f>
        <v>85</v>
      </c>
      <c r="CN104" s="5" t="str">
        <f t="shared" si="31"/>
        <v>,  85,85,85</v>
      </c>
      <c r="CO104" s="43">
        <f>IFERROR(VLOOKUP(AA104,Таблица1[],3,0),0)*$E$2/100</f>
        <v>85</v>
      </c>
      <c r="CP104" s="43">
        <f>IFERROR(VLOOKUP(AA104,Таблица1[],2,0),0)*$E$2/100</f>
        <v>85</v>
      </c>
      <c r="CQ104" s="43">
        <f>IFERROR(VLOOKUP(AA104,Таблица1[],4,0),0)*$E$2/100</f>
        <v>85</v>
      </c>
      <c r="CR104" s="5" t="str">
        <f t="shared" si="32"/>
        <v>,  85,85,85</v>
      </c>
    </row>
    <row r="105" spans="2:96" x14ac:dyDescent="0.45">
      <c r="B105" s="43">
        <v>64</v>
      </c>
      <c r="C105" s="43">
        <v>50</v>
      </c>
      <c r="D105" s="43">
        <v>10</v>
      </c>
      <c r="E105" s="43">
        <v>1</v>
      </c>
      <c r="F105" t="str">
        <f t="shared" si="33"/>
        <v>64,50,10,1</v>
      </c>
      <c r="P105" s="40" t="s">
        <v>43</v>
      </c>
      <c r="Q105" s="40" t="s">
        <v>43</v>
      </c>
      <c r="R105" s="40" t="s">
        <v>43</v>
      </c>
      <c r="S105" s="38" t="s">
        <v>43</v>
      </c>
      <c r="T105" s="38" t="s">
        <v>43</v>
      </c>
      <c r="U105" s="38" t="s">
        <v>43</v>
      </c>
      <c r="V105" s="38" t="s">
        <v>43</v>
      </c>
      <c r="W105" s="35" t="s">
        <v>43</v>
      </c>
      <c r="X105" s="35" t="s">
        <v>43</v>
      </c>
      <c r="Y105" s="31" t="s">
        <v>43</v>
      </c>
      <c r="Z105" s="31" t="s">
        <v>43</v>
      </c>
      <c r="AA105" s="33" t="s">
        <v>43</v>
      </c>
      <c r="AC105" t="str">
        <f>CONCATENATE($X$2,F105,CR105,CN105,CJ105,CF105,CB105,BX105,BT105,BP105,BL105,BH105,BD105,AZ105)</f>
        <v>.DB   64,50,10,1,  85,85,85,  85,85,85,  85,85,85,  85,85,85,  85,85,85,  85,85,85,  85,85,85,  85,85,85,  85,85,85,  85,85,85,  85,85,85,  85,85,85</v>
      </c>
      <c r="AD105" s="43" t="s">
        <v>24</v>
      </c>
      <c r="AE105" s="43"/>
      <c r="AF105" s="43"/>
      <c r="AG105" s="49">
        <f>IFERROR(VLOOKUP(HLOOKUP($AG$4,$H$4:$AA$24,ROW(AH105)-3, FALSE),Таблица1[],3,0),0)*$E$2/100</f>
        <v>0</v>
      </c>
      <c r="AH105" s="49">
        <f>IFERROR(VLOOKUP(HLOOKUP($AG$4,$H$4:$AA$24,ROW(AH105)-3, FALSE),Таблица1[],2,0),0)*$E$2/100</f>
        <v>0</v>
      </c>
      <c r="AI105" s="49">
        <f>IFERROR(VLOOKUP(HLOOKUP($AG$4,$H$4:$AA$24,ROW(AH105)-3, FALSE),Таблица1[],4,0),0)*$E$2/100</f>
        <v>0</v>
      </c>
      <c r="AJ105" s="5" t="str">
        <f t="shared" si="17"/>
        <v>,  0,0,0</v>
      </c>
      <c r="AK105" s="49">
        <f>IFERROR(VLOOKUP(G105,Таблица1[],3,0),0)*$E$2/100</f>
        <v>0</v>
      </c>
      <c r="AL105" s="43">
        <f>IFERROR(VLOOKUP(G105,Таблица1[],2,0),0)*$E$2/100</f>
        <v>0</v>
      </c>
      <c r="AM105" s="43">
        <f>IFERROR(VLOOKUP(G105,Таблица1[],4,0),0)*$E$2/100</f>
        <v>0</v>
      </c>
      <c r="AN105" s="5" t="str">
        <f t="shared" si="18"/>
        <v>,  0,0,0</v>
      </c>
      <c r="AO105" s="49">
        <f>IFERROR(VLOOKUP(K105,Таблица1[],3,0),0)*$E$2/100</f>
        <v>0</v>
      </c>
      <c r="AP105" s="43">
        <f>IFERROR(VLOOKUP(K105,Таблица1[],2,0),0)*$E$2/100</f>
        <v>0</v>
      </c>
      <c r="AQ105" s="43">
        <f>IFERROR(VLOOKUP(K105,Таблица1[],4,0),0)*$E$2/100</f>
        <v>0</v>
      </c>
      <c r="AR105" s="5" t="str">
        <f t="shared" si="19"/>
        <v>,  0,0,0</v>
      </c>
      <c r="AS105" s="49">
        <f>IFERROR(VLOOKUP(O105,Таблица1[],3,0),0)*$E$2/100</f>
        <v>0</v>
      </c>
      <c r="AT105" s="43">
        <f>IFERROR(VLOOKUP(O105,Таблица1[],2,0),0)*$E$2/100</f>
        <v>0</v>
      </c>
      <c r="AU105" s="43">
        <f>IFERROR(VLOOKUP(O105,Таблица1[],4,0),0)*$E$2/100</f>
        <v>0</v>
      </c>
      <c r="AV105" s="5" t="str">
        <f t="shared" si="20"/>
        <v>,  0,0,0</v>
      </c>
      <c r="AW105" s="47">
        <f>IFERROR(VLOOKUP(P105,Таблица1[],3,0),0)*$E$2/100</f>
        <v>85</v>
      </c>
      <c r="AX105" s="43">
        <f>IFERROR(VLOOKUP(P105,Таблица1[],2,0),0)*$E$2/100</f>
        <v>85</v>
      </c>
      <c r="AY105" s="43">
        <f>IFERROR(VLOOKUP(P105,Таблица1[],4,0),0)*$E$2/100</f>
        <v>85</v>
      </c>
      <c r="AZ105" s="5" t="str">
        <f t="shared" si="21"/>
        <v>,  85,85,85</v>
      </c>
      <c r="BA105" s="43">
        <f>IFERROR(VLOOKUP(Q105,Таблица1[],3,0),0)*$E$2/100</f>
        <v>85</v>
      </c>
      <c r="BB105" s="43">
        <f>IFERROR(VLOOKUP(Q105,Таблица1[],2,0),0)*$E$2/100</f>
        <v>85</v>
      </c>
      <c r="BC105" s="43">
        <f>IFERROR(VLOOKUP(Q105,Таблица1[],4,0),0)*$E$2/100</f>
        <v>85</v>
      </c>
      <c r="BD105" s="5" t="str">
        <f t="shared" si="22"/>
        <v>,  85,85,85</v>
      </c>
      <c r="BE105" s="43">
        <f>IFERROR(VLOOKUP(R105,Таблица1[],3,0),0)*$E$2/100</f>
        <v>85</v>
      </c>
      <c r="BF105" s="43">
        <f>IFERROR(VLOOKUP(R105,Таблица1[],2,0),0)*$E$2/100</f>
        <v>85</v>
      </c>
      <c r="BG105" s="43">
        <f>IFERROR(VLOOKUP(R105,Таблица1[],4,0),0)*$E$2/100</f>
        <v>85</v>
      </c>
      <c r="BH105" s="5" t="str">
        <f t="shared" si="23"/>
        <v>,  85,85,85</v>
      </c>
      <c r="BI105" s="43">
        <f>IFERROR(VLOOKUP(S105,Таблица1[],3,0),0)*$E$2/100</f>
        <v>85</v>
      </c>
      <c r="BJ105" s="43">
        <f>IFERROR(VLOOKUP(S105,Таблица1[],2,0),0)*$E$2/100</f>
        <v>85</v>
      </c>
      <c r="BK105" s="43">
        <f>IFERROR(VLOOKUP(S105,Таблица1[],4,0),0)*$E$2/100</f>
        <v>85</v>
      </c>
      <c r="BL105" s="5" t="str">
        <f t="shared" si="24"/>
        <v>,  85,85,85</v>
      </c>
      <c r="BM105" s="43">
        <f>IFERROR(VLOOKUP(T105,Таблица1[],3,0),0)*$E$2/100</f>
        <v>85</v>
      </c>
      <c r="BN105" s="43">
        <f>IFERROR(VLOOKUP(T105,Таблица1[],2,0),0)*$E$2/100</f>
        <v>85</v>
      </c>
      <c r="BO105" s="43">
        <f>IFERROR(VLOOKUP(T105,Таблица1[],4,0),0)*$E$2/100</f>
        <v>85</v>
      </c>
      <c r="BP105" s="5" t="str">
        <f t="shared" si="25"/>
        <v>,  85,85,85</v>
      </c>
      <c r="BQ105" s="43">
        <f>IFERROR(VLOOKUP(U105,Таблица1[],3,0),0)*$E$2/100</f>
        <v>85</v>
      </c>
      <c r="BR105" s="43">
        <f>IFERROR(VLOOKUP(U105,Таблица1[],2,0),0)*$E$2/100</f>
        <v>85</v>
      </c>
      <c r="BS105" s="43">
        <f>IFERROR(VLOOKUP(U105,Таблица1[],4,0),0)*$E$2/100</f>
        <v>85</v>
      </c>
      <c r="BT105" s="5" t="str">
        <f t="shared" si="26"/>
        <v>,  85,85,85</v>
      </c>
      <c r="BU105" s="43">
        <f>IFERROR(VLOOKUP(V105,Таблица1[],3,0),0)*$E$2/100</f>
        <v>85</v>
      </c>
      <c r="BV105" s="43">
        <f>IFERROR(VLOOKUP(V105,Таблица1[],2,0),0)*$E$2/100</f>
        <v>85</v>
      </c>
      <c r="BW105" s="43">
        <f>IFERROR(VLOOKUP(V105,Таблица1[],4,0),0)*$E$2/100</f>
        <v>85</v>
      </c>
      <c r="BX105" s="5" t="str">
        <f t="shared" si="27"/>
        <v>,  85,85,85</v>
      </c>
      <c r="BY105" s="43">
        <f>IFERROR(VLOOKUP(W105,Таблица1[],3,0),0)*$E$2/100</f>
        <v>85</v>
      </c>
      <c r="BZ105" s="43">
        <f>IFERROR(VLOOKUP(W105,Таблица1[],2,0),0)*$E$2/100</f>
        <v>85</v>
      </c>
      <c r="CA105" s="43">
        <f>IFERROR(VLOOKUP(W105,Таблица1[],4,0),0)*$E$2/100</f>
        <v>85</v>
      </c>
      <c r="CB105" s="5" t="str">
        <f t="shared" si="28"/>
        <v>,  85,85,85</v>
      </c>
      <c r="CC105" s="43">
        <f>IFERROR(VLOOKUP(X105,Таблица1[],3,0),0)*$E$2/100</f>
        <v>85</v>
      </c>
      <c r="CD105" s="43">
        <f>IFERROR(VLOOKUP(X105,Таблица1[],2,0),0)*$E$2/100</f>
        <v>85</v>
      </c>
      <c r="CE105" s="43">
        <f>IFERROR(VLOOKUP(X105,Таблица1[],4,0),0)*$E$2/100</f>
        <v>85</v>
      </c>
      <c r="CF105" s="5" t="str">
        <f t="shared" si="29"/>
        <v>,  85,85,85</v>
      </c>
      <c r="CG105" s="43">
        <f>IFERROR(VLOOKUP(Y105,Таблица1[],3,0),0)*$E$2/100</f>
        <v>85</v>
      </c>
      <c r="CH105" s="43">
        <f>IFERROR(VLOOKUP(Y105,Таблица1[],2,0),0)*$E$2/100</f>
        <v>85</v>
      </c>
      <c r="CI105" s="43">
        <f>IFERROR(VLOOKUP(Y105,Таблица1[],4,0),0)*$E$2/100</f>
        <v>85</v>
      </c>
      <c r="CJ105" s="5" t="str">
        <f t="shared" si="30"/>
        <v>,  85,85,85</v>
      </c>
      <c r="CK105" s="43">
        <f>IFERROR(VLOOKUP(Z105,Таблица1[],3,0),0)*$E$2/100</f>
        <v>85</v>
      </c>
      <c r="CL105" s="43">
        <f>IFERROR(VLOOKUP(Z105,Таблица1[],2,0),0)*$E$2/100</f>
        <v>85</v>
      </c>
      <c r="CM105" s="43">
        <f>IFERROR(VLOOKUP(Z105,Таблица1[],4,0),0)*$E$2/100</f>
        <v>85</v>
      </c>
      <c r="CN105" s="5" t="str">
        <f t="shared" si="31"/>
        <v>,  85,85,85</v>
      </c>
      <c r="CO105" s="43">
        <f>IFERROR(VLOOKUP(AA105,Таблица1[],3,0),0)*$E$2/100</f>
        <v>85</v>
      </c>
      <c r="CP105" s="43">
        <f>IFERROR(VLOOKUP(AA105,Таблица1[],2,0),0)*$E$2/100</f>
        <v>85</v>
      </c>
      <c r="CQ105" s="43">
        <f>IFERROR(VLOOKUP(AA105,Таблица1[],4,0),0)*$E$2/100</f>
        <v>85</v>
      </c>
      <c r="CR105" s="5" t="str">
        <f t="shared" si="32"/>
        <v>,  85,85,85</v>
      </c>
    </row>
    <row r="106" spans="2:96" x14ac:dyDescent="0.45">
      <c r="B106" s="43">
        <v>64</v>
      </c>
      <c r="C106" s="43">
        <v>10</v>
      </c>
      <c r="D106" s="43">
        <v>10</v>
      </c>
      <c r="E106" s="43">
        <v>1</v>
      </c>
      <c r="F106" t="str">
        <f t="shared" si="33"/>
        <v>64,10,10,1</v>
      </c>
      <c r="P106" s="40" t="s">
        <v>43</v>
      </c>
      <c r="Q106" s="40" t="s">
        <v>43</v>
      </c>
      <c r="R106" s="40" t="s">
        <v>43</v>
      </c>
      <c r="S106" s="38" t="s">
        <v>43</v>
      </c>
      <c r="T106" s="38" t="s">
        <v>43</v>
      </c>
      <c r="U106" s="38" t="s">
        <v>43</v>
      </c>
      <c r="V106" s="38" t="s">
        <v>43</v>
      </c>
      <c r="W106" s="35" t="s">
        <v>43</v>
      </c>
      <c r="X106" s="35" t="s">
        <v>43</v>
      </c>
      <c r="Y106" s="31" t="s">
        <v>43</v>
      </c>
      <c r="Z106" s="31" t="s">
        <v>43</v>
      </c>
      <c r="AC106" t="str">
        <f>CONCATENATE($X$2,F106,CR106,CN106,CJ106,CF106,CB106,BX106,BT106,BP106,BL106,BH106,BD106,AZ106)</f>
        <v>.DB   64,10,10,1,  0,0,0,  85,85,85,  85,85,85,  85,85,85,  85,85,85,  85,85,85,  85,85,85,  85,85,85,  85,85,85,  85,85,85,  85,85,85,  85,85,85</v>
      </c>
      <c r="AD106" s="43" t="s">
        <v>24</v>
      </c>
      <c r="AE106" s="43"/>
      <c r="AF106" s="43"/>
      <c r="AG106" s="49">
        <f>IFERROR(VLOOKUP(HLOOKUP($AG$4,$H$4:$AA$24,ROW(AH106)-3, FALSE),Таблица1[],3,0),0)*$E$2/100</f>
        <v>0</v>
      </c>
      <c r="AH106" s="49">
        <f>IFERROR(VLOOKUP(HLOOKUP($AG$4,$H$4:$AA$24,ROW(AH106)-3, FALSE),Таблица1[],2,0),0)*$E$2/100</f>
        <v>0</v>
      </c>
      <c r="AI106" s="49">
        <f>IFERROR(VLOOKUP(HLOOKUP($AG$4,$H$4:$AA$24,ROW(AH106)-3, FALSE),Таблица1[],4,0),0)*$E$2/100</f>
        <v>0</v>
      </c>
      <c r="AJ106" s="5" t="str">
        <f t="shared" si="17"/>
        <v>,  0,0,0</v>
      </c>
      <c r="AK106" s="49">
        <f>IFERROR(VLOOKUP(G106,Таблица1[],3,0),0)*$E$2/100</f>
        <v>0</v>
      </c>
      <c r="AL106" s="43">
        <f>IFERROR(VLOOKUP(G106,Таблица1[],2,0),0)*$E$2/100</f>
        <v>0</v>
      </c>
      <c r="AM106" s="43">
        <f>IFERROR(VLOOKUP(G106,Таблица1[],4,0),0)*$E$2/100</f>
        <v>0</v>
      </c>
      <c r="AN106" s="5" t="str">
        <f t="shared" si="18"/>
        <v>,  0,0,0</v>
      </c>
      <c r="AO106" s="49">
        <f>IFERROR(VLOOKUP(K106,Таблица1[],3,0),0)*$E$2/100</f>
        <v>0</v>
      </c>
      <c r="AP106" s="43">
        <f>IFERROR(VLOOKUP(K106,Таблица1[],2,0),0)*$E$2/100</f>
        <v>0</v>
      </c>
      <c r="AQ106" s="43">
        <f>IFERROR(VLOOKUP(K106,Таблица1[],4,0),0)*$E$2/100</f>
        <v>0</v>
      </c>
      <c r="AR106" s="5" t="str">
        <f t="shared" si="19"/>
        <v>,  0,0,0</v>
      </c>
      <c r="AS106" s="49">
        <f>IFERROR(VLOOKUP(O106,Таблица1[],3,0),0)*$E$2/100</f>
        <v>0</v>
      </c>
      <c r="AT106" s="43">
        <f>IFERROR(VLOOKUP(O106,Таблица1[],2,0),0)*$E$2/100</f>
        <v>0</v>
      </c>
      <c r="AU106" s="43">
        <f>IFERROR(VLOOKUP(O106,Таблица1[],4,0),0)*$E$2/100</f>
        <v>0</v>
      </c>
      <c r="AV106" s="5" t="str">
        <f t="shared" si="20"/>
        <v>,  0,0,0</v>
      </c>
      <c r="AW106" s="47">
        <f>IFERROR(VLOOKUP(P106,Таблица1[],3,0),0)*$E$2/100</f>
        <v>85</v>
      </c>
      <c r="AX106" s="43">
        <f>IFERROR(VLOOKUP(P106,Таблица1[],2,0),0)*$E$2/100</f>
        <v>85</v>
      </c>
      <c r="AY106" s="43">
        <f>IFERROR(VLOOKUP(P106,Таблица1[],4,0),0)*$E$2/100</f>
        <v>85</v>
      </c>
      <c r="AZ106" s="5" t="str">
        <f t="shared" si="21"/>
        <v>,  85,85,85</v>
      </c>
      <c r="BA106" s="43">
        <f>IFERROR(VLOOKUP(Q106,Таблица1[],3,0),0)*$E$2/100</f>
        <v>85</v>
      </c>
      <c r="BB106" s="43">
        <f>IFERROR(VLOOKUP(Q106,Таблица1[],2,0),0)*$E$2/100</f>
        <v>85</v>
      </c>
      <c r="BC106" s="43">
        <f>IFERROR(VLOOKUP(Q106,Таблица1[],4,0),0)*$E$2/100</f>
        <v>85</v>
      </c>
      <c r="BD106" s="5" t="str">
        <f t="shared" si="22"/>
        <v>,  85,85,85</v>
      </c>
      <c r="BE106" s="43">
        <f>IFERROR(VLOOKUP(R106,Таблица1[],3,0),0)*$E$2/100</f>
        <v>85</v>
      </c>
      <c r="BF106" s="43">
        <f>IFERROR(VLOOKUP(R106,Таблица1[],2,0),0)*$E$2/100</f>
        <v>85</v>
      </c>
      <c r="BG106" s="43">
        <f>IFERROR(VLOOKUP(R106,Таблица1[],4,0),0)*$E$2/100</f>
        <v>85</v>
      </c>
      <c r="BH106" s="5" t="str">
        <f t="shared" si="23"/>
        <v>,  85,85,85</v>
      </c>
      <c r="BI106" s="43">
        <f>IFERROR(VLOOKUP(S106,Таблица1[],3,0),0)*$E$2/100</f>
        <v>85</v>
      </c>
      <c r="BJ106" s="43">
        <f>IFERROR(VLOOKUP(S106,Таблица1[],2,0),0)*$E$2/100</f>
        <v>85</v>
      </c>
      <c r="BK106" s="43">
        <f>IFERROR(VLOOKUP(S106,Таблица1[],4,0),0)*$E$2/100</f>
        <v>85</v>
      </c>
      <c r="BL106" s="5" t="str">
        <f t="shared" si="24"/>
        <v>,  85,85,85</v>
      </c>
      <c r="BM106" s="43">
        <f>IFERROR(VLOOKUP(T106,Таблица1[],3,0),0)*$E$2/100</f>
        <v>85</v>
      </c>
      <c r="BN106" s="43">
        <f>IFERROR(VLOOKUP(T106,Таблица1[],2,0),0)*$E$2/100</f>
        <v>85</v>
      </c>
      <c r="BO106" s="43">
        <f>IFERROR(VLOOKUP(T106,Таблица1[],4,0),0)*$E$2/100</f>
        <v>85</v>
      </c>
      <c r="BP106" s="5" t="str">
        <f t="shared" si="25"/>
        <v>,  85,85,85</v>
      </c>
      <c r="BQ106" s="43">
        <f>IFERROR(VLOOKUP(U106,Таблица1[],3,0),0)*$E$2/100</f>
        <v>85</v>
      </c>
      <c r="BR106" s="43">
        <f>IFERROR(VLOOKUP(U106,Таблица1[],2,0),0)*$E$2/100</f>
        <v>85</v>
      </c>
      <c r="BS106" s="43">
        <f>IFERROR(VLOOKUP(U106,Таблица1[],4,0),0)*$E$2/100</f>
        <v>85</v>
      </c>
      <c r="BT106" s="5" t="str">
        <f t="shared" si="26"/>
        <v>,  85,85,85</v>
      </c>
      <c r="BU106" s="43">
        <f>IFERROR(VLOOKUP(V106,Таблица1[],3,0),0)*$E$2/100</f>
        <v>85</v>
      </c>
      <c r="BV106" s="43">
        <f>IFERROR(VLOOKUP(V106,Таблица1[],2,0),0)*$E$2/100</f>
        <v>85</v>
      </c>
      <c r="BW106" s="43">
        <f>IFERROR(VLOOKUP(V106,Таблица1[],4,0),0)*$E$2/100</f>
        <v>85</v>
      </c>
      <c r="BX106" s="5" t="str">
        <f t="shared" si="27"/>
        <v>,  85,85,85</v>
      </c>
      <c r="BY106" s="43">
        <f>IFERROR(VLOOKUP(W106,Таблица1[],3,0),0)*$E$2/100</f>
        <v>85</v>
      </c>
      <c r="BZ106" s="43">
        <f>IFERROR(VLOOKUP(W106,Таблица1[],2,0),0)*$E$2/100</f>
        <v>85</v>
      </c>
      <c r="CA106" s="43">
        <f>IFERROR(VLOOKUP(W106,Таблица1[],4,0),0)*$E$2/100</f>
        <v>85</v>
      </c>
      <c r="CB106" s="5" t="str">
        <f t="shared" si="28"/>
        <v>,  85,85,85</v>
      </c>
      <c r="CC106" s="43">
        <f>IFERROR(VLOOKUP(X106,Таблица1[],3,0),0)*$E$2/100</f>
        <v>85</v>
      </c>
      <c r="CD106" s="43">
        <f>IFERROR(VLOOKUP(X106,Таблица1[],2,0),0)*$E$2/100</f>
        <v>85</v>
      </c>
      <c r="CE106" s="43">
        <f>IFERROR(VLOOKUP(X106,Таблица1[],4,0),0)*$E$2/100</f>
        <v>85</v>
      </c>
      <c r="CF106" s="5" t="str">
        <f t="shared" si="29"/>
        <v>,  85,85,85</v>
      </c>
      <c r="CG106" s="43">
        <f>IFERROR(VLOOKUP(Y106,Таблица1[],3,0),0)*$E$2/100</f>
        <v>85</v>
      </c>
      <c r="CH106" s="43">
        <f>IFERROR(VLOOKUP(Y106,Таблица1[],2,0),0)*$E$2/100</f>
        <v>85</v>
      </c>
      <c r="CI106" s="43">
        <f>IFERROR(VLOOKUP(Y106,Таблица1[],4,0),0)*$E$2/100</f>
        <v>85</v>
      </c>
      <c r="CJ106" s="5" t="str">
        <f t="shared" si="30"/>
        <v>,  85,85,85</v>
      </c>
      <c r="CK106" s="43">
        <f>IFERROR(VLOOKUP(Z106,Таблица1[],3,0),0)*$E$2/100</f>
        <v>85</v>
      </c>
      <c r="CL106" s="43">
        <f>IFERROR(VLOOKUP(Z106,Таблица1[],2,0),0)*$E$2/100</f>
        <v>85</v>
      </c>
      <c r="CM106" s="43">
        <f>IFERROR(VLOOKUP(Z106,Таблица1[],4,0),0)*$E$2/100</f>
        <v>85</v>
      </c>
      <c r="CN106" s="5" t="str">
        <f t="shared" si="31"/>
        <v>,  85,85,85</v>
      </c>
      <c r="CO106" s="43">
        <f>IFERROR(VLOOKUP(AA106,Таблица1[],3,0),0)*$E$2/100</f>
        <v>0</v>
      </c>
      <c r="CP106" s="43">
        <f>IFERROR(VLOOKUP(AA106,Таблица1[],2,0),0)*$E$2/100</f>
        <v>0</v>
      </c>
      <c r="CQ106" s="43">
        <f>IFERROR(VLOOKUP(AA106,Таблица1[],4,0),0)*$E$2/100</f>
        <v>0</v>
      </c>
      <c r="CR106" s="5" t="str">
        <f t="shared" si="32"/>
        <v>,  0,0,0</v>
      </c>
    </row>
    <row r="107" spans="2:96" x14ac:dyDescent="0.45">
      <c r="B107" s="43">
        <v>64</v>
      </c>
      <c r="C107" s="43">
        <v>10</v>
      </c>
      <c r="D107" s="43">
        <v>10</v>
      </c>
      <c r="E107" s="43">
        <v>1</v>
      </c>
      <c r="F107" t="str">
        <f t="shared" si="33"/>
        <v>64,10,10,1</v>
      </c>
      <c r="P107" s="40" t="s">
        <v>43</v>
      </c>
      <c r="Q107" s="40" t="s">
        <v>43</v>
      </c>
      <c r="R107" s="40" t="s">
        <v>43</v>
      </c>
      <c r="S107" s="38" t="s">
        <v>43</v>
      </c>
      <c r="T107" s="38" t="s">
        <v>43</v>
      </c>
      <c r="U107" s="38" t="s">
        <v>43</v>
      </c>
      <c r="V107" s="38" t="s">
        <v>43</v>
      </c>
      <c r="W107" s="35" t="s">
        <v>43</v>
      </c>
      <c r="X107" s="35" t="s">
        <v>43</v>
      </c>
      <c r="AA107" s="33" t="s">
        <v>43</v>
      </c>
      <c r="AC107" t="str">
        <f>CONCATENATE($X$2,F107,CR107,CN107,CJ107,CF107,CB107,BX107,BT107,BP107,BL107,BH107,BD107,AZ107)</f>
        <v>.DB   64,10,10,1,  85,85,85,  0,0,0,  0,0,0,  85,85,85,  85,85,85,  85,85,85,  85,85,85,  85,85,85,  85,85,85,  85,85,85,  85,85,85,  85,85,85</v>
      </c>
      <c r="AD107" s="43" t="s">
        <v>24</v>
      </c>
      <c r="AE107" s="43"/>
      <c r="AF107" s="43"/>
      <c r="AG107" s="49">
        <f>IFERROR(VLOOKUP(HLOOKUP($AG$4,$H$4:$AA$24,ROW(AH107)-3, FALSE),Таблица1[],3,0),0)*$E$2/100</f>
        <v>0</v>
      </c>
      <c r="AH107" s="49">
        <f>IFERROR(VLOOKUP(HLOOKUP($AG$4,$H$4:$AA$24,ROW(AH107)-3, FALSE),Таблица1[],2,0),0)*$E$2/100</f>
        <v>0</v>
      </c>
      <c r="AI107" s="49">
        <f>IFERROR(VLOOKUP(HLOOKUP($AG$4,$H$4:$AA$24,ROW(AH107)-3, FALSE),Таблица1[],4,0),0)*$E$2/100</f>
        <v>0</v>
      </c>
      <c r="AJ107" s="5" t="str">
        <f t="shared" si="17"/>
        <v>,  0,0,0</v>
      </c>
      <c r="AK107" s="49">
        <f>IFERROR(VLOOKUP(G107,Таблица1[],3,0),0)*$E$2/100</f>
        <v>0</v>
      </c>
      <c r="AL107" s="43">
        <f>IFERROR(VLOOKUP(G107,Таблица1[],2,0),0)*$E$2/100</f>
        <v>0</v>
      </c>
      <c r="AM107" s="43">
        <f>IFERROR(VLOOKUP(G107,Таблица1[],4,0),0)*$E$2/100</f>
        <v>0</v>
      </c>
      <c r="AN107" s="5" t="str">
        <f t="shared" si="18"/>
        <v>,  0,0,0</v>
      </c>
      <c r="AO107" s="49">
        <f>IFERROR(VLOOKUP(K107,Таблица1[],3,0),0)*$E$2/100</f>
        <v>0</v>
      </c>
      <c r="AP107" s="43">
        <f>IFERROR(VLOOKUP(K107,Таблица1[],2,0),0)*$E$2/100</f>
        <v>0</v>
      </c>
      <c r="AQ107" s="43">
        <f>IFERROR(VLOOKUP(K107,Таблица1[],4,0),0)*$E$2/100</f>
        <v>0</v>
      </c>
      <c r="AR107" s="5" t="str">
        <f t="shared" si="19"/>
        <v>,  0,0,0</v>
      </c>
      <c r="AS107" s="49">
        <f>IFERROR(VLOOKUP(O107,Таблица1[],3,0),0)*$E$2/100</f>
        <v>0</v>
      </c>
      <c r="AT107" s="43">
        <f>IFERROR(VLOOKUP(O107,Таблица1[],2,0),0)*$E$2/100</f>
        <v>0</v>
      </c>
      <c r="AU107" s="43">
        <f>IFERROR(VLOOKUP(O107,Таблица1[],4,0),0)*$E$2/100</f>
        <v>0</v>
      </c>
      <c r="AV107" s="5" t="str">
        <f t="shared" si="20"/>
        <v>,  0,0,0</v>
      </c>
      <c r="AW107" s="47">
        <f>IFERROR(VLOOKUP(P107,Таблица1[],3,0),0)*$E$2/100</f>
        <v>85</v>
      </c>
      <c r="AX107" s="43">
        <f>IFERROR(VLOOKUP(P107,Таблица1[],2,0),0)*$E$2/100</f>
        <v>85</v>
      </c>
      <c r="AY107" s="43">
        <f>IFERROR(VLOOKUP(P107,Таблица1[],4,0),0)*$E$2/100</f>
        <v>85</v>
      </c>
      <c r="AZ107" s="5" t="str">
        <f t="shared" si="21"/>
        <v>,  85,85,85</v>
      </c>
      <c r="BA107" s="43">
        <f>IFERROR(VLOOKUP(Q107,Таблица1[],3,0),0)*$E$2/100</f>
        <v>85</v>
      </c>
      <c r="BB107" s="43">
        <f>IFERROR(VLOOKUP(Q107,Таблица1[],2,0),0)*$E$2/100</f>
        <v>85</v>
      </c>
      <c r="BC107" s="43">
        <f>IFERROR(VLOOKUP(Q107,Таблица1[],4,0),0)*$E$2/100</f>
        <v>85</v>
      </c>
      <c r="BD107" s="5" t="str">
        <f t="shared" si="22"/>
        <v>,  85,85,85</v>
      </c>
      <c r="BE107" s="43">
        <f>IFERROR(VLOOKUP(R107,Таблица1[],3,0),0)*$E$2/100</f>
        <v>85</v>
      </c>
      <c r="BF107" s="43">
        <f>IFERROR(VLOOKUP(R107,Таблица1[],2,0),0)*$E$2/100</f>
        <v>85</v>
      </c>
      <c r="BG107" s="43">
        <f>IFERROR(VLOOKUP(R107,Таблица1[],4,0),0)*$E$2/100</f>
        <v>85</v>
      </c>
      <c r="BH107" s="5" t="str">
        <f t="shared" si="23"/>
        <v>,  85,85,85</v>
      </c>
      <c r="BI107" s="43">
        <f>IFERROR(VLOOKUP(S107,Таблица1[],3,0),0)*$E$2/100</f>
        <v>85</v>
      </c>
      <c r="BJ107" s="43">
        <f>IFERROR(VLOOKUP(S107,Таблица1[],2,0),0)*$E$2/100</f>
        <v>85</v>
      </c>
      <c r="BK107" s="43">
        <f>IFERROR(VLOOKUP(S107,Таблица1[],4,0),0)*$E$2/100</f>
        <v>85</v>
      </c>
      <c r="BL107" s="5" t="str">
        <f t="shared" si="24"/>
        <v>,  85,85,85</v>
      </c>
      <c r="BM107" s="43">
        <f>IFERROR(VLOOKUP(T107,Таблица1[],3,0),0)*$E$2/100</f>
        <v>85</v>
      </c>
      <c r="BN107" s="43">
        <f>IFERROR(VLOOKUP(T107,Таблица1[],2,0),0)*$E$2/100</f>
        <v>85</v>
      </c>
      <c r="BO107" s="43">
        <f>IFERROR(VLOOKUP(T107,Таблица1[],4,0),0)*$E$2/100</f>
        <v>85</v>
      </c>
      <c r="BP107" s="5" t="str">
        <f t="shared" si="25"/>
        <v>,  85,85,85</v>
      </c>
      <c r="BQ107" s="43">
        <f>IFERROR(VLOOKUP(U107,Таблица1[],3,0),0)*$E$2/100</f>
        <v>85</v>
      </c>
      <c r="BR107" s="43">
        <f>IFERROR(VLOOKUP(U107,Таблица1[],2,0),0)*$E$2/100</f>
        <v>85</v>
      </c>
      <c r="BS107" s="43">
        <f>IFERROR(VLOOKUP(U107,Таблица1[],4,0),0)*$E$2/100</f>
        <v>85</v>
      </c>
      <c r="BT107" s="5" t="str">
        <f t="shared" si="26"/>
        <v>,  85,85,85</v>
      </c>
      <c r="BU107" s="43">
        <f>IFERROR(VLOOKUP(V107,Таблица1[],3,0),0)*$E$2/100</f>
        <v>85</v>
      </c>
      <c r="BV107" s="43">
        <f>IFERROR(VLOOKUP(V107,Таблица1[],2,0),0)*$E$2/100</f>
        <v>85</v>
      </c>
      <c r="BW107" s="43">
        <f>IFERROR(VLOOKUP(V107,Таблица1[],4,0),0)*$E$2/100</f>
        <v>85</v>
      </c>
      <c r="BX107" s="5" t="str">
        <f t="shared" si="27"/>
        <v>,  85,85,85</v>
      </c>
      <c r="BY107" s="43">
        <f>IFERROR(VLOOKUP(W107,Таблица1[],3,0),0)*$E$2/100</f>
        <v>85</v>
      </c>
      <c r="BZ107" s="43">
        <f>IFERROR(VLOOKUP(W107,Таблица1[],2,0),0)*$E$2/100</f>
        <v>85</v>
      </c>
      <c r="CA107" s="43">
        <f>IFERROR(VLOOKUP(W107,Таблица1[],4,0),0)*$E$2/100</f>
        <v>85</v>
      </c>
      <c r="CB107" s="5" t="str">
        <f t="shared" si="28"/>
        <v>,  85,85,85</v>
      </c>
      <c r="CC107" s="43">
        <f>IFERROR(VLOOKUP(X107,Таблица1[],3,0),0)*$E$2/100</f>
        <v>85</v>
      </c>
      <c r="CD107" s="43">
        <f>IFERROR(VLOOKUP(X107,Таблица1[],2,0),0)*$E$2/100</f>
        <v>85</v>
      </c>
      <c r="CE107" s="43">
        <f>IFERROR(VLOOKUP(X107,Таблица1[],4,0),0)*$E$2/100</f>
        <v>85</v>
      </c>
      <c r="CF107" s="5" t="str">
        <f t="shared" si="29"/>
        <v>,  85,85,85</v>
      </c>
      <c r="CG107" s="43">
        <f>IFERROR(VLOOKUP(Y107,Таблица1[],3,0),0)*$E$2/100</f>
        <v>0</v>
      </c>
      <c r="CH107" s="43">
        <f>IFERROR(VLOOKUP(Y107,Таблица1[],2,0),0)*$E$2/100</f>
        <v>0</v>
      </c>
      <c r="CI107" s="43">
        <f>IFERROR(VLOOKUP(Y107,Таблица1[],4,0),0)*$E$2/100</f>
        <v>0</v>
      </c>
      <c r="CJ107" s="5" t="str">
        <f t="shared" si="30"/>
        <v>,  0,0,0</v>
      </c>
      <c r="CK107" s="43">
        <f>IFERROR(VLOOKUP(Z107,Таблица1[],3,0),0)*$E$2/100</f>
        <v>0</v>
      </c>
      <c r="CL107" s="43">
        <f>IFERROR(VLOOKUP(Z107,Таблица1[],2,0),0)*$E$2/100</f>
        <v>0</v>
      </c>
      <c r="CM107" s="43">
        <f>IFERROR(VLOOKUP(Z107,Таблица1[],4,0),0)*$E$2/100</f>
        <v>0</v>
      </c>
      <c r="CN107" s="5" t="str">
        <f t="shared" si="31"/>
        <v>,  0,0,0</v>
      </c>
      <c r="CO107" s="43">
        <f>IFERROR(VLOOKUP(AA107,Таблица1[],3,0),0)*$E$2/100</f>
        <v>85</v>
      </c>
      <c r="CP107" s="43">
        <f>IFERROR(VLOOKUP(AA107,Таблица1[],2,0),0)*$E$2/100</f>
        <v>85</v>
      </c>
      <c r="CQ107" s="43">
        <f>IFERROR(VLOOKUP(AA107,Таблица1[],4,0),0)*$E$2/100</f>
        <v>85</v>
      </c>
      <c r="CR107" s="5" t="str">
        <f t="shared" si="32"/>
        <v>,  85,85,85</v>
      </c>
    </row>
    <row r="108" spans="2:96" x14ac:dyDescent="0.45">
      <c r="B108" s="43">
        <v>64</v>
      </c>
      <c r="C108" s="43">
        <v>10</v>
      </c>
      <c r="D108" s="43">
        <v>10</v>
      </c>
      <c r="E108" s="43">
        <v>1</v>
      </c>
      <c r="F108" t="str">
        <f t="shared" si="33"/>
        <v>64,10,10,1</v>
      </c>
      <c r="P108" s="40" t="s">
        <v>43</v>
      </c>
      <c r="Q108" s="40" t="s">
        <v>43</v>
      </c>
      <c r="R108" s="40" t="s">
        <v>43</v>
      </c>
      <c r="S108" s="38" t="s">
        <v>43</v>
      </c>
      <c r="T108" s="38" t="s">
        <v>43</v>
      </c>
      <c r="U108" s="38" t="s">
        <v>43</v>
      </c>
      <c r="V108" s="38" t="s">
        <v>43</v>
      </c>
      <c r="Y108" s="31" t="s">
        <v>43</v>
      </c>
      <c r="Z108" s="31" t="s">
        <v>43</v>
      </c>
      <c r="AA108" s="33" t="s">
        <v>43</v>
      </c>
      <c r="AC108" t="str">
        <f>CONCATENATE($X$2,F108,CR108,CN108,CJ108,CF108,CB108,BX108,BT108,BP108,BL108,BH108,BD108,AZ108)</f>
        <v>.DB   64,10,10,1,  85,85,85,  85,85,85,  85,85,85,  0,0,0,  0,0,0,  85,85,85,  85,85,85,  85,85,85,  85,85,85,  85,85,85,  85,85,85,  85,85,85</v>
      </c>
      <c r="AD108" s="43" t="s">
        <v>24</v>
      </c>
      <c r="AE108" s="43"/>
      <c r="AF108" s="43"/>
      <c r="AG108" s="49">
        <f>IFERROR(VLOOKUP(HLOOKUP($AG$4,$H$4:$AA$24,ROW(AH108)-3, FALSE),Таблица1[],3,0),0)*$E$2/100</f>
        <v>0</v>
      </c>
      <c r="AH108" s="49">
        <f>IFERROR(VLOOKUP(HLOOKUP($AG$4,$H$4:$AA$24,ROW(AH108)-3, FALSE),Таблица1[],2,0),0)*$E$2/100</f>
        <v>0</v>
      </c>
      <c r="AI108" s="49">
        <f>IFERROR(VLOOKUP(HLOOKUP($AG$4,$H$4:$AA$24,ROW(AH108)-3, FALSE),Таблица1[],4,0),0)*$E$2/100</f>
        <v>0</v>
      </c>
      <c r="AJ108" s="5" t="str">
        <f t="shared" si="17"/>
        <v>,  0,0,0</v>
      </c>
      <c r="AK108" s="49">
        <f>IFERROR(VLOOKUP(G108,Таблица1[],3,0),0)*$E$2/100</f>
        <v>0</v>
      </c>
      <c r="AL108" s="43">
        <f>IFERROR(VLOOKUP(G108,Таблица1[],2,0),0)*$E$2/100</f>
        <v>0</v>
      </c>
      <c r="AM108" s="43">
        <f>IFERROR(VLOOKUP(G108,Таблица1[],4,0),0)*$E$2/100</f>
        <v>0</v>
      </c>
      <c r="AN108" s="5" t="str">
        <f t="shared" si="18"/>
        <v>,  0,0,0</v>
      </c>
      <c r="AO108" s="49">
        <f>IFERROR(VLOOKUP(K108,Таблица1[],3,0),0)*$E$2/100</f>
        <v>0</v>
      </c>
      <c r="AP108" s="43">
        <f>IFERROR(VLOOKUP(K108,Таблица1[],2,0),0)*$E$2/100</f>
        <v>0</v>
      </c>
      <c r="AQ108" s="43">
        <f>IFERROR(VLOOKUP(K108,Таблица1[],4,0),0)*$E$2/100</f>
        <v>0</v>
      </c>
      <c r="AR108" s="5" t="str">
        <f t="shared" si="19"/>
        <v>,  0,0,0</v>
      </c>
      <c r="AS108" s="49">
        <f>IFERROR(VLOOKUP(O108,Таблица1[],3,0),0)*$E$2/100</f>
        <v>0</v>
      </c>
      <c r="AT108" s="43">
        <f>IFERROR(VLOOKUP(O108,Таблица1[],2,0),0)*$E$2/100</f>
        <v>0</v>
      </c>
      <c r="AU108" s="43">
        <f>IFERROR(VLOOKUP(O108,Таблица1[],4,0),0)*$E$2/100</f>
        <v>0</v>
      </c>
      <c r="AV108" s="5" t="str">
        <f t="shared" si="20"/>
        <v>,  0,0,0</v>
      </c>
      <c r="AW108" s="47">
        <f>IFERROR(VLOOKUP(P108,Таблица1[],3,0),0)*$E$2/100</f>
        <v>85</v>
      </c>
      <c r="AX108" s="43">
        <f>IFERROR(VLOOKUP(P108,Таблица1[],2,0),0)*$E$2/100</f>
        <v>85</v>
      </c>
      <c r="AY108" s="43">
        <f>IFERROR(VLOOKUP(P108,Таблица1[],4,0),0)*$E$2/100</f>
        <v>85</v>
      </c>
      <c r="AZ108" s="5" t="str">
        <f t="shared" si="21"/>
        <v>,  85,85,85</v>
      </c>
      <c r="BA108" s="43">
        <f>IFERROR(VLOOKUP(Q108,Таблица1[],3,0),0)*$E$2/100</f>
        <v>85</v>
      </c>
      <c r="BB108" s="43">
        <f>IFERROR(VLOOKUP(Q108,Таблица1[],2,0),0)*$E$2/100</f>
        <v>85</v>
      </c>
      <c r="BC108" s="43">
        <f>IFERROR(VLOOKUP(Q108,Таблица1[],4,0),0)*$E$2/100</f>
        <v>85</v>
      </c>
      <c r="BD108" s="5" t="str">
        <f t="shared" si="22"/>
        <v>,  85,85,85</v>
      </c>
      <c r="BE108" s="43">
        <f>IFERROR(VLOOKUP(R108,Таблица1[],3,0),0)*$E$2/100</f>
        <v>85</v>
      </c>
      <c r="BF108" s="43">
        <f>IFERROR(VLOOKUP(R108,Таблица1[],2,0),0)*$E$2/100</f>
        <v>85</v>
      </c>
      <c r="BG108" s="43">
        <f>IFERROR(VLOOKUP(R108,Таблица1[],4,0),0)*$E$2/100</f>
        <v>85</v>
      </c>
      <c r="BH108" s="5" t="str">
        <f t="shared" si="23"/>
        <v>,  85,85,85</v>
      </c>
      <c r="BI108" s="43">
        <f>IFERROR(VLOOKUP(S108,Таблица1[],3,0),0)*$E$2/100</f>
        <v>85</v>
      </c>
      <c r="BJ108" s="43">
        <f>IFERROR(VLOOKUP(S108,Таблица1[],2,0),0)*$E$2/100</f>
        <v>85</v>
      </c>
      <c r="BK108" s="43">
        <f>IFERROR(VLOOKUP(S108,Таблица1[],4,0),0)*$E$2/100</f>
        <v>85</v>
      </c>
      <c r="BL108" s="5" t="str">
        <f t="shared" si="24"/>
        <v>,  85,85,85</v>
      </c>
      <c r="BM108" s="43">
        <f>IFERROR(VLOOKUP(T108,Таблица1[],3,0),0)*$E$2/100</f>
        <v>85</v>
      </c>
      <c r="BN108" s="43">
        <f>IFERROR(VLOOKUP(T108,Таблица1[],2,0),0)*$E$2/100</f>
        <v>85</v>
      </c>
      <c r="BO108" s="43">
        <f>IFERROR(VLOOKUP(T108,Таблица1[],4,0),0)*$E$2/100</f>
        <v>85</v>
      </c>
      <c r="BP108" s="5" t="str">
        <f t="shared" si="25"/>
        <v>,  85,85,85</v>
      </c>
      <c r="BQ108" s="43">
        <f>IFERROR(VLOOKUP(U108,Таблица1[],3,0),0)*$E$2/100</f>
        <v>85</v>
      </c>
      <c r="BR108" s="43">
        <f>IFERROR(VLOOKUP(U108,Таблица1[],2,0),0)*$E$2/100</f>
        <v>85</v>
      </c>
      <c r="BS108" s="43">
        <f>IFERROR(VLOOKUP(U108,Таблица1[],4,0),0)*$E$2/100</f>
        <v>85</v>
      </c>
      <c r="BT108" s="5" t="str">
        <f t="shared" si="26"/>
        <v>,  85,85,85</v>
      </c>
      <c r="BU108" s="43">
        <f>IFERROR(VLOOKUP(V108,Таблица1[],3,0),0)*$E$2/100</f>
        <v>85</v>
      </c>
      <c r="BV108" s="43">
        <f>IFERROR(VLOOKUP(V108,Таблица1[],2,0),0)*$E$2/100</f>
        <v>85</v>
      </c>
      <c r="BW108" s="43">
        <f>IFERROR(VLOOKUP(V108,Таблица1[],4,0),0)*$E$2/100</f>
        <v>85</v>
      </c>
      <c r="BX108" s="5" t="str">
        <f t="shared" si="27"/>
        <v>,  85,85,85</v>
      </c>
      <c r="BY108" s="43">
        <f>IFERROR(VLOOKUP(W108,Таблица1[],3,0),0)*$E$2/100</f>
        <v>0</v>
      </c>
      <c r="BZ108" s="43">
        <f>IFERROR(VLOOKUP(W108,Таблица1[],2,0),0)*$E$2/100</f>
        <v>0</v>
      </c>
      <c r="CA108" s="43">
        <f>IFERROR(VLOOKUP(W108,Таблица1[],4,0),0)*$E$2/100</f>
        <v>0</v>
      </c>
      <c r="CB108" s="5" t="str">
        <f t="shared" si="28"/>
        <v>,  0,0,0</v>
      </c>
      <c r="CC108" s="43">
        <f>IFERROR(VLOOKUP(X108,Таблица1[],3,0),0)*$E$2/100</f>
        <v>0</v>
      </c>
      <c r="CD108" s="43">
        <f>IFERROR(VLOOKUP(X108,Таблица1[],2,0),0)*$E$2/100</f>
        <v>0</v>
      </c>
      <c r="CE108" s="43">
        <f>IFERROR(VLOOKUP(X108,Таблица1[],4,0),0)*$E$2/100</f>
        <v>0</v>
      </c>
      <c r="CF108" s="5" t="str">
        <f t="shared" si="29"/>
        <v>,  0,0,0</v>
      </c>
      <c r="CG108" s="43">
        <f>IFERROR(VLOOKUP(Y108,Таблица1[],3,0),0)*$E$2/100</f>
        <v>85</v>
      </c>
      <c r="CH108" s="43">
        <f>IFERROR(VLOOKUP(Y108,Таблица1[],2,0),0)*$E$2/100</f>
        <v>85</v>
      </c>
      <c r="CI108" s="43">
        <f>IFERROR(VLOOKUP(Y108,Таблица1[],4,0),0)*$E$2/100</f>
        <v>85</v>
      </c>
      <c r="CJ108" s="5" t="str">
        <f t="shared" si="30"/>
        <v>,  85,85,85</v>
      </c>
      <c r="CK108" s="43">
        <f>IFERROR(VLOOKUP(Z108,Таблица1[],3,0),0)*$E$2/100</f>
        <v>85</v>
      </c>
      <c r="CL108" s="43">
        <f>IFERROR(VLOOKUP(Z108,Таблица1[],2,0),0)*$E$2/100</f>
        <v>85</v>
      </c>
      <c r="CM108" s="43">
        <f>IFERROR(VLOOKUP(Z108,Таблица1[],4,0),0)*$E$2/100</f>
        <v>85</v>
      </c>
      <c r="CN108" s="5" t="str">
        <f t="shared" si="31"/>
        <v>,  85,85,85</v>
      </c>
      <c r="CO108" s="43">
        <f>IFERROR(VLOOKUP(AA108,Таблица1[],3,0),0)*$E$2/100</f>
        <v>85</v>
      </c>
      <c r="CP108" s="43">
        <f>IFERROR(VLOOKUP(AA108,Таблица1[],2,0),0)*$E$2/100</f>
        <v>85</v>
      </c>
      <c r="CQ108" s="43">
        <f>IFERROR(VLOOKUP(AA108,Таблица1[],4,0),0)*$E$2/100</f>
        <v>85</v>
      </c>
      <c r="CR108" s="5" t="str">
        <f t="shared" si="32"/>
        <v>,  85,85,85</v>
      </c>
    </row>
    <row r="109" spans="2:96" x14ac:dyDescent="0.45">
      <c r="B109" s="43">
        <v>64</v>
      </c>
      <c r="C109" s="43">
        <v>10</v>
      </c>
      <c r="D109" s="43">
        <v>10</v>
      </c>
      <c r="E109" s="43">
        <v>1</v>
      </c>
      <c r="F109" t="str">
        <f t="shared" si="33"/>
        <v>64,10,10,1</v>
      </c>
      <c r="P109" s="40" t="s">
        <v>43</v>
      </c>
      <c r="Q109" s="40" t="s">
        <v>43</v>
      </c>
      <c r="R109" s="40" t="s">
        <v>43</v>
      </c>
      <c r="W109" s="35" t="s">
        <v>43</v>
      </c>
      <c r="X109" s="35" t="s">
        <v>43</v>
      </c>
      <c r="Y109" s="31" t="s">
        <v>43</v>
      </c>
      <c r="Z109" s="31" t="s">
        <v>43</v>
      </c>
      <c r="AA109" s="33" t="s">
        <v>43</v>
      </c>
      <c r="AC109" t="str">
        <f>CONCATENATE($X$2,F109,CR109,CN109,CJ109,CF109,CB109,BX109,BT109,BP109,BL109,BH109,BD109,AZ109)</f>
        <v>.DB   64,10,10,1,  85,85,85,  85,85,85,  85,85,85,  85,85,85,  85,85,85,  0,0,0,  0,0,0,  0,0,0,  0,0,0,  85,85,85,  85,85,85,  85,85,85</v>
      </c>
      <c r="AD109" s="43" t="s">
        <v>24</v>
      </c>
      <c r="AE109" s="43"/>
      <c r="AF109" s="43"/>
      <c r="AG109" s="49">
        <f>IFERROR(VLOOKUP(HLOOKUP($AG$4,$H$4:$AA$24,ROW(AH109)-3, FALSE),Таблица1[],3,0),0)*$E$2/100</f>
        <v>0</v>
      </c>
      <c r="AH109" s="49">
        <f>IFERROR(VLOOKUP(HLOOKUP($AG$4,$H$4:$AA$24,ROW(AH109)-3, FALSE),Таблица1[],2,0),0)*$E$2/100</f>
        <v>0</v>
      </c>
      <c r="AI109" s="49">
        <f>IFERROR(VLOOKUP(HLOOKUP($AG$4,$H$4:$AA$24,ROW(AH109)-3, FALSE),Таблица1[],4,0),0)*$E$2/100</f>
        <v>0</v>
      </c>
      <c r="AJ109" s="5" t="str">
        <f t="shared" si="17"/>
        <v>,  0,0,0</v>
      </c>
      <c r="AK109" s="49">
        <f>IFERROR(VLOOKUP(G109,Таблица1[],3,0),0)*$E$2/100</f>
        <v>0</v>
      </c>
      <c r="AL109" s="43">
        <f>IFERROR(VLOOKUP(G109,Таблица1[],2,0),0)*$E$2/100</f>
        <v>0</v>
      </c>
      <c r="AM109" s="43">
        <f>IFERROR(VLOOKUP(G109,Таблица1[],4,0),0)*$E$2/100</f>
        <v>0</v>
      </c>
      <c r="AN109" s="5" t="str">
        <f t="shared" si="18"/>
        <v>,  0,0,0</v>
      </c>
      <c r="AO109" s="49">
        <f>IFERROR(VLOOKUP(K109,Таблица1[],3,0),0)*$E$2/100</f>
        <v>0</v>
      </c>
      <c r="AP109" s="43">
        <f>IFERROR(VLOOKUP(K109,Таблица1[],2,0),0)*$E$2/100</f>
        <v>0</v>
      </c>
      <c r="AQ109" s="43">
        <f>IFERROR(VLOOKUP(K109,Таблица1[],4,0),0)*$E$2/100</f>
        <v>0</v>
      </c>
      <c r="AR109" s="5" t="str">
        <f t="shared" si="19"/>
        <v>,  0,0,0</v>
      </c>
      <c r="AS109" s="49">
        <f>IFERROR(VLOOKUP(O109,Таблица1[],3,0),0)*$E$2/100</f>
        <v>0</v>
      </c>
      <c r="AT109" s="43">
        <f>IFERROR(VLOOKUP(O109,Таблица1[],2,0),0)*$E$2/100</f>
        <v>0</v>
      </c>
      <c r="AU109" s="43">
        <f>IFERROR(VLOOKUP(O109,Таблица1[],4,0),0)*$E$2/100</f>
        <v>0</v>
      </c>
      <c r="AV109" s="5" t="str">
        <f t="shared" si="20"/>
        <v>,  0,0,0</v>
      </c>
      <c r="AW109" s="47">
        <f>IFERROR(VLOOKUP(P109,Таблица1[],3,0),0)*$E$2/100</f>
        <v>85</v>
      </c>
      <c r="AX109" s="43">
        <f>IFERROR(VLOOKUP(P109,Таблица1[],2,0),0)*$E$2/100</f>
        <v>85</v>
      </c>
      <c r="AY109" s="43">
        <f>IFERROR(VLOOKUP(P109,Таблица1[],4,0),0)*$E$2/100</f>
        <v>85</v>
      </c>
      <c r="AZ109" s="5" t="str">
        <f t="shared" si="21"/>
        <v>,  85,85,85</v>
      </c>
      <c r="BA109" s="43">
        <f>IFERROR(VLOOKUP(Q109,Таблица1[],3,0),0)*$E$2/100</f>
        <v>85</v>
      </c>
      <c r="BB109" s="43">
        <f>IFERROR(VLOOKUP(Q109,Таблица1[],2,0),0)*$E$2/100</f>
        <v>85</v>
      </c>
      <c r="BC109" s="43">
        <f>IFERROR(VLOOKUP(Q109,Таблица1[],4,0),0)*$E$2/100</f>
        <v>85</v>
      </c>
      <c r="BD109" s="5" t="str">
        <f t="shared" si="22"/>
        <v>,  85,85,85</v>
      </c>
      <c r="BE109" s="43">
        <f>IFERROR(VLOOKUP(R109,Таблица1[],3,0),0)*$E$2/100</f>
        <v>85</v>
      </c>
      <c r="BF109" s="43">
        <f>IFERROR(VLOOKUP(R109,Таблица1[],2,0),0)*$E$2/100</f>
        <v>85</v>
      </c>
      <c r="BG109" s="43">
        <f>IFERROR(VLOOKUP(R109,Таблица1[],4,0),0)*$E$2/100</f>
        <v>85</v>
      </c>
      <c r="BH109" s="5" t="str">
        <f t="shared" si="23"/>
        <v>,  85,85,85</v>
      </c>
      <c r="BI109" s="43">
        <f>IFERROR(VLOOKUP(S109,Таблица1[],3,0),0)*$E$2/100</f>
        <v>0</v>
      </c>
      <c r="BJ109" s="43">
        <f>IFERROR(VLOOKUP(S109,Таблица1[],2,0),0)*$E$2/100</f>
        <v>0</v>
      </c>
      <c r="BK109" s="43">
        <f>IFERROR(VLOOKUP(S109,Таблица1[],4,0),0)*$E$2/100</f>
        <v>0</v>
      </c>
      <c r="BL109" s="5" t="str">
        <f t="shared" si="24"/>
        <v>,  0,0,0</v>
      </c>
      <c r="BM109" s="43">
        <f>IFERROR(VLOOKUP(T109,Таблица1[],3,0),0)*$E$2/100</f>
        <v>0</v>
      </c>
      <c r="BN109" s="43">
        <f>IFERROR(VLOOKUP(T109,Таблица1[],2,0),0)*$E$2/100</f>
        <v>0</v>
      </c>
      <c r="BO109" s="43">
        <f>IFERROR(VLOOKUP(T109,Таблица1[],4,0),0)*$E$2/100</f>
        <v>0</v>
      </c>
      <c r="BP109" s="5" t="str">
        <f t="shared" si="25"/>
        <v>,  0,0,0</v>
      </c>
      <c r="BQ109" s="43">
        <f>IFERROR(VLOOKUP(U109,Таблица1[],3,0),0)*$E$2/100</f>
        <v>0</v>
      </c>
      <c r="BR109" s="43">
        <f>IFERROR(VLOOKUP(U109,Таблица1[],2,0),0)*$E$2/100</f>
        <v>0</v>
      </c>
      <c r="BS109" s="43">
        <f>IFERROR(VLOOKUP(U109,Таблица1[],4,0),0)*$E$2/100</f>
        <v>0</v>
      </c>
      <c r="BT109" s="5" t="str">
        <f t="shared" si="26"/>
        <v>,  0,0,0</v>
      </c>
      <c r="BU109" s="43">
        <f>IFERROR(VLOOKUP(V109,Таблица1[],3,0),0)*$E$2/100</f>
        <v>0</v>
      </c>
      <c r="BV109" s="43">
        <f>IFERROR(VLOOKUP(V109,Таблица1[],2,0),0)*$E$2/100</f>
        <v>0</v>
      </c>
      <c r="BW109" s="43">
        <f>IFERROR(VLOOKUP(V109,Таблица1[],4,0),0)*$E$2/100</f>
        <v>0</v>
      </c>
      <c r="BX109" s="5" t="str">
        <f t="shared" si="27"/>
        <v>,  0,0,0</v>
      </c>
      <c r="BY109" s="43">
        <f>IFERROR(VLOOKUP(W109,Таблица1[],3,0),0)*$E$2/100</f>
        <v>85</v>
      </c>
      <c r="BZ109" s="43">
        <f>IFERROR(VLOOKUP(W109,Таблица1[],2,0),0)*$E$2/100</f>
        <v>85</v>
      </c>
      <c r="CA109" s="43">
        <f>IFERROR(VLOOKUP(W109,Таблица1[],4,0),0)*$E$2/100</f>
        <v>85</v>
      </c>
      <c r="CB109" s="5" t="str">
        <f t="shared" si="28"/>
        <v>,  85,85,85</v>
      </c>
      <c r="CC109" s="43">
        <f>IFERROR(VLOOKUP(X109,Таблица1[],3,0),0)*$E$2/100</f>
        <v>85</v>
      </c>
      <c r="CD109" s="43">
        <f>IFERROR(VLOOKUP(X109,Таблица1[],2,0),0)*$E$2/100</f>
        <v>85</v>
      </c>
      <c r="CE109" s="43">
        <f>IFERROR(VLOOKUP(X109,Таблица1[],4,0),0)*$E$2/100</f>
        <v>85</v>
      </c>
      <c r="CF109" s="5" t="str">
        <f t="shared" si="29"/>
        <v>,  85,85,85</v>
      </c>
      <c r="CG109" s="43">
        <f>IFERROR(VLOOKUP(Y109,Таблица1[],3,0),0)*$E$2/100</f>
        <v>85</v>
      </c>
      <c r="CH109" s="43">
        <f>IFERROR(VLOOKUP(Y109,Таблица1[],2,0),0)*$E$2/100</f>
        <v>85</v>
      </c>
      <c r="CI109" s="43">
        <f>IFERROR(VLOOKUP(Y109,Таблица1[],4,0),0)*$E$2/100</f>
        <v>85</v>
      </c>
      <c r="CJ109" s="5" t="str">
        <f t="shared" si="30"/>
        <v>,  85,85,85</v>
      </c>
      <c r="CK109" s="43">
        <f>IFERROR(VLOOKUP(Z109,Таблица1[],3,0),0)*$E$2/100</f>
        <v>85</v>
      </c>
      <c r="CL109" s="43">
        <f>IFERROR(VLOOKUP(Z109,Таблица1[],2,0),0)*$E$2/100</f>
        <v>85</v>
      </c>
      <c r="CM109" s="43">
        <f>IFERROR(VLOOKUP(Z109,Таблица1[],4,0),0)*$E$2/100</f>
        <v>85</v>
      </c>
      <c r="CN109" s="5" t="str">
        <f t="shared" si="31"/>
        <v>,  85,85,85</v>
      </c>
      <c r="CO109" s="43">
        <f>IFERROR(VLOOKUP(AA109,Таблица1[],3,0),0)*$E$2/100</f>
        <v>85</v>
      </c>
      <c r="CP109" s="43">
        <f>IFERROR(VLOOKUP(AA109,Таблица1[],2,0),0)*$E$2/100</f>
        <v>85</v>
      </c>
      <c r="CQ109" s="43">
        <f>IFERROR(VLOOKUP(AA109,Таблица1[],4,0),0)*$E$2/100</f>
        <v>85</v>
      </c>
      <c r="CR109" s="5" t="str">
        <f t="shared" si="32"/>
        <v>,  85,85,85</v>
      </c>
    </row>
    <row r="110" spans="2:96" x14ac:dyDescent="0.45">
      <c r="B110" s="43">
        <v>64</v>
      </c>
      <c r="C110" s="43">
        <v>0</v>
      </c>
      <c r="D110" s="43">
        <v>20</v>
      </c>
      <c r="E110" s="43">
        <v>1</v>
      </c>
      <c r="F110" t="str">
        <f t="shared" si="33"/>
        <v>64,0,20,1</v>
      </c>
      <c r="S110" s="38" t="s">
        <v>43</v>
      </c>
      <c r="T110" s="38" t="s">
        <v>43</v>
      </c>
      <c r="U110" s="38" t="s">
        <v>43</v>
      </c>
      <c r="V110" s="38" t="s">
        <v>43</v>
      </c>
      <c r="W110" s="35" t="s">
        <v>43</v>
      </c>
      <c r="X110" s="35" t="s">
        <v>43</v>
      </c>
      <c r="Y110" s="31" t="s">
        <v>43</v>
      </c>
      <c r="Z110" s="31" t="s">
        <v>43</v>
      </c>
      <c r="AA110" s="33" t="s">
        <v>43</v>
      </c>
      <c r="AC110" t="str">
        <f>CONCATENATE($X$2,F110,CR110,CN110,CJ110,CF110,CB110,BX110,BT110,BP110,BL110,BH110,BD110,AZ110)</f>
        <v>.DB   64,0,20,1,  85,85,85,  85,85,85,  85,85,85,  85,85,85,  85,85,85,  85,85,85,  85,85,85,  85,85,85,  85,85,85,  0,0,0,  0,0,0,  0,0,0</v>
      </c>
      <c r="AD110" s="43" t="s">
        <v>24</v>
      </c>
      <c r="AE110" s="43"/>
      <c r="AF110" s="43"/>
      <c r="AG110" s="49">
        <f>IFERROR(VLOOKUP(HLOOKUP($AG$4,$H$4:$AA$24,ROW(AH110)-3, FALSE),Таблица1[],3,0),0)*$E$2/100</f>
        <v>0</v>
      </c>
      <c r="AH110" s="49">
        <f>IFERROR(VLOOKUP(HLOOKUP($AG$4,$H$4:$AA$24,ROW(AH110)-3, FALSE),Таблица1[],2,0),0)*$E$2/100</f>
        <v>0</v>
      </c>
      <c r="AI110" s="49">
        <f>IFERROR(VLOOKUP(HLOOKUP($AG$4,$H$4:$AA$24,ROW(AH110)-3, FALSE),Таблица1[],4,0),0)*$E$2/100</f>
        <v>0</v>
      </c>
      <c r="AJ110" s="5" t="str">
        <f t="shared" si="17"/>
        <v>,  0,0,0</v>
      </c>
      <c r="AK110" s="49">
        <f>IFERROR(VLOOKUP(G110,Таблица1[],3,0),0)*$E$2/100</f>
        <v>0</v>
      </c>
      <c r="AL110" s="43">
        <f>IFERROR(VLOOKUP(G110,Таблица1[],2,0),0)*$E$2/100</f>
        <v>0</v>
      </c>
      <c r="AM110" s="43">
        <f>IFERROR(VLOOKUP(G110,Таблица1[],4,0),0)*$E$2/100</f>
        <v>0</v>
      </c>
      <c r="AN110" s="5" t="str">
        <f t="shared" si="18"/>
        <v>,  0,0,0</v>
      </c>
      <c r="AO110" s="49">
        <f>IFERROR(VLOOKUP(K110,Таблица1[],3,0),0)*$E$2/100</f>
        <v>0</v>
      </c>
      <c r="AP110" s="43">
        <f>IFERROR(VLOOKUP(K110,Таблица1[],2,0),0)*$E$2/100</f>
        <v>0</v>
      </c>
      <c r="AQ110" s="43">
        <f>IFERROR(VLOOKUP(K110,Таблица1[],4,0),0)*$E$2/100</f>
        <v>0</v>
      </c>
      <c r="AR110" s="5" t="str">
        <f t="shared" si="19"/>
        <v>,  0,0,0</v>
      </c>
      <c r="AS110" s="49">
        <f>IFERROR(VLOOKUP(O110,Таблица1[],3,0),0)*$E$2/100</f>
        <v>0</v>
      </c>
      <c r="AT110" s="43">
        <f>IFERROR(VLOOKUP(O110,Таблица1[],2,0),0)*$E$2/100</f>
        <v>0</v>
      </c>
      <c r="AU110" s="43">
        <f>IFERROR(VLOOKUP(O110,Таблица1[],4,0),0)*$E$2/100</f>
        <v>0</v>
      </c>
      <c r="AV110" s="5" t="str">
        <f t="shared" si="20"/>
        <v>,  0,0,0</v>
      </c>
      <c r="AW110" s="47">
        <f>IFERROR(VLOOKUP(P110,Таблица1[],3,0),0)*$E$2/100</f>
        <v>0</v>
      </c>
      <c r="AX110" s="43">
        <f>IFERROR(VLOOKUP(P110,Таблица1[],2,0),0)*$E$2/100</f>
        <v>0</v>
      </c>
      <c r="AY110" s="43">
        <f>IFERROR(VLOOKUP(P110,Таблица1[],4,0),0)*$E$2/100</f>
        <v>0</v>
      </c>
      <c r="AZ110" s="5" t="str">
        <f t="shared" si="21"/>
        <v>,  0,0,0</v>
      </c>
      <c r="BA110" s="43">
        <f>IFERROR(VLOOKUP(Q110,Таблица1[],3,0),0)*$E$2/100</f>
        <v>0</v>
      </c>
      <c r="BB110" s="43">
        <f>IFERROR(VLOOKUP(Q110,Таблица1[],2,0),0)*$E$2/100</f>
        <v>0</v>
      </c>
      <c r="BC110" s="43">
        <f>IFERROR(VLOOKUP(Q110,Таблица1[],4,0),0)*$E$2/100</f>
        <v>0</v>
      </c>
      <c r="BD110" s="5" t="str">
        <f t="shared" si="22"/>
        <v>,  0,0,0</v>
      </c>
      <c r="BE110" s="43">
        <f>IFERROR(VLOOKUP(R110,Таблица1[],3,0),0)*$E$2/100</f>
        <v>0</v>
      </c>
      <c r="BF110" s="43">
        <f>IFERROR(VLOOKUP(R110,Таблица1[],2,0),0)*$E$2/100</f>
        <v>0</v>
      </c>
      <c r="BG110" s="43">
        <f>IFERROR(VLOOKUP(R110,Таблица1[],4,0),0)*$E$2/100</f>
        <v>0</v>
      </c>
      <c r="BH110" s="5" t="str">
        <f t="shared" si="23"/>
        <v>,  0,0,0</v>
      </c>
      <c r="BI110" s="43">
        <f>IFERROR(VLOOKUP(S110,Таблица1[],3,0),0)*$E$2/100</f>
        <v>85</v>
      </c>
      <c r="BJ110" s="43">
        <f>IFERROR(VLOOKUP(S110,Таблица1[],2,0),0)*$E$2/100</f>
        <v>85</v>
      </c>
      <c r="BK110" s="43">
        <f>IFERROR(VLOOKUP(S110,Таблица1[],4,0),0)*$E$2/100</f>
        <v>85</v>
      </c>
      <c r="BL110" s="5" t="str">
        <f t="shared" si="24"/>
        <v>,  85,85,85</v>
      </c>
      <c r="BM110" s="43">
        <f>IFERROR(VLOOKUP(T110,Таблица1[],3,0),0)*$E$2/100</f>
        <v>85</v>
      </c>
      <c r="BN110" s="43">
        <f>IFERROR(VLOOKUP(T110,Таблица1[],2,0),0)*$E$2/100</f>
        <v>85</v>
      </c>
      <c r="BO110" s="43">
        <f>IFERROR(VLOOKUP(T110,Таблица1[],4,0),0)*$E$2/100</f>
        <v>85</v>
      </c>
      <c r="BP110" s="5" t="str">
        <f t="shared" si="25"/>
        <v>,  85,85,85</v>
      </c>
      <c r="BQ110" s="43">
        <f>IFERROR(VLOOKUP(U110,Таблица1[],3,0),0)*$E$2/100</f>
        <v>85</v>
      </c>
      <c r="BR110" s="43">
        <f>IFERROR(VLOOKUP(U110,Таблица1[],2,0),0)*$E$2/100</f>
        <v>85</v>
      </c>
      <c r="BS110" s="43">
        <f>IFERROR(VLOOKUP(U110,Таблица1[],4,0),0)*$E$2/100</f>
        <v>85</v>
      </c>
      <c r="BT110" s="5" t="str">
        <f t="shared" si="26"/>
        <v>,  85,85,85</v>
      </c>
      <c r="BU110" s="43">
        <f>IFERROR(VLOOKUP(V110,Таблица1[],3,0),0)*$E$2/100</f>
        <v>85</v>
      </c>
      <c r="BV110" s="43">
        <f>IFERROR(VLOOKUP(V110,Таблица1[],2,0),0)*$E$2/100</f>
        <v>85</v>
      </c>
      <c r="BW110" s="43">
        <f>IFERROR(VLOOKUP(V110,Таблица1[],4,0),0)*$E$2/100</f>
        <v>85</v>
      </c>
      <c r="BX110" s="5" t="str">
        <f t="shared" si="27"/>
        <v>,  85,85,85</v>
      </c>
      <c r="BY110" s="43">
        <f>IFERROR(VLOOKUP(W110,Таблица1[],3,0),0)*$E$2/100</f>
        <v>85</v>
      </c>
      <c r="BZ110" s="43">
        <f>IFERROR(VLOOKUP(W110,Таблица1[],2,0),0)*$E$2/100</f>
        <v>85</v>
      </c>
      <c r="CA110" s="43">
        <f>IFERROR(VLOOKUP(W110,Таблица1[],4,0),0)*$E$2/100</f>
        <v>85</v>
      </c>
      <c r="CB110" s="5" t="str">
        <f t="shared" si="28"/>
        <v>,  85,85,85</v>
      </c>
      <c r="CC110" s="43">
        <f>IFERROR(VLOOKUP(X110,Таблица1[],3,0),0)*$E$2/100</f>
        <v>85</v>
      </c>
      <c r="CD110" s="43">
        <f>IFERROR(VLOOKUP(X110,Таблица1[],2,0),0)*$E$2/100</f>
        <v>85</v>
      </c>
      <c r="CE110" s="43">
        <f>IFERROR(VLOOKUP(X110,Таблица1[],4,0),0)*$E$2/100</f>
        <v>85</v>
      </c>
      <c r="CF110" s="5" t="str">
        <f t="shared" si="29"/>
        <v>,  85,85,85</v>
      </c>
      <c r="CG110" s="43">
        <f>IFERROR(VLOOKUP(Y110,Таблица1[],3,0),0)*$E$2/100</f>
        <v>85</v>
      </c>
      <c r="CH110" s="43">
        <f>IFERROR(VLOOKUP(Y110,Таблица1[],2,0),0)*$E$2/100</f>
        <v>85</v>
      </c>
      <c r="CI110" s="43">
        <f>IFERROR(VLOOKUP(Y110,Таблица1[],4,0),0)*$E$2/100</f>
        <v>85</v>
      </c>
      <c r="CJ110" s="5" t="str">
        <f t="shared" si="30"/>
        <v>,  85,85,85</v>
      </c>
      <c r="CK110" s="43">
        <f>IFERROR(VLOOKUP(Z110,Таблица1[],3,0),0)*$E$2/100</f>
        <v>85</v>
      </c>
      <c r="CL110" s="43">
        <f>IFERROR(VLOOKUP(Z110,Таблица1[],2,0),0)*$E$2/100</f>
        <v>85</v>
      </c>
      <c r="CM110" s="43">
        <f>IFERROR(VLOOKUP(Z110,Таблица1[],4,0),0)*$E$2/100</f>
        <v>85</v>
      </c>
      <c r="CN110" s="5" t="str">
        <f t="shared" si="31"/>
        <v>,  85,85,85</v>
      </c>
      <c r="CO110" s="43">
        <f>IFERROR(VLOOKUP(AA110,Таблица1[],3,0),0)*$E$2/100</f>
        <v>85</v>
      </c>
      <c r="CP110" s="43">
        <f>IFERROR(VLOOKUP(AA110,Таблица1[],2,0),0)*$E$2/100</f>
        <v>85</v>
      </c>
      <c r="CQ110" s="43">
        <f>IFERROR(VLOOKUP(AA110,Таблица1[],4,0),0)*$E$2/100</f>
        <v>85</v>
      </c>
      <c r="CR110" s="5" t="str">
        <f t="shared" si="32"/>
        <v>,  85,85,85</v>
      </c>
    </row>
    <row r="111" spans="2:96" x14ac:dyDescent="0.45">
      <c r="B111" s="43">
        <v>64</v>
      </c>
      <c r="C111" s="43">
        <v>0</v>
      </c>
      <c r="D111" s="43">
        <v>20</v>
      </c>
      <c r="E111" s="43">
        <v>1</v>
      </c>
      <c r="F111" t="str">
        <f t="shared" si="33"/>
        <v>64,0,20,1</v>
      </c>
      <c r="P111" s="40" t="s">
        <v>43</v>
      </c>
      <c r="Q111" s="40" t="s">
        <v>43</v>
      </c>
      <c r="R111" s="40" t="s">
        <v>43</v>
      </c>
      <c r="S111" s="38" t="s">
        <v>43</v>
      </c>
      <c r="T111" s="38" t="s">
        <v>43</v>
      </c>
      <c r="U111" s="38" t="s">
        <v>43</v>
      </c>
      <c r="V111" s="38" t="s">
        <v>43</v>
      </c>
      <c r="W111" s="35" t="s">
        <v>43</v>
      </c>
      <c r="X111" s="35" t="s">
        <v>43</v>
      </c>
      <c r="Y111" s="31" t="s">
        <v>43</v>
      </c>
      <c r="Z111" s="31" t="s">
        <v>43</v>
      </c>
      <c r="AA111" s="33" t="s">
        <v>43</v>
      </c>
      <c r="AC111" t="str">
        <f>CONCATENATE($X$2,F111,CR111,CN111,CJ111,CF111,CB111,BX111,BT111,BP111,BL111,BH111,BD111,AZ111)</f>
        <v>.DB   64,0,20,1,  85,85,85,  85,85,85,  85,85,85,  85,85,85,  85,85,85,  85,85,85,  85,85,85,  85,85,85,  85,85,85,  85,85,85,  85,85,85,  85,85,85</v>
      </c>
      <c r="AD111" s="43" t="s">
        <v>24</v>
      </c>
      <c r="AE111" s="43"/>
      <c r="AF111" s="43"/>
      <c r="AG111" s="49">
        <f>IFERROR(VLOOKUP(HLOOKUP($AG$4,$H$4:$AA$24,ROW(AH111)-3, FALSE),Таблица1[],3,0),0)*$E$2/100</f>
        <v>0</v>
      </c>
      <c r="AH111" s="49">
        <f>IFERROR(VLOOKUP(HLOOKUP($AG$4,$H$4:$AA$24,ROW(AH111)-3, FALSE),Таблица1[],2,0),0)*$E$2/100</f>
        <v>0</v>
      </c>
      <c r="AI111" s="49">
        <f>IFERROR(VLOOKUP(HLOOKUP($AG$4,$H$4:$AA$24,ROW(AH111)-3, FALSE),Таблица1[],4,0),0)*$E$2/100</f>
        <v>0</v>
      </c>
      <c r="AJ111" s="5" t="str">
        <f t="shared" si="17"/>
        <v>,  0,0,0</v>
      </c>
      <c r="AK111" s="49">
        <f>IFERROR(VLOOKUP(G111,Таблица1[],3,0),0)*$E$2/100</f>
        <v>0</v>
      </c>
      <c r="AL111" s="43">
        <f>IFERROR(VLOOKUP(G111,Таблица1[],2,0),0)*$E$2/100</f>
        <v>0</v>
      </c>
      <c r="AM111" s="43">
        <f>IFERROR(VLOOKUP(G111,Таблица1[],4,0),0)*$E$2/100</f>
        <v>0</v>
      </c>
      <c r="AN111" s="5" t="str">
        <f t="shared" si="18"/>
        <v>,  0,0,0</v>
      </c>
      <c r="AO111" s="49">
        <f>IFERROR(VLOOKUP(K111,Таблица1[],3,0),0)*$E$2/100</f>
        <v>0</v>
      </c>
      <c r="AP111" s="43">
        <f>IFERROR(VLOOKUP(K111,Таблица1[],2,0),0)*$E$2/100</f>
        <v>0</v>
      </c>
      <c r="AQ111" s="43">
        <f>IFERROR(VLOOKUP(K111,Таблица1[],4,0),0)*$E$2/100</f>
        <v>0</v>
      </c>
      <c r="AR111" s="5" t="str">
        <f t="shared" si="19"/>
        <v>,  0,0,0</v>
      </c>
      <c r="AS111" s="49">
        <f>IFERROR(VLOOKUP(O111,Таблица1[],3,0),0)*$E$2/100</f>
        <v>0</v>
      </c>
      <c r="AT111" s="43">
        <f>IFERROR(VLOOKUP(O111,Таблица1[],2,0),0)*$E$2/100</f>
        <v>0</v>
      </c>
      <c r="AU111" s="43">
        <f>IFERROR(VLOOKUP(O111,Таблица1[],4,0),0)*$E$2/100</f>
        <v>0</v>
      </c>
      <c r="AV111" s="5" t="str">
        <f t="shared" si="20"/>
        <v>,  0,0,0</v>
      </c>
      <c r="AW111" s="47">
        <f>IFERROR(VLOOKUP(P111,Таблица1[],3,0),0)*$E$2/100</f>
        <v>85</v>
      </c>
      <c r="AX111" s="43">
        <f>IFERROR(VLOOKUP(P111,Таблица1[],2,0),0)*$E$2/100</f>
        <v>85</v>
      </c>
      <c r="AY111" s="43">
        <f>IFERROR(VLOOKUP(P111,Таблица1[],4,0),0)*$E$2/100</f>
        <v>85</v>
      </c>
      <c r="AZ111" s="5" t="str">
        <f t="shared" si="21"/>
        <v>,  85,85,85</v>
      </c>
      <c r="BA111" s="43">
        <f>IFERROR(VLOOKUP(Q111,Таблица1[],3,0),0)*$E$2/100</f>
        <v>85</v>
      </c>
      <c r="BB111" s="43">
        <f>IFERROR(VLOOKUP(Q111,Таблица1[],2,0),0)*$E$2/100</f>
        <v>85</v>
      </c>
      <c r="BC111" s="43">
        <f>IFERROR(VLOOKUP(Q111,Таблица1[],4,0),0)*$E$2/100</f>
        <v>85</v>
      </c>
      <c r="BD111" s="5" t="str">
        <f t="shared" si="22"/>
        <v>,  85,85,85</v>
      </c>
      <c r="BE111" s="43">
        <f>IFERROR(VLOOKUP(R111,Таблица1[],3,0),0)*$E$2/100</f>
        <v>85</v>
      </c>
      <c r="BF111" s="43">
        <f>IFERROR(VLOOKUP(R111,Таблица1[],2,0),0)*$E$2/100</f>
        <v>85</v>
      </c>
      <c r="BG111" s="43">
        <f>IFERROR(VLOOKUP(R111,Таблица1[],4,0),0)*$E$2/100</f>
        <v>85</v>
      </c>
      <c r="BH111" s="5" t="str">
        <f t="shared" si="23"/>
        <v>,  85,85,85</v>
      </c>
      <c r="BI111" s="43">
        <f>IFERROR(VLOOKUP(S111,Таблица1[],3,0),0)*$E$2/100</f>
        <v>85</v>
      </c>
      <c r="BJ111" s="43">
        <f>IFERROR(VLOOKUP(S111,Таблица1[],2,0),0)*$E$2/100</f>
        <v>85</v>
      </c>
      <c r="BK111" s="43">
        <f>IFERROR(VLOOKUP(S111,Таблица1[],4,0),0)*$E$2/100</f>
        <v>85</v>
      </c>
      <c r="BL111" s="5" t="str">
        <f t="shared" si="24"/>
        <v>,  85,85,85</v>
      </c>
      <c r="BM111" s="43">
        <f>IFERROR(VLOOKUP(T111,Таблица1[],3,0),0)*$E$2/100</f>
        <v>85</v>
      </c>
      <c r="BN111" s="43">
        <f>IFERROR(VLOOKUP(T111,Таблица1[],2,0),0)*$E$2/100</f>
        <v>85</v>
      </c>
      <c r="BO111" s="43">
        <f>IFERROR(VLOOKUP(T111,Таблица1[],4,0),0)*$E$2/100</f>
        <v>85</v>
      </c>
      <c r="BP111" s="5" t="str">
        <f t="shared" si="25"/>
        <v>,  85,85,85</v>
      </c>
      <c r="BQ111" s="43">
        <f>IFERROR(VLOOKUP(U111,Таблица1[],3,0),0)*$E$2/100</f>
        <v>85</v>
      </c>
      <c r="BR111" s="43">
        <f>IFERROR(VLOOKUP(U111,Таблица1[],2,0),0)*$E$2/100</f>
        <v>85</v>
      </c>
      <c r="BS111" s="43">
        <f>IFERROR(VLOOKUP(U111,Таблица1[],4,0),0)*$E$2/100</f>
        <v>85</v>
      </c>
      <c r="BT111" s="5" t="str">
        <f t="shared" si="26"/>
        <v>,  85,85,85</v>
      </c>
      <c r="BU111" s="43">
        <f>IFERROR(VLOOKUP(V111,Таблица1[],3,0),0)*$E$2/100</f>
        <v>85</v>
      </c>
      <c r="BV111" s="43">
        <f>IFERROR(VLOOKUP(V111,Таблица1[],2,0),0)*$E$2/100</f>
        <v>85</v>
      </c>
      <c r="BW111" s="43">
        <f>IFERROR(VLOOKUP(V111,Таблица1[],4,0),0)*$E$2/100</f>
        <v>85</v>
      </c>
      <c r="BX111" s="5" t="str">
        <f t="shared" si="27"/>
        <v>,  85,85,85</v>
      </c>
      <c r="BY111" s="43">
        <f>IFERROR(VLOOKUP(W111,Таблица1[],3,0),0)*$E$2/100</f>
        <v>85</v>
      </c>
      <c r="BZ111" s="43">
        <f>IFERROR(VLOOKUP(W111,Таблица1[],2,0),0)*$E$2/100</f>
        <v>85</v>
      </c>
      <c r="CA111" s="43">
        <f>IFERROR(VLOOKUP(W111,Таблица1[],4,0),0)*$E$2/100</f>
        <v>85</v>
      </c>
      <c r="CB111" s="5" t="str">
        <f t="shared" si="28"/>
        <v>,  85,85,85</v>
      </c>
      <c r="CC111" s="43">
        <f>IFERROR(VLOOKUP(X111,Таблица1[],3,0),0)*$E$2/100</f>
        <v>85</v>
      </c>
      <c r="CD111" s="43">
        <f>IFERROR(VLOOKUP(X111,Таблица1[],2,0),0)*$E$2/100</f>
        <v>85</v>
      </c>
      <c r="CE111" s="43">
        <f>IFERROR(VLOOKUP(X111,Таблица1[],4,0),0)*$E$2/100</f>
        <v>85</v>
      </c>
      <c r="CF111" s="5" t="str">
        <f t="shared" si="29"/>
        <v>,  85,85,85</v>
      </c>
      <c r="CG111" s="43">
        <f>IFERROR(VLOOKUP(Y111,Таблица1[],3,0),0)*$E$2/100</f>
        <v>85</v>
      </c>
      <c r="CH111" s="43">
        <f>IFERROR(VLOOKUP(Y111,Таблица1[],2,0),0)*$E$2/100</f>
        <v>85</v>
      </c>
      <c r="CI111" s="43">
        <f>IFERROR(VLOOKUP(Y111,Таблица1[],4,0),0)*$E$2/100</f>
        <v>85</v>
      </c>
      <c r="CJ111" s="5" t="str">
        <f t="shared" si="30"/>
        <v>,  85,85,85</v>
      </c>
      <c r="CK111" s="43">
        <f>IFERROR(VLOOKUP(Z111,Таблица1[],3,0),0)*$E$2/100</f>
        <v>85</v>
      </c>
      <c r="CL111" s="43">
        <f>IFERROR(VLOOKUP(Z111,Таблица1[],2,0),0)*$E$2/100</f>
        <v>85</v>
      </c>
      <c r="CM111" s="43">
        <f>IFERROR(VLOOKUP(Z111,Таблица1[],4,0),0)*$E$2/100</f>
        <v>85</v>
      </c>
      <c r="CN111" s="5" t="str">
        <f t="shared" si="31"/>
        <v>,  85,85,85</v>
      </c>
      <c r="CO111" s="43">
        <f>IFERROR(VLOOKUP(AA111,Таблица1[],3,0),0)*$E$2/100</f>
        <v>85</v>
      </c>
      <c r="CP111" s="43">
        <f>IFERROR(VLOOKUP(AA111,Таблица1[],2,0),0)*$E$2/100</f>
        <v>85</v>
      </c>
      <c r="CQ111" s="43">
        <f>IFERROR(VLOOKUP(AA111,Таблица1[],4,0),0)*$E$2/100</f>
        <v>85</v>
      </c>
      <c r="CR111" s="5" t="str">
        <f t="shared" si="32"/>
        <v>,  85,85,85</v>
      </c>
    </row>
    <row r="112" spans="2:96" x14ac:dyDescent="0.45">
      <c r="B112" s="43">
        <v>64</v>
      </c>
      <c r="C112" s="43">
        <v>0</v>
      </c>
      <c r="D112" s="43">
        <v>20</v>
      </c>
      <c r="E112" s="43">
        <v>1</v>
      </c>
      <c r="F112" t="str">
        <f t="shared" si="33"/>
        <v>64,0,20,1</v>
      </c>
      <c r="AC112" t="str">
        <f>CONCATENATE($X$2,F112,CR112,CN112,CJ112,CF112,CB112,BX112,BT112,BP112,BL112,BH112,BD112,AZ112)</f>
        <v>.DB   64,0,20,1,  0,0,0,  0,0,0,  0,0,0,  0,0,0,  0,0,0,  0,0,0,  0,0,0,  0,0,0,  0,0,0,  0,0,0,  0,0,0,  0,0,0</v>
      </c>
      <c r="AD112" s="43" t="s">
        <v>24</v>
      </c>
      <c r="AE112" s="43"/>
      <c r="AF112" s="43"/>
      <c r="AG112" s="49">
        <f>IFERROR(VLOOKUP(HLOOKUP($AG$4,$H$4:$AA$24,ROW(AH112)-3, FALSE),Таблица1[],3,0),0)*$E$2/100</f>
        <v>0</v>
      </c>
      <c r="AH112" s="49">
        <f>IFERROR(VLOOKUP(HLOOKUP($AG$4,$H$4:$AA$24,ROW(AH112)-3, FALSE),Таблица1[],2,0),0)*$E$2/100</f>
        <v>0</v>
      </c>
      <c r="AI112" s="49">
        <f>IFERROR(VLOOKUP(HLOOKUP($AG$4,$H$4:$AA$24,ROW(AH112)-3, FALSE),Таблица1[],4,0),0)*$E$2/100</f>
        <v>0</v>
      </c>
      <c r="AJ112" s="5" t="str">
        <f t="shared" si="17"/>
        <v>,  0,0,0</v>
      </c>
      <c r="AK112" s="49">
        <f>IFERROR(VLOOKUP(G112,Таблица1[],3,0),0)*$E$2/100</f>
        <v>0</v>
      </c>
      <c r="AL112" s="43">
        <f>IFERROR(VLOOKUP(G112,Таблица1[],2,0),0)*$E$2/100</f>
        <v>0</v>
      </c>
      <c r="AM112" s="43">
        <f>IFERROR(VLOOKUP(G112,Таблица1[],4,0),0)*$E$2/100</f>
        <v>0</v>
      </c>
      <c r="AN112" s="5" t="str">
        <f t="shared" si="18"/>
        <v>,  0,0,0</v>
      </c>
      <c r="AO112" s="49">
        <f>IFERROR(VLOOKUP(K112,Таблица1[],3,0),0)*$E$2/100</f>
        <v>0</v>
      </c>
      <c r="AP112" s="43">
        <f>IFERROR(VLOOKUP(K112,Таблица1[],2,0),0)*$E$2/100</f>
        <v>0</v>
      </c>
      <c r="AQ112" s="43">
        <f>IFERROR(VLOOKUP(K112,Таблица1[],4,0),0)*$E$2/100</f>
        <v>0</v>
      </c>
      <c r="AR112" s="5" t="str">
        <f t="shared" si="19"/>
        <v>,  0,0,0</v>
      </c>
      <c r="AS112" s="49">
        <f>IFERROR(VLOOKUP(O112,Таблица1[],3,0),0)*$E$2/100</f>
        <v>0</v>
      </c>
      <c r="AT112" s="43">
        <f>IFERROR(VLOOKUP(O112,Таблица1[],2,0),0)*$E$2/100</f>
        <v>0</v>
      </c>
      <c r="AU112" s="43">
        <f>IFERROR(VLOOKUP(O112,Таблица1[],4,0),0)*$E$2/100</f>
        <v>0</v>
      </c>
      <c r="AV112" s="5" t="str">
        <f t="shared" si="20"/>
        <v>,  0,0,0</v>
      </c>
      <c r="AW112" s="47">
        <f>IFERROR(VLOOKUP(P112,Таблица1[],3,0),0)*$E$2/100</f>
        <v>0</v>
      </c>
      <c r="AX112" s="43">
        <f>IFERROR(VLOOKUP(P112,Таблица1[],2,0),0)*$E$2/100</f>
        <v>0</v>
      </c>
      <c r="AY112" s="43">
        <f>IFERROR(VLOOKUP(P112,Таблица1[],4,0),0)*$E$2/100</f>
        <v>0</v>
      </c>
      <c r="AZ112" s="5" t="str">
        <f t="shared" si="21"/>
        <v>,  0,0,0</v>
      </c>
      <c r="BA112" s="43">
        <f>IFERROR(VLOOKUP(Q112,Таблица1[],3,0),0)*$E$2/100</f>
        <v>0</v>
      </c>
      <c r="BB112" s="43">
        <f>IFERROR(VLOOKUP(Q112,Таблица1[],2,0),0)*$E$2/100</f>
        <v>0</v>
      </c>
      <c r="BC112" s="43">
        <f>IFERROR(VLOOKUP(Q112,Таблица1[],4,0),0)*$E$2/100</f>
        <v>0</v>
      </c>
      <c r="BD112" s="5" t="str">
        <f t="shared" si="22"/>
        <v>,  0,0,0</v>
      </c>
      <c r="BE112" s="43">
        <f>IFERROR(VLOOKUP(R112,Таблица1[],3,0),0)*$E$2/100</f>
        <v>0</v>
      </c>
      <c r="BF112" s="43">
        <f>IFERROR(VLOOKUP(R112,Таблица1[],2,0),0)*$E$2/100</f>
        <v>0</v>
      </c>
      <c r="BG112" s="43">
        <f>IFERROR(VLOOKUP(R112,Таблица1[],4,0),0)*$E$2/100</f>
        <v>0</v>
      </c>
      <c r="BH112" s="5" t="str">
        <f t="shared" si="23"/>
        <v>,  0,0,0</v>
      </c>
      <c r="BI112" s="43">
        <f>IFERROR(VLOOKUP(S112,Таблица1[],3,0),0)*$E$2/100</f>
        <v>0</v>
      </c>
      <c r="BJ112" s="43">
        <f>IFERROR(VLOOKUP(S112,Таблица1[],2,0),0)*$E$2/100</f>
        <v>0</v>
      </c>
      <c r="BK112" s="43">
        <f>IFERROR(VLOOKUP(S112,Таблица1[],4,0),0)*$E$2/100</f>
        <v>0</v>
      </c>
      <c r="BL112" s="5" t="str">
        <f t="shared" si="24"/>
        <v>,  0,0,0</v>
      </c>
      <c r="BM112" s="43">
        <f>IFERROR(VLOOKUP(T112,Таблица1[],3,0),0)*$E$2/100</f>
        <v>0</v>
      </c>
      <c r="BN112" s="43">
        <f>IFERROR(VLOOKUP(T112,Таблица1[],2,0),0)*$E$2/100</f>
        <v>0</v>
      </c>
      <c r="BO112" s="43">
        <f>IFERROR(VLOOKUP(T112,Таблица1[],4,0),0)*$E$2/100</f>
        <v>0</v>
      </c>
      <c r="BP112" s="5" t="str">
        <f t="shared" si="25"/>
        <v>,  0,0,0</v>
      </c>
      <c r="BQ112" s="43">
        <f>IFERROR(VLOOKUP(U112,Таблица1[],3,0),0)*$E$2/100</f>
        <v>0</v>
      </c>
      <c r="BR112" s="43">
        <f>IFERROR(VLOOKUP(U112,Таблица1[],2,0),0)*$E$2/100</f>
        <v>0</v>
      </c>
      <c r="BS112" s="43">
        <f>IFERROR(VLOOKUP(U112,Таблица1[],4,0),0)*$E$2/100</f>
        <v>0</v>
      </c>
      <c r="BT112" s="5" t="str">
        <f t="shared" si="26"/>
        <v>,  0,0,0</v>
      </c>
      <c r="BU112" s="43">
        <f>IFERROR(VLOOKUP(V112,Таблица1[],3,0),0)*$E$2/100</f>
        <v>0</v>
      </c>
      <c r="BV112" s="43">
        <f>IFERROR(VLOOKUP(V112,Таблица1[],2,0),0)*$E$2/100</f>
        <v>0</v>
      </c>
      <c r="BW112" s="43">
        <f>IFERROR(VLOOKUP(V112,Таблица1[],4,0),0)*$E$2/100</f>
        <v>0</v>
      </c>
      <c r="BX112" s="5" t="str">
        <f t="shared" si="27"/>
        <v>,  0,0,0</v>
      </c>
      <c r="BY112" s="43">
        <f>IFERROR(VLOOKUP(W112,Таблица1[],3,0),0)*$E$2/100</f>
        <v>0</v>
      </c>
      <c r="BZ112" s="43">
        <f>IFERROR(VLOOKUP(W112,Таблица1[],2,0),0)*$E$2/100</f>
        <v>0</v>
      </c>
      <c r="CA112" s="43">
        <f>IFERROR(VLOOKUP(W112,Таблица1[],4,0),0)*$E$2/100</f>
        <v>0</v>
      </c>
      <c r="CB112" s="5" t="str">
        <f t="shared" si="28"/>
        <v>,  0,0,0</v>
      </c>
      <c r="CC112" s="43">
        <f>IFERROR(VLOOKUP(X112,Таблица1[],3,0),0)*$E$2/100</f>
        <v>0</v>
      </c>
      <c r="CD112" s="43">
        <f>IFERROR(VLOOKUP(X112,Таблица1[],2,0),0)*$E$2/100</f>
        <v>0</v>
      </c>
      <c r="CE112" s="43">
        <f>IFERROR(VLOOKUP(X112,Таблица1[],4,0),0)*$E$2/100</f>
        <v>0</v>
      </c>
      <c r="CF112" s="5" t="str">
        <f t="shared" si="29"/>
        <v>,  0,0,0</v>
      </c>
      <c r="CG112" s="43">
        <f>IFERROR(VLOOKUP(Y112,Таблица1[],3,0),0)*$E$2/100</f>
        <v>0</v>
      </c>
      <c r="CH112" s="43">
        <f>IFERROR(VLOOKUP(Y112,Таблица1[],2,0),0)*$E$2/100</f>
        <v>0</v>
      </c>
      <c r="CI112" s="43">
        <f>IFERROR(VLOOKUP(Y112,Таблица1[],4,0),0)*$E$2/100</f>
        <v>0</v>
      </c>
      <c r="CJ112" s="5" t="str">
        <f t="shared" si="30"/>
        <v>,  0,0,0</v>
      </c>
      <c r="CK112" s="43">
        <f>IFERROR(VLOOKUP(Z112,Таблица1[],3,0),0)*$E$2/100</f>
        <v>0</v>
      </c>
      <c r="CL112" s="43">
        <f>IFERROR(VLOOKUP(Z112,Таблица1[],2,0),0)*$E$2/100</f>
        <v>0</v>
      </c>
      <c r="CM112" s="43">
        <f>IFERROR(VLOOKUP(Z112,Таблица1[],4,0),0)*$E$2/100</f>
        <v>0</v>
      </c>
      <c r="CN112" s="5" t="str">
        <f t="shared" si="31"/>
        <v>,  0,0,0</v>
      </c>
      <c r="CO112" s="43">
        <f>IFERROR(VLOOKUP(AA112,Таблица1[],3,0),0)*$E$2/100</f>
        <v>0</v>
      </c>
      <c r="CP112" s="43">
        <f>IFERROR(VLOOKUP(AA112,Таблица1[],2,0),0)*$E$2/100</f>
        <v>0</v>
      </c>
      <c r="CQ112" s="43">
        <f>IFERROR(VLOOKUP(AA112,Таблица1[],4,0),0)*$E$2/100</f>
        <v>0</v>
      </c>
      <c r="CR112" s="5" t="str">
        <f t="shared" si="32"/>
        <v>,  0,0,0</v>
      </c>
    </row>
    <row r="113" spans="2:96" x14ac:dyDescent="0.45">
      <c r="B113" s="43">
        <v>64</v>
      </c>
      <c r="C113" s="43">
        <v>0</v>
      </c>
      <c r="D113" s="43">
        <v>20</v>
      </c>
      <c r="E113" s="43">
        <v>1</v>
      </c>
      <c r="F113" t="str">
        <f t="shared" si="33"/>
        <v>64,0,20,1</v>
      </c>
      <c r="P113" s="40" t="s">
        <v>40</v>
      </c>
      <c r="Q113" s="40" t="s">
        <v>40</v>
      </c>
      <c r="R113" s="40" t="s">
        <v>40</v>
      </c>
      <c r="AC113" t="str">
        <f>CONCATENATE($X$2,F113,CR113,CN113,CJ113,CF113,CB113,BX113,BT113,BP113,BL113,BH113,BD113,AZ113)</f>
        <v>.DB   64,0,20,1,  0,0,0,  0,0,0,  0,0,0,  0,0,0,  0,0,0,  0,0,0,  0,0,0,  0,0,0,  0,0,0,  0,85,170,  0,85,170,  0,85,170</v>
      </c>
      <c r="AD113" s="43" t="s">
        <v>24</v>
      </c>
      <c r="AE113" s="43"/>
      <c r="AF113" s="43"/>
      <c r="AG113" s="49">
        <f>IFERROR(VLOOKUP(HLOOKUP($AG$4,$H$4:$AA$24,ROW(AH113)-3, FALSE),Таблица1[],3,0),0)*$E$2/100</f>
        <v>0</v>
      </c>
      <c r="AH113" s="49">
        <f>IFERROR(VLOOKUP(HLOOKUP($AG$4,$H$4:$AA$24,ROW(AH113)-3, FALSE),Таблица1[],2,0),0)*$E$2/100</f>
        <v>0</v>
      </c>
      <c r="AI113" s="49">
        <f>IFERROR(VLOOKUP(HLOOKUP($AG$4,$H$4:$AA$24,ROW(AH113)-3, FALSE),Таблица1[],4,0),0)*$E$2/100</f>
        <v>0</v>
      </c>
      <c r="AJ113" s="5" t="str">
        <f t="shared" si="17"/>
        <v>,  0,0,0</v>
      </c>
      <c r="AK113" s="49">
        <f>IFERROR(VLOOKUP(G113,Таблица1[],3,0),0)*$E$2/100</f>
        <v>0</v>
      </c>
      <c r="AL113" s="43">
        <f>IFERROR(VLOOKUP(G113,Таблица1[],2,0),0)*$E$2/100</f>
        <v>0</v>
      </c>
      <c r="AM113" s="43">
        <f>IFERROR(VLOOKUP(G113,Таблица1[],4,0),0)*$E$2/100</f>
        <v>0</v>
      </c>
      <c r="AN113" s="5" t="str">
        <f t="shared" si="18"/>
        <v>,  0,0,0</v>
      </c>
      <c r="AO113" s="49">
        <f>IFERROR(VLOOKUP(K113,Таблица1[],3,0),0)*$E$2/100</f>
        <v>0</v>
      </c>
      <c r="AP113" s="43">
        <f>IFERROR(VLOOKUP(K113,Таблица1[],2,0),0)*$E$2/100</f>
        <v>0</v>
      </c>
      <c r="AQ113" s="43">
        <f>IFERROR(VLOOKUP(K113,Таблица1[],4,0),0)*$E$2/100</f>
        <v>0</v>
      </c>
      <c r="AR113" s="5" t="str">
        <f t="shared" si="19"/>
        <v>,  0,0,0</v>
      </c>
      <c r="AS113" s="49">
        <f>IFERROR(VLOOKUP(O113,Таблица1[],3,0),0)*$E$2/100</f>
        <v>0</v>
      </c>
      <c r="AT113" s="43">
        <f>IFERROR(VLOOKUP(O113,Таблица1[],2,0),0)*$E$2/100</f>
        <v>0</v>
      </c>
      <c r="AU113" s="43">
        <f>IFERROR(VLOOKUP(O113,Таблица1[],4,0),0)*$E$2/100</f>
        <v>0</v>
      </c>
      <c r="AV113" s="5" t="str">
        <f t="shared" si="20"/>
        <v>,  0,0,0</v>
      </c>
      <c r="AW113" s="47">
        <f>IFERROR(VLOOKUP(P113,Таблица1[],3,0),0)*$E$2/100</f>
        <v>0</v>
      </c>
      <c r="AX113" s="43">
        <f>IFERROR(VLOOKUP(P113,Таблица1[],2,0),0)*$E$2/100</f>
        <v>85</v>
      </c>
      <c r="AY113" s="43">
        <f>IFERROR(VLOOKUP(P113,Таблица1[],4,0),0)*$E$2/100</f>
        <v>170</v>
      </c>
      <c r="AZ113" s="5" t="str">
        <f t="shared" si="21"/>
        <v>,  0,85,170</v>
      </c>
      <c r="BA113" s="43">
        <f>IFERROR(VLOOKUP(Q113,Таблица1[],3,0),0)*$E$2/100</f>
        <v>0</v>
      </c>
      <c r="BB113" s="43">
        <f>IFERROR(VLOOKUP(Q113,Таблица1[],2,0),0)*$E$2/100</f>
        <v>85</v>
      </c>
      <c r="BC113" s="43">
        <f>IFERROR(VLOOKUP(Q113,Таблица1[],4,0),0)*$E$2/100</f>
        <v>170</v>
      </c>
      <c r="BD113" s="5" t="str">
        <f t="shared" si="22"/>
        <v>,  0,85,170</v>
      </c>
      <c r="BE113" s="43">
        <f>IFERROR(VLOOKUP(R113,Таблица1[],3,0),0)*$E$2/100</f>
        <v>0</v>
      </c>
      <c r="BF113" s="43">
        <f>IFERROR(VLOOKUP(R113,Таблица1[],2,0),0)*$E$2/100</f>
        <v>85</v>
      </c>
      <c r="BG113" s="43">
        <f>IFERROR(VLOOKUP(R113,Таблица1[],4,0),0)*$E$2/100</f>
        <v>170</v>
      </c>
      <c r="BH113" s="5" t="str">
        <f t="shared" si="23"/>
        <v>,  0,85,170</v>
      </c>
      <c r="BI113" s="43">
        <f>IFERROR(VLOOKUP(S113,Таблица1[],3,0),0)*$E$2/100</f>
        <v>0</v>
      </c>
      <c r="BJ113" s="43">
        <f>IFERROR(VLOOKUP(S113,Таблица1[],2,0),0)*$E$2/100</f>
        <v>0</v>
      </c>
      <c r="BK113" s="43">
        <f>IFERROR(VLOOKUP(S113,Таблица1[],4,0),0)*$E$2/100</f>
        <v>0</v>
      </c>
      <c r="BL113" s="5" t="str">
        <f t="shared" si="24"/>
        <v>,  0,0,0</v>
      </c>
      <c r="BM113" s="43">
        <f>IFERROR(VLOOKUP(T113,Таблица1[],3,0),0)*$E$2/100</f>
        <v>0</v>
      </c>
      <c r="BN113" s="43">
        <f>IFERROR(VLOOKUP(T113,Таблица1[],2,0),0)*$E$2/100</f>
        <v>0</v>
      </c>
      <c r="BO113" s="43">
        <f>IFERROR(VLOOKUP(T113,Таблица1[],4,0),0)*$E$2/100</f>
        <v>0</v>
      </c>
      <c r="BP113" s="5" t="str">
        <f t="shared" si="25"/>
        <v>,  0,0,0</v>
      </c>
      <c r="BQ113" s="43">
        <f>IFERROR(VLOOKUP(U113,Таблица1[],3,0),0)*$E$2/100</f>
        <v>0</v>
      </c>
      <c r="BR113" s="43">
        <f>IFERROR(VLOOKUP(U113,Таблица1[],2,0),0)*$E$2/100</f>
        <v>0</v>
      </c>
      <c r="BS113" s="43">
        <f>IFERROR(VLOOKUP(U113,Таблица1[],4,0),0)*$E$2/100</f>
        <v>0</v>
      </c>
      <c r="BT113" s="5" t="str">
        <f t="shared" si="26"/>
        <v>,  0,0,0</v>
      </c>
      <c r="BU113" s="43">
        <f>IFERROR(VLOOKUP(V113,Таблица1[],3,0),0)*$E$2/100</f>
        <v>0</v>
      </c>
      <c r="BV113" s="43">
        <f>IFERROR(VLOOKUP(V113,Таблица1[],2,0),0)*$E$2/100</f>
        <v>0</v>
      </c>
      <c r="BW113" s="43">
        <f>IFERROR(VLOOKUP(V113,Таблица1[],4,0),0)*$E$2/100</f>
        <v>0</v>
      </c>
      <c r="BX113" s="5" t="str">
        <f t="shared" si="27"/>
        <v>,  0,0,0</v>
      </c>
      <c r="BY113" s="43">
        <f>IFERROR(VLOOKUP(W113,Таблица1[],3,0),0)*$E$2/100</f>
        <v>0</v>
      </c>
      <c r="BZ113" s="43">
        <f>IFERROR(VLOOKUP(W113,Таблица1[],2,0),0)*$E$2/100</f>
        <v>0</v>
      </c>
      <c r="CA113" s="43">
        <f>IFERROR(VLOOKUP(W113,Таблица1[],4,0),0)*$E$2/100</f>
        <v>0</v>
      </c>
      <c r="CB113" s="5" t="str">
        <f t="shared" si="28"/>
        <v>,  0,0,0</v>
      </c>
      <c r="CC113" s="43">
        <f>IFERROR(VLOOKUP(X113,Таблица1[],3,0),0)*$E$2/100</f>
        <v>0</v>
      </c>
      <c r="CD113" s="43">
        <f>IFERROR(VLOOKUP(X113,Таблица1[],2,0),0)*$E$2/100</f>
        <v>0</v>
      </c>
      <c r="CE113" s="43">
        <f>IFERROR(VLOOKUP(X113,Таблица1[],4,0),0)*$E$2/100</f>
        <v>0</v>
      </c>
      <c r="CF113" s="5" t="str">
        <f t="shared" si="29"/>
        <v>,  0,0,0</v>
      </c>
      <c r="CG113" s="43">
        <f>IFERROR(VLOOKUP(Y113,Таблица1[],3,0),0)*$E$2/100</f>
        <v>0</v>
      </c>
      <c r="CH113" s="43">
        <f>IFERROR(VLOOKUP(Y113,Таблица1[],2,0),0)*$E$2/100</f>
        <v>0</v>
      </c>
      <c r="CI113" s="43">
        <f>IFERROR(VLOOKUP(Y113,Таблица1[],4,0),0)*$E$2/100</f>
        <v>0</v>
      </c>
      <c r="CJ113" s="5" t="str">
        <f t="shared" si="30"/>
        <v>,  0,0,0</v>
      </c>
      <c r="CK113" s="43">
        <f>IFERROR(VLOOKUP(Z113,Таблица1[],3,0),0)*$E$2/100</f>
        <v>0</v>
      </c>
      <c r="CL113" s="43">
        <f>IFERROR(VLOOKUP(Z113,Таблица1[],2,0),0)*$E$2/100</f>
        <v>0</v>
      </c>
      <c r="CM113" s="43">
        <f>IFERROR(VLOOKUP(Z113,Таблица1[],4,0),0)*$E$2/100</f>
        <v>0</v>
      </c>
      <c r="CN113" s="5" t="str">
        <f t="shared" si="31"/>
        <v>,  0,0,0</v>
      </c>
      <c r="CO113" s="43">
        <f>IFERROR(VLOOKUP(AA113,Таблица1[],3,0),0)*$E$2/100</f>
        <v>0</v>
      </c>
      <c r="CP113" s="43">
        <f>IFERROR(VLOOKUP(AA113,Таблица1[],2,0),0)*$E$2/100</f>
        <v>0</v>
      </c>
      <c r="CQ113" s="43">
        <f>IFERROR(VLOOKUP(AA113,Таблица1[],4,0),0)*$E$2/100</f>
        <v>0</v>
      </c>
      <c r="CR113" s="5" t="str">
        <f t="shared" si="32"/>
        <v>,  0,0,0</v>
      </c>
    </row>
    <row r="114" spans="2:96" x14ac:dyDescent="0.45">
      <c r="B114" s="43">
        <v>1</v>
      </c>
      <c r="C114" s="43">
        <v>0</v>
      </c>
      <c r="D114" s="43">
        <v>20</v>
      </c>
      <c r="E114" s="43">
        <v>1</v>
      </c>
      <c r="F114" t="str">
        <f t="shared" si="33"/>
        <v>1,0,20,1</v>
      </c>
      <c r="P114" s="40" t="s">
        <v>40</v>
      </c>
      <c r="Q114" s="40" t="s">
        <v>40</v>
      </c>
      <c r="R114" s="40" t="s">
        <v>40</v>
      </c>
      <c r="AA114" s="33" t="s">
        <v>39</v>
      </c>
      <c r="AC114" t="str">
        <f>CONCATENATE($X$2,F114,CR114,CN114,CJ114,CF114,CB114,BX114,BT114,BP114,BL114,BH114,BD114,AZ114)</f>
        <v>.DB   1,0,20,1,  0,0,255,  0,0,0,  0,0,0,  0,0,0,  0,0,0,  0,0,0,  0,0,0,  0,0,0,  0,0,0,  0,85,170,  0,85,170,  0,85,170</v>
      </c>
      <c r="AD114" s="43" t="s">
        <v>24</v>
      </c>
      <c r="AE114" s="43"/>
      <c r="AF114" s="43"/>
      <c r="AG114" s="49">
        <f>IFERROR(VLOOKUP(HLOOKUP($AG$4,$H$4:$AA$24,ROW(AH114)-3, FALSE),Таблица1[],3,0),0)*$E$2/100</f>
        <v>0</v>
      </c>
      <c r="AH114" s="49">
        <f>IFERROR(VLOOKUP(HLOOKUP($AG$4,$H$4:$AA$24,ROW(AH114)-3, FALSE),Таблица1[],2,0),0)*$E$2/100</f>
        <v>0</v>
      </c>
      <c r="AI114" s="49">
        <f>IFERROR(VLOOKUP(HLOOKUP($AG$4,$H$4:$AA$24,ROW(AH114)-3, FALSE),Таблица1[],4,0),0)*$E$2/100</f>
        <v>0</v>
      </c>
      <c r="AJ114" s="5" t="str">
        <f t="shared" si="17"/>
        <v>,  0,0,0</v>
      </c>
      <c r="AK114" s="49">
        <f>IFERROR(VLOOKUP(G114,Таблица1[],3,0),0)*$E$2/100</f>
        <v>0</v>
      </c>
      <c r="AL114" s="43">
        <f>IFERROR(VLOOKUP(G114,Таблица1[],2,0),0)*$E$2/100</f>
        <v>0</v>
      </c>
      <c r="AM114" s="43">
        <f>IFERROR(VLOOKUP(G114,Таблица1[],4,0),0)*$E$2/100</f>
        <v>0</v>
      </c>
      <c r="AN114" s="5" t="str">
        <f t="shared" si="18"/>
        <v>,  0,0,0</v>
      </c>
      <c r="AO114" s="49">
        <f>IFERROR(VLOOKUP(K114,Таблица1[],3,0),0)*$E$2/100</f>
        <v>0</v>
      </c>
      <c r="AP114" s="43">
        <f>IFERROR(VLOOKUP(K114,Таблица1[],2,0),0)*$E$2/100</f>
        <v>0</v>
      </c>
      <c r="AQ114" s="43">
        <f>IFERROR(VLOOKUP(K114,Таблица1[],4,0),0)*$E$2/100</f>
        <v>0</v>
      </c>
      <c r="AR114" s="5" t="str">
        <f t="shared" si="19"/>
        <v>,  0,0,0</v>
      </c>
      <c r="AS114" s="49">
        <f>IFERROR(VLOOKUP(O114,Таблица1[],3,0),0)*$E$2/100</f>
        <v>0</v>
      </c>
      <c r="AT114" s="43">
        <f>IFERROR(VLOOKUP(O114,Таблица1[],2,0),0)*$E$2/100</f>
        <v>0</v>
      </c>
      <c r="AU114" s="43">
        <f>IFERROR(VLOOKUP(O114,Таблица1[],4,0),0)*$E$2/100</f>
        <v>0</v>
      </c>
      <c r="AV114" s="5" t="str">
        <f t="shared" si="20"/>
        <v>,  0,0,0</v>
      </c>
      <c r="AW114" s="47">
        <f>IFERROR(VLOOKUP(P114,Таблица1[],3,0),0)*$E$2/100</f>
        <v>0</v>
      </c>
      <c r="AX114" s="43">
        <f>IFERROR(VLOOKUP(P114,Таблица1[],2,0),0)*$E$2/100</f>
        <v>85</v>
      </c>
      <c r="AY114" s="43">
        <f>IFERROR(VLOOKUP(P114,Таблица1[],4,0),0)*$E$2/100</f>
        <v>170</v>
      </c>
      <c r="AZ114" s="5" t="str">
        <f t="shared" si="21"/>
        <v>,  0,85,170</v>
      </c>
      <c r="BA114" s="43">
        <f>IFERROR(VLOOKUP(Q114,Таблица1[],3,0),0)*$E$2/100</f>
        <v>0</v>
      </c>
      <c r="BB114" s="43">
        <f>IFERROR(VLOOKUP(Q114,Таблица1[],2,0),0)*$E$2/100</f>
        <v>85</v>
      </c>
      <c r="BC114" s="43">
        <f>IFERROR(VLOOKUP(Q114,Таблица1[],4,0),0)*$E$2/100</f>
        <v>170</v>
      </c>
      <c r="BD114" s="5" t="str">
        <f t="shared" si="22"/>
        <v>,  0,85,170</v>
      </c>
      <c r="BE114" s="43">
        <f>IFERROR(VLOOKUP(R114,Таблица1[],3,0),0)*$E$2/100</f>
        <v>0</v>
      </c>
      <c r="BF114" s="43">
        <f>IFERROR(VLOOKUP(R114,Таблица1[],2,0),0)*$E$2/100</f>
        <v>85</v>
      </c>
      <c r="BG114" s="43">
        <f>IFERROR(VLOOKUP(R114,Таблица1[],4,0),0)*$E$2/100</f>
        <v>170</v>
      </c>
      <c r="BH114" s="5" t="str">
        <f t="shared" si="23"/>
        <v>,  0,85,170</v>
      </c>
      <c r="BI114" s="43">
        <f>IFERROR(VLOOKUP(S114,Таблица1[],3,0),0)*$E$2/100</f>
        <v>0</v>
      </c>
      <c r="BJ114" s="43">
        <f>IFERROR(VLOOKUP(S114,Таблица1[],2,0),0)*$E$2/100</f>
        <v>0</v>
      </c>
      <c r="BK114" s="43">
        <f>IFERROR(VLOOKUP(S114,Таблица1[],4,0),0)*$E$2/100</f>
        <v>0</v>
      </c>
      <c r="BL114" s="5" t="str">
        <f t="shared" si="24"/>
        <v>,  0,0,0</v>
      </c>
      <c r="BM114" s="43">
        <f>IFERROR(VLOOKUP(T114,Таблица1[],3,0),0)*$E$2/100</f>
        <v>0</v>
      </c>
      <c r="BN114" s="43">
        <f>IFERROR(VLOOKUP(T114,Таблица1[],2,0),0)*$E$2/100</f>
        <v>0</v>
      </c>
      <c r="BO114" s="43">
        <f>IFERROR(VLOOKUP(T114,Таблица1[],4,0),0)*$E$2/100</f>
        <v>0</v>
      </c>
      <c r="BP114" s="5" t="str">
        <f t="shared" si="25"/>
        <v>,  0,0,0</v>
      </c>
      <c r="BQ114" s="43">
        <f>IFERROR(VLOOKUP(U114,Таблица1[],3,0),0)*$E$2/100</f>
        <v>0</v>
      </c>
      <c r="BR114" s="43">
        <f>IFERROR(VLOOKUP(U114,Таблица1[],2,0),0)*$E$2/100</f>
        <v>0</v>
      </c>
      <c r="BS114" s="43">
        <f>IFERROR(VLOOKUP(U114,Таблица1[],4,0),0)*$E$2/100</f>
        <v>0</v>
      </c>
      <c r="BT114" s="5" t="str">
        <f t="shared" si="26"/>
        <v>,  0,0,0</v>
      </c>
      <c r="BU114" s="43">
        <f>IFERROR(VLOOKUP(V114,Таблица1[],3,0),0)*$E$2/100</f>
        <v>0</v>
      </c>
      <c r="BV114" s="43">
        <f>IFERROR(VLOOKUP(V114,Таблица1[],2,0),0)*$E$2/100</f>
        <v>0</v>
      </c>
      <c r="BW114" s="43">
        <f>IFERROR(VLOOKUP(V114,Таблица1[],4,0),0)*$E$2/100</f>
        <v>0</v>
      </c>
      <c r="BX114" s="5" t="str">
        <f t="shared" si="27"/>
        <v>,  0,0,0</v>
      </c>
      <c r="BY114" s="43">
        <f>IFERROR(VLOOKUP(W114,Таблица1[],3,0),0)*$E$2/100</f>
        <v>0</v>
      </c>
      <c r="BZ114" s="43">
        <f>IFERROR(VLOOKUP(W114,Таблица1[],2,0),0)*$E$2/100</f>
        <v>0</v>
      </c>
      <c r="CA114" s="43">
        <f>IFERROR(VLOOKUP(W114,Таблица1[],4,0),0)*$E$2/100</f>
        <v>0</v>
      </c>
      <c r="CB114" s="5" t="str">
        <f t="shared" si="28"/>
        <v>,  0,0,0</v>
      </c>
      <c r="CC114" s="43">
        <f>IFERROR(VLOOKUP(X114,Таблица1[],3,0),0)*$E$2/100</f>
        <v>0</v>
      </c>
      <c r="CD114" s="43">
        <f>IFERROR(VLOOKUP(X114,Таблица1[],2,0),0)*$E$2/100</f>
        <v>0</v>
      </c>
      <c r="CE114" s="43">
        <f>IFERROR(VLOOKUP(X114,Таблица1[],4,0),0)*$E$2/100</f>
        <v>0</v>
      </c>
      <c r="CF114" s="5" t="str">
        <f t="shared" si="29"/>
        <v>,  0,0,0</v>
      </c>
      <c r="CG114" s="43">
        <f>IFERROR(VLOOKUP(Y114,Таблица1[],3,0),0)*$E$2/100</f>
        <v>0</v>
      </c>
      <c r="CH114" s="43">
        <f>IFERROR(VLOOKUP(Y114,Таблица1[],2,0),0)*$E$2/100</f>
        <v>0</v>
      </c>
      <c r="CI114" s="43">
        <f>IFERROR(VLOOKUP(Y114,Таблица1[],4,0),0)*$E$2/100</f>
        <v>0</v>
      </c>
      <c r="CJ114" s="5" t="str">
        <f t="shared" si="30"/>
        <v>,  0,0,0</v>
      </c>
      <c r="CK114" s="43">
        <f>IFERROR(VLOOKUP(Z114,Таблица1[],3,0),0)*$E$2/100</f>
        <v>0</v>
      </c>
      <c r="CL114" s="43">
        <f>IFERROR(VLOOKUP(Z114,Таблица1[],2,0),0)*$E$2/100</f>
        <v>0</v>
      </c>
      <c r="CM114" s="43">
        <f>IFERROR(VLOOKUP(Z114,Таблица1[],4,0),0)*$E$2/100</f>
        <v>0</v>
      </c>
      <c r="CN114" s="5" t="str">
        <f t="shared" si="31"/>
        <v>,  0,0,0</v>
      </c>
      <c r="CO114" s="43">
        <f>IFERROR(VLOOKUP(AA114,Таблица1[],3,0),0)*$E$2/100</f>
        <v>0</v>
      </c>
      <c r="CP114" s="43">
        <f>IFERROR(VLOOKUP(AA114,Таблица1[],2,0),0)*$E$2/100</f>
        <v>0</v>
      </c>
      <c r="CQ114" s="43">
        <f>IFERROR(VLOOKUP(AA114,Таблица1[],4,0),0)*$E$2/100</f>
        <v>255</v>
      </c>
      <c r="CR114" s="5" t="str">
        <f t="shared" si="32"/>
        <v>,  0,0,255</v>
      </c>
    </row>
    <row r="115" spans="2:96" x14ac:dyDescent="0.45">
      <c r="B115" s="43">
        <v>64</v>
      </c>
      <c r="C115" s="43">
        <v>0</v>
      </c>
      <c r="D115" s="43">
        <v>20</v>
      </c>
      <c r="E115" s="43">
        <v>1</v>
      </c>
      <c r="F115" t="str">
        <f t="shared" si="33"/>
        <v>64,0,20,1</v>
      </c>
      <c r="P115" s="40" t="s">
        <v>40</v>
      </c>
      <c r="Q115" s="40" t="s">
        <v>40</v>
      </c>
      <c r="R115" s="40" t="s">
        <v>40</v>
      </c>
      <c r="Y115" s="31" t="s">
        <v>39</v>
      </c>
      <c r="Z115" s="31" t="s">
        <v>39</v>
      </c>
      <c r="AC115" t="str">
        <f>CONCATENATE($X$2,F115,CR115,CN115,CJ115,CF115,CB115,BX115,BT115,BP115,BL115,BH115,BD115,AZ115)</f>
        <v>.DB   64,0,20,1,  0,0,0,  0,0,255,  0,0,255,  0,0,0,  0,0,0,  0,0,0,  0,0,0,  0,0,0,  0,0,0,  0,85,170,  0,85,170,  0,85,170</v>
      </c>
      <c r="AD115" s="43" t="s">
        <v>24</v>
      </c>
      <c r="AE115" s="43"/>
      <c r="AF115" s="43"/>
      <c r="AG115" s="49">
        <f>IFERROR(VLOOKUP(HLOOKUP($AG$4,$H$4:$AA$24,ROW(AH115)-3, FALSE),Таблица1[],3,0),0)*$E$2/100</f>
        <v>0</v>
      </c>
      <c r="AH115" s="49">
        <f>IFERROR(VLOOKUP(HLOOKUP($AG$4,$H$4:$AA$24,ROW(AH115)-3, FALSE),Таблица1[],2,0),0)*$E$2/100</f>
        <v>0</v>
      </c>
      <c r="AI115" s="49">
        <f>IFERROR(VLOOKUP(HLOOKUP($AG$4,$H$4:$AA$24,ROW(AH115)-3, FALSE),Таблица1[],4,0),0)*$E$2/100</f>
        <v>0</v>
      </c>
      <c r="AJ115" s="5" t="str">
        <f t="shared" si="17"/>
        <v>,  0,0,0</v>
      </c>
      <c r="AK115" s="49">
        <f>IFERROR(VLOOKUP(G115,Таблица1[],3,0),0)*$E$2/100</f>
        <v>0</v>
      </c>
      <c r="AL115" s="43">
        <f>IFERROR(VLOOKUP(G115,Таблица1[],2,0),0)*$E$2/100</f>
        <v>0</v>
      </c>
      <c r="AM115" s="43">
        <f>IFERROR(VLOOKUP(G115,Таблица1[],4,0),0)*$E$2/100</f>
        <v>0</v>
      </c>
      <c r="AN115" s="5" t="str">
        <f t="shared" si="18"/>
        <v>,  0,0,0</v>
      </c>
      <c r="AO115" s="49">
        <f>IFERROR(VLOOKUP(K115,Таблица1[],3,0),0)*$E$2/100</f>
        <v>0</v>
      </c>
      <c r="AP115" s="43">
        <f>IFERROR(VLOOKUP(K115,Таблица1[],2,0),0)*$E$2/100</f>
        <v>0</v>
      </c>
      <c r="AQ115" s="43">
        <f>IFERROR(VLOOKUP(K115,Таблица1[],4,0),0)*$E$2/100</f>
        <v>0</v>
      </c>
      <c r="AR115" s="5" t="str">
        <f t="shared" si="19"/>
        <v>,  0,0,0</v>
      </c>
      <c r="AS115" s="49">
        <f>IFERROR(VLOOKUP(O115,Таблица1[],3,0),0)*$E$2/100</f>
        <v>0</v>
      </c>
      <c r="AT115" s="43">
        <f>IFERROR(VLOOKUP(O115,Таблица1[],2,0),0)*$E$2/100</f>
        <v>0</v>
      </c>
      <c r="AU115" s="43">
        <f>IFERROR(VLOOKUP(O115,Таблица1[],4,0),0)*$E$2/100</f>
        <v>0</v>
      </c>
      <c r="AV115" s="5" t="str">
        <f t="shared" si="20"/>
        <v>,  0,0,0</v>
      </c>
      <c r="AW115" s="47">
        <f>IFERROR(VLOOKUP(P115,Таблица1[],3,0),0)*$E$2/100</f>
        <v>0</v>
      </c>
      <c r="AX115" s="43">
        <f>IFERROR(VLOOKUP(P115,Таблица1[],2,0),0)*$E$2/100</f>
        <v>85</v>
      </c>
      <c r="AY115" s="43">
        <f>IFERROR(VLOOKUP(P115,Таблица1[],4,0),0)*$E$2/100</f>
        <v>170</v>
      </c>
      <c r="AZ115" s="5" t="str">
        <f t="shared" si="21"/>
        <v>,  0,85,170</v>
      </c>
      <c r="BA115" s="43">
        <f>IFERROR(VLOOKUP(Q115,Таблица1[],3,0),0)*$E$2/100</f>
        <v>0</v>
      </c>
      <c r="BB115" s="43">
        <f>IFERROR(VLOOKUP(Q115,Таблица1[],2,0),0)*$E$2/100</f>
        <v>85</v>
      </c>
      <c r="BC115" s="43">
        <f>IFERROR(VLOOKUP(Q115,Таблица1[],4,0),0)*$E$2/100</f>
        <v>170</v>
      </c>
      <c r="BD115" s="5" t="str">
        <f t="shared" si="22"/>
        <v>,  0,85,170</v>
      </c>
      <c r="BE115" s="43">
        <f>IFERROR(VLOOKUP(R115,Таблица1[],3,0),0)*$E$2/100</f>
        <v>0</v>
      </c>
      <c r="BF115" s="43">
        <f>IFERROR(VLOOKUP(R115,Таблица1[],2,0),0)*$E$2/100</f>
        <v>85</v>
      </c>
      <c r="BG115" s="43">
        <f>IFERROR(VLOOKUP(R115,Таблица1[],4,0),0)*$E$2/100</f>
        <v>170</v>
      </c>
      <c r="BH115" s="5" t="str">
        <f t="shared" si="23"/>
        <v>,  0,85,170</v>
      </c>
      <c r="BI115" s="43">
        <f>IFERROR(VLOOKUP(S115,Таблица1[],3,0),0)*$E$2/100</f>
        <v>0</v>
      </c>
      <c r="BJ115" s="43">
        <f>IFERROR(VLOOKUP(S115,Таблица1[],2,0),0)*$E$2/100</f>
        <v>0</v>
      </c>
      <c r="BK115" s="43">
        <f>IFERROR(VLOOKUP(S115,Таблица1[],4,0),0)*$E$2/100</f>
        <v>0</v>
      </c>
      <c r="BL115" s="5" t="str">
        <f t="shared" si="24"/>
        <v>,  0,0,0</v>
      </c>
      <c r="BM115" s="43">
        <f>IFERROR(VLOOKUP(T115,Таблица1[],3,0),0)*$E$2/100</f>
        <v>0</v>
      </c>
      <c r="BN115" s="43">
        <f>IFERROR(VLOOKUP(T115,Таблица1[],2,0),0)*$E$2/100</f>
        <v>0</v>
      </c>
      <c r="BO115" s="43">
        <f>IFERROR(VLOOKUP(T115,Таблица1[],4,0),0)*$E$2/100</f>
        <v>0</v>
      </c>
      <c r="BP115" s="5" t="str">
        <f t="shared" si="25"/>
        <v>,  0,0,0</v>
      </c>
      <c r="BQ115" s="43">
        <f>IFERROR(VLOOKUP(U115,Таблица1[],3,0),0)*$E$2/100</f>
        <v>0</v>
      </c>
      <c r="BR115" s="43">
        <f>IFERROR(VLOOKUP(U115,Таблица1[],2,0),0)*$E$2/100</f>
        <v>0</v>
      </c>
      <c r="BS115" s="43">
        <f>IFERROR(VLOOKUP(U115,Таблица1[],4,0),0)*$E$2/100</f>
        <v>0</v>
      </c>
      <c r="BT115" s="5" t="str">
        <f t="shared" si="26"/>
        <v>,  0,0,0</v>
      </c>
      <c r="BU115" s="43">
        <f>IFERROR(VLOOKUP(V115,Таблица1[],3,0),0)*$E$2/100</f>
        <v>0</v>
      </c>
      <c r="BV115" s="43">
        <f>IFERROR(VLOOKUP(V115,Таблица1[],2,0),0)*$E$2/100</f>
        <v>0</v>
      </c>
      <c r="BW115" s="43">
        <f>IFERROR(VLOOKUP(V115,Таблица1[],4,0),0)*$E$2/100</f>
        <v>0</v>
      </c>
      <c r="BX115" s="5" t="str">
        <f t="shared" si="27"/>
        <v>,  0,0,0</v>
      </c>
      <c r="BY115" s="43">
        <f>IFERROR(VLOOKUP(W115,Таблица1[],3,0),0)*$E$2/100</f>
        <v>0</v>
      </c>
      <c r="BZ115" s="43">
        <f>IFERROR(VLOOKUP(W115,Таблица1[],2,0),0)*$E$2/100</f>
        <v>0</v>
      </c>
      <c r="CA115" s="43">
        <f>IFERROR(VLOOKUP(W115,Таблица1[],4,0),0)*$E$2/100</f>
        <v>0</v>
      </c>
      <c r="CB115" s="5" t="str">
        <f t="shared" si="28"/>
        <v>,  0,0,0</v>
      </c>
      <c r="CC115" s="43">
        <f>IFERROR(VLOOKUP(X115,Таблица1[],3,0),0)*$E$2/100</f>
        <v>0</v>
      </c>
      <c r="CD115" s="43">
        <f>IFERROR(VLOOKUP(X115,Таблица1[],2,0),0)*$E$2/100</f>
        <v>0</v>
      </c>
      <c r="CE115" s="43">
        <f>IFERROR(VLOOKUP(X115,Таблица1[],4,0),0)*$E$2/100</f>
        <v>0</v>
      </c>
      <c r="CF115" s="5" t="str">
        <f t="shared" si="29"/>
        <v>,  0,0,0</v>
      </c>
      <c r="CG115" s="43">
        <f>IFERROR(VLOOKUP(Y115,Таблица1[],3,0),0)*$E$2/100</f>
        <v>0</v>
      </c>
      <c r="CH115" s="43">
        <f>IFERROR(VLOOKUP(Y115,Таблица1[],2,0),0)*$E$2/100</f>
        <v>0</v>
      </c>
      <c r="CI115" s="43">
        <f>IFERROR(VLOOKUP(Y115,Таблица1[],4,0),0)*$E$2/100</f>
        <v>255</v>
      </c>
      <c r="CJ115" s="5" t="str">
        <f t="shared" si="30"/>
        <v>,  0,0,255</v>
      </c>
      <c r="CK115" s="43">
        <f>IFERROR(VLOOKUP(Z115,Таблица1[],3,0),0)*$E$2/100</f>
        <v>0</v>
      </c>
      <c r="CL115" s="43">
        <f>IFERROR(VLOOKUP(Z115,Таблица1[],2,0),0)*$E$2/100</f>
        <v>0</v>
      </c>
      <c r="CM115" s="43">
        <f>IFERROR(VLOOKUP(Z115,Таблица1[],4,0),0)*$E$2/100</f>
        <v>255</v>
      </c>
      <c r="CN115" s="5" t="str">
        <f t="shared" si="31"/>
        <v>,  0,0,255</v>
      </c>
      <c r="CO115" s="43">
        <f>IFERROR(VLOOKUP(AA115,Таблица1[],3,0),0)*$E$2/100</f>
        <v>0</v>
      </c>
      <c r="CP115" s="43">
        <f>IFERROR(VLOOKUP(AA115,Таблица1[],2,0),0)*$E$2/100</f>
        <v>0</v>
      </c>
      <c r="CQ115" s="43">
        <f>IFERROR(VLOOKUP(AA115,Таблица1[],4,0),0)*$E$2/100</f>
        <v>0</v>
      </c>
      <c r="CR115" s="5" t="str">
        <f t="shared" si="32"/>
        <v>,  0,0,0</v>
      </c>
    </row>
    <row r="116" spans="2:96" x14ac:dyDescent="0.45">
      <c r="B116" s="43">
        <v>64</v>
      </c>
      <c r="C116" s="43">
        <v>0</v>
      </c>
      <c r="D116" s="43">
        <v>20</v>
      </c>
      <c r="E116" s="43">
        <v>1</v>
      </c>
      <c r="F116" t="str">
        <f t="shared" si="33"/>
        <v>64,0,20,1</v>
      </c>
      <c r="P116" s="40" t="s">
        <v>40</v>
      </c>
      <c r="Q116" s="40" t="s">
        <v>40</v>
      </c>
      <c r="R116" s="40" t="s">
        <v>40</v>
      </c>
      <c r="W116" s="35" t="s">
        <v>39</v>
      </c>
      <c r="X116" s="35" t="s">
        <v>39</v>
      </c>
      <c r="AC116" t="str">
        <f>CONCATENATE($X$2,F116,CR116,CN116,CJ116,CF116,CB116,BX116,BT116,BP116,BL116,BH116,BD116,AZ116)</f>
        <v>.DB   64,0,20,1,  0,0,0,  0,0,0,  0,0,0,  0,0,255,  0,0,255,  0,0,0,  0,0,0,  0,0,0,  0,0,0,  0,85,170,  0,85,170,  0,85,170</v>
      </c>
      <c r="AD116" s="43" t="s">
        <v>24</v>
      </c>
      <c r="AE116" s="43"/>
      <c r="AF116" s="43"/>
      <c r="AG116" s="49">
        <f>IFERROR(VLOOKUP(HLOOKUP($AG$4,$H$4:$AA$24,ROW(AH116)-3, FALSE),Таблица1[],3,0),0)*$E$2/100</f>
        <v>0</v>
      </c>
      <c r="AH116" s="49">
        <f>IFERROR(VLOOKUP(HLOOKUP($AG$4,$H$4:$AA$24,ROW(AH116)-3, FALSE),Таблица1[],2,0),0)*$E$2/100</f>
        <v>0</v>
      </c>
      <c r="AI116" s="49">
        <f>IFERROR(VLOOKUP(HLOOKUP($AG$4,$H$4:$AA$24,ROW(AH116)-3, FALSE),Таблица1[],4,0),0)*$E$2/100</f>
        <v>0</v>
      </c>
      <c r="AJ116" s="5" t="str">
        <f t="shared" si="17"/>
        <v>,  0,0,0</v>
      </c>
      <c r="AK116" s="49">
        <f>IFERROR(VLOOKUP(G116,Таблица1[],3,0),0)*$E$2/100</f>
        <v>0</v>
      </c>
      <c r="AL116" s="43">
        <f>IFERROR(VLOOKUP(G116,Таблица1[],2,0),0)*$E$2/100</f>
        <v>0</v>
      </c>
      <c r="AM116" s="43">
        <f>IFERROR(VLOOKUP(G116,Таблица1[],4,0),0)*$E$2/100</f>
        <v>0</v>
      </c>
      <c r="AN116" s="5" t="str">
        <f t="shared" si="18"/>
        <v>,  0,0,0</v>
      </c>
      <c r="AO116" s="49">
        <f>IFERROR(VLOOKUP(K116,Таблица1[],3,0),0)*$E$2/100</f>
        <v>0</v>
      </c>
      <c r="AP116" s="43">
        <f>IFERROR(VLOOKUP(K116,Таблица1[],2,0),0)*$E$2/100</f>
        <v>0</v>
      </c>
      <c r="AQ116" s="43">
        <f>IFERROR(VLOOKUP(K116,Таблица1[],4,0),0)*$E$2/100</f>
        <v>0</v>
      </c>
      <c r="AR116" s="5" t="str">
        <f t="shared" si="19"/>
        <v>,  0,0,0</v>
      </c>
      <c r="AS116" s="49">
        <f>IFERROR(VLOOKUP(O116,Таблица1[],3,0),0)*$E$2/100</f>
        <v>0</v>
      </c>
      <c r="AT116" s="43">
        <f>IFERROR(VLOOKUP(O116,Таблица1[],2,0),0)*$E$2/100</f>
        <v>0</v>
      </c>
      <c r="AU116" s="43">
        <f>IFERROR(VLOOKUP(O116,Таблица1[],4,0),0)*$E$2/100</f>
        <v>0</v>
      </c>
      <c r="AV116" s="5" t="str">
        <f t="shared" si="20"/>
        <v>,  0,0,0</v>
      </c>
      <c r="AW116" s="47">
        <f>IFERROR(VLOOKUP(P116,Таблица1[],3,0),0)*$E$2/100</f>
        <v>0</v>
      </c>
      <c r="AX116" s="43">
        <f>IFERROR(VLOOKUP(P116,Таблица1[],2,0),0)*$E$2/100</f>
        <v>85</v>
      </c>
      <c r="AY116" s="43">
        <f>IFERROR(VLOOKUP(P116,Таблица1[],4,0),0)*$E$2/100</f>
        <v>170</v>
      </c>
      <c r="AZ116" s="5" t="str">
        <f t="shared" si="21"/>
        <v>,  0,85,170</v>
      </c>
      <c r="BA116" s="43">
        <f>IFERROR(VLOOKUP(Q116,Таблица1[],3,0),0)*$E$2/100</f>
        <v>0</v>
      </c>
      <c r="BB116" s="43">
        <f>IFERROR(VLOOKUP(Q116,Таблица1[],2,0),0)*$E$2/100</f>
        <v>85</v>
      </c>
      <c r="BC116" s="43">
        <f>IFERROR(VLOOKUP(Q116,Таблица1[],4,0),0)*$E$2/100</f>
        <v>170</v>
      </c>
      <c r="BD116" s="5" t="str">
        <f t="shared" si="22"/>
        <v>,  0,85,170</v>
      </c>
      <c r="BE116" s="43">
        <f>IFERROR(VLOOKUP(R116,Таблица1[],3,0),0)*$E$2/100</f>
        <v>0</v>
      </c>
      <c r="BF116" s="43">
        <f>IFERROR(VLOOKUP(R116,Таблица1[],2,0),0)*$E$2/100</f>
        <v>85</v>
      </c>
      <c r="BG116" s="43">
        <f>IFERROR(VLOOKUP(R116,Таблица1[],4,0),0)*$E$2/100</f>
        <v>170</v>
      </c>
      <c r="BH116" s="5" t="str">
        <f t="shared" si="23"/>
        <v>,  0,85,170</v>
      </c>
      <c r="BI116" s="43">
        <f>IFERROR(VLOOKUP(S116,Таблица1[],3,0),0)*$E$2/100</f>
        <v>0</v>
      </c>
      <c r="BJ116" s="43">
        <f>IFERROR(VLOOKUP(S116,Таблица1[],2,0),0)*$E$2/100</f>
        <v>0</v>
      </c>
      <c r="BK116" s="43">
        <f>IFERROR(VLOOKUP(S116,Таблица1[],4,0),0)*$E$2/100</f>
        <v>0</v>
      </c>
      <c r="BL116" s="5" t="str">
        <f t="shared" si="24"/>
        <v>,  0,0,0</v>
      </c>
      <c r="BM116" s="43">
        <f>IFERROR(VLOOKUP(T116,Таблица1[],3,0),0)*$E$2/100</f>
        <v>0</v>
      </c>
      <c r="BN116" s="43">
        <f>IFERROR(VLOOKUP(T116,Таблица1[],2,0),0)*$E$2/100</f>
        <v>0</v>
      </c>
      <c r="BO116" s="43">
        <f>IFERROR(VLOOKUP(T116,Таблица1[],4,0),0)*$E$2/100</f>
        <v>0</v>
      </c>
      <c r="BP116" s="5" t="str">
        <f t="shared" si="25"/>
        <v>,  0,0,0</v>
      </c>
      <c r="BQ116" s="43">
        <f>IFERROR(VLOOKUP(U116,Таблица1[],3,0),0)*$E$2/100</f>
        <v>0</v>
      </c>
      <c r="BR116" s="43">
        <f>IFERROR(VLOOKUP(U116,Таблица1[],2,0),0)*$E$2/100</f>
        <v>0</v>
      </c>
      <c r="BS116" s="43">
        <f>IFERROR(VLOOKUP(U116,Таблица1[],4,0),0)*$E$2/100</f>
        <v>0</v>
      </c>
      <c r="BT116" s="5" t="str">
        <f t="shared" si="26"/>
        <v>,  0,0,0</v>
      </c>
      <c r="BU116" s="43">
        <f>IFERROR(VLOOKUP(V116,Таблица1[],3,0),0)*$E$2/100</f>
        <v>0</v>
      </c>
      <c r="BV116" s="43">
        <f>IFERROR(VLOOKUP(V116,Таблица1[],2,0),0)*$E$2/100</f>
        <v>0</v>
      </c>
      <c r="BW116" s="43">
        <f>IFERROR(VLOOKUP(V116,Таблица1[],4,0),0)*$E$2/100</f>
        <v>0</v>
      </c>
      <c r="BX116" s="5" t="str">
        <f t="shared" si="27"/>
        <v>,  0,0,0</v>
      </c>
      <c r="BY116" s="43">
        <f>IFERROR(VLOOKUP(W116,Таблица1[],3,0),0)*$E$2/100</f>
        <v>0</v>
      </c>
      <c r="BZ116" s="43">
        <f>IFERROR(VLOOKUP(W116,Таблица1[],2,0),0)*$E$2/100</f>
        <v>0</v>
      </c>
      <c r="CA116" s="43">
        <f>IFERROR(VLOOKUP(W116,Таблица1[],4,0),0)*$E$2/100</f>
        <v>255</v>
      </c>
      <c r="CB116" s="5" t="str">
        <f t="shared" si="28"/>
        <v>,  0,0,255</v>
      </c>
      <c r="CC116" s="43">
        <f>IFERROR(VLOOKUP(X116,Таблица1[],3,0),0)*$E$2/100</f>
        <v>0</v>
      </c>
      <c r="CD116" s="43">
        <f>IFERROR(VLOOKUP(X116,Таблица1[],2,0),0)*$E$2/100</f>
        <v>0</v>
      </c>
      <c r="CE116" s="43">
        <f>IFERROR(VLOOKUP(X116,Таблица1[],4,0),0)*$E$2/100</f>
        <v>255</v>
      </c>
      <c r="CF116" s="5" t="str">
        <f t="shared" si="29"/>
        <v>,  0,0,255</v>
      </c>
      <c r="CG116" s="43">
        <f>IFERROR(VLOOKUP(Y116,Таблица1[],3,0),0)*$E$2/100</f>
        <v>0</v>
      </c>
      <c r="CH116" s="43">
        <f>IFERROR(VLOOKUP(Y116,Таблица1[],2,0),0)*$E$2/100</f>
        <v>0</v>
      </c>
      <c r="CI116" s="43">
        <f>IFERROR(VLOOKUP(Y116,Таблица1[],4,0),0)*$E$2/100</f>
        <v>0</v>
      </c>
      <c r="CJ116" s="5" t="str">
        <f t="shared" si="30"/>
        <v>,  0,0,0</v>
      </c>
      <c r="CK116" s="43">
        <f>IFERROR(VLOOKUP(Z116,Таблица1[],3,0),0)*$E$2/100</f>
        <v>0</v>
      </c>
      <c r="CL116" s="43">
        <f>IFERROR(VLOOKUP(Z116,Таблица1[],2,0),0)*$E$2/100</f>
        <v>0</v>
      </c>
      <c r="CM116" s="43">
        <f>IFERROR(VLOOKUP(Z116,Таблица1[],4,0),0)*$E$2/100</f>
        <v>0</v>
      </c>
      <c r="CN116" s="5" t="str">
        <f t="shared" si="31"/>
        <v>,  0,0,0</v>
      </c>
      <c r="CO116" s="43">
        <f>IFERROR(VLOOKUP(AA116,Таблица1[],3,0),0)*$E$2/100</f>
        <v>0</v>
      </c>
      <c r="CP116" s="43">
        <f>IFERROR(VLOOKUP(AA116,Таблица1[],2,0),0)*$E$2/100</f>
        <v>0</v>
      </c>
      <c r="CQ116" s="43">
        <f>IFERROR(VLOOKUP(AA116,Таблица1[],4,0),0)*$E$2/100</f>
        <v>0</v>
      </c>
      <c r="CR116" s="5" t="str">
        <f t="shared" si="32"/>
        <v>,  0,0,0</v>
      </c>
    </row>
    <row r="117" spans="2:96" x14ac:dyDescent="0.45">
      <c r="B117" s="43">
        <v>64</v>
      </c>
      <c r="C117" s="43">
        <v>0</v>
      </c>
      <c r="D117" s="43">
        <v>20</v>
      </c>
      <c r="E117" s="43">
        <v>1</v>
      </c>
      <c r="F117" t="str">
        <f t="shared" si="33"/>
        <v>64,0,20,1</v>
      </c>
      <c r="P117" s="40" t="s">
        <v>40</v>
      </c>
      <c r="Q117" s="40" t="s">
        <v>40</v>
      </c>
      <c r="R117" s="40" t="s">
        <v>40</v>
      </c>
      <c r="S117" s="38" t="s">
        <v>39</v>
      </c>
      <c r="T117" s="38" t="s">
        <v>39</v>
      </c>
      <c r="U117" s="38" t="s">
        <v>39</v>
      </c>
      <c r="V117" s="38" t="s">
        <v>39</v>
      </c>
      <c r="AC117" t="str">
        <f>CONCATENATE($X$2,F117,CR117,CN117,CJ117,CF117,CB117,BX117,BT117,BP117,BL117,BH117,BD117,AZ117)</f>
        <v>.DB   64,0,20,1,  0,0,0,  0,0,0,  0,0,0,  0,0,0,  0,0,0,  0,0,255,  0,0,255,  0,0,255,  0,0,255,  0,85,170,  0,85,170,  0,85,170</v>
      </c>
      <c r="AD117" s="43" t="s">
        <v>24</v>
      </c>
      <c r="AE117" s="43"/>
      <c r="AF117" s="43"/>
      <c r="AG117" s="49">
        <f>IFERROR(VLOOKUP(HLOOKUP($AG$4,$H$4:$AA$24,ROW(AH117)-3, FALSE),Таблица1[],3,0),0)*$E$2/100</f>
        <v>0</v>
      </c>
      <c r="AH117" s="49">
        <f>IFERROR(VLOOKUP(HLOOKUP($AG$4,$H$4:$AA$24,ROW(AH117)-3, FALSE),Таблица1[],2,0),0)*$E$2/100</f>
        <v>0</v>
      </c>
      <c r="AI117" s="49">
        <f>IFERROR(VLOOKUP(HLOOKUP($AG$4,$H$4:$AA$24,ROW(AH117)-3, FALSE),Таблица1[],4,0),0)*$E$2/100</f>
        <v>0</v>
      </c>
      <c r="AJ117" s="5" t="str">
        <f t="shared" si="17"/>
        <v>,  0,0,0</v>
      </c>
      <c r="AK117" s="49">
        <f>IFERROR(VLOOKUP(G117,Таблица1[],3,0),0)*$E$2/100</f>
        <v>0</v>
      </c>
      <c r="AL117" s="43">
        <f>IFERROR(VLOOKUP(G117,Таблица1[],2,0),0)*$E$2/100</f>
        <v>0</v>
      </c>
      <c r="AM117" s="43">
        <f>IFERROR(VLOOKUP(G117,Таблица1[],4,0),0)*$E$2/100</f>
        <v>0</v>
      </c>
      <c r="AN117" s="5" t="str">
        <f t="shared" si="18"/>
        <v>,  0,0,0</v>
      </c>
      <c r="AO117" s="49">
        <f>IFERROR(VLOOKUP(K117,Таблица1[],3,0),0)*$E$2/100</f>
        <v>0</v>
      </c>
      <c r="AP117" s="43">
        <f>IFERROR(VLOOKUP(K117,Таблица1[],2,0),0)*$E$2/100</f>
        <v>0</v>
      </c>
      <c r="AQ117" s="43">
        <f>IFERROR(VLOOKUP(K117,Таблица1[],4,0),0)*$E$2/100</f>
        <v>0</v>
      </c>
      <c r="AR117" s="5" t="str">
        <f t="shared" si="19"/>
        <v>,  0,0,0</v>
      </c>
      <c r="AS117" s="49">
        <f>IFERROR(VLOOKUP(O117,Таблица1[],3,0),0)*$E$2/100</f>
        <v>0</v>
      </c>
      <c r="AT117" s="43">
        <f>IFERROR(VLOOKUP(O117,Таблица1[],2,0),0)*$E$2/100</f>
        <v>0</v>
      </c>
      <c r="AU117" s="43">
        <f>IFERROR(VLOOKUP(O117,Таблица1[],4,0),0)*$E$2/100</f>
        <v>0</v>
      </c>
      <c r="AV117" s="5" t="str">
        <f t="shared" si="20"/>
        <v>,  0,0,0</v>
      </c>
      <c r="AW117" s="47">
        <f>IFERROR(VLOOKUP(P117,Таблица1[],3,0),0)*$E$2/100</f>
        <v>0</v>
      </c>
      <c r="AX117" s="43">
        <f>IFERROR(VLOOKUP(P117,Таблица1[],2,0),0)*$E$2/100</f>
        <v>85</v>
      </c>
      <c r="AY117" s="43">
        <f>IFERROR(VLOOKUP(P117,Таблица1[],4,0),0)*$E$2/100</f>
        <v>170</v>
      </c>
      <c r="AZ117" s="5" t="str">
        <f t="shared" si="21"/>
        <v>,  0,85,170</v>
      </c>
      <c r="BA117" s="43">
        <f>IFERROR(VLOOKUP(Q117,Таблица1[],3,0),0)*$E$2/100</f>
        <v>0</v>
      </c>
      <c r="BB117" s="43">
        <f>IFERROR(VLOOKUP(Q117,Таблица1[],2,0),0)*$E$2/100</f>
        <v>85</v>
      </c>
      <c r="BC117" s="43">
        <f>IFERROR(VLOOKUP(Q117,Таблица1[],4,0),0)*$E$2/100</f>
        <v>170</v>
      </c>
      <c r="BD117" s="5" t="str">
        <f t="shared" si="22"/>
        <v>,  0,85,170</v>
      </c>
      <c r="BE117" s="43">
        <f>IFERROR(VLOOKUP(R117,Таблица1[],3,0),0)*$E$2/100</f>
        <v>0</v>
      </c>
      <c r="BF117" s="43">
        <f>IFERROR(VLOOKUP(R117,Таблица1[],2,0),0)*$E$2/100</f>
        <v>85</v>
      </c>
      <c r="BG117" s="43">
        <f>IFERROR(VLOOKUP(R117,Таблица1[],4,0),0)*$E$2/100</f>
        <v>170</v>
      </c>
      <c r="BH117" s="5" t="str">
        <f t="shared" si="23"/>
        <v>,  0,85,170</v>
      </c>
      <c r="BI117" s="43">
        <f>IFERROR(VLOOKUP(S117,Таблица1[],3,0),0)*$E$2/100</f>
        <v>0</v>
      </c>
      <c r="BJ117" s="43">
        <f>IFERROR(VLOOKUP(S117,Таблица1[],2,0),0)*$E$2/100</f>
        <v>0</v>
      </c>
      <c r="BK117" s="43">
        <f>IFERROR(VLOOKUP(S117,Таблица1[],4,0),0)*$E$2/100</f>
        <v>255</v>
      </c>
      <c r="BL117" s="5" t="str">
        <f t="shared" si="24"/>
        <v>,  0,0,255</v>
      </c>
      <c r="BM117" s="43">
        <f>IFERROR(VLOOKUP(T117,Таблица1[],3,0),0)*$E$2/100</f>
        <v>0</v>
      </c>
      <c r="BN117" s="43">
        <f>IFERROR(VLOOKUP(T117,Таблица1[],2,0),0)*$E$2/100</f>
        <v>0</v>
      </c>
      <c r="BO117" s="43">
        <f>IFERROR(VLOOKUP(T117,Таблица1[],4,0),0)*$E$2/100</f>
        <v>255</v>
      </c>
      <c r="BP117" s="5" t="str">
        <f t="shared" si="25"/>
        <v>,  0,0,255</v>
      </c>
      <c r="BQ117" s="43">
        <f>IFERROR(VLOOKUP(U117,Таблица1[],3,0),0)*$E$2/100</f>
        <v>0</v>
      </c>
      <c r="BR117" s="43">
        <f>IFERROR(VLOOKUP(U117,Таблица1[],2,0),0)*$E$2/100</f>
        <v>0</v>
      </c>
      <c r="BS117" s="43">
        <f>IFERROR(VLOOKUP(U117,Таблица1[],4,0),0)*$E$2/100</f>
        <v>255</v>
      </c>
      <c r="BT117" s="5" t="str">
        <f t="shared" si="26"/>
        <v>,  0,0,255</v>
      </c>
      <c r="BU117" s="43">
        <f>IFERROR(VLOOKUP(V117,Таблица1[],3,0),0)*$E$2/100</f>
        <v>0</v>
      </c>
      <c r="BV117" s="43">
        <f>IFERROR(VLOOKUP(V117,Таблица1[],2,0),0)*$E$2/100</f>
        <v>0</v>
      </c>
      <c r="BW117" s="43">
        <f>IFERROR(VLOOKUP(V117,Таблица1[],4,0),0)*$E$2/100</f>
        <v>255</v>
      </c>
      <c r="BX117" s="5" t="str">
        <f t="shared" si="27"/>
        <v>,  0,0,255</v>
      </c>
      <c r="BY117" s="43">
        <f>IFERROR(VLOOKUP(W117,Таблица1[],3,0),0)*$E$2/100</f>
        <v>0</v>
      </c>
      <c r="BZ117" s="43">
        <f>IFERROR(VLOOKUP(W117,Таблица1[],2,0),0)*$E$2/100</f>
        <v>0</v>
      </c>
      <c r="CA117" s="43">
        <f>IFERROR(VLOOKUP(W117,Таблица1[],4,0),0)*$E$2/100</f>
        <v>0</v>
      </c>
      <c r="CB117" s="5" t="str">
        <f t="shared" si="28"/>
        <v>,  0,0,0</v>
      </c>
      <c r="CC117" s="43">
        <f>IFERROR(VLOOKUP(X117,Таблица1[],3,0),0)*$E$2/100</f>
        <v>0</v>
      </c>
      <c r="CD117" s="43">
        <f>IFERROR(VLOOKUP(X117,Таблица1[],2,0),0)*$E$2/100</f>
        <v>0</v>
      </c>
      <c r="CE117" s="43">
        <f>IFERROR(VLOOKUP(X117,Таблица1[],4,0),0)*$E$2/100</f>
        <v>0</v>
      </c>
      <c r="CF117" s="5" t="str">
        <f t="shared" si="29"/>
        <v>,  0,0,0</v>
      </c>
      <c r="CG117" s="43">
        <f>IFERROR(VLOOKUP(Y117,Таблица1[],3,0),0)*$E$2/100</f>
        <v>0</v>
      </c>
      <c r="CH117" s="43">
        <f>IFERROR(VLOOKUP(Y117,Таблица1[],2,0),0)*$E$2/100</f>
        <v>0</v>
      </c>
      <c r="CI117" s="43">
        <f>IFERROR(VLOOKUP(Y117,Таблица1[],4,0),0)*$E$2/100</f>
        <v>0</v>
      </c>
      <c r="CJ117" s="5" t="str">
        <f t="shared" si="30"/>
        <v>,  0,0,0</v>
      </c>
      <c r="CK117" s="43">
        <f>IFERROR(VLOOKUP(Z117,Таблица1[],3,0),0)*$E$2/100</f>
        <v>0</v>
      </c>
      <c r="CL117" s="43">
        <f>IFERROR(VLOOKUP(Z117,Таблица1[],2,0),0)*$E$2/100</f>
        <v>0</v>
      </c>
      <c r="CM117" s="43">
        <f>IFERROR(VLOOKUP(Z117,Таблица1[],4,0),0)*$E$2/100</f>
        <v>0</v>
      </c>
      <c r="CN117" s="5" t="str">
        <f t="shared" si="31"/>
        <v>,  0,0,0</v>
      </c>
      <c r="CO117" s="43">
        <f>IFERROR(VLOOKUP(AA117,Таблица1[],3,0),0)*$E$2/100</f>
        <v>0</v>
      </c>
      <c r="CP117" s="43">
        <f>IFERROR(VLOOKUP(AA117,Таблица1[],2,0),0)*$E$2/100</f>
        <v>0</v>
      </c>
      <c r="CQ117" s="43">
        <f>IFERROR(VLOOKUP(AA117,Таблица1[],4,0),0)*$E$2/100</f>
        <v>0</v>
      </c>
      <c r="CR117" s="5" t="str">
        <f t="shared" si="32"/>
        <v>,  0,0,0</v>
      </c>
    </row>
    <row r="118" spans="2:96" x14ac:dyDescent="0.45">
      <c r="B118" s="43">
        <v>1</v>
      </c>
      <c r="C118" s="43">
        <v>0</v>
      </c>
      <c r="D118" s="43">
        <v>64</v>
      </c>
      <c r="E118" s="43">
        <v>1</v>
      </c>
      <c r="F118" t="str">
        <f t="shared" si="33"/>
        <v>1,0,64,1</v>
      </c>
      <c r="P118" s="40" t="s">
        <v>40</v>
      </c>
      <c r="Q118" s="40" t="s">
        <v>40</v>
      </c>
      <c r="R118" s="40" t="s">
        <v>40</v>
      </c>
      <c r="S118" s="38" t="s">
        <v>39</v>
      </c>
      <c r="T118" s="38" t="s">
        <v>39</v>
      </c>
      <c r="U118" s="38" t="s">
        <v>39</v>
      </c>
      <c r="V118" s="38" t="s">
        <v>39</v>
      </c>
      <c r="AA118" s="33" t="s">
        <v>35</v>
      </c>
      <c r="AC118" t="str">
        <f>CONCATENATE($X$2,F118,CR118,CN118,CJ118,CF118,CB118,BX118,BT118,BP118,BL118,BH118,BD118,AZ118)</f>
        <v>.DB   1,0,64,1,  255,0,0,  0,0,0,  0,0,0,  0,0,0,  0,0,0,  0,0,255,  0,0,255,  0,0,255,  0,0,255,  0,85,170,  0,85,170,  0,85,170</v>
      </c>
      <c r="AD118" s="43" t="s">
        <v>24</v>
      </c>
      <c r="AE118" s="43"/>
      <c r="AF118" s="43"/>
      <c r="AG118" s="49">
        <f>IFERROR(VLOOKUP(HLOOKUP($AG$4,$H$4:$AA$24,ROW(AH118)-3, FALSE),Таблица1[],3,0),0)*$E$2/100</f>
        <v>0</v>
      </c>
      <c r="AH118" s="49">
        <f>IFERROR(VLOOKUP(HLOOKUP($AG$4,$H$4:$AA$24,ROW(AH118)-3, FALSE),Таблица1[],2,0),0)*$E$2/100</f>
        <v>0</v>
      </c>
      <c r="AI118" s="49">
        <f>IFERROR(VLOOKUP(HLOOKUP($AG$4,$H$4:$AA$24,ROW(AH118)-3, FALSE),Таблица1[],4,0),0)*$E$2/100</f>
        <v>0</v>
      </c>
      <c r="AJ118" s="5" t="str">
        <f t="shared" si="17"/>
        <v>,  0,0,0</v>
      </c>
      <c r="AK118" s="49">
        <f>IFERROR(VLOOKUP(G118,Таблица1[],3,0),0)*$E$2/100</f>
        <v>0</v>
      </c>
      <c r="AL118" s="43">
        <f>IFERROR(VLOOKUP(G118,Таблица1[],2,0),0)*$E$2/100</f>
        <v>0</v>
      </c>
      <c r="AM118" s="43">
        <f>IFERROR(VLOOKUP(G118,Таблица1[],4,0),0)*$E$2/100</f>
        <v>0</v>
      </c>
      <c r="AN118" s="5" t="str">
        <f t="shared" si="18"/>
        <v>,  0,0,0</v>
      </c>
      <c r="AO118" s="49">
        <f>IFERROR(VLOOKUP(K118,Таблица1[],3,0),0)*$E$2/100</f>
        <v>0</v>
      </c>
      <c r="AP118" s="43">
        <f>IFERROR(VLOOKUP(K118,Таблица1[],2,0),0)*$E$2/100</f>
        <v>0</v>
      </c>
      <c r="AQ118" s="43">
        <f>IFERROR(VLOOKUP(K118,Таблица1[],4,0),0)*$E$2/100</f>
        <v>0</v>
      </c>
      <c r="AR118" s="5" t="str">
        <f t="shared" si="19"/>
        <v>,  0,0,0</v>
      </c>
      <c r="AS118" s="49">
        <f>IFERROR(VLOOKUP(O118,Таблица1[],3,0),0)*$E$2/100</f>
        <v>0</v>
      </c>
      <c r="AT118" s="43">
        <f>IFERROR(VLOOKUP(O118,Таблица1[],2,0),0)*$E$2/100</f>
        <v>0</v>
      </c>
      <c r="AU118" s="43">
        <f>IFERROR(VLOOKUP(O118,Таблица1[],4,0),0)*$E$2/100</f>
        <v>0</v>
      </c>
      <c r="AV118" s="5" t="str">
        <f t="shared" si="20"/>
        <v>,  0,0,0</v>
      </c>
      <c r="AW118" s="47">
        <f>IFERROR(VLOOKUP(P118,Таблица1[],3,0),0)*$E$2/100</f>
        <v>0</v>
      </c>
      <c r="AX118" s="43">
        <f>IFERROR(VLOOKUP(P118,Таблица1[],2,0),0)*$E$2/100</f>
        <v>85</v>
      </c>
      <c r="AY118" s="43">
        <f>IFERROR(VLOOKUP(P118,Таблица1[],4,0),0)*$E$2/100</f>
        <v>170</v>
      </c>
      <c r="AZ118" s="5" t="str">
        <f t="shared" si="21"/>
        <v>,  0,85,170</v>
      </c>
      <c r="BA118" s="43">
        <f>IFERROR(VLOOKUP(Q118,Таблица1[],3,0),0)*$E$2/100</f>
        <v>0</v>
      </c>
      <c r="BB118" s="43">
        <f>IFERROR(VLOOKUP(Q118,Таблица1[],2,0),0)*$E$2/100</f>
        <v>85</v>
      </c>
      <c r="BC118" s="43">
        <f>IFERROR(VLOOKUP(Q118,Таблица1[],4,0),0)*$E$2/100</f>
        <v>170</v>
      </c>
      <c r="BD118" s="5" t="str">
        <f t="shared" si="22"/>
        <v>,  0,85,170</v>
      </c>
      <c r="BE118" s="43">
        <f>IFERROR(VLOOKUP(R118,Таблица1[],3,0),0)*$E$2/100</f>
        <v>0</v>
      </c>
      <c r="BF118" s="43">
        <f>IFERROR(VLOOKUP(R118,Таблица1[],2,0),0)*$E$2/100</f>
        <v>85</v>
      </c>
      <c r="BG118" s="43">
        <f>IFERROR(VLOOKUP(R118,Таблица1[],4,0),0)*$E$2/100</f>
        <v>170</v>
      </c>
      <c r="BH118" s="5" t="str">
        <f t="shared" si="23"/>
        <v>,  0,85,170</v>
      </c>
      <c r="BI118" s="43">
        <f>IFERROR(VLOOKUP(S118,Таблица1[],3,0),0)*$E$2/100</f>
        <v>0</v>
      </c>
      <c r="BJ118" s="43">
        <f>IFERROR(VLOOKUP(S118,Таблица1[],2,0),0)*$E$2/100</f>
        <v>0</v>
      </c>
      <c r="BK118" s="43">
        <f>IFERROR(VLOOKUP(S118,Таблица1[],4,0),0)*$E$2/100</f>
        <v>255</v>
      </c>
      <c r="BL118" s="5" t="str">
        <f t="shared" si="24"/>
        <v>,  0,0,255</v>
      </c>
      <c r="BM118" s="43">
        <f>IFERROR(VLOOKUP(T118,Таблица1[],3,0),0)*$E$2/100</f>
        <v>0</v>
      </c>
      <c r="BN118" s="43">
        <f>IFERROR(VLOOKUP(T118,Таблица1[],2,0),0)*$E$2/100</f>
        <v>0</v>
      </c>
      <c r="BO118" s="43">
        <f>IFERROR(VLOOKUP(T118,Таблица1[],4,0),0)*$E$2/100</f>
        <v>255</v>
      </c>
      <c r="BP118" s="5" t="str">
        <f t="shared" si="25"/>
        <v>,  0,0,255</v>
      </c>
      <c r="BQ118" s="43">
        <f>IFERROR(VLOOKUP(U118,Таблица1[],3,0),0)*$E$2/100</f>
        <v>0</v>
      </c>
      <c r="BR118" s="43">
        <f>IFERROR(VLOOKUP(U118,Таблица1[],2,0),0)*$E$2/100</f>
        <v>0</v>
      </c>
      <c r="BS118" s="43">
        <f>IFERROR(VLOOKUP(U118,Таблица1[],4,0),0)*$E$2/100</f>
        <v>255</v>
      </c>
      <c r="BT118" s="5" t="str">
        <f t="shared" si="26"/>
        <v>,  0,0,255</v>
      </c>
      <c r="BU118" s="43">
        <f>IFERROR(VLOOKUP(V118,Таблица1[],3,0),0)*$E$2/100</f>
        <v>0</v>
      </c>
      <c r="BV118" s="43">
        <f>IFERROR(VLOOKUP(V118,Таблица1[],2,0),0)*$E$2/100</f>
        <v>0</v>
      </c>
      <c r="BW118" s="43">
        <f>IFERROR(VLOOKUP(V118,Таблица1[],4,0),0)*$E$2/100</f>
        <v>255</v>
      </c>
      <c r="BX118" s="5" t="str">
        <f t="shared" si="27"/>
        <v>,  0,0,255</v>
      </c>
      <c r="BY118" s="43">
        <f>IFERROR(VLOOKUP(W118,Таблица1[],3,0),0)*$E$2/100</f>
        <v>0</v>
      </c>
      <c r="BZ118" s="43">
        <f>IFERROR(VLOOKUP(W118,Таблица1[],2,0),0)*$E$2/100</f>
        <v>0</v>
      </c>
      <c r="CA118" s="43">
        <f>IFERROR(VLOOKUP(W118,Таблица1[],4,0),0)*$E$2/100</f>
        <v>0</v>
      </c>
      <c r="CB118" s="5" t="str">
        <f t="shared" si="28"/>
        <v>,  0,0,0</v>
      </c>
      <c r="CC118" s="43">
        <f>IFERROR(VLOOKUP(X118,Таблица1[],3,0),0)*$E$2/100</f>
        <v>0</v>
      </c>
      <c r="CD118" s="43">
        <f>IFERROR(VLOOKUP(X118,Таблица1[],2,0),0)*$E$2/100</f>
        <v>0</v>
      </c>
      <c r="CE118" s="43">
        <f>IFERROR(VLOOKUP(X118,Таблица1[],4,0),0)*$E$2/100</f>
        <v>0</v>
      </c>
      <c r="CF118" s="5" t="str">
        <f t="shared" si="29"/>
        <v>,  0,0,0</v>
      </c>
      <c r="CG118" s="43">
        <f>IFERROR(VLOOKUP(Y118,Таблица1[],3,0),0)*$E$2/100</f>
        <v>0</v>
      </c>
      <c r="CH118" s="43">
        <f>IFERROR(VLOOKUP(Y118,Таблица1[],2,0),0)*$E$2/100</f>
        <v>0</v>
      </c>
      <c r="CI118" s="43">
        <f>IFERROR(VLOOKUP(Y118,Таблица1[],4,0),0)*$E$2/100</f>
        <v>0</v>
      </c>
      <c r="CJ118" s="5" t="str">
        <f t="shared" si="30"/>
        <v>,  0,0,0</v>
      </c>
      <c r="CK118" s="43">
        <f>IFERROR(VLOOKUP(Z118,Таблица1[],3,0),0)*$E$2/100</f>
        <v>0</v>
      </c>
      <c r="CL118" s="43">
        <f>IFERROR(VLOOKUP(Z118,Таблица1[],2,0),0)*$E$2/100</f>
        <v>0</v>
      </c>
      <c r="CM118" s="43">
        <f>IFERROR(VLOOKUP(Z118,Таблица1[],4,0),0)*$E$2/100</f>
        <v>0</v>
      </c>
      <c r="CN118" s="5" t="str">
        <f t="shared" si="31"/>
        <v>,  0,0,0</v>
      </c>
      <c r="CO118" s="43">
        <f>IFERROR(VLOOKUP(AA118,Таблица1[],3,0),0)*$E$2/100</f>
        <v>255</v>
      </c>
      <c r="CP118" s="43">
        <f>IFERROR(VLOOKUP(AA118,Таблица1[],2,0),0)*$E$2/100</f>
        <v>0</v>
      </c>
      <c r="CQ118" s="43">
        <f>IFERROR(VLOOKUP(AA118,Таблица1[],4,0),0)*$E$2/100</f>
        <v>0</v>
      </c>
      <c r="CR118" s="5" t="str">
        <f t="shared" si="32"/>
        <v>,  255,0,0</v>
      </c>
    </row>
    <row r="119" spans="2:96" x14ac:dyDescent="0.45">
      <c r="B119" s="43">
        <v>64</v>
      </c>
      <c r="C119" s="43">
        <v>0</v>
      </c>
      <c r="D119" s="43">
        <v>20</v>
      </c>
      <c r="E119" s="43">
        <v>1</v>
      </c>
      <c r="F119" t="str">
        <f t="shared" si="33"/>
        <v>64,0,20,1</v>
      </c>
      <c r="P119" s="40" t="s">
        <v>40</v>
      </c>
      <c r="Q119" s="40" t="s">
        <v>40</v>
      </c>
      <c r="R119" s="40" t="s">
        <v>40</v>
      </c>
      <c r="S119" s="38" t="s">
        <v>39</v>
      </c>
      <c r="T119" s="38" t="s">
        <v>39</v>
      </c>
      <c r="U119" s="38" t="s">
        <v>39</v>
      </c>
      <c r="V119" s="38" t="s">
        <v>39</v>
      </c>
      <c r="Y119" s="31" t="s">
        <v>35</v>
      </c>
      <c r="Z119" s="31" t="s">
        <v>35</v>
      </c>
      <c r="AC119" t="str">
        <f>CONCATENATE($X$2,F119,CR119,CN119,CJ119,CF119,CB119,BX119,BT119,BP119,BL119,BH119,BD119,AZ119)</f>
        <v>.DB   64,0,20,1,  0,0,0,  255,0,0,  255,0,0,  0,0,0,  0,0,0,  0,0,255,  0,0,255,  0,0,255,  0,0,255,  0,85,170,  0,85,170,  0,85,170</v>
      </c>
      <c r="AD119" s="43" t="s">
        <v>24</v>
      </c>
      <c r="AE119" s="43"/>
      <c r="AF119" s="43"/>
      <c r="AG119" s="49">
        <f>IFERROR(VLOOKUP(HLOOKUP($AG$4,$H$4:$AA$24,ROW(AH119)-3, FALSE),Таблица1[],3,0),0)*$E$2/100</f>
        <v>0</v>
      </c>
      <c r="AH119" s="49">
        <f>IFERROR(VLOOKUP(HLOOKUP($AG$4,$H$4:$AA$24,ROW(AH119)-3, FALSE),Таблица1[],2,0),0)*$E$2/100</f>
        <v>0</v>
      </c>
      <c r="AI119" s="49">
        <f>IFERROR(VLOOKUP(HLOOKUP($AG$4,$H$4:$AA$24,ROW(AH119)-3, FALSE),Таблица1[],4,0),0)*$E$2/100</f>
        <v>0</v>
      </c>
      <c r="AJ119" s="5" t="str">
        <f t="shared" si="17"/>
        <v>,  0,0,0</v>
      </c>
      <c r="AK119" s="49">
        <f>IFERROR(VLOOKUP(G119,Таблица1[],3,0),0)*$E$2/100</f>
        <v>0</v>
      </c>
      <c r="AL119" s="43">
        <f>IFERROR(VLOOKUP(G119,Таблица1[],2,0),0)*$E$2/100</f>
        <v>0</v>
      </c>
      <c r="AM119" s="43">
        <f>IFERROR(VLOOKUP(G119,Таблица1[],4,0),0)*$E$2/100</f>
        <v>0</v>
      </c>
      <c r="AN119" s="5" t="str">
        <f t="shared" si="18"/>
        <v>,  0,0,0</v>
      </c>
      <c r="AO119" s="49">
        <f>IFERROR(VLOOKUP(K119,Таблица1[],3,0),0)*$E$2/100</f>
        <v>0</v>
      </c>
      <c r="AP119" s="43">
        <f>IFERROR(VLOOKUP(K119,Таблица1[],2,0),0)*$E$2/100</f>
        <v>0</v>
      </c>
      <c r="AQ119" s="43">
        <f>IFERROR(VLOOKUP(K119,Таблица1[],4,0),0)*$E$2/100</f>
        <v>0</v>
      </c>
      <c r="AR119" s="5" t="str">
        <f t="shared" si="19"/>
        <v>,  0,0,0</v>
      </c>
      <c r="AS119" s="49">
        <f>IFERROR(VLOOKUP(O119,Таблица1[],3,0),0)*$E$2/100</f>
        <v>0</v>
      </c>
      <c r="AT119" s="43">
        <f>IFERROR(VLOOKUP(O119,Таблица1[],2,0),0)*$E$2/100</f>
        <v>0</v>
      </c>
      <c r="AU119" s="43">
        <f>IFERROR(VLOOKUP(O119,Таблица1[],4,0),0)*$E$2/100</f>
        <v>0</v>
      </c>
      <c r="AV119" s="5" t="str">
        <f t="shared" si="20"/>
        <v>,  0,0,0</v>
      </c>
      <c r="AW119" s="47">
        <f>IFERROR(VLOOKUP(P119,Таблица1[],3,0),0)*$E$2/100</f>
        <v>0</v>
      </c>
      <c r="AX119" s="43">
        <f>IFERROR(VLOOKUP(P119,Таблица1[],2,0),0)*$E$2/100</f>
        <v>85</v>
      </c>
      <c r="AY119" s="43">
        <f>IFERROR(VLOOKUP(P119,Таблица1[],4,0),0)*$E$2/100</f>
        <v>170</v>
      </c>
      <c r="AZ119" s="5" t="str">
        <f t="shared" si="21"/>
        <v>,  0,85,170</v>
      </c>
      <c r="BA119" s="43">
        <f>IFERROR(VLOOKUP(Q119,Таблица1[],3,0),0)*$E$2/100</f>
        <v>0</v>
      </c>
      <c r="BB119" s="43">
        <f>IFERROR(VLOOKUP(Q119,Таблица1[],2,0),0)*$E$2/100</f>
        <v>85</v>
      </c>
      <c r="BC119" s="43">
        <f>IFERROR(VLOOKUP(Q119,Таблица1[],4,0),0)*$E$2/100</f>
        <v>170</v>
      </c>
      <c r="BD119" s="5" t="str">
        <f t="shared" si="22"/>
        <v>,  0,85,170</v>
      </c>
      <c r="BE119" s="43">
        <f>IFERROR(VLOOKUP(R119,Таблица1[],3,0),0)*$E$2/100</f>
        <v>0</v>
      </c>
      <c r="BF119" s="43">
        <f>IFERROR(VLOOKUP(R119,Таблица1[],2,0),0)*$E$2/100</f>
        <v>85</v>
      </c>
      <c r="BG119" s="43">
        <f>IFERROR(VLOOKUP(R119,Таблица1[],4,0),0)*$E$2/100</f>
        <v>170</v>
      </c>
      <c r="BH119" s="5" t="str">
        <f t="shared" si="23"/>
        <v>,  0,85,170</v>
      </c>
      <c r="BI119" s="43">
        <f>IFERROR(VLOOKUP(S119,Таблица1[],3,0),0)*$E$2/100</f>
        <v>0</v>
      </c>
      <c r="BJ119" s="43">
        <f>IFERROR(VLOOKUP(S119,Таблица1[],2,0),0)*$E$2/100</f>
        <v>0</v>
      </c>
      <c r="BK119" s="43">
        <f>IFERROR(VLOOKUP(S119,Таблица1[],4,0),0)*$E$2/100</f>
        <v>255</v>
      </c>
      <c r="BL119" s="5" t="str">
        <f t="shared" si="24"/>
        <v>,  0,0,255</v>
      </c>
      <c r="BM119" s="43">
        <f>IFERROR(VLOOKUP(T119,Таблица1[],3,0),0)*$E$2/100</f>
        <v>0</v>
      </c>
      <c r="BN119" s="43">
        <f>IFERROR(VLOOKUP(T119,Таблица1[],2,0),0)*$E$2/100</f>
        <v>0</v>
      </c>
      <c r="BO119" s="43">
        <f>IFERROR(VLOOKUP(T119,Таблица1[],4,0),0)*$E$2/100</f>
        <v>255</v>
      </c>
      <c r="BP119" s="5" t="str">
        <f t="shared" si="25"/>
        <v>,  0,0,255</v>
      </c>
      <c r="BQ119" s="43">
        <f>IFERROR(VLOOKUP(U119,Таблица1[],3,0),0)*$E$2/100</f>
        <v>0</v>
      </c>
      <c r="BR119" s="43">
        <f>IFERROR(VLOOKUP(U119,Таблица1[],2,0),0)*$E$2/100</f>
        <v>0</v>
      </c>
      <c r="BS119" s="43">
        <f>IFERROR(VLOOKUP(U119,Таблица1[],4,0),0)*$E$2/100</f>
        <v>255</v>
      </c>
      <c r="BT119" s="5" t="str">
        <f t="shared" si="26"/>
        <v>,  0,0,255</v>
      </c>
      <c r="BU119" s="43">
        <f>IFERROR(VLOOKUP(V119,Таблица1[],3,0),0)*$E$2/100</f>
        <v>0</v>
      </c>
      <c r="BV119" s="43">
        <f>IFERROR(VLOOKUP(V119,Таблица1[],2,0),0)*$E$2/100</f>
        <v>0</v>
      </c>
      <c r="BW119" s="43">
        <f>IFERROR(VLOOKUP(V119,Таблица1[],4,0),0)*$E$2/100</f>
        <v>255</v>
      </c>
      <c r="BX119" s="5" t="str">
        <f t="shared" si="27"/>
        <v>,  0,0,255</v>
      </c>
      <c r="BY119" s="43">
        <f>IFERROR(VLOOKUP(W119,Таблица1[],3,0),0)*$E$2/100</f>
        <v>0</v>
      </c>
      <c r="BZ119" s="43">
        <f>IFERROR(VLOOKUP(W119,Таблица1[],2,0),0)*$E$2/100</f>
        <v>0</v>
      </c>
      <c r="CA119" s="43">
        <f>IFERROR(VLOOKUP(W119,Таблица1[],4,0),0)*$E$2/100</f>
        <v>0</v>
      </c>
      <c r="CB119" s="5" t="str">
        <f t="shared" si="28"/>
        <v>,  0,0,0</v>
      </c>
      <c r="CC119" s="43">
        <f>IFERROR(VLOOKUP(X119,Таблица1[],3,0),0)*$E$2/100</f>
        <v>0</v>
      </c>
      <c r="CD119" s="43">
        <f>IFERROR(VLOOKUP(X119,Таблица1[],2,0),0)*$E$2/100</f>
        <v>0</v>
      </c>
      <c r="CE119" s="43">
        <f>IFERROR(VLOOKUP(X119,Таблица1[],4,0),0)*$E$2/100</f>
        <v>0</v>
      </c>
      <c r="CF119" s="5" t="str">
        <f t="shared" si="29"/>
        <v>,  0,0,0</v>
      </c>
      <c r="CG119" s="43">
        <f>IFERROR(VLOOKUP(Y119,Таблица1[],3,0),0)*$E$2/100</f>
        <v>255</v>
      </c>
      <c r="CH119" s="43">
        <f>IFERROR(VLOOKUP(Y119,Таблица1[],2,0),0)*$E$2/100</f>
        <v>0</v>
      </c>
      <c r="CI119" s="43">
        <f>IFERROR(VLOOKUP(Y119,Таблица1[],4,0),0)*$E$2/100</f>
        <v>0</v>
      </c>
      <c r="CJ119" s="5" t="str">
        <f t="shared" si="30"/>
        <v>,  255,0,0</v>
      </c>
      <c r="CK119" s="43">
        <f>IFERROR(VLOOKUP(Z119,Таблица1[],3,0),0)*$E$2/100</f>
        <v>255</v>
      </c>
      <c r="CL119" s="43">
        <f>IFERROR(VLOOKUP(Z119,Таблица1[],2,0),0)*$E$2/100</f>
        <v>0</v>
      </c>
      <c r="CM119" s="43">
        <f>IFERROR(VLOOKUP(Z119,Таблица1[],4,0),0)*$E$2/100</f>
        <v>0</v>
      </c>
      <c r="CN119" s="5" t="str">
        <f t="shared" si="31"/>
        <v>,  255,0,0</v>
      </c>
      <c r="CO119" s="43">
        <f>IFERROR(VLOOKUP(AA119,Таблица1[],3,0),0)*$E$2/100</f>
        <v>0</v>
      </c>
      <c r="CP119" s="43">
        <f>IFERROR(VLOOKUP(AA119,Таблица1[],2,0),0)*$E$2/100</f>
        <v>0</v>
      </c>
      <c r="CQ119" s="43">
        <f>IFERROR(VLOOKUP(AA119,Таблица1[],4,0),0)*$E$2/100</f>
        <v>0</v>
      </c>
      <c r="CR119" s="5" t="str">
        <f t="shared" si="32"/>
        <v>,  0,0,0</v>
      </c>
    </row>
    <row r="120" spans="2:96" x14ac:dyDescent="0.45">
      <c r="B120" s="43">
        <v>64</v>
      </c>
      <c r="C120" s="43">
        <v>0</v>
      </c>
      <c r="D120" s="43">
        <v>20</v>
      </c>
      <c r="E120" s="43">
        <v>1</v>
      </c>
      <c r="F120" t="str">
        <f t="shared" si="33"/>
        <v>64,0,20,1</v>
      </c>
      <c r="P120" s="40" t="s">
        <v>40</v>
      </c>
      <c r="Q120" s="40" t="s">
        <v>40</v>
      </c>
      <c r="R120" s="40" t="s">
        <v>40</v>
      </c>
      <c r="S120" s="38" t="s">
        <v>39</v>
      </c>
      <c r="T120" s="38" t="s">
        <v>39</v>
      </c>
      <c r="U120" s="38" t="s">
        <v>39</v>
      </c>
      <c r="V120" s="38" t="s">
        <v>39</v>
      </c>
      <c r="W120" s="35" t="s">
        <v>35</v>
      </c>
      <c r="X120" s="35" t="s">
        <v>35</v>
      </c>
      <c r="AC120" t="str">
        <f>CONCATENATE($X$2,F120,CR120,CN120,CJ120,CF120,CB120,BX120,BT120,BP120,BL120,BH120,BD120,AZ120)</f>
        <v>.DB   64,0,20,1,  0,0,0,  0,0,0,  0,0,0,  255,0,0,  255,0,0,  0,0,255,  0,0,255,  0,0,255,  0,0,255,  0,85,170,  0,85,170,  0,85,170</v>
      </c>
      <c r="AD120" s="43" t="s">
        <v>24</v>
      </c>
      <c r="AE120" s="43"/>
      <c r="AF120" s="43"/>
      <c r="AG120" s="49">
        <f>IFERROR(VLOOKUP(HLOOKUP($AG$4,$H$4:$AA$24,ROW(AH120)-3, FALSE),Таблица1[],3,0),0)*$E$2/100</f>
        <v>0</v>
      </c>
      <c r="AH120" s="49">
        <f>IFERROR(VLOOKUP(HLOOKUP($AG$4,$H$4:$AA$24,ROW(AH120)-3, FALSE),Таблица1[],2,0),0)*$E$2/100</f>
        <v>0</v>
      </c>
      <c r="AI120" s="49">
        <f>IFERROR(VLOOKUP(HLOOKUP($AG$4,$H$4:$AA$24,ROW(AH120)-3, FALSE),Таблица1[],4,0),0)*$E$2/100</f>
        <v>0</v>
      </c>
      <c r="AJ120" s="5" t="str">
        <f t="shared" si="17"/>
        <v>,  0,0,0</v>
      </c>
      <c r="AK120" s="49">
        <f>IFERROR(VLOOKUP(G120,Таблица1[],3,0),0)*$E$2/100</f>
        <v>0</v>
      </c>
      <c r="AL120" s="43">
        <f>IFERROR(VLOOKUP(G120,Таблица1[],2,0),0)*$E$2/100</f>
        <v>0</v>
      </c>
      <c r="AM120" s="43">
        <f>IFERROR(VLOOKUP(G120,Таблица1[],4,0),0)*$E$2/100</f>
        <v>0</v>
      </c>
      <c r="AN120" s="5" t="str">
        <f t="shared" si="18"/>
        <v>,  0,0,0</v>
      </c>
      <c r="AO120" s="49">
        <f>IFERROR(VLOOKUP(K120,Таблица1[],3,0),0)*$E$2/100</f>
        <v>0</v>
      </c>
      <c r="AP120" s="43">
        <f>IFERROR(VLOOKUP(K120,Таблица1[],2,0),0)*$E$2/100</f>
        <v>0</v>
      </c>
      <c r="AQ120" s="43">
        <f>IFERROR(VLOOKUP(K120,Таблица1[],4,0),0)*$E$2/100</f>
        <v>0</v>
      </c>
      <c r="AR120" s="5" t="str">
        <f t="shared" si="19"/>
        <v>,  0,0,0</v>
      </c>
      <c r="AS120" s="49">
        <f>IFERROR(VLOOKUP(O120,Таблица1[],3,0),0)*$E$2/100</f>
        <v>0</v>
      </c>
      <c r="AT120" s="43">
        <f>IFERROR(VLOOKUP(O120,Таблица1[],2,0),0)*$E$2/100</f>
        <v>0</v>
      </c>
      <c r="AU120" s="43">
        <f>IFERROR(VLOOKUP(O120,Таблица1[],4,0),0)*$E$2/100</f>
        <v>0</v>
      </c>
      <c r="AV120" s="5" t="str">
        <f t="shared" si="20"/>
        <v>,  0,0,0</v>
      </c>
      <c r="AW120" s="47">
        <f>IFERROR(VLOOKUP(P120,Таблица1[],3,0),0)*$E$2/100</f>
        <v>0</v>
      </c>
      <c r="AX120" s="43">
        <f>IFERROR(VLOOKUP(P120,Таблица1[],2,0),0)*$E$2/100</f>
        <v>85</v>
      </c>
      <c r="AY120" s="43">
        <f>IFERROR(VLOOKUP(P120,Таблица1[],4,0),0)*$E$2/100</f>
        <v>170</v>
      </c>
      <c r="AZ120" s="5" t="str">
        <f t="shared" si="21"/>
        <v>,  0,85,170</v>
      </c>
      <c r="BA120" s="43">
        <f>IFERROR(VLOOKUP(Q120,Таблица1[],3,0),0)*$E$2/100</f>
        <v>0</v>
      </c>
      <c r="BB120" s="43">
        <f>IFERROR(VLOOKUP(Q120,Таблица1[],2,0),0)*$E$2/100</f>
        <v>85</v>
      </c>
      <c r="BC120" s="43">
        <f>IFERROR(VLOOKUP(Q120,Таблица1[],4,0),0)*$E$2/100</f>
        <v>170</v>
      </c>
      <c r="BD120" s="5" t="str">
        <f t="shared" si="22"/>
        <v>,  0,85,170</v>
      </c>
      <c r="BE120" s="43">
        <f>IFERROR(VLOOKUP(R120,Таблица1[],3,0),0)*$E$2/100</f>
        <v>0</v>
      </c>
      <c r="BF120" s="43">
        <f>IFERROR(VLOOKUP(R120,Таблица1[],2,0),0)*$E$2/100</f>
        <v>85</v>
      </c>
      <c r="BG120" s="43">
        <f>IFERROR(VLOOKUP(R120,Таблица1[],4,0),0)*$E$2/100</f>
        <v>170</v>
      </c>
      <c r="BH120" s="5" t="str">
        <f t="shared" si="23"/>
        <v>,  0,85,170</v>
      </c>
      <c r="BI120" s="43">
        <f>IFERROR(VLOOKUP(S120,Таблица1[],3,0),0)*$E$2/100</f>
        <v>0</v>
      </c>
      <c r="BJ120" s="43">
        <f>IFERROR(VLOOKUP(S120,Таблица1[],2,0),0)*$E$2/100</f>
        <v>0</v>
      </c>
      <c r="BK120" s="43">
        <f>IFERROR(VLOOKUP(S120,Таблица1[],4,0),0)*$E$2/100</f>
        <v>255</v>
      </c>
      <c r="BL120" s="5" t="str">
        <f t="shared" si="24"/>
        <v>,  0,0,255</v>
      </c>
      <c r="BM120" s="43">
        <f>IFERROR(VLOOKUP(T120,Таблица1[],3,0),0)*$E$2/100</f>
        <v>0</v>
      </c>
      <c r="BN120" s="43">
        <f>IFERROR(VLOOKUP(T120,Таблица1[],2,0),0)*$E$2/100</f>
        <v>0</v>
      </c>
      <c r="BO120" s="43">
        <f>IFERROR(VLOOKUP(T120,Таблица1[],4,0),0)*$E$2/100</f>
        <v>255</v>
      </c>
      <c r="BP120" s="5" t="str">
        <f t="shared" si="25"/>
        <v>,  0,0,255</v>
      </c>
      <c r="BQ120" s="43">
        <f>IFERROR(VLOOKUP(U120,Таблица1[],3,0),0)*$E$2/100</f>
        <v>0</v>
      </c>
      <c r="BR120" s="43">
        <f>IFERROR(VLOOKUP(U120,Таблица1[],2,0),0)*$E$2/100</f>
        <v>0</v>
      </c>
      <c r="BS120" s="43">
        <f>IFERROR(VLOOKUP(U120,Таблица1[],4,0),0)*$E$2/100</f>
        <v>255</v>
      </c>
      <c r="BT120" s="5" t="str">
        <f t="shared" si="26"/>
        <v>,  0,0,255</v>
      </c>
      <c r="BU120" s="43">
        <f>IFERROR(VLOOKUP(V120,Таблица1[],3,0),0)*$E$2/100</f>
        <v>0</v>
      </c>
      <c r="BV120" s="43">
        <f>IFERROR(VLOOKUP(V120,Таблица1[],2,0),0)*$E$2/100</f>
        <v>0</v>
      </c>
      <c r="BW120" s="43">
        <f>IFERROR(VLOOKUP(V120,Таблица1[],4,0),0)*$E$2/100</f>
        <v>255</v>
      </c>
      <c r="BX120" s="5" t="str">
        <f t="shared" si="27"/>
        <v>,  0,0,255</v>
      </c>
      <c r="BY120" s="43">
        <f>IFERROR(VLOOKUP(W120,Таблица1[],3,0),0)*$E$2/100</f>
        <v>255</v>
      </c>
      <c r="BZ120" s="43">
        <f>IFERROR(VLOOKUP(W120,Таблица1[],2,0),0)*$E$2/100</f>
        <v>0</v>
      </c>
      <c r="CA120" s="43">
        <f>IFERROR(VLOOKUP(W120,Таблица1[],4,0),0)*$E$2/100</f>
        <v>0</v>
      </c>
      <c r="CB120" s="5" t="str">
        <f t="shared" si="28"/>
        <v>,  255,0,0</v>
      </c>
      <c r="CC120" s="43">
        <f>IFERROR(VLOOKUP(X120,Таблица1[],3,0),0)*$E$2/100</f>
        <v>255</v>
      </c>
      <c r="CD120" s="43">
        <f>IFERROR(VLOOKUP(X120,Таблица1[],2,0),0)*$E$2/100</f>
        <v>0</v>
      </c>
      <c r="CE120" s="43">
        <f>IFERROR(VLOOKUP(X120,Таблица1[],4,0),0)*$E$2/100</f>
        <v>0</v>
      </c>
      <c r="CF120" s="5" t="str">
        <f t="shared" si="29"/>
        <v>,  255,0,0</v>
      </c>
      <c r="CG120" s="43">
        <f>IFERROR(VLOOKUP(Y120,Таблица1[],3,0),0)*$E$2/100</f>
        <v>0</v>
      </c>
      <c r="CH120" s="43">
        <f>IFERROR(VLOOKUP(Y120,Таблица1[],2,0),0)*$E$2/100</f>
        <v>0</v>
      </c>
      <c r="CI120" s="43">
        <f>IFERROR(VLOOKUP(Y120,Таблица1[],4,0),0)*$E$2/100</f>
        <v>0</v>
      </c>
      <c r="CJ120" s="5" t="str">
        <f t="shared" si="30"/>
        <v>,  0,0,0</v>
      </c>
      <c r="CK120" s="43">
        <f>IFERROR(VLOOKUP(Z120,Таблица1[],3,0),0)*$E$2/100</f>
        <v>0</v>
      </c>
      <c r="CL120" s="43">
        <f>IFERROR(VLOOKUP(Z120,Таблица1[],2,0),0)*$E$2/100</f>
        <v>0</v>
      </c>
      <c r="CM120" s="43">
        <f>IFERROR(VLOOKUP(Z120,Таблица1[],4,0),0)*$E$2/100</f>
        <v>0</v>
      </c>
      <c r="CN120" s="5" t="str">
        <f t="shared" si="31"/>
        <v>,  0,0,0</v>
      </c>
      <c r="CO120" s="43">
        <f>IFERROR(VLOOKUP(AA120,Таблица1[],3,0),0)*$E$2/100</f>
        <v>0</v>
      </c>
      <c r="CP120" s="43">
        <f>IFERROR(VLOOKUP(AA120,Таблица1[],2,0),0)*$E$2/100</f>
        <v>0</v>
      </c>
      <c r="CQ120" s="43">
        <f>IFERROR(VLOOKUP(AA120,Таблица1[],4,0),0)*$E$2/100</f>
        <v>0</v>
      </c>
      <c r="CR120" s="5" t="str">
        <f t="shared" si="32"/>
        <v>,  0,0,0</v>
      </c>
    </row>
    <row r="121" spans="2:96" x14ac:dyDescent="0.45">
      <c r="B121" s="43">
        <v>64</v>
      </c>
      <c r="C121" s="43">
        <v>0</v>
      </c>
      <c r="D121" s="43">
        <v>20</v>
      </c>
      <c r="E121" s="43">
        <v>1</v>
      </c>
      <c r="F121" t="str">
        <f t="shared" si="33"/>
        <v>64,0,20,1</v>
      </c>
      <c r="P121" s="40" t="s">
        <v>40</v>
      </c>
      <c r="Q121" s="40" t="s">
        <v>40</v>
      </c>
      <c r="R121" s="40" t="s">
        <v>40</v>
      </c>
      <c r="S121" s="38" t="s">
        <v>39</v>
      </c>
      <c r="T121" s="38" t="s">
        <v>39</v>
      </c>
      <c r="U121" s="38" t="s">
        <v>39</v>
      </c>
      <c r="V121" s="38" t="s">
        <v>39</v>
      </c>
      <c r="W121" s="35" t="s">
        <v>35</v>
      </c>
      <c r="X121" s="35" t="s">
        <v>35</v>
      </c>
      <c r="AC121" t="str">
        <f>CONCATENATE($X$2,F121,CR121,CN121,CJ121,CF121,CB121,BX121,BT121,BP121,BL121,BH121,BD121,AZ121)</f>
        <v>.DB   64,0,20,1,  0,0,0,  0,0,0,  0,0,0,  255,0,0,  255,0,0,  0,0,255,  0,0,255,  0,0,255,  0,0,255,  0,85,170,  0,85,170,  0,85,170</v>
      </c>
      <c r="AD121" s="43" t="s">
        <v>24</v>
      </c>
      <c r="AE121" s="43"/>
      <c r="AF121" s="43"/>
      <c r="AG121" s="49">
        <f>IFERROR(VLOOKUP(HLOOKUP($AG$4,$H$4:$AA$24,ROW(AH121)-3, FALSE),Таблица1[],3,0),0)*$E$2/100</f>
        <v>0</v>
      </c>
      <c r="AH121" s="49">
        <f>IFERROR(VLOOKUP(HLOOKUP($AG$4,$H$4:$AA$24,ROW(AH121)-3, FALSE),Таблица1[],2,0),0)*$E$2/100</f>
        <v>0</v>
      </c>
      <c r="AI121" s="49">
        <f>IFERROR(VLOOKUP(HLOOKUP($AG$4,$H$4:$AA$24,ROW(AH121)-3, FALSE),Таблица1[],4,0),0)*$E$2/100</f>
        <v>0</v>
      </c>
      <c r="AJ121" s="5" t="str">
        <f t="shared" si="17"/>
        <v>,  0,0,0</v>
      </c>
      <c r="AK121" s="49">
        <f>IFERROR(VLOOKUP(G121,Таблица1[],3,0),0)*$E$2/100</f>
        <v>0</v>
      </c>
      <c r="AL121" s="43">
        <f>IFERROR(VLOOKUP(G121,Таблица1[],2,0),0)*$E$2/100</f>
        <v>0</v>
      </c>
      <c r="AM121" s="43">
        <f>IFERROR(VLOOKUP(G121,Таблица1[],4,0),0)*$E$2/100</f>
        <v>0</v>
      </c>
      <c r="AN121" s="5" t="str">
        <f t="shared" si="18"/>
        <v>,  0,0,0</v>
      </c>
      <c r="AO121" s="49">
        <f>IFERROR(VLOOKUP(K121,Таблица1[],3,0),0)*$E$2/100</f>
        <v>0</v>
      </c>
      <c r="AP121" s="43">
        <f>IFERROR(VLOOKUP(K121,Таблица1[],2,0),0)*$E$2/100</f>
        <v>0</v>
      </c>
      <c r="AQ121" s="43">
        <f>IFERROR(VLOOKUP(K121,Таблица1[],4,0),0)*$E$2/100</f>
        <v>0</v>
      </c>
      <c r="AR121" s="5" t="str">
        <f t="shared" si="19"/>
        <v>,  0,0,0</v>
      </c>
      <c r="AS121" s="49">
        <f>IFERROR(VLOOKUP(O121,Таблица1[],3,0),0)*$E$2/100</f>
        <v>0</v>
      </c>
      <c r="AT121" s="43">
        <f>IFERROR(VLOOKUP(O121,Таблица1[],2,0),0)*$E$2/100</f>
        <v>0</v>
      </c>
      <c r="AU121" s="43">
        <f>IFERROR(VLOOKUP(O121,Таблица1[],4,0),0)*$E$2/100</f>
        <v>0</v>
      </c>
      <c r="AV121" s="5" t="str">
        <f t="shared" si="20"/>
        <v>,  0,0,0</v>
      </c>
      <c r="AW121" s="47">
        <f>IFERROR(VLOOKUP(P121,Таблица1[],3,0),0)*$E$2/100</f>
        <v>0</v>
      </c>
      <c r="AX121" s="43">
        <f>IFERROR(VLOOKUP(P121,Таблица1[],2,0),0)*$E$2/100</f>
        <v>85</v>
      </c>
      <c r="AY121" s="43">
        <f>IFERROR(VLOOKUP(P121,Таблица1[],4,0),0)*$E$2/100</f>
        <v>170</v>
      </c>
      <c r="AZ121" s="5" t="str">
        <f t="shared" si="21"/>
        <v>,  0,85,170</v>
      </c>
      <c r="BA121" s="43">
        <f>IFERROR(VLOOKUP(Q121,Таблица1[],3,0),0)*$E$2/100</f>
        <v>0</v>
      </c>
      <c r="BB121" s="43">
        <f>IFERROR(VLOOKUP(Q121,Таблица1[],2,0),0)*$E$2/100</f>
        <v>85</v>
      </c>
      <c r="BC121" s="43">
        <f>IFERROR(VLOOKUP(Q121,Таблица1[],4,0),0)*$E$2/100</f>
        <v>170</v>
      </c>
      <c r="BD121" s="5" t="str">
        <f t="shared" si="22"/>
        <v>,  0,85,170</v>
      </c>
      <c r="BE121" s="43">
        <f>IFERROR(VLOOKUP(R121,Таблица1[],3,0),0)*$E$2/100</f>
        <v>0</v>
      </c>
      <c r="BF121" s="43">
        <f>IFERROR(VLOOKUP(R121,Таблица1[],2,0),0)*$E$2/100</f>
        <v>85</v>
      </c>
      <c r="BG121" s="43">
        <f>IFERROR(VLOOKUP(R121,Таблица1[],4,0),0)*$E$2/100</f>
        <v>170</v>
      </c>
      <c r="BH121" s="5" t="str">
        <f t="shared" si="23"/>
        <v>,  0,85,170</v>
      </c>
      <c r="BI121" s="43">
        <f>IFERROR(VLOOKUP(S121,Таблица1[],3,0),0)*$E$2/100</f>
        <v>0</v>
      </c>
      <c r="BJ121" s="43">
        <f>IFERROR(VLOOKUP(S121,Таблица1[],2,0),0)*$E$2/100</f>
        <v>0</v>
      </c>
      <c r="BK121" s="43">
        <f>IFERROR(VLOOKUP(S121,Таблица1[],4,0),0)*$E$2/100</f>
        <v>255</v>
      </c>
      <c r="BL121" s="5" t="str">
        <f t="shared" si="24"/>
        <v>,  0,0,255</v>
      </c>
      <c r="BM121" s="43">
        <f>IFERROR(VLOOKUP(T121,Таблица1[],3,0),0)*$E$2/100</f>
        <v>0</v>
      </c>
      <c r="BN121" s="43">
        <f>IFERROR(VLOOKUP(T121,Таблица1[],2,0),0)*$E$2/100</f>
        <v>0</v>
      </c>
      <c r="BO121" s="43">
        <f>IFERROR(VLOOKUP(T121,Таблица1[],4,0),0)*$E$2/100</f>
        <v>255</v>
      </c>
      <c r="BP121" s="5" t="str">
        <f t="shared" si="25"/>
        <v>,  0,0,255</v>
      </c>
      <c r="BQ121" s="43">
        <f>IFERROR(VLOOKUP(U121,Таблица1[],3,0),0)*$E$2/100</f>
        <v>0</v>
      </c>
      <c r="BR121" s="43">
        <f>IFERROR(VLOOKUP(U121,Таблица1[],2,0),0)*$E$2/100</f>
        <v>0</v>
      </c>
      <c r="BS121" s="43">
        <f>IFERROR(VLOOKUP(U121,Таблица1[],4,0),0)*$E$2/100</f>
        <v>255</v>
      </c>
      <c r="BT121" s="5" t="str">
        <f t="shared" si="26"/>
        <v>,  0,0,255</v>
      </c>
      <c r="BU121" s="43">
        <f>IFERROR(VLOOKUP(V121,Таблица1[],3,0),0)*$E$2/100</f>
        <v>0</v>
      </c>
      <c r="BV121" s="43">
        <f>IFERROR(VLOOKUP(V121,Таблица1[],2,0),0)*$E$2/100</f>
        <v>0</v>
      </c>
      <c r="BW121" s="43">
        <f>IFERROR(VLOOKUP(V121,Таблица1[],4,0),0)*$E$2/100</f>
        <v>255</v>
      </c>
      <c r="BX121" s="5" t="str">
        <f t="shared" si="27"/>
        <v>,  0,0,255</v>
      </c>
      <c r="BY121" s="43">
        <f>IFERROR(VLOOKUP(W121,Таблица1[],3,0),0)*$E$2/100</f>
        <v>255</v>
      </c>
      <c r="BZ121" s="43">
        <f>IFERROR(VLOOKUP(W121,Таблица1[],2,0),0)*$E$2/100</f>
        <v>0</v>
      </c>
      <c r="CA121" s="43">
        <f>IFERROR(VLOOKUP(W121,Таблица1[],4,0),0)*$E$2/100</f>
        <v>0</v>
      </c>
      <c r="CB121" s="5" t="str">
        <f t="shared" si="28"/>
        <v>,  255,0,0</v>
      </c>
      <c r="CC121" s="43">
        <f>IFERROR(VLOOKUP(X121,Таблица1[],3,0),0)*$E$2/100</f>
        <v>255</v>
      </c>
      <c r="CD121" s="43">
        <f>IFERROR(VLOOKUP(X121,Таблица1[],2,0),0)*$E$2/100</f>
        <v>0</v>
      </c>
      <c r="CE121" s="43">
        <f>IFERROR(VLOOKUP(X121,Таблица1[],4,0),0)*$E$2/100</f>
        <v>0</v>
      </c>
      <c r="CF121" s="5" t="str">
        <f t="shared" si="29"/>
        <v>,  255,0,0</v>
      </c>
      <c r="CG121" s="43">
        <f>IFERROR(VLOOKUP(Y121,Таблица1[],3,0),0)*$E$2/100</f>
        <v>0</v>
      </c>
      <c r="CH121" s="43">
        <f>IFERROR(VLOOKUP(Y121,Таблица1[],2,0),0)*$E$2/100</f>
        <v>0</v>
      </c>
      <c r="CI121" s="43">
        <f>IFERROR(VLOOKUP(Y121,Таблица1[],4,0),0)*$E$2/100</f>
        <v>0</v>
      </c>
      <c r="CJ121" s="5" t="str">
        <f t="shared" si="30"/>
        <v>,  0,0,0</v>
      </c>
      <c r="CK121" s="43">
        <f>IFERROR(VLOOKUP(Z121,Таблица1[],3,0),0)*$E$2/100</f>
        <v>0</v>
      </c>
      <c r="CL121" s="43">
        <f>IFERROR(VLOOKUP(Z121,Таблица1[],2,0),0)*$E$2/100</f>
        <v>0</v>
      </c>
      <c r="CM121" s="43">
        <f>IFERROR(VLOOKUP(Z121,Таблица1[],4,0),0)*$E$2/100</f>
        <v>0</v>
      </c>
      <c r="CN121" s="5" t="str">
        <f t="shared" si="31"/>
        <v>,  0,0,0</v>
      </c>
      <c r="CO121" s="43">
        <f>IFERROR(VLOOKUP(AA121,Таблица1[],3,0),0)*$E$2/100</f>
        <v>0</v>
      </c>
      <c r="CP121" s="43">
        <f>IFERROR(VLOOKUP(AA121,Таблица1[],2,0),0)*$E$2/100</f>
        <v>0</v>
      </c>
      <c r="CQ121" s="43">
        <f>IFERROR(VLOOKUP(AA121,Таблица1[],4,0),0)*$E$2/100</f>
        <v>0</v>
      </c>
      <c r="CR121" s="5" t="str">
        <f t="shared" si="32"/>
        <v>,  0,0,0</v>
      </c>
    </row>
    <row r="122" spans="2:96" x14ac:dyDescent="0.45">
      <c r="B122" s="43">
        <v>1</v>
      </c>
      <c r="C122" s="43">
        <v>0</v>
      </c>
      <c r="D122" s="43">
        <v>20</v>
      </c>
      <c r="E122" s="43">
        <v>1</v>
      </c>
      <c r="F122" t="str">
        <f t="shared" si="33"/>
        <v>1,0,20,1</v>
      </c>
      <c r="P122" s="40" t="s">
        <v>40</v>
      </c>
      <c r="Q122" s="40" t="s">
        <v>40</v>
      </c>
      <c r="R122" s="40" t="s">
        <v>40</v>
      </c>
      <c r="S122" s="38" t="s">
        <v>39</v>
      </c>
      <c r="T122" s="38" t="s">
        <v>39</v>
      </c>
      <c r="U122" s="38" t="s">
        <v>39</v>
      </c>
      <c r="V122" s="38" t="s">
        <v>39</v>
      </c>
      <c r="W122" s="35" t="s">
        <v>35</v>
      </c>
      <c r="X122" s="35" t="s">
        <v>35</v>
      </c>
      <c r="AA122" s="33" t="s">
        <v>33</v>
      </c>
      <c r="AC122" t="str">
        <f>CONCATENATE($X$2,F122,CR122,CN122,CJ122,CF122,CB122,BX122,BT122,BP122,BL122,BH122,BD122,AZ122)</f>
        <v>.DB   1,0,20,1,  128,128,0,  0,0,0,  0,0,0,  255,0,0,  255,0,0,  0,0,255,  0,0,255,  0,0,255,  0,0,255,  0,85,170,  0,85,170,  0,85,170</v>
      </c>
      <c r="AD122" s="43" t="s">
        <v>24</v>
      </c>
      <c r="AE122" s="43"/>
      <c r="AF122" s="43"/>
      <c r="AG122" s="49">
        <f>IFERROR(VLOOKUP(HLOOKUP($AG$4,$H$4:$AA$24,ROW(AH122)-3, FALSE),Таблица1[],3,0),0)*$E$2/100</f>
        <v>0</v>
      </c>
      <c r="AH122" s="49">
        <f>IFERROR(VLOOKUP(HLOOKUP($AG$4,$H$4:$AA$24,ROW(AH122)-3, FALSE),Таблица1[],2,0),0)*$E$2/100</f>
        <v>0</v>
      </c>
      <c r="AI122" s="49">
        <f>IFERROR(VLOOKUP(HLOOKUP($AG$4,$H$4:$AA$24,ROW(AH122)-3, FALSE),Таблица1[],4,0),0)*$E$2/100</f>
        <v>0</v>
      </c>
      <c r="AJ122" s="5" t="str">
        <f t="shared" si="17"/>
        <v>,  0,0,0</v>
      </c>
      <c r="AK122" s="49">
        <f>IFERROR(VLOOKUP(G122,Таблица1[],3,0),0)*$E$2/100</f>
        <v>0</v>
      </c>
      <c r="AL122" s="43">
        <f>IFERROR(VLOOKUP(G122,Таблица1[],2,0),0)*$E$2/100</f>
        <v>0</v>
      </c>
      <c r="AM122" s="43">
        <f>IFERROR(VLOOKUP(G122,Таблица1[],4,0),0)*$E$2/100</f>
        <v>0</v>
      </c>
      <c r="AN122" s="5" t="str">
        <f t="shared" si="18"/>
        <v>,  0,0,0</v>
      </c>
      <c r="AO122" s="49">
        <f>IFERROR(VLOOKUP(K122,Таблица1[],3,0),0)*$E$2/100</f>
        <v>0</v>
      </c>
      <c r="AP122" s="43">
        <f>IFERROR(VLOOKUP(K122,Таблица1[],2,0),0)*$E$2/100</f>
        <v>0</v>
      </c>
      <c r="AQ122" s="43">
        <f>IFERROR(VLOOKUP(K122,Таблица1[],4,0),0)*$E$2/100</f>
        <v>0</v>
      </c>
      <c r="AR122" s="5" t="str">
        <f t="shared" si="19"/>
        <v>,  0,0,0</v>
      </c>
      <c r="AS122" s="49">
        <f>IFERROR(VLOOKUP(O122,Таблица1[],3,0),0)*$E$2/100</f>
        <v>0</v>
      </c>
      <c r="AT122" s="43">
        <f>IFERROR(VLOOKUP(O122,Таблица1[],2,0),0)*$E$2/100</f>
        <v>0</v>
      </c>
      <c r="AU122" s="43">
        <f>IFERROR(VLOOKUP(O122,Таблица1[],4,0),0)*$E$2/100</f>
        <v>0</v>
      </c>
      <c r="AV122" s="5" t="str">
        <f t="shared" si="20"/>
        <v>,  0,0,0</v>
      </c>
      <c r="AW122" s="47">
        <f>IFERROR(VLOOKUP(P122,Таблица1[],3,0),0)*$E$2/100</f>
        <v>0</v>
      </c>
      <c r="AX122" s="43">
        <f>IFERROR(VLOOKUP(P122,Таблица1[],2,0),0)*$E$2/100</f>
        <v>85</v>
      </c>
      <c r="AY122" s="43">
        <f>IFERROR(VLOOKUP(P122,Таблица1[],4,0),0)*$E$2/100</f>
        <v>170</v>
      </c>
      <c r="AZ122" s="5" t="str">
        <f t="shared" si="21"/>
        <v>,  0,85,170</v>
      </c>
      <c r="BA122" s="43">
        <f>IFERROR(VLOOKUP(Q122,Таблица1[],3,0),0)*$E$2/100</f>
        <v>0</v>
      </c>
      <c r="BB122" s="43">
        <f>IFERROR(VLOOKUP(Q122,Таблица1[],2,0),0)*$E$2/100</f>
        <v>85</v>
      </c>
      <c r="BC122" s="43">
        <f>IFERROR(VLOOKUP(Q122,Таблица1[],4,0),0)*$E$2/100</f>
        <v>170</v>
      </c>
      <c r="BD122" s="5" t="str">
        <f t="shared" si="22"/>
        <v>,  0,85,170</v>
      </c>
      <c r="BE122" s="43">
        <f>IFERROR(VLOOKUP(R122,Таблица1[],3,0),0)*$E$2/100</f>
        <v>0</v>
      </c>
      <c r="BF122" s="43">
        <f>IFERROR(VLOOKUP(R122,Таблица1[],2,0),0)*$E$2/100</f>
        <v>85</v>
      </c>
      <c r="BG122" s="43">
        <f>IFERROR(VLOOKUP(R122,Таблица1[],4,0),0)*$E$2/100</f>
        <v>170</v>
      </c>
      <c r="BH122" s="5" t="str">
        <f t="shared" si="23"/>
        <v>,  0,85,170</v>
      </c>
      <c r="BI122" s="43">
        <f>IFERROR(VLOOKUP(S122,Таблица1[],3,0),0)*$E$2/100</f>
        <v>0</v>
      </c>
      <c r="BJ122" s="43">
        <f>IFERROR(VLOOKUP(S122,Таблица1[],2,0),0)*$E$2/100</f>
        <v>0</v>
      </c>
      <c r="BK122" s="43">
        <f>IFERROR(VLOOKUP(S122,Таблица1[],4,0),0)*$E$2/100</f>
        <v>255</v>
      </c>
      <c r="BL122" s="5" t="str">
        <f t="shared" si="24"/>
        <v>,  0,0,255</v>
      </c>
      <c r="BM122" s="43">
        <f>IFERROR(VLOOKUP(T122,Таблица1[],3,0),0)*$E$2/100</f>
        <v>0</v>
      </c>
      <c r="BN122" s="43">
        <f>IFERROR(VLOOKUP(T122,Таблица1[],2,0),0)*$E$2/100</f>
        <v>0</v>
      </c>
      <c r="BO122" s="43">
        <f>IFERROR(VLOOKUP(T122,Таблица1[],4,0),0)*$E$2/100</f>
        <v>255</v>
      </c>
      <c r="BP122" s="5" t="str">
        <f t="shared" si="25"/>
        <v>,  0,0,255</v>
      </c>
      <c r="BQ122" s="43">
        <f>IFERROR(VLOOKUP(U122,Таблица1[],3,0),0)*$E$2/100</f>
        <v>0</v>
      </c>
      <c r="BR122" s="43">
        <f>IFERROR(VLOOKUP(U122,Таблица1[],2,0),0)*$E$2/100</f>
        <v>0</v>
      </c>
      <c r="BS122" s="43">
        <f>IFERROR(VLOOKUP(U122,Таблица1[],4,0),0)*$E$2/100</f>
        <v>255</v>
      </c>
      <c r="BT122" s="5" t="str">
        <f t="shared" si="26"/>
        <v>,  0,0,255</v>
      </c>
      <c r="BU122" s="43">
        <f>IFERROR(VLOOKUP(V122,Таблица1[],3,0),0)*$E$2/100</f>
        <v>0</v>
      </c>
      <c r="BV122" s="43">
        <f>IFERROR(VLOOKUP(V122,Таблица1[],2,0),0)*$E$2/100</f>
        <v>0</v>
      </c>
      <c r="BW122" s="43">
        <f>IFERROR(VLOOKUP(V122,Таблица1[],4,0),0)*$E$2/100</f>
        <v>255</v>
      </c>
      <c r="BX122" s="5" t="str">
        <f t="shared" si="27"/>
        <v>,  0,0,255</v>
      </c>
      <c r="BY122" s="43">
        <f>IFERROR(VLOOKUP(W122,Таблица1[],3,0),0)*$E$2/100</f>
        <v>255</v>
      </c>
      <c r="BZ122" s="43">
        <f>IFERROR(VLOOKUP(W122,Таблица1[],2,0),0)*$E$2/100</f>
        <v>0</v>
      </c>
      <c r="CA122" s="43">
        <f>IFERROR(VLOOKUP(W122,Таблица1[],4,0),0)*$E$2/100</f>
        <v>0</v>
      </c>
      <c r="CB122" s="5" t="str">
        <f t="shared" si="28"/>
        <v>,  255,0,0</v>
      </c>
      <c r="CC122" s="43">
        <f>IFERROR(VLOOKUP(X122,Таблица1[],3,0),0)*$E$2/100</f>
        <v>255</v>
      </c>
      <c r="CD122" s="43">
        <f>IFERROR(VLOOKUP(X122,Таблица1[],2,0),0)*$E$2/100</f>
        <v>0</v>
      </c>
      <c r="CE122" s="43">
        <f>IFERROR(VLOOKUP(X122,Таблица1[],4,0),0)*$E$2/100</f>
        <v>0</v>
      </c>
      <c r="CF122" s="5" t="str">
        <f t="shared" si="29"/>
        <v>,  255,0,0</v>
      </c>
      <c r="CG122" s="43">
        <f>IFERROR(VLOOKUP(Y122,Таблица1[],3,0),0)*$E$2/100</f>
        <v>0</v>
      </c>
      <c r="CH122" s="43">
        <f>IFERROR(VLOOKUP(Y122,Таблица1[],2,0),0)*$E$2/100</f>
        <v>0</v>
      </c>
      <c r="CI122" s="43">
        <f>IFERROR(VLOOKUP(Y122,Таблица1[],4,0),0)*$E$2/100</f>
        <v>0</v>
      </c>
      <c r="CJ122" s="5" t="str">
        <f t="shared" si="30"/>
        <v>,  0,0,0</v>
      </c>
      <c r="CK122" s="43">
        <f>IFERROR(VLOOKUP(Z122,Таблица1[],3,0),0)*$E$2/100</f>
        <v>0</v>
      </c>
      <c r="CL122" s="43">
        <f>IFERROR(VLOOKUP(Z122,Таблица1[],2,0),0)*$E$2/100</f>
        <v>0</v>
      </c>
      <c r="CM122" s="43">
        <f>IFERROR(VLOOKUP(Z122,Таблица1[],4,0),0)*$E$2/100</f>
        <v>0</v>
      </c>
      <c r="CN122" s="5" t="str">
        <f t="shared" si="31"/>
        <v>,  0,0,0</v>
      </c>
      <c r="CO122" s="43">
        <f>IFERROR(VLOOKUP(AA122,Таблица1[],3,0),0)*$E$2/100</f>
        <v>127.5</v>
      </c>
      <c r="CP122" s="43">
        <f>IFERROR(VLOOKUP(AA122,Таблица1[],2,0),0)*$E$2/100</f>
        <v>127.5</v>
      </c>
      <c r="CQ122" s="43">
        <f>IFERROR(VLOOKUP(AA122,Таблица1[],4,0),0)*$E$2/100</f>
        <v>0</v>
      </c>
      <c r="CR122" s="5" t="str">
        <f t="shared" si="32"/>
        <v>,  128,128,0</v>
      </c>
    </row>
    <row r="123" spans="2:96" x14ac:dyDescent="0.45">
      <c r="B123" s="43">
        <v>64</v>
      </c>
      <c r="C123" s="43">
        <v>20</v>
      </c>
      <c r="D123" s="43">
        <v>64</v>
      </c>
      <c r="E123" s="43">
        <v>1</v>
      </c>
      <c r="F123" t="str">
        <f t="shared" si="33"/>
        <v>64,20,64,1</v>
      </c>
      <c r="P123" s="40" t="s">
        <v>40</v>
      </c>
      <c r="Q123" s="40" t="s">
        <v>40</v>
      </c>
      <c r="R123" s="40" t="s">
        <v>40</v>
      </c>
      <c r="S123" s="38" t="s">
        <v>39</v>
      </c>
      <c r="T123" s="38" t="s">
        <v>39</v>
      </c>
      <c r="U123" s="38" t="s">
        <v>39</v>
      </c>
      <c r="V123" s="38" t="s">
        <v>39</v>
      </c>
      <c r="W123" s="35" t="s">
        <v>35</v>
      </c>
      <c r="X123" s="35" t="s">
        <v>35</v>
      </c>
      <c r="Y123" s="31" t="s">
        <v>33</v>
      </c>
      <c r="Z123" s="31" t="s">
        <v>33</v>
      </c>
      <c r="AC123" t="str">
        <f>CONCATENATE($X$2,F123,CR123,CN123,CJ123,CF123,CB123,BX123,BT123,BP123,BL123,BH123,BD123,AZ123)</f>
        <v>.DB   64,20,64,1,  0,0,0,  128,128,0,  128,128,0,  255,0,0,  255,0,0,  0,0,255,  0,0,255,  0,0,255,  0,0,255,  0,85,170,  0,85,170,  0,85,170</v>
      </c>
      <c r="AD123" s="43" t="s">
        <v>24</v>
      </c>
      <c r="AE123" s="43"/>
      <c r="AF123" s="43"/>
      <c r="AG123" s="49">
        <f>IFERROR(VLOOKUP(HLOOKUP($AG$4,$H$4:$AA$24,ROW(AH123)-3, FALSE),Таблица1[],3,0),0)*$E$2/100</f>
        <v>0</v>
      </c>
      <c r="AH123" s="49">
        <f>IFERROR(VLOOKUP(HLOOKUP($AG$4,$H$4:$AA$24,ROW(AH123)-3, FALSE),Таблица1[],2,0),0)*$E$2/100</f>
        <v>0</v>
      </c>
      <c r="AI123" s="49">
        <f>IFERROR(VLOOKUP(HLOOKUP($AG$4,$H$4:$AA$24,ROW(AH123)-3, FALSE),Таблица1[],4,0),0)*$E$2/100</f>
        <v>0</v>
      </c>
      <c r="AJ123" s="5" t="str">
        <f t="shared" si="17"/>
        <v>,  0,0,0</v>
      </c>
      <c r="AK123" s="49">
        <f>IFERROR(VLOOKUP(G123,Таблица1[],3,0),0)*$E$2/100</f>
        <v>0</v>
      </c>
      <c r="AL123" s="43">
        <f>IFERROR(VLOOKUP(G123,Таблица1[],2,0),0)*$E$2/100</f>
        <v>0</v>
      </c>
      <c r="AM123" s="43">
        <f>IFERROR(VLOOKUP(G123,Таблица1[],4,0),0)*$E$2/100</f>
        <v>0</v>
      </c>
      <c r="AN123" s="5" t="str">
        <f t="shared" si="18"/>
        <v>,  0,0,0</v>
      </c>
      <c r="AO123" s="49">
        <f>IFERROR(VLOOKUP(K123,Таблица1[],3,0),0)*$E$2/100</f>
        <v>0</v>
      </c>
      <c r="AP123" s="43">
        <f>IFERROR(VLOOKUP(K123,Таблица1[],2,0),0)*$E$2/100</f>
        <v>0</v>
      </c>
      <c r="AQ123" s="43">
        <f>IFERROR(VLOOKUP(K123,Таблица1[],4,0),0)*$E$2/100</f>
        <v>0</v>
      </c>
      <c r="AR123" s="5" t="str">
        <f t="shared" si="19"/>
        <v>,  0,0,0</v>
      </c>
      <c r="AS123" s="49">
        <f>IFERROR(VLOOKUP(O123,Таблица1[],3,0),0)*$E$2/100</f>
        <v>0</v>
      </c>
      <c r="AT123" s="43">
        <f>IFERROR(VLOOKUP(O123,Таблица1[],2,0),0)*$E$2/100</f>
        <v>0</v>
      </c>
      <c r="AU123" s="43">
        <f>IFERROR(VLOOKUP(O123,Таблица1[],4,0),0)*$E$2/100</f>
        <v>0</v>
      </c>
      <c r="AV123" s="5" t="str">
        <f t="shared" si="20"/>
        <v>,  0,0,0</v>
      </c>
      <c r="AW123" s="47">
        <f>IFERROR(VLOOKUP(P123,Таблица1[],3,0),0)*$E$2/100</f>
        <v>0</v>
      </c>
      <c r="AX123" s="43">
        <f>IFERROR(VLOOKUP(P123,Таблица1[],2,0),0)*$E$2/100</f>
        <v>85</v>
      </c>
      <c r="AY123" s="43">
        <f>IFERROR(VLOOKUP(P123,Таблица1[],4,0),0)*$E$2/100</f>
        <v>170</v>
      </c>
      <c r="AZ123" s="5" t="str">
        <f t="shared" si="21"/>
        <v>,  0,85,170</v>
      </c>
      <c r="BA123" s="43">
        <f>IFERROR(VLOOKUP(Q123,Таблица1[],3,0),0)*$E$2/100</f>
        <v>0</v>
      </c>
      <c r="BB123" s="43">
        <f>IFERROR(VLOOKUP(Q123,Таблица1[],2,0),0)*$E$2/100</f>
        <v>85</v>
      </c>
      <c r="BC123" s="43">
        <f>IFERROR(VLOOKUP(Q123,Таблица1[],4,0),0)*$E$2/100</f>
        <v>170</v>
      </c>
      <c r="BD123" s="5" t="str">
        <f t="shared" si="22"/>
        <v>,  0,85,170</v>
      </c>
      <c r="BE123" s="43">
        <f>IFERROR(VLOOKUP(R123,Таблица1[],3,0),0)*$E$2/100</f>
        <v>0</v>
      </c>
      <c r="BF123" s="43">
        <f>IFERROR(VLOOKUP(R123,Таблица1[],2,0),0)*$E$2/100</f>
        <v>85</v>
      </c>
      <c r="BG123" s="43">
        <f>IFERROR(VLOOKUP(R123,Таблица1[],4,0),0)*$E$2/100</f>
        <v>170</v>
      </c>
      <c r="BH123" s="5" t="str">
        <f t="shared" si="23"/>
        <v>,  0,85,170</v>
      </c>
      <c r="BI123" s="43">
        <f>IFERROR(VLOOKUP(S123,Таблица1[],3,0),0)*$E$2/100</f>
        <v>0</v>
      </c>
      <c r="BJ123" s="43">
        <f>IFERROR(VLOOKUP(S123,Таблица1[],2,0),0)*$E$2/100</f>
        <v>0</v>
      </c>
      <c r="BK123" s="43">
        <f>IFERROR(VLOOKUP(S123,Таблица1[],4,0),0)*$E$2/100</f>
        <v>255</v>
      </c>
      <c r="BL123" s="5" t="str">
        <f t="shared" si="24"/>
        <v>,  0,0,255</v>
      </c>
      <c r="BM123" s="43">
        <f>IFERROR(VLOOKUP(T123,Таблица1[],3,0),0)*$E$2/100</f>
        <v>0</v>
      </c>
      <c r="BN123" s="43">
        <f>IFERROR(VLOOKUP(T123,Таблица1[],2,0),0)*$E$2/100</f>
        <v>0</v>
      </c>
      <c r="BO123" s="43">
        <f>IFERROR(VLOOKUP(T123,Таблица1[],4,0),0)*$E$2/100</f>
        <v>255</v>
      </c>
      <c r="BP123" s="5" t="str">
        <f t="shared" si="25"/>
        <v>,  0,0,255</v>
      </c>
      <c r="BQ123" s="43">
        <f>IFERROR(VLOOKUP(U123,Таблица1[],3,0),0)*$E$2/100</f>
        <v>0</v>
      </c>
      <c r="BR123" s="43">
        <f>IFERROR(VLOOKUP(U123,Таблица1[],2,0),0)*$E$2/100</f>
        <v>0</v>
      </c>
      <c r="BS123" s="43">
        <f>IFERROR(VLOOKUP(U123,Таблица1[],4,0),0)*$E$2/100</f>
        <v>255</v>
      </c>
      <c r="BT123" s="5" t="str">
        <f t="shared" si="26"/>
        <v>,  0,0,255</v>
      </c>
      <c r="BU123" s="43">
        <f>IFERROR(VLOOKUP(V123,Таблица1[],3,0),0)*$E$2/100</f>
        <v>0</v>
      </c>
      <c r="BV123" s="43">
        <f>IFERROR(VLOOKUP(V123,Таблица1[],2,0),0)*$E$2/100</f>
        <v>0</v>
      </c>
      <c r="BW123" s="43">
        <f>IFERROR(VLOOKUP(V123,Таблица1[],4,0),0)*$E$2/100</f>
        <v>255</v>
      </c>
      <c r="BX123" s="5" t="str">
        <f t="shared" si="27"/>
        <v>,  0,0,255</v>
      </c>
      <c r="BY123" s="43">
        <f>IFERROR(VLOOKUP(W123,Таблица1[],3,0),0)*$E$2/100</f>
        <v>255</v>
      </c>
      <c r="BZ123" s="43">
        <f>IFERROR(VLOOKUP(W123,Таблица1[],2,0),0)*$E$2/100</f>
        <v>0</v>
      </c>
      <c r="CA123" s="43">
        <f>IFERROR(VLOOKUP(W123,Таблица1[],4,0),0)*$E$2/100</f>
        <v>0</v>
      </c>
      <c r="CB123" s="5" t="str">
        <f t="shared" si="28"/>
        <v>,  255,0,0</v>
      </c>
      <c r="CC123" s="43">
        <f>IFERROR(VLOOKUP(X123,Таблица1[],3,0),0)*$E$2/100</f>
        <v>255</v>
      </c>
      <c r="CD123" s="43">
        <f>IFERROR(VLOOKUP(X123,Таблица1[],2,0),0)*$E$2/100</f>
        <v>0</v>
      </c>
      <c r="CE123" s="43">
        <f>IFERROR(VLOOKUP(X123,Таблица1[],4,0),0)*$E$2/100</f>
        <v>0</v>
      </c>
      <c r="CF123" s="5" t="str">
        <f t="shared" si="29"/>
        <v>,  255,0,0</v>
      </c>
      <c r="CG123" s="43">
        <f>IFERROR(VLOOKUP(Y123,Таблица1[],3,0),0)*$E$2/100</f>
        <v>127.5</v>
      </c>
      <c r="CH123" s="43">
        <f>IFERROR(VLOOKUP(Y123,Таблица1[],2,0),0)*$E$2/100</f>
        <v>127.5</v>
      </c>
      <c r="CI123" s="43">
        <f>IFERROR(VLOOKUP(Y123,Таблица1[],4,0),0)*$E$2/100</f>
        <v>0</v>
      </c>
      <c r="CJ123" s="5" t="str">
        <f t="shared" si="30"/>
        <v>,  128,128,0</v>
      </c>
      <c r="CK123" s="43">
        <f>IFERROR(VLOOKUP(Z123,Таблица1[],3,0),0)*$E$2/100</f>
        <v>127.5</v>
      </c>
      <c r="CL123" s="43">
        <f>IFERROR(VLOOKUP(Z123,Таблица1[],2,0),0)*$E$2/100</f>
        <v>127.5</v>
      </c>
      <c r="CM123" s="43">
        <f>IFERROR(VLOOKUP(Z123,Таблица1[],4,0),0)*$E$2/100</f>
        <v>0</v>
      </c>
      <c r="CN123" s="5" t="str">
        <f t="shared" si="31"/>
        <v>,  128,128,0</v>
      </c>
      <c r="CO123" s="43">
        <f>IFERROR(VLOOKUP(AA123,Таблица1[],3,0),0)*$E$2/100</f>
        <v>0</v>
      </c>
      <c r="CP123" s="43">
        <f>IFERROR(VLOOKUP(AA123,Таблица1[],2,0),0)*$E$2/100</f>
        <v>0</v>
      </c>
      <c r="CQ123" s="43">
        <f>IFERROR(VLOOKUP(AA123,Таблица1[],4,0),0)*$E$2/100</f>
        <v>0</v>
      </c>
      <c r="CR123" s="5" t="str">
        <f t="shared" si="32"/>
        <v>,  0,0,0</v>
      </c>
    </row>
    <row r="124" spans="2:96" x14ac:dyDescent="0.45">
      <c r="B124" s="43">
        <v>64</v>
      </c>
      <c r="C124" s="43">
        <v>20</v>
      </c>
      <c r="D124" s="43">
        <v>20</v>
      </c>
      <c r="E124" s="43">
        <v>1</v>
      </c>
      <c r="F124" t="str">
        <f t="shared" si="33"/>
        <v>64,20,20,1</v>
      </c>
      <c r="P124" s="40" t="s">
        <v>40</v>
      </c>
      <c r="Q124" s="40" t="s">
        <v>40</v>
      </c>
      <c r="R124" s="40" t="s">
        <v>40</v>
      </c>
      <c r="S124" s="38" t="s">
        <v>39</v>
      </c>
      <c r="T124" s="38" t="s">
        <v>39</v>
      </c>
      <c r="U124" s="38" t="s">
        <v>39</v>
      </c>
      <c r="V124" s="38" t="s">
        <v>39</v>
      </c>
      <c r="W124" s="35" t="s">
        <v>35</v>
      </c>
      <c r="X124" s="35" t="s">
        <v>35</v>
      </c>
      <c r="Y124" s="31" t="s">
        <v>33</v>
      </c>
      <c r="Z124" s="31" t="s">
        <v>33</v>
      </c>
      <c r="AC124" t="str">
        <f>CONCATENATE($X$2,F124,CR124,CN124,CJ124,CF124,CB124,BX124,BT124,BP124,BL124,BH124,BD124,AZ124)</f>
        <v>.DB   64,20,20,1,  0,0,0,  128,128,0,  128,128,0,  255,0,0,  255,0,0,  0,0,255,  0,0,255,  0,0,255,  0,0,255,  0,85,170,  0,85,170,  0,85,170</v>
      </c>
      <c r="AD124" s="43" t="s">
        <v>24</v>
      </c>
      <c r="AE124" s="43"/>
      <c r="AF124" s="43"/>
      <c r="AG124" s="49">
        <f>IFERROR(VLOOKUP(HLOOKUP($AG$4,$H$4:$AA$24,ROW(AH124)-3, FALSE),Таблица1[],3,0),0)*$E$2/100</f>
        <v>0</v>
      </c>
      <c r="AH124" s="49">
        <f>IFERROR(VLOOKUP(HLOOKUP($AG$4,$H$4:$AA$24,ROW(AH124)-3, FALSE),Таблица1[],2,0),0)*$E$2/100</f>
        <v>0</v>
      </c>
      <c r="AI124" s="49">
        <f>IFERROR(VLOOKUP(HLOOKUP($AG$4,$H$4:$AA$24,ROW(AH124)-3, FALSE),Таблица1[],4,0),0)*$E$2/100</f>
        <v>0</v>
      </c>
      <c r="AJ124" s="5" t="str">
        <f t="shared" si="17"/>
        <v>,  0,0,0</v>
      </c>
      <c r="AK124" s="49">
        <f>IFERROR(VLOOKUP(G124,Таблица1[],3,0),0)*$E$2/100</f>
        <v>0</v>
      </c>
      <c r="AL124" s="43">
        <f>IFERROR(VLOOKUP(G124,Таблица1[],2,0),0)*$E$2/100</f>
        <v>0</v>
      </c>
      <c r="AM124" s="43">
        <f>IFERROR(VLOOKUP(G124,Таблица1[],4,0),0)*$E$2/100</f>
        <v>0</v>
      </c>
      <c r="AN124" s="5" t="str">
        <f t="shared" si="18"/>
        <v>,  0,0,0</v>
      </c>
      <c r="AO124" s="49">
        <f>IFERROR(VLOOKUP(K124,Таблица1[],3,0),0)*$E$2/100</f>
        <v>0</v>
      </c>
      <c r="AP124" s="43">
        <f>IFERROR(VLOOKUP(K124,Таблица1[],2,0),0)*$E$2/100</f>
        <v>0</v>
      </c>
      <c r="AQ124" s="43">
        <f>IFERROR(VLOOKUP(K124,Таблица1[],4,0),0)*$E$2/100</f>
        <v>0</v>
      </c>
      <c r="AR124" s="5" t="str">
        <f t="shared" si="19"/>
        <v>,  0,0,0</v>
      </c>
      <c r="AS124" s="49">
        <f>IFERROR(VLOOKUP(O124,Таблица1[],3,0),0)*$E$2/100</f>
        <v>0</v>
      </c>
      <c r="AT124" s="43">
        <f>IFERROR(VLOOKUP(O124,Таблица1[],2,0),0)*$E$2/100</f>
        <v>0</v>
      </c>
      <c r="AU124" s="43">
        <f>IFERROR(VLOOKUP(O124,Таблица1[],4,0),0)*$E$2/100</f>
        <v>0</v>
      </c>
      <c r="AV124" s="5" t="str">
        <f t="shared" si="20"/>
        <v>,  0,0,0</v>
      </c>
      <c r="AW124" s="47">
        <f>IFERROR(VLOOKUP(P124,Таблица1[],3,0),0)*$E$2/100</f>
        <v>0</v>
      </c>
      <c r="AX124" s="43">
        <f>IFERROR(VLOOKUP(P124,Таблица1[],2,0),0)*$E$2/100</f>
        <v>85</v>
      </c>
      <c r="AY124" s="43">
        <f>IFERROR(VLOOKUP(P124,Таблица1[],4,0),0)*$E$2/100</f>
        <v>170</v>
      </c>
      <c r="AZ124" s="5" t="str">
        <f t="shared" si="21"/>
        <v>,  0,85,170</v>
      </c>
      <c r="BA124" s="43">
        <f>IFERROR(VLOOKUP(Q124,Таблица1[],3,0),0)*$E$2/100</f>
        <v>0</v>
      </c>
      <c r="BB124" s="43">
        <f>IFERROR(VLOOKUP(Q124,Таблица1[],2,0),0)*$E$2/100</f>
        <v>85</v>
      </c>
      <c r="BC124" s="43">
        <f>IFERROR(VLOOKUP(Q124,Таблица1[],4,0),0)*$E$2/100</f>
        <v>170</v>
      </c>
      <c r="BD124" s="5" t="str">
        <f t="shared" si="22"/>
        <v>,  0,85,170</v>
      </c>
      <c r="BE124" s="43">
        <f>IFERROR(VLOOKUP(R124,Таблица1[],3,0),0)*$E$2/100</f>
        <v>0</v>
      </c>
      <c r="BF124" s="43">
        <f>IFERROR(VLOOKUP(R124,Таблица1[],2,0),0)*$E$2/100</f>
        <v>85</v>
      </c>
      <c r="BG124" s="43">
        <f>IFERROR(VLOOKUP(R124,Таблица1[],4,0),0)*$E$2/100</f>
        <v>170</v>
      </c>
      <c r="BH124" s="5" t="str">
        <f t="shared" si="23"/>
        <v>,  0,85,170</v>
      </c>
      <c r="BI124" s="43">
        <f>IFERROR(VLOOKUP(S124,Таблица1[],3,0),0)*$E$2/100</f>
        <v>0</v>
      </c>
      <c r="BJ124" s="43">
        <f>IFERROR(VLOOKUP(S124,Таблица1[],2,0),0)*$E$2/100</f>
        <v>0</v>
      </c>
      <c r="BK124" s="43">
        <f>IFERROR(VLOOKUP(S124,Таблица1[],4,0),0)*$E$2/100</f>
        <v>255</v>
      </c>
      <c r="BL124" s="5" t="str">
        <f t="shared" si="24"/>
        <v>,  0,0,255</v>
      </c>
      <c r="BM124" s="43">
        <f>IFERROR(VLOOKUP(T124,Таблица1[],3,0),0)*$E$2/100</f>
        <v>0</v>
      </c>
      <c r="BN124" s="43">
        <f>IFERROR(VLOOKUP(T124,Таблица1[],2,0),0)*$E$2/100</f>
        <v>0</v>
      </c>
      <c r="BO124" s="43">
        <f>IFERROR(VLOOKUP(T124,Таблица1[],4,0),0)*$E$2/100</f>
        <v>255</v>
      </c>
      <c r="BP124" s="5" t="str">
        <f t="shared" si="25"/>
        <v>,  0,0,255</v>
      </c>
      <c r="BQ124" s="43">
        <f>IFERROR(VLOOKUP(U124,Таблица1[],3,0),0)*$E$2/100</f>
        <v>0</v>
      </c>
      <c r="BR124" s="43">
        <f>IFERROR(VLOOKUP(U124,Таблица1[],2,0),0)*$E$2/100</f>
        <v>0</v>
      </c>
      <c r="BS124" s="43">
        <f>IFERROR(VLOOKUP(U124,Таблица1[],4,0),0)*$E$2/100</f>
        <v>255</v>
      </c>
      <c r="BT124" s="5" t="str">
        <f t="shared" si="26"/>
        <v>,  0,0,255</v>
      </c>
      <c r="BU124" s="43">
        <f>IFERROR(VLOOKUP(V124,Таблица1[],3,0),0)*$E$2/100</f>
        <v>0</v>
      </c>
      <c r="BV124" s="43">
        <f>IFERROR(VLOOKUP(V124,Таблица1[],2,0),0)*$E$2/100</f>
        <v>0</v>
      </c>
      <c r="BW124" s="43">
        <f>IFERROR(VLOOKUP(V124,Таблица1[],4,0),0)*$E$2/100</f>
        <v>255</v>
      </c>
      <c r="BX124" s="5" t="str">
        <f t="shared" si="27"/>
        <v>,  0,0,255</v>
      </c>
      <c r="BY124" s="43">
        <f>IFERROR(VLOOKUP(W124,Таблица1[],3,0),0)*$E$2/100</f>
        <v>255</v>
      </c>
      <c r="BZ124" s="43">
        <f>IFERROR(VLOOKUP(W124,Таблица1[],2,0),0)*$E$2/100</f>
        <v>0</v>
      </c>
      <c r="CA124" s="43">
        <f>IFERROR(VLOOKUP(W124,Таблица1[],4,0),0)*$E$2/100</f>
        <v>0</v>
      </c>
      <c r="CB124" s="5" t="str">
        <f t="shared" si="28"/>
        <v>,  255,0,0</v>
      </c>
      <c r="CC124" s="43">
        <f>IFERROR(VLOOKUP(X124,Таблица1[],3,0),0)*$E$2/100</f>
        <v>255</v>
      </c>
      <c r="CD124" s="43">
        <f>IFERROR(VLOOKUP(X124,Таблица1[],2,0),0)*$E$2/100</f>
        <v>0</v>
      </c>
      <c r="CE124" s="43">
        <f>IFERROR(VLOOKUP(X124,Таблица1[],4,0),0)*$E$2/100</f>
        <v>0</v>
      </c>
      <c r="CF124" s="5" t="str">
        <f t="shared" si="29"/>
        <v>,  255,0,0</v>
      </c>
      <c r="CG124" s="43">
        <f>IFERROR(VLOOKUP(Y124,Таблица1[],3,0),0)*$E$2/100</f>
        <v>127.5</v>
      </c>
      <c r="CH124" s="43">
        <f>IFERROR(VLOOKUP(Y124,Таблица1[],2,0),0)*$E$2/100</f>
        <v>127.5</v>
      </c>
      <c r="CI124" s="43">
        <f>IFERROR(VLOOKUP(Y124,Таблица1[],4,0),0)*$E$2/100</f>
        <v>0</v>
      </c>
      <c r="CJ124" s="5" t="str">
        <f t="shared" si="30"/>
        <v>,  128,128,0</v>
      </c>
      <c r="CK124" s="43">
        <f>IFERROR(VLOOKUP(Z124,Таблица1[],3,0),0)*$E$2/100</f>
        <v>127.5</v>
      </c>
      <c r="CL124" s="43">
        <f>IFERROR(VLOOKUP(Z124,Таблица1[],2,0),0)*$E$2/100</f>
        <v>127.5</v>
      </c>
      <c r="CM124" s="43">
        <f>IFERROR(VLOOKUP(Z124,Таблица1[],4,0),0)*$E$2/100</f>
        <v>0</v>
      </c>
      <c r="CN124" s="5" t="str">
        <f t="shared" si="31"/>
        <v>,  128,128,0</v>
      </c>
      <c r="CO124" s="43">
        <f>IFERROR(VLOOKUP(AA124,Таблица1[],3,0),0)*$E$2/100</f>
        <v>0</v>
      </c>
      <c r="CP124" s="43">
        <f>IFERROR(VLOOKUP(AA124,Таблица1[],2,0),0)*$E$2/100</f>
        <v>0</v>
      </c>
      <c r="CQ124" s="43">
        <f>IFERROR(VLOOKUP(AA124,Таблица1[],4,0),0)*$E$2/100</f>
        <v>0</v>
      </c>
      <c r="CR124" s="5" t="str">
        <f t="shared" si="32"/>
        <v>,  0,0,0</v>
      </c>
    </row>
    <row r="125" spans="2:96" x14ac:dyDescent="0.45">
      <c r="B125" s="43">
        <v>64</v>
      </c>
      <c r="C125" s="43">
        <v>20</v>
      </c>
      <c r="D125" s="43">
        <v>20</v>
      </c>
      <c r="E125" s="43">
        <v>1</v>
      </c>
      <c r="F125" t="str">
        <f t="shared" si="33"/>
        <v>64,20,20,1</v>
      </c>
      <c r="P125" s="40" t="s">
        <v>40</v>
      </c>
      <c r="Q125" s="40" t="s">
        <v>40</v>
      </c>
      <c r="R125" s="40" t="s">
        <v>40</v>
      </c>
      <c r="S125" s="38" t="s">
        <v>39</v>
      </c>
      <c r="T125" s="38" t="s">
        <v>39</v>
      </c>
      <c r="U125" s="38" t="s">
        <v>39</v>
      </c>
      <c r="V125" s="38" t="s">
        <v>39</v>
      </c>
      <c r="W125" s="35" t="s">
        <v>35</v>
      </c>
      <c r="X125" s="35" t="s">
        <v>35</v>
      </c>
      <c r="Y125" s="31" t="s">
        <v>33</v>
      </c>
      <c r="Z125" s="31" t="s">
        <v>33</v>
      </c>
      <c r="AC125" t="str">
        <f>CONCATENATE($X$2,F125,CR125,CN125,CJ125,CF125,CB125,BX125,BT125,BP125,BL125,BH125,BD125,AZ125)</f>
        <v>.DB   64,20,20,1,  0,0,0,  128,128,0,  128,128,0,  255,0,0,  255,0,0,  0,0,255,  0,0,255,  0,0,255,  0,0,255,  0,85,170,  0,85,170,  0,85,170</v>
      </c>
      <c r="AD125" s="43" t="s">
        <v>24</v>
      </c>
      <c r="AE125" s="43"/>
      <c r="AF125" s="43"/>
      <c r="AG125" s="49">
        <f>IFERROR(VLOOKUP(HLOOKUP($AG$4,$H$4:$AA$24,ROW(AH125)-3, FALSE),Таблица1[],3,0),0)*$E$2/100</f>
        <v>0</v>
      </c>
      <c r="AH125" s="49">
        <f>IFERROR(VLOOKUP(HLOOKUP($AG$4,$H$4:$AA$24,ROW(AH125)-3, FALSE),Таблица1[],2,0),0)*$E$2/100</f>
        <v>0</v>
      </c>
      <c r="AI125" s="49">
        <f>IFERROR(VLOOKUP(HLOOKUP($AG$4,$H$4:$AA$24,ROW(AH125)-3, FALSE),Таблица1[],4,0),0)*$E$2/100</f>
        <v>0</v>
      </c>
      <c r="AJ125" s="5" t="str">
        <f t="shared" si="17"/>
        <v>,  0,0,0</v>
      </c>
      <c r="AK125" s="49">
        <f>IFERROR(VLOOKUP(G125,Таблица1[],3,0),0)*$E$2/100</f>
        <v>0</v>
      </c>
      <c r="AL125" s="43">
        <f>IFERROR(VLOOKUP(G125,Таблица1[],2,0),0)*$E$2/100</f>
        <v>0</v>
      </c>
      <c r="AM125" s="43">
        <f>IFERROR(VLOOKUP(G125,Таблица1[],4,0),0)*$E$2/100</f>
        <v>0</v>
      </c>
      <c r="AN125" s="5" t="str">
        <f t="shared" si="18"/>
        <v>,  0,0,0</v>
      </c>
      <c r="AO125" s="49">
        <f>IFERROR(VLOOKUP(K125,Таблица1[],3,0),0)*$E$2/100</f>
        <v>0</v>
      </c>
      <c r="AP125" s="43">
        <f>IFERROR(VLOOKUP(K125,Таблица1[],2,0),0)*$E$2/100</f>
        <v>0</v>
      </c>
      <c r="AQ125" s="43">
        <f>IFERROR(VLOOKUP(K125,Таблица1[],4,0),0)*$E$2/100</f>
        <v>0</v>
      </c>
      <c r="AR125" s="5" t="str">
        <f t="shared" si="19"/>
        <v>,  0,0,0</v>
      </c>
      <c r="AS125" s="49">
        <f>IFERROR(VLOOKUP(O125,Таблица1[],3,0),0)*$E$2/100</f>
        <v>0</v>
      </c>
      <c r="AT125" s="43">
        <f>IFERROR(VLOOKUP(O125,Таблица1[],2,0),0)*$E$2/100</f>
        <v>0</v>
      </c>
      <c r="AU125" s="43">
        <f>IFERROR(VLOOKUP(O125,Таблица1[],4,0),0)*$E$2/100</f>
        <v>0</v>
      </c>
      <c r="AV125" s="5" t="str">
        <f t="shared" si="20"/>
        <v>,  0,0,0</v>
      </c>
      <c r="AW125" s="47">
        <f>IFERROR(VLOOKUP(P125,Таблица1[],3,0),0)*$E$2/100</f>
        <v>0</v>
      </c>
      <c r="AX125" s="43">
        <f>IFERROR(VLOOKUP(P125,Таблица1[],2,0),0)*$E$2/100</f>
        <v>85</v>
      </c>
      <c r="AY125" s="43">
        <f>IFERROR(VLOOKUP(P125,Таблица1[],4,0),0)*$E$2/100</f>
        <v>170</v>
      </c>
      <c r="AZ125" s="5" t="str">
        <f t="shared" si="21"/>
        <v>,  0,85,170</v>
      </c>
      <c r="BA125" s="43">
        <f>IFERROR(VLOOKUP(Q125,Таблица1[],3,0),0)*$E$2/100</f>
        <v>0</v>
      </c>
      <c r="BB125" s="43">
        <f>IFERROR(VLOOKUP(Q125,Таблица1[],2,0),0)*$E$2/100</f>
        <v>85</v>
      </c>
      <c r="BC125" s="43">
        <f>IFERROR(VLOOKUP(Q125,Таблица1[],4,0),0)*$E$2/100</f>
        <v>170</v>
      </c>
      <c r="BD125" s="5" t="str">
        <f t="shared" si="22"/>
        <v>,  0,85,170</v>
      </c>
      <c r="BE125" s="43">
        <f>IFERROR(VLOOKUP(R125,Таблица1[],3,0),0)*$E$2/100</f>
        <v>0</v>
      </c>
      <c r="BF125" s="43">
        <f>IFERROR(VLOOKUP(R125,Таблица1[],2,0),0)*$E$2/100</f>
        <v>85</v>
      </c>
      <c r="BG125" s="43">
        <f>IFERROR(VLOOKUP(R125,Таблица1[],4,0),0)*$E$2/100</f>
        <v>170</v>
      </c>
      <c r="BH125" s="5" t="str">
        <f t="shared" si="23"/>
        <v>,  0,85,170</v>
      </c>
      <c r="BI125" s="43">
        <f>IFERROR(VLOOKUP(S125,Таблица1[],3,0),0)*$E$2/100</f>
        <v>0</v>
      </c>
      <c r="BJ125" s="43">
        <f>IFERROR(VLOOKUP(S125,Таблица1[],2,0),0)*$E$2/100</f>
        <v>0</v>
      </c>
      <c r="BK125" s="43">
        <f>IFERROR(VLOOKUP(S125,Таблица1[],4,0),0)*$E$2/100</f>
        <v>255</v>
      </c>
      <c r="BL125" s="5" t="str">
        <f t="shared" si="24"/>
        <v>,  0,0,255</v>
      </c>
      <c r="BM125" s="43">
        <f>IFERROR(VLOOKUP(T125,Таблица1[],3,0),0)*$E$2/100</f>
        <v>0</v>
      </c>
      <c r="BN125" s="43">
        <f>IFERROR(VLOOKUP(T125,Таблица1[],2,0),0)*$E$2/100</f>
        <v>0</v>
      </c>
      <c r="BO125" s="43">
        <f>IFERROR(VLOOKUP(T125,Таблица1[],4,0),0)*$E$2/100</f>
        <v>255</v>
      </c>
      <c r="BP125" s="5" t="str">
        <f t="shared" si="25"/>
        <v>,  0,0,255</v>
      </c>
      <c r="BQ125" s="43">
        <f>IFERROR(VLOOKUP(U125,Таблица1[],3,0),0)*$E$2/100</f>
        <v>0</v>
      </c>
      <c r="BR125" s="43">
        <f>IFERROR(VLOOKUP(U125,Таблица1[],2,0),0)*$E$2/100</f>
        <v>0</v>
      </c>
      <c r="BS125" s="43">
        <f>IFERROR(VLOOKUP(U125,Таблица1[],4,0),0)*$E$2/100</f>
        <v>255</v>
      </c>
      <c r="BT125" s="5" t="str">
        <f t="shared" si="26"/>
        <v>,  0,0,255</v>
      </c>
      <c r="BU125" s="43">
        <f>IFERROR(VLOOKUP(V125,Таблица1[],3,0),0)*$E$2/100</f>
        <v>0</v>
      </c>
      <c r="BV125" s="43">
        <f>IFERROR(VLOOKUP(V125,Таблица1[],2,0),0)*$E$2/100</f>
        <v>0</v>
      </c>
      <c r="BW125" s="43">
        <f>IFERROR(VLOOKUP(V125,Таблица1[],4,0),0)*$E$2/100</f>
        <v>255</v>
      </c>
      <c r="BX125" s="5" t="str">
        <f t="shared" si="27"/>
        <v>,  0,0,255</v>
      </c>
      <c r="BY125" s="43">
        <f>IFERROR(VLOOKUP(W125,Таблица1[],3,0),0)*$E$2/100</f>
        <v>255</v>
      </c>
      <c r="BZ125" s="43">
        <f>IFERROR(VLOOKUP(W125,Таблица1[],2,0),0)*$E$2/100</f>
        <v>0</v>
      </c>
      <c r="CA125" s="43">
        <f>IFERROR(VLOOKUP(W125,Таблица1[],4,0),0)*$E$2/100</f>
        <v>0</v>
      </c>
      <c r="CB125" s="5" t="str">
        <f t="shared" si="28"/>
        <v>,  255,0,0</v>
      </c>
      <c r="CC125" s="43">
        <f>IFERROR(VLOOKUP(X125,Таблица1[],3,0),0)*$E$2/100</f>
        <v>255</v>
      </c>
      <c r="CD125" s="43">
        <f>IFERROR(VLOOKUP(X125,Таблица1[],2,0),0)*$E$2/100</f>
        <v>0</v>
      </c>
      <c r="CE125" s="43">
        <f>IFERROR(VLOOKUP(X125,Таблица1[],4,0),0)*$E$2/100</f>
        <v>0</v>
      </c>
      <c r="CF125" s="5" t="str">
        <f t="shared" si="29"/>
        <v>,  255,0,0</v>
      </c>
      <c r="CG125" s="43">
        <f>IFERROR(VLOOKUP(Y125,Таблица1[],3,0),0)*$E$2/100</f>
        <v>127.5</v>
      </c>
      <c r="CH125" s="43">
        <f>IFERROR(VLOOKUP(Y125,Таблица1[],2,0),0)*$E$2/100</f>
        <v>127.5</v>
      </c>
      <c r="CI125" s="43">
        <f>IFERROR(VLOOKUP(Y125,Таблица1[],4,0),0)*$E$2/100</f>
        <v>0</v>
      </c>
      <c r="CJ125" s="5" t="str">
        <f t="shared" si="30"/>
        <v>,  128,128,0</v>
      </c>
      <c r="CK125" s="43">
        <f>IFERROR(VLOOKUP(Z125,Таблица1[],3,0),0)*$E$2/100</f>
        <v>127.5</v>
      </c>
      <c r="CL125" s="43">
        <f>IFERROR(VLOOKUP(Z125,Таблица1[],2,0),0)*$E$2/100</f>
        <v>127.5</v>
      </c>
      <c r="CM125" s="43">
        <f>IFERROR(VLOOKUP(Z125,Таблица1[],4,0),0)*$E$2/100</f>
        <v>0</v>
      </c>
      <c r="CN125" s="5" t="str">
        <f t="shared" si="31"/>
        <v>,  128,128,0</v>
      </c>
      <c r="CO125" s="43">
        <f>IFERROR(VLOOKUP(AA125,Таблица1[],3,0),0)*$E$2/100</f>
        <v>0</v>
      </c>
      <c r="CP125" s="43">
        <f>IFERROR(VLOOKUP(AA125,Таблица1[],2,0),0)*$E$2/100</f>
        <v>0</v>
      </c>
      <c r="CQ125" s="43">
        <f>IFERROR(VLOOKUP(AA125,Таблица1[],4,0),0)*$E$2/100</f>
        <v>0</v>
      </c>
      <c r="CR125" s="5" t="str">
        <f t="shared" si="32"/>
        <v>,  0,0,0</v>
      </c>
    </row>
    <row r="126" spans="2:96" x14ac:dyDescent="0.45">
      <c r="B126" s="43">
        <v>1</v>
      </c>
      <c r="C126" s="43">
        <v>20</v>
      </c>
      <c r="D126" s="43">
        <v>20</v>
      </c>
      <c r="E126" s="43">
        <v>1</v>
      </c>
      <c r="F126" t="str">
        <f t="shared" si="33"/>
        <v>1,20,20,1</v>
      </c>
      <c r="P126" s="40" t="s">
        <v>40</v>
      </c>
      <c r="Q126" s="40" t="s">
        <v>40</v>
      </c>
      <c r="R126" s="40" t="s">
        <v>40</v>
      </c>
      <c r="S126" s="38" t="s">
        <v>39</v>
      </c>
      <c r="T126" s="38" t="s">
        <v>39</v>
      </c>
      <c r="U126" s="38" t="s">
        <v>39</v>
      </c>
      <c r="V126" s="38" t="s">
        <v>39</v>
      </c>
      <c r="W126" s="35" t="s">
        <v>35</v>
      </c>
      <c r="X126" s="35" t="s">
        <v>35</v>
      </c>
      <c r="Y126" s="31" t="s">
        <v>33</v>
      </c>
      <c r="Z126" s="31" t="s">
        <v>33</v>
      </c>
      <c r="AA126" s="33" t="s">
        <v>31</v>
      </c>
      <c r="AC126" t="str">
        <f>CONCATENATE($X$2,F126,CR126,CN126,CJ126,CF126,CB126,BX126,BT126,BP126,BL126,BH126,BD126,AZ126)</f>
        <v>.DB   1,20,20,1,  0,255,0,  128,128,0,  128,128,0,  255,0,0,  255,0,0,  0,0,255,  0,0,255,  0,0,255,  0,0,255,  0,85,170,  0,85,170,  0,85,170</v>
      </c>
      <c r="AD126" s="43" t="s">
        <v>24</v>
      </c>
      <c r="AE126" s="43"/>
      <c r="AF126" s="43"/>
      <c r="AG126" s="49">
        <f>IFERROR(VLOOKUP(HLOOKUP($AG$4,$H$4:$AA$24,ROW(AH126)-3, FALSE),Таблица1[],3,0),0)*$E$2/100</f>
        <v>0</v>
      </c>
      <c r="AH126" s="49">
        <f>IFERROR(VLOOKUP(HLOOKUP($AG$4,$H$4:$AA$24,ROW(AH126)-3, FALSE),Таблица1[],2,0),0)*$E$2/100</f>
        <v>0</v>
      </c>
      <c r="AI126" s="49">
        <f>IFERROR(VLOOKUP(HLOOKUP($AG$4,$H$4:$AA$24,ROW(AH126)-3, FALSE),Таблица1[],4,0),0)*$E$2/100</f>
        <v>0</v>
      </c>
      <c r="AJ126" s="5" t="str">
        <f t="shared" si="17"/>
        <v>,  0,0,0</v>
      </c>
      <c r="AK126" s="49">
        <f>IFERROR(VLOOKUP(G126,Таблица1[],3,0),0)*$E$2/100</f>
        <v>0</v>
      </c>
      <c r="AL126" s="43">
        <f>IFERROR(VLOOKUP(G126,Таблица1[],2,0),0)*$E$2/100</f>
        <v>0</v>
      </c>
      <c r="AM126" s="43">
        <f>IFERROR(VLOOKUP(G126,Таблица1[],4,0),0)*$E$2/100</f>
        <v>0</v>
      </c>
      <c r="AN126" s="5" t="str">
        <f t="shared" si="18"/>
        <v>,  0,0,0</v>
      </c>
      <c r="AO126" s="49">
        <f>IFERROR(VLOOKUP(K126,Таблица1[],3,0),0)*$E$2/100</f>
        <v>0</v>
      </c>
      <c r="AP126" s="43">
        <f>IFERROR(VLOOKUP(K126,Таблица1[],2,0),0)*$E$2/100</f>
        <v>0</v>
      </c>
      <c r="AQ126" s="43">
        <f>IFERROR(VLOOKUP(K126,Таблица1[],4,0),0)*$E$2/100</f>
        <v>0</v>
      </c>
      <c r="AR126" s="5" t="str">
        <f t="shared" si="19"/>
        <v>,  0,0,0</v>
      </c>
      <c r="AS126" s="49">
        <f>IFERROR(VLOOKUP(O126,Таблица1[],3,0),0)*$E$2/100</f>
        <v>0</v>
      </c>
      <c r="AT126" s="43">
        <f>IFERROR(VLOOKUP(O126,Таблица1[],2,0),0)*$E$2/100</f>
        <v>0</v>
      </c>
      <c r="AU126" s="43">
        <f>IFERROR(VLOOKUP(O126,Таблица1[],4,0),0)*$E$2/100</f>
        <v>0</v>
      </c>
      <c r="AV126" s="5" t="str">
        <f t="shared" si="20"/>
        <v>,  0,0,0</v>
      </c>
      <c r="AW126" s="47">
        <f>IFERROR(VLOOKUP(P126,Таблица1[],3,0),0)*$E$2/100</f>
        <v>0</v>
      </c>
      <c r="AX126" s="43">
        <f>IFERROR(VLOOKUP(P126,Таблица1[],2,0),0)*$E$2/100</f>
        <v>85</v>
      </c>
      <c r="AY126" s="43">
        <f>IFERROR(VLOOKUP(P126,Таблица1[],4,0),0)*$E$2/100</f>
        <v>170</v>
      </c>
      <c r="AZ126" s="5" t="str">
        <f t="shared" si="21"/>
        <v>,  0,85,170</v>
      </c>
      <c r="BA126" s="43">
        <f>IFERROR(VLOOKUP(Q126,Таблица1[],3,0),0)*$E$2/100</f>
        <v>0</v>
      </c>
      <c r="BB126" s="43">
        <f>IFERROR(VLOOKUP(Q126,Таблица1[],2,0),0)*$E$2/100</f>
        <v>85</v>
      </c>
      <c r="BC126" s="43">
        <f>IFERROR(VLOOKUP(Q126,Таблица1[],4,0),0)*$E$2/100</f>
        <v>170</v>
      </c>
      <c r="BD126" s="5" t="str">
        <f t="shared" si="22"/>
        <v>,  0,85,170</v>
      </c>
      <c r="BE126" s="43">
        <f>IFERROR(VLOOKUP(R126,Таблица1[],3,0),0)*$E$2/100</f>
        <v>0</v>
      </c>
      <c r="BF126" s="43">
        <f>IFERROR(VLOOKUP(R126,Таблица1[],2,0),0)*$E$2/100</f>
        <v>85</v>
      </c>
      <c r="BG126" s="43">
        <f>IFERROR(VLOOKUP(R126,Таблица1[],4,0),0)*$E$2/100</f>
        <v>170</v>
      </c>
      <c r="BH126" s="5" t="str">
        <f t="shared" si="23"/>
        <v>,  0,85,170</v>
      </c>
      <c r="BI126" s="43">
        <f>IFERROR(VLOOKUP(S126,Таблица1[],3,0),0)*$E$2/100</f>
        <v>0</v>
      </c>
      <c r="BJ126" s="43">
        <f>IFERROR(VLOOKUP(S126,Таблица1[],2,0),0)*$E$2/100</f>
        <v>0</v>
      </c>
      <c r="BK126" s="43">
        <f>IFERROR(VLOOKUP(S126,Таблица1[],4,0),0)*$E$2/100</f>
        <v>255</v>
      </c>
      <c r="BL126" s="5" t="str">
        <f t="shared" si="24"/>
        <v>,  0,0,255</v>
      </c>
      <c r="BM126" s="43">
        <f>IFERROR(VLOOKUP(T126,Таблица1[],3,0),0)*$E$2/100</f>
        <v>0</v>
      </c>
      <c r="BN126" s="43">
        <f>IFERROR(VLOOKUP(T126,Таблица1[],2,0),0)*$E$2/100</f>
        <v>0</v>
      </c>
      <c r="BO126" s="43">
        <f>IFERROR(VLOOKUP(T126,Таблица1[],4,0),0)*$E$2/100</f>
        <v>255</v>
      </c>
      <c r="BP126" s="5" t="str">
        <f t="shared" si="25"/>
        <v>,  0,0,255</v>
      </c>
      <c r="BQ126" s="43">
        <f>IFERROR(VLOOKUP(U126,Таблица1[],3,0),0)*$E$2/100</f>
        <v>0</v>
      </c>
      <c r="BR126" s="43">
        <f>IFERROR(VLOOKUP(U126,Таблица1[],2,0),0)*$E$2/100</f>
        <v>0</v>
      </c>
      <c r="BS126" s="43">
        <f>IFERROR(VLOOKUP(U126,Таблица1[],4,0),0)*$E$2/100</f>
        <v>255</v>
      </c>
      <c r="BT126" s="5" t="str">
        <f t="shared" si="26"/>
        <v>,  0,0,255</v>
      </c>
      <c r="BU126" s="43">
        <f>IFERROR(VLOOKUP(V126,Таблица1[],3,0),0)*$E$2/100</f>
        <v>0</v>
      </c>
      <c r="BV126" s="43">
        <f>IFERROR(VLOOKUP(V126,Таблица1[],2,0),0)*$E$2/100</f>
        <v>0</v>
      </c>
      <c r="BW126" s="43">
        <f>IFERROR(VLOOKUP(V126,Таблица1[],4,0),0)*$E$2/100</f>
        <v>255</v>
      </c>
      <c r="BX126" s="5" t="str">
        <f t="shared" si="27"/>
        <v>,  0,0,255</v>
      </c>
      <c r="BY126" s="43">
        <f>IFERROR(VLOOKUP(W126,Таблица1[],3,0),0)*$E$2/100</f>
        <v>255</v>
      </c>
      <c r="BZ126" s="43">
        <f>IFERROR(VLOOKUP(W126,Таблица1[],2,0),0)*$E$2/100</f>
        <v>0</v>
      </c>
      <c r="CA126" s="43">
        <f>IFERROR(VLOOKUP(W126,Таблица1[],4,0),0)*$E$2/100</f>
        <v>0</v>
      </c>
      <c r="CB126" s="5" t="str">
        <f t="shared" si="28"/>
        <v>,  255,0,0</v>
      </c>
      <c r="CC126" s="43">
        <f>IFERROR(VLOOKUP(X126,Таблица1[],3,0),0)*$E$2/100</f>
        <v>255</v>
      </c>
      <c r="CD126" s="43">
        <f>IFERROR(VLOOKUP(X126,Таблица1[],2,0),0)*$E$2/100</f>
        <v>0</v>
      </c>
      <c r="CE126" s="43">
        <f>IFERROR(VLOOKUP(X126,Таблица1[],4,0),0)*$E$2/100</f>
        <v>0</v>
      </c>
      <c r="CF126" s="5" t="str">
        <f t="shared" si="29"/>
        <v>,  255,0,0</v>
      </c>
      <c r="CG126" s="43">
        <f>IFERROR(VLOOKUP(Y126,Таблица1[],3,0),0)*$E$2/100</f>
        <v>127.5</v>
      </c>
      <c r="CH126" s="43">
        <f>IFERROR(VLOOKUP(Y126,Таблица1[],2,0),0)*$E$2/100</f>
        <v>127.5</v>
      </c>
      <c r="CI126" s="43">
        <f>IFERROR(VLOOKUP(Y126,Таблица1[],4,0),0)*$E$2/100</f>
        <v>0</v>
      </c>
      <c r="CJ126" s="5" t="str">
        <f t="shared" si="30"/>
        <v>,  128,128,0</v>
      </c>
      <c r="CK126" s="43">
        <f>IFERROR(VLOOKUP(Z126,Таблица1[],3,0),0)*$E$2/100</f>
        <v>127.5</v>
      </c>
      <c r="CL126" s="43">
        <f>IFERROR(VLOOKUP(Z126,Таблица1[],2,0),0)*$E$2/100</f>
        <v>127.5</v>
      </c>
      <c r="CM126" s="43">
        <f>IFERROR(VLOOKUP(Z126,Таблица1[],4,0),0)*$E$2/100</f>
        <v>0</v>
      </c>
      <c r="CN126" s="5" t="str">
        <f t="shared" si="31"/>
        <v>,  128,128,0</v>
      </c>
      <c r="CO126" s="43">
        <f>IFERROR(VLOOKUP(AA126,Таблица1[],3,0),0)*$E$2/100</f>
        <v>0</v>
      </c>
      <c r="CP126" s="43">
        <f>IFERROR(VLOOKUP(AA126,Таблица1[],2,0),0)*$E$2/100</f>
        <v>255</v>
      </c>
      <c r="CQ126" s="43">
        <f>IFERROR(VLOOKUP(AA126,Таблица1[],4,0),0)*$E$2/100</f>
        <v>0</v>
      </c>
      <c r="CR126" s="5" t="str">
        <f t="shared" si="32"/>
        <v>,  0,255,0</v>
      </c>
    </row>
    <row r="127" spans="2:96" x14ac:dyDescent="0.45">
      <c r="B127" s="43">
        <v>64</v>
      </c>
      <c r="C127" s="43">
        <v>20</v>
      </c>
      <c r="D127" s="43">
        <v>20</v>
      </c>
      <c r="E127" s="43">
        <v>1</v>
      </c>
      <c r="F127" t="str">
        <f t="shared" si="33"/>
        <v>64,20,20,1</v>
      </c>
      <c r="P127" s="40" t="s">
        <v>40</v>
      </c>
      <c r="Q127" s="40" t="s">
        <v>40</v>
      </c>
      <c r="R127" s="40" t="s">
        <v>40</v>
      </c>
      <c r="S127" s="38" t="s">
        <v>39</v>
      </c>
      <c r="T127" s="38" t="s">
        <v>39</v>
      </c>
      <c r="U127" s="38" t="s">
        <v>39</v>
      </c>
      <c r="V127" s="38" t="s">
        <v>39</v>
      </c>
      <c r="W127" s="35" t="s">
        <v>35</v>
      </c>
      <c r="X127" s="35" t="s">
        <v>35</v>
      </c>
      <c r="Y127" s="31" t="s">
        <v>33</v>
      </c>
      <c r="Z127" s="31" t="s">
        <v>33</v>
      </c>
      <c r="AA127" s="33" t="s">
        <v>31</v>
      </c>
      <c r="AC127" t="str">
        <f>CONCATENATE($X$2,F127,CR127,CN127,CJ127,CF127,CB127,BX127,BT127,BP127,BL127,BH127,BD127,AZ127)</f>
        <v>.DB   64,20,20,1,  0,255,0,  128,128,0,  128,128,0,  255,0,0,  255,0,0,  0,0,255,  0,0,255,  0,0,255,  0,0,255,  0,85,170,  0,85,170,  0,85,170</v>
      </c>
      <c r="AD127" s="43" t="s">
        <v>24</v>
      </c>
      <c r="AE127" s="43"/>
      <c r="AF127" s="43"/>
      <c r="AG127" s="49">
        <f>IFERROR(VLOOKUP(HLOOKUP($AG$4,$H$4:$AA$24,ROW(AH127)-3, FALSE),Таблица1[],3,0),0)*$E$2/100</f>
        <v>0</v>
      </c>
      <c r="AH127" s="49">
        <f>IFERROR(VLOOKUP(HLOOKUP($AG$4,$H$4:$AA$24,ROW(AH127)-3, FALSE),Таблица1[],2,0),0)*$E$2/100</f>
        <v>0</v>
      </c>
      <c r="AI127" s="49">
        <f>IFERROR(VLOOKUP(HLOOKUP($AG$4,$H$4:$AA$24,ROW(AH127)-3, FALSE),Таблица1[],4,0),0)*$E$2/100</f>
        <v>0</v>
      </c>
      <c r="AJ127" s="5" t="str">
        <f t="shared" si="17"/>
        <v>,  0,0,0</v>
      </c>
      <c r="AK127" s="49">
        <f>IFERROR(VLOOKUP(G127,Таблица1[],3,0),0)*$E$2/100</f>
        <v>0</v>
      </c>
      <c r="AL127" s="43">
        <f>IFERROR(VLOOKUP(G127,Таблица1[],2,0),0)*$E$2/100</f>
        <v>0</v>
      </c>
      <c r="AM127" s="43">
        <f>IFERROR(VLOOKUP(G127,Таблица1[],4,0),0)*$E$2/100</f>
        <v>0</v>
      </c>
      <c r="AN127" s="5" t="str">
        <f t="shared" si="18"/>
        <v>,  0,0,0</v>
      </c>
      <c r="AO127" s="49">
        <f>IFERROR(VLOOKUP(K127,Таблица1[],3,0),0)*$E$2/100</f>
        <v>0</v>
      </c>
      <c r="AP127" s="43">
        <f>IFERROR(VLOOKUP(K127,Таблица1[],2,0),0)*$E$2/100</f>
        <v>0</v>
      </c>
      <c r="AQ127" s="43">
        <f>IFERROR(VLOOKUP(K127,Таблица1[],4,0),0)*$E$2/100</f>
        <v>0</v>
      </c>
      <c r="AR127" s="5" t="str">
        <f t="shared" si="19"/>
        <v>,  0,0,0</v>
      </c>
      <c r="AS127" s="49">
        <f>IFERROR(VLOOKUP(O127,Таблица1[],3,0),0)*$E$2/100</f>
        <v>0</v>
      </c>
      <c r="AT127" s="43">
        <f>IFERROR(VLOOKUP(O127,Таблица1[],2,0),0)*$E$2/100</f>
        <v>0</v>
      </c>
      <c r="AU127" s="43">
        <f>IFERROR(VLOOKUP(O127,Таблица1[],4,0),0)*$E$2/100</f>
        <v>0</v>
      </c>
      <c r="AV127" s="5" t="str">
        <f t="shared" si="20"/>
        <v>,  0,0,0</v>
      </c>
      <c r="AW127" s="47">
        <f>IFERROR(VLOOKUP(P127,Таблица1[],3,0),0)*$E$2/100</f>
        <v>0</v>
      </c>
      <c r="AX127" s="43">
        <f>IFERROR(VLOOKUP(P127,Таблица1[],2,0),0)*$E$2/100</f>
        <v>85</v>
      </c>
      <c r="AY127" s="43">
        <f>IFERROR(VLOOKUP(P127,Таблица1[],4,0),0)*$E$2/100</f>
        <v>170</v>
      </c>
      <c r="AZ127" s="5" t="str">
        <f t="shared" si="21"/>
        <v>,  0,85,170</v>
      </c>
      <c r="BA127" s="43">
        <f>IFERROR(VLOOKUP(Q127,Таблица1[],3,0),0)*$E$2/100</f>
        <v>0</v>
      </c>
      <c r="BB127" s="43">
        <f>IFERROR(VLOOKUP(Q127,Таблица1[],2,0),0)*$E$2/100</f>
        <v>85</v>
      </c>
      <c r="BC127" s="43">
        <f>IFERROR(VLOOKUP(Q127,Таблица1[],4,0),0)*$E$2/100</f>
        <v>170</v>
      </c>
      <c r="BD127" s="5" t="str">
        <f t="shared" si="22"/>
        <v>,  0,85,170</v>
      </c>
      <c r="BE127" s="43">
        <f>IFERROR(VLOOKUP(R127,Таблица1[],3,0),0)*$E$2/100</f>
        <v>0</v>
      </c>
      <c r="BF127" s="43">
        <f>IFERROR(VLOOKUP(R127,Таблица1[],2,0),0)*$E$2/100</f>
        <v>85</v>
      </c>
      <c r="BG127" s="43">
        <f>IFERROR(VLOOKUP(R127,Таблица1[],4,0),0)*$E$2/100</f>
        <v>170</v>
      </c>
      <c r="BH127" s="5" t="str">
        <f t="shared" si="23"/>
        <v>,  0,85,170</v>
      </c>
      <c r="BI127" s="43">
        <f>IFERROR(VLOOKUP(S127,Таблица1[],3,0),0)*$E$2/100</f>
        <v>0</v>
      </c>
      <c r="BJ127" s="43">
        <f>IFERROR(VLOOKUP(S127,Таблица1[],2,0),0)*$E$2/100</f>
        <v>0</v>
      </c>
      <c r="BK127" s="43">
        <f>IFERROR(VLOOKUP(S127,Таблица1[],4,0),0)*$E$2/100</f>
        <v>255</v>
      </c>
      <c r="BL127" s="5" t="str">
        <f t="shared" si="24"/>
        <v>,  0,0,255</v>
      </c>
      <c r="BM127" s="43">
        <f>IFERROR(VLOOKUP(T127,Таблица1[],3,0),0)*$E$2/100</f>
        <v>0</v>
      </c>
      <c r="BN127" s="43">
        <f>IFERROR(VLOOKUP(T127,Таблица1[],2,0),0)*$E$2/100</f>
        <v>0</v>
      </c>
      <c r="BO127" s="43">
        <f>IFERROR(VLOOKUP(T127,Таблица1[],4,0),0)*$E$2/100</f>
        <v>255</v>
      </c>
      <c r="BP127" s="5" t="str">
        <f t="shared" si="25"/>
        <v>,  0,0,255</v>
      </c>
      <c r="BQ127" s="43">
        <f>IFERROR(VLOOKUP(U127,Таблица1[],3,0),0)*$E$2/100</f>
        <v>0</v>
      </c>
      <c r="BR127" s="43">
        <f>IFERROR(VLOOKUP(U127,Таблица1[],2,0),0)*$E$2/100</f>
        <v>0</v>
      </c>
      <c r="BS127" s="43">
        <f>IFERROR(VLOOKUP(U127,Таблица1[],4,0),0)*$E$2/100</f>
        <v>255</v>
      </c>
      <c r="BT127" s="5" t="str">
        <f t="shared" si="26"/>
        <v>,  0,0,255</v>
      </c>
      <c r="BU127" s="43">
        <f>IFERROR(VLOOKUP(V127,Таблица1[],3,0),0)*$E$2/100</f>
        <v>0</v>
      </c>
      <c r="BV127" s="43">
        <f>IFERROR(VLOOKUP(V127,Таблица1[],2,0),0)*$E$2/100</f>
        <v>0</v>
      </c>
      <c r="BW127" s="43">
        <f>IFERROR(VLOOKUP(V127,Таблица1[],4,0),0)*$E$2/100</f>
        <v>255</v>
      </c>
      <c r="BX127" s="5" t="str">
        <f t="shared" si="27"/>
        <v>,  0,0,255</v>
      </c>
      <c r="BY127" s="43">
        <f>IFERROR(VLOOKUP(W127,Таблица1[],3,0),0)*$E$2/100</f>
        <v>255</v>
      </c>
      <c r="BZ127" s="43">
        <f>IFERROR(VLOOKUP(W127,Таблица1[],2,0),0)*$E$2/100</f>
        <v>0</v>
      </c>
      <c r="CA127" s="43">
        <f>IFERROR(VLOOKUP(W127,Таблица1[],4,0),0)*$E$2/100</f>
        <v>0</v>
      </c>
      <c r="CB127" s="5" t="str">
        <f t="shared" si="28"/>
        <v>,  255,0,0</v>
      </c>
      <c r="CC127" s="43">
        <f>IFERROR(VLOOKUP(X127,Таблица1[],3,0),0)*$E$2/100</f>
        <v>255</v>
      </c>
      <c r="CD127" s="43">
        <f>IFERROR(VLOOKUP(X127,Таблица1[],2,0),0)*$E$2/100</f>
        <v>0</v>
      </c>
      <c r="CE127" s="43">
        <f>IFERROR(VLOOKUP(X127,Таблица1[],4,0),0)*$E$2/100</f>
        <v>0</v>
      </c>
      <c r="CF127" s="5" t="str">
        <f t="shared" si="29"/>
        <v>,  255,0,0</v>
      </c>
      <c r="CG127" s="43">
        <f>IFERROR(VLOOKUP(Y127,Таблица1[],3,0),0)*$E$2/100</f>
        <v>127.5</v>
      </c>
      <c r="CH127" s="43">
        <f>IFERROR(VLOOKUP(Y127,Таблица1[],2,0),0)*$E$2/100</f>
        <v>127.5</v>
      </c>
      <c r="CI127" s="43">
        <f>IFERROR(VLOOKUP(Y127,Таблица1[],4,0),0)*$E$2/100</f>
        <v>0</v>
      </c>
      <c r="CJ127" s="5" t="str">
        <f t="shared" si="30"/>
        <v>,  128,128,0</v>
      </c>
      <c r="CK127" s="43">
        <f>IFERROR(VLOOKUP(Z127,Таблица1[],3,0),0)*$E$2/100</f>
        <v>127.5</v>
      </c>
      <c r="CL127" s="43">
        <f>IFERROR(VLOOKUP(Z127,Таблица1[],2,0),0)*$E$2/100</f>
        <v>127.5</v>
      </c>
      <c r="CM127" s="43">
        <f>IFERROR(VLOOKUP(Z127,Таблица1[],4,0),0)*$E$2/100</f>
        <v>0</v>
      </c>
      <c r="CN127" s="5" t="str">
        <f t="shared" si="31"/>
        <v>,  128,128,0</v>
      </c>
      <c r="CO127" s="43">
        <f>IFERROR(VLOOKUP(AA127,Таблица1[],3,0),0)*$E$2/100</f>
        <v>0</v>
      </c>
      <c r="CP127" s="43">
        <f>IFERROR(VLOOKUP(AA127,Таблица1[],2,0),0)*$E$2/100</f>
        <v>255</v>
      </c>
      <c r="CQ127" s="43">
        <f>IFERROR(VLOOKUP(AA127,Таблица1[],4,0),0)*$E$2/100</f>
        <v>0</v>
      </c>
      <c r="CR127" s="5" t="str">
        <f t="shared" si="32"/>
        <v>,  0,255,0</v>
      </c>
    </row>
    <row r="128" spans="2:96" x14ac:dyDescent="0.45">
      <c r="B128" s="43">
        <v>64</v>
      </c>
      <c r="C128" s="43">
        <v>20</v>
      </c>
      <c r="D128" s="43">
        <v>20</v>
      </c>
      <c r="E128" s="43">
        <v>1</v>
      </c>
      <c r="F128" t="str">
        <f t="shared" si="33"/>
        <v>64,20,20,1</v>
      </c>
      <c r="P128" s="40" t="s">
        <v>39</v>
      </c>
      <c r="Q128" s="40" t="s">
        <v>39</v>
      </c>
      <c r="R128" s="40" t="s">
        <v>39</v>
      </c>
      <c r="S128" s="38" t="s">
        <v>35</v>
      </c>
      <c r="T128" s="38" t="s">
        <v>35</v>
      </c>
      <c r="U128" s="38" t="s">
        <v>35</v>
      </c>
      <c r="V128" s="38" t="s">
        <v>35</v>
      </c>
      <c r="W128" s="35" t="s">
        <v>33</v>
      </c>
      <c r="X128" s="35" t="s">
        <v>33</v>
      </c>
      <c r="Y128" s="31" t="s">
        <v>31</v>
      </c>
      <c r="Z128" s="31" t="s">
        <v>31</v>
      </c>
      <c r="AC128" t="str">
        <f>CONCATENATE($X$2,F128,CR128,CN128,CJ128,CF128,CB128,BX128,BT128,BP128,BL128,BH128,BD128,AZ128)</f>
        <v>.DB   64,20,20,1,  0,0,0,  0,255,0,  0,255,0,  128,128,0,  128,128,0,  255,0,0,  255,0,0,  255,0,0,  255,0,0,  0,0,255,  0,0,255,  0,0,255</v>
      </c>
      <c r="AD128" s="43" t="s">
        <v>24</v>
      </c>
      <c r="AE128" s="43"/>
      <c r="AF128" s="43"/>
      <c r="AG128" s="49">
        <f>IFERROR(VLOOKUP(HLOOKUP($AG$4,$H$4:$AA$24,ROW(AH128)-3, FALSE),Таблица1[],3,0),0)*$E$2/100</f>
        <v>0</v>
      </c>
      <c r="AH128" s="49">
        <f>IFERROR(VLOOKUP(HLOOKUP($AG$4,$H$4:$AA$24,ROW(AH128)-3, FALSE),Таблица1[],2,0),0)*$E$2/100</f>
        <v>0</v>
      </c>
      <c r="AI128" s="49">
        <f>IFERROR(VLOOKUP(HLOOKUP($AG$4,$H$4:$AA$24,ROW(AH128)-3, FALSE),Таблица1[],4,0),0)*$E$2/100</f>
        <v>0</v>
      </c>
      <c r="AJ128" s="5" t="str">
        <f t="shared" si="17"/>
        <v>,  0,0,0</v>
      </c>
      <c r="AK128" s="49">
        <f>IFERROR(VLOOKUP(G128,Таблица1[],3,0),0)*$E$2/100</f>
        <v>0</v>
      </c>
      <c r="AL128" s="43">
        <f>IFERROR(VLOOKUP(G128,Таблица1[],2,0),0)*$E$2/100</f>
        <v>0</v>
      </c>
      <c r="AM128" s="43">
        <f>IFERROR(VLOOKUP(G128,Таблица1[],4,0),0)*$E$2/100</f>
        <v>0</v>
      </c>
      <c r="AN128" s="5" t="str">
        <f t="shared" si="18"/>
        <v>,  0,0,0</v>
      </c>
      <c r="AO128" s="49">
        <f>IFERROR(VLOOKUP(K128,Таблица1[],3,0),0)*$E$2/100</f>
        <v>0</v>
      </c>
      <c r="AP128" s="43">
        <f>IFERROR(VLOOKUP(K128,Таблица1[],2,0),0)*$E$2/100</f>
        <v>0</v>
      </c>
      <c r="AQ128" s="43">
        <f>IFERROR(VLOOKUP(K128,Таблица1[],4,0),0)*$E$2/100</f>
        <v>0</v>
      </c>
      <c r="AR128" s="5" t="str">
        <f t="shared" si="19"/>
        <v>,  0,0,0</v>
      </c>
      <c r="AS128" s="49">
        <f>IFERROR(VLOOKUP(O128,Таблица1[],3,0),0)*$E$2/100</f>
        <v>0</v>
      </c>
      <c r="AT128" s="43">
        <f>IFERROR(VLOOKUP(O128,Таблица1[],2,0),0)*$E$2/100</f>
        <v>0</v>
      </c>
      <c r="AU128" s="43">
        <f>IFERROR(VLOOKUP(O128,Таблица1[],4,0),0)*$E$2/100</f>
        <v>0</v>
      </c>
      <c r="AV128" s="5" t="str">
        <f t="shared" si="20"/>
        <v>,  0,0,0</v>
      </c>
      <c r="AW128" s="47">
        <f>IFERROR(VLOOKUP(P128,Таблица1[],3,0),0)*$E$2/100</f>
        <v>0</v>
      </c>
      <c r="AX128" s="43">
        <f>IFERROR(VLOOKUP(P128,Таблица1[],2,0),0)*$E$2/100</f>
        <v>0</v>
      </c>
      <c r="AY128" s="43">
        <f>IFERROR(VLOOKUP(P128,Таблица1[],4,0),0)*$E$2/100</f>
        <v>255</v>
      </c>
      <c r="AZ128" s="5" t="str">
        <f t="shared" si="21"/>
        <v>,  0,0,255</v>
      </c>
      <c r="BA128" s="43">
        <f>IFERROR(VLOOKUP(Q128,Таблица1[],3,0),0)*$E$2/100</f>
        <v>0</v>
      </c>
      <c r="BB128" s="43">
        <f>IFERROR(VLOOKUP(Q128,Таблица1[],2,0),0)*$E$2/100</f>
        <v>0</v>
      </c>
      <c r="BC128" s="43">
        <f>IFERROR(VLOOKUP(Q128,Таблица1[],4,0),0)*$E$2/100</f>
        <v>255</v>
      </c>
      <c r="BD128" s="5" t="str">
        <f t="shared" si="22"/>
        <v>,  0,0,255</v>
      </c>
      <c r="BE128" s="43">
        <f>IFERROR(VLOOKUP(R128,Таблица1[],3,0),0)*$E$2/100</f>
        <v>0</v>
      </c>
      <c r="BF128" s="43">
        <f>IFERROR(VLOOKUP(R128,Таблица1[],2,0),0)*$E$2/100</f>
        <v>0</v>
      </c>
      <c r="BG128" s="43">
        <f>IFERROR(VLOOKUP(R128,Таблица1[],4,0),0)*$E$2/100</f>
        <v>255</v>
      </c>
      <c r="BH128" s="5" t="str">
        <f t="shared" si="23"/>
        <v>,  0,0,255</v>
      </c>
      <c r="BI128" s="43">
        <f>IFERROR(VLOOKUP(S128,Таблица1[],3,0),0)*$E$2/100</f>
        <v>255</v>
      </c>
      <c r="BJ128" s="43">
        <f>IFERROR(VLOOKUP(S128,Таблица1[],2,0),0)*$E$2/100</f>
        <v>0</v>
      </c>
      <c r="BK128" s="43">
        <f>IFERROR(VLOOKUP(S128,Таблица1[],4,0),0)*$E$2/100</f>
        <v>0</v>
      </c>
      <c r="BL128" s="5" t="str">
        <f t="shared" si="24"/>
        <v>,  255,0,0</v>
      </c>
      <c r="BM128" s="43">
        <f>IFERROR(VLOOKUP(T128,Таблица1[],3,0),0)*$E$2/100</f>
        <v>255</v>
      </c>
      <c r="BN128" s="43">
        <f>IFERROR(VLOOKUP(T128,Таблица1[],2,0),0)*$E$2/100</f>
        <v>0</v>
      </c>
      <c r="BO128" s="43">
        <f>IFERROR(VLOOKUP(T128,Таблица1[],4,0),0)*$E$2/100</f>
        <v>0</v>
      </c>
      <c r="BP128" s="5" t="str">
        <f t="shared" si="25"/>
        <v>,  255,0,0</v>
      </c>
      <c r="BQ128" s="43">
        <f>IFERROR(VLOOKUP(U128,Таблица1[],3,0),0)*$E$2/100</f>
        <v>255</v>
      </c>
      <c r="BR128" s="43">
        <f>IFERROR(VLOOKUP(U128,Таблица1[],2,0),0)*$E$2/100</f>
        <v>0</v>
      </c>
      <c r="BS128" s="43">
        <f>IFERROR(VLOOKUP(U128,Таблица1[],4,0),0)*$E$2/100</f>
        <v>0</v>
      </c>
      <c r="BT128" s="5" t="str">
        <f t="shared" si="26"/>
        <v>,  255,0,0</v>
      </c>
      <c r="BU128" s="43">
        <f>IFERROR(VLOOKUP(V128,Таблица1[],3,0),0)*$E$2/100</f>
        <v>255</v>
      </c>
      <c r="BV128" s="43">
        <f>IFERROR(VLOOKUP(V128,Таблица1[],2,0),0)*$E$2/100</f>
        <v>0</v>
      </c>
      <c r="BW128" s="43">
        <f>IFERROR(VLOOKUP(V128,Таблица1[],4,0),0)*$E$2/100</f>
        <v>0</v>
      </c>
      <c r="BX128" s="5" t="str">
        <f t="shared" si="27"/>
        <v>,  255,0,0</v>
      </c>
      <c r="BY128" s="43">
        <f>IFERROR(VLOOKUP(W128,Таблица1[],3,0),0)*$E$2/100</f>
        <v>127.5</v>
      </c>
      <c r="BZ128" s="43">
        <f>IFERROR(VLOOKUP(W128,Таблица1[],2,0),0)*$E$2/100</f>
        <v>127.5</v>
      </c>
      <c r="CA128" s="43">
        <f>IFERROR(VLOOKUP(W128,Таблица1[],4,0),0)*$E$2/100</f>
        <v>0</v>
      </c>
      <c r="CB128" s="5" t="str">
        <f t="shared" si="28"/>
        <v>,  128,128,0</v>
      </c>
      <c r="CC128" s="43">
        <f>IFERROR(VLOOKUP(X128,Таблица1[],3,0),0)*$E$2/100</f>
        <v>127.5</v>
      </c>
      <c r="CD128" s="43">
        <f>IFERROR(VLOOKUP(X128,Таблица1[],2,0),0)*$E$2/100</f>
        <v>127.5</v>
      </c>
      <c r="CE128" s="43">
        <f>IFERROR(VLOOKUP(X128,Таблица1[],4,0),0)*$E$2/100</f>
        <v>0</v>
      </c>
      <c r="CF128" s="5" t="str">
        <f t="shared" si="29"/>
        <v>,  128,128,0</v>
      </c>
      <c r="CG128" s="43">
        <f>IFERROR(VLOOKUP(Y128,Таблица1[],3,0),0)*$E$2/100</f>
        <v>0</v>
      </c>
      <c r="CH128" s="43">
        <f>IFERROR(VLOOKUP(Y128,Таблица1[],2,0),0)*$E$2/100</f>
        <v>255</v>
      </c>
      <c r="CI128" s="43">
        <f>IFERROR(VLOOKUP(Y128,Таблица1[],4,0),0)*$E$2/100</f>
        <v>0</v>
      </c>
      <c r="CJ128" s="5" t="str">
        <f t="shared" si="30"/>
        <v>,  0,255,0</v>
      </c>
      <c r="CK128" s="43">
        <f>IFERROR(VLOOKUP(Z128,Таблица1[],3,0),0)*$E$2/100</f>
        <v>0</v>
      </c>
      <c r="CL128" s="43">
        <f>IFERROR(VLOOKUP(Z128,Таблица1[],2,0),0)*$E$2/100</f>
        <v>255</v>
      </c>
      <c r="CM128" s="43">
        <f>IFERROR(VLOOKUP(Z128,Таблица1[],4,0),0)*$E$2/100</f>
        <v>0</v>
      </c>
      <c r="CN128" s="5" t="str">
        <f t="shared" si="31"/>
        <v>,  0,255,0</v>
      </c>
      <c r="CO128" s="43">
        <f>IFERROR(VLOOKUP(AA128,Таблица1[],3,0),0)*$E$2/100</f>
        <v>0</v>
      </c>
      <c r="CP128" s="43">
        <f>IFERROR(VLOOKUP(AA128,Таблица1[],2,0),0)*$E$2/100</f>
        <v>0</v>
      </c>
      <c r="CQ128" s="43">
        <f>IFERROR(VLOOKUP(AA128,Таблица1[],4,0),0)*$E$2/100</f>
        <v>0</v>
      </c>
      <c r="CR128" s="5" t="str">
        <f t="shared" si="32"/>
        <v>,  0,0,0</v>
      </c>
    </row>
    <row r="129" spans="2:96" x14ac:dyDescent="0.45">
      <c r="B129" s="43">
        <v>64</v>
      </c>
      <c r="C129" s="43">
        <v>20</v>
      </c>
      <c r="D129" s="43">
        <v>20</v>
      </c>
      <c r="E129" s="43">
        <v>1</v>
      </c>
      <c r="F129" t="str">
        <f t="shared" si="33"/>
        <v>64,20,20,1</v>
      </c>
      <c r="P129" s="40" t="s">
        <v>35</v>
      </c>
      <c r="Q129" s="40" t="s">
        <v>35</v>
      </c>
      <c r="R129" s="40" t="s">
        <v>35</v>
      </c>
      <c r="S129" s="38" t="s">
        <v>33</v>
      </c>
      <c r="T129" s="38" t="s">
        <v>33</v>
      </c>
      <c r="U129" s="38" t="s">
        <v>33</v>
      </c>
      <c r="V129" s="38" t="s">
        <v>33</v>
      </c>
      <c r="W129" s="35" t="s">
        <v>31</v>
      </c>
      <c r="X129" s="35" t="s">
        <v>31</v>
      </c>
      <c r="AC129" t="str">
        <f>CONCATENATE($X$2,F129,CR129,CN129,CJ129,CF129,CB129,BX129,BT129,BP129,BL129,BH129,BD129,AZ129)</f>
        <v>.DB   64,20,20,1,  0,0,0,  0,0,0,  0,0,0,  0,255,0,  0,255,0,  128,128,0,  128,128,0,  128,128,0,  128,128,0,  255,0,0,  255,0,0,  255,0,0</v>
      </c>
      <c r="AD129" s="43" t="s">
        <v>24</v>
      </c>
      <c r="AE129" s="43"/>
      <c r="AF129" s="43"/>
      <c r="AG129" s="49">
        <f>IFERROR(VLOOKUP(HLOOKUP($AG$4,$H$4:$AA$24,ROW(AH129)-3, FALSE),Таблица1[],3,0),0)*$E$2/100</f>
        <v>0</v>
      </c>
      <c r="AH129" s="49">
        <f>IFERROR(VLOOKUP(HLOOKUP($AG$4,$H$4:$AA$24,ROW(AH129)-3, FALSE),Таблица1[],2,0),0)*$E$2/100</f>
        <v>0</v>
      </c>
      <c r="AI129" s="49">
        <f>IFERROR(VLOOKUP(HLOOKUP($AG$4,$H$4:$AA$24,ROW(AH129)-3, FALSE),Таблица1[],4,0),0)*$E$2/100</f>
        <v>0</v>
      </c>
      <c r="AJ129" s="5" t="str">
        <f t="shared" si="17"/>
        <v>,  0,0,0</v>
      </c>
      <c r="AK129" s="49">
        <f>IFERROR(VLOOKUP(G129,Таблица1[],3,0),0)*$E$2/100</f>
        <v>0</v>
      </c>
      <c r="AL129" s="43">
        <f>IFERROR(VLOOKUP(G129,Таблица1[],2,0),0)*$E$2/100</f>
        <v>0</v>
      </c>
      <c r="AM129" s="43">
        <f>IFERROR(VLOOKUP(G129,Таблица1[],4,0),0)*$E$2/100</f>
        <v>0</v>
      </c>
      <c r="AN129" s="5" t="str">
        <f t="shared" si="18"/>
        <v>,  0,0,0</v>
      </c>
      <c r="AO129" s="49">
        <f>IFERROR(VLOOKUP(K129,Таблица1[],3,0),0)*$E$2/100</f>
        <v>0</v>
      </c>
      <c r="AP129" s="43">
        <f>IFERROR(VLOOKUP(K129,Таблица1[],2,0),0)*$E$2/100</f>
        <v>0</v>
      </c>
      <c r="AQ129" s="43">
        <f>IFERROR(VLOOKUP(K129,Таблица1[],4,0),0)*$E$2/100</f>
        <v>0</v>
      </c>
      <c r="AR129" s="5" t="str">
        <f t="shared" si="19"/>
        <v>,  0,0,0</v>
      </c>
      <c r="AS129" s="49">
        <f>IFERROR(VLOOKUP(O129,Таблица1[],3,0),0)*$E$2/100</f>
        <v>0</v>
      </c>
      <c r="AT129" s="43">
        <f>IFERROR(VLOOKUP(O129,Таблица1[],2,0),0)*$E$2/100</f>
        <v>0</v>
      </c>
      <c r="AU129" s="43">
        <f>IFERROR(VLOOKUP(O129,Таблица1[],4,0),0)*$E$2/100</f>
        <v>0</v>
      </c>
      <c r="AV129" s="5" t="str">
        <f t="shared" si="20"/>
        <v>,  0,0,0</v>
      </c>
      <c r="AW129" s="47">
        <f>IFERROR(VLOOKUP(P129,Таблица1[],3,0),0)*$E$2/100</f>
        <v>255</v>
      </c>
      <c r="AX129" s="43">
        <f>IFERROR(VLOOKUP(P129,Таблица1[],2,0),0)*$E$2/100</f>
        <v>0</v>
      </c>
      <c r="AY129" s="43">
        <f>IFERROR(VLOOKUP(P129,Таблица1[],4,0),0)*$E$2/100</f>
        <v>0</v>
      </c>
      <c r="AZ129" s="5" t="str">
        <f t="shared" si="21"/>
        <v>,  255,0,0</v>
      </c>
      <c r="BA129" s="43">
        <f>IFERROR(VLOOKUP(Q129,Таблица1[],3,0),0)*$E$2/100</f>
        <v>255</v>
      </c>
      <c r="BB129" s="43">
        <f>IFERROR(VLOOKUP(Q129,Таблица1[],2,0),0)*$E$2/100</f>
        <v>0</v>
      </c>
      <c r="BC129" s="43">
        <f>IFERROR(VLOOKUP(Q129,Таблица1[],4,0),0)*$E$2/100</f>
        <v>0</v>
      </c>
      <c r="BD129" s="5" t="str">
        <f t="shared" si="22"/>
        <v>,  255,0,0</v>
      </c>
      <c r="BE129" s="43">
        <f>IFERROR(VLOOKUP(R129,Таблица1[],3,0),0)*$E$2/100</f>
        <v>255</v>
      </c>
      <c r="BF129" s="43">
        <f>IFERROR(VLOOKUP(R129,Таблица1[],2,0),0)*$E$2/100</f>
        <v>0</v>
      </c>
      <c r="BG129" s="43">
        <f>IFERROR(VLOOKUP(R129,Таблица1[],4,0),0)*$E$2/100</f>
        <v>0</v>
      </c>
      <c r="BH129" s="5" t="str">
        <f t="shared" si="23"/>
        <v>,  255,0,0</v>
      </c>
      <c r="BI129" s="43">
        <f>IFERROR(VLOOKUP(S129,Таблица1[],3,0),0)*$E$2/100</f>
        <v>127.5</v>
      </c>
      <c r="BJ129" s="43">
        <f>IFERROR(VLOOKUP(S129,Таблица1[],2,0),0)*$E$2/100</f>
        <v>127.5</v>
      </c>
      <c r="BK129" s="43">
        <f>IFERROR(VLOOKUP(S129,Таблица1[],4,0),0)*$E$2/100</f>
        <v>0</v>
      </c>
      <c r="BL129" s="5" t="str">
        <f t="shared" si="24"/>
        <v>,  128,128,0</v>
      </c>
      <c r="BM129" s="43">
        <f>IFERROR(VLOOKUP(T129,Таблица1[],3,0),0)*$E$2/100</f>
        <v>127.5</v>
      </c>
      <c r="BN129" s="43">
        <f>IFERROR(VLOOKUP(T129,Таблица1[],2,0),0)*$E$2/100</f>
        <v>127.5</v>
      </c>
      <c r="BO129" s="43">
        <f>IFERROR(VLOOKUP(T129,Таблица1[],4,0),0)*$E$2/100</f>
        <v>0</v>
      </c>
      <c r="BP129" s="5" t="str">
        <f t="shared" si="25"/>
        <v>,  128,128,0</v>
      </c>
      <c r="BQ129" s="43">
        <f>IFERROR(VLOOKUP(U129,Таблица1[],3,0),0)*$E$2/100</f>
        <v>127.5</v>
      </c>
      <c r="BR129" s="43">
        <f>IFERROR(VLOOKUP(U129,Таблица1[],2,0),0)*$E$2/100</f>
        <v>127.5</v>
      </c>
      <c r="BS129" s="43">
        <f>IFERROR(VLOOKUP(U129,Таблица1[],4,0),0)*$E$2/100</f>
        <v>0</v>
      </c>
      <c r="BT129" s="5" t="str">
        <f t="shared" si="26"/>
        <v>,  128,128,0</v>
      </c>
      <c r="BU129" s="43">
        <f>IFERROR(VLOOKUP(V129,Таблица1[],3,0),0)*$E$2/100</f>
        <v>127.5</v>
      </c>
      <c r="BV129" s="43">
        <f>IFERROR(VLOOKUP(V129,Таблица1[],2,0),0)*$E$2/100</f>
        <v>127.5</v>
      </c>
      <c r="BW129" s="43">
        <f>IFERROR(VLOOKUP(V129,Таблица1[],4,0),0)*$E$2/100</f>
        <v>0</v>
      </c>
      <c r="BX129" s="5" t="str">
        <f t="shared" si="27"/>
        <v>,  128,128,0</v>
      </c>
      <c r="BY129" s="43">
        <f>IFERROR(VLOOKUP(W129,Таблица1[],3,0),0)*$E$2/100</f>
        <v>0</v>
      </c>
      <c r="BZ129" s="43">
        <f>IFERROR(VLOOKUP(W129,Таблица1[],2,0),0)*$E$2/100</f>
        <v>255</v>
      </c>
      <c r="CA129" s="43">
        <f>IFERROR(VLOOKUP(W129,Таблица1[],4,0),0)*$E$2/100</f>
        <v>0</v>
      </c>
      <c r="CB129" s="5" t="str">
        <f t="shared" si="28"/>
        <v>,  0,255,0</v>
      </c>
      <c r="CC129" s="43">
        <f>IFERROR(VLOOKUP(X129,Таблица1[],3,0),0)*$E$2/100</f>
        <v>0</v>
      </c>
      <c r="CD129" s="43">
        <f>IFERROR(VLOOKUP(X129,Таблица1[],2,0),0)*$E$2/100</f>
        <v>255</v>
      </c>
      <c r="CE129" s="43">
        <f>IFERROR(VLOOKUP(X129,Таблица1[],4,0),0)*$E$2/100</f>
        <v>0</v>
      </c>
      <c r="CF129" s="5" t="str">
        <f t="shared" si="29"/>
        <v>,  0,255,0</v>
      </c>
      <c r="CG129" s="43">
        <f>IFERROR(VLOOKUP(Y129,Таблица1[],3,0),0)*$E$2/100</f>
        <v>0</v>
      </c>
      <c r="CH129" s="43">
        <f>IFERROR(VLOOKUP(Y129,Таблица1[],2,0),0)*$E$2/100</f>
        <v>0</v>
      </c>
      <c r="CI129" s="43">
        <f>IFERROR(VLOOKUP(Y129,Таблица1[],4,0),0)*$E$2/100</f>
        <v>0</v>
      </c>
      <c r="CJ129" s="5" t="str">
        <f t="shared" si="30"/>
        <v>,  0,0,0</v>
      </c>
      <c r="CK129" s="43">
        <f>IFERROR(VLOOKUP(Z129,Таблица1[],3,0),0)*$E$2/100</f>
        <v>0</v>
      </c>
      <c r="CL129" s="43">
        <f>IFERROR(VLOOKUP(Z129,Таблица1[],2,0),0)*$E$2/100</f>
        <v>0</v>
      </c>
      <c r="CM129" s="43">
        <f>IFERROR(VLOOKUP(Z129,Таблица1[],4,0),0)*$E$2/100</f>
        <v>0</v>
      </c>
      <c r="CN129" s="5" t="str">
        <f t="shared" si="31"/>
        <v>,  0,0,0</v>
      </c>
      <c r="CO129" s="43">
        <f>IFERROR(VLOOKUP(AA129,Таблица1[],3,0),0)*$E$2/100</f>
        <v>0</v>
      </c>
      <c r="CP129" s="43">
        <f>IFERROR(VLOOKUP(AA129,Таблица1[],2,0),0)*$E$2/100</f>
        <v>0</v>
      </c>
      <c r="CQ129" s="43">
        <f>IFERROR(VLOOKUP(AA129,Таблица1[],4,0),0)*$E$2/100</f>
        <v>0</v>
      </c>
      <c r="CR129" s="5" t="str">
        <f t="shared" si="32"/>
        <v>,  0,0,0</v>
      </c>
    </row>
    <row r="130" spans="2:96" x14ac:dyDescent="0.45">
      <c r="B130" s="43">
        <v>64</v>
      </c>
      <c r="C130" s="43">
        <v>20</v>
      </c>
      <c r="D130" s="43">
        <v>20</v>
      </c>
      <c r="E130" s="43">
        <v>1</v>
      </c>
      <c r="F130" t="str">
        <f t="shared" si="33"/>
        <v>64,20,20,1</v>
      </c>
      <c r="P130" s="40" t="s">
        <v>33</v>
      </c>
      <c r="Q130" s="40" t="s">
        <v>33</v>
      </c>
      <c r="R130" s="40" t="s">
        <v>33</v>
      </c>
      <c r="S130" s="38" t="s">
        <v>31</v>
      </c>
      <c r="T130" s="38" t="s">
        <v>31</v>
      </c>
      <c r="U130" s="38" t="s">
        <v>31</v>
      </c>
      <c r="V130" s="38" t="s">
        <v>31</v>
      </c>
      <c r="AC130" t="str">
        <f>CONCATENATE($X$2,F130,CR130,CN130,CJ130,CF130,CB130,BX130,BT130,BP130,BL130,BH130,BD130,AZ130)</f>
        <v>.DB   64,20,20,1,  0,0,0,  0,0,0,  0,0,0,  0,0,0,  0,0,0,  0,255,0,  0,255,0,  0,255,0,  0,255,0,  128,128,0,  128,128,0,  128,128,0</v>
      </c>
      <c r="AD130" s="43" t="s">
        <v>24</v>
      </c>
      <c r="AE130" s="43"/>
      <c r="AF130" s="43"/>
      <c r="AG130" s="49">
        <f>IFERROR(VLOOKUP(HLOOKUP($AG$4,$H$4:$AA$24,ROW(AH130)-3, FALSE),Таблица1[],3,0),0)*$E$2/100</f>
        <v>0</v>
      </c>
      <c r="AH130" s="49">
        <f>IFERROR(VLOOKUP(HLOOKUP($AG$4,$H$4:$AA$24,ROW(AH130)-3, FALSE),Таблица1[],2,0),0)*$E$2/100</f>
        <v>0</v>
      </c>
      <c r="AI130" s="49">
        <f>IFERROR(VLOOKUP(HLOOKUP($AG$4,$H$4:$AA$24,ROW(AH130)-3, FALSE),Таблица1[],4,0),0)*$E$2/100</f>
        <v>0</v>
      </c>
      <c r="AJ130" s="5" t="str">
        <f t="shared" si="17"/>
        <v>,  0,0,0</v>
      </c>
      <c r="AK130" s="49">
        <f>IFERROR(VLOOKUP(G130,Таблица1[],3,0),0)*$E$2/100</f>
        <v>0</v>
      </c>
      <c r="AL130" s="43">
        <f>IFERROR(VLOOKUP(G130,Таблица1[],2,0),0)*$E$2/100</f>
        <v>0</v>
      </c>
      <c r="AM130" s="43">
        <f>IFERROR(VLOOKUP(G130,Таблица1[],4,0),0)*$E$2/100</f>
        <v>0</v>
      </c>
      <c r="AN130" s="5" t="str">
        <f t="shared" si="18"/>
        <v>,  0,0,0</v>
      </c>
      <c r="AO130" s="49">
        <f>IFERROR(VLOOKUP(K130,Таблица1[],3,0),0)*$E$2/100</f>
        <v>0</v>
      </c>
      <c r="AP130" s="43">
        <f>IFERROR(VLOOKUP(K130,Таблица1[],2,0),0)*$E$2/100</f>
        <v>0</v>
      </c>
      <c r="AQ130" s="43">
        <f>IFERROR(VLOOKUP(K130,Таблица1[],4,0),0)*$E$2/100</f>
        <v>0</v>
      </c>
      <c r="AR130" s="5" t="str">
        <f t="shared" si="19"/>
        <v>,  0,0,0</v>
      </c>
      <c r="AS130" s="49">
        <f>IFERROR(VLOOKUP(O130,Таблица1[],3,0),0)*$E$2/100</f>
        <v>0</v>
      </c>
      <c r="AT130" s="43">
        <f>IFERROR(VLOOKUP(O130,Таблица1[],2,0),0)*$E$2/100</f>
        <v>0</v>
      </c>
      <c r="AU130" s="43">
        <f>IFERROR(VLOOKUP(O130,Таблица1[],4,0),0)*$E$2/100</f>
        <v>0</v>
      </c>
      <c r="AV130" s="5" t="str">
        <f t="shared" si="20"/>
        <v>,  0,0,0</v>
      </c>
      <c r="AW130" s="47">
        <f>IFERROR(VLOOKUP(P130,Таблица1[],3,0),0)*$E$2/100</f>
        <v>127.5</v>
      </c>
      <c r="AX130" s="43">
        <f>IFERROR(VLOOKUP(P130,Таблица1[],2,0),0)*$E$2/100</f>
        <v>127.5</v>
      </c>
      <c r="AY130" s="43">
        <f>IFERROR(VLOOKUP(P130,Таблица1[],4,0),0)*$E$2/100</f>
        <v>0</v>
      </c>
      <c r="AZ130" s="5" t="str">
        <f t="shared" si="21"/>
        <v>,  128,128,0</v>
      </c>
      <c r="BA130" s="43">
        <f>IFERROR(VLOOKUP(Q130,Таблица1[],3,0),0)*$E$2/100</f>
        <v>127.5</v>
      </c>
      <c r="BB130" s="43">
        <f>IFERROR(VLOOKUP(Q130,Таблица1[],2,0),0)*$E$2/100</f>
        <v>127.5</v>
      </c>
      <c r="BC130" s="43">
        <f>IFERROR(VLOOKUP(Q130,Таблица1[],4,0),0)*$E$2/100</f>
        <v>0</v>
      </c>
      <c r="BD130" s="5" t="str">
        <f t="shared" si="22"/>
        <v>,  128,128,0</v>
      </c>
      <c r="BE130" s="43">
        <f>IFERROR(VLOOKUP(R130,Таблица1[],3,0),0)*$E$2/100</f>
        <v>127.5</v>
      </c>
      <c r="BF130" s="43">
        <f>IFERROR(VLOOKUP(R130,Таблица1[],2,0),0)*$E$2/100</f>
        <v>127.5</v>
      </c>
      <c r="BG130" s="43">
        <f>IFERROR(VLOOKUP(R130,Таблица1[],4,0),0)*$E$2/100</f>
        <v>0</v>
      </c>
      <c r="BH130" s="5" t="str">
        <f t="shared" si="23"/>
        <v>,  128,128,0</v>
      </c>
      <c r="BI130" s="43">
        <f>IFERROR(VLOOKUP(S130,Таблица1[],3,0),0)*$E$2/100</f>
        <v>0</v>
      </c>
      <c r="BJ130" s="43">
        <f>IFERROR(VLOOKUP(S130,Таблица1[],2,0),0)*$E$2/100</f>
        <v>255</v>
      </c>
      <c r="BK130" s="43">
        <f>IFERROR(VLOOKUP(S130,Таблица1[],4,0),0)*$E$2/100</f>
        <v>0</v>
      </c>
      <c r="BL130" s="5" t="str">
        <f t="shared" si="24"/>
        <v>,  0,255,0</v>
      </c>
      <c r="BM130" s="43">
        <f>IFERROR(VLOOKUP(T130,Таблица1[],3,0),0)*$E$2/100</f>
        <v>0</v>
      </c>
      <c r="BN130" s="43">
        <f>IFERROR(VLOOKUP(T130,Таблица1[],2,0),0)*$E$2/100</f>
        <v>255</v>
      </c>
      <c r="BO130" s="43">
        <f>IFERROR(VLOOKUP(T130,Таблица1[],4,0),0)*$E$2/100</f>
        <v>0</v>
      </c>
      <c r="BP130" s="5" t="str">
        <f t="shared" si="25"/>
        <v>,  0,255,0</v>
      </c>
      <c r="BQ130" s="43">
        <f>IFERROR(VLOOKUP(U130,Таблица1[],3,0),0)*$E$2/100</f>
        <v>0</v>
      </c>
      <c r="BR130" s="43">
        <f>IFERROR(VLOOKUP(U130,Таблица1[],2,0),0)*$E$2/100</f>
        <v>255</v>
      </c>
      <c r="BS130" s="43">
        <f>IFERROR(VLOOKUP(U130,Таблица1[],4,0),0)*$E$2/100</f>
        <v>0</v>
      </c>
      <c r="BT130" s="5" t="str">
        <f t="shared" si="26"/>
        <v>,  0,255,0</v>
      </c>
      <c r="BU130" s="43">
        <f>IFERROR(VLOOKUP(V130,Таблица1[],3,0),0)*$E$2/100</f>
        <v>0</v>
      </c>
      <c r="BV130" s="43">
        <f>IFERROR(VLOOKUP(V130,Таблица1[],2,0),0)*$E$2/100</f>
        <v>255</v>
      </c>
      <c r="BW130" s="43">
        <f>IFERROR(VLOOKUP(V130,Таблица1[],4,0),0)*$E$2/100</f>
        <v>0</v>
      </c>
      <c r="BX130" s="5" t="str">
        <f t="shared" si="27"/>
        <v>,  0,255,0</v>
      </c>
      <c r="BY130" s="43">
        <f>IFERROR(VLOOKUP(W130,Таблица1[],3,0),0)*$E$2/100</f>
        <v>0</v>
      </c>
      <c r="BZ130" s="43">
        <f>IFERROR(VLOOKUP(W130,Таблица1[],2,0),0)*$E$2/100</f>
        <v>0</v>
      </c>
      <c r="CA130" s="43">
        <f>IFERROR(VLOOKUP(W130,Таблица1[],4,0),0)*$E$2/100</f>
        <v>0</v>
      </c>
      <c r="CB130" s="5" t="str">
        <f t="shared" si="28"/>
        <v>,  0,0,0</v>
      </c>
      <c r="CC130" s="43">
        <f>IFERROR(VLOOKUP(X130,Таблица1[],3,0),0)*$E$2/100</f>
        <v>0</v>
      </c>
      <c r="CD130" s="43">
        <f>IFERROR(VLOOKUP(X130,Таблица1[],2,0),0)*$E$2/100</f>
        <v>0</v>
      </c>
      <c r="CE130" s="43">
        <f>IFERROR(VLOOKUP(X130,Таблица1[],4,0),0)*$E$2/100</f>
        <v>0</v>
      </c>
      <c r="CF130" s="5" t="str">
        <f t="shared" si="29"/>
        <v>,  0,0,0</v>
      </c>
      <c r="CG130" s="43">
        <f>IFERROR(VLOOKUP(Y130,Таблица1[],3,0),0)*$E$2/100</f>
        <v>0</v>
      </c>
      <c r="CH130" s="43">
        <f>IFERROR(VLOOKUP(Y130,Таблица1[],2,0),0)*$E$2/100</f>
        <v>0</v>
      </c>
      <c r="CI130" s="43">
        <f>IFERROR(VLOOKUP(Y130,Таблица1[],4,0),0)*$E$2/100</f>
        <v>0</v>
      </c>
      <c r="CJ130" s="5" t="str">
        <f t="shared" si="30"/>
        <v>,  0,0,0</v>
      </c>
      <c r="CK130" s="43">
        <f>IFERROR(VLOOKUP(Z130,Таблица1[],3,0),0)*$E$2/100</f>
        <v>0</v>
      </c>
      <c r="CL130" s="43">
        <f>IFERROR(VLOOKUP(Z130,Таблица1[],2,0),0)*$E$2/100</f>
        <v>0</v>
      </c>
      <c r="CM130" s="43">
        <f>IFERROR(VLOOKUP(Z130,Таблица1[],4,0),0)*$E$2/100</f>
        <v>0</v>
      </c>
      <c r="CN130" s="5" t="str">
        <f t="shared" si="31"/>
        <v>,  0,0,0</v>
      </c>
      <c r="CO130" s="43">
        <f>IFERROR(VLOOKUP(AA130,Таблица1[],3,0),0)*$E$2/100</f>
        <v>0</v>
      </c>
      <c r="CP130" s="43">
        <f>IFERROR(VLOOKUP(AA130,Таблица1[],2,0),0)*$E$2/100</f>
        <v>0</v>
      </c>
      <c r="CQ130" s="43">
        <f>IFERROR(VLOOKUP(AA130,Таблица1[],4,0),0)*$E$2/100</f>
        <v>0</v>
      </c>
      <c r="CR130" s="5" t="str">
        <f t="shared" si="32"/>
        <v>,  0,0,0</v>
      </c>
    </row>
    <row r="131" spans="2:96" x14ac:dyDescent="0.45">
      <c r="B131" s="43">
        <v>64</v>
      </c>
      <c r="C131" s="43">
        <v>20</v>
      </c>
      <c r="D131" s="43">
        <v>20</v>
      </c>
      <c r="E131" s="43">
        <v>1</v>
      </c>
      <c r="F131" t="str">
        <f t="shared" si="33"/>
        <v>64,20,20,1</v>
      </c>
      <c r="P131" s="40" t="s">
        <v>31</v>
      </c>
      <c r="Q131" s="40" t="s">
        <v>31</v>
      </c>
      <c r="R131" s="40" t="s">
        <v>31</v>
      </c>
      <c r="AC131" t="str">
        <f>CONCATENATE($X$2,F131,CR131,CN131,CJ131,CF131,CB131,BX131,BT131,BP131,BL131,BH131,BD131,AZ131)</f>
        <v>.DB   64,20,20,1,  0,0,0,  0,0,0,  0,0,0,  0,0,0,  0,0,0,  0,0,0,  0,0,0,  0,0,0,  0,0,0,  0,255,0,  0,255,0,  0,255,0</v>
      </c>
      <c r="AD131" s="43" t="s">
        <v>24</v>
      </c>
      <c r="AE131" s="43"/>
      <c r="AF131" s="43"/>
      <c r="AG131" s="49">
        <f>IFERROR(VLOOKUP(HLOOKUP($AG$4,$H$4:$AA$24,ROW(AH131)-3, FALSE),Таблица1[],3,0),0)*$E$2/100</f>
        <v>0</v>
      </c>
      <c r="AH131" s="49">
        <f>IFERROR(VLOOKUP(HLOOKUP($AG$4,$H$4:$AA$24,ROW(AH131)-3, FALSE),Таблица1[],2,0),0)*$E$2/100</f>
        <v>0</v>
      </c>
      <c r="AI131" s="49">
        <f>IFERROR(VLOOKUP(HLOOKUP($AG$4,$H$4:$AA$24,ROW(AH131)-3, FALSE),Таблица1[],4,0),0)*$E$2/100</f>
        <v>0</v>
      </c>
      <c r="AJ131" s="5" t="str">
        <f t="shared" si="17"/>
        <v>,  0,0,0</v>
      </c>
      <c r="AK131" s="49">
        <f>IFERROR(VLOOKUP(G131,Таблица1[],3,0),0)*$E$2/100</f>
        <v>0</v>
      </c>
      <c r="AL131" s="43">
        <f>IFERROR(VLOOKUP(G131,Таблица1[],2,0),0)*$E$2/100</f>
        <v>0</v>
      </c>
      <c r="AM131" s="43">
        <f>IFERROR(VLOOKUP(G131,Таблица1[],4,0),0)*$E$2/100</f>
        <v>0</v>
      </c>
      <c r="AN131" s="5" t="str">
        <f t="shared" si="18"/>
        <v>,  0,0,0</v>
      </c>
      <c r="AO131" s="49">
        <f>IFERROR(VLOOKUP(K131,Таблица1[],3,0),0)*$E$2/100</f>
        <v>0</v>
      </c>
      <c r="AP131" s="43">
        <f>IFERROR(VLOOKUP(K131,Таблица1[],2,0),0)*$E$2/100</f>
        <v>0</v>
      </c>
      <c r="AQ131" s="43">
        <f>IFERROR(VLOOKUP(K131,Таблица1[],4,0),0)*$E$2/100</f>
        <v>0</v>
      </c>
      <c r="AR131" s="5" t="str">
        <f t="shared" si="19"/>
        <v>,  0,0,0</v>
      </c>
      <c r="AS131" s="49">
        <f>IFERROR(VLOOKUP(O131,Таблица1[],3,0),0)*$E$2/100</f>
        <v>0</v>
      </c>
      <c r="AT131" s="43">
        <f>IFERROR(VLOOKUP(O131,Таблица1[],2,0),0)*$E$2/100</f>
        <v>0</v>
      </c>
      <c r="AU131" s="43">
        <f>IFERROR(VLOOKUP(O131,Таблица1[],4,0),0)*$E$2/100</f>
        <v>0</v>
      </c>
      <c r="AV131" s="5" t="str">
        <f t="shared" si="20"/>
        <v>,  0,0,0</v>
      </c>
      <c r="AW131" s="47">
        <f>IFERROR(VLOOKUP(P131,Таблица1[],3,0),0)*$E$2/100</f>
        <v>0</v>
      </c>
      <c r="AX131" s="43">
        <f>IFERROR(VLOOKUP(P131,Таблица1[],2,0),0)*$E$2/100</f>
        <v>255</v>
      </c>
      <c r="AY131" s="43">
        <f>IFERROR(VLOOKUP(P131,Таблица1[],4,0),0)*$E$2/100</f>
        <v>0</v>
      </c>
      <c r="AZ131" s="5" t="str">
        <f t="shared" si="21"/>
        <v>,  0,255,0</v>
      </c>
      <c r="BA131" s="43">
        <f>IFERROR(VLOOKUP(Q131,Таблица1[],3,0),0)*$E$2/100</f>
        <v>0</v>
      </c>
      <c r="BB131" s="43">
        <f>IFERROR(VLOOKUP(Q131,Таблица1[],2,0),0)*$E$2/100</f>
        <v>255</v>
      </c>
      <c r="BC131" s="43">
        <f>IFERROR(VLOOKUP(Q131,Таблица1[],4,0),0)*$E$2/100</f>
        <v>0</v>
      </c>
      <c r="BD131" s="5" t="str">
        <f t="shared" si="22"/>
        <v>,  0,255,0</v>
      </c>
      <c r="BE131" s="43">
        <f>IFERROR(VLOOKUP(R131,Таблица1[],3,0),0)*$E$2/100</f>
        <v>0</v>
      </c>
      <c r="BF131" s="43">
        <f>IFERROR(VLOOKUP(R131,Таблица1[],2,0),0)*$E$2/100</f>
        <v>255</v>
      </c>
      <c r="BG131" s="43">
        <f>IFERROR(VLOOKUP(R131,Таблица1[],4,0),0)*$E$2/100</f>
        <v>0</v>
      </c>
      <c r="BH131" s="5" t="str">
        <f t="shared" si="23"/>
        <v>,  0,255,0</v>
      </c>
      <c r="BI131" s="43">
        <f>IFERROR(VLOOKUP(S131,Таблица1[],3,0),0)*$E$2/100</f>
        <v>0</v>
      </c>
      <c r="BJ131" s="43">
        <f>IFERROR(VLOOKUP(S131,Таблица1[],2,0),0)*$E$2/100</f>
        <v>0</v>
      </c>
      <c r="BK131" s="43">
        <f>IFERROR(VLOOKUP(S131,Таблица1[],4,0),0)*$E$2/100</f>
        <v>0</v>
      </c>
      <c r="BL131" s="5" t="str">
        <f t="shared" si="24"/>
        <v>,  0,0,0</v>
      </c>
      <c r="BM131" s="43">
        <f>IFERROR(VLOOKUP(T131,Таблица1[],3,0),0)*$E$2/100</f>
        <v>0</v>
      </c>
      <c r="BN131" s="43">
        <f>IFERROR(VLOOKUP(T131,Таблица1[],2,0),0)*$E$2/100</f>
        <v>0</v>
      </c>
      <c r="BO131" s="43">
        <f>IFERROR(VLOOKUP(T131,Таблица1[],4,0),0)*$E$2/100</f>
        <v>0</v>
      </c>
      <c r="BP131" s="5" t="str">
        <f t="shared" si="25"/>
        <v>,  0,0,0</v>
      </c>
      <c r="BQ131" s="43">
        <f>IFERROR(VLOOKUP(U131,Таблица1[],3,0),0)*$E$2/100</f>
        <v>0</v>
      </c>
      <c r="BR131" s="43">
        <f>IFERROR(VLOOKUP(U131,Таблица1[],2,0),0)*$E$2/100</f>
        <v>0</v>
      </c>
      <c r="BS131" s="43">
        <f>IFERROR(VLOOKUP(U131,Таблица1[],4,0),0)*$E$2/100</f>
        <v>0</v>
      </c>
      <c r="BT131" s="5" t="str">
        <f t="shared" si="26"/>
        <v>,  0,0,0</v>
      </c>
      <c r="BU131" s="43">
        <f>IFERROR(VLOOKUP(V131,Таблица1[],3,0),0)*$E$2/100</f>
        <v>0</v>
      </c>
      <c r="BV131" s="43">
        <f>IFERROR(VLOOKUP(V131,Таблица1[],2,0),0)*$E$2/100</f>
        <v>0</v>
      </c>
      <c r="BW131" s="43">
        <f>IFERROR(VLOOKUP(V131,Таблица1[],4,0),0)*$E$2/100</f>
        <v>0</v>
      </c>
      <c r="BX131" s="5" t="str">
        <f t="shared" si="27"/>
        <v>,  0,0,0</v>
      </c>
      <c r="BY131" s="43">
        <f>IFERROR(VLOOKUP(W131,Таблица1[],3,0),0)*$E$2/100</f>
        <v>0</v>
      </c>
      <c r="BZ131" s="43">
        <f>IFERROR(VLOOKUP(W131,Таблица1[],2,0),0)*$E$2/100</f>
        <v>0</v>
      </c>
      <c r="CA131" s="43">
        <f>IFERROR(VLOOKUP(W131,Таблица1[],4,0),0)*$E$2/100</f>
        <v>0</v>
      </c>
      <c r="CB131" s="5" t="str">
        <f t="shared" si="28"/>
        <v>,  0,0,0</v>
      </c>
      <c r="CC131" s="43">
        <f>IFERROR(VLOOKUP(X131,Таблица1[],3,0),0)*$E$2/100</f>
        <v>0</v>
      </c>
      <c r="CD131" s="43">
        <f>IFERROR(VLOOKUP(X131,Таблица1[],2,0),0)*$E$2/100</f>
        <v>0</v>
      </c>
      <c r="CE131" s="43">
        <f>IFERROR(VLOOKUP(X131,Таблица1[],4,0),0)*$E$2/100</f>
        <v>0</v>
      </c>
      <c r="CF131" s="5" t="str">
        <f t="shared" si="29"/>
        <v>,  0,0,0</v>
      </c>
      <c r="CG131" s="43">
        <f>IFERROR(VLOOKUP(Y131,Таблица1[],3,0),0)*$E$2/100</f>
        <v>0</v>
      </c>
      <c r="CH131" s="43">
        <f>IFERROR(VLOOKUP(Y131,Таблица1[],2,0),0)*$E$2/100</f>
        <v>0</v>
      </c>
      <c r="CI131" s="43">
        <f>IFERROR(VLOOKUP(Y131,Таблица1[],4,0),0)*$E$2/100</f>
        <v>0</v>
      </c>
      <c r="CJ131" s="5" t="str">
        <f t="shared" si="30"/>
        <v>,  0,0,0</v>
      </c>
      <c r="CK131" s="43">
        <f>IFERROR(VLOOKUP(Z131,Таблица1[],3,0),0)*$E$2/100</f>
        <v>0</v>
      </c>
      <c r="CL131" s="43">
        <f>IFERROR(VLOOKUP(Z131,Таблица1[],2,0),0)*$E$2/100</f>
        <v>0</v>
      </c>
      <c r="CM131" s="43">
        <f>IFERROR(VLOOKUP(Z131,Таблица1[],4,0),0)*$E$2/100</f>
        <v>0</v>
      </c>
      <c r="CN131" s="5" t="str">
        <f t="shared" si="31"/>
        <v>,  0,0,0</v>
      </c>
      <c r="CO131" s="43">
        <f>IFERROR(VLOOKUP(AA131,Таблица1[],3,0),0)*$E$2/100</f>
        <v>0</v>
      </c>
      <c r="CP131" s="43">
        <f>IFERROR(VLOOKUP(AA131,Таблица1[],2,0),0)*$E$2/100</f>
        <v>0</v>
      </c>
      <c r="CQ131" s="43">
        <f>IFERROR(VLOOKUP(AA131,Таблица1[],4,0),0)*$E$2/100</f>
        <v>0</v>
      </c>
      <c r="CR131" s="5" t="str">
        <f t="shared" si="32"/>
        <v>,  0,0,0</v>
      </c>
    </row>
    <row r="132" spans="2:96" x14ac:dyDescent="0.45">
      <c r="B132" s="43">
        <v>64</v>
      </c>
      <c r="C132" s="43">
        <v>0</v>
      </c>
      <c r="D132" s="43">
        <v>20</v>
      </c>
      <c r="E132" s="43">
        <v>1</v>
      </c>
      <c r="F132" t="str">
        <f t="shared" si="33"/>
        <v>64,0,20,1</v>
      </c>
      <c r="AC132" t="str">
        <f>CONCATENATE($X$2,F132,CR132,CN132,CJ132,CF132,CB132,BX132,BT132,BP132,BL132,BH132,BD132,AZ132)</f>
        <v>.DB   64,0,20,1,  0,0,0,  0,0,0,  0,0,0,  0,0,0,  0,0,0,  0,0,0,  0,0,0,  0,0,0,  0,0,0,  0,0,0,  0,0,0,  0,0,0</v>
      </c>
      <c r="AD132" s="43" t="s">
        <v>24</v>
      </c>
      <c r="AE132" s="43"/>
      <c r="AF132" s="43"/>
      <c r="AG132" s="49">
        <f>IFERROR(VLOOKUP(HLOOKUP($AG$4,$H$4:$AA$24,ROW(AH132)-3, FALSE),Таблица1[],3,0),0)*$E$2/100</f>
        <v>0</v>
      </c>
      <c r="AH132" s="49">
        <f>IFERROR(VLOOKUP(HLOOKUP($AG$4,$H$4:$AA$24,ROW(AH132)-3, FALSE),Таблица1[],2,0),0)*$E$2/100</f>
        <v>0</v>
      </c>
      <c r="AI132" s="49">
        <f>IFERROR(VLOOKUP(HLOOKUP($AG$4,$H$4:$AA$24,ROW(AH132)-3, FALSE),Таблица1[],4,0),0)*$E$2/100</f>
        <v>0</v>
      </c>
      <c r="AJ132" s="5" t="str">
        <f t="shared" si="17"/>
        <v>,  0,0,0</v>
      </c>
      <c r="AK132" s="49">
        <f>IFERROR(VLOOKUP(G132,Таблица1[],3,0),0)*$E$2/100</f>
        <v>0</v>
      </c>
      <c r="AL132" s="43">
        <f>IFERROR(VLOOKUP(G132,Таблица1[],2,0),0)*$E$2/100</f>
        <v>0</v>
      </c>
      <c r="AM132" s="43">
        <f>IFERROR(VLOOKUP(G132,Таблица1[],4,0),0)*$E$2/100</f>
        <v>0</v>
      </c>
      <c r="AN132" s="5" t="str">
        <f t="shared" si="18"/>
        <v>,  0,0,0</v>
      </c>
      <c r="AO132" s="49">
        <f>IFERROR(VLOOKUP(K132,Таблица1[],3,0),0)*$E$2/100</f>
        <v>0</v>
      </c>
      <c r="AP132" s="43">
        <f>IFERROR(VLOOKUP(K132,Таблица1[],2,0),0)*$E$2/100</f>
        <v>0</v>
      </c>
      <c r="AQ132" s="43">
        <f>IFERROR(VLOOKUP(K132,Таблица1[],4,0),0)*$E$2/100</f>
        <v>0</v>
      </c>
      <c r="AR132" s="5" t="str">
        <f t="shared" si="19"/>
        <v>,  0,0,0</v>
      </c>
      <c r="AS132" s="49">
        <f>IFERROR(VLOOKUP(O132,Таблица1[],3,0),0)*$E$2/100</f>
        <v>0</v>
      </c>
      <c r="AT132" s="43">
        <f>IFERROR(VLOOKUP(O132,Таблица1[],2,0),0)*$E$2/100</f>
        <v>0</v>
      </c>
      <c r="AU132" s="43">
        <f>IFERROR(VLOOKUP(O132,Таблица1[],4,0),0)*$E$2/100</f>
        <v>0</v>
      </c>
      <c r="AV132" s="5" t="str">
        <f t="shared" si="20"/>
        <v>,  0,0,0</v>
      </c>
      <c r="AW132" s="47">
        <f>IFERROR(VLOOKUP(P132,Таблица1[],3,0),0)*$E$2/100</f>
        <v>0</v>
      </c>
      <c r="AX132" s="43">
        <f>IFERROR(VLOOKUP(P132,Таблица1[],2,0),0)*$E$2/100</f>
        <v>0</v>
      </c>
      <c r="AY132" s="43">
        <f>IFERROR(VLOOKUP(P132,Таблица1[],4,0),0)*$E$2/100</f>
        <v>0</v>
      </c>
      <c r="AZ132" s="5" t="str">
        <f t="shared" si="21"/>
        <v>,  0,0,0</v>
      </c>
      <c r="BA132" s="43">
        <f>IFERROR(VLOOKUP(Q132,Таблица1[],3,0),0)*$E$2/100</f>
        <v>0</v>
      </c>
      <c r="BB132" s="43">
        <f>IFERROR(VLOOKUP(Q132,Таблица1[],2,0),0)*$E$2/100</f>
        <v>0</v>
      </c>
      <c r="BC132" s="43">
        <f>IFERROR(VLOOKUP(Q132,Таблица1[],4,0),0)*$E$2/100</f>
        <v>0</v>
      </c>
      <c r="BD132" s="5" t="str">
        <f t="shared" si="22"/>
        <v>,  0,0,0</v>
      </c>
      <c r="BE132" s="43">
        <f>IFERROR(VLOOKUP(R132,Таблица1[],3,0),0)*$E$2/100</f>
        <v>0</v>
      </c>
      <c r="BF132" s="43">
        <f>IFERROR(VLOOKUP(R132,Таблица1[],2,0),0)*$E$2/100</f>
        <v>0</v>
      </c>
      <c r="BG132" s="43">
        <f>IFERROR(VLOOKUP(R132,Таблица1[],4,0),0)*$E$2/100</f>
        <v>0</v>
      </c>
      <c r="BH132" s="5" t="str">
        <f t="shared" si="23"/>
        <v>,  0,0,0</v>
      </c>
      <c r="BI132" s="43">
        <f>IFERROR(VLOOKUP(S132,Таблица1[],3,0),0)*$E$2/100</f>
        <v>0</v>
      </c>
      <c r="BJ132" s="43">
        <f>IFERROR(VLOOKUP(S132,Таблица1[],2,0),0)*$E$2/100</f>
        <v>0</v>
      </c>
      <c r="BK132" s="43">
        <f>IFERROR(VLOOKUP(S132,Таблица1[],4,0),0)*$E$2/100</f>
        <v>0</v>
      </c>
      <c r="BL132" s="5" t="str">
        <f t="shared" si="24"/>
        <v>,  0,0,0</v>
      </c>
      <c r="BM132" s="43">
        <f>IFERROR(VLOOKUP(T132,Таблица1[],3,0),0)*$E$2/100</f>
        <v>0</v>
      </c>
      <c r="BN132" s="43">
        <f>IFERROR(VLOOKUP(T132,Таблица1[],2,0),0)*$E$2/100</f>
        <v>0</v>
      </c>
      <c r="BO132" s="43">
        <f>IFERROR(VLOOKUP(T132,Таблица1[],4,0),0)*$E$2/100</f>
        <v>0</v>
      </c>
      <c r="BP132" s="5" t="str">
        <f t="shared" si="25"/>
        <v>,  0,0,0</v>
      </c>
      <c r="BQ132" s="43">
        <f>IFERROR(VLOOKUP(U132,Таблица1[],3,0),0)*$E$2/100</f>
        <v>0</v>
      </c>
      <c r="BR132" s="43">
        <f>IFERROR(VLOOKUP(U132,Таблица1[],2,0),0)*$E$2/100</f>
        <v>0</v>
      </c>
      <c r="BS132" s="43">
        <f>IFERROR(VLOOKUP(U132,Таблица1[],4,0),0)*$E$2/100</f>
        <v>0</v>
      </c>
      <c r="BT132" s="5" t="str">
        <f t="shared" si="26"/>
        <v>,  0,0,0</v>
      </c>
      <c r="BU132" s="43">
        <f>IFERROR(VLOOKUP(V132,Таблица1[],3,0),0)*$E$2/100</f>
        <v>0</v>
      </c>
      <c r="BV132" s="43">
        <f>IFERROR(VLOOKUP(V132,Таблица1[],2,0),0)*$E$2/100</f>
        <v>0</v>
      </c>
      <c r="BW132" s="43">
        <f>IFERROR(VLOOKUP(V132,Таблица1[],4,0),0)*$E$2/100</f>
        <v>0</v>
      </c>
      <c r="BX132" s="5" t="str">
        <f t="shared" si="27"/>
        <v>,  0,0,0</v>
      </c>
      <c r="BY132" s="43">
        <f>IFERROR(VLOOKUP(W132,Таблица1[],3,0),0)*$E$2/100</f>
        <v>0</v>
      </c>
      <c r="BZ132" s="43">
        <f>IFERROR(VLOOKUP(W132,Таблица1[],2,0),0)*$E$2/100</f>
        <v>0</v>
      </c>
      <c r="CA132" s="43">
        <f>IFERROR(VLOOKUP(W132,Таблица1[],4,0),0)*$E$2/100</f>
        <v>0</v>
      </c>
      <c r="CB132" s="5" t="str">
        <f t="shared" si="28"/>
        <v>,  0,0,0</v>
      </c>
      <c r="CC132" s="43">
        <f>IFERROR(VLOOKUP(X132,Таблица1[],3,0),0)*$E$2/100</f>
        <v>0</v>
      </c>
      <c r="CD132" s="43">
        <f>IFERROR(VLOOKUP(X132,Таблица1[],2,0),0)*$E$2/100</f>
        <v>0</v>
      </c>
      <c r="CE132" s="43">
        <f>IFERROR(VLOOKUP(X132,Таблица1[],4,0),0)*$E$2/100</f>
        <v>0</v>
      </c>
      <c r="CF132" s="5" t="str">
        <f t="shared" si="29"/>
        <v>,  0,0,0</v>
      </c>
      <c r="CG132" s="43">
        <f>IFERROR(VLOOKUP(Y132,Таблица1[],3,0),0)*$E$2/100</f>
        <v>0</v>
      </c>
      <c r="CH132" s="43">
        <f>IFERROR(VLOOKUP(Y132,Таблица1[],2,0),0)*$E$2/100</f>
        <v>0</v>
      </c>
      <c r="CI132" s="43">
        <f>IFERROR(VLOOKUP(Y132,Таблица1[],4,0),0)*$E$2/100</f>
        <v>0</v>
      </c>
      <c r="CJ132" s="5" t="str">
        <f t="shared" si="30"/>
        <v>,  0,0,0</v>
      </c>
      <c r="CK132" s="43">
        <f>IFERROR(VLOOKUP(Z132,Таблица1[],3,0),0)*$E$2/100</f>
        <v>0</v>
      </c>
      <c r="CL132" s="43">
        <f>IFERROR(VLOOKUP(Z132,Таблица1[],2,0),0)*$E$2/100</f>
        <v>0</v>
      </c>
      <c r="CM132" s="43">
        <f>IFERROR(VLOOKUP(Z132,Таблица1[],4,0),0)*$E$2/100</f>
        <v>0</v>
      </c>
      <c r="CN132" s="5" t="str">
        <f t="shared" si="31"/>
        <v>,  0,0,0</v>
      </c>
      <c r="CO132" s="43">
        <f>IFERROR(VLOOKUP(AA132,Таблица1[],3,0),0)*$E$2/100</f>
        <v>0</v>
      </c>
      <c r="CP132" s="43">
        <f>IFERROR(VLOOKUP(AA132,Таблица1[],2,0),0)*$E$2/100</f>
        <v>0</v>
      </c>
      <c r="CQ132" s="43">
        <f>IFERROR(VLOOKUP(AA132,Таблица1[],4,0),0)*$E$2/100</f>
        <v>0</v>
      </c>
      <c r="CR132" s="5" t="str">
        <f t="shared" si="32"/>
        <v>,  0,0,0</v>
      </c>
    </row>
    <row r="133" spans="2:96" x14ac:dyDescent="0.45">
      <c r="B133" s="43">
        <v>1</v>
      </c>
      <c r="C133" s="43">
        <v>0</v>
      </c>
      <c r="D133" s="43">
        <v>20</v>
      </c>
      <c r="E133" s="43">
        <v>1</v>
      </c>
      <c r="F133" t="str">
        <f t="shared" si="33"/>
        <v>1,0,20,1</v>
      </c>
      <c r="AA133" s="33" t="s">
        <v>40</v>
      </c>
      <c r="AC133" t="str">
        <f>CONCATENATE($X$2,F133,CR133,CN133,CJ133,CF133,CB133,BX133,BT133,BP133,BL133,BH133,BD133,AZ133)</f>
        <v>.DB   1,0,20,1,  0,85,170,  0,0,0,  0,0,0,  0,0,0,  0,0,0,  0,0,0,  0,0,0,  0,0,0,  0,0,0,  0,0,0,  0,0,0,  0,0,0</v>
      </c>
      <c r="AD133" s="43" t="s">
        <v>24</v>
      </c>
      <c r="AE133" s="43"/>
      <c r="AF133" s="43"/>
      <c r="AG133" s="49">
        <f>IFERROR(VLOOKUP(HLOOKUP($AG$4,$H$4:$AA$24,ROW(AH133)-3, FALSE),Таблица1[],3,0),0)*$E$2/100</f>
        <v>0</v>
      </c>
      <c r="AH133" s="49">
        <f>IFERROR(VLOOKUP(HLOOKUP($AG$4,$H$4:$AA$24,ROW(AH133)-3, FALSE),Таблица1[],2,0),0)*$E$2/100</f>
        <v>0</v>
      </c>
      <c r="AI133" s="49">
        <f>IFERROR(VLOOKUP(HLOOKUP($AG$4,$H$4:$AA$24,ROW(AH133)-3, FALSE),Таблица1[],4,0),0)*$E$2/100</f>
        <v>0</v>
      </c>
      <c r="AJ133" s="5" t="str">
        <f t="shared" si="17"/>
        <v>,  0,0,0</v>
      </c>
      <c r="AK133" s="49">
        <f>IFERROR(VLOOKUP(G133,Таблица1[],3,0),0)*$E$2/100</f>
        <v>0</v>
      </c>
      <c r="AL133" s="43">
        <f>IFERROR(VLOOKUP(G133,Таблица1[],2,0),0)*$E$2/100</f>
        <v>0</v>
      </c>
      <c r="AM133" s="43">
        <f>IFERROR(VLOOKUP(G133,Таблица1[],4,0),0)*$E$2/100</f>
        <v>0</v>
      </c>
      <c r="AN133" s="5" t="str">
        <f t="shared" si="18"/>
        <v>,  0,0,0</v>
      </c>
      <c r="AO133" s="49">
        <f>IFERROR(VLOOKUP(K133,Таблица1[],3,0),0)*$E$2/100</f>
        <v>0</v>
      </c>
      <c r="AP133" s="43">
        <f>IFERROR(VLOOKUP(K133,Таблица1[],2,0),0)*$E$2/100</f>
        <v>0</v>
      </c>
      <c r="AQ133" s="43">
        <f>IFERROR(VLOOKUP(K133,Таблица1[],4,0),0)*$E$2/100</f>
        <v>0</v>
      </c>
      <c r="AR133" s="5" t="str">
        <f t="shared" si="19"/>
        <v>,  0,0,0</v>
      </c>
      <c r="AS133" s="49">
        <f>IFERROR(VLOOKUP(O133,Таблица1[],3,0),0)*$E$2/100</f>
        <v>0</v>
      </c>
      <c r="AT133" s="43">
        <f>IFERROR(VLOOKUP(O133,Таблица1[],2,0),0)*$E$2/100</f>
        <v>0</v>
      </c>
      <c r="AU133" s="43">
        <f>IFERROR(VLOOKUP(O133,Таблица1[],4,0),0)*$E$2/100</f>
        <v>0</v>
      </c>
      <c r="AV133" s="5" t="str">
        <f t="shared" si="20"/>
        <v>,  0,0,0</v>
      </c>
      <c r="AW133" s="47">
        <f>IFERROR(VLOOKUP(P133,Таблица1[],3,0),0)*$E$2/100</f>
        <v>0</v>
      </c>
      <c r="AX133" s="43">
        <f>IFERROR(VLOOKUP(P133,Таблица1[],2,0),0)*$E$2/100</f>
        <v>0</v>
      </c>
      <c r="AY133" s="43">
        <f>IFERROR(VLOOKUP(P133,Таблица1[],4,0),0)*$E$2/100</f>
        <v>0</v>
      </c>
      <c r="AZ133" s="5" t="str">
        <f t="shared" si="21"/>
        <v>,  0,0,0</v>
      </c>
      <c r="BA133" s="43">
        <f>IFERROR(VLOOKUP(Q133,Таблица1[],3,0),0)*$E$2/100</f>
        <v>0</v>
      </c>
      <c r="BB133" s="43">
        <f>IFERROR(VLOOKUP(Q133,Таблица1[],2,0),0)*$E$2/100</f>
        <v>0</v>
      </c>
      <c r="BC133" s="43">
        <f>IFERROR(VLOOKUP(Q133,Таблица1[],4,0),0)*$E$2/100</f>
        <v>0</v>
      </c>
      <c r="BD133" s="5" t="str">
        <f t="shared" si="22"/>
        <v>,  0,0,0</v>
      </c>
      <c r="BE133" s="43">
        <f>IFERROR(VLOOKUP(R133,Таблица1[],3,0),0)*$E$2/100</f>
        <v>0</v>
      </c>
      <c r="BF133" s="43">
        <f>IFERROR(VLOOKUP(R133,Таблица1[],2,0),0)*$E$2/100</f>
        <v>0</v>
      </c>
      <c r="BG133" s="43">
        <f>IFERROR(VLOOKUP(R133,Таблица1[],4,0),0)*$E$2/100</f>
        <v>0</v>
      </c>
      <c r="BH133" s="5" t="str">
        <f t="shared" si="23"/>
        <v>,  0,0,0</v>
      </c>
      <c r="BI133" s="43">
        <f>IFERROR(VLOOKUP(S133,Таблица1[],3,0),0)*$E$2/100</f>
        <v>0</v>
      </c>
      <c r="BJ133" s="43">
        <f>IFERROR(VLOOKUP(S133,Таблица1[],2,0),0)*$E$2/100</f>
        <v>0</v>
      </c>
      <c r="BK133" s="43">
        <f>IFERROR(VLOOKUP(S133,Таблица1[],4,0),0)*$E$2/100</f>
        <v>0</v>
      </c>
      <c r="BL133" s="5" t="str">
        <f t="shared" si="24"/>
        <v>,  0,0,0</v>
      </c>
      <c r="BM133" s="43">
        <f>IFERROR(VLOOKUP(T133,Таблица1[],3,0),0)*$E$2/100</f>
        <v>0</v>
      </c>
      <c r="BN133" s="43">
        <f>IFERROR(VLOOKUP(T133,Таблица1[],2,0),0)*$E$2/100</f>
        <v>0</v>
      </c>
      <c r="BO133" s="43">
        <f>IFERROR(VLOOKUP(T133,Таблица1[],4,0),0)*$E$2/100</f>
        <v>0</v>
      </c>
      <c r="BP133" s="5" t="str">
        <f t="shared" si="25"/>
        <v>,  0,0,0</v>
      </c>
      <c r="BQ133" s="43">
        <f>IFERROR(VLOOKUP(U133,Таблица1[],3,0),0)*$E$2/100</f>
        <v>0</v>
      </c>
      <c r="BR133" s="43">
        <f>IFERROR(VLOOKUP(U133,Таблица1[],2,0),0)*$E$2/100</f>
        <v>0</v>
      </c>
      <c r="BS133" s="43">
        <f>IFERROR(VLOOKUP(U133,Таблица1[],4,0),0)*$E$2/100</f>
        <v>0</v>
      </c>
      <c r="BT133" s="5" t="str">
        <f t="shared" si="26"/>
        <v>,  0,0,0</v>
      </c>
      <c r="BU133" s="43">
        <f>IFERROR(VLOOKUP(V133,Таблица1[],3,0),0)*$E$2/100</f>
        <v>0</v>
      </c>
      <c r="BV133" s="43">
        <f>IFERROR(VLOOKUP(V133,Таблица1[],2,0),0)*$E$2/100</f>
        <v>0</v>
      </c>
      <c r="BW133" s="43">
        <f>IFERROR(VLOOKUP(V133,Таблица1[],4,0),0)*$E$2/100</f>
        <v>0</v>
      </c>
      <c r="BX133" s="5" t="str">
        <f t="shared" si="27"/>
        <v>,  0,0,0</v>
      </c>
      <c r="BY133" s="43">
        <f>IFERROR(VLOOKUP(W133,Таблица1[],3,0),0)*$E$2/100</f>
        <v>0</v>
      </c>
      <c r="BZ133" s="43">
        <f>IFERROR(VLOOKUP(W133,Таблица1[],2,0),0)*$E$2/100</f>
        <v>0</v>
      </c>
      <c r="CA133" s="43">
        <f>IFERROR(VLOOKUP(W133,Таблица1[],4,0),0)*$E$2/100</f>
        <v>0</v>
      </c>
      <c r="CB133" s="5" t="str">
        <f t="shared" si="28"/>
        <v>,  0,0,0</v>
      </c>
      <c r="CC133" s="43">
        <f>IFERROR(VLOOKUP(X133,Таблица1[],3,0),0)*$E$2/100</f>
        <v>0</v>
      </c>
      <c r="CD133" s="43">
        <f>IFERROR(VLOOKUP(X133,Таблица1[],2,0),0)*$E$2/100</f>
        <v>0</v>
      </c>
      <c r="CE133" s="43">
        <f>IFERROR(VLOOKUP(X133,Таблица1[],4,0),0)*$E$2/100</f>
        <v>0</v>
      </c>
      <c r="CF133" s="5" t="str">
        <f t="shared" si="29"/>
        <v>,  0,0,0</v>
      </c>
      <c r="CG133" s="43">
        <f>IFERROR(VLOOKUP(Y133,Таблица1[],3,0),0)*$E$2/100</f>
        <v>0</v>
      </c>
      <c r="CH133" s="43">
        <f>IFERROR(VLOOKUP(Y133,Таблица1[],2,0),0)*$E$2/100</f>
        <v>0</v>
      </c>
      <c r="CI133" s="43">
        <f>IFERROR(VLOOKUP(Y133,Таблица1[],4,0),0)*$E$2/100</f>
        <v>0</v>
      </c>
      <c r="CJ133" s="5" t="str">
        <f t="shared" si="30"/>
        <v>,  0,0,0</v>
      </c>
      <c r="CK133" s="43">
        <f>IFERROR(VLOOKUP(Z133,Таблица1[],3,0),0)*$E$2/100</f>
        <v>0</v>
      </c>
      <c r="CL133" s="43">
        <f>IFERROR(VLOOKUP(Z133,Таблица1[],2,0),0)*$E$2/100</f>
        <v>0</v>
      </c>
      <c r="CM133" s="43">
        <f>IFERROR(VLOOKUP(Z133,Таблица1[],4,0),0)*$E$2/100</f>
        <v>0</v>
      </c>
      <c r="CN133" s="5" t="str">
        <f t="shared" si="31"/>
        <v>,  0,0,0</v>
      </c>
      <c r="CO133" s="43">
        <f>IFERROR(VLOOKUP(AA133,Таблица1[],3,0),0)*$E$2/100</f>
        <v>0</v>
      </c>
      <c r="CP133" s="43">
        <f>IFERROR(VLOOKUP(AA133,Таблица1[],2,0),0)*$E$2/100</f>
        <v>85</v>
      </c>
      <c r="CQ133" s="43">
        <f>IFERROR(VLOOKUP(AA133,Таблица1[],4,0),0)*$E$2/100</f>
        <v>170</v>
      </c>
      <c r="CR133" s="5" t="str">
        <f t="shared" si="32"/>
        <v>,  0,85,170</v>
      </c>
    </row>
    <row r="134" spans="2:96" x14ac:dyDescent="0.45">
      <c r="B134" s="43">
        <v>64</v>
      </c>
      <c r="C134" s="43">
        <v>0</v>
      </c>
      <c r="D134" s="43">
        <v>20</v>
      </c>
      <c r="E134" s="43">
        <v>1</v>
      </c>
      <c r="F134" t="str">
        <f t="shared" si="33"/>
        <v>64,0,20,1</v>
      </c>
      <c r="Y134" s="31" t="s">
        <v>40</v>
      </c>
      <c r="Z134" s="31" t="s">
        <v>40</v>
      </c>
      <c r="AC134" t="str">
        <f>CONCATENATE($X$2,F134,CR134,CN134,CJ134,CF134,CB134,BX134,BT134,BP134,BL134,BH134,BD134,AZ134)</f>
        <v>.DB   64,0,20,1,  0,0,0,  0,85,170,  0,85,170,  0,0,0,  0,0,0,  0,0,0,  0,0,0,  0,0,0,  0,0,0,  0,0,0,  0,0,0,  0,0,0</v>
      </c>
      <c r="AD134" s="43" t="s">
        <v>24</v>
      </c>
      <c r="AE134" s="43"/>
      <c r="AF134" s="43"/>
      <c r="AG134" s="49">
        <f>IFERROR(VLOOKUP(HLOOKUP($AG$4,$H$4:$AA$24,ROW(AH134)-3, FALSE),Таблица1[],3,0),0)*$E$2/100</f>
        <v>0</v>
      </c>
      <c r="AH134" s="49">
        <f>IFERROR(VLOOKUP(HLOOKUP($AG$4,$H$4:$AA$24,ROW(AH134)-3, FALSE),Таблица1[],2,0),0)*$E$2/100</f>
        <v>0</v>
      </c>
      <c r="AI134" s="49">
        <f>IFERROR(VLOOKUP(HLOOKUP($AG$4,$H$4:$AA$24,ROW(AH134)-3, FALSE),Таблица1[],4,0),0)*$E$2/100</f>
        <v>0</v>
      </c>
      <c r="AJ134" s="5" t="str">
        <f t="shared" ref="AJ134:AJ197" si="34">CONCATENATE($AC$2,ROUND(AG134,0),",",ROUND(AH134,0),",",ROUND(AI134,0))</f>
        <v>,  0,0,0</v>
      </c>
      <c r="AK134" s="49">
        <f>IFERROR(VLOOKUP(G134,Таблица1[],3,0),0)*$E$2/100</f>
        <v>0</v>
      </c>
      <c r="AL134" s="43">
        <f>IFERROR(VLOOKUP(G134,Таблица1[],2,0),0)*$E$2/100</f>
        <v>0</v>
      </c>
      <c r="AM134" s="43">
        <f>IFERROR(VLOOKUP(G134,Таблица1[],4,0),0)*$E$2/100</f>
        <v>0</v>
      </c>
      <c r="AN134" s="5" t="str">
        <f t="shared" ref="AN134:AN197" si="35">CONCATENATE($AC$2,ROUND(AK134,0),",",ROUND(AL134,0),",",ROUND(AM134,0))</f>
        <v>,  0,0,0</v>
      </c>
      <c r="AO134" s="49">
        <f>IFERROR(VLOOKUP(K134,Таблица1[],3,0),0)*$E$2/100</f>
        <v>0</v>
      </c>
      <c r="AP134" s="43">
        <f>IFERROR(VLOOKUP(K134,Таблица1[],2,0),0)*$E$2/100</f>
        <v>0</v>
      </c>
      <c r="AQ134" s="43">
        <f>IFERROR(VLOOKUP(K134,Таблица1[],4,0),0)*$E$2/100</f>
        <v>0</v>
      </c>
      <c r="AR134" s="5" t="str">
        <f t="shared" ref="AR134:AR197" si="36">CONCATENATE($AC$2,ROUND(AO134,0),",",ROUND(AP134,0),",",ROUND(AQ134,0))</f>
        <v>,  0,0,0</v>
      </c>
      <c r="AS134" s="49">
        <f>IFERROR(VLOOKUP(O134,Таблица1[],3,0),0)*$E$2/100</f>
        <v>0</v>
      </c>
      <c r="AT134" s="43">
        <f>IFERROR(VLOOKUP(O134,Таблица1[],2,0),0)*$E$2/100</f>
        <v>0</v>
      </c>
      <c r="AU134" s="43">
        <f>IFERROR(VLOOKUP(O134,Таблица1[],4,0),0)*$E$2/100</f>
        <v>0</v>
      </c>
      <c r="AV134" s="5" t="str">
        <f t="shared" ref="AV134:AV197" si="37">CONCATENATE($AC$2,ROUND(AS134,0),",",ROUND(AT134,0),",",ROUND(AU134,0))</f>
        <v>,  0,0,0</v>
      </c>
      <c r="AW134" s="47">
        <f>IFERROR(VLOOKUP(P134,Таблица1[],3,0),0)*$E$2/100</f>
        <v>0</v>
      </c>
      <c r="AX134" s="43">
        <f>IFERROR(VLOOKUP(P134,Таблица1[],2,0),0)*$E$2/100</f>
        <v>0</v>
      </c>
      <c r="AY134" s="43">
        <f>IFERROR(VLOOKUP(P134,Таблица1[],4,0),0)*$E$2/100</f>
        <v>0</v>
      </c>
      <c r="AZ134" s="5" t="str">
        <f t="shared" ref="AZ134:AZ197" si="38">CONCATENATE($AC$2,ROUND(AW134,0),",",ROUND(AX134,0),",",ROUND(AY134,0))</f>
        <v>,  0,0,0</v>
      </c>
      <c r="BA134" s="43">
        <f>IFERROR(VLOOKUP(Q134,Таблица1[],3,0),0)*$E$2/100</f>
        <v>0</v>
      </c>
      <c r="BB134" s="43">
        <f>IFERROR(VLOOKUP(Q134,Таблица1[],2,0),0)*$E$2/100</f>
        <v>0</v>
      </c>
      <c r="BC134" s="43">
        <f>IFERROR(VLOOKUP(Q134,Таблица1[],4,0),0)*$E$2/100</f>
        <v>0</v>
      </c>
      <c r="BD134" s="5" t="str">
        <f t="shared" ref="BD134:BD197" si="39">CONCATENATE($AC$2,ROUND(BA134,0),",",ROUND(BB134,0),",",ROUND(BC134,0))</f>
        <v>,  0,0,0</v>
      </c>
      <c r="BE134" s="43">
        <f>IFERROR(VLOOKUP(R134,Таблица1[],3,0),0)*$E$2/100</f>
        <v>0</v>
      </c>
      <c r="BF134" s="43">
        <f>IFERROR(VLOOKUP(R134,Таблица1[],2,0),0)*$E$2/100</f>
        <v>0</v>
      </c>
      <c r="BG134" s="43">
        <f>IFERROR(VLOOKUP(R134,Таблица1[],4,0),0)*$E$2/100</f>
        <v>0</v>
      </c>
      <c r="BH134" s="5" t="str">
        <f t="shared" ref="BH134:BH197" si="40">CONCATENATE($AC$2,ROUND(BE134,0),",",ROUND(BF134,0),",",ROUND(BG134,0))</f>
        <v>,  0,0,0</v>
      </c>
      <c r="BI134" s="43">
        <f>IFERROR(VLOOKUP(S134,Таблица1[],3,0),0)*$E$2/100</f>
        <v>0</v>
      </c>
      <c r="BJ134" s="43">
        <f>IFERROR(VLOOKUP(S134,Таблица1[],2,0),0)*$E$2/100</f>
        <v>0</v>
      </c>
      <c r="BK134" s="43">
        <f>IFERROR(VLOOKUP(S134,Таблица1[],4,0),0)*$E$2/100</f>
        <v>0</v>
      </c>
      <c r="BL134" s="5" t="str">
        <f t="shared" ref="BL134:BL197" si="41">CONCATENATE($AC$2,ROUND(BI134,0),",",ROUND(BJ134,0),",",ROUND(BK134,0))</f>
        <v>,  0,0,0</v>
      </c>
      <c r="BM134" s="43">
        <f>IFERROR(VLOOKUP(T134,Таблица1[],3,0),0)*$E$2/100</f>
        <v>0</v>
      </c>
      <c r="BN134" s="43">
        <f>IFERROR(VLOOKUP(T134,Таблица1[],2,0),0)*$E$2/100</f>
        <v>0</v>
      </c>
      <c r="BO134" s="43">
        <f>IFERROR(VLOOKUP(T134,Таблица1[],4,0),0)*$E$2/100</f>
        <v>0</v>
      </c>
      <c r="BP134" s="5" t="str">
        <f t="shared" ref="BP134:BP197" si="42">CONCATENATE($AC$2,ROUND(BM134,0),",",ROUND(BN134,0),",",ROUND(BO134,0))</f>
        <v>,  0,0,0</v>
      </c>
      <c r="BQ134" s="43">
        <f>IFERROR(VLOOKUP(U134,Таблица1[],3,0),0)*$E$2/100</f>
        <v>0</v>
      </c>
      <c r="BR134" s="43">
        <f>IFERROR(VLOOKUP(U134,Таблица1[],2,0),0)*$E$2/100</f>
        <v>0</v>
      </c>
      <c r="BS134" s="43">
        <f>IFERROR(VLOOKUP(U134,Таблица1[],4,0),0)*$E$2/100</f>
        <v>0</v>
      </c>
      <c r="BT134" s="5" t="str">
        <f t="shared" ref="BT134:BT197" si="43">CONCATENATE($AC$2,ROUND(BQ134,0),",",ROUND(BR134,0),",",ROUND(BS134,0))</f>
        <v>,  0,0,0</v>
      </c>
      <c r="BU134" s="43">
        <f>IFERROR(VLOOKUP(V134,Таблица1[],3,0),0)*$E$2/100</f>
        <v>0</v>
      </c>
      <c r="BV134" s="43">
        <f>IFERROR(VLOOKUP(V134,Таблица1[],2,0),0)*$E$2/100</f>
        <v>0</v>
      </c>
      <c r="BW134" s="43">
        <f>IFERROR(VLOOKUP(V134,Таблица1[],4,0),0)*$E$2/100</f>
        <v>0</v>
      </c>
      <c r="BX134" s="5" t="str">
        <f t="shared" ref="BX134:BX197" si="44">CONCATENATE($AC$2,ROUND(BU134,0),",",ROUND(BV134,0),",",ROUND(BW134,0))</f>
        <v>,  0,0,0</v>
      </c>
      <c r="BY134" s="43">
        <f>IFERROR(VLOOKUP(W134,Таблица1[],3,0),0)*$E$2/100</f>
        <v>0</v>
      </c>
      <c r="BZ134" s="43">
        <f>IFERROR(VLOOKUP(W134,Таблица1[],2,0),0)*$E$2/100</f>
        <v>0</v>
      </c>
      <c r="CA134" s="43">
        <f>IFERROR(VLOOKUP(W134,Таблица1[],4,0),0)*$E$2/100</f>
        <v>0</v>
      </c>
      <c r="CB134" s="5" t="str">
        <f t="shared" ref="CB134:CB197" si="45">CONCATENATE($AC$2,ROUND(BY134,0),",",ROUND(BZ134,0),",",ROUND(CA134,0))</f>
        <v>,  0,0,0</v>
      </c>
      <c r="CC134" s="43">
        <f>IFERROR(VLOOKUP(X134,Таблица1[],3,0),0)*$E$2/100</f>
        <v>0</v>
      </c>
      <c r="CD134" s="43">
        <f>IFERROR(VLOOKUP(X134,Таблица1[],2,0),0)*$E$2/100</f>
        <v>0</v>
      </c>
      <c r="CE134" s="43">
        <f>IFERROR(VLOOKUP(X134,Таблица1[],4,0),0)*$E$2/100</f>
        <v>0</v>
      </c>
      <c r="CF134" s="5" t="str">
        <f t="shared" ref="CF134:CF197" si="46">CONCATENATE($AC$2,ROUND(CC134,0),",",ROUND(CD134,0),",",ROUND(CE134,0))</f>
        <v>,  0,0,0</v>
      </c>
      <c r="CG134" s="43">
        <f>IFERROR(VLOOKUP(Y134,Таблица1[],3,0),0)*$E$2/100</f>
        <v>0</v>
      </c>
      <c r="CH134" s="43">
        <f>IFERROR(VLOOKUP(Y134,Таблица1[],2,0),0)*$E$2/100</f>
        <v>85</v>
      </c>
      <c r="CI134" s="43">
        <f>IFERROR(VLOOKUP(Y134,Таблица1[],4,0),0)*$E$2/100</f>
        <v>170</v>
      </c>
      <c r="CJ134" s="5" t="str">
        <f t="shared" ref="CJ134:CJ197" si="47">CONCATENATE($AC$2,ROUND(CG134,0),",",ROUND(CH134,0),",",ROUND(CI134,0))</f>
        <v>,  0,85,170</v>
      </c>
      <c r="CK134" s="43">
        <f>IFERROR(VLOOKUP(Z134,Таблица1[],3,0),0)*$E$2/100</f>
        <v>0</v>
      </c>
      <c r="CL134" s="43">
        <f>IFERROR(VLOOKUP(Z134,Таблица1[],2,0),0)*$E$2/100</f>
        <v>85</v>
      </c>
      <c r="CM134" s="43">
        <f>IFERROR(VLOOKUP(Z134,Таблица1[],4,0),0)*$E$2/100</f>
        <v>170</v>
      </c>
      <c r="CN134" s="5" t="str">
        <f t="shared" ref="CN134:CN197" si="48">CONCATENATE($AC$2,ROUND(CK134,0),",",ROUND(CL134,0),",",ROUND(CM134,0))</f>
        <v>,  0,85,170</v>
      </c>
      <c r="CO134" s="43">
        <f>IFERROR(VLOOKUP(AA134,Таблица1[],3,0),0)*$E$2/100</f>
        <v>0</v>
      </c>
      <c r="CP134" s="43">
        <f>IFERROR(VLOOKUP(AA134,Таблица1[],2,0),0)*$E$2/100</f>
        <v>0</v>
      </c>
      <c r="CQ134" s="43">
        <f>IFERROR(VLOOKUP(AA134,Таблица1[],4,0),0)*$E$2/100</f>
        <v>0</v>
      </c>
      <c r="CR134" s="5" t="str">
        <f t="shared" ref="CR134:CR197" si="49">CONCATENATE($AC$2,ROUND(CO134,0),",",ROUND(CP134,0),",",ROUND(CQ134,0))</f>
        <v>,  0,0,0</v>
      </c>
    </row>
    <row r="135" spans="2:96" x14ac:dyDescent="0.45">
      <c r="B135" s="43">
        <v>64</v>
      </c>
      <c r="C135" s="43">
        <v>0</v>
      </c>
      <c r="D135" s="43">
        <v>20</v>
      </c>
      <c r="E135" s="43">
        <v>1</v>
      </c>
      <c r="F135" t="str">
        <f t="shared" ref="F135:F198" si="50">CONCATENATE(B135,",",C135,",",D135,",",E135)</f>
        <v>64,0,20,1</v>
      </c>
      <c r="W135" s="35" t="s">
        <v>40</v>
      </c>
      <c r="X135" s="35" t="s">
        <v>40</v>
      </c>
      <c r="AC135" t="str">
        <f>CONCATENATE($X$2,F135,CR135,CN135,CJ135,CF135,CB135,BX135,BT135,BP135,BL135,BH135,BD135,AZ135)</f>
        <v>.DB   64,0,20,1,  0,0,0,  0,0,0,  0,0,0,  0,85,170,  0,85,170,  0,0,0,  0,0,0,  0,0,0,  0,0,0,  0,0,0,  0,0,0,  0,0,0</v>
      </c>
      <c r="AD135" s="43" t="s">
        <v>24</v>
      </c>
      <c r="AE135" s="43"/>
      <c r="AF135" s="43"/>
      <c r="AG135" s="49">
        <f>IFERROR(VLOOKUP(HLOOKUP($AG$4,$H$4:$AA$24,ROW(AH135)-3, FALSE),Таблица1[],3,0),0)*$E$2/100</f>
        <v>0</v>
      </c>
      <c r="AH135" s="49">
        <f>IFERROR(VLOOKUP(HLOOKUP($AG$4,$H$4:$AA$24,ROW(AH135)-3, FALSE),Таблица1[],2,0),0)*$E$2/100</f>
        <v>0</v>
      </c>
      <c r="AI135" s="49">
        <f>IFERROR(VLOOKUP(HLOOKUP($AG$4,$H$4:$AA$24,ROW(AH135)-3, FALSE),Таблица1[],4,0),0)*$E$2/100</f>
        <v>0</v>
      </c>
      <c r="AJ135" s="5" t="str">
        <f t="shared" si="34"/>
        <v>,  0,0,0</v>
      </c>
      <c r="AK135" s="49">
        <f>IFERROR(VLOOKUP(G135,Таблица1[],3,0),0)*$E$2/100</f>
        <v>0</v>
      </c>
      <c r="AL135" s="43">
        <f>IFERROR(VLOOKUP(G135,Таблица1[],2,0),0)*$E$2/100</f>
        <v>0</v>
      </c>
      <c r="AM135" s="43">
        <f>IFERROR(VLOOKUP(G135,Таблица1[],4,0),0)*$E$2/100</f>
        <v>0</v>
      </c>
      <c r="AN135" s="5" t="str">
        <f t="shared" si="35"/>
        <v>,  0,0,0</v>
      </c>
      <c r="AO135" s="49">
        <f>IFERROR(VLOOKUP(K135,Таблица1[],3,0),0)*$E$2/100</f>
        <v>0</v>
      </c>
      <c r="AP135" s="43">
        <f>IFERROR(VLOOKUP(K135,Таблица1[],2,0),0)*$E$2/100</f>
        <v>0</v>
      </c>
      <c r="AQ135" s="43">
        <f>IFERROR(VLOOKUP(K135,Таблица1[],4,0),0)*$E$2/100</f>
        <v>0</v>
      </c>
      <c r="AR135" s="5" t="str">
        <f t="shared" si="36"/>
        <v>,  0,0,0</v>
      </c>
      <c r="AS135" s="49">
        <f>IFERROR(VLOOKUP(O135,Таблица1[],3,0),0)*$E$2/100</f>
        <v>0</v>
      </c>
      <c r="AT135" s="43">
        <f>IFERROR(VLOOKUP(O135,Таблица1[],2,0),0)*$E$2/100</f>
        <v>0</v>
      </c>
      <c r="AU135" s="43">
        <f>IFERROR(VLOOKUP(O135,Таблица1[],4,0),0)*$E$2/100</f>
        <v>0</v>
      </c>
      <c r="AV135" s="5" t="str">
        <f t="shared" si="37"/>
        <v>,  0,0,0</v>
      </c>
      <c r="AW135" s="47">
        <f>IFERROR(VLOOKUP(P135,Таблица1[],3,0),0)*$E$2/100</f>
        <v>0</v>
      </c>
      <c r="AX135" s="43">
        <f>IFERROR(VLOOKUP(P135,Таблица1[],2,0),0)*$E$2/100</f>
        <v>0</v>
      </c>
      <c r="AY135" s="43">
        <f>IFERROR(VLOOKUP(P135,Таблица1[],4,0),0)*$E$2/100</f>
        <v>0</v>
      </c>
      <c r="AZ135" s="5" t="str">
        <f t="shared" si="38"/>
        <v>,  0,0,0</v>
      </c>
      <c r="BA135" s="43">
        <f>IFERROR(VLOOKUP(Q135,Таблица1[],3,0),0)*$E$2/100</f>
        <v>0</v>
      </c>
      <c r="BB135" s="43">
        <f>IFERROR(VLOOKUP(Q135,Таблица1[],2,0),0)*$E$2/100</f>
        <v>0</v>
      </c>
      <c r="BC135" s="43">
        <f>IFERROR(VLOOKUP(Q135,Таблица1[],4,0),0)*$E$2/100</f>
        <v>0</v>
      </c>
      <c r="BD135" s="5" t="str">
        <f t="shared" si="39"/>
        <v>,  0,0,0</v>
      </c>
      <c r="BE135" s="43">
        <f>IFERROR(VLOOKUP(R135,Таблица1[],3,0),0)*$E$2/100</f>
        <v>0</v>
      </c>
      <c r="BF135" s="43">
        <f>IFERROR(VLOOKUP(R135,Таблица1[],2,0),0)*$E$2/100</f>
        <v>0</v>
      </c>
      <c r="BG135" s="43">
        <f>IFERROR(VLOOKUP(R135,Таблица1[],4,0),0)*$E$2/100</f>
        <v>0</v>
      </c>
      <c r="BH135" s="5" t="str">
        <f t="shared" si="40"/>
        <v>,  0,0,0</v>
      </c>
      <c r="BI135" s="43">
        <f>IFERROR(VLOOKUP(S135,Таблица1[],3,0),0)*$E$2/100</f>
        <v>0</v>
      </c>
      <c r="BJ135" s="43">
        <f>IFERROR(VLOOKUP(S135,Таблица1[],2,0),0)*$E$2/100</f>
        <v>0</v>
      </c>
      <c r="BK135" s="43">
        <f>IFERROR(VLOOKUP(S135,Таблица1[],4,0),0)*$E$2/100</f>
        <v>0</v>
      </c>
      <c r="BL135" s="5" t="str">
        <f t="shared" si="41"/>
        <v>,  0,0,0</v>
      </c>
      <c r="BM135" s="43">
        <f>IFERROR(VLOOKUP(T135,Таблица1[],3,0),0)*$E$2/100</f>
        <v>0</v>
      </c>
      <c r="BN135" s="43">
        <f>IFERROR(VLOOKUP(T135,Таблица1[],2,0),0)*$E$2/100</f>
        <v>0</v>
      </c>
      <c r="BO135" s="43">
        <f>IFERROR(VLOOKUP(T135,Таблица1[],4,0),0)*$E$2/100</f>
        <v>0</v>
      </c>
      <c r="BP135" s="5" t="str">
        <f t="shared" si="42"/>
        <v>,  0,0,0</v>
      </c>
      <c r="BQ135" s="43">
        <f>IFERROR(VLOOKUP(U135,Таблица1[],3,0),0)*$E$2/100</f>
        <v>0</v>
      </c>
      <c r="BR135" s="43">
        <f>IFERROR(VLOOKUP(U135,Таблица1[],2,0),0)*$E$2/100</f>
        <v>0</v>
      </c>
      <c r="BS135" s="43">
        <f>IFERROR(VLOOKUP(U135,Таблица1[],4,0),0)*$E$2/100</f>
        <v>0</v>
      </c>
      <c r="BT135" s="5" t="str">
        <f t="shared" si="43"/>
        <v>,  0,0,0</v>
      </c>
      <c r="BU135" s="43">
        <f>IFERROR(VLOOKUP(V135,Таблица1[],3,0),0)*$E$2/100</f>
        <v>0</v>
      </c>
      <c r="BV135" s="43">
        <f>IFERROR(VLOOKUP(V135,Таблица1[],2,0),0)*$E$2/100</f>
        <v>0</v>
      </c>
      <c r="BW135" s="43">
        <f>IFERROR(VLOOKUP(V135,Таблица1[],4,0),0)*$E$2/100</f>
        <v>0</v>
      </c>
      <c r="BX135" s="5" t="str">
        <f t="shared" si="44"/>
        <v>,  0,0,0</v>
      </c>
      <c r="BY135" s="43">
        <f>IFERROR(VLOOKUP(W135,Таблица1[],3,0),0)*$E$2/100</f>
        <v>0</v>
      </c>
      <c r="BZ135" s="43">
        <f>IFERROR(VLOOKUP(W135,Таблица1[],2,0),0)*$E$2/100</f>
        <v>85</v>
      </c>
      <c r="CA135" s="43">
        <f>IFERROR(VLOOKUP(W135,Таблица1[],4,0),0)*$E$2/100</f>
        <v>170</v>
      </c>
      <c r="CB135" s="5" t="str">
        <f t="shared" si="45"/>
        <v>,  0,85,170</v>
      </c>
      <c r="CC135" s="43">
        <f>IFERROR(VLOOKUP(X135,Таблица1[],3,0),0)*$E$2/100</f>
        <v>0</v>
      </c>
      <c r="CD135" s="43">
        <f>IFERROR(VLOOKUP(X135,Таблица1[],2,0),0)*$E$2/100</f>
        <v>85</v>
      </c>
      <c r="CE135" s="43">
        <f>IFERROR(VLOOKUP(X135,Таблица1[],4,0),0)*$E$2/100</f>
        <v>170</v>
      </c>
      <c r="CF135" s="5" t="str">
        <f t="shared" si="46"/>
        <v>,  0,85,170</v>
      </c>
      <c r="CG135" s="43">
        <f>IFERROR(VLOOKUP(Y135,Таблица1[],3,0),0)*$E$2/100</f>
        <v>0</v>
      </c>
      <c r="CH135" s="43">
        <f>IFERROR(VLOOKUP(Y135,Таблица1[],2,0),0)*$E$2/100</f>
        <v>0</v>
      </c>
      <c r="CI135" s="43">
        <f>IFERROR(VLOOKUP(Y135,Таблица1[],4,0),0)*$E$2/100</f>
        <v>0</v>
      </c>
      <c r="CJ135" s="5" t="str">
        <f t="shared" si="47"/>
        <v>,  0,0,0</v>
      </c>
      <c r="CK135" s="43">
        <f>IFERROR(VLOOKUP(Z135,Таблица1[],3,0),0)*$E$2/100</f>
        <v>0</v>
      </c>
      <c r="CL135" s="43">
        <f>IFERROR(VLOOKUP(Z135,Таблица1[],2,0),0)*$E$2/100</f>
        <v>0</v>
      </c>
      <c r="CM135" s="43">
        <f>IFERROR(VLOOKUP(Z135,Таблица1[],4,0),0)*$E$2/100</f>
        <v>0</v>
      </c>
      <c r="CN135" s="5" t="str">
        <f t="shared" si="48"/>
        <v>,  0,0,0</v>
      </c>
      <c r="CO135" s="43">
        <f>IFERROR(VLOOKUP(AA135,Таблица1[],3,0),0)*$E$2/100</f>
        <v>0</v>
      </c>
      <c r="CP135" s="43">
        <f>IFERROR(VLOOKUP(AA135,Таблица1[],2,0),0)*$E$2/100</f>
        <v>0</v>
      </c>
      <c r="CQ135" s="43">
        <f>IFERROR(VLOOKUP(AA135,Таблица1[],4,0),0)*$E$2/100</f>
        <v>0</v>
      </c>
      <c r="CR135" s="5" t="str">
        <f t="shared" si="49"/>
        <v>,  0,0,0</v>
      </c>
    </row>
    <row r="136" spans="2:96" x14ac:dyDescent="0.45">
      <c r="B136" s="43">
        <v>64</v>
      </c>
      <c r="C136" s="43">
        <v>0</v>
      </c>
      <c r="D136" s="43">
        <v>20</v>
      </c>
      <c r="E136" s="43">
        <v>1</v>
      </c>
      <c r="F136" t="str">
        <f t="shared" si="50"/>
        <v>64,0,20,1</v>
      </c>
      <c r="S136" s="38" t="s">
        <v>40</v>
      </c>
      <c r="T136" s="38" t="s">
        <v>40</v>
      </c>
      <c r="U136" s="38" t="s">
        <v>40</v>
      </c>
      <c r="V136" s="38" t="s">
        <v>40</v>
      </c>
      <c r="AC136" t="str">
        <f>CONCATENATE($X$2,F136,CR136,CN136,CJ136,CF136,CB136,BX136,BT136,BP136,BL136,BH136,BD136,AZ136)</f>
        <v>.DB   64,0,20,1,  0,0,0,  0,0,0,  0,0,0,  0,0,0,  0,0,0,  0,85,170,  0,85,170,  0,85,170,  0,85,170,  0,0,0,  0,0,0,  0,0,0</v>
      </c>
      <c r="AD136" s="43" t="s">
        <v>24</v>
      </c>
      <c r="AE136" s="43"/>
      <c r="AF136" s="43"/>
      <c r="AG136" s="49">
        <f>IFERROR(VLOOKUP(HLOOKUP($AG$4,$H$4:$AA$24,ROW(AH136)-3, FALSE),Таблица1[],3,0),0)*$E$2/100</f>
        <v>0</v>
      </c>
      <c r="AH136" s="49">
        <f>IFERROR(VLOOKUP(HLOOKUP($AG$4,$H$4:$AA$24,ROW(AH136)-3, FALSE),Таблица1[],2,0),0)*$E$2/100</f>
        <v>0</v>
      </c>
      <c r="AI136" s="49">
        <f>IFERROR(VLOOKUP(HLOOKUP($AG$4,$H$4:$AA$24,ROW(AH136)-3, FALSE),Таблица1[],4,0),0)*$E$2/100</f>
        <v>0</v>
      </c>
      <c r="AJ136" s="5" t="str">
        <f t="shared" si="34"/>
        <v>,  0,0,0</v>
      </c>
      <c r="AK136" s="49">
        <f>IFERROR(VLOOKUP(G136,Таблица1[],3,0),0)*$E$2/100</f>
        <v>0</v>
      </c>
      <c r="AL136" s="43">
        <f>IFERROR(VLOOKUP(G136,Таблица1[],2,0),0)*$E$2/100</f>
        <v>0</v>
      </c>
      <c r="AM136" s="43">
        <f>IFERROR(VLOOKUP(G136,Таблица1[],4,0),0)*$E$2/100</f>
        <v>0</v>
      </c>
      <c r="AN136" s="5" t="str">
        <f t="shared" si="35"/>
        <v>,  0,0,0</v>
      </c>
      <c r="AO136" s="49">
        <f>IFERROR(VLOOKUP(K136,Таблица1[],3,0),0)*$E$2/100</f>
        <v>0</v>
      </c>
      <c r="AP136" s="43">
        <f>IFERROR(VLOOKUP(K136,Таблица1[],2,0),0)*$E$2/100</f>
        <v>0</v>
      </c>
      <c r="AQ136" s="43">
        <f>IFERROR(VLOOKUP(K136,Таблица1[],4,0),0)*$E$2/100</f>
        <v>0</v>
      </c>
      <c r="AR136" s="5" t="str">
        <f t="shared" si="36"/>
        <v>,  0,0,0</v>
      </c>
      <c r="AS136" s="49">
        <f>IFERROR(VLOOKUP(O136,Таблица1[],3,0),0)*$E$2/100</f>
        <v>0</v>
      </c>
      <c r="AT136" s="43">
        <f>IFERROR(VLOOKUP(O136,Таблица1[],2,0),0)*$E$2/100</f>
        <v>0</v>
      </c>
      <c r="AU136" s="43">
        <f>IFERROR(VLOOKUP(O136,Таблица1[],4,0),0)*$E$2/100</f>
        <v>0</v>
      </c>
      <c r="AV136" s="5" t="str">
        <f t="shared" si="37"/>
        <v>,  0,0,0</v>
      </c>
      <c r="AW136" s="47">
        <f>IFERROR(VLOOKUP(P136,Таблица1[],3,0),0)*$E$2/100</f>
        <v>0</v>
      </c>
      <c r="AX136" s="43">
        <f>IFERROR(VLOOKUP(P136,Таблица1[],2,0),0)*$E$2/100</f>
        <v>0</v>
      </c>
      <c r="AY136" s="43">
        <f>IFERROR(VLOOKUP(P136,Таблица1[],4,0),0)*$E$2/100</f>
        <v>0</v>
      </c>
      <c r="AZ136" s="5" t="str">
        <f t="shared" si="38"/>
        <v>,  0,0,0</v>
      </c>
      <c r="BA136" s="43">
        <f>IFERROR(VLOOKUP(Q136,Таблица1[],3,0),0)*$E$2/100</f>
        <v>0</v>
      </c>
      <c r="BB136" s="43">
        <f>IFERROR(VLOOKUP(Q136,Таблица1[],2,0),0)*$E$2/100</f>
        <v>0</v>
      </c>
      <c r="BC136" s="43">
        <f>IFERROR(VLOOKUP(Q136,Таблица1[],4,0),0)*$E$2/100</f>
        <v>0</v>
      </c>
      <c r="BD136" s="5" t="str">
        <f t="shared" si="39"/>
        <v>,  0,0,0</v>
      </c>
      <c r="BE136" s="43">
        <f>IFERROR(VLOOKUP(R136,Таблица1[],3,0),0)*$E$2/100</f>
        <v>0</v>
      </c>
      <c r="BF136" s="43">
        <f>IFERROR(VLOOKUP(R136,Таблица1[],2,0),0)*$E$2/100</f>
        <v>0</v>
      </c>
      <c r="BG136" s="43">
        <f>IFERROR(VLOOKUP(R136,Таблица1[],4,0),0)*$E$2/100</f>
        <v>0</v>
      </c>
      <c r="BH136" s="5" t="str">
        <f t="shared" si="40"/>
        <v>,  0,0,0</v>
      </c>
      <c r="BI136" s="43">
        <f>IFERROR(VLOOKUP(S136,Таблица1[],3,0),0)*$E$2/100</f>
        <v>0</v>
      </c>
      <c r="BJ136" s="43">
        <f>IFERROR(VLOOKUP(S136,Таблица1[],2,0),0)*$E$2/100</f>
        <v>85</v>
      </c>
      <c r="BK136" s="43">
        <f>IFERROR(VLOOKUP(S136,Таблица1[],4,0),0)*$E$2/100</f>
        <v>170</v>
      </c>
      <c r="BL136" s="5" t="str">
        <f t="shared" si="41"/>
        <v>,  0,85,170</v>
      </c>
      <c r="BM136" s="43">
        <f>IFERROR(VLOOKUP(T136,Таблица1[],3,0),0)*$E$2/100</f>
        <v>0</v>
      </c>
      <c r="BN136" s="43">
        <f>IFERROR(VLOOKUP(T136,Таблица1[],2,0),0)*$E$2/100</f>
        <v>85</v>
      </c>
      <c r="BO136" s="43">
        <f>IFERROR(VLOOKUP(T136,Таблица1[],4,0),0)*$E$2/100</f>
        <v>170</v>
      </c>
      <c r="BP136" s="5" t="str">
        <f t="shared" si="42"/>
        <v>,  0,85,170</v>
      </c>
      <c r="BQ136" s="43">
        <f>IFERROR(VLOOKUP(U136,Таблица1[],3,0),0)*$E$2/100</f>
        <v>0</v>
      </c>
      <c r="BR136" s="43">
        <f>IFERROR(VLOOKUP(U136,Таблица1[],2,0),0)*$E$2/100</f>
        <v>85</v>
      </c>
      <c r="BS136" s="43">
        <f>IFERROR(VLOOKUP(U136,Таблица1[],4,0),0)*$E$2/100</f>
        <v>170</v>
      </c>
      <c r="BT136" s="5" t="str">
        <f t="shared" si="43"/>
        <v>,  0,85,170</v>
      </c>
      <c r="BU136" s="43">
        <f>IFERROR(VLOOKUP(V136,Таблица1[],3,0),0)*$E$2/100</f>
        <v>0</v>
      </c>
      <c r="BV136" s="43">
        <f>IFERROR(VLOOKUP(V136,Таблица1[],2,0),0)*$E$2/100</f>
        <v>85</v>
      </c>
      <c r="BW136" s="43">
        <f>IFERROR(VLOOKUP(V136,Таблица1[],4,0),0)*$E$2/100</f>
        <v>170</v>
      </c>
      <c r="BX136" s="5" t="str">
        <f t="shared" si="44"/>
        <v>,  0,85,170</v>
      </c>
      <c r="BY136" s="43">
        <f>IFERROR(VLOOKUP(W136,Таблица1[],3,0),0)*$E$2/100</f>
        <v>0</v>
      </c>
      <c r="BZ136" s="43">
        <f>IFERROR(VLOOKUP(W136,Таблица1[],2,0),0)*$E$2/100</f>
        <v>0</v>
      </c>
      <c r="CA136" s="43">
        <f>IFERROR(VLOOKUP(W136,Таблица1[],4,0),0)*$E$2/100</f>
        <v>0</v>
      </c>
      <c r="CB136" s="5" t="str">
        <f t="shared" si="45"/>
        <v>,  0,0,0</v>
      </c>
      <c r="CC136" s="43">
        <f>IFERROR(VLOOKUP(X136,Таблица1[],3,0),0)*$E$2/100</f>
        <v>0</v>
      </c>
      <c r="CD136" s="43">
        <f>IFERROR(VLOOKUP(X136,Таблица1[],2,0),0)*$E$2/100</f>
        <v>0</v>
      </c>
      <c r="CE136" s="43">
        <f>IFERROR(VLOOKUP(X136,Таблица1[],4,0),0)*$E$2/100</f>
        <v>0</v>
      </c>
      <c r="CF136" s="5" t="str">
        <f t="shared" si="46"/>
        <v>,  0,0,0</v>
      </c>
      <c r="CG136" s="43">
        <f>IFERROR(VLOOKUP(Y136,Таблица1[],3,0),0)*$E$2/100</f>
        <v>0</v>
      </c>
      <c r="CH136" s="43">
        <f>IFERROR(VLOOKUP(Y136,Таблица1[],2,0),0)*$E$2/100</f>
        <v>0</v>
      </c>
      <c r="CI136" s="43">
        <f>IFERROR(VLOOKUP(Y136,Таблица1[],4,0),0)*$E$2/100</f>
        <v>0</v>
      </c>
      <c r="CJ136" s="5" t="str">
        <f t="shared" si="47"/>
        <v>,  0,0,0</v>
      </c>
      <c r="CK136" s="43">
        <f>IFERROR(VLOOKUP(Z136,Таблица1[],3,0),0)*$E$2/100</f>
        <v>0</v>
      </c>
      <c r="CL136" s="43">
        <f>IFERROR(VLOOKUP(Z136,Таблица1[],2,0),0)*$E$2/100</f>
        <v>0</v>
      </c>
      <c r="CM136" s="43">
        <f>IFERROR(VLOOKUP(Z136,Таблица1[],4,0),0)*$E$2/100</f>
        <v>0</v>
      </c>
      <c r="CN136" s="5" t="str">
        <f t="shared" si="48"/>
        <v>,  0,0,0</v>
      </c>
      <c r="CO136" s="43">
        <f>IFERROR(VLOOKUP(AA136,Таблица1[],3,0),0)*$E$2/100</f>
        <v>0</v>
      </c>
      <c r="CP136" s="43">
        <f>IFERROR(VLOOKUP(AA136,Таблица1[],2,0),0)*$E$2/100</f>
        <v>0</v>
      </c>
      <c r="CQ136" s="43">
        <f>IFERROR(VLOOKUP(AA136,Таблица1[],4,0),0)*$E$2/100</f>
        <v>0</v>
      </c>
      <c r="CR136" s="5" t="str">
        <f t="shared" si="49"/>
        <v>,  0,0,0</v>
      </c>
    </row>
    <row r="137" spans="2:96" x14ac:dyDescent="0.45">
      <c r="B137" s="43">
        <v>64</v>
      </c>
      <c r="C137" s="43">
        <v>0</v>
      </c>
      <c r="D137" s="43">
        <v>20</v>
      </c>
      <c r="E137" s="43">
        <v>1</v>
      </c>
      <c r="F137" t="str">
        <f t="shared" si="50"/>
        <v>64,0,20,1</v>
      </c>
      <c r="AC137" t="str">
        <f>CONCATENATE($X$2,F137,CR137,CN137,CJ137,CF137,CB137,BX137,BT137,BP137,BL137,BH137,BD137,AZ137)</f>
        <v>.DB   64,0,20,1,  0,0,0,  0,0,0,  0,0,0,  0,0,0,  0,0,0,  0,0,0,  0,0,0,  0,0,0,  0,0,0,  0,0,0,  0,0,0,  0,0,0</v>
      </c>
      <c r="AD137" s="43" t="s">
        <v>24</v>
      </c>
      <c r="AE137" s="43"/>
      <c r="AF137" s="43"/>
      <c r="AG137" s="49">
        <f>IFERROR(VLOOKUP(HLOOKUP($AG$4,$H$4:$AA$24,ROW(AH137)-3, FALSE),Таблица1[],3,0),0)*$E$2/100</f>
        <v>0</v>
      </c>
      <c r="AH137" s="49">
        <f>IFERROR(VLOOKUP(HLOOKUP($AG$4,$H$4:$AA$24,ROW(AH137)-3, FALSE),Таблица1[],2,0),0)*$E$2/100</f>
        <v>0</v>
      </c>
      <c r="AI137" s="49">
        <f>IFERROR(VLOOKUP(HLOOKUP($AG$4,$H$4:$AA$24,ROW(AH137)-3, FALSE),Таблица1[],4,0),0)*$E$2/100</f>
        <v>0</v>
      </c>
      <c r="AJ137" s="5" t="str">
        <f t="shared" si="34"/>
        <v>,  0,0,0</v>
      </c>
      <c r="AK137" s="49">
        <f>IFERROR(VLOOKUP(G137,Таблица1[],3,0),0)*$E$2/100</f>
        <v>0</v>
      </c>
      <c r="AL137" s="43">
        <f>IFERROR(VLOOKUP(G137,Таблица1[],2,0),0)*$E$2/100</f>
        <v>0</v>
      </c>
      <c r="AM137" s="43">
        <f>IFERROR(VLOOKUP(G137,Таблица1[],4,0),0)*$E$2/100</f>
        <v>0</v>
      </c>
      <c r="AN137" s="5" t="str">
        <f t="shared" si="35"/>
        <v>,  0,0,0</v>
      </c>
      <c r="AO137" s="49">
        <f>IFERROR(VLOOKUP(K137,Таблица1[],3,0),0)*$E$2/100</f>
        <v>0</v>
      </c>
      <c r="AP137" s="43">
        <f>IFERROR(VLOOKUP(K137,Таблица1[],2,0),0)*$E$2/100</f>
        <v>0</v>
      </c>
      <c r="AQ137" s="43">
        <f>IFERROR(VLOOKUP(K137,Таблица1[],4,0),0)*$E$2/100</f>
        <v>0</v>
      </c>
      <c r="AR137" s="5" t="str">
        <f t="shared" si="36"/>
        <v>,  0,0,0</v>
      </c>
      <c r="AS137" s="49">
        <f>IFERROR(VLOOKUP(O137,Таблица1[],3,0),0)*$E$2/100</f>
        <v>0</v>
      </c>
      <c r="AT137" s="43">
        <f>IFERROR(VLOOKUP(O137,Таблица1[],2,0),0)*$E$2/100</f>
        <v>0</v>
      </c>
      <c r="AU137" s="43">
        <f>IFERROR(VLOOKUP(O137,Таблица1[],4,0),0)*$E$2/100</f>
        <v>0</v>
      </c>
      <c r="AV137" s="5" t="str">
        <f t="shared" si="37"/>
        <v>,  0,0,0</v>
      </c>
      <c r="AW137" s="47">
        <f>IFERROR(VLOOKUP(P137,Таблица1[],3,0),0)*$E$2/100</f>
        <v>0</v>
      </c>
      <c r="AX137" s="43">
        <f>IFERROR(VLOOKUP(P137,Таблица1[],2,0),0)*$E$2/100</f>
        <v>0</v>
      </c>
      <c r="AY137" s="43">
        <f>IFERROR(VLOOKUP(P137,Таблица1[],4,0),0)*$E$2/100</f>
        <v>0</v>
      </c>
      <c r="AZ137" s="5" t="str">
        <f t="shared" si="38"/>
        <v>,  0,0,0</v>
      </c>
      <c r="BA137" s="43">
        <f>IFERROR(VLOOKUP(Q137,Таблица1[],3,0),0)*$E$2/100</f>
        <v>0</v>
      </c>
      <c r="BB137" s="43">
        <f>IFERROR(VLOOKUP(Q137,Таблица1[],2,0),0)*$E$2/100</f>
        <v>0</v>
      </c>
      <c r="BC137" s="43">
        <f>IFERROR(VLOOKUP(Q137,Таблица1[],4,0),0)*$E$2/100</f>
        <v>0</v>
      </c>
      <c r="BD137" s="5" t="str">
        <f t="shared" si="39"/>
        <v>,  0,0,0</v>
      </c>
      <c r="BE137" s="43">
        <f>IFERROR(VLOOKUP(R137,Таблица1[],3,0),0)*$E$2/100</f>
        <v>0</v>
      </c>
      <c r="BF137" s="43">
        <f>IFERROR(VLOOKUP(R137,Таблица1[],2,0),0)*$E$2/100</f>
        <v>0</v>
      </c>
      <c r="BG137" s="43">
        <f>IFERROR(VLOOKUP(R137,Таблица1[],4,0),0)*$E$2/100</f>
        <v>0</v>
      </c>
      <c r="BH137" s="5" t="str">
        <f t="shared" si="40"/>
        <v>,  0,0,0</v>
      </c>
      <c r="BI137" s="43">
        <f>IFERROR(VLOOKUP(S137,Таблица1[],3,0),0)*$E$2/100</f>
        <v>0</v>
      </c>
      <c r="BJ137" s="43">
        <f>IFERROR(VLOOKUP(S137,Таблица1[],2,0),0)*$E$2/100</f>
        <v>0</v>
      </c>
      <c r="BK137" s="43">
        <f>IFERROR(VLOOKUP(S137,Таблица1[],4,0),0)*$E$2/100</f>
        <v>0</v>
      </c>
      <c r="BL137" s="5" t="str">
        <f t="shared" si="41"/>
        <v>,  0,0,0</v>
      </c>
      <c r="BM137" s="43">
        <f>IFERROR(VLOOKUP(T137,Таблица1[],3,0),0)*$E$2/100</f>
        <v>0</v>
      </c>
      <c r="BN137" s="43">
        <f>IFERROR(VLOOKUP(T137,Таблица1[],2,0),0)*$E$2/100</f>
        <v>0</v>
      </c>
      <c r="BO137" s="43">
        <f>IFERROR(VLOOKUP(T137,Таблица1[],4,0),0)*$E$2/100</f>
        <v>0</v>
      </c>
      <c r="BP137" s="5" t="str">
        <f t="shared" si="42"/>
        <v>,  0,0,0</v>
      </c>
      <c r="BQ137" s="43">
        <f>IFERROR(VLOOKUP(U137,Таблица1[],3,0),0)*$E$2/100</f>
        <v>0</v>
      </c>
      <c r="BR137" s="43">
        <f>IFERROR(VLOOKUP(U137,Таблица1[],2,0),0)*$E$2/100</f>
        <v>0</v>
      </c>
      <c r="BS137" s="43">
        <f>IFERROR(VLOOKUP(U137,Таблица1[],4,0),0)*$E$2/100</f>
        <v>0</v>
      </c>
      <c r="BT137" s="5" t="str">
        <f t="shared" si="43"/>
        <v>,  0,0,0</v>
      </c>
      <c r="BU137" s="43">
        <f>IFERROR(VLOOKUP(V137,Таблица1[],3,0),0)*$E$2/100</f>
        <v>0</v>
      </c>
      <c r="BV137" s="43">
        <f>IFERROR(VLOOKUP(V137,Таблица1[],2,0),0)*$E$2/100</f>
        <v>0</v>
      </c>
      <c r="BW137" s="43">
        <f>IFERROR(VLOOKUP(V137,Таблица1[],4,0),0)*$E$2/100</f>
        <v>0</v>
      </c>
      <c r="BX137" s="5" t="str">
        <f t="shared" si="44"/>
        <v>,  0,0,0</v>
      </c>
      <c r="BY137" s="43">
        <f>IFERROR(VLOOKUP(W137,Таблица1[],3,0),0)*$E$2/100</f>
        <v>0</v>
      </c>
      <c r="BZ137" s="43">
        <f>IFERROR(VLOOKUP(W137,Таблица1[],2,0),0)*$E$2/100</f>
        <v>0</v>
      </c>
      <c r="CA137" s="43">
        <f>IFERROR(VLOOKUP(W137,Таблица1[],4,0),0)*$E$2/100</f>
        <v>0</v>
      </c>
      <c r="CB137" s="5" t="str">
        <f t="shared" si="45"/>
        <v>,  0,0,0</v>
      </c>
      <c r="CC137" s="43">
        <f>IFERROR(VLOOKUP(X137,Таблица1[],3,0),0)*$E$2/100</f>
        <v>0</v>
      </c>
      <c r="CD137" s="43">
        <f>IFERROR(VLOOKUP(X137,Таблица1[],2,0),0)*$E$2/100</f>
        <v>0</v>
      </c>
      <c r="CE137" s="43">
        <f>IFERROR(VLOOKUP(X137,Таблица1[],4,0),0)*$E$2/100</f>
        <v>0</v>
      </c>
      <c r="CF137" s="5" t="str">
        <f t="shared" si="46"/>
        <v>,  0,0,0</v>
      </c>
      <c r="CG137" s="43">
        <f>IFERROR(VLOOKUP(Y137,Таблица1[],3,0),0)*$E$2/100</f>
        <v>0</v>
      </c>
      <c r="CH137" s="43">
        <f>IFERROR(VLOOKUP(Y137,Таблица1[],2,0),0)*$E$2/100</f>
        <v>0</v>
      </c>
      <c r="CI137" s="43">
        <f>IFERROR(VLOOKUP(Y137,Таблица1[],4,0),0)*$E$2/100</f>
        <v>0</v>
      </c>
      <c r="CJ137" s="5" t="str">
        <f t="shared" si="47"/>
        <v>,  0,0,0</v>
      </c>
      <c r="CK137" s="43">
        <f>IFERROR(VLOOKUP(Z137,Таблица1[],3,0),0)*$E$2/100</f>
        <v>0</v>
      </c>
      <c r="CL137" s="43">
        <f>IFERROR(VLOOKUP(Z137,Таблица1[],2,0),0)*$E$2/100</f>
        <v>0</v>
      </c>
      <c r="CM137" s="43">
        <f>IFERROR(VLOOKUP(Z137,Таблица1[],4,0),0)*$E$2/100</f>
        <v>0</v>
      </c>
      <c r="CN137" s="5" t="str">
        <f t="shared" si="48"/>
        <v>,  0,0,0</v>
      </c>
      <c r="CO137" s="43">
        <f>IFERROR(VLOOKUP(AA137,Таблица1[],3,0),0)*$E$2/100</f>
        <v>0</v>
      </c>
      <c r="CP137" s="43">
        <f>IFERROR(VLOOKUP(AA137,Таблица1[],2,0),0)*$E$2/100</f>
        <v>0</v>
      </c>
      <c r="CQ137" s="43">
        <f>IFERROR(VLOOKUP(AA137,Таблица1[],4,0),0)*$E$2/100</f>
        <v>0</v>
      </c>
      <c r="CR137" s="5" t="str">
        <f t="shared" si="49"/>
        <v>,  0,0,0</v>
      </c>
    </row>
    <row r="138" spans="2:96" x14ac:dyDescent="0.45">
      <c r="B138" s="43">
        <v>32</v>
      </c>
      <c r="C138" s="43">
        <v>0</v>
      </c>
      <c r="D138" s="43">
        <v>16</v>
      </c>
      <c r="E138" s="43">
        <v>1</v>
      </c>
      <c r="F138" t="str">
        <f t="shared" si="50"/>
        <v>32,0,16,1</v>
      </c>
      <c r="P138" s="40" t="s">
        <v>40</v>
      </c>
      <c r="Q138" s="40" t="s">
        <v>40</v>
      </c>
      <c r="R138" s="40" t="s">
        <v>40</v>
      </c>
      <c r="S138" s="38" t="s">
        <v>40</v>
      </c>
      <c r="T138" s="38" t="s">
        <v>40</v>
      </c>
      <c r="U138" s="38" t="s">
        <v>40</v>
      </c>
      <c r="V138" s="38" t="s">
        <v>40</v>
      </c>
      <c r="W138" s="35" t="s">
        <v>40</v>
      </c>
      <c r="X138" s="35" t="s">
        <v>40</v>
      </c>
      <c r="Y138" s="31" t="s">
        <v>40</v>
      </c>
      <c r="Z138" s="31" t="s">
        <v>40</v>
      </c>
      <c r="AA138" s="33" t="s">
        <v>40</v>
      </c>
      <c r="AC138" t="str">
        <f>CONCATENATE($X$2,F138,CR138,CN138,CJ138,CF138,CB138,BX138,BT138,BP138,BL138,BH138,BD138,AZ138)</f>
        <v>.DB   32,0,16,1,  0,85,170,  0,85,170,  0,85,170,  0,85,170,  0,85,170,  0,85,170,  0,85,170,  0,85,170,  0,85,170,  0,85,170,  0,85,170,  0,85,170</v>
      </c>
      <c r="AD138" s="43" t="s">
        <v>24</v>
      </c>
      <c r="AE138" s="43"/>
      <c r="AF138" s="43"/>
      <c r="AG138" s="49">
        <f>IFERROR(VLOOKUP(HLOOKUP($AG$4,$H$4:$AA$24,ROW(AH138)-3, FALSE),Таблица1[],3,0),0)*$E$2/100</f>
        <v>0</v>
      </c>
      <c r="AH138" s="49">
        <f>IFERROR(VLOOKUP(HLOOKUP($AG$4,$H$4:$AA$24,ROW(AH138)-3, FALSE),Таблица1[],2,0),0)*$E$2/100</f>
        <v>0</v>
      </c>
      <c r="AI138" s="49">
        <f>IFERROR(VLOOKUP(HLOOKUP($AG$4,$H$4:$AA$24,ROW(AH138)-3, FALSE),Таблица1[],4,0),0)*$E$2/100</f>
        <v>0</v>
      </c>
      <c r="AJ138" s="5" t="str">
        <f t="shared" si="34"/>
        <v>,  0,0,0</v>
      </c>
      <c r="AK138" s="49">
        <f>IFERROR(VLOOKUP(G138,Таблица1[],3,0),0)*$E$2/100</f>
        <v>0</v>
      </c>
      <c r="AL138" s="43">
        <f>IFERROR(VLOOKUP(G138,Таблица1[],2,0),0)*$E$2/100</f>
        <v>0</v>
      </c>
      <c r="AM138" s="43">
        <f>IFERROR(VLOOKUP(G138,Таблица1[],4,0),0)*$E$2/100</f>
        <v>0</v>
      </c>
      <c r="AN138" s="5" t="str">
        <f t="shared" si="35"/>
        <v>,  0,0,0</v>
      </c>
      <c r="AO138" s="49">
        <f>IFERROR(VLOOKUP(K138,Таблица1[],3,0),0)*$E$2/100</f>
        <v>0</v>
      </c>
      <c r="AP138" s="43">
        <f>IFERROR(VLOOKUP(K138,Таблица1[],2,0),0)*$E$2/100</f>
        <v>0</v>
      </c>
      <c r="AQ138" s="43">
        <f>IFERROR(VLOOKUP(K138,Таблица1[],4,0),0)*$E$2/100</f>
        <v>0</v>
      </c>
      <c r="AR138" s="5" t="str">
        <f t="shared" si="36"/>
        <v>,  0,0,0</v>
      </c>
      <c r="AS138" s="49">
        <f>IFERROR(VLOOKUP(O138,Таблица1[],3,0),0)*$E$2/100</f>
        <v>0</v>
      </c>
      <c r="AT138" s="43">
        <f>IFERROR(VLOOKUP(O138,Таблица1[],2,0),0)*$E$2/100</f>
        <v>0</v>
      </c>
      <c r="AU138" s="43">
        <f>IFERROR(VLOOKUP(O138,Таблица1[],4,0),0)*$E$2/100</f>
        <v>0</v>
      </c>
      <c r="AV138" s="5" t="str">
        <f t="shared" si="37"/>
        <v>,  0,0,0</v>
      </c>
      <c r="AW138" s="47">
        <f>IFERROR(VLOOKUP(P138,Таблица1[],3,0),0)*$E$2/100</f>
        <v>0</v>
      </c>
      <c r="AX138" s="43">
        <f>IFERROR(VLOOKUP(P138,Таблица1[],2,0),0)*$E$2/100</f>
        <v>85</v>
      </c>
      <c r="AY138" s="43">
        <f>IFERROR(VLOOKUP(P138,Таблица1[],4,0),0)*$E$2/100</f>
        <v>170</v>
      </c>
      <c r="AZ138" s="5" t="str">
        <f t="shared" si="38"/>
        <v>,  0,85,170</v>
      </c>
      <c r="BA138" s="43">
        <f>IFERROR(VLOOKUP(Q138,Таблица1[],3,0),0)*$E$2/100</f>
        <v>0</v>
      </c>
      <c r="BB138" s="43">
        <f>IFERROR(VLOOKUP(Q138,Таблица1[],2,0),0)*$E$2/100</f>
        <v>85</v>
      </c>
      <c r="BC138" s="43">
        <f>IFERROR(VLOOKUP(Q138,Таблица1[],4,0),0)*$E$2/100</f>
        <v>170</v>
      </c>
      <c r="BD138" s="5" t="str">
        <f t="shared" si="39"/>
        <v>,  0,85,170</v>
      </c>
      <c r="BE138" s="43">
        <f>IFERROR(VLOOKUP(R138,Таблица1[],3,0),0)*$E$2/100</f>
        <v>0</v>
      </c>
      <c r="BF138" s="43">
        <f>IFERROR(VLOOKUP(R138,Таблица1[],2,0),0)*$E$2/100</f>
        <v>85</v>
      </c>
      <c r="BG138" s="43">
        <f>IFERROR(VLOOKUP(R138,Таблица1[],4,0),0)*$E$2/100</f>
        <v>170</v>
      </c>
      <c r="BH138" s="5" t="str">
        <f t="shared" si="40"/>
        <v>,  0,85,170</v>
      </c>
      <c r="BI138" s="43">
        <f>IFERROR(VLOOKUP(S138,Таблица1[],3,0),0)*$E$2/100</f>
        <v>0</v>
      </c>
      <c r="BJ138" s="43">
        <f>IFERROR(VLOOKUP(S138,Таблица1[],2,0),0)*$E$2/100</f>
        <v>85</v>
      </c>
      <c r="BK138" s="43">
        <f>IFERROR(VLOOKUP(S138,Таблица1[],4,0),0)*$E$2/100</f>
        <v>170</v>
      </c>
      <c r="BL138" s="5" t="str">
        <f t="shared" si="41"/>
        <v>,  0,85,170</v>
      </c>
      <c r="BM138" s="43">
        <f>IFERROR(VLOOKUP(T138,Таблица1[],3,0),0)*$E$2/100</f>
        <v>0</v>
      </c>
      <c r="BN138" s="43">
        <f>IFERROR(VLOOKUP(T138,Таблица1[],2,0),0)*$E$2/100</f>
        <v>85</v>
      </c>
      <c r="BO138" s="43">
        <f>IFERROR(VLOOKUP(T138,Таблица1[],4,0),0)*$E$2/100</f>
        <v>170</v>
      </c>
      <c r="BP138" s="5" t="str">
        <f t="shared" si="42"/>
        <v>,  0,85,170</v>
      </c>
      <c r="BQ138" s="43">
        <f>IFERROR(VLOOKUP(U138,Таблица1[],3,0),0)*$E$2/100</f>
        <v>0</v>
      </c>
      <c r="BR138" s="43">
        <f>IFERROR(VLOOKUP(U138,Таблица1[],2,0),0)*$E$2/100</f>
        <v>85</v>
      </c>
      <c r="BS138" s="43">
        <f>IFERROR(VLOOKUP(U138,Таблица1[],4,0),0)*$E$2/100</f>
        <v>170</v>
      </c>
      <c r="BT138" s="5" t="str">
        <f t="shared" si="43"/>
        <v>,  0,85,170</v>
      </c>
      <c r="BU138" s="43">
        <f>IFERROR(VLOOKUP(V138,Таблица1[],3,0),0)*$E$2/100</f>
        <v>0</v>
      </c>
      <c r="BV138" s="43">
        <f>IFERROR(VLOOKUP(V138,Таблица1[],2,0),0)*$E$2/100</f>
        <v>85</v>
      </c>
      <c r="BW138" s="43">
        <f>IFERROR(VLOOKUP(V138,Таблица1[],4,0),0)*$E$2/100</f>
        <v>170</v>
      </c>
      <c r="BX138" s="5" t="str">
        <f t="shared" si="44"/>
        <v>,  0,85,170</v>
      </c>
      <c r="BY138" s="43">
        <f>IFERROR(VLOOKUP(W138,Таблица1[],3,0),0)*$E$2/100</f>
        <v>0</v>
      </c>
      <c r="BZ138" s="43">
        <f>IFERROR(VLOOKUP(W138,Таблица1[],2,0),0)*$E$2/100</f>
        <v>85</v>
      </c>
      <c r="CA138" s="43">
        <f>IFERROR(VLOOKUP(W138,Таблица1[],4,0),0)*$E$2/100</f>
        <v>170</v>
      </c>
      <c r="CB138" s="5" t="str">
        <f t="shared" si="45"/>
        <v>,  0,85,170</v>
      </c>
      <c r="CC138" s="43">
        <f>IFERROR(VLOOKUP(X138,Таблица1[],3,0),0)*$E$2/100</f>
        <v>0</v>
      </c>
      <c r="CD138" s="43">
        <f>IFERROR(VLOOKUP(X138,Таблица1[],2,0),0)*$E$2/100</f>
        <v>85</v>
      </c>
      <c r="CE138" s="43">
        <f>IFERROR(VLOOKUP(X138,Таблица1[],4,0),0)*$E$2/100</f>
        <v>170</v>
      </c>
      <c r="CF138" s="5" t="str">
        <f t="shared" si="46"/>
        <v>,  0,85,170</v>
      </c>
      <c r="CG138" s="43">
        <f>IFERROR(VLOOKUP(Y138,Таблица1[],3,0),0)*$E$2/100</f>
        <v>0</v>
      </c>
      <c r="CH138" s="43">
        <f>IFERROR(VLOOKUP(Y138,Таблица1[],2,0),0)*$E$2/100</f>
        <v>85</v>
      </c>
      <c r="CI138" s="43">
        <f>IFERROR(VLOOKUP(Y138,Таблица1[],4,0),0)*$E$2/100</f>
        <v>170</v>
      </c>
      <c r="CJ138" s="5" t="str">
        <f t="shared" si="47"/>
        <v>,  0,85,170</v>
      </c>
      <c r="CK138" s="43">
        <f>IFERROR(VLOOKUP(Z138,Таблица1[],3,0),0)*$E$2/100</f>
        <v>0</v>
      </c>
      <c r="CL138" s="43">
        <f>IFERROR(VLOOKUP(Z138,Таблица1[],2,0),0)*$E$2/100</f>
        <v>85</v>
      </c>
      <c r="CM138" s="43">
        <f>IFERROR(VLOOKUP(Z138,Таблица1[],4,0),0)*$E$2/100</f>
        <v>170</v>
      </c>
      <c r="CN138" s="5" t="str">
        <f t="shared" si="48"/>
        <v>,  0,85,170</v>
      </c>
      <c r="CO138" s="43">
        <f>IFERROR(VLOOKUP(AA138,Таблица1[],3,0),0)*$E$2/100</f>
        <v>0</v>
      </c>
      <c r="CP138" s="43">
        <f>IFERROR(VLOOKUP(AA138,Таблица1[],2,0),0)*$E$2/100</f>
        <v>85</v>
      </c>
      <c r="CQ138" s="43">
        <f>IFERROR(VLOOKUP(AA138,Таблица1[],4,0),0)*$E$2/100</f>
        <v>170</v>
      </c>
      <c r="CR138" s="5" t="str">
        <f t="shared" si="49"/>
        <v>,  0,85,170</v>
      </c>
    </row>
    <row r="139" spans="2:96" x14ac:dyDescent="0.45">
      <c r="B139" s="43">
        <v>32</v>
      </c>
      <c r="C139" s="43">
        <v>0</v>
      </c>
      <c r="D139" s="43">
        <v>16</v>
      </c>
      <c r="E139" s="43">
        <v>1</v>
      </c>
      <c r="F139" t="str">
        <f t="shared" si="50"/>
        <v>32,0,16,1</v>
      </c>
      <c r="P139" s="40" t="s">
        <v>39</v>
      </c>
      <c r="Q139" s="40" t="s">
        <v>39</v>
      </c>
      <c r="R139" s="40" t="s">
        <v>39</v>
      </c>
      <c r="S139" s="38" t="s">
        <v>40</v>
      </c>
      <c r="T139" s="38" t="s">
        <v>40</v>
      </c>
      <c r="U139" s="38" t="s">
        <v>40</v>
      </c>
      <c r="V139" s="38" t="s">
        <v>40</v>
      </c>
      <c r="W139" s="35" t="s">
        <v>40</v>
      </c>
      <c r="X139" s="35" t="s">
        <v>40</v>
      </c>
      <c r="Y139" s="31" t="s">
        <v>40</v>
      </c>
      <c r="Z139" s="31" t="s">
        <v>40</v>
      </c>
      <c r="AA139" s="33" t="s">
        <v>40</v>
      </c>
      <c r="AC139" t="str">
        <f>CONCATENATE($X$2,F139,CR139,CN139,CJ139,CF139,CB139,BX139,BT139,BP139,BL139,BH139,BD139,AZ139)</f>
        <v>.DB   32,0,16,1,  0,85,170,  0,85,170,  0,85,170,  0,85,170,  0,85,170,  0,85,170,  0,85,170,  0,85,170,  0,85,170,  0,0,255,  0,0,255,  0,0,255</v>
      </c>
      <c r="AD139" s="43" t="s">
        <v>24</v>
      </c>
      <c r="AE139" s="43"/>
      <c r="AF139" s="43"/>
      <c r="AG139" s="49">
        <f>IFERROR(VLOOKUP(HLOOKUP($AG$4,$H$4:$AA$24,ROW(AH139)-3, FALSE),Таблица1[],3,0),0)*$E$2/100</f>
        <v>0</v>
      </c>
      <c r="AH139" s="49">
        <f>IFERROR(VLOOKUP(HLOOKUP($AG$4,$H$4:$AA$24,ROW(AH139)-3, FALSE),Таблица1[],2,0),0)*$E$2/100</f>
        <v>0</v>
      </c>
      <c r="AI139" s="49">
        <f>IFERROR(VLOOKUP(HLOOKUP($AG$4,$H$4:$AA$24,ROW(AH139)-3, FALSE),Таблица1[],4,0),0)*$E$2/100</f>
        <v>0</v>
      </c>
      <c r="AJ139" s="5" t="str">
        <f t="shared" si="34"/>
        <v>,  0,0,0</v>
      </c>
      <c r="AK139" s="49">
        <f>IFERROR(VLOOKUP(G139,Таблица1[],3,0),0)*$E$2/100</f>
        <v>0</v>
      </c>
      <c r="AL139" s="43">
        <f>IFERROR(VLOOKUP(G139,Таблица1[],2,0),0)*$E$2/100</f>
        <v>0</v>
      </c>
      <c r="AM139" s="43">
        <f>IFERROR(VLOOKUP(G139,Таблица1[],4,0),0)*$E$2/100</f>
        <v>0</v>
      </c>
      <c r="AN139" s="5" t="str">
        <f t="shared" si="35"/>
        <v>,  0,0,0</v>
      </c>
      <c r="AO139" s="49">
        <f>IFERROR(VLOOKUP(K139,Таблица1[],3,0),0)*$E$2/100</f>
        <v>0</v>
      </c>
      <c r="AP139" s="43">
        <f>IFERROR(VLOOKUP(K139,Таблица1[],2,0),0)*$E$2/100</f>
        <v>0</v>
      </c>
      <c r="AQ139" s="43">
        <f>IFERROR(VLOOKUP(K139,Таблица1[],4,0),0)*$E$2/100</f>
        <v>0</v>
      </c>
      <c r="AR139" s="5" t="str">
        <f t="shared" si="36"/>
        <v>,  0,0,0</v>
      </c>
      <c r="AS139" s="49">
        <f>IFERROR(VLOOKUP(O139,Таблица1[],3,0),0)*$E$2/100</f>
        <v>0</v>
      </c>
      <c r="AT139" s="43">
        <f>IFERROR(VLOOKUP(O139,Таблица1[],2,0),0)*$E$2/100</f>
        <v>0</v>
      </c>
      <c r="AU139" s="43">
        <f>IFERROR(VLOOKUP(O139,Таблица1[],4,0),0)*$E$2/100</f>
        <v>0</v>
      </c>
      <c r="AV139" s="5" t="str">
        <f t="shared" si="37"/>
        <v>,  0,0,0</v>
      </c>
      <c r="AW139" s="47">
        <f>IFERROR(VLOOKUP(P139,Таблица1[],3,0),0)*$E$2/100</f>
        <v>0</v>
      </c>
      <c r="AX139" s="43">
        <f>IFERROR(VLOOKUP(P139,Таблица1[],2,0),0)*$E$2/100</f>
        <v>0</v>
      </c>
      <c r="AY139" s="43">
        <f>IFERROR(VLOOKUP(P139,Таблица1[],4,0),0)*$E$2/100</f>
        <v>255</v>
      </c>
      <c r="AZ139" s="5" t="str">
        <f t="shared" si="38"/>
        <v>,  0,0,255</v>
      </c>
      <c r="BA139" s="43">
        <f>IFERROR(VLOOKUP(Q139,Таблица1[],3,0),0)*$E$2/100</f>
        <v>0</v>
      </c>
      <c r="BB139" s="43">
        <f>IFERROR(VLOOKUP(Q139,Таблица1[],2,0),0)*$E$2/100</f>
        <v>0</v>
      </c>
      <c r="BC139" s="43">
        <f>IFERROR(VLOOKUP(Q139,Таблица1[],4,0),0)*$E$2/100</f>
        <v>255</v>
      </c>
      <c r="BD139" s="5" t="str">
        <f t="shared" si="39"/>
        <v>,  0,0,255</v>
      </c>
      <c r="BE139" s="43">
        <f>IFERROR(VLOOKUP(R139,Таблица1[],3,0),0)*$E$2/100</f>
        <v>0</v>
      </c>
      <c r="BF139" s="43">
        <f>IFERROR(VLOOKUP(R139,Таблица1[],2,0),0)*$E$2/100</f>
        <v>0</v>
      </c>
      <c r="BG139" s="43">
        <f>IFERROR(VLOOKUP(R139,Таблица1[],4,0),0)*$E$2/100</f>
        <v>255</v>
      </c>
      <c r="BH139" s="5" t="str">
        <f t="shared" si="40"/>
        <v>,  0,0,255</v>
      </c>
      <c r="BI139" s="43">
        <f>IFERROR(VLOOKUP(S139,Таблица1[],3,0),0)*$E$2/100</f>
        <v>0</v>
      </c>
      <c r="BJ139" s="43">
        <f>IFERROR(VLOOKUP(S139,Таблица1[],2,0),0)*$E$2/100</f>
        <v>85</v>
      </c>
      <c r="BK139" s="43">
        <f>IFERROR(VLOOKUP(S139,Таблица1[],4,0),0)*$E$2/100</f>
        <v>170</v>
      </c>
      <c r="BL139" s="5" t="str">
        <f t="shared" si="41"/>
        <v>,  0,85,170</v>
      </c>
      <c r="BM139" s="43">
        <f>IFERROR(VLOOKUP(T139,Таблица1[],3,0),0)*$E$2/100</f>
        <v>0</v>
      </c>
      <c r="BN139" s="43">
        <f>IFERROR(VLOOKUP(T139,Таблица1[],2,0),0)*$E$2/100</f>
        <v>85</v>
      </c>
      <c r="BO139" s="43">
        <f>IFERROR(VLOOKUP(T139,Таблица1[],4,0),0)*$E$2/100</f>
        <v>170</v>
      </c>
      <c r="BP139" s="5" t="str">
        <f t="shared" si="42"/>
        <v>,  0,85,170</v>
      </c>
      <c r="BQ139" s="43">
        <f>IFERROR(VLOOKUP(U139,Таблица1[],3,0),0)*$E$2/100</f>
        <v>0</v>
      </c>
      <c r="BR139" s="43">
        <f>IFERROR(VLOOKUP(U139,Таблица1[],2,0),0)*$E$2/100</f>
        <v>85</v>
      </c>
      <c r="BS139" s="43">
        <f>IFERROR(VLOOKUP(U139,Таблица1[],4,0),0)*$E$2/100</f>
        <v>170</v>
      </c>
      <c r="BT139" s="5" t="str">
        <f t="shared" si="43"/>
        <v>,  0,85,170</v>
      </c>
      <c r="BU139" s="43">
        <f>IFERROR(VLOOKUP(V139,Таблица1[],3,0),0)*$E$2/100</f>
        <v>0</v>
      </c>
      <c r="BV139" s="43">
        <f>IFERROR(VLOOKUP(V139,Таблица1[],2,0),0)*$E$2/100</f>
        <v>85</v>
      </c>
      <c r="BW139" s="43">
        <f>IFERROR(VLOOKUP(V139,Таблица1[],4,0),0)*$E$2/100</f>
        <v>170</v>
      </c>
      <c r="BX139" s="5" t="str">
        <f t="shared" si="44"/>
        <v>,  0,85,170</v>
      </c>
      <c r="BY139" s="43">
        <f>IFERROR(VLOOKUP(W139,Таблица1[],3,0),0)*$E$2/100</f>
        <v>0</v>
      </c>
      <c r="BZ139" s="43">
        <f>IFERROR(VLOOKUP(W139,Таблица1[],2,0),0)*$E$2/100</f>
        <v>85</v>
      </c>
      <c r="CA139" s="43">
        <f>IFERROR(VLOOKUP(W139,Таблица1[],4,0),0)*$E$2/100</f>
        <v>170</v>
      </c>
      <c r="CB139" s="5" t="str">
        <f t="shared" si="45"/>
        <v>,  0,85,170</v>
      </c>
      <c r="CC139" s="43">
        <f>IFERROR(VLOOKUP(X139,Таблица1[],3,0),0)*$E$2/100</f>
        <v>0</v>
      </c>
      <c r="CD139" s="43">
        <f>IFERROR(VLOOKUP(X139,Таблица1[],2,0),0)*$E$2/100</f>
        <v>85</v>
      </c>
      <c r="CE139" s="43">
        <f>IFERROR(VLOOKUP(X139,Таблица1[],4,0),0)*$E$2/100</f>
        <v>170</v>
      </c>
      <c r="CF139" s="5" t="str">
        <f t="shared" si="46"/>
        <v>,  0,85,170</v>
      </c>
      <c r="CG139" s="43">
        <f>IFERROR(VLOOKUP(Y139,Таблица1[],3,0),0)*$E$2/100</f>
        <v>0</v>
      </c>
      <c r="CH139" s="43">
        <f>IFERROR(VLOOKUP(Y139,Таблица1[],2,0),0)*$E$2/100</f>
        <v>85</v>
      </c>
      <c r="CI139" s="43">
        <f>IFERROR(VLOOKUP(Y139,Таблица1[],4,0),0)*$E$2/100</f>
        <v>170</v>
      </c>
      <c r="CJ139" s="5" t="str">
        <f t="shared" si="47"/>
        <v>,  0,85,170</v>
      </c>
      <c r="CK139" s="43">
        <f>IFERROR(VLOOKUP(Z139,Таблица1[],3,0),0)*$E$2/100</f>
        <v>0</v>
      </c>
      <c r="CL139" s="43">
        <f>IFERROR(VLOOKUP(Z139,Таблица1[],2,0),0)*$E$2/100</f>
        <v>85</v>
      </c>
      <c r="CM139" s="43">
        <f>IFERROR(VLOOKUP(Z139,Таблица1[],4,0),0)*$E$2/100</f>
        <v>170</v>
      </c>
      <c r="CN139" s="5" t="str">
        <f t="shared" si="48"/>
        <v>,  0,85,170</v>
      </c>
      <c r="CO139" s="43">
        <f>IFERROR(VLOOKUP(AA139,Таблица1[],3,0),0)*$E$2/100</f>
        <v>0</v>
      </c>
      <c r="CP139" s="43">
        <f>IFERROR(VLOOKUP(AA139,Таблица1[],2,0),0)*$E$2/100</f>
        <v>85</v>
      </c>
      <c r="CQ139" s="43">
        <f>IFERROR(VLOOKUP(AA139,Таблица1[],4,0),0)*$E$2/100</f>
        <v>170</v>
      </c>
      <c r="CR139" s="5" t="str">
        <f t="shared" si="49"/>
        <v>,  0,85,170</v>
      </c>
    </row>
    <row r="140" spans="2:96" x14ac:dyDescent="0.45">
      <c r="B140" s="43">
        <v>32</v>
      </c>
      <c r="C140" s="43">
        <v>0</v>
      </c>
      <c r="D140" s="43">
        <v>16</v>
      </c>
      <c r="E140" s="43">
        <v>1</v>
      </c>
      <c r="F140" t="str">
        <f t="shared" si="50"/>
        <v>32,0,16,1</v>
      </c>
      <c r="P140" s="40" t="s">
        <v>37</v>
      </c>
      <c r="Q140" s="40" t="s">
        <v>37</v>
      </c>
      <c r="R140" s="40" t="s">
        <v>37</v>
      </c>
      <c r="S140" s="38" t="s">
        <v>39</v>
      </c>
      <c r="T140" s="38" t="s">
        <v>39</v>
      </c>
      <c r="U140" s="38" t="s">
        <v>39</v>
      </c>
      <c r="V140" s="38" t="s">
        <v>39</v>
      </c>
      <c r="W140" s="35" t="s">
        <v>40</v>
      </c>
      <c r="X140" s="35" t="s">
        <v>40</v>
      </c>
      <c r="Y140" s="31" t="s">
        <v>40</v>
      </c>
      <c r="Z140" s="31" t="s">
        <v>40</v>
      </c>
      <c r="AA140" s="33" t="s">
        <v>40</v>
      </c>
      <c r="AC140" t="str">
        <f>CONCATENATE($X$2,F140,CR140,CN140,CJ140,CF140,CB140,BX140,BT140,BP140,BL140,BH140,BD140,AZ140)</f>
        <v>.DB   32,0,16,1,  0,85,170,  0,85,170,  0,85,170,  0,85,170,  0,85,170,  0,0,255,  0,0,255,  0,0,255,  0,0,255,  128,0,128,  128,0,128,  128,0,128</v>
      </c>
      <c r="AD140" s="43" t="s">
        <v>24</v>
      </c>
      <c r="AE140" s="43"/>
      <c r="AF140" s="43"/>
      <c r="AG140" s="49">
        <f>IFERROR(VLOOKUP(HLOOKUP($AG$4,$H$4:$AA$24,ROW(AH140)-3, FALSE),Таблица1[],3,0),0)*$E$2/100</f>
        <v>0</v>
      </c>
      <c r="AH140" s="49">
        <f>IFERROR(VLOOKUP(HLOOKUP($AG$4,$H$4:$AA$24,ROW(AH140)-3, FALSE),Таблица1[],2,0),0)*$E$2/100</f>
        <v>0</v>
      </c>
      <c r="AI140" s="49">
        <f>IFERROR(VLOOKUP(HLOOKUP($AG$4,$H$4:$AA$24,ROW(AH140)-3, FALSE),Таблица1[],4,0),0)*$E$2/100</f>
        <v>0</v>
      </c>
      <c r="AJ140" s="5" t="str">
        <f t="shared" si="34"/>
        <v>,  0,0,0</v>
      </c>
      <c r="AK140" s="49">
        <f>IFERROR(VLOOKUP(G140,Таблица1[],3,0),0)*$E$2/100</f>
        <v>0</v>
      </c>
      <c r="AL140" s="43">
        <f>IFERROR(VLOOKUP(G140,Таблица1[],2,0),0)*$E$2/100</f>
        <v>0</v>
      </c>
      <c r="AM140" s="43">
        <f>IFERROR(VLOOKUP(G140,Таблица1[],4,0),0)*$E$2/100</f>
        <v>0</v>
      </c>
      <c r="AN140" s="5" t="str">
        <f t="shared" si="35"/>
        <v>,  0,0,0</v>
      </c>
      <c r="AO140" s="49">
        <f>IFERROR(VLOOKUP(K140,Таблица1[],3,0),0)*$E$2/100</f>
        <v>0</v>
      </c>
      <c r="AP140" s="43">
        <f>IFERROR(VLOOKUP(K140,Таблица1[],2,0),0)*$E$2/100</f>
        <v>0</v>
      </c>
      <c r="AQ140" s="43">
        <f>IFERROR(VLOOKUP(K140,Таблица1[],4,0),0)*$E$2/100</f>
        <v>0</v>
      </c>
      <c r="AR140" s="5" t="str">
        <f t="shared" si="36"/>
        <v>,  0,0,0</v>
      </c>
      <c r="AS140" s="49">
        <f>IFERROR(VLOOKUP(O140,Таблица1[],3,0),0)*$E$2/100</f>
        <v>0</v>
      </c>
      <c r="AT140" s="43">
        <f>IFERROR(VLOOKUP(O140,Таблица1[],2,0),0)*$E$2/100</f>
        <v>0</v>
      </c>
      <c r="AU140" s="43">
        <f>IFERROR(VLOOKUP(O140,Таблица1[],4,0),0)*$E$2/100</f>
        <v>0</v>
      </c>
      <c r="AV140" s="5" t="str">
        <f t="shared" si="37"/>
        <v>,  0,0,0</v>
      </c>
      <c r="AW140" s="47">
        <f>IFERROR(VLOOKUP(P140,Таблица1[],3,0),0)*$E$2/100</f>
        <v>127.5</v>
      </c>
      <c r="AX140" s="43">
        <f>IFERROR(VLOOKUP(P140,Таблица1[],2,0),0)*$E$2/100</f>
        <v>0</v>
      </c>
      <c r="AY140" s="43">
        <f>IFERROR(VLOOKUP(P140,Таблица1[],4,0),0)*$E$2/100</f>
        <v>127.5</v>
      </c>
      <c r="AZ140" s="5" t="str">
        <f t="shared" si="38"/>
        <v>,  128,0,128</v>
      </c>
      <c r="BA140" s="43">
        <f>IFERROR(VLOOKUP(Q140,Таблица1[],3,0),0)*$E$2/100</f>
        <v>127.5</v>
      </c>
      <c r="BB140" s="43">
        <f>IFERROR(VLOOKUP(Q140,Таблица1[],2,0),0)*$E$2/100</f>
        <v>0</v>
      </c>
      <c r="BC140" s="43">
        <f>IFERROR(VLOOKUP(Q140,Таблица1[],4,0),0)*$E$2/100</f>
        <v>127.5</v>
      </c>
      <c r="BD140" s="5" t="str">
        <f t="shared" si="39"/>
        <v>,  128,0,128</v>
      </c>
      <c r="BE140" s="43">
        <f>IFERROR(VLOOKUP(R140,Таблица1[],3,0),0)*$E$2/100</f>
        <v>127.5</v>
      </c>
      <c r="BF140" s="43">
        <f>IFERROR(VLOOKUP(R140,Таблица1[],2,0),0)*$E$2/100</f>
        <v>0</v>
      </c>
      <c r="BG140" s="43">
        <f>IFERROR(VLOOKUP(R140,Таблица1[],4,0),0)*$E$2/100</f>
        <v>127.5</v>
      </c>
      <c r="BH140" s="5" t="str">
        <f t="shared" si="40"/>
        <v>,  128,0,128</v>
      </c>
      <c r="BI140" s="43">
        <f>IFERROR(VLOOKUP(S140,Таблица1[],3,0),0)*$E$2/100</f>
        <v>0</v>
      </c>
      <c r="BJ140" s="43">
        <f>IFERROR(VLOOKUP(S140,Таблица1[],2,0),0)*$E$2/100</f>
        <v>0</v>
      </c>
      <c r="BK140" s="43">
        <f>IFERROR(VLOOKUP(S140,Таблица1[],4,0),0)*$E$2/100</f>
        <v>255</v>
      </c>
      <c r="BL140" s="5" t="str">
        <f t="shared" si="41"/>
        <v>,  0,0,255</v>
      </c>
      <c r="BM140" s="43">
        <f>IFERROR(VLOOKUP(T140,Таблица1[],3,0),0)*$E$2/100</f>
        <v>0</v>
      </c>
      <c r="BN140" s="43">
        <f>IFERROR(VLOOKUP(T140,Таблица1[],2,0),0)*$E$2/100</f>
        <v>0</v>
      </c>
      <c r="BO140" s="43">
        <f>IFERROR(VLOOKUP(T140,Таблица1[],4,0),0)*$E$2/100</f>
        <v>255</v>
      </c>
      <c r="BP140" s="5" t="str">
        <f t="shared" si="42"/>
        <v>,  0,0,255</v>
      </c>
      <c r="BQ140" s="43">
        <f>IFERROR(VLOOKUP(U140,Таблица1[],3,0),0)*$E$2/100</f>
        <v>0</v>
      </c>
      <c r="BR140" s="43">
        <f>IFERROR(VLOOKUP(U140,Таблица1[],2,0),0)*$E$2/100</f>
        <v>0</v>
      </c>
      <c r="BS140" s="43">
        <f>IFERROR(VLOOKUP(U140,Таблица1[],4,0),0)*$E$2/100</f>
        <v>255</v>
      </c>
      <c r="BT140" s="5" t="str">
        <f t="shared" si="43"/>
        <v>,  0,0,255</v>
      </c>
      <c r="BU140" s="43">
        <f>IFERROR(VLOOKUP(V140,Таблица1[],3,0),0)*$E$2/100</f>
        <v>0</v>
      </c>
      <c r="BV140" s="43">
        <f>IFERROR(VLOOKUP(V140,Таблица1[],2,0),0)*$E$2/100</f>
        <v>0</v>
      </c>
      <c r="BW140" s="43">
        <f>IFERROR(VLOOKUP(V140,Таблица1[],4,0),0)*$E$2/100</f>
        <v>255</v>
      </c>
      <c r="BX140" s="5" t="str">
        <f t="shared" si="44"/>
        <v>,  0,0,255</v>
      </c>
      <c r="BY140" s="43">
        <f>IFERROR(VLOOKUP(W140,Таблица1[],3,0),0)*$E$2/100</f>
        <v>0</v>
      </c>
      <c r="BZ140" s="43">
        <f>IFERROR(VLOOKUP(W140,Таблица1[],2,0),0)*$E$2/100</f>
        <v>85</v>
      </c>
      <c r="CA140" s="43">
        <f>IFERROR(VLOOKUP(W140,Таблица1[],4,0),0)*$E$2/100</f>
        <v>170</v>
      </c>
      <c r="CB140" s="5" t="str">
        <f t="shared" si="45"/>
        <v>,  0,85,170</v>
      </c>
      <c r="CC140" s="43">
        <f>IFERROR(VLOOKUP(X140,Таблица1[],3,0),0)*$E$2/100</f>
        <v>0</v>
      </c>
      <c r="CD140" s="43">
        <f>IFERROR(VLOOKUP(X140,Таблица1[],2,0),0)*$E$2/100</f>
        <v>85</v>
      </c>
      <c r="CE140" s="43">
        <f>IFERROR(VLOOKUP(X140,Таблица1[],4,0),0)*$E$2/100</f>
        <v>170</v>
      </c>
      <c r="CF140" s="5" t="str">
        <f t="shared" si="46"/>
        <v>,  0,85,170</v>
      </c>
      <c r="CG140" s="43">
        <f>IFERROR(VLOOKUP(Y140,Таблица1[],3,0),0)*$E$2/100</f>
        <v>0</v>
      </c>
      <c r="CH140" s="43">
        <f>IFERROR(VLOOKUP(Y140,Таблица1[],2,0),0)*$E$2/100</f>
        <v>85</v>
      </c>
      <c r="CI140" s="43">
        <f>IFERROR(VLOOKUP(Y140,Таблица1[],4,0),0)*$E$2/100</f>
        <v>170</v>
      </c>
      <c r="CJ140" s="5" t="str">
        <f t="shared" si="47"/>
        <v>,  0,85,170</v>
      </c>
      <c r="CK140" s="43">
        <f>IFERROR(VLOOKUP(Z140,Таблица1[],3,0),0)*$E$2/100</f>
        <v>0</v>
      </c>
      <c r="CL140" s="43">
        <f>IFERROR(VLOOKUP(Z140,Таблица1[],2,0),0)*$E$2/100</f>
        <v>85</v>
      </c>
      <c r="CM140" s="43">
        <f>IFERROR(VLOOKUP(Z140,Таблица1[],4,0),0)*$E$2/100</f>
        <v>170</v>
      </c>
      <c r="CN140" s="5" t="str">
        <f t="shared" si="48"/>
        <v>,  0,85,170</v>
      </c>
      <c r="CO140" s="43">
        <f>IFERROR(VLOOKUP(AA140,Таблица1[],3,0),0)*$E$2/100</f>
        <v>0</v>
      </c>
      <c r="CP140" s="43">
        <f>IFERROR(VLOOKUP(AA140,Таблица1[],2,0),0)*$E$2/100</f>
        <v>85</v>
      </c>
      <c r="CQ140" s="43">
        <f>IFERROR(VLOOKUP(AA140,Таблица1[],4,0),0)*$E$2/100</f>
        <v>170</v>
      </c>
      <c r="CR140" s="5" t="str">
        <f t="shared" si="49"/>
        <v>,  0,85,170</v>
      </c>
    </row>
    <row r="141" spans="2:96" x14ac:dyDescent="0.45">
      <c r="B141" s="43">
        <v>32</v>
      </c>
      <c r="C141" s="43">
        <v>0</v>
      </c>
      <c r="D141" s="43">
        <v>16</v>
      </c>
      <c r="E141" s="43">
        <v>1</v>
      </c>
      <c r="F141" t="str">
        <f t="shared" si="50"/>
        <v>32,0,16,1</v>
      </c>
      <c r="P141" s="40" t="s">
        <v>35</v>
      </c>
      <c r="Q141" s="40" t="s">
        <v>35</v>
      </c>
      <c r="R141" s="40" t="s">
        <v>35</v>
      </c>
      <c r="S141" s="38" t="s">
        <v>37</v>
      </c>
      <c r="T141" s="38" t="s">
        <v>37</v>
      </c>
      <c r="U141" s="38" t="s">
        <v>37</v>
      </c>
      <c r="V141" s="38" t="s">
        <v>37</v>
      </c>
      <c r="W141" s="35" t="s">
        <v>39</v>
      </c>
      <c r="X141" s="35" t="s">
        <v>39</v>
      </c>
      <c r="Y141" s="31" t="s">
        <v>40</v>
      </c>
      <c r="Z141" s="31" t="s">
        <v>40</v>
      </c>
      <c r="AA141" s="33" t="s">
        <v>40</v>
      </c>
      <c r="AC141" t="str">
        <f>CONCATENATE($X$2,F141,CR141,CN141,CJ141,CF141,CB141,BX141,BT141,BP141,BL141,BH141,BD141,AZ141)</f>
        <v>.DB   32,0,16,1,  0,85,170,  0,85,170,  0,85,170,  0,0,255,  0,0,255,  128,0,128,  128,0,128,  128,0,128,  128,0,128,  255,0,0,  255,0,0,  255,0,0</v>
      </c>
      <c r="AD141" s="43" t="s">
        <v>24</v>
      </c>
      <c r="AE141" s="43"/>
      <c r="AF141" s="43"/>
      <c r="AG141" s="49">
        <f>IFERROR(VLOOKUP(HLOOKUP($AG$4,$H$4:$AA$24,ROW(AH141)-3, FALSE),Таблица1[],3,0),0)*$E$2/100</f>
        <v>0</v>
      </c>
      <c r="AH141" s="49">
        <f>IFERROR(VLOOKUP(HLOOKUP($AG$4,$H$4:$AA$24,ROW(AH141)-3, FALSE),Таблица1[],2,0),0)*$E$2/100</f>
        <v>0</v>
      </c>
      <c r="AI141" s="49">
        <f>IFERROR(VLOOKUP(HLOOKUP($AG$4,$H$4:$AA$24,ROW(AH141)-3, FALSE),Таблица1[],4,0),0)*$E$2/100</f>
        <v>0</v>
      </c>
      <c r="AJ141" s="5" t="str">
        <f t="shared" si="34"/>
        <v>,  0,0,0</v>
      </c>
      <c r="AK141" s="49">
        <f>IFERROR(VLOOKUP(G141,Таблица1[],3,0),0)*$E$2/100</f>
        <v>0</v>
      </c>
      <c r="AL141" s="43">
        <f>IFERROR(VLOOKUP(G141,Таблица1[],2,0),0)*$E$2/100</f>
        <v>0</v>
      </c>
      <c r="AM141" s="43">
        <f>IFERROR(VLOOKUP(G141,Таблица1[],4,0),0)*$E$2/100</f>
        <v>0</v>
      </c>
      <c r="AN141" s="5" t="str">
        <f t="shared" si="35"/>
        <v>,  0,0,0</v>
      </c>
      <c r="AO141" s="49">
        <f>IFERROR(VLOOKUP(K141,Таблица1[],3,0),0)*$E$2/100</f>
        <v>0</v>
      </c>
      <c r="AP141" s="43">
        <f>IFERROR(VLOOKUP(K141,Таблица1[],2,0),0)*$E$2/100</f>
        <v>0</v>
      </c>
      <c r="AQ141" s="43">
        <f>IFERROR(VLOOKUP(K141,Таблица1[],4,0),0)*$E$2/100</f>
        <v>0</v>
      </c>
      <c r="AR141" s="5" t="str">
        <f t="shared" si="36"/>
        <v>,  0,0,0</v>
      </c>
      <c r="AS141" s="49">
        <f>IFERROR(VLOOKUP(O141,Таблица1[],3,0),0)*$E$2/100</f>
        <v>0</v>
      </c>
      <c r="AT141" s="43">
        <f>IFERROR(VLOOKUP(O141,Таблица1[],2,0),0)*$E$2/100</f>
        <v>0</v>
      </c>
      <c r="AU141" s="43">
        <f>IFERROR(VLOOKUP(O141,Таблица1[],4,0),0)*$E$2/100</f>
        <v>0</v>
      </c>
      <c r="AV141" s="5" t="str">
        <f t="shared" si="37"/>
        <v>,  0,0,0</v>
      </c>
      <c r="AW141" s="47">
        <f>IFERROR(VLOOKUP(P141,Таблица1[],3,0),0)*$E$2/100</f>
        <v>255</v>
      </c>
      <c r="AX141" s="43">
        <f>IFERROR(VLOOKUP(P141,Таблица1[],2,0),0)*$E$2/100</f>
        <v>0</v>
      </c>
      <c r="AY141" s="43">
        <f>IFERROR(VLOOKUP(P141,Таблица1[],4,0),0)*$E$2/100</f>
        <v>0</v>
      </c>
      <c r="AZ141" s="5" t="str">
        <f t="shared" si="38"/>
        <v>,  255,0,0</v>
      </c>
      <c r="BA141" s="43">
        <f>IFERROR(VLOOKUP(Q141,Таблица1[],3,0),0)*$E$2/100</f>
        <v>255</v>
      </c>
      <c r="BB141" s="43">
        <f>IFERROR(VLOOKUP(Q141,Таблица1[],2,0),0)*$E$2/100</f>
        <v>0</v>
      </c>
      <c r="BC141" s="43">
        <f>IFERROR(VLOOKUP(Q141,Таблица1[],4,0),0)*$E$2/100</f>
        <v>0</v>
      </c>
      <c r="BD141" s="5" t="str">
        <f t="shared" si="39"/>
        <v>,  255,0,0</v>
      </c>
      <c r="BE141" s="43">
        <f>IFERROR(VLOOKUP(R141,Таблица1[],3,0),0)*$E$2/100</f>
        <v>255</v>
      </c>
      <c r="BF141" s="43">
        <f>IFERROR(VLOOKUP(R141,Таблица1[],2,0),0)*$E$2/100</f>
        <v>0</v>
      </c>
      <c r="BG141" s="43">
        <f>IFERROR(VLOOKUP(R141,Таблица1[],4,0),0)*$E$2/100</f>
        <v>0</v>
      </c>
      <c r="BH141" s="5" t="str">
        <f t="shared" si="40"/>
        <v>,  255,0,0</v>
      </c>
      <c r="BI141" s="43">
        <f>IFERROR(VLOOKUP(S141,Таблица1[],3,0),0)*$E$2/100</f>
        <v>127.5</v>
      </c>
      <c r="BJ141" s="43">
        <f>IFERROR(VLOOKUP(S141,Таблица1[],2,0),0)*$E$2/100</f>
        <v>0</v>
      </c>
      <c r="BK141" s="43">
        <f>IFERROR(VLOOKUP(S141,Таблица1[],4,0),0)*$E$2/100</f>
        <v>127.5</v>
      </c>
      <c r="BL141" s="5" t="str">
        <f t="shared" si="41"/>
        <v>,  128,0,128</v>
      </c>
      <c r="BM141" s="43">
        <f>IFERROR(VLOOKUP(T141,Таблица1[],3,0),0)*$E$2/100</f>
        <v>127.5</v>
      </c>
      <c r="BN141" s="43">
        <f>IFERROR(VLOOKUP(T141,Таблица1[],2,0),0)*$E$2/100</f>
        <v>0</v>
      </c>
      <c r="BO141" s="43">
        <f>IFERROR(VLOOKUP(T141,Таблица1[],4,0),0)*$E$2/100</f>
        <v>127.5</v>
      </c>
      <c r="BP141" s="5" t="str">
        <f t="shared" si="42"/>
        <v>,  128,0,128</v>
      </c>
      <c r="BQ141" s="43">
        <f>IFERROR(VLOOKUP(U141,Таблица1[],3,0),0)*$E$2/100</f>
        <v>127.5</v>
      </c>
      <c r="BR141" s="43">
        <f>IFERROR(VLOOKUP(U141,Таблица1[],2,0),0)*$E$2/100</f>
        <v>0</v>
      </c>
      <c r="BS141" s="43">
        <f>IFERROR(VLOOKUP(U141,Таблица1[],4,0),0)*$E$2/100</f>
        <v>127.5</v>
      </c>
      <c r="BT141" s="5" t="str">
        <f t="shared" si="43"/>
        <v>,  128,0,128</v>
      </c>
      <c r="BU141" s="43">
        <f>IFERROR(VLOOKUP(V141,Таблица1[],3,0),0)*$E$2/100</f>
        <v>127.5</v>
      </c>
      <c r="BV141" s="43">
        <f>IFERROR(VLOOKUP(V141,Таблица1[],2,0),0)*$E$2/100</f>
        <v>0</v>
      </c>
      <c r="BW141" s="43">
        <f>IFERROR(VLOOKUP(V141,Таблица1[],4,0),0)*$E$2/100</f>
        <v>127.5</v>
      </c>
      <c r="BX141" s="5" t="str">
        <f t="shared" si="44"/>
        <v>,  128,0,128</v>
      </c>
      <c r="BY141" s="43">
        <f>IFERROR(VLOOKUP(W141,Таблица1[],3,0),0)*$E$2/100</f>
        <v>0</v>
      </c>
      <c r="BZ141" s="43">
        <f>IFERROR(VLOOKUP(W141,Таблица1[],2,0),0)*$E$2/100</f>
        <v>0</v>
      </c>
      <c r="CA141" s="43">
        <f>IFERROR(VLOOKUP(W141,Таблица1[],4,0),0)*$E$2/100</f>
        <v>255</v>
      </c>
      <c r="CB141" s="5" t="str">
        <f t="shared" si="45"/>
        <v>,  0,0,255</v>
      </c>
      <c r="CC141" s="43">
        <f>IFERROR(VLOOKUP(X141,Таблица1[],3,0),0)*$E$2/100</f>
        <v>0</v>
      </c>
      <c r="CD141" s="43">
        <f>IFERROR(VLOOKUP(X141,Таблица1[],2,0),0)*$E$2/100</f>
        <v>0</v>
      </c>
      <c r="CE141" s="43">
        <f>IFERROR(VLOOKUP(X141,Таблица1[],4,0),0)*$E$2/100</f>
        <v>255</v>
      </c>
      <c r="CF141" s="5" t="str">
        <f t="shared" si="46"/>
        <v>,  0,0,255</v>
      </c>
      <c r="CG141" s="43">
        <f>IFERROR(VLOOKUP(Y141,Таблица1[],3,0),0)*$E$2/100</f>
        <v>0</v>
      </c>
      <c r="CH141" s="43">
        <f>IFERROR(VLOOKUP(Y141,Таблица1[],2,0),0)*$E$2/100</f>
        <v>85</v>
      </c>
      <c r="CI141" s="43">
        <f>IFERROR(VLOOKUP(Y141,Таблица1[],4,0),0)*$E$2/100</f>
        <v>170</v>
      </c>
      <c r="CJ141" s="5" t="str">
        <f t="shared" si="47"/>
        <v>,  0,85,170</v>
      </c>
      <c r="CK141" s="43">
        <f>IFERROR(VLOOKUP(Z141,Таблица1[],3,0),0)*$E$2/100</f>
        <v>0</v>
      </c>
      <c r="CL141" s="43">
        <f>IFERROR(VLOOKUP(Z141,Таблица1[],2,0),0)*$E$2/100</f>
        <v>85</v>
      </c>
      <c r="CM141" s="43">
        <f>IFERROR(VLOOKUP(Z141,Таблица1[],4,0),0)*$E$2/100</f>
        <v>170</v>
      </c>
      <c r="CN141" s="5" t="str">
        <f t="shared" si="48"/>
        <v>,  0,85,170</v>
      </c>
      <c r="CO141" s="43">
        <f>IFERROR(VLOOKUP(AA141,Таблица1[],3,0),0)*$E$2/100</f>
        <v>0</v>
      </c>
      <c r="CP141" s="43">
        <f>IFERROR(VLOOKUP(AA141,Таблица1[],2,0),0)*$E$2/100</f>
        <v>85</v>
      </c>
      <c r="CQ141" s="43">
        <f>IFERROR(VLOOKUP(AA141,Таблица1[],4,0),0)*$E$2/100</f>
        <v>170</v>
      </c>
      <c r="CR141" s="5" t="str">
        <f t="shared" si="49"/>
        <v>,  0,85,170</v>
      </c>
    </row>
    <row r="142" spans="2:96" x14ac:dyDescent="0.45">
      <c r="B142" s="43">
        <v>32</v>
      </c>
      <c r="C142" s="43">
        <v>0</v>
      </c>
      <c r="D142" s="43">
        <v>16</v>
      </c>
      <c r="E142" s="43">
        <v>1</v>
      </c>
      <c r="F142" t="str">
        <f t="shared" si="50"/>
        <v>32,0,16,1</v>
      </c>
      <c r="P142" s="40" t="s">
        <v>33</v>
      </c>
      <c r="Q142" s="40" t="s">
        <v>33</v>
      </c>
      <c r="R142" s="40" t="s">
        <v>33</v>
      </c>
      <c r="S142" s="38" t="s">
        <v>35</v>
      </c>
      <c r="T142" s="38" t="s">
        <v>35</v>
      </c>
      <c r="U142" s="38" t="s">
        <v>35</v>
      </c>
      <c r="V142" s="38" t="s">
        <v>35</v>
      </c>
      <c r="W142" s="35" t="s">
        <v>37</v>
      </c>
      <c r="X142" s="35" t="s">
        <v>37</v>
      </c>
      <c r="Y142" s="31" t="s">
        <v>39</v>
      </c>
      <c r="Z142" s="31" t="s">
        <v>39</v>
      </c>
      <c r="AA142" s="33" t="s">
        <v>40</v>
      </c>
      <c r="AC142" t="str">
        <f>CONCATENATE($X$2,F142,CR142,CN142,CJ142,CF142,CB142,BX142,BT142,BP142,BL142,BH142,BD142,AZ142)</f>
        <v>.DB   32,0,16,1,  0,85,170,  0,0,255,  0,0,255,  128,0,128,  128,0,128,  255,0,0,  255,0,0,  255,0,0,  255,0,0,  128,128,0,  128,128,0,  128,128,0</v>
      </c>
      <c r="AD142" s="43" t="s">
        <v>24</v>
      </c>
      <c r="AE142" s="43"/>
      <c r="AF142" s="43"/>
      <c r="AG142" s="49">
        <f>IFERROR(VLOOKUP(HLOOKUP($AG$4,$H$4:$AA$24,ROW(AH142)-3, FALSE),Таблица1[],3,0),0)*$E$2/100</f>
        <v>0</v>
      </c>
      <c r="AH142" s="49">
        <f>IFERROR(VLOOKUP(HLOOKUP($AG$4,$H$4:$AA$24,ROW(AH142)-3, FALSE),Таблица1[],2,0),0)*$E$2/100</f>
        <v>0</v>
      </c>
      <c r="AI142" s="49">
        <f>IFERROR(VLOOKUP(HLOOKUP($AG$4,$H$4:$AA$24,ROW(AH142)-3, FALSE),Таблица1[],4,0),0)*$E$2/100</f>
        <v>0</v>
      </c>
      <c r="AJ142" s="5" t="str">
        <f t="shared" si="34"/>
        <v>,  0,0,0</v>
      </c>
      <c r="AK142" s="49">
        <f>IFERROR(VLOOKUP(G142,Таблица1[],3,0),0)*$E$2/100</f>
        <v>0</v>
      </c>
      <c r="AL142" s="43">
        <f>IFERROR(VLOOKUP(G142,Таблица1[],2,0),0)*$E$2/100</f>
        <v>0</v>
      </c>
      <c r="AM142" s="43">
        <f>IFERROR(VLOOKUP(G142,Таблица1[],4,0),0)*$E$2/100</f>
        <v>0</v>
      </c>
      <c r="AN142" s="5" t="str">
        <f t="shared" si="35"/>
        <v>,  0,0,0</v>
      </c>
      <c r="AO142" s="49">
        <f>IFERROR(VLOOKUP(K142,Таблица1[],3,0),0)*$E$2/100</f>
        <v>0</v>
      </c>
      <c r="AP142" s="43">
        <f>IFERROR(VLOOKUP(K142,Таблица1[],2,0),0)*$E$2/100</f>
        <v>0</v>
      </c>
      <c r="AQ142" s="43">
        <f>IFERROR(VLOOKUP(K142,Таблица1[],4,0),0)*$E$2/100</f>
        <v>0</v>
      </c>
      <c r="AR142" s="5" t="str">
        <f t="shared" si="36"/>
        <v>,  0,0,0</v>
      </c>
      <c r="AS142" s="49">
        <f>IFERROR(VLOOKUP(O142,Таблица1[],3,0),0)*$E$2/100</f>
        <v>0</v>
      </c>
      <c r="AT142" s="43">
        <f>IFERROR(VLOOKUP(O142,Таблица1[],2,0),0)*$E$2/100</f>
        <v>0</v>
      </c>
      <c r="AU142" s="43">
        <f>IFERROR(VLOOKUP(O142,Таблица1[],4,0),0)*$E$2/100</f>
        <v>0</v>
      </c>
      <c r="AV142" s="5" t="str">
        <f t="shared" si="37"/>
        <v>,  0,0,0</v>
      </c>
      <c r="AW142" s="47">
        <f>IFERROR(VLOOKUP(P142,Таблица1[],3,0),0)*$E$2/100</f>
        <v>127.5</v>
      </c>
      <c r="AX142" s="43">
        <f>IFERROR(VLOOKUP(P142,Таблица1[],2,0),0)*$E$2/100</f>
        <v>127.5</v>
      </c>
      <c r="AY142" s="43">
        <f>IFERROR(VLOOKUP(P142,Таблица1[],4,0),0)*$E$2/100</f>
        <v>0</v>
      </c>
      <c r="AZ142" s="5" t="str">
        <f t="shared" si="38"/>
        <v>,  128,128,0</v>
      </c>
      <c r="BA142" s="43">
        <f>IFERROR(VLOOKUP(Q142,Таблица1[],3,0),0)*$E$2/100</f>
        <v>127.5</v>
      </c>
      <c r="BB142" s="43">
        <f>IFERROR(VLOOKUP(Q142,Таблица1[],2,0),0)*$E$2/100</f>
        <v>127.5</v>
      </c>
      <c r="BC142" s="43">
        <f>IFERROR(VLOOKUP(Q142,Таблица1[],4,0),0)*$E$2/100</f>
        <v>0</v>
      </c>
      <c r="BD142" s="5" t="str">
        <f t="shared" si="39"/>
        <v>,  128,128,0</v>
      </c>
      <c r="BE142" s="43">
        <f>IFERROR(VLOOKUP(R142,Таблица1[],3,0),0)*$E$2/100</f>
        <v>127.5</v>
      </c>
      <c r="BF142" s="43">
        <f>IFERROR(VLOOKUP(R142,Таблица1[],2,0),0)*$E$2/100</f>
        <v>127.5</v>
      </c>
      <c r="BG142" s="43">
        <f>IFERROR(VLOOKUP(R142,Таблица1[],4,0),0)*$E$2/100</f>
        <v>0</v>
      </c>
      <c r="BH142" s="5" t="str">
        <f t="shared" si="40"/>
        <v>,  128,128,0</v>
      </c>
      <c r="BI142" s="43">
        <f>IFERROR(VLOOKUP(S142,Таблица1[],3,0),0)*$E$2/100</f>
        <v>255</v>
      </c>
      <c r="BJ142" s="43">
        <f>IFERROR(VLOOKUP(S142,Таблица1[],2,0),0)*$E$2/100</f>
        <v>0</v>
      </c>
      <c r="BK142" s="43">
        <f>IFERROR(VLOOKUP(S142,Таблица1[],4,0),0)*$E$2/100</f>
        <v>0</v>
      </c>
      <c r="BL142" s="5" t="str">
        <f t="shared" si="41"/>
        <v>,  255,0,0</v>
      </c>
      <c r="BM142" s="43">
        <f>IFERROR(VLOOKUP(T142,Таблица1[],3,0),0)*$E$2/100</f>
        <v>255</v>
      </c>
      <c r="BN142" s="43">
        <f>IFERROR(VLOOKUP(T142,Таблица1[],2,0),0)*$E$2/100</f>
        <v>0</v>
      </c>
      <c r="BO142" s="43">
        <f>IFERROR(VLOOKUP(T142,Таблица1[],4,0),0)*$E$2/100</f>
        <v>0</v>
      </c>
      <c r="BP142" s="5" t="str">
        <f t="shared" si="42"/>
        <v>,  255,0,0</v>
      </c>
      <c r="BQ142" s="43">
        <f>IFERROR(VLOOKUP(U142,Таблица1[],3,0),0)*$E$2/100</f>
        <v>255</v>
      </c>
      <c r="BR142" s="43">
        <f>IFERROR(VLOOKUP(U142,Таблица1[],2,0),0)*$E$2/100</f>
        <v>0</v>
      </c>
      <c r="BS142" s="43">
        <f>IFERROR(VLOOKUP(U142,Таблица1[],4,0),0)*$E$2/100</f>
        <v>0</v>
      </c>
      <c r="BT142" s="5" t="str">
        <f t="shared" si="43"/>
        <v>,  255,0,0</v>
      </c>
      <c r="BU142" s="43">
        <f>IFERROR(VLOOKUP(V142,Таблица1[],3,0),0)*$E$2/100</f>
        <v>255</v>
      </c>
      <c r="BV142" s="43">
        <f>IFERROR(VLOOKUP(V142,Таблица1[],2,0),0)*$E$2/100</f>
        <v>0</v>
      </c>
      <c r="BW142" s="43">
        <f>IFERROR(VLOOKUP(V142,Таблица1[],4,0),0)*$E$2/100</f>
        <v>0</v>
      </c>
      <c r="BX142" s="5" t="str">
        <f t="shared" si="44"/>
        <v>,  255,0,0</v>
      </c>
      <c r="BY142" s="43">
        <f>IFERROR(VLOOKUP(W142,Таблица1[],3,0),0)*$E$2/100</f>
        <v>127.5</v>
      </c>
      <c r="BZ142" s="43">
        <f>IFERROR(VLOOKUP(W142,Таблица1[],2,0),0)*$E$2/100</f>
        <v>0</v>
      </c>
      <c r="CA142" s="43">
        <f>IFERROR(VLOOKUP(W142,Таблица1[],4,0),0)*$E$2/100</f>
        <v>127.5</v>
      </c>
      <c r="CB142" s="5" t="str">
        <f t="shared" si="45"/>
        <v>,  128,0,128</v>
      </c>
      <c r="CC142" s="43">
        <f>IFERROR(VLOOKUP(X142,Таблица1[],3,0),0)*$E$2/100</f>
        <v>127.5</v>
      </c>
      <c r="CD142" s="43">
        <f>IFERROR(VLOOKUP(X142,Таблица1[],2,0),0)*$E$2/100</f>
        <v>0</v>
      </c>
      <c r="CE142" s="43">
        <f>IFERROR(VLOOKUP(X142,Таблица1[],4,0),0)*$E$2/100</f>
        <v>127.5</v>
      </c>
      <c r="CF142" s="5" t="str">
        <f t="shared" si="46"/>
        <v>,  128,0,128</v>
      </c>
      <c r="CG142" s="43">
        <f>IFERROR(VLOOKUP(Y142,Таблица1[],3,0),0)*$E$2/100</f>
        <v>0</v>
      </c>
      <c r="CH142" s="43">
        <f>IFERROR(VLOOKUP(Y142,Таблица1[],2,0),0)*$E$2/100</f>
        <v>0</v>
      </c>
      <c r="CI142" s="43">
        <f>IFERROR(VLOOKUP(Y142,Таблица1[],4,0),0)*$E$2/100</f>
        <v>255</v>
      </c>
      <c r="CJ142" s="5" t="str">
        <f t="shared" si="47"/>
        <v>,  0,0,255</v>
      </c>
      <c r="CK142" s="43">
        <f>IFERROR(VLOOKUP(Z142,Таблица1[],3,0),0)*$E$2/100</f>
        <v>0</v>
      </c>
      <c r="CL142" s="43">
        <f>IFERROR(VLOOKUP(Z142,Таблица1[],2,0),0)*$E$2/100</f>
        <v>0</v>
      </c>
      <c r="CM142" s="43">
        <f>IFERROR(VLOOKUP(Z142,Таблица1[],4,0),0)*$E$2/100</f>
        <v>255</v>
      </c>
      <c r="CN142" s="5" t="str">
        <f t="shared" si="48"/>
        <v>,  0,0,255</v>
      </c>
      <c r="CO142" s="43">
        <f>IFERROR(VLOOKUP(AA142,Таблица1[],3,0),0)*$E$2/100</f>
        <v>0</v>
      </c>
      <c r="CP142" s="43">
        <f>IFERROR(VLOOKUP(AA142,Таблица1[],2,0),0)*$E$2/100</f>
        <v>85</v>
      </c>
      <c r="CQ142" s="43">
        <f>IFERROR(VLOOKUP(AA142,Таблица1[],4,0),0)*$E$2/100</f>
        <v>170</v>
      </c>
      <c r="CR142" s="5" t="str">
        <f t="shared" si="49"/>
        <v>,  0,85,170</v>
      </c>
    </row>
    <row r="143" spans="2:96" x14ac:dyDescent="0.45">
      <c r="B143" s="43">
        <v>32</v>
      </c>
      <c r="C143" s="43">
        <v>0</v>
      </c>
      <c r="D143" s="43">
        <v>16</v>
      </c>
      <c r="E143" s="43">
        <v>1</v>
      </c>
      <c r="F143" t="str">
        <f t="shared" si="50"/>
        <v>32,0,16,1</v>
      </c>
      <c r="P143" s="40" t="s">
        <v>32</v>
      </c>
      <c r="Q143" s="40" t="s">
        <v>32</v>
      </c>
      <c r="R143" s="40" t="s">
        <v>32</v>
      </c>
      <c r="S143" s="38" t="s">
        <v>33</v>
      </c>
      <c r="T143" s="38" t="s">
        <v>33</v>
      </c>
      <c r="U143" s="38" t="s">
        <v>33</v>
      </c>
      <c r="V143" s="38" t="s">
        <v>33</v>
      </c>
      <c r="W143" s="35" t="s">
        <v>35</v>
      </c>
      <c r="X143" s="35" t="s">
        <v>35</v>
      </c>
      <c r="Y143" s="31" t="s">
        <v>37</v>
      </c>
      <c r="Z143" s="31" t="s">
        <v>37</v>
      </c>
      <c r="AA143" s="33" t="s">
        <v>39</v>
      </c>
      <c r="AC143" t="str">
        <f>CONCATENATE($X$2,F143,CR143,CN143,CJ143,CF143,CB143,BX143,BT143,BP143,BL143,BH143,BD143,AZ143)</f>
        <v>.DB   32,0,16,1,  0,0,255,  128,0,128,  128,0,128,  255,0,0,  255,0,0,  128,128,0,  128,128,0,  128,128,0,  128,128,0,  85,170,0,  85,170,0,  85,170,0</v>
      </c>
      <c r="AD143" s="43" t="s">
        <v>24</v>
      </c>
      <c r="AE143" s="43"/>
      <c r="AF143" s="43"/>
      <c r="AG143" s="49">
        <f>IFERROR(VLOOKUP(HLOOKUP($AG$4,$H$4:$AA$24,ROW(AH143)-3, FALSE),Таблица1[],3,0),0)*$E$2/100</f>
        <v>0</v>
      </c>
      <c r="AH143" s="49">
        <f>IFERROR(VLOOKUP(HLOOKUP($AG$4,$H$4:$AA$24,ROW(AH143)-3, FALSE),Таблица1[],2,0),0)*$E$2/100</f>
        <v>0</v>
      </c>
      <c r="AI143" s="49">
        <f>IFERROR(VLOOKUP(HLOOKUP($AG$4,$H$4:$AA$24,ROW(AH143)-3, FALSE),Таблица1[],4,0),0)*$E$2/100</f>
        <v>0</v>
      </c>
      <c r="AJ143" s="5" t="str">
        <f t="shared" si="34"/>
        <v>,  0,0,0</v>
      </c>
      <c r="AK143" s="49">
        <f>IFERROR(VLOOKUP(G143,Таблица1[],3,0),0)*$E$2/100</f>
        <v>0</v>
      </c>
      <c r="AL143" s="43">
        <f>IFERROR(VLOOKUP(G143,Таблица1[],2,0),0)*$E$2/100</f>
        <v>0</v>
      </c>
      <c r="AM143" s="43">
        <f>IFERROR(VLOOKUP(G143,Таблица1[],4,0),0)*$E$2/100</f>
        <v>0</v>
      </c>
      <c r="AN143" s="5" t="str">
        <f t="shared" si="35"/>
        <v>,  0,0,0</v>
      </c>
      <c r="AO143" s="49">
        <f>IFERROR(VLOOKUP(K143,Таблица1[],3,0),0)*$E$2/100</f>
        <v>0</v>
      </c>
      <c r="AP143" s="43">
        <f>IFERROR(VLOOKUP(K143,Таблица1[],2,0),0)*$E$2/100</f>
        <v>0</v>
      </c>
      <c r="AQ143" s="43">
        <f>IFERROR(VLOOKUP(K143,Таблица1[],4,0),0)*$E$2/100</f>
        <v>0</v>
      </c>
      <c r="AR143" s="5" t="str">
        <f t="shared" si="36"/>
        <v>,  0,0,0</v>
      </c>
      <c r="AS143" s="49">
        <f>IFERROR(VLOOKUP(O143,Таблица1[],3,0),0)*$E$2/100</f>
        <v>0</v>
      </c>
      <c r="AT143" s="43">
        <f>IFERROR(VLOOKUP(O143,Таблица1[],2,0),0)*$E$2/100</f>
        <v>0</v>
      </c>
      <c r="AU143" s="43">
        <f>IFERROR(VLOOKUP(O143,Таблица1[],4,0),0)*$E$2/100</f>
        <v>0</v>
      </c>
      <c r="AV143" s="5" t="str">
        <f t="shared" si="37"/>
        <v>,  0,0,0</v>
      </c>
      <c r="AW143" s="47">
        <f>IFERROR(VLOOKUP(P143,Таблица1[],3,0),0)*$E$2/100</f>
        <v>85</v>
      </c>
      <c r="AX143" s="43">
        <f>IFERROR(VLOOKUP(P143,Таблица1[],2,0),0)*$E$2/100</f>
        <v>170</v>
      </c>
      <c r="AY143" s="43">
        <f>IFERROR(VLOOKUP(P143,Таблица1[],4,0),0)*$E$2/100</f>
        <v>0</v>
      </c>
      <c r="AZ143" s="5" t="str">
        <f t="shared" si="38"/>
        <v>,  85,170,0</v>
      </c>
      <c r="BA143" s="43">
        <f>IFERROR(VLOOKUP(Q143,Таблица1[],3,0),0)*$E$2/100</f>
        <v>85</v>
      </c>
      <c r="BB143" s="43">
        <f>IFERROR(VLOOKUP(Q143,Таблица1[],2,0),0)*$E$2/100</f>
        <v>170</v>
      </c>
      <c r="BC143" s="43">
        <f>IFERROR(VLOOKUP(Q143,Таблица1[],4,0),0)*$E$2/100</f>
        <v>0</v>
      </c>
      <c r="BD143" s="5" t="str">
        <f t="shared" si="39"/>
        <v>,  85,170,0</v>
      </c>
      <c r="BE143" s="43">
        <f>IFERROR(VLOOKUP(R143,Таблица1[],3,0),0)*$E$2/100</f>
        <v>85</v>
      </c>
      <c r="BF143" s="43">
        <f>IFERROR(VLOOKUP(R143,Таблица1[],2,0),0)*$E$2/100</f>
        <v>170</v>
      </c>
      <c r="BG143" s="43">
        <f>IFERROR(VLOOKUP(R143,Таблица1[],4,0),0)*$E$2/100</f>
        <v>0</v>
      </c>
      <c r="BH143" s="5" t="str">
        <f t="shared" si="40"/>
        <v>,  85,170,0</v>
      </c>
      <c r="BI143" s="43">
        <f>IFERROR(VLOOKUP(S143,Таблица1[],3,0),0)*$E$2/100</f>
        <v>127.5</v>
      </c>
      <c r="BJ143" s="43">
        <f>IFERROR(VLOOKUP(S143,Таблица1[],2,0),0)*$E$2/100</f>
        <v>127.5</v>
      </c>
      <c r="BK143" s="43">
        <f>IFERROR(VLOOKUP(S143,Таблица1[],4,0),0)*$E$2/100</f>
        <v>0</v>
      </c>
      <c r="BL143" s="5" t="str">
        <f t="shared" si="41"/>
        <v>,  128,128,0</v>
      </c>
      <c r="BM143" s="43">
        <f>IFERROR(VLOOKUP(T143,Таблица1[],3,0),0)*$E$2/100</f>
        <v>127.5</v>
      </c>
      <c r="BN143" s="43">
        <f>IFERROR(VLOOKUP(T143,Таблица1[],2,0),0)*$E$2/100</f>
        <v>127.5</v>
      </c>
      <c r="BO143" s="43">
        <f>IFERROR(VLOOKUP(T143,Таблица1[],4,0),0)*$E$2/100</f>
        <v>0</v>
      </c>
      <c r="BP143" s="5" t="str">
        <f t="shared" si="42"/>
        <v>,  128,128,0</v>
      </c>
      <c r="BQ143" s="43">
        <f>IFERROR(VLOOKUP(U143,Таблица1[],3,0),0)*$E$2/100</f>
        <v>127.5</v>
      </c>
      <c r="BR143" s="43">
        <f>IFERROR(VLOOKUP(U143,Таблица1[],2,0),0)*$E$2/100</f>
        <v>127.5</v>
      </c>
      <c r="BS143" s="43">
        <f>IFERROR(VLOOKUP(U143,Таблица1[],4,0),0)*$E$2/100</f>
        <v>0</v>
      </c>
      <c r="BT143" s="5" t="str">
        <f t="shared" si="43"/>
        <v>,  128,128,0</v>
      </c>
      <c r="BU143" s="43">
        <f>IFERROR(VLOOKUP(V143,Таблица1[],3,0),0)*$E$2/100</f>
        <v>127.5</v>
      </c>
      <c r="BV143" s="43">
        <f>IFERROR(VLOOKUP(V143,Таблица1[],2,0),0)*$E$2/100</f>
        <v>127.5</v>
      </c>
      <c r="BW143" s="43">
        <f>IFERROR(VLOOKUP(V143,Таблица1[],4,0),0)*$E$2/100</f>
        <v>0</v>
      </c>
      <c r="BX143" s="5" t="str">
        <f t="shared" si="44"/>
        <v>,  128,128,0</v>
      </c>
      <c r="BY143" s="43">
        <f>IFERROR(VLOOKUP(W143,Таблица1[],3,0),0)*$E$2/100</f>
        <v>255</v>
      </c>
      <c r="BZ143" s="43">
        <f>IFERROR(VLOOKUP(W143,Таблица1[],2,0),0)*$E$2/100</f>
        <v>0</v>
      </c>
      <c r="CA143" s="43">
        <f>IFERROR(VLOOKUP(W143,Таблица1[],4,0),0)*$E$2/100</f>
        <v>0</v>
      </c>
      <c r="CB143" s="5" t="str">
        <f t="shared" si="45"/>
        <v>,  255,0,0</v>
      </c>
      <c r="CC143" s="43">
        <f>IFERROR(VLOOKUP(X143,Таблица1[],3,0),0)*$E$2/100</f>
        <v>255</v>
      </c>
      <c r="CD143" s="43">
        <f>IFERROR(VLOOKUP(X143,Таблица1[],2,0),0)*$E$2/100</f>
        <v>0</v>
      </c>
      <c r="CE143" s="43">
        <f>IFERROR(VLOOKUP(X143,Таблица1[],4,0),0)*$E$2/100</f>
        <v>0</v>
      </c>
      <c r="CF143" s="5" t="str">
        <f t="shared" si="46"/>
        <v>,  255,0,0</v>
      </c>
      <c r="CG143" s="43">
        <f>IFERROR(VLOOKUP(Y143,Таблица1[],3,0),0)*$E$2/100</f>
        <v>127.5</v>
      </c>
      <c r="CH143" s="43">
        <f>IFERROR(VLOOKUP(Y143,Таблица1[],2,0),0)*$E$2/100</f>
        <v>0</v>
      </c>
      <c r="CI143" s="43">
        <f>IFERROR(VLOOKUP(Y143,Таблица1[],4,0),0)*$E$2/100</f>
        <v>127.5</v>
      </c>
      <c r="CJ143" s="5" t="str">
        <f t="shared" si="47"/>
        <v>,  128,0,128</v>
      </c>
      <c r="CK143" s="43">
        <f>IFERROR(VLOOKUP(Z143,Таблица1[],3,0),0)*$E$2/100</f>
        <v>127.5</v>
      </c>
      <c r="CL143" s="43">
        <f>IFERROR(VLOOKUP(Z143,Таблица1[],2,0),0)*$E$2/100</f>
        <v>0</v>
      </c>
      <c r="CM143" s="43">
        <f>IFERROR(VLOOKUP(Z143,Таблица1[],4,0),0)*$E$2/100</f>
        <v>127.5</v>
      </c>
      <c r="CN143" s="5" t="str">
        <f t="shared" si="48"/>
        <v>,  128,0,128</v>
      </c>
      <c r="CO143" s="43">
        <f>IFERROR(VLOOKUP(AA143,Таблица1[],3,0),0)*$E$2/100</f>
        <v>0</v>
      </c>
      <c r="CP143" s="43">
        <f>IFERROR(VLOOKUP(AA143,Таблица1[],2,0),0)*$E$2/100</f>
        <v>0</v>
      </c>
      <c r="CQ143" s="43">
        <f>IFERROR(VLOOKUP(AA143,Таблица1[],4,0),0)*$E$2/100</f>
        <v>255</v>
      </c>
      <c r="CR143" s="5" t="str">
        <f t="shared" si="49"/>
        <v>,  0,0,255</v>
      </c>
    </row>
    <row r="144" spans="2:96" x14ac:dyDescent="0.45">
      <c r="B144" s="43">
        <v>32</v>
      </c>
      <c r="C144" s="43">
        <v>0</v>
      </c>
      <c r="D144" s="43">
        <v>16</v>
      </c>
      <c r="E144" s="43">
        <v>1</v>
      </c>
      <c r="F144" t="str">
        <f t="shared" si="50"/>
        <v>32,0,16,1</v>
      </c>
      <c r="P144" s="40" t="s">
        <v>31</v>
      </c>
      <c r="Q144" s="40" t="s">
        <v>31</v>
      </c>
      <c r="R144" s="40" t="s">
        <v>31</v>
      </c>
      <c r="S144" s="38" t="s">
        <v>32</v>
      </c>
      <c r="T144" s="38" t="s">
        <v>32</v>
      </c>
      <c r="U144" s="38" t="s">
        <v>32</v>
      </c>
      <c r="V144" s="38" t="s">
        <v>32</v>
      </c>
      <c r="W144" s="35" t="s">
        <v>33</v>
      </c>
      <c r="X144" s="35" t="s">
        <v>33</v>
      </c>
      <c r="Y144" s="31" t="s">
        <v>35</v>
      </c>
      <c r="Z144" s="31" t="s">
        <v>35</v>
      </c>
      <c r="AA144" s="33" t="s">
        <v>37</v>
      </c>
      <c r="AC144" t="str">
        <f>CONCATENATE($X$2,F144,CR144,CN144,CJ144,CF144,CB144,BX144,BT144,BP144,BL144,BH144,BD144,AZ144)</f>
        <v>.DB   32,0,16,1,  128,0,128,  255,0,0,  255,0,0,  128,128,0,  128,128,0,  85,170,0,  85,170,0,  85,170,0,  85,170,0,  0,255,0,  0,255,0,  0,255,0</v>
      </c>
      <c r="AD144" s="43" t="s">
        <v>24</v>
      </c>
      <c r="AE144" s="43"/>
      <c r="AF144" s="43"/>
      <c r="AG144" s="49">
        <f>IFERROR(VLOOKUP(HLOOKUP($AG$4,$H$4:$AA$24,ROW(AH144)-3, FALSE),Таблица1[],3,0),0)*$E$2/100</f>
        <v>0</v>
      </c>
      <c r="AH144" s="49">
        <f>IFERROR(VLOOKUP(HLOOKUP($AG$4,$H$4:$AA$24,ROW(AH144)-3, FALSE),Таблица1[],2,0),0)*$E$2/100</f>
        <v>0</v>
      </c>
      <c r="AI144" s="49">
        <f>IFERROR(VLOOKUP(HLOOKUP($AG$4,$H$4:$AA$24,ROW(AH144)-3, FALSE),Таблица1[],4,0),0)*$E$2/100</f>
        <v>0</v>
      </c>
      <c r="AJ144" s="5" t="str">
        <f t="shared" si="34"/>
        <v>,  0,0,0</v>
      </c>
      <c r="AK144" s="49">
        <f>IFERROR(VLOOKUP(G144,Таблица1[],3,0),0)*$E$2/100</f>
        <v>0</v>
      </c>
      <c r="AL144" s="43">
        <f>IFERROR(VLOOKUP(G144,Таблица1[],2,0),0)*$E$2/100</f>
        <v>0</v>
      </c>
      <c r="AM144" s="43">
        <f>IFERROR(VLOOKUP(G144,Таблица1[],4,0),0)*$E$2/100</f>
        <v>0</v>
      </c>
      <c r="AN144" s="5" t="str">
        <f t="shared" si="35"/>
        <v>,  0,0,0</v>
      </c>
      <c r="AO144" s="49">
        <f>IFERROR(VLOOKUP(K144,Таблица1[],3,0),0)*$E$2/100</f>
        <v>0</v>
      </c>
      <c r="AP144" s="43">
        <f>IFERROR(VLOOKUP(K144,Таблица1[],2,0),0)*$E$2/100</f>
        <v>0</v>
      </c>
      <c r="AQ144" s="43">
        <f>IFERROR(VLOOKUP(K144,Таблица1[],4,0),0)*$E$2/100</f>
        <v>0</v>
      </c>
      <c r="AR144" s="5" t="str">
        <f t="shared" si="36"/>
        <v>,  0,0,0</v>
      </c>
      <c r="AS144" s="49">
        <f>IFERROR(VLOOKUP(O144,Таблица1[],3,0),0)*$E$2/100</f>
        <v>0</v>
      </c>
      <c r="AT144" s="43">
        <f>IFERROR(VLOOKUP(O144,Таблица1[],2,0),0)*$E$2/100</f>
        <v>0</v>
      </c>
      <c r="AU144" s="43">
        <f>IFERROR(VLOOKUP(O144,Таблица1[],4,0),0)*$E$2/100</f>
        <v>0</v>
      </c>
      <c r="AV144" s="5" t="str">
        <f t="shared" si="37"/>
        <v>,  0,0,0</v>
      </c>
      <c r="AW144" s="47">
        <f>IFERROR(VLOOKUP(P144,Таблица1[],3,0),0)*$E$2/100</f>
        <v>0</v>
      </c>
      <c r="AX144" s="43">
        <f>IFERROR(VLOOKUP(P144,Таблица1[],2,0),0)*$E$2/100</f>
        <v>255</v>
      </c>
      <c r="AY144" s="43">
        <f>IFERROR(VLOOKUP(P144,Таблица1[],4,0),0)*$E$2/100</f>
        <v>0</v>
      </c>
      <c r="AZ144" s="5" t="str">
        <f t="shared" si="38"/>
        <v>,  0,255,0</v>
      </c>
      <c r="BA144" s="43">
        <f>IFERROR(VLOOKUP(Q144,Таблица1[],3,0),0)*$E$2/100</f>
        <v>0</v>
      </c>
      <c r="BB144" s="43">
        <f>IFERROR(VLOOKUP(Q144,Таблица1[],2,0),0)*$E$2/100</f>
        <v>255</v>
      </c>
      <c r="BC144" s="43">
        <f>IFERROR(VLOOKUP(Q144,Таблица1[],4,0),0)*$E$2/100</f>
        <v>0</v>
      </c>
      <c r="BD144" s="5" t="str">
        <f t="shared" si="39"/>
        <v>,  0,255,0</v>
      </c>
      <c r="BE144" s="43">
        <f>IFERROR(VLOOKUP(R144,Таблица1[],3,0),0)*$E$2/100</f>
        <v>0</v>
      </c>
      <c r="BF144" s="43">
        <f>IFERROR(VLOOKUP(R144,Таблица1[],2,0),0)*$E$2/100</f>
        <v>255</v>
      </c>
      <c r="BG144" s="43">
        <f>IFERROR(VLOOKUP(R144,Таблица1[],4,0),0)*$E$2/100</f>
        <v>0</v>
      </c>
      <c r="BH144" s="5" t="str">
        <f t="shared" si="40"/>
        <v>,  0,255,0</v>
      </c>
      <c r="BI144" s="43">
        <f>IFERROR(VLOOKUP(S144,Таблица1[],3,0),0)*$E$2/100</f>
        <v>85</v>
      </c>
      <c r="BJ144" s="43">
        <f>IFERROR(VLOOKUP(S144,Таблица1[],2,0),0)*$E$2/100</f>
        <v>170</v>
      </c>
      <c r="BK144" s="43">
        <f>IFERROR(VLOOKUP(S144,Таблица1[],4,0),0)*$E$2/100</f>
        <v>0</v>
      </c>
      <c r="BL144" s="5" t="str">
        <f t="shared" si="41"/>
        <v>,  85,170,0</v>
      </c>
      <c r="BM144" s="43">
        <f>IFERROR(VLOOKUP(T144,Таблица1[],3,0),0)*$E$2/100</f>
        <v>85</v>
      </c>
      <c r="BN144" s="43">
        <f>IFERROR(VLOOKUP(T144,Таблица1[],2,0),0)*$E$2/100</f>
        <v>170</v>
      </c>
      <c r="BO144" s="43">
        <f>IFERROR(VLOOKUP(T144,Таблица1[],4,0),0)*$E$2/100</f>
        <v>0</v>
      </c>
      <c r="BP144" s="5" t="str">
        <f t="shared" si="42"/>
        <v>,  85,170,0</v>
      </c>
      <c r="BQ144" s="43">
        <f>IFERROR(VLOOKUP(U144,Таблица1[],3,0),0)*$E$2/100</f>
        <v>85</v>
      </c>
      <c r="BR144" s="43">
        <f>IFERROR(VLOOKUP(U144,Таблица1[],2,0),0)*$E$2/100</f>
        <v>170</v>
      </c>
      <c r="BS144" s="43">
        <f>IFERROR(VLOOKUP(U144,Таблица1[],4,0),0)*$E$2/100</f>
        <v>0</v>
      </c>
      <c r="BT144" s="5" t="str">
        <f t="shared" si="43"/>
        <v>,  85,170,0</v>
      </c>
      <c r="BU144" s="43">
        <f>IFERROR(VLOOKUP(V144,Таблица1[],3,0),0)*$E$2/100</f>
        <v>85</v>
      </c>
      <c r="BV144" s="43">
        <f>IFERROR(VLOOKUP(V144,Таблица1[],2,0),0)*$E$2/100</f>
        <v>170</v>
      </c>
      <c r="BW144" s="43">
        <f>IFERROR(VLOOKUP(V144,Таблица1[],4,0),0)*$E$2/100</f>
        <v>0</v>
      </c>
      <c r="BX144" s="5" t="str">
        <f t="shared" si="44"/>
        <v>,  85,170,0</v>
      </c>
      <c r="BY144" s="43">
        <f>IFERROR(VLOOKUP(W144,Таблица1[],3,0),0)*$E$2/100</f>
        <v>127.5</v>
      </c>
      <c r="BZ144" s="43">
        <f>IFERROR(VLOOKUP(W144,Таблица1[],2,0),0)*$E$2/100</f>
        <v>127.5</v>
      </c>
      <c r="CA144" s="43">
        <f>IFERROR(VLOOKUP(W144,Таблица1[],4,0),0)*$E$2/100</f>
        <v>0</v>
      </c>
      <c r="CB144" s="5" t="str">
        <f t="shared" si="45"/>
        <v>,  128,128,0</v>
      </c>
      <c r="CC144" s="43">
        <f>IFERROR(VLOOKUP(X144,Таблица1[],3,0),0)*$E$2/100</f>
        <v>127.5</v>
      </c>
      <c r="CD144" s="43">
        <f>IFERROR(VLOOKUP(X144,Таблица1[],2,0),0)*$E$2/100</f>
        <v>127.5</v>
      </c>
      <c r="CE144" s="43">
        <f>IFERROR(VLOOKUP(X144,Таблица1[],4,0),0)*$E$2/100</f>
        <v>0</v>
      </c>
      <c r="CF144" s="5" t="str">
        <f t="shared" si="46"/>
        <v>,  128,128,0</v>
      </c>
      <c r="CG144" s="43">
        <f>IFERROR(VLOOKUP(Y144,Таблица1[],3,0),0)*$E$2/100</f>
        <v>255</v>
      </c>
      <c r="CH144" s="43">
        <f>IFERROR(VLOOKUP(Y144,Таблица1[],2,0),0)*$E$2/100</f>
        <v>0</v>
      </c>
      <c r="CI144" s="43">
        <f>IFERROR(VLOOKUP(Y144,Таблица1[],4,0),0)*$E$2/100</f>
        <v>0</v>
      </c>
      <c r="CJ144" s="5" t="str">
        <f t="shared" si="47"/>
        <v>,  255,0,0</v>
      </c>
      <c r="CK144" s="43">
        <f>IFERROR(VLOOKUP(Z144,Таблица1[],3,0),0)*$E$2/100</f>
        <v>255</v>
      </c>
      <c r="CL144" s="43">
        <f>IFERROR(VLOOKUP(Z144,Таблица1[],2,0),0)*$E$2/100</f>
        <v>0</v>
      </c>
      <c r="CM144" s="43">
        <f>IFERROR(VLOOKUP(Z144,Таблица1[],4,0),0)*$E$2/100</f>
        <v>0</v>
      </c>
      <c r="CN144" s="5" t="str">
        <f t="shared" si="48"/>
        <v>,  255,0,0</v>
      </c>
      <c r="CO144" s="43">
        <f>IFERROR(VLOOKUP(AA144,Таблица1[],3,0),0)*$E$2/100</f>
        <v>127.5</v>
      </c>
      <c r="CP144" s="43">
        <f>IFERROR(VLOOKUP(AA144,Таблица1[],2,0),0)*$E$2/100</f>
        <v>0</v>
      </c>
      <c r="CQ144" s="43">
        <f>IFERROR(VLOOKUP(AA144,Таблица1[],4,0),0)*$E$2/100</f>
        <v>127.5</v>
      </c>
      <c r="CR144" s="5" t="str">
        <f t="shared" si="49"/>
        <v>,  128,0,128</v>
      </c>
    </row>
    <row r="145" spans="2:96" x14ac:dyDescent="0.45">
      <c r="B145" s="43">
        <v>32</v>
      </c>
      <c r="C145" s="43">
        <v>0</v>
      </c>
      <c r="D145" s="43">
        <v>16</v>
      </c>
      <c r="E145" s="43">
        <v>1</v>
      </c>
      <c r="F145" t="str">
        <f t="shared" si="50"/>
        <v>32,0,16,1</v>
      </c>
      <c r="P145" s="40" t="s">
        <v>40</v>
      </c>
      <c r="Q145" s="40" t="s">
        <v>40</v>
      </c>
      <c r="R145" s="40" t="s">
        <v>40</v>
      </c>
      <c r="S145" s="38" t="s">
        <v>31</v>
      </c>
      <c r="T145" s="38" t="s">
        <v>31</v>
      </c>
      <c r="U145" s="38" t="s">
        <v>31</v>
      </c>
      <c r="V145" s="38" t="s">
        <v>31</v>
      </c>
      <c r="W145" s="35" t="s">
        <v>32</v>
      </c>
      <c r="X145" s="35" t="s">
        <v>32</v>
      </c>
      <c r="Y145" s="31" t="s">
        <v>33</v>
      </c>
      <c r="Z145" s="31" t="s">
        <v>33</v>
      </c>
      <c r="AA145" s="33" t="s">
        <v>35</v>
      </c>
      <c r="AC145" t="str">
        <f>CONCATENATE($X$2,F145,CR145,CN145,CJ145,CF145,CB145,BX145,BT145,BP145,BL145,BH145,BD145,AZ145)</f>
        <v>.DB   32,0,16,1,  255,0,0,  128,128,0,  128,128,0,  85,170,0,  85,170,0,  0,255,0,  0,255,0,  0,255,0,  0,255,0,  0,85,170,  0,85,170,  0,85,170</v>
      </c>
      <c r="AD145" s="43" t="s">
        <v>24</v>
      </c>
      <c r="AE145" s="43"/>
      <c r="AF145" s="43"/>
      <c r="AG145" s="49">
        <f>IFERROR(VLOOKUP(HLOOKUP($AG$4,$H$4:$AA$24,ROW(AH145)-3, FALSE),Таблица1[],3,0),0)*$E$2/100</f>
        <v>0</v>
      </c>
      <c r="AH145" s="49">
        <f>IFERROR(VLOOKUP(HLOOKUP($AG$4,$H$4:$AA$24,ROW(AH145)-3, FALSE),Таблица1[],2,0),0)*$E$2/100</f>
        <v>0</v>
      </c>
      <c r="AI145" s="49">
        <f>IFERROR(VLOOKUP(HLOOKUP($AG$4,$H$4:$AA$24,ROW(AH145)-3, FALSE),Таблица1[],4,0),0)*$E$2/100</f>
        <v>0</v>
      </c>
      <c r="AJ145" s="5" t="str">
        <f t="shared" si="34"/>
        <v>,  0,0,0</v>
      </c>
      <c r="AK145" s="49">
        <f>IFERROR(VLOOKUP(G145,Таблица1[],3,0),0)*$E$2/100</f>
        <v>0</v>
      </c>
      <c r="AL145" s="43">
        <f>IFERROR(VLOOKUP(G145,Таблица1[],2,0),0)*$E$2/100</f>
        <v>0</v>
      </c>
      <c r="AM145" s="43">
        <f>IFERROR(VLOOKUP(G145,Таблица1[],4,0),0)*$E$2/100</f>
        <v>0</v>
      </c>
      <c r="AN145" s="5" t="str">
        <f t="shared" si="35"/>
        <v>,  0,0,0</v>
      </c>
      <c r="AO145" s="49">
        <f>IFERROR(VLOOKUP(K145,Таблица1[],3,0),0)*$E$2/100</f>
        <v>0</v>
      </c>
      <c r="AP145" s="43">
        <f>IFERROR(VLOOKUP(K145,Таблица1[],2,0),0)*$E$2/100</f>
        <v>0</v>
      </c>
      <c r="AQ145" s="43">
        <f>IFERROR(VLOOKUP(K145,Таблица1[],4,0),0)*$E$2/100</f>
        <v>0</v>
      </c>
      <c r="AR145" s="5" t="str">
        <f t="shared" si="36"/>
        <v>,  0,0,0</v>
      </c>
      <c r="AS145" s="49">
        <f>IFERROR(VLOOKUP(O145,Таблица1[],3,0),0)*$E$2/100</f>
        <v>0</v>
      </c>
      <c r="AT145" s="43">
        <f>IFERROR(VLOOKUP(O145,Таблица1[],2,0),0)*$E$2/100</f>
        <v>0</v>
      </c>
      <c r="AU145" s="43">
        <f>IFERROR(VLOOKUP(O145,Таблица1[],4,0),0)*$E$2/100</f>
        <v>0</v>
      </c>
      <c r="AV145" s="5" t="str">
        <f t="shared" si="37"/>
        <v>,  0,0,0</v>
      </c>
      <c r="AW145" s="47">
        <f>IFERROR(VLOOKUP(P145,Таблица1[],3,0),0)*$E$2/100</f>
        <v>0</v>
      </c>
      <c r="AX145" s="43">
        <f>IFERROR(VLOOKUP(P145,Таблица1[],2,0),0)*$E$2/100</f>
        <v>85</v>
      </c>
      <c r="AY145" s="43">
        <f>IFERROR(VLOOKUP(P145,Таблица1[],4,0),0)*$E$2/100</f>
        <v>170</v>
      </c>
      <c r="AZ145" s="5" t="str">
        <f t="shared" si="38"/>
        <v>,  0,85,170</v>
      </c>
      <c r="BA145" s="43">
        <f>IFERROR(VLOOKUP(Q145,Таблица1[],3,0),0)*$E$2/100</f>
        <v>0</v>
      </c>
      <c r="BB145" s="43">
        <f>IFERROR(VLOOKUP(Q145,Таблица1[],2,0),0)*$E$2/100</f>
        <v>85</v>
      </c>
      <c r="BC145" s="43">
        <f>IFERROR(VLOOKUP(Q145,Таблица1[],4,0),0)*$E$2/100</f>
        <v>170</v>
      </c>
      <c r="BD145" s="5" t="str">
        <f t="shared" si="39"/>
        <v>,  0,85,170</v>
      </c>
      <c r="BE145" s="43">
        <f>IFERROR(VLOOKUP(R145,Таблица1[],3,0),0)*$E$2/100</f>
        <v>0</v>
      </c>
      <c r="BF145" s="43">
        <f>IFERROR(VLOOKUP(R145,Таблица1[],2,0),0)*$E$2/100</f>
        <v>85</v>
      </c>
      <c r="BG145" s="43">
        <f>IFERROR(VLOOKUP(R145,Таблица1[],4,0),0)*$E$2/100</f>
        <v>170</v>
      </c>
      <c r="BH145" s="5" t="str">
        <f t="shared" si="40"/>
        <v>,  0,85,170</v>
      </c>
      <c r="BI145" s="43">
        <f>IFERROR(VLOOKUP(S145,Таблица1[],3,0),0)*$E$2/100</f>
        <v>0</v>
      </c>
      <c r="BJ145" s="43">
        <f>IFERROR(VLOOKUP(S145,Таблица1[],2,0),0)*$E$2/100</f>
        <v>255</v>
      </c>
      <c r="BK145" s="43">
        <f>IFERROR(VLOOKUP(S145,Таблица1[],4,0),0)*$E$2/100</f>
        <v>0</v>
      </c>
      <c r="BL145" s="5" t="str">
        <f t="shared" si="41"/>
        <v>,  0,255,0</v>
      </c>
      <c r="BM145" s="43">
        <f>IFERROR(VLOOKUP(T145,Таблица1[],3,0),0)*$E$2/100</f>
        <v>0</v>
      </c>
      <c r="BN145" s="43">
        <f>IFERROR(VLOOKUP(T145,Таблица1[],2,0),0)*$E$2/100</f>
        <v>255</v>
      </c>
      <c r="BO145" s="43">
        <f>IFERROR(VLOOKUP(T145,Таблица1[],4,0),0)*$E$2/100</f>
        <v>0</v>
      </c>
      <c r="BP145" s="5" t="str">
        <f t="shared" si="42"/>
        <v>,  0,255,0</v>
      </c>
      <c r="BQ145" s="43">
        <f>IFERROR(VLOOKUP(U145,Таблица1[],3,0),0)*$E$2/100</f>
        <v>0</v>
      </c>
      <c r="BR145" s="43">
        <f>IFERROR(VLOOKUP(U145,Таблица1[],2,0),0)*$E$2/100</f>
        <v>255</v>
      </c>
      <c r="BS145" s="43">
        <f>IFERROR(VLOOKUP(U145,Таблица1[],4,0),0)*$E$2/100</f>
        <v>0</v>
      </c>
      <c r="BT145" s="5" t="str">
        <f t="shared" si="43"/>
        <v>,  0,255,0</v>
      </c>
      <c r="BU145" s="43">
        <f>IFERROR(VLOOKUP(V145,Таблица1[],3,0),0)*$E$2/100</f>
        <v>0</v>
      </c>
      <c r="BV145" s="43">
        <f>IFERROR(VLOOKUP(V145,Таблица1[],2,0),0)*$E$2/100</f>
        <v>255</v>
      </c>
      <c r="BW145" s="43">
        <f>IFERROR(VLOOKUP(V145,Таблица1[],4,0),0)*$E$2/100</f>
        <v>0</v>
      </c>
      <c r="BX145" s="5" t="str">
        <f t="shared" si="44"/>
        <v>,  0,255,0</v>
      </c>
      <c r="BY145" s="43">
        <f>IFERROR(VLOOKUP(W145,Таблица1[],3,0),0)*$E$2/100</f>
        <v>85</v>
      </c>
      <c r="BZ145" s="43">
        <f>IFERROR(VLOOKUP(W145,Таблица1[],2,0),0)*$E$2/100</f>
        <v>170</v>
      </c>
      <c r="CA145" s="43">
        <f>IFERROR(VLOOKUP(W145,Таблица1[],4,0),0)*$E$2/100</f>
        <v>0</v>
      </c>
      <c r="CB145" s="5" t="str">
        <f t="shared" si="45"/>
        <v>,  85,170,0</v>
      </c>
      <c r="CC145" s="43">
        <f>IFERROR(VLOOKUP(X145,Таблица1[],3,0),0)*$E$2/100</f>
        <v>85</v>
      </c>
      <c r="CD145" s="43">
        <f>IFERROR(VLOOKUP(X145,Таблица1[],2,0),0)*$E$2/100</f>
        <v>170</v>
      </c>
      <c r="CE145" s="43">
        <f>IFERROR(VLOOKUP(X145,Таблица1[],4,0),0)*$E$2/100</f>
        <v>0</v>
      </c>
      <c r="CF145" s="5" t="str">
        <f t="shared" si="46"/>
        <v>,  85,170,0</v>
      </c>
      <c r="CG145" s="43">
        <f>IFERROR(VLOOKUP(Y145,Таблица1[],3,0),0)*$E$2/100</f>
        <v>127.5</v>
      </c>
      <c r="CH145" s="43">
        <f>IFERROR(VLOOKUP(Y145,Таблица1[],2,0),0)*$E$2/100</f>
        <v>127.5</v>
      </c>
      <c r="CI145" s="43">
        <f>IFERROR(VLOOKUP(Y145,Таблица1[],4,0),0)*$E$2/100</f>
        <v>0</v>
      </c>
      <c r="CJ145" s="5" t="str">
        <f t="shared" si="47"/>
        <v>,  128,128,0</v>
      </c>
      <c r="CK145" s="43">
        <f>IFERROR(VLOOKUP(Z145,Таблица1[],3,0),0)*$E$2/100</f>
        <v>127.5</v>
      </c>
      <c r="CL145" s="43">
        <f>IFERROR(VLOOKUP(Z145,Таблица1[],2,0),0)*$E$2/100</f>
        <v>127.5</v>
      </c>
      <c r="CM145" s="43">
        <f>IFERROR(VLOOKUP(Z145,Таблица1[],4,0),0)*$E$2/100</f>
        <v>0</v>
      </c>
      <c r="CN145" s="5" t="str">
        <f t="shared" si="48"/>
        <v>,  128,128,0</v>
      </c>
      <c r="CO145" s="43">
        <f>IFERROR(VLOOKUP(AA145,Таблица1[],3,0),0)*$E$2/100</f>
        <v>255</v>
      </c>
      <c r="CP145" s="43">
        <f>IFERROR(VLOOKUP(AA145,Таблица1[],2,0),0)*$E$2/100</f>
        <v>0</v>
      </c>
      <c r="CQ145" s="43">
        <f>IFERROR(VLOOKUP(AA145,Таблица1[],4,0),0)*$E$2/100</f>
        <v>0</v>
      </c>
      <c r="CR145" s="5" t="str">
        <f t="shared" si="49"/>
        <v>,  255,0,0</v>
      </c>
    </row>
    <row r="146" spans="2:96" x14ac:dyDescent="0.45">
      <c r="B146" s="43">
        <v>32</v>
      </c>
      <c r="C146" s="43">
        <v>0</v>
      </c>
      <c r="D146" s="43">
        <v>16</v>
      </c>
      <c r="E146" s="43">
        <v>1</v>
      </c>
      <c r="F146" t="str">
        <f t="shared" si="50"/>
        <v>32,0,16,1</v>
      </c>
      <c r="P146" s="40" t="s">
        <v>39</v>
      </c>
      <c r="Q146" s="40" t="s">
        <v>39</v>
      </c>
      <c r="R146" s="40" t="s">
        <v>39</v>
      </c>
      <c r="S146" s="38" t="s">
        <v>40</v>
      </c>
      <c r="T146" s="38" t="s">
        <v>40</v>
      </c>
      <c r="U146" s="38" t="s">
        <v>40</v>
      </c>
      <c r="V146" s="38" t="s">
        <v>40</v>
      </c>
      <c r="W146" s="35" t="s">
        <v>31</v>
      </c>
      <c r="X146" s="35" t="s">
        <v>31</v>
      </c>
      <c r="Y146" s="31" t="s">
        <v>32</v>
      </c>
      <c r="Z146" s="31" t="s">
        <v>32</v>
      </c>
      <c r="AA146" s="33" t="s">
        <v>33</v>
      </c>
      <c r="AC146" t="str">
        <f>CONCATENATE($X$2,F146,CR146,CN146,CJ146,CF146,CB146,BX146,BT146,BP146,BL146,BH146,BD146,AZ146)</f>
        <v>.DB   32,0,16,1,  128,128,0,  85,170,0,  85,170,0,  0,255,0,  0,255,0,  0,85,170,  0,85,170,  0,85,170,  0,85,170,  0,0,255,  0,0,255,  0,0,255</v>
      </c>
      <c r="AD146" s="43" t="s">
        <v>24</v>
      </c>
      <c r="AE146" s="43"/>
      <c r="AF146" s="43"/>
      <c r="AG146" s="49">
        <f>IFERROR(VLOOKUP(HLOOKUP($AG$4,$H$4:$AA$24,ROW(AH146)-3, FALSE),Таблица1[],3,0),0)*$E$2/100</f>
        <v>0</v>
      </c>
      <c r="AH146" s="49">
        <f>IFERROR(VLOOKUP(HLOOKUP($AG$4,$H$4:$AA$24,ROW(AH146)-3, FALSE),Таблица1[],2,0),0)*$E$2/100</f>
        <v>0</v>
      </c>
      <c r="AI146" s="49">
        <f>IFERROR(VLOOKUP(HLOOKUP($AG$4,$H$4:$AA$24,ROW(AH146)-3, FALSE),Таблица1[],4,0),0)*$E$2/100</f>
        <v>0</v>
      </c>
      <c r="AJ146" s="5" t="str">
        <f t="shared" si="34"/>
        <v>,  0,0,0</v>
      </c>
      <c r="AK146" s="49">
        <f>IFERROR(VLOOKUP(G146,Таблица1[],3,0),0)*$E$2/100</f>
        <v>0</v>
      </c>
      <c r="AL146" s="43">
        <f>IFERROR(VLOOKUP(G146,Таблица1[],2,0),0)*$E$2/100</f>
        <v>0</v>
      </c>
      <c r="AM146" s="43">
        <f>IFERROR(VLOOKUP(G146,Таблица1[],4,0),0)*$E$2/100</f>
        <v>0</v>
      </c>
      <c r="AN146" s="5" t="str">
        <f t="shared" si="35"/>
        <v>,  0,0,0</v>
      </c>
      <c r="AO146" s="49">
        <f>IFERROR(VLOOKUP(K146,Таблица1[],3,0),0)*$E$2/100</f>
        <v>0</v>
      </c>
      <c r="AP146" s="43">
        <f>IFERROR(VLOOKUP(K146,Таблица1[],2,0),0)*$E$2/100</f>
        <v>0</v>
      </c>
      <c r="AQ146" s="43">
        <f>IFERROR(VLOOKUP(K146,Таблица1[],4,0),0)*$E$2/100</f>
        <v>0</v>
      </c>
      <c r="AR146" s="5" t="str">
        <f t="shared" si="36"/>
        <v>,  0,0,0</v>
      </c>
      <c r="AS146" s="49">
        <f>IFERROR(VLOOKUP(O146,Таблица1[],3,0),0)*$E$2/100</f>
        <v>0</v>
      </c>
      <c r="AT146" s="43">
        <f>IFERROR(VLOOKUP(O146,Таблица1[],2,0),0)*$E$2/100</f>
        <v>0</v>
      </c>
      <c r="AU146" s="43">
        <f>IFERROR(VLOOKUP(O146,Таблица1[],4,0),0)*$E$2/100</f>
        <v>0</v>
      </c>
      <c r="AV146" s="5" t="str">
        <f t="shared" si="37"/>
        <v>,  0,0,0</v>
      </c>
      <c r="AW146" s="47">
        <f>IFERROR(VLOOKUP(P146,Таблица1[],3,0),0)*$E$2/100</f>
        <v>0</v>
      </c>
      <c r="AX146" s="43">
        <f>IFERROR(VLOOKUP(P146,Таблица1[],2,0),0)*$E$2/100</f>
        <v>0</v>
      </c>
      <c r="AY146" s="43">
        <f>IFERROR(VLOOKUP(P146,Таблица1[],4,0),0)*$E$2/100</f>
        <v>255</v>
      </c>
      <c r="AZ146" s="5" t="str">
        <f t="shared" si="38"/>
        <v>,  0,0,255</v>
      </c>
      <c r="BA146" s="43">
        <f>IFERROR(VLOOKUP(Q146,Таблица1[],3,0),0)*$E$2/100</f>
        <v>0</v>
      </c>
      <c r="BB146" s="43">
        <f>IFERROR(VLOOKUP(Q146,Таблица1[],2,0),0)*$E$2/100</f>
        <v>0</v>
      </c>
      <c r="BC146" s="43">
        <f>IFERROR(VLOOKUP(Q146,Таблица1[],4,0),0)*$E$2/100</f>
        <v>255</v>
      </c>
      <c r="BD146" s="5" t="str">
        <f t="shared" si="39"/>
        <v>,  0,0,255</v>
      </c>
      <c r="BE146" s="43">
        <f>IFERROR(VLOOKUP(R146,Таблица1[],3,0),0)*$E$2/100</f>
        <v>0</v>
      </c>
      <c r="BF146" s="43">
        <f>IFERROR(VLOOKUP(R146,Таблица1[],2,0),0)*$E$2/100</f>
        <v>0</v>
      </c>
      <c r="BG146" s="43">
        <f>IFERROR(VLOOKUP(R146,Таблица1[],4,0),0)*$E$2/100</f>
        <v>255</v>
      </c>
      <c r="BH146" s="5" t="str">
        <f t="shared" si="40"/>
        <v>,  0,0,255</v>
      </c>
      <c r="BI146" s="43">
        <f>IFERROR(VLOOKUP(S146,Таблица1[],3,0),0)*$E$2/100</f>
        <v>0</v>
      </c>
      <c r="BJ146" s="43">
        <f>IFERROR(VLOOKUP(S146,Таблица1[],2,0),0)*$E$2/100</f>
        <v>85</v>
      </c>
      <c r="BK146" s="43">
        <f>IFERROR(VLOOKUP(S146,Таблица1[],4,0),0)*$E$2/100</f>
        <v>170</v>
      </c>
      <c r="BL146" s="5" t="str">
        <f t="shared" si="41"/>
        <v>,  0,85,170</v>
      </c>
      <c r="BM146" s="43">
        <f>IFERROR(VLOOKUP(T146,Таблица1[],3,0),0)*$E$2/100</f>
        <v>0</v>
      </c>
      <c r="BN146" s="43">
        <f>IFERROR(VLOOKUP(T146,Таблица1[],2,0),0)*$E$2/100</f>
        <v>85</v>
      </c>
      <c r="BO146" s="43">
        <f>IFERROR(VLOOKUP(T146,Таблица1[],4,0),0)*$E$2/100</f>
        <v>170</v>
      </c>
      <c r="BP146" s="5" t="str">
        <f t="shared" si="42"/>
        <v>,  0,85,170</v>
      </c>
      <c r="BQ146" s="43">
        <f>IFERROR(VLOOKUP(U146,Таблица1[],3,0),0)*$E$2/100</f>
        <v>0</v>
      </c>
      <c r="BR146" s="43">
        <f>IFERROR(VLOOKUP(U146,Таблица1[],2,0),0)*$E$2/100</f>
        <v>85</v>
      </c>
      <c r="BS146" s="43">
        <f>IFERROR(VLOOKUP(U146,Таблица1[],4,0),0)*$E$2/100</f>
        <v>170</v>
      </c>
      <c r="BT146" s="5" t="str">
        <f t="shared" si="43"/>
        <v>,  0,85,170</v>
      </c>
      <c r="BU146" s="43">
        <f>IFERROR(VLOOKUP(V146,Таблица1[],3,0),0)*$E$2/100</f>
        <v>0</v>
      </c>
      <c r="BV146" s="43">
        <f>IFERROR(VLOOKUP(V146,Таблица1[],2,0),0)*$E$2/100</f>
        <v>85</v>
      </c>
      <c r="BW146" s="43">
        <f>IFERROR(VLOOKUP(V146,Таблица1[],4,0),0)*$E$2/100</f>
        <v>170</v>
      </c>
      <c r="BX146" s="5" t="str">
        <f t="shared" si="44"/>
        <v>,  0,85,170</v>
      </c>
      <c r="BY146" s="43">
        <f>IFERROR(VLOOKUP(W146,Таблица1[],3,0),0)*$E$2/100</f>
        <v>0</v>
      </c>
      <c r="BZ146" s="43">
        <f>IFERROR(VLOOKUP(W146,Таблица1[],2,0),0)*$E$2/100</f>
        <v>255</v>
      </c>
      <c r="CA146" s="43">
        <f>IFERROR(VLOOKUP(W146,Таблица1[],4,0),0)*$E$2/100</f>
        <v>0</v>
      </c>
      <c r="CB146" s="5" t="str">
        <f t="shared" si="45"/>
        <v>,  0,255,0</v>
      </c>
      <c r="CC146" s="43">
        <f>IFERROR(VLOOKUP(X146,Таблица1[],3,0),0)*$E$2/100</f>
        <v>0</v>
      </c>
      <c r="CD146" s="43">
        <f>IFERROR(VLOOKUP(X146,Таблица1[],2,0),0)*$E$2/100</f>
        <v>255</v>
      </c>
      <c r="CE146" s="43">
        <f>IFERROR(VLOOKUP(X146,Таблица1[],4,0),0)*$E$2/100</f>
        <v>0</v>
      </c>
      <c r="CF146" s="5" t="str">
        <f t="shared" si="46"/>
        <v>,  0,255,0</v>
      </c>
      <c r="CG146" s="43">
        <f>IFERROR(VLOOKUP(Y146,Таблица1[],3,0),0)*$E$2/100</f>
        <v>85</v>
      </c>
      <c r="CH146" s="43">
        <f>IFERROR(VLOOKUP(Y146,Таблица1[],2,0),0)*$E$2/100</f>
        <v>170</v>
      </c>
      <c r="CI146" s="43">
        <f>IFERROR(VLOOKUP(Y146,Таблица1[],4,0),0)*$E$2/100</f>
        <v>0</v>
      </c>
      <c r="CJ146" s="5" t="str">
        <f t="shared" si="47"/>
        <v>,  85,170,0</v>
      </c>
      <c r="CK146" s="43">
        <f>IFERROR(VLOOKUP(Z146,Таблица1[],3,0),0)*$E$2/100</f>
        <v>85</v>
      </c>
      <c r="CL146" s="43">
        <f>IFERROR(VLOOKUP(Z146,Таблица1[],2,0),0)*$E$2/100</f>
        <v>170</v>
      </c>
      <c r="CM146" s="43">
        <f>IFERROR(VLOOKUP(Z146,Таблица1[],4,0),0)*$E$2/100</f>
        <v>0</v>
      </c>
      <c r="CN146" s="5" t="str">
        <f t="shared" si="48"/>
        <v>,  85,170,0</v>
      </c>
      <c r="CO146" s="43">
        <f>IFERROR(VLOOKUP(AA146,Таблица1[],3,0),0)*$E$2/100</f>
        <v>127.5</v>
      </c>
      <c r="CP146" s="43">
        <f>IFERROR(VLOOKUP(AA146,Таблица1[],2,0),0)*$E$2/100</f>
        <v>127.5</v>
      </c>
      <c r="CQ146" s="43">
        <f>IFERROR(VLOOKUP(AA146,Таблица1[],4,0),0)*$E$2/100</f>
        <v>0</v>
      </c>
      <c r="CR146" s="5" t="str">
        <f t="shared" si="49"/>
        <v>,  128,128,0</v>
      </c>
    </row>
    <row r="147" spans="2:96" x14ac:dyDescent="0.45">
      <c r="B147" s="43">
        <v>32</v>
      </c>
      <c r="C147" s="43">
        <v>0</v>
      </c>
      <c r="D147" s="43">
        <v>16</v>
      </c>
      <c r="E147" s="43">
        <v>1</v>
      </c>
      <c r="F147" t="str">
        <f t="shared" si="50"/>
        <v>32,0,16,1</v>
      </c>
      <c r="P147" s="40" t="s">
        <v>37</v>
      </c>
      <c r="Q147" s="40" t="s">
        <v>37</v>
      </c>
      <c r="R147" s="40" t="s">
        <v>37</v>
      </c>
      <c r="S147" s="38" t="s">
        <v>39</v>
      </c>
      <c r="T147" s="38" t="s">
        <v>39</v>
      </c>
      <c r="U147" s="38" t="s">
        <v>39</v>
      </c>
      <c r="V147" s="38" t="s">
        <v>39</v>
      </c>
      <c r="W147" s="35" t="s">
        <v>40</v>
      </c>
      <c r="X147" s="35" t="s">
        <v>40</v>
      </c>
      <c r="Y147" s="31" t="s">
        <v>31</v>
      </c>
      <c r="Z147" s="31" t="s">
        <v>31</v>
      </c>
      <c r="AA147" s="33" t="s">
        <v>32</v>
      </c>
      <c r="AC147" t="str">
        <f>CONCATENATE($X$2,F147,CR147,CN147,CJ147,CF147,CB147,BX147,BT147,BP147,BL147,BH147,BD147,AZ147)</f>
        <v>.DB   32,0,16,1,  85,170,0,  0,255,0,  0,255,0,  0,85,170,  0,85,170,  0,0,255,  0,0,255,  0,0,255,  0,0,255,  128,0,128,  128,0,128,  128,0,128</v>
      </c>
      <c r="AD147" s="43" t="s">
        <v>24</v>
      </c>
      <c r="AE147" s="43"/>
      <c r="AF147" s="43"/>
      <c r="AG147" s="49">
        <f>IFERROR(VLOOKUP(HLOOKUP($AG$4,$H$4:$AA$24,ROW(AH147)-3, FALSE),Таблица1[],3,0),0)*$E$2/100</f>
        <v>0</v>
      </c>
      <c r="AH147" s="49">
        <f>IFERROR(VLOOKUP(HLOOKUP($AG$4,$H$4:$AA$24,ROW(AH147)-3, FALSE),Таблица1[],2,0),0)*$E$2/100</f>
        <v>0</v>
      </c>
      <c r="AI147" s="49">
        <f>IFERROR(VLOOKUP(HLOOKUP($AG$4,$H$4:$AA$24,ROW(AH147)-3, FALSE),Таблица1[],4,0),0)*$E$2/100</f>
        <v>0</v>
      </c>
      <c r="AJ147" s="5" t="str">
        <f t="shared" si="34"/>
        <v>,  0,0,0</v>
      </c>
      <c r="AK147" s="49">
        <f>IFERROR(VLOOKUP(G147,Таблица1[],3,0),0)*$E$2/100</f>
        <v>0</v>
      </c>
      <c r="AL147" s="43">
        <f>IFERROR(VLOOKUP(G147,Таблица1[],2,0),0)*$E$2/100</f>
        <v>0</v>
      </c>
      <c r="AM147" s="43">
        <f>IFERROR(VLOOKUP(G147,Таблица1[],4,0),0)*$E$2/100</f>
        <v>0</v>
      </c>
      <c r="AN147" s="5" t="str">
        <f t="shared" si="35"/>
        <v>,  0,0,0</v>
      </c>
      <c r="AO147" s="49">
        <f>IFERROR(VLOOKUP(K147,Таблица1[],3,0),0)*$E$2/100</f>
        <v>0</v>
      </c>
      <c r="AP147" s="43">
        <f>IFERROR(VLOOKUP(K147,Таблица1[],2,0),0)*$E$2/100</f>
        <v>0</v>
      </c>
      <c r="AQ147" s="43">
        <f>IFERROR(VLOOKUP(K147,Таблица1[],4,0),0)*$E$2/100</f>
        <v>0</v>
      </c>
      <c r="AR147" s="5" t="str">
        <f t="shared" si="36"/>
        <v>,  0,0,0</v>
      </c>
      <c r="AS147" s="49">
        <f>IFERROR(VLOOKUP(O147,Таблица1[],3,0),0)*$E$2/100</f>
        <v>0</v>
      </c>
      <c r="AT147" s="43">
        <f>IFERROR(VLOOKUP(O147,Таблица1[],2,0),0)*$E$2/100</f>
        <v>0</v>
      </c>
      <c r="AU147" s="43">
        <f>IFERROR(VLOOKUP(O147,Таблица1[],4,0),0)*$E$2/100</f>
        <v>0</v>
      </c>
      <c r="AV147" s="5" t="str">
        <f t="shared" si="37"/>
        <v>,  0,0,0</v>
      </c>
      <c r="AW147" s="47">
        <f>IFERROR(VLOOKUP(P147,Таблица1[],3,0),0)*$E$2/100</f>
        <v>127.5</v>
      </c>
      <c r="AX147" s="43">
        <f>IFERROR(VLOOKUP(P147,Таблица1[],2,0),0)*$E$2/100</f>
        <v>0</v>
      </c>
      <c r="AY147" s="43">
        <f>IFERROR(VLOOKUP(P147,Таблица1[],4,0),0)*$E$2/100</f>
        <v>127.5</v>
      </c>
      <c r="AZ147" s="5" t="str">
        <f t="shared" si="38"/>
        <v>,  128,0,128</v>
      </c>
      <c r="BA147" s="43">
        <f>IFERROR(VLOOKUP(Q147,Таблица1[],3,0),0)*$E$2/100</f>
        <v>127.5</v>
      </c>
      <c r="BB147" s="43">
        <f>IFERROR(VLOOKUP(Q147,Таблица1[],2,0),0)*$E$2/100</f>
        <v>0</v>
      </c>
      <c r="BC147" s="43">
        <f>IFERROR(VLOOKUP(Q147,Таблица1[],4,0),0)*$E$2/100</f>
        <v>127.5</v>
      </c>
      <c r="BD147" s="5" t="str">
        <f t="shared" si="39"/>
        <v>,  128,0,128</v>
      </c>
      <c r="BE147" s="43">
        <f>IFERROR(VLOOKUP(R147,Таблица1[],3,0),0)*$E$2/100</f>
        <v>127.5</v>
      </c>
      <c r="BF147" s="43">
        <f>IFERROR(VLOOKUP(R147,Таблица1[],2,0),0)*$E$2/100</f>
        <v>0</v>
      </c>
      <c r="BG147" s="43">
        <f>IFERROR(VLOOKUP(R147,Таблица1[],4,0),0)*$E$2/100</f>
        <v>127.5</v>
      </c>
      <c r="BH147" s="5" t="str">
        <f t="shared" si="40"/>
        <v>,  128,0,128</v>
      </c>
      <c r="BI147" s="43">
        <f>IFERROR(VLOOKUP(S147,Таблица1[],3,0),0)*$E$2/100</f>
        <v>0</v>
      </c>
      <c r="BJ147" s="43">
        <f>IFERROR(VLOOKUP(S147,Таблица1[],2,0),0)*$E$2/100</f>
        <v>0</v>
      </c>
      <c r="BK147" s="43">
        <f>IFERROR(VLOOKUP(S147,Таблица1[],4,0),0)*$E$2/100</f>
        <v>255</v>
      </c>
      <c r="BL147" s="5" t="str">
        <f t="shared" si="41"/>
        <v>,  0,0,255</v>
      </c>
      <c r="BM147" s="43">
        <f>IFERROR(VLOOKUP(T147,Таблица1[],3,0),0)*$E$2/100</f>
        <v>0</v>
      </c>
      <c r="BN147" s="43">
        <f>IFERROR(VLOOKUP(T147,Таблица1[],2,0),0)*$E$2/100</f>
        <v>0</v>
      </c>
      <c r="BO147" s="43">
        <f>IFERROR(VLOOKUP(T147,Таблица1[],4,0),0)*$E$2/100</f>
        <v>255</v>
      </c>
      <c r="BP147" s="5" t="str">
        <f t="shared" si="42"/>
        <v>,  0,0,255</v>
      </c>
      <c r="BQ147" s="43">
        <f>IFERROR(VLOOKUP(U147,Таблица1[],3,0),0)*$E$2/100</f>
        <v>0</v>
      </c>
      <c r="BR147" s="43">
        <f>IFERROR(VLOOKUP(U147,Таблица1[],2,0),0)*$E$2/100</f>
        <v>0</v>
      </c>
      <c r="BS147" s="43">
        <f>IFERROR(VLOOKUP(U147,Таблица1[],4,0),0)*$E$2/100</f>
        <v>255</v>
      </c>
      <c r="BT147" s="5" t="str">
        <f t="shared" si="43"/>
        <v>,  0,0,255</v>
      </c>
      <c r="BU147" s="43">
        <f>IFERROR(VLOOKUP(V147,Таблица1[],3,0),0)*$E$2/100</f>
        <v>0</v>
      </c>
      <c r="BV147" s="43">
        <f>IFERROR(VLOOKUP(V147,Таблица1[],2,0),0)*$E$2/100</f>
        <v>0</v>
      </c>
      <c r="BW147" s="43">
        <f>IFERROR(VLOOKUP(V147,Таблица1[],4,0),0)*$E$2/100</f>
        <v>255</v>
      </c>
      <c r="BX147" s="5" t="str">
        <f t="shared" si="44"/>
        <v>,  0,0,255</v>
      </c>
      <c r="BY147" s="43">
        <f>IFERROR(VLOOKUP(W147,Таблица1[],3,0),0)*$E$2/100</f>
        <v>0</v>
      </c>
      <c r="BZ147" s="43">
        <f>IFERROR(VLOOKUP(W147,Таблица1[],2,0),0)*$E$2/100</f>
        <v>85</v>
      </c>
      <c r="CA147" s="43">
        <f>IFERROR(VLOOKUP(W147,Таблица1[],4,0),0)*$E$2/100</f>
        <v>170</v>
      </c>
      <c r="CB147" s="5" t="str">
        <f t="shared" si="45"/>
        <v>,  0,85,170</v>
      </c>
      <c r="CC147" s="43">
        <f>IFERROR(VLOOKUP(X147,Таблица1[],3,0),0)*$E$2/100</f>
        <v>0</v>
      </c>
      <c r="CD147" s="43">
        <f>IFERROR(VLOOKUP(X147,Таблица1[],2,0),0)*$E$2/100</f>
        <v>85</v>
      </c>
      <c r="CE147" s="43">
        <f>IFERROR(VLOOKUP(X147,Таблица1[],4,0),0)*$E$2/100</f>
        <v>170</v>
      </c>
      <c r="CF147" s="5" t="str">
        <f t="shared" si="46"/>
        <v>,  0,85,170</v>
      </c>
      <c r="CG147" s="43">
        <f>IFERROR(VLOOKUP(Y147,Таблица1[],3,0),0)*$E$2/100</f>
        <v>0</v>
      </c>
      <c r="CH147" s="43">
        <f>IFERROR(VLOOKUP(Y147,Таблица1[],2,0),0)*$E$2/100</f>
        <v>255</v>
      </c>
      <c r="CI147" s="43">
        <f>IFERROR(VLOOKUP(Y147,Таблица1[],4,0),0)*$E$2/100</f>
        <v>0</v>
      </c>
      <c r="CJ147" s="5" t="str">
        <f t="shared" si="47"/>
        <v>,  0,255,0</v>
      </c>
      <c r="CK147" s="43">
        <f>IFERROR(VLOOKUP(Z147,Таблица1[],3,0),0)*$E$2/100</f>
        <v>0</v>
      </c>
      <c r="CL147" s="43">
        <f>IFERROR(VLOOKUP(Z147,Таблица1[],2,0),0)*$E$2/100</f>
        <v>255</v>
      </c>
      <c r="CM147" s="43">
        <f>IFERROR(VLOOKUP(Z147,Таблица1[],4,0),0)*$E$2/100</f>
        <v>0</v>
      </c>
      <c r="CN147" s="5" t="str">
        <f t="shared" si="48"/>
        <v>,  0,255,0</v>
      </c>
      <c r="CO147" s="43">
        <f>IFERROR(VLOOKUP(AA147,Таблица1[],3,0),0)*$E$2/100</f>
        <v>85</v>
      </c>
      <c r="CP147" s="43">
        <f>IFERROR(VLOOKUP(AA147,Таблица1[],2,0),0)*$E$2/100</f>
        <v>170</v>
      </c>
      <c r="CQ147" s="43">
        <f>IFERROR(VLOOKUP(AA147,Таблица1[],4,0),0)*$E$2/100</f>
        <v>0</v>
      </c>
      <c r="CR147" s="5" t="str">
        <f t="shared" si="49"/>
        <v>,  85,170,0</v>
      </c>
    </row>
    <row r="148" spans="2:96" x14ac:dyDescent="0.45">
      <c r="B148" s="43">
        <v>32</v>
      </c>
      <c r="C148" s="43">
        <v>0</v>
      </c>
      <c r="D148" s="43">
        <v>16</v>
      </c>
      <c r="E148" s="43">
        <v>1</v>
      </c>
      <c r="F148" t="str">
        <f t="shared" si="50"/>
        <v>32,0,16,1</v>
      </c>
      <c r="P148" s="40" t="s">
        <v>35</v>
      </c>
      <c r="Q148" s="40" t="s">
        <v>35</v>
      </c>
      <c r="R148" s="40" t="s">
        <v>35</v>
      </c>
      <c r="S148" s="38" t="s">
        <v>37</v>
      </c>
      <c r="T148" s="38" t="s">
        <v>37</v>
      </c>
      <c r="U148" s="38" t="s">
        <v>37</v>
      </c>
      <c r="V148" s="38" t="s">
        <v>37</v>
      </c>
      <c r="W148" s="35" t="s">
        <v>39</v>
      </c>
      <c r="X148" s="35" t="s">
        <v>39</v>
      </c>
      <c r="Y148" s="31" t="s">
        <v>40</v>
      </c>
      <c r="Z148" s="31" t="s">
        <v>40</v>
      </c>
      <c r="AA148" s="33" t="s">
        <v>31</v>
      </c>
      <c r="AC148" t="str">
        <f>CONCATENATE($X$2,F148,CR148,CN148,CJ148,CF148,CB148,BX148,BT148,BP148,BL148,BH148,BD148,AZ148)</f>
        <v>.DB   32,0,16,1,  0,255,0,  0,85,170,  0,85,170,  0,0,255,  0,0,255,  128,0,128,  128,0,128,  128,0,128,  128,0,128,  255,0,0,  255,0,0,  255,0,0</v>
      </c>
      <c r="AD148" s="43" t="s">
        <v>24</v>
      </c>
      <c r="AE148" s="43"/>
      <c r="AF148" s="43"/>
      <c r="AG148" s="49">
        <f>IFERROR(VLOOKUP(HLOOKUP($AG$4,$H$4:$AA$24,ROW(AH148)-3, FALSE),Таблица1[],3,0),0)*$E$2/100</f>
        <v>0</v>
      </c>
      <c r="AH148" s="49">
        <f>IFERROR(VLOOKUP(HLOOKUP($AG$4,$H$4:$AA$24,ROW(AH148)-3, FALSE),Таблица1[],2,0),0)*$E$2/100</f>
        <v>0</v>
      </c>
      <c r="AI148" s="49">
        <f>IFERROR(VLOOKUP(HLOOKUP($AG$4,$H$4:$AA$24,ROW(AH148)-3, FALSE),Таблица1[],4,0),0)*$E$2/100</f>
        <v>0</v>
      </c>
      <c r="AJ148" s="5" t="str">
        <f t="shared" si="34"/>
        <v>,  0,0,0</v>
      </c>
      <c r="AK148" s="49">
        <f>IFERROR(VLOOKUP(G148,Таблица1[],3,0),0)*$E$2/100</f>
        <v>0</v>
      </c>
      <c r="AL148" s="43">
        <f>IFERROR(VLOOKUP(G148,Таблица1[],2,0),0)*$E$2/100</f>
        <v>0</v>
      </c>
      <c r="AM148" s="43">
        <f>IFERROR(VLOOKUP(G148,Таблица1[],4,0),0)*$E$2/100</f>
        <v>0</v>
      </c>
      <c r="AN148" s="5" t="str">
        <f t="shared" si="35"/>
        <v>,  0,0,0</v>
      </c>
      <c r="AO148" s="49">
        <f>IFERROR(VLOOKUP(K148,Таблица1[],3,0),0)*$E$2/100</f>
        <v>0</v>
      </c>
      <c r="AP148" s="43">
        <f>IFERROR(VLOOKUP(K148,Таблица1[],2,0),0)*$E$2/100</f>
        <v>0</v>
      </c>
      <c r="AQ148" s="43">
        <f>IFERROR(VLOOKUP(K148,Таблица1[],4,0),0)*$E$2/100</f>
        <v>0</v>
      </c>
      <c r="AR148" s="5" t="str">
        <f t="shared" si="36"/>
        <v>,  0,0,0</v>
      </c>
      <c r="AS148" s="49">
        <f>IFERROR(VLOOKUP(O148,Таблица1[],3,0),0)*$E$2/100</f>
        <v>0</v>
      </c>
      <c r="AT148" s="43">
        <f>IFERROR(VLOOKUP(O148,Таблица1[],2,0),0)*$E$2/100</f>
        <v>0</v>
      </c>
      <c r="AU148" s="43">
        <f>IFERROR(VLOOKUP(O148,Таблица1[],4,0),0)*$E$2/100</f>
        <v>0</v>
      </c>
      <c r="AV148" s="5" t="str">
        <f t="shared" si="37"/>
        <v>,  0,0,0</v>
      </c>
      <c r="AW148" s="47">
        <f>IFERROR(VLOOKUP(P148,Таблица1[],3,0),0)*$E$2/100</f>
        <v>255</v>
      </c>
      <c r="AX148" s="43">
        <f>IFERROR(VLOOKUP(P148,Таблица1[],2,0),0)*$E$2/100</f>
        <v>0</v>
      </c>
      <c r="AY148" s="43">
        <f>IFERROR(VLOOKUP(P148,Таблица1[],4,0),0)*$E$2/100</f>
        <v>0</v>
      </c>
      <c r="AZ148" s="5" t="str">
        <f t="shared" si="38"/>
        <v>,  255,0,0</v>
      </c>
      <c r="BA148" s="43">
        <f>IFERROR(VLOOKUP(Q148,Таблица1[],3,0),0)*$E$2/100</f>
        <v>255</v>
      </c>
      <c r="BB148" s="43">
        <f>IFERROR(VLOOKUP(Q148,Таблица1[],2,0),0)*$E$2/100</f>
        <v>0</v>
      </c>
      <c r="BC148" s="43">
        <f>IFERROR(VLOOKUP(Q148,Таблица1[],4,0),0)*$E$2/100</f>
        <v>0</v>
      </c>
      <c r="BD148" s="5" t="str">
        <f t="shared" si="39"/>
        <v>,  255,0,0</v>
      </c>
      <c r="BE148" s="43">
        <f>IFERROR(VLOOKUP(R148,Таблица1[],3,0),0)*$E$2/100</f>
        <v>255</v>
      </c>
      <c r="BF148" s="43">
        <f>IFERROR(VLOOKUP(R148,Таблица1[],2,0),0)*$E$2/100</f>
        <v>0</v>
      </c>
      <c r="BG148" s="43">
        <f>IFERROR(VLOOKUP(R148,Таблица1[],4,0),0)*$E$2/100</f>
        <v>0</v>
      </c>
      <c r="BH148" s="5" t="str">
        <f t="shared" si="40"/>
        <v>,  255,0,0</v>
      </c>
      <c r="BI148" s="43">
        <f>IFERROR(VLOOKUP(S148,Таблица1[],3,0),0)*$E$2/100</f>
        <v>127.5</v>
      </c>
      <c r="BJ148" s="43">
        <f>IFERROR(VLOOKUP(S148,Таблица1[],2,0),0)*$E$2/100</f>
        <v>0</v>
      </c>
      <c r="BK148" s="43">
        <f>IFERROR(VLOOKUP(S148,Таблица1[],4,0),0)*$E$2/100</f>
        <v>127.5</v>
      </c>
      <c r="BL148" s="5" t="str">
        <f t="shared" si="41"/>
        <v>,  128,0,128</v>
      </c>
      <c r="BM148" s="43">
        <f>IFERROR(VLOOKUP(T148,Таблица1[],3,0),0)*$E$2/100</f>
        <v>127.5</v>
      </c>
      <c r="BN148" s="43">
        <f>IFERROR(VLOOKUP(T148,Таблица1[],2,0),0)*$E$2/100</f>
        <v>0</v>
      </c>
      <c r="BO148" s="43">
        <f>IFERROR(VLOOKUP(T148,Таблица1[],4,0),0)*$E$2/100</f>
        <v>127.5</v>
      </c>
      <c r="BP148" s="5" t="str">
        <f t="shared" si="42"/>
        <v>,  128,0,128</v>
      </c>
      <c r="BQ148" s="43">
        <f>IFERROR(VLOOKUP(U148,Таблица1[],3,0),0)*$E$2/100</f>
        <v>127.5</v>
      </c>
      <c r="BR148" s="43">
        <f>IFERROR(VLOOKUP(U148,Таблица1[],2,0),0)*$E$2/100</f>
        <v>0</v>
      </c>
      <c r="BS148" s="43">
        <f>IFERROR(VLOOKUP(U148,Таблица1[],4,0),0)*$E$2/100</f>
        <v>127.5</v>
      </c>
      <c r="BT148" s="5" t="str">
        <f t="shared" si="43"/>
        <v>,  128,0,128</v>
      </c>
      <c r="BU148" s="43">
        <f>IFERROR(VLOOKUP(V148,Таблица1[],3,0),0)*$E$2/100</f>
        <v>127.5</v>
      </c>
      <c r="BV148" s="43">
        <f>IFERROR(VLOOKUP(V148,Таблица1[],2,0),0)*$E$2/100</f>
        <v>0</v>
      </c>
      <c r="BW148" s="43">
        <f>IFERROR(VLOOKUP(V148,Таблица1[],4,0),0)*$E$2/100</f>
        <v>127.5</v>
      </c>
      <c r="BX148" s="5" t="str">
        <f t="shared" si="44"/>
        <v>,  128,0,128</v>
      </c>
      <c r="BY148" s="43">
        <f>IFERROR(VLOOKUP(W148,Таблица1[],3,0),0)*$E$2/100</f>
        <v>0</v>
      </c>
      <c r="BZ148" s="43">
        <f>IFERROR(VLOOKUP(W148,Таблица1[],2,0),0)*$E$2/100</f>
        <v>0</v>
      </c>
      <c r="CA148" s="43">
        <f>IFERROR(VLOOKUP(W148,Таблица1[],4,0),0)*$E$2/100</f>
        <v>255</v>
      </c>
      <c r="CB148" s="5" t="str">
        <f t="shared" si="45"/>
        <v>,  0,0,255</v>
      </c>
      <c r="CC148" s="43">
        <f>IFERROR(VLOOKUP(X148,Таблица1[],3,0),0)*$E$2/100</f>
        <v>0</v>
      </c>
      <c r="CD148" s="43">
        <f>IFERROR(VLOOKUP(X148,Таблица1[],2,0),0)*$E$2/100</f>
        <v>0</v>
      </c>
      <c r="CE148" s="43">
        <f>IFERROR(VLOOKUP(X148,Таблица1[],4,0),0)*$E$2/100</f>
        <v>255</v>
      </c>
      <c r="CF148" s="5" t="str">
        <f t="shared" si="46"/>
        <v>,  0,0,255</v>
      </c>
      <c r="CG148" s="43">
        <f>IFERROR(VLOOKUP(Y148,Таблица1[],3,0),0)*$E$2/100</f>
        <v>0</v>
      </c>
      <c r="CH148" s="43">
        <f>IFERROR(VLOOKUP(Y148,Таблица1[],2,0),0)*$E$2/100</f>
        <v>85</v>
      </c>
      <c r="CI148" s="43">
        <f>IFERROR(VLOOKUP(Y148,Таблица1[],4,0),0)*$E$2/100</f>
        <v>170</v>
      </c>
      <c r="CJ148" s="5" t="str">
        <f t="shared" si="47"/>
        <v>,  0,85,170</v>
      </c>
      <c r="CK148" s="43">
        <f>IFERROR(VLOOKUP(Z148,Таблица1[],3,0),0)*$E$2/100</f>
        <v>0</v>
      </c>
      <c r="CL148" s="43">
        <f>IFERROR(VLOOKUP(Z148,Таблица1[],2,0),0)*$E$2/100</f>
        <v>85</v>
      </c>
      <c r="CM148" s="43">
        <f>IFERROR(VLOOKUP(Z148,Таблица1[],4,0),0)*$E$2/100</f>
        <v>170</v>
      </c>
      <c r="CN148" s="5" t="str">
        <f t="shared" si="48"/>
        <v>,  0,85,170</v>
      </c>
      <c r="CO148" s="43">
        <f>IFERROR(VLOOKUP(AA148,Таблица1[],3,0),0)*$E$2/100</f>
        <v>0</v>
      </c>
      <c r="CP148" s="43">
        <f>IFERROR(VLOOKUP(AA148,Таблица1[],2,0),0)*$E$2/100</f>
        <v>255</v>
      </c>
      <c r="CQ148" s="43">
        <f>IFERROR(VLOOKUP(AA148,Таблица1[],4,0),0)*$E$2/100</f>
        <v>0</v>
      </c>
      <c r="CR148" s="5" t="str">
        <f t="shared" si="49"/>
        <v>,  0,255,0</v>
      </c>
    </row>
    <row r="149" spans="2:96" x14ac:dyDescent="0.45">
      <c r="B149" s="43">
        <v>32</v>
      </c>
      <c r="C149" s="43">
        <v>0</v>
      </c>
      <c r="D149" s="43">
        <v>16</v>
      </c>
      <c r="E149" s="43">
        <v>1</v>
      </c>
      <c r="F149" t="str">
        <f t="shared" si="50"/>
        <v>32,0,16,1</v>
      </c>
      <c r="P149" s="40" t="s">
        <v>33</v>
      </c>
      <c r="Q149" s="40" t="s">
        <v>33</v>
      </c>
      <c r="R149" s="40" t="s">
        <v>33</v>
      </c>
      <c r="S149" s="38" t="s">
        <v>35</v>
      </c>
      <c r="T149" s="38" t="s">
        <v>35</v>
      </c>
      <c r="U149" s="38" t="s">
        <v>35</v>
      </c>
      <c r="V149" s="38" t="s">
        <v>35</v>
      </c>
      <c r="W149" s="35" t="s">
        <v>37</v>
      </c>
      <c r="X149" s="35" t="s">
        <v>37</v>
      </c>
      <c r="Y149" s="31" t="s">
        <v>39</v>
      </c>
      <c r="Z149" s="31" t="s">
        <v>39</v>
      </c>
      <c r="AA149" s="33" t="s">
        <v>40</v>
      </c>
      <c r="AC149" t="str">
        <f>CONCATENATE($X$2,F149,CR149,CN149,CJ149,CF149,CB149,BX149,BT149,BP149,BL149,BH149,BD149,AZ149)</f>
        <v>.DB   32,0,16,1,  0,85,170,  0,0,255,  0,0,255,  128,0,128,  128,0,128,  255,0,0,  255,0,0,  255,0,0,  255,0,0,  128,128,0,  128,128,0,  128,128,0</v>
      </c>
      <c r="AD149" s="43" t="s">
        <v>24</v>
      </c>
      <c r="AE149" s="43"/>
      <c r="AF149" s="43"/>
      <c r="AG149" s="49">
        <f>IFERROR(VLOOKUP(HLOOKUP($AG$4,$H$4:$AA$24,ROW(AH149)-3, FALSE),Таблица1[],3,0),0)*$E$2/100</f>
        <v>0</v>
      </c>
      <c r="AH149" s="49">
        <f>IFERROR(VLOOKUP(HLOOKUP($AG$4,$H$4:$AA$24,ROW(AH149)-3, FALSE),Таблица1[],2,0),0)*$E$2/100</f>
        <v>0</v>
      </c>
      <c r="AI149" s="49">
        <f>IFERROR(VLOOKUP(HLOOKUP($AG$4,$H$4:$AA$24,ROW(AH149)-3, FALSE),Таблица1[],4,0),0)*$E$2/100</f>
        <v>0</v>
      </c>
      <c r="AJ149" s="5" t="str">
        <f t="shared" si="34"/>
        <v>,  0,0,0</v>
      </c>
      <c r="AK149" s="49">
        <f>IFERROR(VLOOKUP(G149,Таблица1[],3,0),0)*$E$2/100</f>
        <v>0</v>
      </c>
      <c r="AL149" s="43">
        <f>IFERROR(VLOOKUP(G149,Таблица1[],2,0),0)*$E$2/100</f>
        <v>0</v>
      </c>
      <c r="AM149" s="43">
        <f>IFERROR(VLOOKUP(G149,Таблица1[],4,0),0)*$E$2/100</f>
        <v>0</v>
      </c>
      <c r="AN149" s="5" t="str">
        <f t="shared" si="35"/>
        <v>,  0,0,0</v>
      </c>
      <c r="AO149" s="49">
        <f>IFERROR(VLOOKUP(K149,Таблица1[],3,0),0)*$E$2/100</f>
        <v>0</v>
      </c>
      <c r="AP149" s="43">
        <f>IFERROR(VLOOKUP(K149,Таблица1[],2,0),0)*$E$2/100</f>
        <v>0</v>
      </c>
      <c r="AQ149" s="43">
        <f>IFERROR(VLOOKUP(K149,Таблица1[],4,0),0)*$E$2/100</f>
        <v>0</v>
      </c>
      <c r="AR149" s="5" t="str">
        <f t="shared" si="36"/>
        <v>,  0,0,0</v>
      </c>
      <c r="AS149" s="49">
        <f>IFERROR(VLOOKUP(O149,Таблица1[],3,0),0)*$E$2/100</f>
        <v>0</v>
      </c>
      <c r="AT149" s="43">
        <f>IFERROR(VLOOKUP(O149,Таблица1[],2,0),0)*$E$2/100</f>
        <v>0</v>
      </c>
      <c r="AU149" s="43">
        <f>IFERROR(VLOOKUP(O149,Таблица1[],4,0),0)*$E$2/100</f>
        <v>0</v>
      </c>
      <c r="AV149" s="5" t="str">
        <f t="shared" si="37"/>
        <v>,  0,0,0</v>
      </c>
      <c r="AW149" s="47">
        <f>IFERROR(VLOOKUP(P149,Таблица1[],3,0),0)*$E$2/100</f>
        <v>127.5</v>
      </c>
      <c r="AX149" s="43">
        <f>IFERROR(VLOOKUP(P149,Таблица1[],2,0),0)*$E$2/100</f>
        <v>127.5</v>
      </c>
      <c r="AY149" s="43">
        <f>IFERROR(VLOOKUP(P149,Таблица1[],4,0),0)*$E$2/100</f>
        <v>0</v>
      </c>
      <c r="AZ149" s="5" t="str">
        <f t="shared" si="38"/>
        <v>,  128,128,0</v>
      </c>
      <c r="BA149" s="43">
        <f>IFERROR(VLOOKUP(Q149,Таблица1[],3,0),0)*$E$2/100</f>
        <v>127.5</v>
      </c>
      <c r="BB149" s="43">
        <f>IFERROR(VLOOKUP(Q149,Таблица1[],2,0),0)*$E$2/100</f>
        <v>127.5</v>
      </c>
      <c r="BC149" s="43">
        <f>IFERROR(VLOOKUP(Q149,Таблица1[],4,0),0)*$E$2/100</f>
        <v>0</v>
      </c>
      <c r="BD149" s="5" t="str">
        <f t="shared" si="39"/>
        <v>,  128,128,0</v>
      </c>
      <c r="BE149" s="43">
        <f>IFERROR(VLOOKUP(R149,Таблица1[],3,0),0)*$E$2/100</f>
        <v>127.5</v>
      </c>
      <c r="BF149" s="43">
        <f>IFERROR(VLOOKUP(R149,Таблица1[],2,0),0)*$E$2/100</f>
        <v>127.5</v>
      </c>
      <c r="BG149" s="43">
        <f>IFERROR(VLOOKUP(R149,Таблица1[],4,0),0)*$E$2/100</f>
        <v>0</v>
      </c>
      <c r="BH149" s="5" t="str">
        <f t="shared" si="40"/>
        <v>,  128,128,0</v>
      </c>
      <c r="BI149" s="43">
        <f>IFERROR(VLOOKUP(S149,Таблица1[],3,0),0)*$E$2/100</f>
        <v>255</v>
      </c>
      <c r="BJ149" s="43">
        <f>IFERROR(VLOOKUP(S149,Таблица1[],2,0),0)*$E$2/100</f>
        <v>0</v>
      </c>
      <c r="BK149" s="43">
        <f>IFERROR(VLOOKUP(S149,Таблица1[],4,0),0)*$E$2/100</f>
        <v>0</v>
      </c>
      <c r="BL149" s="5" t="str">
        <f t="shared" si="41"/>
        <v>,  255,0,0</v>
      </c>
      <c r="BM149" s="43">
        <f>IFERROR(VLOOKUP(T149,Таблица1[],3,0),0)*$E$2/100</f>
        <v>255</v>
      </c>
      <c r="BN149" s="43">
        <f>IFERROR(VLOOKUP(T149,Таблица1[],2,0),0)*$E$2/100</f>
        <v>0</v>
      </c>
      <c r="BO149" s="43">
        <f>IFERROR(VLOOKUP(T149,Таблица1[],4,0),0)*$E$2/100</f>
        <v>0</v>
      </c>
      <c r="BP149" s="5" t="str">
        <f t="shared" si="42"/>
        <v>,  255,0,0</v>
      </c>
      <c r="BQ149" s="43">
        <f>IFERROR(VLOOKUP(U149,Таблица1[],3,0),0)*$E$2/100</f>
        <v>255</v>
      </c>
      <c r="BR149" s="43">
        <f>IFERROR(VLOOKUP(U149,Таблица1[],2,0),0)*$E$2/100</f>
        <v>0</v>
      </c>
      <c r="BS149" s="43">
        <f>IFERROR(VLOOKUP(U149,Таблица1[],4,0),0)*$E$2/100</f>
        <v>0</v>
      </c>
      <c r="BT149" s="5" t="str">
        <f t="shared" si="43"/>
        <v>,  255,0,0</v>
      </c>
      <c r="BU149" s="43">
        <f>IFERROR(VLOOKUP(V149,Таблица1[],3,0),0)*$E$2/100</f>
        <v>255</v>
      </c>
      <c r="BV149" s="43">
        <f>IFERROR(VLOOKUP(V149,Таблица1[],2,0),0)*$E$2/100</f>
        <v>0</v>
      </c>
      <c r="BW149" s="43">
        <f>IFERROR(VLOOKUP(V149,Таблица1[],4,0),0)*$E$2/100</f>
        <v>0</v>
      </c>
      <c r="BX149" s="5" t="str">
        <f t="shared" si="44"/>
        <v>,  255,0,0</v>
      </c>
      <c r="BY149" s="43">
        <f>IFERROR(VLOOKUP(W149,Таблица1[],3,0),0)*$E$2/100</f>
        <v>127.5</v>
      </c>
      <c r="BZ149" s="43">
        <f>IFERROR(VLOOKUP(W149,Таблица1[],2,0),0)*$E$2/100</f>
        <v>0</v>
      </c>
      <c r="CA149" s="43">
        <f>IFERROR(VLOOKUP(W149,Таблица1[],4,0),0)*$E$2/100</f>
        <v>127.5</v>
      </c>
      <c r="CB149" s="5" t="str">
        <f t="shared" si="45"/>
        <v>,  128,0,128</v>
      </c>
      <c r="CC149" s="43">
        <f>IFERROR(VLOOKUP(X149,Таблица1[],3,0),0)*$E$2/100</f>
        <v>127.5</v>
      </c>
      <c r="CD149" s="43">
        <f>IFERROR(VLOOKUP(X149,Таблица1[],2,0),0)*$E$2/100</f>
        <v>0</v>
      </c>
      <c r="CE149" s="43">
        <f>IFERROR(VLOOKUP(X149,Таблица1[],4,0),0)*$E$2/100</f>
        <v>127.5</v>
      </c>
      <c r="CF149" s="5" t="str">
        <f t="shared" si="46"/>
        <v>,  128,0,128</v>
      </c>
      <c r="CG149" s="43">
        <f>IFERROR(VLOOKUP(Y149,Таблица1[],3,0),0)*$E$2/100</f>
        <v>0</v>
      </c>
      <c r="CH149" s="43">
        <f>IFERROR(VLOOKUP(Y149,Таблица1[],2,0),0)*$E$2/100</f>
        <v>0</v>
      </c>
      <c r="CI149" s="43">
        <f>IFERROR(VLOOKUP(Y149,Таблица1[],4,0),0)*$E$2/100</f>
        <v>255</v>
      </c>
      <c r="CJ149" s="5" t="str">
        <f t="shared" si="47"/>
        <v>,  0,0,255</v>
      </c>
      <c r="CK149" s="43">
        <f>IFERROR(VLOOKUP(Z149,Таблица1[],3,0),0)*$E$2/100</f>
        <v>0</v>
      </c>
      <c r="CL149" s="43">
        <f>IFERROR(VLOOKUP(Z149,Таблица1[],2,0),0)*$E$2/100</f>
        <v>0</v>
      </c>
      <c r="CM149" s="43">
        <f>IFERROR(VLOOKUP(Z149,Таблица1[],4,0),0)*$E$2/100</f>
        <v>255</v>
      </c>
      <c r="CN149" s="5" t="str">
        <f t="shared" si="48"/>
        <v>,  0,0,255</v>
      </c>
      <c r="CO149" s="43">
        <f>IFERROR(VLOOKUP(AA149,Таблица1[],3,0),0)*$E$2/100</f>
        <v>0</v>
      </c>
      <c r="CP149" s="43">
        <f>IFERROR(VLOOKUP(AA149,Таблица1[],2,0),0)*$E$2/100</f>
        <v>85</v>
      </c>
      <c r="CQ149" s="43">
        <f>IFERROR(VLOOKUP(AA149,Таблица1[],4,0),0)*$E$2/100</f>
        <v>170</v>
      </c>
      <c r="CR149" s="5" t="str">
        <f t="shared" si="49"/>
        <v>,  0,85,170</v>
      </c>
    </row>
    <row r="150" spans="2:96" x14ac:dyDescent="0.45">
      <c r="B150" s="43">
        <v>64</v>
      </c>
      <c r="C150" s="43">
        <v>0</v>
      </c>
      <c r="D150" s="43">
        <v>20</v>
      </c>
      <c r="E150" s="43">
        <v>1</v>
      </c>
      <c r="F150" t="str">
        <f t="shared" si="50"/>
        <v>64,0,20,1</v>
      </c>
      <c r="AC150" t="str">
        <f>CONCATENATE($X$2,F150,CR150,CN150,CJ150,CF150,CB150,BX150,BT150,BP150,BL150,BH150,BD150,AZ150)</f>
        <v>.DB   64,0,20,1,  0,0,0,  0,0,0,  0,0,0,  0,0,0,  0,0,0,  0,0,0,  0,0,0,  0,0,0,  0,0,0,  0,0,0,  0,0,0,  0,0,0</v>
      </c>
      <c r="AD150" s="43" t="s">
        <v>24</v>
      </c>
      <c r="AE150" s="43"/>
      <c r="AF150" s="43"/>
      <c r="AG150" s="49">
        <f>IFERROR(VLOOKUP(HLOOKUP($AG$4,$H$4:$AA$24,ROW(AH150)-3, FALSE),Таблица1[],3,0),0)*$E$2/100</f>
        <v>0</v>
      </c>
      <c r="AH150" s="49">
        <f>IFERROR(VLOOKUP(HLOOKUP($AG$4,$H$4:$AA$24,ROW(AH150)-3, FALSE),Таблица1[],2,0),0)*$E$2/100</f>
        <v>0</v>
      </c>
      <c r="AI150" s="49">
        <f>IFERROR(VLOOKUP(HLOOKUP($AG$4,$H$4:$AA$24,ROW(AH150)-3, FALSE),Таблица1[],4,0),0)*$E$2/100</f>
        <v>0</v>
      </c>
      <c r="AJ150" s="5" t="str">
        <f t="shared" si="34"/>
        <v>,  0,0,0</v>
      </c>
      <c r="AK150" s="49">
        <f>IFERROR(VLOOKUP(G150,Таблица1[],3,0),0)*$E$2/100</f>
        <v>0</v>
      </c>
      <c r="AL150" s="43">
        <f>IFERROR(VLOOKUP(G150,Таблица1[],2,0),0)*$E$2/100</f>
        <v>0</v>
      </c>
      <c r="AM150" s="43">
        <f>IFERROR(VLOOKUP(G150,Таблица1[],4,0),0)*$E$2/100</f>
        <v>0</v>
      </c>
      <c r="AN150" s="5" t="str">
        <f t="shared" si="35"/>
        <v>,  0,0,0</v>
      </c>
      <c r="AO150" s="49">
        <f>IFERROR(VLOOKUP(K150,Таблица1[],3,0),0)*$E$2/100</f>
        <v>0</v>
      </c>
      <c r="AP150" s="43">
        <f>IFERROR(VLOOKUP(K150,Таблица1[],2,0),0)*$E$2/100</f>
        <v>0</v>
      </c>
      <c r="AQ150" s="43">
        <f>IFERROR(VLOOKUP(K150,Таблица1[],4,0),0)*$E$2/100</f>
        <v>0</v>
      </c>
      <c r="AR150" s="5" t="str">
        <f t="shared" si="36"/>
        <v>,  0,0,0</v>
      </c>
      <c r="AS150" s="49">
        <f>IFERROR(VLOOKUP(O150,Таблица1[],3,0),0)*$E$2/100</f>
        <v>0</v>
      </c>
      <c r="AT150" s="43">
        <f>IFERROR(VLOOKUP(O150,Таблица1[],2,0),0)*$E$2/100</f>
        <v>0</v>
      </c>
      <c r="AU150" s="43">
        <f>IFERROR(VLOOKUP(O150,Таблица1[],4,0),0)*$E$2/100</f>
        <v>0</v>
      </c>
      <c r="AV150" s="5" t="str">
        <f t="shared" si="37"/>
        <v>,  0,0,0</v>
      </c>
      <c r="AW150" s="47">
        <f>IFERROR(VLOOKUP(P150,Таблица1[],3,0),0)*$E$2/100</f>
        <v>0</v>
      </c>
      <c r="AX150" s="43">
        <f>IFERROR(VLOOKUP(P150,Таблица1[],2,0),0)*$E$2/100</f>
        <v>0</v>
      </c>
      <c r="AY150" s="43">
        <f>IFERROR(VLOOKUP(P150,Таблица1[],4,0),0)*$E$2/100</f>
        <v>0</v>
      </c>
      <c r="AZ150" s="5" t="str">
        <f t="shared" si="38"/>
        <v>,  0,0,0</v>
      </c>
      <c r="BA150" s="43">
        <f>IFERROR(VLOOKUP(Q150,Таблица1[],3,0),0)*$E$2/100</f>
        <v>0</v>
      </c>
      <c r="BB150" s="43">
        <f>IFERROR(VLOOKUP(Q150,Таблица1[],2,0),0)*$E$2/100</f>
        <v>0</v>
      </c>
      <c r="BC150" s="43">
        <f>IFERROR(VLOOKUP(Q150,Таблица1[],4,0),0)*$E$2/100</f>
        <v>0</v>
      </c>
      <c r="BD150" s="5" t="str">
        <f t="shared" si="39"/>
        <v>,  0,0,0</v>
      </c>
      <c r="BE150" s="43">
        <f>IFERROR(VLOOKUP(R150,Таблица1[],3,0),0)*$E$2/100</f>
        <v>0</v>
      </c>
      <c r="BF150" s="43">
        <f>IFERROR(VLOOKUP(R150,Таблица1[],2,0),0)*$E$2/100</f>
        <v>0</v>
      </c>
      <c r="BG150" s="43">
        <f>IFERROR(VLOOKUP(R150,Таблица1[],4,0),0)*$E$2/100</f>
        <v>0</v>
      </c>
      <c r="BH150" s="5" t="str">
        <f t="shared" si="40"/>
        <v>,  0,0,0</v>
      </c>
      <c r="BI150" s="43">
        <f>IFERROR(VLOOKUP(S150,Таблица1[],3,0),0)*$E$2/100</f>
        <v>0</v>
      </c>
      <c r="BJ150" s="43">
        <f>IFERROR(VLOOKUP(S150,Таблица1[],2,0),0)*$E$2/100</f>
        <v>0</v>
      </c>
      <c r="BK150" s="43">
        <f>IFERROR(VLOOKUP(S150,Таблица1[],4,0),0)*$E$2/100</f>
        <v>0</v>
      </c>
      <c r="BL150" s="5" t="str">
        <f t="shared" si="41"/>
        <v>,  0,0,0</v>
      </c>
      <c r="BM150" s="43">
        <f>IFERROR(VLOOKUP(T150,Таблица1[],3,0),0)*$E$2/100</f>
        <v>0</v>
      </c>
      <c r="BN150" s="43">
        <f>IFERROR(VLOOKUP(T150,Таблица1[],2,0),0)*$E$2/100</f>
        <v>0</v>
      </c>
      <c r="BO150" s="43">
        <f>IFERROR(VLOOKUP(T150,Таблица1[],4,0),0)*$E$2/100</f>
        <v>0</v>
      </c>
      <c r="BP150" s="5" t="str">
        <f t="shared" si="42"/>
        <v>,  0,0,0</v>
      </c>
      <c r="BQ150" s="43">
        <f>IFERROR(VLOOKUP(U150,Таблица1[],3,0),0)*$E$2/100</f>
        <v>0</v>
      </c>
      <c r="BR150" s="43">
        <f>IFERROR(VLOOKUP(U150,Таблица1[],2,0),0)*$E$2/100</f>
        <v>0</v>
      </c>
      <c r="BS150" s="43">
        <f>IFERROR(VLOOKUP(U150,Таблица1[],4,0),0)*$E$2/100</f>
        <v>0</v>
      </c>
      <c r="BT150" s="5" t="str">
        <f t="shared" si="43"/>
        <v>,  0,0,0</v>
      </c>
      <c r="BU150" s="43">
        <f>IFERROR(VLOOKUP(V150,Таблица1[],3,0),0)*$E$2/100</f>
        <v>0</v>
      </c>
      <c r="BV150" s="43">
        <f>IFERROR(VLOOKUP(V150,Таблица1[],2,0),0)*$E$2/100</f>
        <v>0</v>
      </c>
      <c r="BW150" s="43">
        <f>IFERROR(VLOOKUP(V150,Таблица1[],4,0),0)*$E$2/100</f>
        <v>0</v>
      </c>
      <c r="BX150" s="5" t="str">
        <f t="shared" si="44"/>
        <v>,  0,0,0</v>
      </c>
      <c r="BY150" s="43">
        <f>IFERROR(VLOOKUP(W150,Таблица1[],3,0),0)*$E$2/100</f>
        <v>0</v>
      </c>
      <c r="BZ150" s="43">
        <f>IFERROR(VLOOKUP(W150,Таблица1[],2,0),0)*$E$2/100</f>
        <v>0</v>
      </c>
      <c r="CA150" s="43">
        <f>IFERROR(VLOOKUP(W150,Таблица1[],4,0),0)*$E$2/100</f>
        <v>0</v>
      </c>
      <c r="CB150" s="5" t="str">
        <f t="shared" si="45"/>
        <v>,  0,0,0</v>
      </c>
      <c r="CC150" s="43">
        <f>IFERROR(VLOOKUP(X150,Таблица1[],3,0),0)*$E$2/100</f>
        <v>0</v>
      </c>
      <c r="CD150" s="43">
        <f>IFERROR(VLOOKUP(X150,Таблица1[],2,0),0)*$E$2/100</f>
        <v>0</v>
      </c>
      <c r="CE150" s="43">
        <f>IFERROR(VLOOKUP(X150,Таблица1[],4,0),0)*$E$2/100</f>
        <v>0</v>
      </c>
      <c r="CF150" s="5" t="str">
        <f t="shared" si="46"/>
        <v>,  0,0,0</v>
      </c>
      <c r="CG150" s="43">
        <f>IFERROR(VLOOKUP(Y150,Таблица1[],3,0),0)*$E$2/100</f>
        <v>0</v>
      </c>
      <c r="CH150" s="43">
        <f>IFERROR(VLOOKUP(Y150,Таблица1[],2,0),0)*$E$2/100</f>
        <v>0</v>
      </c>
      <c r="CI150" s="43">
        <f>IFERROR(VLOOKUP(Y150,Таблица1[],4,0),0)*$E$2/100</f>
        <v>0</v>
      </c>
      <c r="CJ150" s="5" t="str">
        <f t="shared" si="47"/>
        <v>,  0,0,0</v>
      </c>
      <c r="CK150" s="43">
        <f>IFERROR(VLOOKUP(Z150,Таблица1[],3,0),0)*$E$2/100</f>
        <v>0</v>
      </c>
      <c r="CL150" s="43">
        <f>IFERROR(VLOOKUP(Z150,Таблица1[],2,0),0)*$E$2/100</f>
        <v>0</v>
      </c>
      <c r="CM150" s="43">
        <f>IFERROR(VLOOKUP(Z150,Таблица1[],4,0),0)*$E$2/100</f>
        <v>0</v>
      </c>
      <c r="CN150" s="5" t="str">
        <f t="shared" si="48"/>
        <v>,  0,0,0</v>
      </c>
      <c r="CO150" s="43">
        <f>IFERROR(VLOOKUP(AA150,Таблица1[],3,0),0)*$E$2/100</f>
        <v>0</v>
      </c>
      <c r="CP150" s="43">
        <f>IFERROR(VLOOKUP(AA150,Таблица1[],2,0),0)*$E$2/100</f>
        <v>0</v>
      </c>
      <c r="CQ150" s="43">
        <f>IFERROR(VLOOKUP(AA150,Таблица1[],4,0),0)*$E$2/100</f>
        <v>0</v>
      </c>
      <c r="CR150" s="5" t="str">
        <f t="shared" si="49"/>
        <v>,  0,0,0</v>
      </c>
    </row>
    <row r="151" spans="2:96" x14ac:dyDescent="0.45">
      <c r="B151" s="43">
        <v>64</v>
      </c>
      <c r="C151" s="43">
        <v>0</v>
      </c>
      <c r="D151" s="43">
        <v>20</v>
      </c>
      <c r="E151" s="43">
        <v>1</v>
      </c>
      <c r="F151" t="str">
        <f t="shared" si="50"/>
        <v>64,0,20,1</v>
      </c>
      <c r="AC151" t="str">
        <f>CONCATENATE($X$2,F151,CR151,CN151,CJ151,CF151,CB151,BX151,BT151,BP151,BL151,BH151,BD151,AZ151)</f>
        <v>.DB   64,0,20,1,  0,0,0,  0,0,0,  0,0,0,  0,0,0,  0,0,0,  0,0,0,  0,0,0,  0,0,0,  0,0,0,  0,0,0,  0,0,0,  0,0,0</v>
      </c>
      <c r="AD151" s="43" t="s">
        <v>24</v>
      </c>
      <c r="AE151" s="43"/>
      <c r="AF151" s="43"/>
      <c r="AG151" s="49">
        <f>IFERROR(VLOOKUP(HLOOKUP($AG$4,$H$4:$AA$24,ROW(AH151)-3, FALSE),Таблица1[],3,0),0)*$E$2/100</f>
        <v>0</v>
      </c>
      <c r="AH151" s="49">
        <f>IFERROR(VLOOKUP(HLOOKUP($AG$4,$H$4:$AA$24,ROW(AH151)-3, FALSE),Таблица1[],2,0),0)*$E$2/100</f>
        <v>0</v>
      </c>
      <c r="AI151" s="49">
        <f>IFERROR(VLOOKUP(HLOOKUP($AG$4,$H$4:$AA$24,ROW(AH151)-3, FALSE),Таблица1[],4,0),0)*$E$2/100</f>
        <v>0</v>
      </c>
      <c r="AJ151" s="5" t="str">
        <f t="shared" si="34"/>
        <v>,  0,0,0</v>
      </c>
      <c r="AK151" s="49">
        <f>IFERROR(VLOOKUP(G151,Таблица1[],3,0),0)*$E$2/100</f>
        <v>0</v>
      </c>
      <c r="AL151" s="43">
        <f>IFERROR(VLOOKUP(G151,Таблица1[],2,0),0)*$E$2/100</f>
        <v>0</v>
      </c>
      <c r="AM151" s="43">
        <f>IFERROR(VLOOKUP(G151,Таблица1[],4,0),0)*$E$2/100</f>
        <v>0</v>
      </c>
      <c r="AN151" s="5" t="str">
        <f t="shared" si="35"/>
        <v>,  0,0,0</v>
      </c>
      <c r="AO151" s="49">
        <f>IFERROR(VLOOKUP(K151,Таблица1[],3,0),0)*$E$2/100</f>
        <v>0</v>
      </c>
      <c r="AP151" s="43">
        <f>IFERROR(VLOOKUP(K151,Таблица1[],2,0),0)*$E$2/100</f>
        <v>0</v>
      </c>
      <c r="AQ151" s="43">
        <f>IFERROR(VLOOKUP(K151,Таблица1[],4,0),0)*$E$2/100</f>
        <v>0</v>
      </c>
      <c r="AR151" s="5" t="str">
        <f t="shared" si="36"/>
        <v>,  0,0,0</v>
      </c>
      <c r="AS151" s="49">
        <f>IFERROR(VLOOKUP(O151,Таблица1[],3,0),0)*$E$2/100</f>
        <v>0</v>
      </c>
      <c r="AT151" s="43">
        <f>IFERROR(VLOOKUP(O151,Таблица1[],2,0),0)*$E$2/100</f>
        <v>0</v>
      </c>
      <c r="AU151" s="43">
        <f>IFERROR(VLOOKUP(O151,Таблица1[],4,0),0)*$E$2/100</f>
        <v>0</v>
      </c>
      <c r="AV151" s="5" t="str">
        <f t="shared" si="37"/>
        <v>,  0,0,0</v>
      </c>
      <c r="AW151" s="47">
        <f>IFERROR(VLOOKUP(P151,Таблица1[],3,0),0)*$E$2/100</f>
        <v>0</v>
      </c>
      <c r="AX151" s="43">
        <f>IFERROR(VLOOKUP(P151,Таблица1[],2,0),0)*$E$2/100</f>
        <v>0</v>
      </c>
      <c r="AY151" s="43">
        <f>IFERROR(VLOOKUP(P151,Таблица1[],4,0),0)*$E$2/100</f>
        <v>0</v>
      </c>
      <c r="AZ151" s="5" t="str">
        <f t="shared" si="38"/>
        <v>,  0,0,0</v>
      </c>
      <c r="BA151" s="43">
        <f>IFERROR(VLOOKUP(Q151,Таблица1[],3,0),0)*$E$2/100</f>
        <v>0</v>
      </c>
      <c r="BB151" s="43">
        <f>IFERROR(VLOOKUP(Q151,Таблица1[],2,0),0)*$E$2/100</f>
        <v>0</v>
      </c>
      <c r="BC151" s="43">
        <f>IFERROR(VLOOKUP(Q151,Таблица1[],4,0),0)*$E$2/100</f>
        <v>0</v>
      </c>
      <c r="BD151" s="5" t="str">
        <f t="shared" si="39"/>
        <v>,  0,0,0</v>
      </c>
      <c r="BE151" s="43">
        <f>IFERROR(VLOOKUP(R151,Таблица1[],3,0),0)*$E$2/100</f>
        <v>0</v>
      </c>
      <c r="BF151" s="43">
        <f>IFERROR(VLOOKUP(R151,Таблица1[],2,0),0)*$E$2/100</f>
        <v>0</v>
      </c>
      <c r="BG151" s="43">
        <f>IFERROR(VLOOKUP(R151,Таблица1[],4,0),0)*$E$2/100</f>
        <v>0</v>
      </c>
      <c r="BH151" s="5" t="str">
        <f t="shared" si="40"/>
        <v>,  0,0,0</v>
      </c>
      <c r="BI151" s="43">
        <f>IFERROR(VLOOKUP(S151,Таблица1[],3,0),0)*$E$2/100</f>
        <v>0</v>
      </c>
      <c r="BJ151" s="43">
        <f>IFERROR(VLOOKUP(S151,Таблица1[],2,0),0)*$E$2/100</f>
        <v>0</v>
      </c>
      <c r="BK151" s="43">
        <f>IFERROR(VLOOKUP(S151,Таблица1[],4,0),0)*$E$2/100</f>
        <v>0</v>
      </c>
      <c r="BL151" s="5" t="str">
        <f t="shared" si="41"/>
        <v>,  0,0,0</v>
      </c>
      <c r="BM151" s="43">
        <f>IFERROR(VLOOKUP(T151,Таблица1[],3,0),0)*$E$2/100</f>
        <v>0</v>
      </c>
      <c r="BN151" s="43">
        <f>IFERROR(VLOOKUP(T151,Таблица1[],2,0),0)*$E$2/100</f>
        <v>0</v>
      </c>
      <c r="BO151" s="43">
        <f>IFERROR(VLOOKUP(T151,Таблица1[],4,0),0)*$E$2/100</f>
        <v>0</v>
      </c>
      <c r="BP151" s="5" t="str">
        <f t="shared" si="42"/>
        <v>,  0,0,0</v>
      </c>
      <c r="BQ151" s="43">
        <f>IFERROR(VLOOKUP(U151,Таблица1[],3,0),0)*$E$2/100</f>
        <v>0</v>
      </c>
      <c r="BR151" s="43">
        <f>IFERROR(VLOOKUP(U151,Таблица1[],2,0),0)*$E$2/100</f>
        <v>0</v>
      </c>
      <c r="BS151" s="43">
        <f>IFERROR(VLOOKUP(U151,Таблица1[],4,0),0)*$E$2/100</f>
        <v>0</v>
      </c>
      <c r="BT151" s="5" t="str">
        <f t="shared" si="43"/>
        <v>,  0,0,0</v>
      </c>
      <c r="BU151" s="43">
        <f>IFERROR(VLOOKUP(V151,Таблица1[],3,0),0)*$E$2/100</f>
        <v>0</v>
      </c>
      <c r="BV151" s="43">
        <f>IFERROR(VLOOKUP(V151,Таблица1[],2,0),0)*$E$2/100</f>
        <v>0</v>
      </c>
      <c r="BW151" s="43">
        <f>IFERROR(VLOOKUP(V151,Таблица1[],4,0),0)*$E$2/100</f>
        <v>0</v>
      </c>
      <c r="BX151" s="5" t="str">
        <f t="shared" si="44"/>
        <v>,  0,0,0</v>
      </c>
      <c r="BY151" s="43">
        <f>IFERROR(VLOOKUP(W151,Таблица1[],3,0),0)*$E$2/100</f>
        <v>0</v>
      </c>
      <c r="BZ151" s="43">
        <f>IFERROR(VLOOKUP(W151,Таблица1[],2,0),0)*$E$2/100</f>
        <v>0</v>
      </c>
      <c r="CA151" s="43">
        <f>IFERROR(VLOOKUP(W151,Таблица1[],4,0),0)*$E$2/100</f>
        <v>0</v>
      </c>
      <c r="CB151" s="5" t="str">
        <f t="shared" si="45"/>
        <v>,  0,0,0</v>
      </c>
      <c r="CC151" s="43">
        <f>IFERROR(VLOOKUP(X151,Таблица1[],3,0),0)*$E$2/100</f>
        <v>0</v>
      </c>
      <c r="CD151" s="43">
        <f>IFERROR(VLOOKUP(X151,Таблица1[],2,0),0)*$E$2/100</f>
        <v>0</v>
      </c>
      <c r="CE151" s="43">
        <f>IFERROR(VLOOKUP(X151,Таблица1[],4,0),0)*$E$2/100</f>
        <v>0</v>
      </c>
      <c r="CF151" s="5" t="str">
        <f t="shared" si="46"/>
        <v>,  0,0,0</v>
      </c>
      <c r="CG151" s="43">
        <f>IFERROR(VLOOKUP(Y151,Таблица1[],3,0),0)*$E$2/100</f>
        <v>0</v>
      </c>
      <c r="CH151" s="43">
        <f>IFERROR(VLOOKUP(Y151,Таблица1[],2,0),0)*$E$2/100</f>
        <v>0</v>
      </c>
      <c r="CI151" s="43">
        <f>IFERROR(VLOOKUP(Y151,Таблица1[],4,0),0)*$E$2/100</f>
        <v>0</v>
      </c>
      <c r="CJ151" s="5" t="str">
        <f t="shared" si="47"/>
        <v>,  0,0,0</v>
      </c>
      <c r="CK151" s="43">
        <f>IFERROR(VLOOKUP(Z151,Таблица1[],3,0),0)*$E$2/100</f>
        <v>0</v>
      </c>
      <c r="CL151" s="43">
        <f>IFERROR(VLOOKUP(Z151,Таблица1[],2,0),0)*$E$2/100</f>
        <v>0</v>
      </c>
      <c r="CM151" s="43">
        <f>IFERROR(VLOOKUP(Z151,Таблица1[],4,0),0)*$E$2/100</f>
        <v>0</v>
      </c>
      <c r="CN151" s="5" t="str">
        <f t="shared" si="48"/>
        <v>,  0,0,0</v>
      </c>
      <c r="CO151" s="43">
        <f>IFERROR(VLOOKUP(AA151,Таблица1[],3,0),0)*$E$2/100</f>
        <v>0</v>
      </c>
      <c r="CP151" s="43">
        <f>IFERROR(VLOOKUP(AA151,Таблица1[],2,0),0)*$E$2/100</f>
        <v>0</v>
      </c>
      <c r="CQ151" s="43">
        <f>IFERROR(VLOOKUP(AA151,Таблица1[],4,0),0)*$E$2/100</f>
        <v>0</v>
      </c>
      <c r="CR151" s="5" t="str">
        <f t="shared" si="49"/>
        <v>,  0,0,0</v>
      </c>
    </row>
    <row r="152" spans="2:96" x14ac:dyDescent="0.45">
      <c r="B152" s="43">
        <v>64</v>
      </c>
      <c r="C152" s="43">
        <v>0</v>
      </c>
      <c r="D152" s="43">
        <v>20</v>
      </c>
      <c r="E152" s="43">
        <v>1</v>
      </c>
      <c r="F152" t="str">
        <f t="shared" si="50"/>
        <v>64,0,20,1</v>
      </c>
      <c r="AC152" t="str">
        <f>CONCATENATE($X$2,F152,CR152,CN152,CJ152,CF152,CB152,BX152,BT152,BP152,BL152,BH152,BD152,AZ152)</f>
        <v>.DB   64,0,20,1,  0,0,0,  0,0,0,  0,0,0,  0,0,0,  0,0,0,  0,0,0,  0,0,0,  0,0,0,  0,0,0,  0,0,0,  0,0,0,  0,0,0</v>
      </c>
      <c r="AD152" s="43" t="s">
        <v>24</v>
      </c>
      <c r="AE152" s="43"/>
      <c r="AF152" s="43"/>
      <c r="AG152" s="49">
        <f>IFERROR(VLOOKUP(HLOOKUP($AG$4,$H$4:$AA$24,ROW(AH152)-3, FALSE),Таблица1[],3,0),0)*$E$2/100</f>
        <v>0</v>
      </c>
      <c r="AH152" s="49">
        <f>IFERROR(VLOOKUP(HLOOKUP($AG$4,$H$4:$AA$24,ROW(AH152)-3, FALSE),Таблица1[],2,0),0)*$E$2/100</f>
        <v>0</v>
      </c>
      <c r="AI152" s="49">
        <f>IFERROR(VLOOKUP(HLOOKUP($AG$4,$H$4:$AA$24,ROW(AH152)-3, FALSE),Таблица1[],4,0),0)*$E$2/100</f>
        <v>0</v>
      </c>
      <c r="AJ152" s="5" t="str">
        <f t="shared" si="34"/>
        <v>,  0,0,0</v>
      </c>
      <c r="AK152" s="49">
        <f>IFERROR(VLOOKUP(G152,Таблица1[],3,0),0)*$E$2/100</f>
        <v>0</v>
      </c>
      <c r="AL152" s="43">
        <f>IFERROR(VLOOKUP(G152,Таблица1[],2,0),0)*$E$2/100</f>
        <v>0</v>
      </c>
      <c r="AM152" s="43">
        <f>IFERROR(VLOOKUP(G152,Таблица1[],4,0),0)*$E$2/100</f>
        <v>0</v>
      </c>
      <c r="AN152" s="5" t="str">
        <f t="shared" si="35"/>
        <v>,  0,0,0</v>
      </c>
      <c r="AO152" s="49">
        <f>IFERROR(VLOOKUP(K152,Таблица1[],3,0),0)*$E$2/100</f>
        <v>0</v>
      </c>
      <c r="AP152" s="43">
        <f>IFERROR(VLOOKUP(K152,Таблица1[],2,0),0)*$E$2/100</f>
        <v>0</v>
      </c>
      <c r="AQ152" s="43">
        <f>IFERROR(VLOOKUP(K152,Таблица1[],4,0),0)*$E$2/100</f>
        <v>0</v>
      </c>
      <c r="AR152" s="5" t="str">
        <f t="shared" si="36"/>
        <v>,  0,0,0</v>
      </c>
      <c r="AS152" s="49">
        <f>IFERROR(VLOOKUP(O152,Таблица1[],3,0),0)*$E$2/100</f>
        <v>0</v>
      </c>
      <c r="AT152" s="43">
        <f>IFERROR(VLOOKUP(O152,Таблица1[],2,0),0)*$E$2/100</f>
        <v>0</v>
      </c>
      <c r="AU152" s="43">
        <f>IFERROR(VLOOKUP(O152,Таблица1[],4,0),0)*$E$2/100</f>
        <v>0</v>
      </c>
      <c r="AV152" s="5" t="str">
        <f t="shared" si="37"/>
        <v>,  0,0,0</v>
      </c>
      <c r="AW152" s="47">
        <f>IFERROR(VLOOKUP(P152,Таблица1[],3,0),0)*$E$2/100</f>
        <v>0</v>
      </c>
      <c r="AX152" s="43">
        <f>IFERROR(VLOOKUP(P152,Таблица1[],2,0),0)*$E$2/100</f>
        <v>0</v>
      </c>
      <c r="AY152" s="43">
        <f>IFERROR(VLOOKUP(P152,Таблица1[],4,0),0)*$E$2/100</f>
        <v>0</v>
      </c>
      <c r="AZ152" s="5" t="str">
        <f t="shared" si="38"/>
        <v>,  0,0,0</v>
      </c>
      <c r="BA152" s="43">
        <f>IFERROR(VLOOKUP(Q152,Таблица1[],3,0),0)*$E$2/100</f>
        <v>0</v>
      </c>
      <c r="BB152" s="43">
        <f>IFERROR(VLOOKUP(Q152,Таблица1[],2,0),0)*$E$2/100</f>
        <v>0</v>
      </c>
      <c r="BC152" s="43">
        <f>IFERROR(VLOOKUP(Q152,Таблица1[],4,0),0)*$E$2/100</f>
        <v>0</v>
      </c>
      <c r="BD152" s="5" t="str">
        <f t="shared" si="39"/>
        <v>,  0,0,0</v>
      </c>
      <c r="BE152" s="43">
        <f>IFERROR(VLOOKUP(R152,Таблица1[],3,0),0)*$E$2/100</f>
        <v>0</v>
      </c>
      <c r="BF152" s="43">
        <f>IFERROR(VLOOKUP(R152,Таблица1[],2,0),0)*$E$2/100</f>
        <v>0</v>
      </c>
      <c r="BG152" s="43">
        <f>IFERROR(VLOOKUP(R152,Таблица1[],4,0),0)*$E$2/100</f>
        <v>0</v>
      </c>
      <c r="BH152" s="5" t="str">
        <f t="shared" si="40"/>
        <v>,  0,0,0</v>
      </c>
      <c r="BI152" s="43">
        <f>IFERROR(VLOOKUP(S152,Таблица1[],3,0),0)*$E$2/100</f>
        <v>0</v>
      </c>
      <c r="BJ152" s="43">
        <f>IFERROR(VLOOKUP(S152,Таблица1[],2,0),0)*$E$2/100</f>
        <v>0</v>
      </c>
      <c r="BK152" s="43">
        <f>IFERROR(VLOOKUP(S152,Таблица1[],4,0),0)*$E$2/100</f>
        <v>0</v>
      </c>
      <c r="BL152" s="5" t="str">
        <f t="shared" si="41"/>
        <v>,  0,0,0</v>
      </c>
      <c r="BM152" s="43">
        <f>IFERROR(VLOOKUP(T152,Таблица1[],3,0),0)*$E$2/100</f>
        <v>0</v>
      </c>
      <c r="BN152" s="43">
        <f>IFERROR(VLOOKUP(T152,Таблица1[],2,0),0)*$E$2/100</f>
        <v>0</v>
      </c>
      <c r="BO152" s="43">
        <f>IFERROR(VLOOKUP(T152,Таблица1[],4,0),0)*$E$2/100</f>
        <v>0</v>
      </c>
      <c r="BP152" s="5" t="str">
        <f t="shared" si="42"/>
        <v>,  0,0,0</v>
      </c>
      <c r="BQ152" s="43">
        <f>IFERROR(VLOOKUP(U152,Таблица1[],3,0),0)*$E$2/100</f>
        <v>0</v>
      </c>
      <c r="BR152" s="43">
        <f>IFERROR(VLOOKUP(U152,Таблица1[],2,0),0)*$E$2/100</f>
        <v>0</v>
      </c>
      <c r="BS152" s="43">
        <f>IFERROR(VLOOKUP(U152,Таблица1[],4,0),0)*$E$2/100</f>
        <v>0</v>
      </c>
      <c r="BT152" s="5" t="str">
        <f t="shared" si="43"/>
        <v>,  0,0,0</v>
      </c>
      <c r="BU152" s="43">
        <f>IFERROR(VLOOKUP(V152,Таблица1[],3,0),0)*$E$2/100</f>
        <v>0</v>
      </c>
      <c r="BV152" s="43">
        <f>IFERROR(VLOOKUP(V152,Таблица1[],2,0),0)*$E$2/100</f>
        <v>0</v>
      </c>
      <c r="BW152" s="43">
        <f>IFERROR(VLOOKUP(V152,Таблица1[],4,0),0)*$E$2/100</f>
        <v>0</v>
      </c>
      <c r="BX152" s="5" t="str">
        <f t="shared" si="44"/>
        <v>,  0,0,0</v>
      </c>
      <c r="BY152" s="43">
        <f>IFERROR(VLOOKUP(W152,Таблица1[],3,0),0)*$E$2/100</f>
        <v>0</v>
      </c>
      <c r="BZ152" s="43">
        <f>IFERROR(VLOOKUP(W152,Таблица1[],2,0),0)*$E$2/100</f>
        <v>0</v>
      </c>
      <c r="CA152" s="43">
        <f>IFERROR(VLOOKUP(W152,Таблица1[],4,0),0)*$E$2/100</f>
        <v>0</v>
      </c>
      <c r="CB152" s="5" t="str">
        <f t="shared" si="45"/>
        <v>,  0,0,0</v>
      </c>
      <c r="CC152" s="43">
        <f>IFERROR(VLOOKUP(X152,Таблица1[],3,0),0)*$E$2/100</f>
        <v>0</v>
      </c>
      <c r="CD152" s="43">
        <f>IFERROR(VLOOKUP(X152,Таблица1[],2,0),0)*$E$2/100</f>
        <v>0</v>
      </c>
      <c r="CE152" s="43">
        <f>IFERROR(VLOOKUP(X152,Таблица1[],4,0),0)*$E$2/100</f>
        <v>0</v>
      </c>
      <c r="CF152" s="5" t="str">
        <f t="shared" si="46"/>
        <v>,  0,0,0</v>
      </c>
      <c r="CG152" s="43">
        <f>IFERROR(VLOOKUP(Y152,Таблица1[],3,0),0)*$E$2/100</f>
        <v>0</v>
      </c>
      <c r="CH152" s="43">
        <f>IFERROR(VLOOKUP(Y152,Таблица1[],2,0),0)*$E$2/100</f>
        <v>0</v>
      </c>
      <c r="CI152" s="43">
        <f>IFERROR(VLOOKUP(Y152,Таблица1[],4,0),0)*$E$2/100</f>
        <v>0</v>
      </c>
      <c r="CJ152" s="5" t="str">
        <f t="shared" si="47"/>
        <v>,  0,0,0</v>
      </c>
      <c r="CK152" s="43">
        <f>IFERROR(VLOOKUP(Z152,Таблица1[],3,0),0)*$E$2/100</f>
        <v>0</v>
      </c>
      <c r="CL152" s="43">
        <f>IFERROR(VLOOKUP(Z152,Таблица1[],2,0),0)*$E$2/100</f>
        <v>0</v>
      </c>
      <c r="CM152" s="43">
        <f>IFERROR(VLOOKUP(Z152,Таблица1[],4,0),0)*$E$2/100</f>
        <v>0</v>
      </c>
      <c r="CN152" s="5" t="str">
        <f t="shared" si="48"/>
        <v>,  0,0,0</v>
      </c>
      <c r="CO152" s="43">
        <f>IFERROR(VLOOKUP(AA152,Таблица1[],3,0),0)*$E$2/100</f>
        <v>0</v>
      </c>
      <c r="CP152" s="43">
        <f>IFERROR(VLOOKUP(AA152,Таблица1[],2,0),0)*$E$2/100</f>
        <v>0</v>
      </c>
      <c r="CQ152" s="43">
        <f>IFERROR(VLOOKUP(AA152,Таблица1[],4,0),0)*$E$2/100</f>
        <v>0</v>
      </c>
      <c r="CR152" s="5" t="str">
        <f t="shared" si="49"/>
        <v>,  0,0,0</v>
      </c>
    </row>
    <row r="153" spans="2:96" x14ac:dyDescent="0.45">
      <c r="B153" s="43">
        <v>64</v>
      </c>
      <c r="C153" s="43">
        <v>0</v>
      </c>
      <c r="D153" s="43">
        <v>20</v>
      </c>
      <c r="E153" s="43">
        <v>1</v>
      </c>
      <c r="F153" t="str">
        <f t="shared" si="50"/>
        <v>64,0,20,1</v>
      </c>
      <c r="AC153" t="str">
        <f>CONCATENATE($X$2,F153,CR153,CN153,CJ153,CF153,CB153,BX153,BT153,BP153,BL153,BH153,BD153,AZ153)</f>
        <v>.DB   64,0,20,1,  0,0,0,  0,0,0,  0,0,0,  0,0,0,  0,0,0,  0,0,0,  0,0,0,  0,0,0,  0,0,0,  0,0,0,  0,0,0,  0,0,0</v>
      </c>
      <c r="AD153" s="43" t="s">
        <v>24</v>
      </c>
      <c r="AE153" s="43"/>
      <c r="AF153" s="43"/>
      <c r="AG153" s="49">
        <f>IFERROR(VLOOKUP(HLOOKUP($AG$4,$H$4:$AA$24,ROW(AH153)-3, FALSE),Таблица1[],3,0),0)*$E$2/100</f>
        <v>0</v>
      </c>
      <c r="AH153" s="49">
        <f>IFERROR(VLOOKUP(HLOOKUP($AG$4,$H$4:$AA$24,ROW(AH153)-3, FALSE),Таблица1[],2,0),0)*$E$2/100</f>
        <v>0</v>
      </c>
      <c r="AI153" s="49">
        <f>IFERROR(VLOOKUP(HLOOKUP($AG$4,$H$4:$AA$24,ROW(AH153)-3, FALSE),Таблица1[],4,0),0)*$E$2/100</f>
        <v>0</v>
      </c>
      <c r="AJ153" s="5" t="str">
        <f t="shared" si="34"/>
        <v>,  0,0,0</v>
      </c>
      <c r="AK153" s="49">
        <f>IFERROR(VLOOKUP(G153,Таблица1[],3,0),0)*$E$2/100</f>
        <v>0</v>
      </c>
      <c r="AL153" s="43">
        <f>IFERROR(VLOOKUP(G153,Таблица1[],2,0),0)*$E$2/100</f>
        <v>0</v>
      </c>
      <c r="AM153" s="43">
        <f>IFERROR(VLOOKUP(G153,Таблица1[],4,0),0)*$E$2/100</f>
        <v>0</v>
      </c>
      <c r="AN153" s="5" t="str">
        <f t="shared" si="35"/>
        <v>,  0,0,0</v>
      </c>
      <c r="AO153" s="49">
        <f>IFERROR(VLOOKUP(K153,Таблица1[],3,0),0)*$E$2/100</f>
        <v>0</v>
      </c>
      <c r="AP153" s="43">
        <f>IFERROR(VLOOKUP(K153,Таблица1[],2,0),0)*$E$2/100</f>
        <v>0</v>
      </c>
      <c r="AQ153" s="43">
        <f>IFERROR(VLOOKUP(K153,Таблица1[],4,0),0)*$E$2/100</f>
        <v>0</v>
      </c>
      <c r="AR153" s="5" t="str">
        <f t="shared" si="36"/>
        <v>,  0,0,0</v>
      </c>
      <c r="AS153" s="49">
        <f>IFERROR(VLOOKUP(O153,Таблица1[],3,0),0)*$E$2/100</f>
        <v>0</v>
      </c>
      <c r="AT153" s="43">
        <f>IFERROR(VLOOKUP(O153,Таблица1[],2,0),0)*$E$2/100</f>
        <v>0</v>
      </c>
      <c r="AU153" s="43">
        <f>IFERROR(VLOOKUP(O153,Таблица1[],4,0),0)*$E$2/100</f>
        <v>0</v>
      </c>
      <c r="AV153" s="5" t="str">
        <f t="shared" si="37"/>
        <v>,  0,0,0</v>
      </c>
      <c r="AW153" s="47">
        <f>IFERROR(VLOOKUP(P153,Таблица1[],3,0),0)*$E$2/100</f>
        <v>0</v>
      </c>
      <c r="AX153" s="43">
        <f>IFERROR(VLOOKUP(P153,Таблица1[],2,0),0)*$E$2/100</f>
        <v>0</v>
      </c>
      <c r="AY153" s="43">
        <f>IFERROR(VLOOKUP(P153,Таблица1[],4,0),0)*$E$2/100</f>
        <v>0</v>
      </c>
      <c r="AZ153" s="5" t="str">
        <f t="shared" si="38"/>
        <v>,  0,0,0</v>
      </c>
      <c r="BA153" s="43">
        <f>IFERROR(VLOOKUP(Q153,Таблица1[],3,0),0)*$E$2/100</f>
        <v>0</v>
      </c>
      <c r="BB153" s="43">
        <f>IFERROR(VLOOKUP(Q153,Таблица1[],2,0),0)*$E$2/100</f>
        <v>0</v>
      </c>
      <c r="BC153" s="43">
        <f>IFERROR(VLOOKUP(Q153,Таблица1[],4,0),0)*$E$2/100</f>
        <v>0</v>
      </c>
      <c r="BD153" s="5" t="str">
        <f t="shared" si="39"/>
        <v>,  0,0,0</v>
      </c>
      <c r="BE153" s="43">
        <f>IFERROR(VLOOKUP(R153,Таблица1[],3,0),0)*$E$2/100</f>
        <v>0</v>
      </c>
      <c r="BF153" s="43">
        <f>IFERROR(VLOOKUP(R153,Таблица1[],2,0),0)*$E$2/100</f>
        <v>0</v>
      </c>
      <c r="BG153" s="43">
        <f>IFERROR(VLOOKUP(R153,Таблица1[],4,0),0)*$E$2/100</f>
        <v>0</v>
      </c>
      <c r="BH153" s="5" t="str">
        <f t="shared" si="40"/>
        <v>,  0,0,0</v>
      </c>
      <c r="BI153" s="43">
        <f>IFERROR(VLOOKUP(S153,Таблица1[],3,0),0)*$E$2/100</f>
        <v>0</v>
      </c>
      <c r="BJ153" s="43">
        <f>IFERROR(VLOOKUP(S153,Таблица1[],2,0),0)*$E$2/100</f>
        <v>0</v>
      </c>
      <c r="BK153" s="43">
        <f>IFERROR(VLOOKUP(S153,Таблица1[],4,0),0)*$E$2/100</f>
        <v>0</v>
      </c>
      <c r="BL153" s="5" t="str">
        <f t="shared" si="41"/>
        <v>,  0,0,0</v>
      </c>
      <c r="BM153" s="43">
        <f>IFERROR(VLOOKUP(T153,Таблица1[],3,0),0)*$E$2/100</f>
        <v>0</v>
      </c>
      <c r="BN153" s="43">
        <f>IFERROR(VLOOKUP(T153,Таблица1[],2,0),0)*$E$2/100</f>
        <v>0</v>
      </c>
      <c r="BO153" s="43">
        <f>IFERROR(VLOOKUP(T153,Таблица1[],4,0),0)*$E$2/100</f>
        <v>0</v>
      </c>
      <c r="BP153" s="5" t="str">
        <f t="shared" si="42"/>
        <v>,  0,0,0</v>
      </c>
      <c r="BQ153" s="43">
        <f>IFERROR(VLOOKUP(U153,Таблица1[],3,0),0)*$E$2/100</f>
        <v>0</v>
      </c>
      <c r="BR153" s="43">
        <f>IFERROR(VLOOKUP(U153,Таблица1[],2,0),0)*$E$2/100</f>
        <v>0</v>
      </c>
      <c r="BS153" s="43">
        <f>IFERROR(VLOOKUP(U153,Таблица1[],4,0),0)*$E$2/100</f>
        <v>0</v>
      </c>
      <c r="BT153" s="5" t="str">
        <f t="shared" si="43"/>
        <v>,  0,0,0</v>
      </c>
      <c r="BU153" s="43">
        <f>IFERROR(VLOOKUP(V153,Таблица1[],3,0),0)*$E$2/100</f>
        <v>0</v>
      </c>
      <c r="BV153" s="43">
        <f>IFERROR(VLOOKUP(V153,Таблица1[],2,0),0)*$E$2/100</f>
        <v>0</v>
      </c>
      <c r="BW153" s="43">
        <f>IFERROR(VLOOKUP(V153,Таблица1[],4,0),0)*$E$2/100</f>
        <v>0</v>
      </c>
      <c r="BX153" s="5" t="str">
        <f t="shared" si="44"/>
        <v>,  0,0,0</v>
      </c>
      <c r="BY153" s="43">
        <f>IFERROR(VLOOKUP(W153,Таблица1[],3,0),0)*$E$2/100</f>
        <v>0</v>
      </c>
      <c r="BZ153" s="43">
        <f>IFERROR(VLOOKUP(W153,Таблица1[],2,0),0)*$E$2/100</f>
        <v>0</v>
      </c>
      <c r="CA153" s="43">
        <f>IFERROR(VLOOKUP(W153,Таблица1[],4,0),0)*$E$2/100</f>
        <v>0</v>
      </c>
      <c r="CB153" s="5" t="str">
        <f t="shared" si="45"/>
        <v>,  0,0,0</v>
      </c>
      <c r="CC153" s="43">
        <f>IFERROR(VLOOKUP(X153,Таблица1[],3,0),0)*$E$2/100</f>
        <v>0</v>
      </c>
      <c r="CD153" s="43">
        <f>IFERROR(VLOOKUP(X153,Таблица1[],2,0),0)*$E$2/100</f>
        <v>0</v>
      </c>
      <c r="CE153" s="43">
        <f>IFERROR(VLOOKUP(X153,Таблица1[],4,0),0)*$E$2/100</f>
        <v>0</v>
      </c>
      <c r="CF153" s="5" t="str">
        <f t="shared" si="46"/>
        <v>,  0,0,0</v>
      </c>
      <c r="CG153" s="43">
        <f>IFERROR(VLOOKUP(Y153,Таблица1[],3,0),0)*$E$2/100</f>
        <v>0</v>
      </c>
      <c r="CH153" s="43">
        <f>IFERROR(VLOOKUP(Y153,Таблица1[],2,0),0)*$E$2/100</f>
        <v>0</v>
      </c>
      <c r="CI153" s="43">
        <f>IFERROR(VLOOKUP(Y153,Таблица1[],4,0),0)*$E$2/100</f>
        <v>0</v>
      </c>
      <c r="CJ153" s="5" t="str">
        <f t="shared" si="47"/>
        <v>,  0,0,0</v>
      </c>
      <c r="CK153" s="43">
        <f>IFERROR(VLOOKUP(Z153,Таблица1[],3,0),0)*$E$2/100</f>
        <v>0</v>
      </c>
      <c r="CL153" s="43">
        <f>IFERROR(VLOOKUP(Z153,Таблица1[],2,0),0)*$E$2/100</f>
        <v>0</v>
      </c>
      <c r="CM153" s="43">
        <f>IFERROR(VLOOKUP(Z153,Таблица1[],4,0),0)*$E$2/100</f>
        <v>0</v>
      </c>
      <c r="CN153" s="5" t="str">
        <f t="shared" si="48"/>
        <v>,  0,0,0</v>
      </c>
      <c r="CO153" s="43">
        <f>IFERROR(VLOOKUP(AA153,Таблица1[],3,0),0)*$E$2/100</f>
        <v>0</v>
      </c>
      <c r="CP153" s="43">
        <f>IFERROR(VLOOKUP(AA153,Таблица1[],2,0),0)*$E$2/100</f>
        <v>0</v>
      </c>
      <c r="CQ153" s="43">
        <f>IFERROR(VLOOKUP(AA153,Таблица1[],4,0),0)*$E$2/100</f>
        <v>0</v>
      </c>
      <c r="CR153" s="5" t="str">
        <f t="shared" si="49"/>
        <v>,  0,0,0</v>
      </c>
    </row>
    <row r="154" spans="2:96" x14ac:dyDescent="0.45">
      <c r="B154" s="43">
        <v>64</v>
      </c>
      <c r="C154" s="43">
        <v>0</v>
      </c>
      <c r="D154" s="43">
        <v>20</v>
      </c>
      <c r="E154" s="43">
        <v>1</v>
      </c>
      <c r="F154" t="str">
        <f t="shared" si="50"/>
        <v>64,0,20,1</v>
      </c>
      <c r="AC154" t="str">
        <f>CONCATENATE($X$2,F154,CR154,CN154,CJ154,CF154,CB154,BX154,BT154,BP154,BL154,BH154,BD154,AZ154)</f>
        <v>.DB   64,0,20,1,  0,0,0,  0,0,0,  0,0,0,  0,0,0,  0,0,0,  0,0,0,  0,0,0,  0,0,0,  0,0,0,  0,0,0,  0,0,0,  0,0,0</v>
      </c>
      <c r="AD154" s="43" t="s">
        <v>24</v>
      </c>
      <c r="AE154" s="43"/>
      <c r="AF154" s="43"/>
      <c r="AG154" s="49">
        <f>IFERROR(VLOOKUP(HLOOKUP($AG$4,$H$4:$AA$24,ROW(AH154)-3, FALSE),Таблица1[],3,0),0)*$E$2/100</f>
        <v>0</v>
      </c>
      <c r="AH154" s="49">
        <f>IFERROR(VLOOKUP(HLOOKUP($AG$4,$H$4:$AA$24,ROW(AH154)-3, FALSE),Таблица1[],2,0),0)*$E$2/100</f>
        <v>0</v>
      </c>
      <c r="AI154" s="49">
        <f>IFERROR(VLOOKUP(HLOOKUP($AG$4,$H$4:$AA$24,ROW(AH154)-3, FALSE),Таблица1[],4,0),0)*$E$2/100</f>
        <v>0</v>
      </c>
      <c r="AJ154" s="5" t="str">
        <f t="shared" si="34"/>
        <v>,  0,0,0</v>
      </c>
      <c r="AK154" s="49">
        <f>IFERROR(VLOOKUP(G154,Таблица1[],3,0),0)*$E$2/100</f>
        <v>0</v>
      </c>
      <c r="AL154" s="43">
        <f>IFERROR(VLOOKUP(G154,Таблица1[],2,0),0)*$E$2/100</f>
        <v>0</v>
      </c>
      <c r="AM154" s="43">
        <f>IFERROR(VLOOKUP(G154,Таблица1[],4,0),0)*$E$2/100</f>
        <v>0</v>
      </c>
      <c r="AN154" s="5" t="str">
        <f t="shared" si="35"/>
        <v>,  0,0,0</v>
      </c>
      <c r="AO154" s="49">
        <f>IFERROR(VLOOKUP(K154,Таблица1[],3,0),0)*$E$2/100</f>
        <v>0</v>
      </c>
      <c r="AP154" s="43">
        <f>IFERROR(VLOOKUP(K154,Таблица1[],2,0),0)*$E$2/100</f>
        <v>0</v>
      </c>
      <c r="AQ154" s="43">
        <f>IFERROR(VLOOKUP(K154,Таблица1[],4,0),0)*$E$2/100</f>
        <v>0</v>
      </c>
      <c r="AR154" s="5" t="str">
        <f t="shared" si="36"/>
        <v>,  0,0,0</v>
      </c>
      <c r="AS154" s="49">
        <f>IFERROR(VLOOKUP(O154,Таблица1[],3,0),0)*$E$2/100</f>
        <v>0</v>
      </c>
      <c r="AT154" s="43">
        <f>IFERROR(VLOOKUP(O154,Таблица1[],2,0),0)*$E$2/100</f>
        <v>0</v>
      </c>
      <c r="AU154" s="43">
        <f>IFERROR(VLOOKUP(O154,Таблица1[],4,0),0)*$E$2/100</f>
        <v>0</v>
      </c>
      <c r="AV154" s="5" t="str">
        <f t="shared" si="37"/>
        <v>,  0,0,0</v>
      </c>
      <c r="AW154" s="47">
        <f>IFERROR(VLOOKUP(P154,Таблица1[],3,0),0)*$E$2/100</f>
        <v>0</v>
      </c>
      <c r="AX154" s="43">
        <f>IFERROR(VLOOKUP(P154,Таблица1[],2,0),0)*$E$2/100</f>
        <v>0</v>
      </c>
      <c r="AY154" s="43">
        <f>IFERROR(VLOOKUP(P154,Таблица1[],4,0),0)*$E$2/100</f>
        <v>0</v>
      </c>
      <c r="AZ154" s="5" t="str">
        <f t="shared" si="38"/>
        <v>,  0,0,0</v>
      </c>
      <c r="BA154" s="43">
        <f>IFERROR(VLOOKUP(Q154,Таблица1[],3,0),0)*$E$2/100</f>
        <v>0</v>
      </c>
      <c r="BB154" s="43">
        <f>IFERROR(VLOOKUP(Q154,Таблица1[],2,0),0)*$E$2/100</f>
        <v>0</v>
      </c>
      <c r="BC154" s="43">
        <f>IFERROR(VLOOKUP(Q154,Таблица1[],4,0),0)*$E$2/100</f>
        <v>0</v>
      </c>
      <c r="BD154" s="5" t="str">
        <f t="shared" si="39"/>
        <v>,  0,0,0</v>
      </c>
      <c r="BE154" s="43">
        <f>IFERROR(VLOOKUP(R154,Таблица1[],3,0),0)*$E$2/100</f>
        <v>0</v>
      </c>
      <c r="BF154" s="43">
        <f>IFERROR(VLOOKUP(R154,Таблица1[],2,0),0)*$E$2/100</f>
        <v>0</v>
      </c>
      <c r="BG154" s="43">
        <f>IFERROR(VLOOKUP(R154,Таблица1[],4,0),0)*$E$2/100</f>
        <v>0</v>
      </c>
      <c r="BH154" s="5" t="str">
        <f t="shared" si="40"/>
        <v>,  0,0,0</v>
      </c>
      <c r="BI154" s="43">
        <f>IFERROR(VLOOKUP(S154,Таблица1[],3,0),0)*$E$2/100</f>
        <v>0</v>
      </c>
      <c r="BJ154" s="43">
        <f>IFERROR(VLOOKUP(S154,Таблица1[],2,0),0)*$E$2/100</f>
        <v>0</v>
      </c>
      <c r="BK154" s="43">
        <f>IFERROR(VLOOKUP(S154,Таблица1[],4,0),0)*$E$2/100</f>
        <v>0</v>
      </c>
      <c r="BL154" s="5" t="str">
        <f t="shared" si="41"/>
        <v>,  0,0,0</v>
      </c>
      <c r="BM154" s="43">
        <f>IFERROR(VLOOKUP(T154,Таблица1[],3,0),0)*$E$2/100</f>
        <v>0</v>
      </c>
      <c r="BN154" s="43">
        <f>IFERROR(VLOOKUP(T154,Таблица1[],2,0),0)*$E$2/100</f>
        <v>0</v>
      </c>
      <c r="BO154" s="43">
        <f>IFERROR(VLOOKUP(T154,Таблица1[],4,0),0)*$E$2/100</f>
        <v>0</v>
      </c>
      <c r="BP154" s="5" t="str">
        <f t="shared" si="42"/>
        <v>,  0,0,0</v>
      </c>
      <c r="BQ154" s="43">
        <f>IFERROR(VLOOKUP(U154,Таблица1[],3,0),0)*$E$2/100</f>
        <v>0</v>
      </c>
      <c r="BR154" s="43">
        <f>IFERROR(VLOOKUP(U154,Таблица1[],2,0),0)*$E$2/100</f>
        <v>0</v>
      </c>
      <c r="BS154" s="43">
        <f>IFERROR(VLOOKUP(U154,Таблица1[],4,0),0)*$E$2/100</f>
        <v>0</v>
      </c>
      <c r="BT154" s="5" t="str">
        <f t="shared" si="43"/>
        <v>,  0,0,0</v>
      </c>
      <c r="BU154" s="43">
        <f>IFERROR(VLOOKUP(V154,Таблица1[],3,0),0)*$E$2/100</f>
        <v>0</v>
      </c>
      <c r="BV154" s="43">
        <f>IFERROR(VLOOKUP(V154,Таблица1[],2,0),0)*$E$2/100</f>
        <v>0</v>
      </c>
      <c r="BW154" s="43">
        <f>IFERROR(VLOOKUP(V154,Таблица1[],4,0),0)*$E$2/100</f>
        <v>0</v>
      </c>
      <c r="BX154" s="5" t="str">
        <f t="shared" si="44"/>
        <v>,  0,0,0</v>
      </c>
      <c r="BY154" s="43">
        <f>IFERROR(VLOOKUP(W154,Таблица1[],3,0),0)*$E$2/100</f>
        <v>0</v>
      </c>
      <c r="BZ154" s="43">
        <f>IFERROR(VLOOKUP(W154,Таблица1[],2,0),0)*$E$2/100</f>
        <v>0</v>
      </c>
      <c r="CA154" s="43">
        <f>IFERROR(VLOOKUP(W154,Таблица1[],4,0),0)*$E$2/100</f>
        <v>0</v>
      </c>
      <c r="CB154" s="5" t="str">
        <f t="shared" si="45"/>
        <v>,  0,0,0</v>
      </c>
      <c r="CC154" s="43">
        <f>IFERROR(VLOOKUP(X154,Таблица1[],3,0),0)*$E$2/100</f>
        <v>0</v>
      </c>
      <c r="CD154" s="43">
        <f>IFERROR(VLOOKUP(X154,Таблица1[],2,0),0)*$E$2/100</f>
        <v>0</v>
      </c>
      <c r="CE154" s="43">
        <f>IFERROR(VLOOKUP(X154,Таблица1[],4,0),0)*$E$2/100</f>
        <v>0</v>
      </c>
      <c r="CF154" s="5" t="str">
        <f t="shared" si="46"/>
        <v>,  0,0,0</v>
      </c>
      <c r="CG154" s="43">
        <f>IFERROR(VLOOKUP(Y154,Таблица1[],3,0),0)*$E$2/100</f>
        <v>0</v>
      </c>
      <c r="CH154" s="43">
        <f>IFERROR(VLOOKUP(Y154,Таблица1[],2,0),0)*$E$2/100</f>
        <v>0</v>
      </c>
      <c r="CI154" s="43">
        <f>IFERROR(VLOOKUP(Y154,Таблица1[],4,0),0)*$E$2/100</f>
        <v>0</v>
      </c>
      <c r="CJ154" s="5" t="str">
        <f t="shared" si="47"/>
        <v>,  0,0,0</v>
      </c>
      <c r="CK154" s="43">
        <f>IFERROR(VLOOKUP(Z154,Таблица1[],3,0),0)*$E$2/100</f>
        <v>0</v>
      </c>
      <c r="CL154" s="43">
        <f>IFERROR(VLOOKUP(Z154,Таблица1[],2,0),0)*$E$2/100</f>
        <v>0</v>
      </c>
      <c r="CM154" s="43">
        <f>IFERROR(VLOOKUP(Z154,Таблица1[],4,0),0)*$E$2/100</f>
        <v>0</v>
      </c>
      <c r="CN154" s="5" t="str">
        <f t="shared" si="48"/>
        <v>,  0,0,0</v>
      </c>
      <c r="CO154" s="43">
        <f>IFERROR(VLOOKUP(AA154,Таблица1[],3,0),0)*$E$2/100</f>
        <v>0</v>
      </c>
      <c r="CP154" s="43">
        <f>IFERROR(VLOOKUP(AA154,Таблица1[],2,0),0)*$E$2/100</f>
        <v>0</v>
      </c>
      <c r="CQ154" s="43">
        <f>IFERROR(VLOOKUP(AA154,Таблица1[],4,0),0)*$E$2/100</f>
        <v>0</v>
      </c>
      <c r="CR154" s="5" t="str">
        <f t="shared" si="49"/>
        <v>,  0,0,0</v>
      </c>
    </row>
    <row r="155" spans="2:96" x14ac:dyDescent="0.45">
      <c r="B155" s="43">
        <v>64</v>
      </c>
      <c r="C155" s="43">
        <v>0</v>
      </c>
      <c r="D155" s="43">
        <v>20</v>
      </c>
      <c r="E155" s="43">
        <v>1</v>
      </c>
      <c r="F155" t="str">
        <f t="shared" si="50"/>
        <v>64,0,20,1</v>
      </c>
      <c r="AC155" t="str">
        <f>CONCATENATE($X$2,F155,CR155,CN155,CJ155,CF155,CB155,BX155,BT155,BP155,BL155,BH155,BD155,AZ155)</f>
        <v>.DB   64,0,20,1,  0,0,0,  0,0,0,  0,0,0,  0,0,0,  0,0,0,  0,0,0,  0,0,0,  0,0,0,  0,0,0,  0,0,0,  0,0,0,  0,0,0</v>
      </c>
      <c r="AD155" s="43" t="s">
        <v>24</v>
      </c>
      <c r="AE155" s="43"/>
      <c r="AF155" s="43"/>
      <c r="AG155" s="49">
        <f>IFERROR(VLOOKUP(HLOOKUP($AG$4,$H$4:$AA$24,ROW(AH155)-3, FALSE),Таблица1[],3,0),0)*$E$2/100</f>
        <v>0</v>
      </c>
      <c r="AH155" s="49">
        <f>IFERROR(VLOOKUP(HLOOKUP($AG$4,$H$4:$AA$24,ROW(AH155)-3, FALSE),Таблица1[],2,0),0)*$E$2/100</f>
        <v>0</v>
      </c>
      <c r="AI155" s="49">
        <f>IFERROR(VLOOKUP(HLOOKUP($AG$4,$H$4:$AA$24,ROW(AH155)-3, FALSE),Таблица1[],4,0),0)*$E$2/100</f>
        <v>0</v>
      </c>
      <c r="AJ155" s="5" t="str">
        <f t="shared" si="34"/>
        <v>,  0,0,0</v>
      </c>
      <c r="AK155" s="49">
        <f>IFERROR(VLOOKUP(G155,Таблица1[],3,0),0)*$E$2/100</f>
        <v>0</v>
      </c>
      <c r="AL155" s="43">
        <f>IFERROR(VLOOKUP(G155,Таблица1[],2,0),0)*$E$2/100</f>
        <v>0</v>
      </c>
      <c r="AM155" s="43">
        <f>IFERROR(VLOOKUP(G155,Таблица1[],4,0),0)*$E$2/100</f>
        <v>0</v>
      </c>
      <c r="AN155" s="5" t="str">
        <f t="shared" si="35"/>
        <v>,  0,0,0</v>
      </c>
      <c r="AO155" s="49">
        <f>IFERROR(VLOOKUP(K155,Таблица1[],3,0),0)*$E$2/100</f>
        <v>0</v>
      </c>
      <c r="AP155" s="43">
        <f>IFERROR(VLOOKUP(K155,Таблица1[],2,0),0)*$E$2/100</f>
        <v>0</v>
      </c>
      <c r="AQ155" s="43">
        <f>IFERROR(VLOOKUP(K155,Таблица1[],4,0),0)*$E$2/100</f>
        <v>0</v>
      </c>
      <c r="AR155" s="5" t="str">
        <f t="shared" si="36"/>
        <v>,  0,0,0</v>
      </c>
      <c r="AS155" s="49">
        <f>IFERROR(VLOOKUP(O155,Таблица1[],3,0),0)*$E$2/100</f>
        <v>0</v>
      </c>
      <c r="AT155" s="43">
        <f>IFERROR(VLOOKUP(O155,Таблица1[],2,0),0)*$E$2/100</f>
        <v>0</v>
      </c>
      <c r="AU155" s="43">
        <f>IFERROR(VLOOKUP(O155,Таблица1[],4,0),0)*$E$2/100</f>
        <v>0</v>
      </c>
      <c r="AV155" s="5" t="str">
        <f t="shared" si="37"/>
        <v>,  0,0,0</v>
      </c>
      <c r="AW155" s="47">
        <f>IFERROR(VLOOKUP(P155,Таблица1[],3,0),0)*$E$2/100</f>
        <v>0</v>
      </c>
      <c r="AX155" s="43">
        <f>IFERROR(VLOOKUP(P155,Таблица1[],2,0),0)*$E$2/100</f>
        <v>0</v>
      </c>
      <c r="AY155" s="43">
        <f>IFERROR(VLOOKUP(P155,Таблица1[],4,0),0)*$E$2/100</f>
        <v>0</v>
      </c>
      <c r="AZ155" s="5" t="str">
        <f t="shared" si="38"/>
        <v>,  0,0,0</v>
      </c>
      <c r="BA155" s="43">
        <f>IFERROR(VLOOKUP(Q155,Таблица1[],3,0),0)*$E$2/100</f>
        <v>0</v>
      </c>
      <c r="BB155" s="43">
        <f>IFERROR(VLOOKUP(Q155,Таблица1[],2,0),0)*$E$2/100</f>
        <v>0</v>
      </c>
      <c r="BC155" s="43">
        <f>IFERROR(VLOOKUP(Q155,Таблица1[],4,0),0)*$E$2/100</f>
        <v>0</v>
      </c>
      <c r="BD155" s="5" t="str">
        <f t="shared" si="39"/>
        <v>,  0,0,0</v>
      </c>
      <c r="BE155" s="43">
        <f>IFERROR(VLOOKUP(R155,Таблица1[],3,0),0)*$E$2/100</f>
        <v>0</v>
      </c>
      <c r="BF155" s="43">
        <f>IFERROR(VLOOKUP(R155,Таблица1[],2,0),0)*$E$2/100</f>
        <v>0</v>
      </c>
      <c r="BG155" s="43">
        <f>IFERROR(VLOOKUP(R155,Таблица1[],4,0),0)*$E$2/100</f>
        <v>0</v>
      </c>
      <c r="BH155" s="5" t="str">
        <f t="shared" si="40"/>
        <v>,  0,0,0</v>
      </c>
      <c r="BI155" s="43">
        <f>IFERROR(VLOOKUP(S155,Таблица1[],3,0),0)*$E$2/100</f>
        <v>0</v>
      </c>
      <c r="BJ155" s="43">
        <f>IFERROR(VLOOKUP(S155,Таблица1[],2,0),0)*$E$2/100</f>
        <v>0</v>
      </c>
      <c r="BK155" s="43">
        <f>IFERROR(VLOOKUP(S155,Таблица1[],4,0),0)*$E$2/100</f>
        <v>0</v>
      </c>
      <c r="BL155" s="5" t="str">
        <f t="shared" si="41"/>
        <v>,  0,0,0</v>
      </c>
      <c r="BM155" s="43">
        <f>IFERROR(VLOOKUP(T155,Таблица1[],3,0),0)*$E$2/100</f>
        <v>0</v>
      </c>
      <c r="BN155" s="43">
        <f>IFERROR(VLOOKUP(T155,Таблица1[],2,0),0)*$E$2/100</f>
        <v>0</v>
      </c>
      <c r="BO155" s="43">
        <f>IFERROR(VLOOKUP(T155,Таблица1[],4,0),0)*$E$2/100</f>
        <v>0</v>
      </c>
      <c r="BP155" s="5" t="str">
        <f t="shared" si="42"/>
        <v>,  0,0,0</v>
      </c>
      <c r="BQ155" s="43">
        <f>IFERROR(VLOOKUP(U155,Таблица1[],3,0),0)*$E$2/100</f>
        <v>0</v>
      </c>
      <c r="BR155" s="43">
        <f>IFERROR(VLOOKUP(U155,Таблица1[],2,0),0)*$E$2/100</f>
        <v>0</v>
      </c>
      <c r="BS155" s="43">
        <f>IFERROR(VLOOKUP(U155,Таблица1[],4,0),0)*$E$2/100</f>
        <v>0</v>
      </c>
      <c r="BT155" s="5" t="str">
        <f t="shared" si="43"/>
        <v>,  0,0,0</v>
      </c>
      <c r="BU155" s="43">
        <f>IFERROR(VLOOKUP(V155,Таблица1[],3,0),0)*$E$2/100</f>
        <v>0</v>
      </c>
      <c r="BV155" s="43">
        <f>IFERROR(VLOOKUP(V155,Таблица1[],2,0),0)*$E$2/100</f>
        <v>0</v>
      </c>
      <c r="BW155" s="43">
        <f>IFERROR(VLOOKUP(V155,Таблица1[],4,0),0)*$E$2/100</f>
        <v>0</v>
      </c>
      <c r="BX155" s="5" t="str">
        <f t="shared" si="44"/>
        <v>,  0,0,0</v>
      </c>
      <c r="BY155" s="43">
        <f>IFERROR(VLOOKUP(W155,Таблица1[],3,0),0)*$E$2/100</f>
        <v>0</v>
      </c>
      <c r="BZ155" s="43">
        <f>IFERROR(VLOOKUP(W155,Таблица1[],2,0),0)*$E$2/100</f>
        <v>0</v>
      </c>
      <c r="CA155" s="43">
        <f>IFERROR(VLOOKUP(W155,Таблица1[],4,0),0)*$E$2/100</f>
        <v>0</v>
      </c>
      <c r="CB155" s="5" t="str">
        <f t="shared" si="45"/>
        <v>,  0,0,0</v>
      </c>
      <c r="CC155" s="43">
        <f>IFERROR(VLOOKUP(X155,Таблица1[],3,0),0)*$E$2/100</f>
        <v>0</v>
      </c>
      <c r="CD155" s="43">
        <f>IFERROR(VLOOKUP(X155,Таблица1[],2,0),0)*$E$2/100</f>
        <v>0</v>
      </c>
      <c r="CE155" s="43">
        <f>IFERROR(VLOOKUP(X155,Таблица1[],4,0),0)*$E$2/100</f>
        <v>0</v>
      </c>
      <c r="CF155" s="5" t="str">
        <f t="shared" si="46"/>
        <v>,  0,0,0</v>
      </c>
      <c r="CG155" s="43">
        <f>IFERROR(VLOOKUP(Y155,Таблица1[],3,0),0)*$E$2/100</f>
        <v>0</v>
      </c>
      <c r="CH155" s="43">
        <f>IFERROR(VLOOKUP(Y155,Таблица1[],2,0),0)*$E$2/100</f>
        <v>0</v>
      </c>
      <c r="CI155" s="43">
        <f>IFERROR(VLOOKUP(Y155,Таблица1[],4,0),0)*$E$2/100</f>
        <v>0</v>
      </c>
      <c r="CJ155" s="5" t="str">
        <f t="shared" si="47"/>
        <v>,  0,0,0</v>
      </c>
      <c r="CK155" s="43">
        <f>IFERROR(VLOOKUP(Z155,Таблица1[],3,0),0)*$E$2/100</f>
        <v>0</v>
      </c>
      <c r="CL155" s="43">
        <f>IFERROR(VLOOKUP(Z155,Таблица1[],2,0),0)*$E$2/100</f>
        <v>0</v>
      </c>
      <c r="CM155" s="43">
        <f>IFERROR(VLOOKUP(Z155,Таблица1[],4,0),0)*$E$2/100</f>
        <v>0</v>
      </c>
      <c r="CN155" s="5" t="str">
        <f t="shared" si="48"/>
        <v>,  0,0,0</v>
      </c>
      <c r="CO155" s="43">
        <f>IFERROR(VLOOKUP(AA155,Таблица1[],3,0),0)*$E$2/100</f>
        <v>0</v>
      </c>
      <c r="CP155" s="43">
        <f>IFERROR(VLOOKUP(AA155,Таблица1[],2,0),0)*$E$2/100</f>
        <v>0</v>
      </c>
      <c r="CQ155" s="43">
        <f>IFERROR(VLOOKUP(AA155,Таблица1[],4,0),0)*$E$2/100</f>
        <v>0</v>
      </c>
      <c r="CR155" s="5" t="str">
        <f t="shared" si="49"/>
        <v>,  0,0,0</v>
      </c>
    </row>
    <row r="156" spans="2:96" x14ac:dyDescent="0.45">
      <c r="B156" s="43">
        <v>64</v>
      </c>
      <c r="C156" s="43">
        <v>0</v>
      </c>
      <c r="D156" s="43">
        <v>20</v>
      </c>
      <c r="E156" s="43">
        <v>1</v>
      </c>
      <c r="F156" t="str">
        <f t="shared" si="50"/>
        <v>64,0,20,1</v>
      </c>
      <c r="AC156" t="str">
        <f>CONCATENATE($X$2,F156,CR156,CN156,CJ156,CF156,CB156,BX156,BT156,BP156,BL156,BH156,BD156,AZ156)</f>
        <v>.DB   64,0,20,1,  0,0,0,  0,0,0,  0,0,0,  0,0,0,  0,0,0,  0,0,0,  0,0,0,  0,0,0,  0,0,0,  0,0,0,  0,0,0,  0,0,0</v>
      </c>
      <c r="AD156" s="43" t="s">
        <v>24</v>
      </c>
      <c r="AE156" s="43"/>
      <c r="AF156" s="43"/>
      <c r="AG156" s="49">
        <f>IFERROR(VLOOKUP(HLOOKUP($AG$4,$H$4:$AA$24,ROW(AH156)-3, FALSE),Таблица1[],3,0),0)*$E$2/100</f>
        <v>0</v>
      </c>
      <c r="AH156" s="49">
        <f>IFERROR(VLOOKUP(HLOOKUP($AG$4,$H$4:$AA$24,ROW(AH156)-3, FALSE),Таблица1[],2,0),0)*$E$2/100</f>
        <v>0</v>
      </c>
      <c r="AI156" s="49">
        <f>IFERROR(VLOOKUP(HLOOKUP($AG$4,$H$4:$AA$24,ROW(AH156)-3, FALSE),Таблица1[],4,0),0)*$E$2/100</f>
        <v>0</v>
      </c>
      <c r="AJ156" s="5" t="str">
        <f t="shared" si="34"/>
        <v>,  0,0,0</v>
      </c>
      <c r="AK156" s="49">
        <f>IFERROR(VLOOKUP(G156,Таблица1[],3,0),0)*$E$2/100</f>
        <v>0</v>
      </c>
      <c r="AL156" s="43">
        <f>IFERROR(VLOOKUP(G156,Таблица1[],2,0),0)*$E$2/100</f>
        <v>0</v>
      </c>
      <c r="AM156" s="43">
        <f>IFERROR(VLOOKUP(G156,Таблица1[],4,0),0)*$E$2/100</f>
        <v>0</v>
      </c>
      <c r="AN156" s="5" t="str">
        <f t="shared" si="35"/>
        <v>,  0,0,0</v>
      </c>
      <c r="AO156" s="49">
        <f>IFERROR(VLOOKUP(K156,Таблица1[],3,0),0)*$E$2/100</f>
        <v>0</v>
      </c>
      <c r="AP156" s="43">
        <f>IFERROR(VLOOKUP(K156,Таблица1[],2,0),0)*$E$2/100</f>
        <v>0</v>
      </c>
      <c r="AQ156" s="43">
        <f>IFERROR(VLOOKUP(K156,Таблица1[],4,0),0)*$E$2/100</f>
        <v>0</v>
      </c>
      <c r="AR156" s="5" t="str">
        <f t="shared" si="36"/>
        <v>,  0,0,0</v>
      </c>
      <c r="AS156" s="49">
        <f>IFERROR(VLOOKUP(O156,Таблица1[],3,0),0)*$E$2/100</f>
        <v>0</v>
      </c>
      <c r="AT156" s="43">
        <f>IFERROR(VLOOKUP(O156,Таблица1[],2,0),0)*$E$2/100</f>
        <v>0</v>
      </c>
      <c r="AU156" s="43">
        <f>IFERROR(VLOOKUP(O156,Таблица1[],4,0),0)*$E$2/100</f>
        <v>0</v>
      </c>
      <c r="AV156" s="5" t="str">
        <f t="shared" si="37"/>
        <v>,  0,0,0</v>
      </c>
      <c r="AW156" s="47">
        <f>IFERROR(VLOOKUP(P156,Таблица1[],3,0),0)*$E$2/100</f>
        <v>0</v>
      </c>
      <c r="AX156" s="43">
        <f>IFERROR(VLOOKUP(P156,Таблица1[],2,0),0)*$E$2/100</f>
        <v>0</v>
      </c>
      <c r="AY156" s="43">
        <f>IFERROR(VLOOKUP(P156,Таблица1[],4,0),0)*$E$2/100</f>
        <v>0</v>
      </c>
      <c r="AZ156" s="5" t="str">
        <f t="shared" si="38"/>
        <v>,  0,0,0</v>
      </c>
      <c r="BA156" s="43">
        <f>IFERROR(VLOOKUP(Q156,Таблица1[],3,0),0)*$E$2/100</f>
        <v>0</v>
      </c>
      <c r="BB156" s="43">
        <f>IFERROR(VLOOKUP(Q156,Таблица1[],2,0),0)*$E$2/100</f>
        <v>0</v>
      </c>
      <c r="BC156" s="43">
        <f>IFERROR(VLOOKUP(Q156,Таблица1[],4,0),0)*$E$2/100</f>
        <v>0</v>
      </c>
      <c r="BD156" s="5" t="str">
        <f t="shared" si="39"/>
        <v>,  0,0,0</v>
      </c>
      <c r="BE156" s="43">
        <f>IFERROR(VLOOKUP(R156,Таблица1[],3,0),0)*$E$2/100</f>
        <v>0</v>
      </c>
      <c r="BF156" s="43">
        <f>IFERROR(VLOOKUP(R156,Таблица1[],2,0),0)*$E$2/100</f>
        <v>0</v>
      </c>
      <c r="BG156" s="43">
        <f>IFERROR(VLOOKUP(R156,Таблица1[],4,0),0)*$E$2/100</f>
        <v>0</v>
      </c>
      <c r="BH156" s="5" t="str">
        <f t="shared" si="40"/>
        <v>,  0,0,0</v>
      </c>
      <c r="BI156" s="43">
        <f>IFERROR(VLOOKUP(S156,Таблица1[],3,0),0)*$E$2/100</f>
        <v>0</v>
      </c>
      <c r="BJ156" s="43">
        <f>IFERROR(VLOOKUP(S156,Таблица1[],2,0),0)*$E$2/100</f>
        <v>0</v>
      </c>
      <c r="BK156" s="43">
        <f>IFERROR(VLOOKUP(S156,Таблица1[],4,0),0)*$E$2/100</f>
        <v>0</v>
      </c>
      <c r="BL156" s="5" t="str">
        <f t="shared" si="41"/>
        <v>,  0,0,0</v>
      </c>
      <c r="BM156" s="43">
        <f>IFERROR(VLOOKUP(T156,Таблица1[],3,0),0)*$E$2/100</f>
        <v>0</v>
      </c>
      <c r="BN156" s="43">
        <f>IFERROR(VLOOKUP(T156,Таблица1[],2,0),0)*$E$2/100</f>
        <v>0</v>
      </c>
      <c r="BO156" s="43">
        <f>IFERROR(VLOOKUP(T156,Таблица1[],4,0),0)*$E$2/100</f>
        <v>0</v>
      </c>
      <c r="BP156" s="5" t="str">
        <f t="shared" si="42"/>
        <v>,  0,0,0</v>
      </c>
      <c r="BQ156" s="43">
        <f>IFERROR(VLOOKUP(U156,Таблица1[],3,0),0)*$E$2/100</f>
        <v>0</v>
      </c>
      <c r="BR156" s="43">
        <f>IFERROR(VLOOKUP(U156,Таблица1[],2,0),0)*$E$2/100</f>
        <v>0</v>
      </c>
      <c r="BS156" s="43">
        <f>IFERROR(VLOOKUP(U156,Таблица1[],4,0),0)*$E$2/100</f>
        <v>0</v>
      </c>
      <c r="BT156" s="5" t="str">
        <f t="shared" si="43"/>
        <v>,  0,0,0</v>
      </c>
      <c r="BU156" s="43">
        <f>IFERROR(VLOOKUP(V156,Таблица1[],3,0),0)*$E$2/100</f>
        <v>0</v>
      </c>
      <c r="BV156" s="43">
        <f>IFERROR(VLOOKUP(V156,Таблица1[],2,0),0)*$E$2/100</f>
        <v>0</v>
      </c>
      <c r="BW156" s="43">
        <f>IFERROR(VLOOKUP(V156,Таблица1[],4,0),0)*$E$2/100</f>
        <v>0</v>
      </c>
      <c r="BX156" s="5" t="str">
        <f t="shared" si="44"/>
        <v>,  0,0,0</v>
      </c>
      <c r="BY156" s="43">
        <f>IFERROR(VLOOKUP(W156,Таблица1[],3,0),0)*$E$2/100</f>
        <v>0</v>
      </c>
      <c r="BZ156" s="43">
        <f>IFERROR(VLOOKUP(W156,Таблица1[],2,0),0)*$E$2/100</f>
        <v>0</v>
      </c>
      <c r="CA156" s="43">
        <f>IFERROR(VLOOKUP(W156,Таблица1[],4,0),0)*$E$2/100</f>
        <v>0</v>
      </c>
      <c r="CB156" s="5" t="str">
        <f t="shared" si="45"/>
        <v>,  0,0,0</v>
      </c>
      <c r="CC156" s="43">
        <f>IFERROR(VLOOKUP(X156,Таблица1[],3,0),0)*$E$2/100</f>
        <v>0</v>
      </c>
      <c r="CD156" s="43">
        <f>IFERROR(VLOOKUP(X156,Таблица1[],2,0),0)*$E$2/100</f>
        <v>0</v>
      </c>
      <c r="CE156" s="43">
        <f>IFERROR(VLOOKUP(X156,Таблица1[],4,0),0)*$E$2/100</f>
        <v>0</v>
      </c>
      <c r="CF156" s="5" t="str">
        <f t="shared" si="46"/>
        <v>,  0,0,0</v>
      </c>
      <c r="CG156" s="43">
        <f>IFERROR(VLOOKUP(Y156,Таблица1[],3,0),0)*$E$2/100</f>
        <v>0</v>
      </c>
      <c r="CH156" s="43">
        <f>IFERROR(VLOOKUP(Y156,Таблица1[],2,0),0)*$E$2/100</f>
        <v>0</v>
      </c>
      <c r="CI156" s="43">
        <f>IFERROR(VLOOKUP(Y156,Таблица1[],4,0),0)*$E$2/100</f>
        <v>0</v>
      </c>
      <c r="CJ156" s="5" t="str">
        <f t="shared" si="47"/>
        <v>,  0,0,0</v>
      </c>
      <c r="CK156" s="43">
        <f>IFERROR(VLOOKUP(Z156,Таблица1[],3,0),0)*$E$2/100</f>
        <v>0</v>
      </c>
      <c r="CL156" s="43">
        <f>IFERROR(VLOOKUP(Z156,Таблица1[],2,0),0)*$E$2/100</f>
        <v>0</v>
      </c>
      <c r="CM156" s="43">
        <f>IFERROR(VLOOKUP(Z156,Таблица1[],4,0),0)*$E$2/100</f>
        <v>0</v>
      </c>
      <c r="CN156" s="5" t="str">
        <f t="shared" si="48"/>
        <v>,  0,0,0</v>
      </c>
      <c r="CO156" s="43">
        <f>IFERROR(VLOOKUP(AA156,Таблица1[],3,0),0)*$E$2/100</f>
        <v>0</v>
      </c>
      <c r="CP156" s="43">
        <f>IFERROR(VLOOKUP(AA156,Таблица1[],2,0),0)*$E$2/100</f>
        <v>0</v>
      </c>
      <c r="CQ156" s="43">
        <f>IFERROR(VLOOKUP(AA156,Таблица1[],4,0),0)*$E$2/100</f>
        <v>0</v>
      </c>
      <c r="CR156" s="5" t="str">
        <f t="shared" si="49"/>
        <v>,  0,0,0</v>
      </c>
    </row>
    <row r="157" spans="2:96" x14ac:dyDescent="0.45">
      <c r="B157" s="43">
        <v>64</v>
      </c>
      <c r="C157" s="43">
        <v>0</v>
      </c>
      <c r="D157" s="43">
        <v>20</v>
      </c>
      <c r="E157" s="43">
        <v>1</v>
      </c>
      <c r="F157" t="str">
        <f t="shared" si="50"/>
        <v>64,0,20,1</v>
      </c>
      <c r="AC157" t="str">
        <f>CONCATENATE($X$2,F157,CR157,CN157,CJ157,CF157,CB157,BX157,BT157,BP157,BL157,BH157,BD157,AZ157)</f>
        <v>.DB   64,0,20,1,  0,0,0,  0,0,0,  0,0,0,  0,0,0,  0,0,0,  0,0,0,  0,0,0,  0,0,0,  0,0,0,  0,0,0,  0,0,0,  0,0,0</v>
      </c>
      <c r="AD157" s="43" t="s">
        <v>24</v>
      </c>
      <c r="AE157" s="43"/>
      <c r="AF157" s="43"/>
      <c r="AG157" s="49">
        <f>IFERROR(VLOOKUP(HLOOKUP($AG$4,$H$4:$AA$24,ROW(AH157)-3, FALSE),Таблица1[],3,0),0)*$E$2/100</f>
        <v>0</v>
      </c>
      <c r="AH157" s="49">
        <f>IFERROR(VLOOKUP(HLOOKUP($AG$4,$H$4:$AA$24,ROW(AH157)-3, FALSE),Таблица1[],2,0),0)*$E$2/100</f>
        <v>0</v>
      </c>
      <c r="AI157" s="49">
        <f>IFERROR(VLOOKUP(HLOOKUP($AG$4,$H$4:$AA$24,ROW(AH157)-3, FALSE),Таблица1[],4,0),0)*$E$2/100</f>
        <v>0</v>
      </c>
      <c r="AJ157" s="5" t="str">
        <f t="shared" si="34"/>
        <v>,  0,0,0</v>
      </c>
      <c r="AK157" s="49">
        <f>IFERROR(VLOOKUP(G157,Таблица1[],3,0),0)*$E$2/100</f>
        <v>0</v>
      </c>
      <c r="AL157" s="43">
        <f>IFERROR(VLOOKUP(G157,Таблица1[],2,0),0)*$E$2/100</f>
        <v>0</v>
      </c>
      <c r="AM157" s="43">
        <f>IFERROR(VLOOKUP(G157,Таблица1[],4,0),0)*$E$2/100</f>
        <v>0</v>
      </c>
      <c r="AN157" s="5" t="str">
        <f t="shared" si="35"/>
        <v>,  0,0,0</v>
      </c>
      <c r="AO157" s="49">
        <f>IFERROR(VLOOKUP(K157,Таблица1[],3,0),0)*$E$2/100</f>
        <v>0</v>
      </c>
      <c r="AP157" s="43">
        <f>IFERROR(VLOOKUP(K157,Таблица1[],2,0),0)*$E$2/100</f>
        <v>0</v>
      </c>
      <c r="AQ157" s="43">
        <f>IFERROR(VLOOKUP(K157,Таблица1[],4,0),0)*$E$2/100</f>
        <v>0</v>
      </c>
      <c r="AR157" s="5" t="str">
        <f t="shared" si="36"/>
        <v>,  0,0,0</v>
      </c>
      <c r="AS157" s="49">
        <f>IFERROR(VLOOKUP(O157,Таблица1[],3,0),0)*$E$2/100</f>
        <v>0</v>
      </c>
      <c r="AT157" s="43">
        <f>IFERROR(VLOOKUP(O157,Таблица1[],2,0),0)*$E$2/100</f>
        <v>0</v>
      </c>
      <c r="AU157" s="43">
        <f>IFERROR(VLOOKUP(O157,Таблица1[],4,0),0)*$E$2/100</f>
        <v>0</v>
      </c>
      <c r="AV157" s="5" t="str">
        <f t="shared" si="37"/>
        <v>,  0,0,0</v>
      </c>
      <c r="AW157" s="47">
        <f>IFERROR(VLOOKUP(P157,Таблица1[],3,0),0)*$E$2/100</f>
        <v>0</v>
      </c>
      <c r="AX157" s="43">
        <f>IFERROR(VLOOKUP(P157,Таблица1[],2,0),0)*$E$2/100</f>
        <v>0</v>
      </c>
      <c r="AY157" s="43">
        <f>IFERROR(VLOOKUP(P157,Таблица1[],4,0),0)*$E$2/100</f>
        <v>0</v>
      </c>
      <c r="AZ157" s="5" t="str">
        <f t="shared" si="38"/>
        <v>,  0,0,0</v>
      </c>
      <c r="BA157" s="43">
        <f>IFERROR(VLOOKUP(Q157,Таблица1[],3,0),0)*$E$2/100</f>
        <v>0</v>
      </c>
      <c r="BB157" s="43">
        <f>IFERROR(VLOOKUP(Q157,Таблица1[],2,0),0)*$E$2/100</f>
        <v>0</v>
      </c>
      <c r="BC157" s="43">
        <f>IFERROR(VLOOKUP(Q157,Таблица1[],4,0),0)*$E$2/100</f>
        <v>0</v>
      </c>
      <c r="BD157" s="5" t="str">
        <f t="shared" si="39"/>
        <v>,  0,0,0</v>
      </c>
      <c r="BE157" s="43">
        <f>IFERROR(VLOOKUP(R157,Таблица1[],3,0),0)*$E$2/100</f>
        <v>0</v>
      </c>
      <c r="BF157" s="43">
        <f>IFERROR(VLOOKUP(R157,Таблица1[],2,0),0)*$E$2/100</f>
        <v>0</v>
      </c>
      <c r="BG157" s="43">
        <f>IFERROR(VLOOKUP(R157,Таблица1[],4,0),0)*$E$2/100</f>
        <v>0</v>
      </c>
      <c r="BH157" s="5" t="str">
        <f t="shared" si="40"/>
        <v>,  0,0,0</v>
      </c>
      <c r="BI157" s="43">
        <f>IFERROR(VLOOKUP(S157,Таблица1[],3,0),0)*$E$2/100</f>
        <v>0</v>
      </c>
      <c r="BJ157" s="43">
        <f>IFERROR(VLOOKUP(S157,Таблица1[],2,0),0)*$E$2/100</f>
        <v>0</v>
      </c>
      <c r="BK157" s="43">
        <f>IFERROR(VLOOKUP(S157,Таблица1[],4,0),0)*$E$2/100</f>
        <v>0</v>
      </c>
      <c r="BL157" s="5" t="str">
        <f t="shared" si="41"/>
        <v>,  0,0,0</v>
      </c>
      <c r="BM157" s="43">
        <f>IFERROR(VLOOKUP(T157,Таблица1[],3,0),0)*$E$2/100</f>
        <v>0</v>
      </c>
      <c r="BN157" s="43">
        <f>IFERROR(VLOOKUP(T157,Таблица1[],2,0),0)*$E$2/100</f>
        <v>0</v>
      </c>
      <c r="BO157" s="43">
        <f>IFERROR(VLOOKUP(T157,Таблица1[],4,0),0)*$E$2/100</f>
        <v>0</v>
      </c>
      <c r="BP157" s="5" t="str">
        <f t="shared" si="42"/>
        <v>,  0,0,0</v>
      </c>
      <c r="BQ157" s="43">
        <f>IFERROR(VLOOKUP(U157,Таблица1[],3,0),0)*$E$2/100</f>
        <v>0</v>
      </c>
      <c r="BR157" s="43">
        <f>IFERROR(VLOOKUP(U157,Таблица1[],2,0),0)*$E$2/100</f>
        <v>0</v>
      </c>
      <c r="BS157" s="43">
        <f>IFERROR(VLOOKUP(U157,Таблица1[],4,0),0)*$E$2/100</f>
        <v>0</v>
      </c>
      <c r="BT157" s="5" t="str">
        <f t="shared" si="43"/>
        <v>,  0,0,0</v>
      </c>
      <c r="BU157" s="43">
        <f>IFERROR(VLOOKUP(V157,Таблица1[],3,0),0)*$E$2/100</f>
        <v>0</v>
      </c>
      <c r="BV157" s="43">
        <f>IFERROR(VLOOKUP(V157,Таблица1[],2,0),0)*$E$2/100</f>
        <v>0</v>
      </c>
      <c r="BW157" s="43">
        <f>IFERROR(VLOOKUP(V157,Таблица1[],4,0),0)*$E$2/100</f>
        <v>0</v>
      </c>
      <c r="BX157" s="5" t="str">
        <f t="shared" si="44"/>
        <v>,  0,0,0</v>
      </c>
      <c r="BY157" s="43">
        <f>IFERROR(VLOOKUP(W157,Таблица1[],3,0),0)*$E$2/100</f>
        <v>0</v>
      </c>
      <c r="BZ157" s="43">
        <f>IFERROR(VLOOKUP(W157,Таблица1[],2,0),0)*$E$2/100</f>
        <v>0</v>
      </c>
      <c r="CA157" s="43">
        <f>IFERROR(VLOOKUP(W157,Таблица1[],4,0),0)*$E$2/100</f>
        <v>0</v>
      </c>
      <c r="CB157" s="5" t="str">
        <f t="shared" si="45"/>
        <v>,  0,0,0</v>
      </c>
      <c r="CC157" s="43">
        <f>IFERROR(VLOOKUP(X157,Таблица1[],3,0),0)*$E$2/100</f>
        <v>0</v>
      </c>
      <c r="CD157" s="43">
        <f>IFERROR(VLOOKUP(X157,Таблица1[],2,0),0)*$E$2/100</f>
        <v>0</v>
      </c>
      <c r="CE157" s="43">
        <f>IFERROR(VLOOKUP(X157,Таблица1[],4,0),0)*$E$2/100</f>
        <v>0</v>
      </c>
      <c r="CF157" s="5" t="str">
        <f t="shared" si="46"/>
        <v>,  0,0,0</v>
      </c>
      <c r="CG157" s="43">
        <f>IFERROR(VLOOKUP(Y157,Таблица1[],3,0),0)*$E$2/100</f>
        <v>0</v>
      </c>
      <c r="CH157" s="43">
        <f>IFERROR(VLOOKUP(Y157,Таблица1[],2,0),0)*$E$2/100</f>
        <v>0</v>
      </c>
      <c r="CI157" s="43">
        <f>IFERROR(VLOOKUP(Y157,Таблица1[],4,0),0)*$E$2/100</f>
        <v>0</v>
      </c>
      <c r="CJ157" s="5" t="str">
        <f t="shared" si="47"/>
        <v>,  0,0,0</v>
      </c>
      <c r="CK157" s="43">
        <f>IFERROR(VLOOKUP(Z157,Таблица1[],3,0),0)*$E$2/100</f>
        <v>0</v>
      </c>
      <c r="CL157" s="43">
        <f>IFERROR(VLOOKUP(Z157,Таблица1[],2,0),0)*$E$2/100</f>
        <v>0</v>
      </c>
      <c r="CM157" s="43">
        <f>IFERROR(VLOOKUP(Z157,Таблица1[],4,0),0)*$E$2/100</f>
        <v>0</v>
      </c>
      <c r="CN157" s="5" t="str">
        <f t="shared" si="48"/>
        <v>,  0,0,0</v>
      </c>
      <c r="CO157" s="43">
        <f>IFERROR(VLOOKUP(AA157,Таблица1[],3,0),0)*$E$2/100</f>
        <v>0</v>
      </c>
      <c r="CP157" s="43">
        <f>IFERROR(VLOOKUP(AA157,Таблица1[],2,0),0)*$E$2/100</f>
        <v>0</v>
      </c>
      <c r="CQ157" s="43">
        <f>IFERROR(VLOOKUP(AA157,Таблица1[],4,0),0)*$E$2/100</f>
        <v>0</v>
      </c>
      <c r="CR157" s="5" t="str">
        <f t="shared" si="49"/>
        <v>,  0,0,0</v>
      </c>
    </row>
    <row r="158" spans="2:96" x14ac:dyDescent="0.45">
      <c r="B158" s="43">
        <v>64</v>
      </c>
      <c r="C158" s="43">
        <v>0</v>
      </c>
      <c r="D158" s="43">
        <v>20</v>
      </c>
      <c r="E158" s="43">
        <v>1</v>
      </c>
      <c r="F158" t="str">
        <f t="shared" si="50"/>
        <v>64,0,20,1</v>
      </c>
      <c r="AC158" t="str">
        <f>CONCATENATE($X$2,F158,CR158,CN158,CJ158,CF158,CB158,BX158,BT158,BP158,BL158,BH158,BD158,AZ158)</f>
        <v>.DB   64,0,20,1,  0,0,0,  0,0,0,  0,0,0,  0,0,0,  0,0,0,  0,0,0,  0,0,0,  0,0,0,  0,0,0,  0,0,0,  0,0,0,  0,0,0</v>
      </c>
      <c r="AD158" s="43" t="s">
        <v>24</v>
      </c>
      <c r="AE158" s="43"/>
      <c r="AF158" s="43"/>
      <c r="AG158" s="49">
        <f>IFERROR(VLOOKUP(HLOOKUP($AG$4,$H$4:$AA$24,ROW(AH158)-3, FALSE),Таблица1[],3,0),0)*$E$2/100</f>
        <v>0</v>
      </c>
      <c r="AH158" s="49">
        <f>IFERROR(VLOOKUP(HLOOKUP($AG$4,$H$4:$AA$24,ROW(AH158)-3, FALSE),Таблица1[],2,0),0)*$E$2/100</f>
        <v>0</v>
      </c>
      <c r="AI158" s="49">
        <f>IFERROR(VLOOKUP(HLOOKUP($AG$4,$H$4:$AA$24,ROW(AH158)-3, FALSE),Таблица1[],4,0),0)*$E$2/100</f>
        <v>0</v>
      </c>
      <c r="AJ158" s="5" t="str">
        <f t="shared" si="34"/>
        <v>,  0,0,0</v>
      </c>
      <c r="AK158" s="49">
        <f>IFERROR(VLOOKUP(G158,Таблица1[],3,0),0)*$E$2/100</f>
        <v>0</v>
      </c>
      <c r="AL158" s="43">
        <f>IFERROR(VLOOKUP(G158,Таблица1[],2,0),0)*$E$2/100</f>
        <v>0</v>
      </c>
      <c r="AM158" s="43">
        <f>IFERROR(VLOOKUP(G158,Таблица1[],4,0),0)*$E$2/100</f>
        <v>0</v>
      </c>
      <c r="AN158" s="5" t="str">
        <f t="shared" si="35"/>
        <v>,  0,0,0</v>
      </c>
      <c r="AO158" s="49">
        <f>IFERROR(VLOOKUP(K158,Таблица1[],3,0),0)*$E$2/100</f>
        <v>0</v>
      </c>
      <c r="AP158" s="43">
        <f>IFERROR(VLOOKUP(K158,Таблица1[],2,0),0)*$E$2/100</f>
        <v>0</v>
      </c>
      <c r="AQ158" s="43">
        <f>IFERROR(VLOOKUP(K158,Таблица1[],4,0),0)*$E$2/100</f>
        <v>0</v>
      </c>
      <c r="AR158" s="5" t="str">
        <f t="shared" si="36"/>
        <v>,  0,0,0</v>
      </c>
      <c r="AS158" s="49">
        <f>IFERROR(VLOOKUP(O158,Таблица1[],3,0),0)*$E$2/100</f>
        <v>0</v>
      </c>
      <c r="AT158" s="43">
        <f>IFERROR(VLOOKUP(O158,Таблица1[],2,0),0)*$E$2/100</f>
        <v>0</v>
      </c>
      <c r="AU158" s="43">
        <f>IFERROR(VLOOKUP(O158,Таблица1[],4,0),0)*$E$2/100</f>
        <v>0</v>
      </c>
      <c r="AV158" s="5" t="str">
        <f t="shared" si="37"/>
        <v>,  0,0,0</v>
      </c>
      <c r="AW158" s="47">
        <f>IFERROR(VLOOKUP(P158,Таблица1[],3,0),0)*$E$2/100</f>
        <v>0</v>
      </c>
      <c r="AX158" s="43">
        <f>IFERROR(VLOOKUP(P158,Таблица1[],2,0),0)*$E$2/100</f>
        <v>0</v>
      </c>
      <c r="AY158" s="43">
        <f>IFERROR(VLOOKUP(P158,Таблица1[],4,0),0)*$E$2/100</f>
        <v>0</v>
      </c>
      <c r="AZ158" s="5" t="str">
        <f t="shared" si="38"/>
        <v>,  0,0,0</v>
      </c>
      <c r="BA158" s="43">
        <f>IFERROR(VLOOKUP(Q158,Таблица1[],3,0),0)*$E$2/100</f>
        <v>0</v>
      </c>
      <c r="BB158" s="43">
        <f>IFERROR(VLOOKUP(Q158,Таблица1[],2,0),0)*$E$2/100</f>
        <v>0</v>
      </c>
      <c r="BC158" s="43">
        <f>IFERROR(VLOOKUP(Q158,Таблица1[],4,0),0)*$E$2/100</f>
        <v>0</v>
      </c>
      <c r="BD158" s="5" t="str">
        <f t="shared" si="39"/>
        <v>,  0,0,0</v>
      </c>
      <c r="BE158" s="43">
        <f>IFERROR(VLOOKUP(R158,Таблица1[],3,0),0)*$E$2/100</f>
        <v>0</v>
      </c>
      <c r="BF158" s="43">
        <f>IFERROR(VLOOKUP(R158,Таблица1[],2,0),0)*$E$2/100</f>
        <v>0</v>
      </c>
      <c r="BG158" s="43">
        <f>IFERROR(VLOOKUP(R158,Таблица1[],4,0),0)*$E$2/100</f>
        <v>0</v>
      </c>
      <c r="BH158" s="5" t="str">
        <f t="shared" si="40"/>
        <v>,  0,0,0</v>
      </c>
      <c r="BI158" s="43">
        <f>IFERROR(VLOOKUP(S158,Таблица1[],3,0),0)*$E$2/100</f>
        <v>0</v>
      </c>
      <c r="BJ158" s="43">
        <f>IFERROR(VLOOKUP(S158,Таблица1[],2,0),0)*$E$2/100</f>
        <v>0</v>
      </c>
      <c r="BK158" s="43">
        <f>IFERROR(VLOOKUP(S158,Таблица1[],4,0),0)*$E$2/100</f>
        <v>0</v>
      </c>
      <c r="BL158" s="5" t="str">
        <f t="shared" si="41"/>
        <v>,  0,0,0</v>
      </c>
      <c r="BM158" s="43">
        <f>IFERROR(VLOOKUP(T158,Таблица1[],3,0),0)*$E$2/100</f>
        <v>0</v>
      </c>
      <c r="BN158" s="43">
        <f>IFERROR(VLOOKUP(T158,Таблица1[],2,0),0)*$E$2/100</f>
        <v>0</v>
      </c>
      <c r="BO158" s="43">
        <f>IFERROR(VLOOKUP(T158,Таблица1[],4,0),0)*$E$2/100</f>
        <v>0</v>
      </c>
      <c r="BP158" s="5" t="str">
        <f t="shared" si="42"/>
        <v>,  0,0,0</v>
      </c>
      <c r="BQ158" s="43">
        <f>IFERROR(VLOOKUP(U158,Таблица1[],3,0),0)*$E$2/100</f>
        <v>0</v>
      </c>
      <c r="BR158" s="43">
        <f>IFERROR(VLOOKUP(U158,Таблица1[],2,0),0)*$E$2/100</f>
        <v>0</v>
      </c>
      <c r="BS158" s="43">
        <f>IFERROR(VLOOKUP(U158,Таблица1[],4,0),0)*$E$2/100</f>
        <v>0</v>
      </c>
      <c r="BT158" s="5" t="str">
        <f t="shared" si="43"/>
        <v>,  0,0,0</v>
      </c>
      <c r="BU158" s="43">
        <f>IFERROR(VLOOKUP(V158,Таблица1[],3,0),0)*$E$2/100</f>
        <v>0</v>
      </c>
      <c r="BV158" s="43">
        <f>IFERROR(VLOOKUP(V158,Таблица1[],2,0),0)*$E$2/100</f>
        <v>0</v>
      </c>
      <c r="BW158" s="43">
        <f>IFERROR(VLOOKUP(V158,Таблица1[],4,0),0)*$E$2/100</f>
        <v>0</v>
      </c>
      <c r="BX158" s="5" t="str">
        <f t="shared" si="44"/>
        <v>,  0,0,0</v>
      </c>
      <c r="BY158" s="43">
        <f>IFERROR(VLOOKUP(W158,Таблица1[],3,0),0)*$E$2/100</f>
        <v>0</v>
      </c>
      <c r="BZ158" s="43">
        <f>IFERROR(VLOOKUP(W158,Таблица1[],2,0),0)*$E$2/100</f>
        <v>0</v>
      </c>
      <c r="CA158" s="43">
        <f>IFERROR(VLOOKUP(W158,Таблица1[],4,0),0)*$E$2/100</f>
        <v>0</v>
      </c>
      <c r="CB158" s="5" t="str">
        <f t="shared" si="45"/>
        <v>,  0,0,0</v>
      </c>
      <c r="CC158" s="43">
        <f>IFERROR(VLOOKUP(X158,Таблица1[],3,0),0)*$E$2/100</f>
        <v>0</v>
      </c>
      <c r="CD158" s="43">
        <f>IFERROR(VLOOKUP(X158,Таблица1[],2,0),0)*$E$2/100</f>
        <v>0</v>
      </c>
      <c r="CE158" s="43">
        <f>IFERROR(VLOOKUP(X158,Таблица1[],4,0),0)*$E$2/100</f>
        <v>0</v>
      </c>
      <c r="CF158" s="5" t="str">
        <f t="shared" si="46"/>
        <v>,  0,0,0</v>
      </c>
      <c r="CG158" s="43">
        <f>IFERROR(VLOOKUP(Y158,Таблица1[],3,0),0)*$E$2/100</f>
        <v>0</v>
      </c>
      <c r="CH158" s="43">
        <f>IFERROR(VLOOKUP(Y158,Таблица1[],2,0),0)*$E$2/100</f>
        <v>0</v>
      </c>
      <c r="CI158" s="43">
        <f>IFERROR(VLOOKUP(Y158,Таблица1[],4,0),0)*$E$2/100</f>
        <v>0</v>
      </c>
      <c r="CJ158" s="5" t="str">
        <f t="shared" si="47"/>
        <v>,  0,0,0</v>
      </c>
      <c r="CK158" s="43">
        <f>IFERROR(VLOOKUP(Z158,Таблица1[],3,0),0)*$E$2/100</f>
        <v>0</v>
      </c>
      <c r="CL158" s="43">
        <f>IFERROR(VLOOKUP(Z158,Таблица1[],2,0),0)*$E$2/100</f>
        <v>0</v>
      </c>
      <c r="CM158" s="43">
        <f>IFERROR(VLOOKUP(Z158,Таблица1[],4,0),0)*$E$2/100</f>
        <v>0</v>
      </c>
      <c r="CN158" s="5" t="str">
        <f t="shared" si="48"/>
        <v>,  0,0,0</v>
      </c>
      <c r="CO158" s="43">
        <f>IFERROR(VLOOKUP(AA158,Таблица1[],3,0),0)*$E$2/100</f>
        <v>0</v>
      </c>
      <c r="CP158" s="43">
        <f>IFERROR(VLOOKUP(AA158,Таблица1[],2,0),0)*$E$2/100</f>
        <v>0</v>
      </c>
      <c r="CQ158" s="43">
        <f>IFERROR(VLOOKUP(AA158,Таблица1[],4,0),0)*$E$2/100</f>
        <v>0</v>
      </c>
      <c r="CR158" s="5" t="str">
        <f t="shared" si="49"/>
        <v>,  0,0,0</v>
      </c>
    </row>
    <row r="159" spans="2:96" x14ac:dyDescent="0.45">
      <c r="B159" s="43">
        <v>64</v>
      </c>
      <c r="C159" s="43">
        <v>0</v>
      </c>
      <c r="D159" s="43">
        <v>20</v>
      </c>
      <c r="E159" s="43">
        <v>1</v>
      </c>
      <c r="F159" t="str">
        <f t="shared" si="50"/>
        <v>64,0,20,1</v>
      </c>
      <c r="AC159" t="str">
        <f>CONCATENATE($X$2,F159,CR159,CN159,CJ159,CF159,CB159,BX159,BT159,BP159,BL159,BH159,BD159,AZ159)</f>
        <v>.DB   64,0,20,1,  0,0,0,  0,0,0,  0,0,0,  0,0,0,  0,0,0,  0,0,0,  0,0,0,  0,0,0,  0,0,0,  0,0,0,  0,0,0,  0,0,0</v>
      </c>
      <c r="AD159" s="43" t="s">
        <v>24</v>
      </c>
      <c r="AE159" s="43"/>
      <c r="AF159" s="43"/>
      <c r="AG159" s="49">
        <f>IFERROR(VLOOKUP(HLOOKUP($AG$4,$H$4:$AA$24,ROW(AH159)-3, FALSE),Таблица1[],3,0),0)*$E$2/100</f>
        <v>0</v>
      </c>
      <c r="AH159" s="49">
        <f>IFERROR(VLOOKUP(HLOOKUP($AG$4,$H$4:$AA$24,ROW(AH159)-3, FALSE),Таблица1[],2,0),0)*$E$2/100</f>
        <v>0</v>
      </c>
      <c r="AI159" s="49">
        <f>IFERROR(VLOOKUP(HLOOKUP($AG$4,$H$4:$AA$24,ROW(AH159)-3, FALSE),Таблица1[],4,0),0)*$E$2/100</f>
        <v>0</v>
      </c>
      <c r="AJ159" s="5" t="str">
        <f t="shared" si="34"/>
        <v>,  0,0,0</v>
      </c>
      <c r="AK159" s="49">
        <f>IFERROR(VLOOKUP(G159,Таблица1[],3,0),0)*$E$2/100</f>
        <v>0</v>
      </c>
      <c r="AL159" s="43">
        <f>IFERROR(VLOOKUP(G159,Таблица1[],2,0),0)*$E$2/100</f>
        <v>0</v>
      </c>
      <c r="AM159" s="43">
        <f>IFERROR(VLOOKUP(G159,Таблица1[],4,0),0)*$E$2/100</f>
        <v>0</v>
      </c>
      <c r="AN159" s="5" t="str">
        <f t="shared" si="35"/>
        <v>,  0,0,0</v>
      </c>
      <c r="AO159" s="49">
        <f>IFERROR(VLOOKUP(K159,Таблица1[],3,0),0)*$E$2/100</f>
        <v>0</v>
      </c>
      <c r="AP159" s="43">
        <f>IFERROR(VLOOKUP(K159,Таблица1[],2,0),0)*$E$2/100</f>
        <v>0</v>
      </c>
      <c r="AQ159" s="43">
        <f>IFERROR(VLOOKUP(K159,Таблица1[],4,0),0)*$E$2/100</f>
        <v>0</v>
      </c>
      <c r="AR159" s="5" t="str">
        <f t="shared" si="36"/>
        <v>,  0,0,0</v>
      </c>
      <c r="AS159" s="49">
        <f>IFERROR(VLOOKUP(O159,Таблица1[],3,0),0)*$E$2/100</f>
        <v>0</v>
      </c>
      <c r="AT159" s="43">
        <f>IFERROR(VLOOKUP(O159,Таблица1[],2,0),0)*$E$2/100</f>
        <v>0</v>
      </c>
      <c r="AU159" s="43">
        <f>IFERROR(VLOOKUP(O159,Таблица1[],4,0),0)*$E$2/100</f>
        <v>0</v>
      </c>
      <c r="AV159" s="5" t="str">
        <f t="shared" si="37"/>
        <v>,  0,0,0</v>
      </c>
      <c r="AW159" s="47">
        <f>IFERROR(VLOOKUP(P159,Таблица1[],3,0),0)*$E$2/100</f>
        <v>0</v>
      </c>
      <c r="AX159" s="43">
        <f>IFERROR(VLOOKUP(P159,Таблица1[],2,0),0)*$E$2/100</f>
        <v>0</v>
      </c>
      <c r="AY159" s="43">
        <f>IFERROR(VLOOKUP(P159,Таблица1[],4,0),0)*$E$2/100</f>
        <v>0</v>
      </c>
      <c r="AZ159" s="5" t="str">
        <f t="shared" si="38"/>
        <v>,  0,0,0</v>
      </c>
      <c r="BA159" s="43">
        <f>IFERROR(VLOOKUP(Q159,Таблица1[],3,0),0)*$E$2/100</f>
        <v>0</v>
      </c>
      <c r="BB159" s="43">
        <f>IFERROR(VLOOKUP(Q159,Таблица1[],2,0),0)*$E$2/100</f>
        <v>0</v>
      </c>
      <c r="BC159" s="43">
        <f>IFERROR(VLOOKUP(Q159,Таблица1[],4,0),0)*$E$2/100</f>
        <v>0</v>
      </c>
      <c r="BD159" s="5" t="str">
        <f t="shared" si="39"/>
        <v>,  0,0,0</v>
      </c>
      <c r="BE159" s="43">
        <f>IFERROR(VLOOKUP(R159,Таблица1[],3,0),0)*$E$2/100</f>
        <v>0</v>
      </c>
      <c r="BF159" s="43">
        <f>IFERROR(VLOOKUP(R159,Таблица1[],2,0),0)*$E$2/100</f>
        <v>0</v>
      </c>
      <c r="BG159" s="43">
        <f>IFERROR(VLOOKUP(R159,Таблица1[],4,0),0)*$E$2/100</f>
        <v>0</v>
      </c>
      <c r="BH159" s="5" t="str">
        <f t="shared" si="40"/>
        <v>,  0,0,0</v>
      </c>
      <c r="BI159" s="43">
        <f>IFERROR(VLOOKUP(S159,Таблица1[],3,0),0)*$E$2/100</f>
        <v>0</v>
      </c>
      <c r="BJ159" s="43">
        <f>IFERROR(VLOOKUP(S159,Таблица1[],2,0),0)*$E$2/100</f>
        <v>0</v>
      </c>
      <c r="BK159" s="43">
        <f>IFERROR(VLOOKUP(S159,Таблица1[],4,0),0)*$E$2/100</f>
        <v>0</v>
      </c>
      <c r="BL159" s="5" t="str">
        <f t="shared" si="41"/>
        <v>,  0,0,0</v>
      </c>
      <c r="BM159" s="43">
        <f>IFERROR(VLOOKUP(T159,Таблица1[],3,0),0)*$E$2/100</f>
        <v>0</v>
      </c>
      <c r="BN159" s="43">
        <f>IFERROR(VLOOKUP(T159,Таблица1[],2,0),0)*$E$2/100</f>
        <v>0</v>
      </c>
      <c r="BO159" s="43">
        <f>IFERROR(VLOOKUP(T159,Таблица1[],4,0),0)*$E$2/100</f>
        <v>0</v>
      </c>
      <c r="BP159" s="5" t="str">
        <f t="shared" si="42"/>
        <v>,  0,0,0</v>
      </c>
      <c r="BQ159" s="43">
        <f>IFERROR(VLOOKUP(U159,Таблица1[],3,0),0)*$E$2/100</f>
        <v>0</v>
      </c>
      <c r="BR159" s="43">
        <f>IFERROR(VLOOKUP(U159,Таблица1[],2,0),0)*$E$2/100</f>
        <v>0</v>
      </c>
      <c r="BS159" s="43">
        <f>IFERROR(VLOOKUP(U159,Таблица1[],4,0),0)*$E$2/100</f>
        <v>0</v>
      </c>
      <c r="BT159" s="5" t="str">
        <f t="shared" si="43"/>
        <v>,  0,0,0</v>
      </c>
      <c r="BU159" s="43">
        <f>IFERROR(VLOOKUP(V159,Таблица1[],3,0),0)*$E$2/100</f>
        <v>0</v>
      </c>
      <c r="BV159" s="43">
        <f>IFERROR(VLOOKUP(V159,Таблица1[],2,0),0)*$E$2/100</f>
        <v>0</v>
      </c>
      <c r="BW159" s="43">
        <f>IFERROR(VLOOKUP(V159,Таблица1[],4,0),0)*$E$2/100</f>
        <v>0</v>
      </c>
      <c r="BX159" s="5" t="str">
        <f t="shared" si="44"/>
        <v>,  0,0,0</v>
      </c>
      <c r="BY159" s="43">
        <f>IFERROR(VLOOKUP(W159,Таблица1[],3,0),0)*$E$2/100</f>
        <v>0</v>
      </c>
      <c r="BZ159" s="43">
        <f>IFERROR(VLOOKUP(W159,Таблица1[],2,0),0)*$E$2/100</f>
        <v>0</v>
      </c>
      <c r="CA159" s="43">
        <f>IFERROR(VLOOKUP(W159,Таблица1[],4,0),0)*$E$2/100</f>
        <v>0</v>
      </c>
      <c r="CB159" s="5" t="str">
        <f t="shared" si="45"/>
        <v>,  0,0,0</v>
      </c>
      <c r="CC159" s="43">
        <f>IFERROR(VLOOKUP(X159,Таблица1[],3,0),0)*$E$2/100</f>
        <v>0</v>
      </c>
      <c r="CD159" s="43">
        <f>IFERROR(VLOOKUP(X159,Таблица1[],2,0),0)*$E$2/100</f>
        <v>0</v>
      </c>
      <c r="CE159" s="43">
        <f>IFERROR(VLOOKUP(X159,Таблица1[],4,0),0)*$E$2/100</f>
        <v>0</v>
      </c>
      <c r="CF159" s="5" t="str">
        <f t="shared" si="46"/>
        <v>,  0,0,0</v>
      </c>
      <c r="CG159" s="43">
        <f>IFERROR(VLOOKUP(Y159,Таблица1[],3,0),0)*$E$2/100</f>
        <v>0</v>
      </c>
      <c r="CH159" s="43">
        <f>IFERROR(VLOOKUP(Y159,Таблица1[],2,0),0)*$E$2/100</f>
        <v>0</v>
      </c>
      <c r="CI159" s="43">
        <f>IFERROR(VLOOKUP(Y159,Таблица1[],4,0),0)*$E$2/100</f>
        <v>0</v>
      </c>
      <c r="CJ159" s="5" t="str">
        <f t="shared" si="47"/>
        <v>,  0,0,0</v>
      </c>
      <c r="CK159" s="43">
        <f>IFERROR(VLOOKUP(Z159,Таблица1[],3,0),0)*$E$2/100</f>
        <v>0</v>
      </c>
      <c r="CL159" s="43">
        <f>IFERROR(VLOOKUP(Z159,Таблица1[],2,0),0)*$E$2/100</f>
        <v>0</v>
      </c>
      <c r="CM159" s="43">
        <f>IFERROR(VLOOKUP(Z159,Таблица1[],4,0),0)*$E$2/100</f>
        <v>0</v>
      </c>
      <c r="CN159" s="5" t="str">
        <f t="shared" si="48"/>
        <v>,  0,0,0</v>
      </c>
      <c r="CO159" s="43">
        <f>IFERROR(VLOOKUP(AA159,Таблица1[],3,0),0)*$E$2/100</f>
        <v>0</v>
      </c>
      <c r="CP159" s="43">
        <f>IFERROR(VLOOKUP(AA159,Таблица1[],2,0),0)*$E$2/100</f>
        <v>0</v>
      </c>
      <c r="CQ159" s="43">
        <f>IFERROR(VLOOKUP(AA159,Таблица1[],4,0),0)*$E$2/100</f>
        <v>0</v>
      </c>
      <c r="CR159" s="5" t="str">
        <f t="shared" si="49"/>
        <v>,  0,0,0</v>
      </c>
    </row>
    <row r="160" spans="2:96" x14ac:dyDescent="0.45">
      <c r="B160" s="43">
        <v>64</v>
      </c>
      <c r="C160" s="43">
        <v>0</v>
      </c>
      <c r="D160" s="43">
        <v>20</v>
      </c>
      <c r="E160" s="43">
        <v>1</v>
      </c>
      <c r="F160" t="str">
        <f t="shared" si="50"/>
        <v>64,0,20,1</v>
      </c>
      <c r="AC160" t="str">
        <f>CONCATENATE($X$2,F160,CR160,CN160,CJ160,CF160,CB160,BX160,BT160,BP160,BL160,BH160,BD160,AZ160)</f>
        <v>.DB   64,0,20,1,  0,0,0,  0,0,0,  0,0,0,  0,0,0,  0,0,0,  0,0,0,  0,0,0,  0,0,0,  0,0,0,  0,0,0,  0,0,0,  0,0,0</v>
      </c>
      <c r="AD160" s="43" t="s">
        <v>24</v>
      </c>
      <c r="AE160" s="43"/>
      <c r="AF160" s="43"/>
      <c r="AG160" s="49">
        <f>IFERROR(VLOOKUP(HLOOKUP($AG$4,$H$4:$AA$24,ROW(AH160)-3, FALSE),Таблица1[],3,0),0)*$E$2/100</f>
        <v>0</v>
      </c>
      <c r="AH160" s="49">
        <f>IFERROR(VLOOKUP(HLOOKUP($AG$4,$H$4:$AA$24,ROW(AH160)-3, FALSE),Таблица1[],2,0),0)*$E$2/100</f>
        <v>0</v>
      </c>
      <c r="AI160" s="49">
        <f>IFERROR(VLOOKUP(HLOOKUP($AG$4,$H$4:$AA$24,ROW(AH160)-3, FALSE),Таблица1[],4,0),0)*$E$2/100</f>
        <v>0</v>
      </c>
      <c r="AJ160" s="5" t="str">
        <f t="shared" si="34"/>
        <v>,  0,0,0</v>
      </c>
      <c r="AK160" s="49">
        <f>IFERROR(VLOOKUP(G160,Таблица1[],3,0),0)*$E$2/100</f>
        <v>0</v>
      </c>
      <c r="AL160" s="43">
        <f>IFERROR(VLOOKUP(G160,Таблица1[],2,0),0)*$E$2/100</f>
        <v>0</v>
      </c>
      <c r="AM160" s="43">
        <f>IFERROR(VLOOKUP(G160,Таблица1[],4,0),0)*$E$2/100</f>
        <v>0</v>
      </c>
      <c r="AN160" s="5" t="str">
        <f t="shared" si="35"/>
        <v>,  0,0,0</v>
      </c>
      <c r="AO160" s="49">
        <f>IFERROR(VLOOKUP(K160,Таблица1[],3,0),0)*$E$2/100</f>
        <v>0</v>
      </c>
      <c r="AP160" s="43">
        <f>IFERROR(VLOOKUP(K160,Таблица1[],2,0),0)*$E$2/100</f>
        <v>0</v>
      </c>
      <c r="AQ160" s="43">
        <f>IFERROR(VLOOKUP(K160,Таблица1[],4,0),0)*$E$2/100</f>
        <v>0</v>
      </c>
      <c r="AR160" s="5" t="str">
        <f t="shared" si="36"/>
        <v>,  0,0,0</v>
      </c>
      <c r="AS160" s="49">
        <f>IFERROR(VLOOKUP(O160,Таблица1[],3,0),0)*$E$2/100</f>
        <v>0</v>
      </c>
      <c r="AT160" s="43">
        <f>IFERROR(VLOOKUP(O160,Таблица1[],2,0),0)*$E$2/100</f>
        <v>0</v>
      </c>
      <c r="AU160" s="43">
        <f>IFERROR(VLOOKUP(O160,Таблица1[],4,0),0)*$E$2/100</f>
        <v>0</v>
      </c>
      <c r="AV160" s="5" t="str">
        <f t="shared" si="37"/>
        <v>,  0,0,0</v>
      </c>
      <c r="AW160" s="47">
        <f>IFERROR(VLOOKUP(P160,Таблица1[],3,0),0)*$E$2/100</f>
        <v>0</v>
      </c>
      <c r="AX160" s="43">
        <f>IFERROR(VLOOKUP(P160,Таблица1[],2,0),0)*$E$2/100</f>
        <v>0</v>
      </c>
      <c r="AY160" s="43">
        <f>IFERROR(VLOOKUP(P160,Таблица1[],4,0),0)*$E$2/100</f>
        <v>0</v>
      </c>
      <c r="AZ160" s="5" t="str">
        <f t="shared" si="38"/>
        <v>,  0,0,0</v>
      </c>
      <c r="BA160" s="43">
        <f>IFERROR(VLOOKUP(Q160,Таблица1[],3,0),0)*$E$2/100</f>
        <v>0</v>
      </c>
      <c r="BB160" s="43">
        <f>IFERROR(VLOOKUP(Q160,Таблица1[],2,0),0)*$E$2/100</f>
        <v>0</v>
      </c>
      <c r="BC160" s="43">
        <f>IFERROR(VLOOKUP(Q160,Таблица1[],4,0),0)*$E$2/100</f>
        <v>0</v>
      </c>
      <c r="BD160" s="5" t="str">
        <f t="shared" si="39"/>
        <v>,  0,0,0</v>
      </c>
      <c r="BE160" s="43">
        <f>IFERROR(VLOOKUP(R160,Таблица1[],3,0),0)*$E$2/100</f>
        <v>0</v>
      </c>
      <c r="BF160" s="43">
        <f>IFERROR(VLOOKUP(R160,Таблица1[],2,0),0)*$E$2/100</f>
        <v>0</v>
      </c>
      <c r="BG160" s="43">
        <f>IFERROR(VLOOKUP(R160,Таблица1[],4,0),0)*$E$2/100</f>
        <v>0</v>
      </c>
      <c r="BH160" s="5" t="str">
        <f t="shared" si="40"/>
        <v>,  0,0,0</v>
      </c>
      <c r="BI160" s="43">
        <f>IFERROR(VLOOKUP(S160,Таблица1[],3,0),0)*$E$2/100</f>
        <v>0</v>
      </c>
      <c r="BJ160" s="43">
        <f>IFERROR(VLOOKUP(S160,Таблица1[],2,0),0)*$E$2/100</f>
        <v>0</v>
      </c>
      <c r="BK160" s="43">
        <f>IFERROR(VLOOKUP(S160,Таблица1[],4,0),0)*$E$2/100</f>
        <v>0</v>
      </c>
      <c r="BL160" s="5" t="str">
        <f t="shared" si="41"/>
        <v>,  0,0,0</v>
      </c>
      <c r="BM160" s="43">
        <f>IFERROR(VLOOKUP(T160,Таблица1[],3,0),0)*$E$2/100</f>
        <v>0</v>
      </c>
      <c r="BN160" s="43">
        <f>IFERROR(VLOOKUP(T160,Таблица1[],2,0),0)*$E$2/100</f>
        <v>0</v>
      </c>
      <c r="BO160" s="43">
        <f>IFERROR(VLOOKUP(T160,Таблица1[],4,0),0)*$E$2/100</f>
        <v>0</v>
      </c>
      <c r="BP160" s="5" t="str">
        <f t="shared" si="42"/>
        <v>,  0,0,0</v>
      </c>
      <c r="BQ160" s="43">
        <f>IFERROR(VLOOKUP(U160,Таблица1[],3,0),0)*$E$2/100</f>
        <v>0</v>
      </c>
      <c r="BR160" s="43">
        <f>IFERROR(VLOOKUP(U160,Таблица1[],2,0),0)*$E$2/100</f>
        <v>0</v>
      </c>
      <c r="BS160" s="43">
        <f>IFERROR(VLOOKUP(U160,Таблица1[],4,0),0)*$E$2/100</f>
        <v>0</v>
      </c>
      <c r="BT160" s="5" t="str">
        <f t="shared" si="43"/>
        <v>,  0,0,0</v>
      </c>
      <c r="BU160" s="43">
        <f>IFERROR(VLOOKUP(V160,Таблица1[],3,0),0)*$E$2/100</f>
        <v>0</v>
      </c>
      <c r="BV160" s="43">
        <f>IFERROR(VLOOKUP(V160,Таблица1[],2,0),0)*$E$2/100</f>
        <v>0</v>
      </c>
      <c r="BW160" s="43">
        <f>IFERROR(VLOOKUP(V160,Таблица1[],4,0),0)*$E$2/100</f>
        <v>0</v>
      </c>
      <c r="BX160" s="5" t="str">
        <f t="shared" si="44"/>
        <v>,  0,0,0</v>
      </c>
      <c r="BY160" s="43">
        <f>IFERROR(VLOOKUP(W160,Таблица1[],3,0),0)*$E$2/100</f>
        <v>0</v>
      </c>
      <c r="BZ160" s="43">
        <f>IFERROR(VLOOKUP(W160,Таблица1[],2,0),0)*$E$2/100</f>
        <v>0</v>
      </c>
      <c r="CA160" s="43">
        <f>IFERROR(VLOOKUP(W160,Таблица1[],4,0),0)*$E$2/100</f>
        <v>0</v>
      </c>
      <c r="CB160" s="5" t="str">
        <f t="shared" si="45"/>
        <v>,  0,0,0</v>
      </c>
      <c r="CC160" s="43">
        <f>IFERROR(VLOOKUP(X160,Таблица1[],3,0),0)*$E$2/100</f>
        <v>0</v>
      </c>
      <c r="CD160" s="43">
        <f>IFERROR(VLOOKUP(X160,Таблица1[],2,0),0)*$E$2/100</f>
        <v>0</v>
      </c>
      <c r="CE160" s="43">
        <f>IFERROR(VLOOKUP(X160,Таблица1[],4,0),0)*$E$2/100</f>
        <v>0</v>
      </c>
      <c r="CF160" s="5" t="str">
        <f t="shared" si="46"/>
        <v>,  0,0,0</v>
      </c>
      <c r="CG160" s="43">
        <f>IFERROR(VLOOKUP(Y160,Таблица1[],3,0),0)*$E$2/100</f>
        <v>0</v>
      </c>
      <c r="CH160" s="43">
        <f>IFERROR(VLOOKUP(Y160,Таблица1[],2,0),0)*$E$2/100</f>
        <v>0</v>
      </c>
      <c r="CI160" s="43">
        <f>IFERROR(VLOOKUP(Y160,Таблица1[],4,0),0)*$E$2/100</f>
        <v>0</v>
      </c>
      <c r="CJ160" s="5" t="str">
        <f t="shared" si="47"/>
        <v>,  0,0,0</v>
      </c>
      <c r="CK160" s="43">
        <f>IFERROR(VLOOKUP(Z160,Таблица1[],3,0),0)*$E$2/100</f>
        <v>0</v>
      </c>
      <c r="CL160" s="43">
        <f>IFERROR(VLOOKUP(Z160,Таблица1[],2,0),0)*$E$2/100</f>
        <v>0</v>
      </c>
      <c r="CM160" s="43">
        <f>IFERROR(VLOOKUP(Z160,Таблица1[],4,0),0)*$E$2/100</f>
        <v>0</v>
      </c>
      <c r="CN160" s="5" t="str">
        <f t="shared" si="48"/>
        <v>,  0,0,0</v>
      </c>
      <c r="CO160" s="43">
        <f>IFERROR(VLOOKUP(AA160,Таблица1[],3,0),0)*$E$2/100</f>
        <v>0</v>
      </c>
      <c r="CP160" s="43">
        <f>IFERROR(VLOOKUP(AA160,Таблица1[],2,0),0)*$E$2/100</f>
        <v>0</v>
      </c>
      <c r="CQ160" s="43">
        <f>IFERROR(VLOOKUP(AA160,Таблица1[],4,0),0)*$E$2/100</f>
        <v>0</v>
      </c>
      <c r="CR160" s="5" t="str">
        <f t="shared" si="49"/>
        <v>,  0,0,0</v>
      </c>
    </row>
    <row r="161" spans="2:96" x14ac:dyDescent="0.45">
      <c r="B161" s="43">
        <v>64</v>
      </c>
      <c r="C161" s="43">
        <v>0</v>
      </c>
      <c r="D161" s="43">
        <v>20</v>
      </c>
      <c r="E161" s="43">
        <v>1</v>
      </c>
      <c r="F161" t="str">
        <f t="shared" si="50"/>
        <v>64,0,20,1</v>
      </c>
      <c r="AC161" t="str">
        <f>CONCATENATE($X$2,F161,CR161,CN161,CJ161,CF161,CB161,BX161,BT161,BP161,BL161,BH161,BD161,AZ161)</f>
        <v>.DB   64,0,20,1,  0,0,0,  0,0,0,  0,0,0,  0,0,0,  0,0,0,  0,0,0,  0,0,0,  0,0,0,  0,0,0,  0,0,0,  0,0,0,  0,0,0</v>
      </c>
      <c r="AD161" s="43" t="s">
        <v>24</v>
      </c>
      <c r="AE161" s="43"/>
      <c r="AF161" s="43"/>
      <c r="AG161" s="49">
        <f>IFERROR(VLOOKUP(HLOOKUP($AG$4,$H$4:$AA$24,ROW(AH161)-3, FALSE),Таблица1[],3,0),0)*$E$2/100</f>
        <v>0</v>
      </c>
      <c r="AH161" s="49">
        <f>IFERROR(VLOOKUP(HLOOKUP($AG$4,$H$4:$AA$24,ROW(AH161)-3, FALSE),Таблица1[],2,0),0)*$E$2/100</f>
        <v>0</v>
      </c>
      <c r="AI161" s="49">
        <f>IFERROR(VLOOKUP(HLOOKUP($AG$4,$H$4:$AA$24,ROW(AH161)-3, FALSE),Таблица1[],4,0),0)*$E$2/100</f>
        <v>0</v>
      </c>
      <c r="AJ161" s="5" t="str">
        <f t="shared" si="34"/>
        <v>,  0,0,0</v>
      </c>
      <c r="AK161" s="49">
        <f>IFERROR(VLOOKUP(G161,Таблица1[],3,0),0)*$E$2/100</f>
        <v>0</v>
      </c>
      <c r="AL161" s="43">
        <f>IFERROR(VLOOKUP(G161,Таблица1[],2,0),0)*$E$2/100</f>
        <v>0</v>
      </c>
      <c r="AM161" s="43">
        <f>IFERROR(VLOOKUP(G161,Таблица1[],4,0),0)*$E$2/100</f>
        <v>0</v>
      </c>
      <c r="AN161" s="5" t="str">
        <f t="shared" si="35"/>
        <v>,  0,0,0</v>
      </c>
      <c r="AO161" s="49">
        <f>IFERROR(VLOOKUP(K161,Таблица1[],3,0),0)*$E$2/100</f>
        <v>0</v>
      </c>
      <c r="AP161" s="43">
        <f>IFERROR(VLOOKUP(K161,Таблица1[],2,0),0)*$E$2/100</f>
        <v>0</v>
      </c>
      <c r="AQ161" s="43">
        <f>IFERROR(VLOOKUP(K161,Таблица1[],4,0),0)*$E$2/100</f>
        <v>0</v>
      </c>
      <c r="AR161" s="5" t="str">
        <f t="shared" si="36"/>
        <v>,  0,0,0</v>
      </c>
      <c r="AS161" s="49">
        <f>IFERROR(VLOOKUP(O161,Таблица1[],3,0),0)*$E$2/100</f>
        <v>0</v>
      </c>
      <c r="AT161" s="43">
        <f>IFERROR(VLOOKUP(O161,Таблица1[],2,0),0)*$E$2/100</f>
        <v>0</v>
      </c>
      <c r="AU161" s="43">
        <f>IFERROR(VLOOKUP(O161,Таблица1[],4,0),0)*$E$2/100</f>
        <v>0</v>
      </c>
      <c r="AV161" s="5" t="str">
        <f t="shared" si="37"/>
        <v>,  0,0,0</v>
      </c>
      <c r="AW161" s="47">
        <f>IFERROR(VLOOKUP(P161,Таблица1[],3,0),0)*$E$2/100</f>
        <v>0</v>
      </c>
      <c r="AX161" s="43">
        <f>IFERROR(VLOOKUP(P161,Таблица1[],2,0),0)*$E$2/100</f>
        <v>0</v>
      </c>
      <c r="AY161" s="43">
        <f>IFERROR(VLOOKUP(P161,Таблица1[],4,0),0)*$E$2/100</f>
        <v>0</v>
      </c>
      <c r="AZ161" s="5" t="str">
        <f t="shared" si="38"/>
        <v>,  0,0,0</v>
      </c>
      <c r="BA161" s="43">
        <f>IFERROR(VLOOKUP(Q161,Таблица1[],3,0),0)*$E$2/100</f>
        <v>0</v>
      </c>
      <c r="BB161" s="43">
        <f>IFERROR(VLOOKUP(Q161,Таблица1[],2,0),0)*$E$2/100</f>
        <v>0</v>
      </c>
      <c r="BC161" s="43">
        <f>IFERROR(VLOOKUP(Q161,Таблица1[],4,0),0)*$E$2/100</f>
        <v>0</v>
      </c>
      <c r="BD161" s="5" t="str">
        <f t="shared" si="39"/>
        <v>,  0,0,0</v>
      </c>
      <c r="BE161" s="43">
        <f>IFERROR(VLOOKUP(R161,Таблица1[],3,0),0)*$E$2/100</f>
        <v>0</v>
      </c>
      <c r="BF161" s="43">
        <f>IFERROR(VLOOKUP(R161,Таблица1[],2,0),0)*$E$2/100</f>
        <v>0</v>
      </c>
      <c r="BG161" s="43">
        <f>IFERROR(VLOOKUP(R161,Таблица1[],4,0),0)*$E$2/100</f>
        <v>0</v>
      </c>
      <c r="BH161" s="5" t="str">
        <f t="shared" si="40"/>
        <v>,  0,0,0</v>
      </c>
      <c r="BI161" s="43">
        <f>IFERROR(VLOOKUP(S161,Таблица1[],3,0),0)*$E$2/100</f>
        <v>0</v>
      </c>
      <c r="BJ161" s="43">
        <f>IFERROR(VLOOKUP(S161,Таблица1[],2,0),0)*$E$2/100</f>
        <v>0</v>
      </c>
      <c r="BK161" s="43">
        <f>IFERROR(VLOOKUP(S161,Таблица1[],4,0),0)*$E$2/100</f>
        <v>0</v>
      </c>
      <c r="BL161" s="5" t="str">
        <f t="shared" si="41"/>
        <v>,  0,0,0</v>
      </c>
      <c r="BM161" s="43">
        <f>IFERROR(VLOOKUP(T161,Таблица1[],3,0),0)*$E$2/100</f>
        <v>0</v>
      </c>
      <c r="BN161" s="43">
        <f>IFERROR(VLOOKUP(T161,Таблица1[],2,0),0)*$E$2/100</f>
        <v>0</v>
      </c>
      <c r="BO161" s="43">
        <f>IFERROR(VLOOKUP(T161,Таблица1[],4,0),0)*$E$2/100</f>
        <v>0</v>
      </c>
      <c r="BP161" s="5" t="str">
        <f t="shared" si="42"/>
        <v>,  0,0,0</v>
      </c>
      <c r="BQ161" s="43">
        <f>IFERROR(VLOOKUP(U161,Таблица1[],3,0),0)*$E$2/100</f>
        <v>0</v>
      </c>
      <c r="BR161" s="43">
        <f>IFERROR(VLOOKUP(U161,Таблица1[],2,0),0)*$E$2/100</f>
        <v>0</v>
      </c>
      <c r="BS161" s="43">
        <f>IFERROR(VLOOKUP(U161,Таблица1[],4,0),0)*$E$2/100</f>
        <v>0</v>
      </c>
      <c r="BT161" s="5" t="str">
        <f t="shared" si="43"/>
        <v>,  0,0,0</v>
      </c>
      <c r="BU161" s="43">
        <f>IFERROR(VLOOKUP(V161,Таблица1[],3,0),0)*$E$2/100</f>
        <v>0</v>
      </c>
      <c r="BV161" s="43">
        <f>IFERROR(VLOOKUP(V161,Таблица1[],2,0),0)*$E$2/100</f>
        <v>0</v>
      </c>
      <c r="BW161" s="43">
        <f>IFERROR(VLOOKUP(V161,Таблица1[],4,0),0)*$E$2/100</f>
        <v>0</v>
      </c>
      <c r="BX161" s="5" t="str">
        <f t="shared" si="44"/>
        <v>,  0,0,0</v>
      </c>
      <c r="BY161" s="43">
        <f>IFERROR(VLOOKUP(W161,Таблица1[],3,0),0)*$E$2/100</f>
        <v>0</v>
      </c>
      <c r="BZ161" s="43">
        <f>IFERROR(VLOOKUP(W161,Таблица1[],2,0),0)*$E$2/100</f>
        <v>0</v>
      </c>
      <c r="CA161" s="43">
        <f>IFERROR(VLOOKUP(W161,Таблица1[],4,0),0)*$E$2/100</f>
        <v>0</v>
      </c>
      <c r="CB161" s="5" t="str">
        <f t="shared" si="45"/>
        <v>,  0,0,0</v>
      </c>
      <c r="CC161" s="43">
        <f>IFERROR(VLOOKUP(X161,Таблица1[],3,0),0)*$E$2/100</f>
        <v>0</v>
      </c>
      <c r="CD161" s="43">
        <f>IFERROR(VLOOKUP(X161,Таблица1[],2,0),0)*$E$2/100</f>
        <v>0</v>
      </c>
      <c r="CE161" s="43">
        <f>IFERROR(VLOOKUP(X161,Таблица1[],4,0),0)*$E$2/100</f>
        <v>0</v>
      </c>
      <c r="CF161" s="5" t="str">
        <f t="shared" si="46"/>
        <v>,  0,0,0</v>
      </c>
      <c r="CG161" s="43">
        <f>IFERROR(VLOOKUP(Y161,Таблица1[],3,0),0)*$E$2/100</f>
        <v>0</v>
      </c>
      <c r="CH161" s="43">
        <f>IFERROR(VLOOKUP(Y161,Таблица1[],2,0),0)*$E$2/100</f>
        <v>0</v>
      </c>
      <c r="CI161" s="43">
        <f>IFERROR(VLOOKUP(Y161,Таблица1[],4,0),0)*$E$2/100</f>
        <v>0</v>
      </c>
      <c r="CJ161" s="5" t="str">
        <f t="shared" si="47"/>
        <v>,  0,0,0</v>
      </c>
      <c r="CK161" s="43">
        <f>IFERROR(VLOOKUP(Z161,Таблица1[],3,0),0)*$E$2/100</f>
        <v>0</v>
      </c>
      <c r="CL161" s="43">
        <f>IFERROR(VLOOKUP(Z161,Таблица1[],2,0),0)*$E$2/100</f>
        <v>0</v>
      </c>
      <c r="CM161" s="43">
        <f>IFERROR(VLOOKUP(Z161,Таблица1[],4,0),0)*$E$2/100</f>
        <v>0</v>
      </c>
      <c r="CN161" s="5" t="str">
        <f t="shared" si="48"/>
        <v>,  0,0,0</v>
      </c>
      <c r="CO161" s="43">
        <f>IFERROR(VLOOKUP(AA161,Таблица1[],3,0),0)*$E$2/100</f>
        <v>0</v>
      </c>
      <c r="CP161" s="43">
        <f>IFERROR(VLOOKUP(AA161,Таблица1[],2,0),0)*$E$2/100</f>
        <v>0</v>
      </c>
      <c r="CQ161" s="43">
        <f>IFERROR(VLOOKUP(AA161,Таблица1[],4,0),0)*$E$2/100</f>
        <v>0</v>
      </c>
      <c r="CR161" s="5" t="str">
        <f t="shared" si="49"/>
        <v>,  0,0,0</v>
      </c>
    </row>
    <row r="162" spans="2:96" x14ac:dyDescent="0.45">
      <c r="B162" s="43">
        <v>64</v>
      </c>
      <c r="C162" s="43">
        <v>0</v>
      </c>
      <c r="D162" s="43">
        <v>20</v>
      </c>
      <c r="E162" s="43">
        <v>1</v>
      </c>
      <c r="F162" t="str">
        <f t="shared" si="50"/>
        <v>64,0,20,1</v>
      </c>
      <c r="P162" s="39"/>
      <c r="Q162" s="39"/>
      <c r="R162" s="39"/>
      <c r="S162" s="37"/>
      <c r="T162" s="37"/>
      <c r="U162" s="37"/>
      <c r="V162" s="37"/>
      <c r="W162" s="36"/>
      <c r="X162" s="36"/>
      <c r="Y162" s="32"/>
      <c r="Z162" s="32"/>
      <c r="AA162" s="34" t="s">
        <v>31</v>
      </c>
      <c r="AC162" t="str">
        <f>CONCATENATE($X$2,F162,CR162,CN162,CJ162,CF162,CB162,BX162,BT162,BP162,BL162,BH162,BD162,AZ162)</f>
        <v>.DB   64,0,20,1,  0,255,0,  0,0,0,  0,0,0,  0,0,0,  0,0,0,  0,0,0,  0,0,0,  0,0,0,  0,0,0,  0,0,0,  0,0,0,  0,0,0</v>
      </c>
      <c r="AD162" s="43" t="s">
        <v>24</v>
      </c>
      <c r="AE162" s="43"/>
      <c r="AF162" s="43"/>
      <c r="AG162" s="49">
        <f>IFERROR(VLOOKUP(HLOOKUP($AG$4,$H$4:$AA$24,ROW(AH162)-3, FALSE),Таблица1[],3,0),0)*$E$2/100</f>
        <v>0</v>
      </c>
      <c r="AH162" s="49">
        <f>IFERROR(VLOOKUP(HLOOKUP($AG$4,$H$4:$AA$24,ROW(AH162)-3, FALSE),Таблица1[],2,0),0)*$E$2/100</f>
        <v>0</v>
      </c>
      <c r="AI162" s="49">
        <f>IFERROR(VLOOKUP(HLOOKUP($AG$4,$H$4:$AA$24,ROW(AH162)-3, FALSE),Таблица1[],4,0),0)*$E$2/100</f>
        <v>0</v>
      </c>
      <c r="AJ162" s="5" t="str">
        <f t="shared" si="34"/>
        <v>,  0,0,0</v>
      </c>
      <c r="AK162" s="49">
        <f>IFERROR(VLOOKUP(G162,Таблица1[],3,0),0)*$E$2/100</f>
        <v>0</v>
      </c>
      <c r="AL162" s="43">
        <f>IFERROR(VLOOKUP(G162,Таблица1[],2,0),0)*$E$2/100</f>
        <v>0</v>
      </c>
      <c r="AM162" s="43">
        <f>IFERROR(VLOOKUP(G162,Таблица1[],4,0),0)*$E$2/100</f>
        <v>0</v>
      </c>
      <c r="AN162" s="5" t="str">
        <f t="shared" si="35"/>
        <v>,  0,0,0</v>
      </c>
      <c r="AO162" s="49">
        <f>IFERROR(VLOOKUP(K162,Таблица1[],3,0),0)*$E$2/100</f>
        <v>0</v>
      </c>
      <c r="AP162" s="43">
        <f>IFERROR(VLOOKUP(K162,Таблица1[],2,0),0)*$E$2/100</f>
        <v>0</v>
      </c>
      <c r="AQ162" s="43">
        <f>IFERROR(VLOOKUP(K162,Таблица1[],4,0),0)*$E$2/100</f>
        <v>0</v>
      </c>
      <c r="AR162" s="5" t="str">
        <f t="shared" si="36"/>
        <v>,  0,0,0</v>
      </c>
      <c r="AS162" s="49">
        <f>IFERROR(VLOOKUP(O162,Таблица1[],3,0),0)*$E$2/100</f>
        <v>0</v>
      </c>
      <c r="AT162" s="43">
        <f>IFERROR(VLOOKUP(O162,Таблица1[],2,0),0)*$E$2/100</f>
        <v>0</v>
      </c>
      <c r="AU162" s="43">
        <f>IFERROR(VLOOKUP(O162,Таблица1[],4,0),0)*$E$2/100</f>
        <v>0</v>
      </c>
      <c r="AV162" s="5" t="str">
        <f t="shared" si="37"/>
        <v>,  0,0,0</v>
      </c>
      <c r="AW162" s="47">
        <f>IFERROR(VLOOKUP(P162,Таблица1[],3,0),0)*$E$2/100</f>
        <v>0</v>
      </c>
      <c r="AX162" s="43">
        <f>IFERROR(VLOOKUP(P162,Таблица1[],2,0),0)*$E$2/100</f>
        <v>0</v>
      </c>
      <c r="AY162" s="43">
        <f>IFERROR(VLOOKUP(P162,Таблица1[],4,0),0)*$E$2/100</f>
        <v>0</v>
      </c>
      <c r="AZ162" s="5" t="str">
        <f t="shared" si="38"/>
        <v>,  0,0,0</v>
      </c>
      <c r="BA162" s="43">
        <f>IFERROR(VLOOKUP(Q162,Таблица1[],3,0),0)*$E$2/100</f>
        <v>0</v>
      </c>
      <c r="BB162" s="43">
        <f>IFERROR(VLOOKUP(Q162,Таблица1[],2,0),0)*$E$2/100</f>
        <v>0</v>
      </c>
      <c r="BC162" s="43">
        <f>IFERROR(VLOOKUP(Q162,Таблица1[],4,0),0)*$E$2/100</f>
        <v>0</v>
      </c>
      <c r="BD162" s="5" t="str">
        <f t="shared" si="39"/>
        <v>,  0,0,0</v>
      </c>
      <c r="BE162" s="43">
        <f>IFERROR(VLOOKUP(R162,Таблица1[],3,0),0)*$E$2/100</f>
        <v>0</v>
      </c>
      <c r="BF162" s="43">
        <f>IFERROR(VLOOKUP(R162,Таблица1[],2,0),0)*$E$2/100</f>
        <v>0</v>
      </c>
      <c r="BG162" s="43">
        <f>IFERROR(VLOOKUP(R162,Таблица1[],4,0),0)*$E$2/100</f>
        <v>0</v>
      </c>
      <c r="BH162" s="5" t="str">
        <f t="shared" si="40"/>
        <v>,  0,0,0</v>
      </c>
      <c r="BI162" s="43">
        <f>IFERROR(VLOOKUP(S162,Таблица1[],3,0),0)*$E$2/100</f>
        <v>0</v>
      </c>
      <c r="BJ162" s="43">
        <f>IFERROR(VLOOKUP(S162,Таблица1[],2,0),0)*$E$2/100</f>
        <v>0</v>
      </c>
      <c r="BK162" s="43">
        <f>IFERROR(VLOOKUP(S162,Таблица1[],4,0),0)*$E$2/100</f>
        <v>0</v>
      </c>
      <c r="BL162" s="5" t="str">
        <f t="shared" si="41"/>
        <v>,  0,0,0</v>
      </c>
      <c r="BM162" s="43">
        <f>IFERROR(VLOOKUP(T162,Таблица1[],3,0),0)*$E$2/100</f>
        <v>0</v>
      </c>
      <c r="BN162" s="43">
        <f>IFERROR(VLOOKUP(T162,Таблица1[],2,0),0)*$E$2/100</f>
        <v>0</v>
      </c>
      <c r="BO162" s="43">
        <f>IFERROR(VLOOKUP(T162,Таблица1[],4,0),0)*$E$2/100</f>
        <v>0</v>
      </c>
      <c r="BP162" s="5" t="str">
        <f t="shared" si="42"/>
        <v>,  0,0,0</v>
      </c>
      <c r="BQ162" s="43">
        <f>IFERROR(VLOOKUP(U162,Таблица1[],3,0),0)*$E$2/100</f>
        <v>0</v>
      </c>
      <c r="BR162" s="43">
        <f>IFERROR(VLOOKUP(U162,Таблица1[],2,0),0)*$E$2/100</f>
        <v>0</v>
      </c>
      <c r="BS162" s="43">
        <f>IFERROR(VLOOKUP(U162,Таблица1[],4,0),0)*$E$2/100</f>
        <v>0</v>
      </c>
      <c r="BT162" s="5" t="str">
        <f t="shared" si="43"/>
        <v>,  0,0,0</v>
      </c>
      <c r="BU162" s="43">
        <f>IFERROR(VLOOKUP(V162,Таблица1[],3,0),0)*$E$2/100</f>
        <v>0</v>
      </c>
      <c r="BV162" s="43">
        <f>IFERROR(VLOOKUP(V162,Таблица1[],2,0),0)*$E$2/100</f>
        <v>0</v>
      </c>
      <c r="BW162" s="43">
        <f>IFERROR(VLOOKUP(V162,Таблица1[],4,0),0)*$E$2/100</f>
        <v>0</v>
      </c>
      <c r="BX162" s="5" t="str">
        <f t="shared" si="44"/>
        <v>,  0,0,0</v>
      </c>
      <c r="BY162" s="43">
        <f>IFERROR(VLOOKUP(W162,Таблица1[],3,0),0)*$E$2/100</f>
        <v>0</v>
      </c>
      <c r="BZ162" s="43">
        <f>IFERROR(VLOOKUP(W162,Таблица1[],2,0),0)*$E$2/100</f>
        <v>0</v>
      </c>
      <c r="CA162" s="43">
        <f>IFERROR(VLOOKUP(W162,Таблица1[],4,0),0)*$E$2/100</f>
        <v>0</v>
      </c>
      <c r="CB162" s="5" t="str">
        <f t="shared" si="45"/>
        <v>,  0,0,0</v>
      </c>
      <c r="CC162" s="43">
        <f>IFERROR(VLOOKUP(X162,Таблица1[],3,0),0)*$E$2/100</f>
        <v>0</v>
      </c>
      <c r="CD162" s="43">
        <f>IFERROR(VLOOKUP(X162,Таблица1[],2,0),0)*$E$2/100</f>
        <v>0</v>
      </c>
      <c r="CE162" s="43">
        <f>IFERROR(VLOOKUP(X162,Таблица1[],4,0),0)*$E$2/100</f>
        <v>0</v>
      </c>
      <c r="CF162" s="5" t="str">
        <f t="shared" si="46"/>
        <v>,  0,0,0</v>
      </c>
      <c r="CG162" s="43">
        <f>IFERROR(VLOOKUP(Y162,Таблица1[],3,0),0)*$E$2/100</f>
        <v>0</v>
      </c>
      <c r="CH162" s="43">
        <f>IFERROR(VLOOKUP(Y162,Таблица1[],2,0),0)*$E$2/100</f>
        <v>0</v>
      </c>
      <c r="CI162" s="43">
        <f>IFERROR(VLOOKUP(Y162,Таблица1[],4,0),0)*$E$2/100</f>
        <v>0</v>
      </c>
      <c r="CJ162" s="5" t="str">
        <f t="shared" si="47"/>
        <v>,  0,0,0</v>
      </c>
      <c r="CK162" s="43">
        <f>IFERROR(VLOOKUP(Z162,Таблица1[],3,0),0)*$E$2/100</f>
        <v>0</v>
      </c>
      <c r="CL162" s="43">
        <f>IFERROR(VLOOKUP(Z162,Таблица1[],2,0),0)*$E$2/100</f>
        <v>0</v>
      </c>
      <c r="CM162" s="43">
        <f>IFERROR(VLOOKUP(Z162,Таблица1[],4,0),0)*$E$2/100</f>
        <v>0</v>
      </c>
      <c r="CN162" s="5" t="str">
        <f t="shared" si="48"/>
        <v>,  0,0,0</v>
      </c>
      <c r="CO162" s="43">
        <f>IFERROR(VLOOKUP(AA162,Таблица1[],3,0),0)*$E$2/100</f>
        <v>0</v>
      </c>
      <c r="CP162" s="43">
        <f>IFERROR(VLOOKUP(AA162,Таблица1[],2,0),0)*$E$2/100</f>
        <v>255</v>
      </c>
      <c r="CQ162" s="43">
        <f>IFERROR(VLOOKUP(AA162,Таблица1[],4,0),0)*$E$2/100</f>
        <v>0</v>
      </c>
      <c r="CR162" s="5" t="str">
        <f t="shared" si="49"/>
        <v>,  0,255,0</v>
      </c>
    </row>
    <row r="163" spans="2:96" x14ac:dyDescent="0.45">
      <c r="B163" s="43">
        <v>64</v>
      </c>
      <c r="C163" s="43">
        <v>0</v>
      </c>
      <c r="D163" s="43">
        <v>20</v>
      </c>
      <c r="E163" s="43">
        <v>1</v>
      </c>
      <c r="F163" t="str">
        <f t="shared" si="50"/>
        <v>64,0,20,1</v>
      </c>
      <c r="P163" s="39"/>
      <c r="Q163" s="39"/>
      <c r="R163" s="39"/>
      <c r="S163" s="37"/>
      <c r="T163" s="37"/>
      <c r="U163" s="37"/>
      <c r="V163" s="37"/>
      <c r="W163" s="36"/>
      <c r="X163" s="36"/>
      <c r="Y163" s="32"/>
      <c r="Z163" s="32" t="s">
        <v>31</v>
      </c>
      <c r="AA163" s="34" t="s">
        <v>32</v>
      </c>
      <c r="AC163" t="str">
        <f>CONCATENATE($X$2,F163,CR163,CN163,CJ163,CF163,CB163,BX163,BT163,BP163,BL163,BH163,BD163,AZ163)</f>
        <v>.DB   64,0,20,1,  85,170,0,  0,255,0,  0,0,0,  0,0,0,  0,0,0,  0,0,0,  0,0,0,  0,0,0,  0,0,0,  0,0,0,  0,0,0,  0,0,0</v>
      </c>
      <c r="AD163" s="43" t="s">
        <v>24</v>
      </c>
      <c r="AE163" s="43"/>
      <c r="AF163" s="43"/>
      <c r="AG163" s="49">
        <f>IFERROR(VLOOKUP(HLOOKUP($AG$4,$H$4:$AA$24,ROW(AH163)-3, FALSE),Таблица1[],3,0),0)*$E$2/100</f>
        <v>0</v>
      </c>
      <c r="AH163" s="49">
        <f>IFERROR(VLOOKUP(HLOOKUP($AG$4,$H$4:$AA$24,ROW(AH163)-3, FALSE),Таблица1[],2,0),0)*$E$2/100</f>
        <v>0</v>
      </c>
      <c r="AI163" s="49">
        <f>IFERROR(VLOOKUP(HLOOKUP($AG$4,$H$4:$AA$24,ROW(AH163)-3, FALSE),Таблица1[],4,0),0)*$E$2/100</f>
        <v>0</v>
      </c>
      <c r="AJ163" s="5" t="str">
        <f t="shared" si="34"/>
        <v>,  0,0,0</v>
      </c>
      <c r="AK163" s="49">
        <f>IFERROR(VLOOKUP(G163,Таблица1[],3,0),0)*$E$2/100</f>
        <v>0</v>
      </c>
      <c r="AL163" s="43">
        <f>IFERROR(VLOOKUP(G163,Таблица1[],2,0),0)*$E$2/100</f>
        <v>0</v>
      </c>
      <c r="AM163" s="43">
        <f>IFERROR(VLOOKUP(G163,Таблица1[],4,0),0)*$E$2/100</f>
        <v>0</v>
      </c>
      <c r="AN163" s="5" t="str">
        <f t="shared" si="35"/>
        <v>,  0,0,0</v>
      </c>
      <c r="AO163" s="49">
        <f>IFERROR(VLOOKUP(K163,Таблица1[],3,0),0)*$E$2/100</f>
        <v>0</v>
      </c>
      <c r="AP163" s="43">
        <f>IFERROR(VLOOKUP(K163,Таблица1[],2,0),0)*$E$2/100</f>
        <v>0</v>
      </c>
      <c r="AQ163" s="43">
        <f>IFERROR(VLOOKUP(K163,Таблица1[],4,0),0)*$E$2/100</f>
        <v>0</v>
      </c>
      <c r="AR163" s="5" t="str">
        <f t="shared" si="36"/>
        <v>,  0,0,0</v>
      </c>
      <c r="AS163" s="49">
        <f>IFERROR(VLOOKUP(O163,Таблица1[],3,0),0)*$E$2/100</f>
        <v>0</v>
      </c>
      <c r="AT163" s="43">
        <f>IFERROR(VLOOKUP(O163,Таблица1[],2,0),0)*$E$2/100</f>
        <v>0</v>
      </c>
      <c r="AU163" s="43">
        <f>IFERROR(VLOOKUP(O163,Таблица1[],4,0),0)*$E$2/100</f>
        <v>0</v>
      </c>
      <c r="AV163" s="5" t="str">
        <f t="shared" si="37"/>
        <v>,  0,0,0</v>
      </c>
      <c r="AW163" s="47">
        <f>IFERROR(VLOOKUP(P163,Таблица1[],3,0),0)*$E$2/100</f>
        <v>0</v>
      </c>
      <c r="AX163" s="43">
        <f>IFERROR(VLOOKUP(P163,Таблица1[],2,0),0)*$E$2/100</f>
        <v>0</v>
      </c>
      <c r="AY163" s="43">
        <f>IFERROR(VLOOKUP(P163,Таблица1[],4,0),0)*$E$2/100</f>
        <v>0</v>
      </c>
      <c r="AZ163" s="5" t="str">
        <f t="shared" si="38"/>
        <v>,  0,0,0</v>
      </c>
      <c r="BA163" s="43">
        <f>IFERROR(VLOOKUP(Q163,Таблица1[],3,0),0)*$E$2/100</f>
        <v>0</v>
      </c>
      <c r="BB163" s="43">
        <f>IFERROR(VLOOKUP(Q163,Таблица1[],2,0),0)*$E$2/100</f>
        <v>0</v>
      </c>
      <c r="BC163" s="43">
        <f>IFERROR(VLOOKUP(Q163,Таблица1[],4,0),0)*$E$2/100</f>
        <v>0</v>
      </c>
      <c r="BD163" s="5" t="str">
        <f t="shared" si="39"/>
        <v>,  0,0,0</v>
      </c>
      <c r="BE163" s="43">
        <f>IFERROR(VLOOKUP(R163,Таблица1[],3,0),0)*$E$2/100</f>
        <v>0</v>
      </c>
      <c r="BF163" s="43">
        <f>IFERROR(VLOOKUP(R163,Таблица1[],2,0),0)*$E$2/100</f>
        <v>0</v>
      </c>
      <c r="BG163" s="43">
        <f>IFERROR(VLOOKUP(R163,Таблица1[],4,0),0)*$E$2/100</f>
        <v>0</v>
      </c>
      <c r="BH163" s="5" t="str">
        <f t="shared" si="40"/>
        <v>,  0,0,0</v>
      </c>
      <c r="BI163" s="43">
        <f>IFERROR(VLOOKUP(S163,Таблица1[],3,0),0)*$E$2/100</f>
        <v>0</v>
      </c>
      <c r="BJ163" s="43">
        <f>IFERROR(VLOOKUP(S163,Таблица1[],2,0),0)*$E$2/100</f>
        <v>0</v>
      </c>
      <c r="BK163" s="43">
        <f>IFERROR(VLOOKUP(S163,Таблица1[],4,0),0)*$E$2/100</f>
        <v>0</v>
      </c>
      <c r="BL163" s="5" t="str">
        <f t="shared" si="41"/>
        <v>,  0,0,0</v>
      </c>
      <c r="BM163" s="43">
        <f>IFERROR(VLOOKUP(T163,Таблица1[],3,0),0)*$E$2/100</f>
        <v>0</v>
      </c>
      <c r="BN163" s="43">
        <f>IFERROR(VLOOKUP(T163,Таблица1[],2,0),0)*$E$2/100</f>
        <v>0</v>
      </c>
      <c r="BO163" s="43">
        <f>IFERROR(VLOOKUP(T163,Таблица1[],4,0),0)*$E$2/100</f>
        <v>0</v>
      </c>
      <c r="BP163" s="5" t="str">
        <f t="shared" si="42"/>
        <v>,  0,0,0</v>
      </c>
      <c r="BQ163" s="43">
        <f>IFERROR(VLOOKUP(U163,Таблица1[],3,0),0)*$E$2/100</f>
        <v>0</v>
      </c>
      <c r="BR163" s="43">
        <f>IFERROR(VLOOKUP(U163,Таблица1[],2,0),0)*$E$2/100</f>
        <v>0</v>
      </c>
      <c r="BS163" s="43">
        <f>IFERROR(VLOOKUP(U163,Таблица1[],4,0),0)*$E$2/100</f>
        <v>0</v>
      </c>
      <c r="BT163" s="5" t="str">
        <f t="shared" si="43"/>
        <v>,  0,0,0</v>
      </c>
      <c r="BU163" s="43">
        <f>IFERROR(VLOOKUP(V163,Таблица1[],3,0),0)*$E$2/100</f>
        <v>0</v>
      </c>
      <c r="BV163" s="43">
        <f>IFERROR(VLOOKUP(V163,Таблица1[],2,0),0)*$E$2/100</f>
        <v>0</v>
      </c>
      <c r="BW163" s="43">
        <f>IFERROR(VLOOKUP(V163,Таблица1[],4,0),0)*$E$2/100</f>
        <v>0</v>
      </c>
      <c r="BX163" s="5" t="str">
        <f t="shared" si="44"/>
        <v>,  0,0,0</v>
      </c>
      <c r="BY163" s="43">
        <f>IFERROR(VLOOKUP(W163,Таблица1[],3,0),0)*$E$2/100</f>
        <v>0</v>
      </c>
      <c r="BZ163" s="43">
        <f>IFERROR(VLOOKUP(W163,Таблица1[],2,0),0)*$E$2/100</f>
        <v>0</v>
      </c>
      <c r="CA163" s="43">
        <f>IFERROR(VLOOKUP(W163,Таблица1[],4,0),0)*$E$2/100</f>
        <v>0</v>
      </c>
      <c r="CB163" s="5" t="str">
        <f t="shared" si="45"/>
        <v>,  0,0,0</v>
      </c>
      <c r="CC163" s="43">
        <f>IFERROR(VLOOKUP(X163,Таблица1[],3,0),0)*$E$2/100</f>
        <v>0</v>
      </c>
      <c r="CD163" s="43">
        <f>IFERROR(VLOOKUP(X163,Таблица1[],2,0),0)*$E$2/100</f>
        <v>0</v>
      </c>
      <c r="CE163" s="43">
        <f>IFERROR(VLOOKUP(X163,Таблица1[],4,0),0)*$E$2/100</f>
        <v>0</v>
      </c>
      <c r="CF163" s="5" t="str">
        <f t="shared" si="46"/>
        <v>,  0,0,0</v>
      </c>
      <c r="CG163" s="43">
        <f>IFERROR(VLOOKUP(Y163,Таблица1[],3,0),0)*$E$2/100</f>
        <v>0</v>
      </c>
      <c r="CH163" s="43">
        <f>IFERROR(VLOOKUP(Y163,Таблица1[],2,0),0)*$E$2/100</f>
        <v>0</v>
      </c>
      <c r="CI163" s="43">
        <f>IFERROR(VLOOKUP(Y163,Таблица1[],4,0),0)*$E$2/100</f>
        <v>0</v>
      </c>
      <c r="CJ163" s="5" t="str">
        <f t="shared" si="47"/>
        <v>,  0,0,0</v>
      </c>
      <c r="CK163" s="43">
        <f>IFERROR(VLOOKUP(Z163,Таблица1[],3,0),0)*$E$2/100</f>
        <v>0</v>
      </c>
      <c r="CL163" s="43">
        <f>IFERROR(VLOOKUP(Z163,Таблица1[],2,0),0)*$E$2/100</f>
        <v>255</v>
      </c>
      <c r="CM163" s="43">
        <f>IFERROR(VLOOKUP(Z163,Таблица1[],4,0),0)*$E$2/100</f>
        <v>0</v>
      </c>
      <c r="CN163" s="5" t="str">
        <f t="shared" si="48"/>
        <v>,  0,255,0</v>
      </c>
      <c r="CO163" s="43">
        <f>IFERROR(VLOOKUP(AA163,Таблица1[],3,0),0)*$E$2/100</f>
        <v>85</v>
      </c>
      <c r="CP163" s="43">
        <f>IFERROR(VLOOKUP(AA163,Таблица1[],2,0),0)*$E$2/100</f>
        <v>170</v>
      </c>
      <c r="CQ163" s="43">
        <f>IFERROR(VLOOKUP(AA163,Таблица1[],4,0),0)*$E$2/100</f>
        <v>0</v>
      </c>
      <c r="CR163" s="5" t="str">
        <f t="shared" si="49"/>
        <v>,  85,170,0</v>
      </c>
    </row>
    <row r="164" spans="2:96" x14ac:dyDescent="0.45">
      <c r="B164" s="43">
        <v>64</v>
      </c>
      <c r="C164" s="43">
        <v>0</v>
      </c>
      <c r="D164" s="43">
        <v>20</v>
      </c>
      <c r="E164" s="43">
        <v>1</v>
      </c>
      <c r="F164" t="str">
        <f t="shared" si="50"/>
        <v>64,0,20,1</v>
      </c>
      <c r="P164" s="39"/>
      <c r="Q164" s="39"/>
      <c r="R164" s="39"/>
      <c r="S164" s="37"/>
      <c r="T164" s="37"/>
      <c r="U164" s="37"/>
      <c r="V164" s="37"/>
      <c r="W164" s="36"/>
      <c r="X164" s="36"/>
      <c r="Y164" s="32" t="s">
        <v>31</v>
      </c>
      <c r="Z164" s="32" t="s">
        <v>32</v>
      </c>
      <c r="AA164" s="34" t="s">
        <v>33</v>
      </c>
      <c r="AC164" t="str">
        <f>CONCATENATE($X$2,F164,CR164,CN164,CJ164,CF164,CB164,BX164,BT164,BP164,BL164,BH164,BD164,AZ164)</f>
        <v>.DB   64,0,20,1,  128,128,0,  85,170,0,  0,255,0,  0,0,0,  0,0,0,  0,0,0,  0,0,0,  0,0,0,  0,0,0,  0,0,0,  0,0,0,  0,0,0</v>
      </c>
      <c r="AD164" s="43" t="s">
        <v>24</v>
      </c>
      <c r="AE164" s="43"/>
      <c r="AF164" s="43"/>
      <c r="AG164" s="49">
        <f>IFERROR(VLOOKUP(HLOOKUP($AG$4,$H$4:$AA$24,ROW(AH164)-3, FALSE),Таблица1[],3,0),0)*$E$2/100</f>
        <v>0</v>
      </c>
      <c r="AH164" s="49">
        <f>IFERROR(VLOOKUP(HLOOKUP($AG$4,$H$4:$AA$24,ROW(AH164)-3, FALSE),Таблица1[],2,0),0)*$E$2/100</f>
        <v>0</v>
      </c>
      <c r="AI164" s="49">
        <f>IFERROR(VLOOKUP(HLOOKUP($AG$4,$H$4:$AA$24,ROW(AH164)-3, FALSE),Таблица1[],4,0),0)*$E$2/100</f>
        <v>0</v>
      </c>
      <c r="AJ164" s="5" t="str">
        <f t="shared" si="34"/>
        <v>,  0,0,0</v>
      </c>
      <c r="AK164" s="49">
        <f>IFERROR(VLOOKUP(G164,Таблица1[],3,0),0)*$E$2/100</f>
        <v>0</v>
      </c>
      <c r="AL164" s="43">
        <f>IFERROR(VLOOKUP(G164,Таблица1[],2,0),0)*$E$2/100</f>
        <v>0</v>
      </c>
      <c r="AM164" s="43">
        <f>IFERROR(VLOOKUP(G164,Таблица1[],4,0),0)*$E$2/100</f>
        <v>0</v>
      </c>
      <c r="AN164" s="5" t="str">
        <f t="shared" si="35"/>
        <v>,  0,0,0</v>
      </c>
      <c r="AO164" s="49">
        <f>IFERROR(VLOOKUP(K164,Таблица1[],3,0),0)*$E$2/100</f>
        <v>0</v>
      </c>
      <c r="AP164" s="43">
        <f>IFERROR(VLOOKUP(K164,Таблица1[],2,0),0)*$E$2/100</f>
        <v>0</v>
      </c>
      <c r="AQ164" s="43">
        <f>IFERROR(VLOOKUP(K164,Таблица1[],4,0),0)*$E$2/100</f>
        <v>0</v>
      </c>
      <c r="AR164" s="5" t="str">
        <f t="shared" si="36"/>
        <v>,  0,0,0</v>
      </c>
      <c r="AS164" s="49">
        <f>IFERROR(VLOOKUP(O164,Таблица1[],3,0),0)*$E$2/100</f>
        <v>0</v>
      </c>
      <c r="AT164" s="43">
        <f>IFERROR(VLOOKUP(O164,Таблица1[],2,0),0)*$E$2/100</f>
        <v>0</v>
      </c>
      <c r="AU164" s="43">
        <f>IFERROR(VLOOKUP(O164,Таблица1[],4,0),0)*$E$2/100</f>
        <v>0</v>
      </c>
      <c r="AV164" s="5" t="str">
        <f t="shared" si="37"/>
        <v>,  0,0,0</v>
      </c>
      <c r="AW164" s="47">
        <f>IFERROR(VLOOKUP(P164,Таблица1[],3,0),0)*$E$2/100</f>
        <v>0</v>
      </c>
      <c r="AX164" s="43">
        <f>IFERROR(VLOOKUP(P164,Таблица1[],2,0),0)*$E$2/100</f>
        <v>0</v>
      </c>
      <c r="AY164" s="43">
        <f>IFERROR(VLOOKUP(P164,Таблица1[],4,0),0)*$E$2/100</f>
        <v>0</v>
      </c>
      <c r="AZ164" s="5" t="str">
        <f t="shared" si="38"/>
        <v>,  0,0,0</v>
      </c>
      <c r="BA164" s="43">
        <f>IFERROR(VLOOKUP(Q164,Таблица1[],3,0),0)*$E$2/100</f>
        <v>0</v>
      </c>
      <c r="BB164" s="43">
        <f>IFERROR(VLOOKUP(Q164,Таблица1[],2,0),0)*$E$2/100</f>
        <v>0</v>
      </c>
      <c r="BC164" s="43">
        <f>IFERROR(VLOOKUP(Q164,Таблица1[],4,0),0)*$E$2/100</f>
        <v>0</v>
      </c>
      <c r="BD164" s="5" t="str">
        <f t="shared" si="39"/>
        <v>,  0,0,0</v>
      </c>
      <c r="BE164" s="43">
        <f>IFERROR(VLOOKUP(R164,Таблица1[],3,0),0)*$E$2/100</f>
        <v>0</v>
      </c>
      <c r="BF164" s="43">
        <f>IFERROR(VLOOKUP(R164,Таблица1[],2,0),0)*$E$2/100</f>
        <v>0</v>
      </c>
      <c r="BG164" s="43">
        <f>IFERROR(VLOOKUP(R164,Таблица1[],4,0),0)*$E$2/100</f>
        <v>0</v>
      </c>
      <c r="BH164" s="5" t="str">
        <f t="shared" si="40"/>
        <v>,  0,0,0</v>
      </c>
      <c r="BI164" s="43">
        <f>IFERROR(VLOOKUP(S164,Таблица1[],3,0),0)*$E$2/100</f>
        <v>0</v>
      </c>
      <c r="BJ164" s="43">
        <f>IFERROR(VLOOKUP(S164,Таблица1[],2,0),0)*$E$2/100</f>
        <v>0</v>
      </c>
      <c r="BK164" s="43">
        <f>IFERROR(VLOOKUP(S164,Таблица1[],4,0),0)*$E$2/100</f>
        <v>0</v>
      </c>
      <c r="BL164" s="5" t="str">
        <f t="shared" si="41"/>
        <v>,  0,0,0</v>
      </c>
      <c r="BM164" s="43">
        <f>IFERROR(VLOOKUP(T164,Таблица1[],3,0),0)*$E$2/100</f>
        <v>0</v>
      </c>
      <c r="BN164" s="43">
        <f>IFERROR(VLOOKUP(T164,Таблица1[],2,0),0)*$E$2/100</f>
        <v>0</v>
      </c>
      <c r="BO164" s="43">
        <f>IFERROR(VLOOKUP(T164,Таблица1[],4,0),0)*$E$2/100</f>
        <v>0</v>
      </c>
      <c r="BP164" s="5" t="str">
        <f t="shared" si="42"/>
        <v>,  0,0,0</v>
      </c>
      <c r="BQ164" s="43">
        <f>IFERROR(VLOOKUP(U164,Таблица1[],3,0),0)*$E$2/100</f>
        <v>0</v>
      </c>
      <c r="BR164" s="43">
        <f>IFERROR(VLOOKUP(U164,Таблица1[],2,0),0)*$E$2/100</f>
        <v>0</v>
      </c>
      <c r="BS164" s="43">
        <f>IFERROR(VLOOKUP(U164,Таблица1[],4,0),0)*$E$2/100</f>
        <v>0</v>
      </c>
      <c r="BT164" s="5" t="str">
        <f t="shared" si="43"/>
        <v>,  0,0,0</v>
      </c>
      <c r="BU164" s="43">
        <f>IFERROR(VLOOKUP(V164,Таблица1[],3,0),0)*$E$2/100</f>
        <v>0</v>
      </c>
      <c r="BV164" s="43">
        <f>IFERROR(VLOOKUP(V164,Таблица1[],2,0),0)*$E$2/100</f>
        <v>0</v>
      </c>
      <c r="BW164" s="43">
        <f>IFERROR(VLOOKUP(V164,Таблица1[],4,0),0)*$E$2/100</f>
        <v>0</v>
      </c>
      <c r="BX164" s="5" t="str">
        <f t="shared" si="44"/>
        <v>,  0,0,0</v>
      </c>
      <c r="BY164" s="43">
        <f>IFERROR(VLOOKUP(W164,Таблица1[],3,0),0)*$E$2/100</f>
        <v>0</v>
      </c>
      <c r="BZ164" s="43">
        <f>IFERROR(VLOOKUP(W164,Таблица1[],2,0),0)*$E$2/100</f>
        <v>0</v>
      </c>
      <c r="CA164" s="43">
        <f>IFERROR(VLOOKUP(W164,Таблица1[],4,0),0)*$E$2/100</f>
        <v>0</v>
      </c>
      <c r="CB164" s="5" t="str">
        <f t="shared" si="45"/>
        <v>,  0,0,0</v>
      </c>
      <c r="CC164" s="43">
        <f>IFERROR(VLOOKUP(X164,Таблица1[],3,0),0)*$E$2/100</f>
        <v>0</v>
      </c>
      <c r="CD164" s="43">
        <f>IFERROR(VLOOKUP(X164,Таблица1[],2,0),0)*$E$2/100</f>
        <v>0</v>
      </c>
      <c r="CE164" s="43">
        <f>IFERROR(VLOOKUP(X164,Таблица1[],4,0),0)*$E$2/100</f>
        <v>0</v>
      </c>
      <c r="CF164" s="5" t="str">
        <f t="shared" si="46"/>
        <v>,  0,0,0</v>
      </c>
      <c r="CG164" s="43">
        <f>IFERROR(VLOOKUP(Y164,Таблица1[],3,0),0)*$E$2/100</f>
        <v>0</v>
      </c>
      <c r="CH164" s="43">
        <f>IFERROR(VLOOKUP(Y164,Таблица1[],2,0),0)*$E$2/100</f>
        <v>255</v>
      </c>
      <c r="CI164" s="43">
        <f>IFERROR(VLOOKUP(Y164,Таблица1[],4,0),0)*$E$2/100</f>
        <v>0</v>
      </c>
      <c r="CJ164" s="5" t="str">
        <f t="shared" si="47"/>
        <v>,  0,255,0</v>
      </c>
      <c r="CK164" s="43">
        <f>IFERROR(VLOOKUP(Z164,Таблица1[],3,0),0)*$E$2/100</f>
        <v>85</v>
      </c>
      <c r="CL164" s="43">
        <f>IFERROR(VLOOKUP(Z164,Таблица1[],2,0),0)*$E$2/100</f>
        <v>170</v>
      </c>
      <c r="CM164" s="43">
        <f>IFERROR(VLOOKUP(Z164,Таблица1[],4,0),0)*$E$2/100</f>
        <v>0</v>
      </c>
      <c r="CN164" s="5" t="str">
        <f t="shared" si="48"/>
        <v>,  85,170,0</v>
      </c>
      <c r="CO164" s="43">
        <f>IFERROR(VLOOKUP(AA164,Таблица1[],3,0),0)*$E$2/100</f>
        <v>127.5</v>
      </c>
      <c r="CP164" s="43">
        <f>IFERROR(VLOOKUP(AA164,Таблица1[],2,0),0)*$E$2/100</f>
        <v>127.5</v>
      </c>
      <c r="CQ164" s="43">
        <f>IFERROR(VLOOKUP(AA164,Таблица1[],4,0),0)*$E$2/100</f>
        <v>0</v>
      </c>
      <c r="CR164" s="5" t="str">
        <f t="shared" si="49"/>
        <v>,  128,128,0</v>
      </c>
    </row>
    <row r="165" spans="2:96" x14ac:dyDescent="0.45">
      <c r="B165" s="43">
        <v>64</v>
      </c>
      <c r="C165" s="43">
        <v>0</v>
      </c>
      <c r="D165" s="43">
        <v>20</v>
      </c>
      <c r="E165" s="43">
        <v>1</v>
      </c>
      <c r="F165" t="str">
        <f t="shared" si="50"/>
        <v>64,0,20,1</v>
      </c>
      <c r="P165" s="39"/>
      <c r="Q165" s="39"/>
      <c r="R165" s="39"/>
      <c r="S165" s="37"/>
      <c r="T165" s="37"/>
      <c r="U165" s="37"/>
      <c r="V165" s="37"/>
      <c r="W165" s="36"/>
      <c r="X165" s="36" t="s">
        <v>31</v>
      </c>
      <c r="Y165" s="32" t="s">
        <v>32</v>
      </c>
      <c r="Z165" s="32" t="s">
        <v>33</v>
      </c>
      <c r="AA165" s="34" t="s">
        <v>35</v>
      </c>
      <c r="AC165" t="str">
        <f>CONCATENATE($X$2,F165,CR165,CN165,CJ165,CF165,CB165,BX165,BT165,BP165,BL165,BH165,BD165,AZ165)</f>
        <v>.DB   64,0,20,1,  255,0,0,  128,128,0,  85,170,0,  0,255,0,  0,0,0,  0,0,0,  0,0,0,  0,0,0,  0,0,0,  0,0,0,  0,0,0,  0,0,0</v>
      </c>
      <c r="AD165" s="43" t="s">
        <v>24</v>
      </c>
      <c r="AE165" s="43"/>
      <c r="AF165" s="43"/>
      <c r="AG165" s="49">
        <f>IFERROR(VLOOKUP(HLOOKUP($AG$4,$H$4:$AA$24,ROW(AH165)-3, FALSE),Таблица1[],3,0),0)*$E$2/100</f>
        <v>0</v>
      </c>
      <c r="AH165" s="49">
        <f>IFERROR(VLOOKUP(HLOOKUP($AG$4,$H$4:$AA$24,ROW(AH165)-3, FALSE),Таблица1[],2,0),0)*$E$2/100</f>
        <v>0</v>
      </c>
      <c r="AI165" s="49">
        <f>IFERROR(VLOOKUP(HLOOKUP($AG$4,$H$4:$AA$24,ROW(AH165)-3, FALSE),Таблица1[],4,0),0)*$E$2/100</f>
        <v>0</v>
      </c>
      <c r="AJ165" s="5" t="str">
        <f t="shared" si="34"/>
        <v>,  0,0,0</v>
      </c>
      <c r="AK165" s="49">
        <f>IFERROR(VLOOKUP(G165,Таблица1[],3,0),0)*$E$2/100</f>
        <v>0</v>
      </c>
      <c r="AL165" s="43">
        <f>IFERROR(VLOOKUP(G165,Таблица1[],2,0),0)*$E$2/100</f>
        <v>0</v>
      </c>
      <c r="AM165" s="43">
        <f>IFERROR(VLOOKUP(G165,Таблица1[],4,0),0)*$E$2/100</f>
        <v>0</v>
      </c>
      <c r="AN165" s="5" t="str">
        <f t="shared" si="35"/>
        <v>,  0,0,0</v>
      </c>
      <c r="AO165" s="49">
        <f>IFERROR(VLOOKUP(K165,Таблица1[],3,0),0)*$E$2/100</f>
        <v>0</v>
      </c>
      <c r="AP165" s="43">
        <f>IFERROR(VLOOKUP(K165,Таблица1[],2,0),0)*$E$2/100</f>
        <v>0</v>
      </c>
      <c r="AQ165" s="43">
        <f>IFERROR(VLOOKUP(K165,Таблица1[],4,0),0)*$E$2/100</f>
        <v>0</v>
      </c>
      <c r="AR165" s="5" t="str">
        <f t="shared" si="36"/>
        <v>,  0,0,0</v>
      </c>
      <c r="AS165" s="49">
        <f>IFERROR(VLOOKUP(O165,Таблица1[],3,0),0)*$E$2/100</f>
        <v>0</v>
      </c>
      <c r="AT165" s="43">
        <f>IFERROR(VLOOKUP(O165,Таблица1[],2,0),0)*$E$2/100</f>
        <v>0</v>
      </c>
      <c r="AU165" s="43">
        <f>IFERROR(VLOOKUP(O165,Таблица1[],4,0),0)*$E$2/100</f>
        <v>0</v>
      </c>
      <c r="AV165" s="5" t="str">
        <f t="shared" si="37"/>
        <v>,  0,0,0</v>
      </c>
      <c r="AW165" s="47">
        <f>IFERROR(VLOOKUP(P165,Таблица1[],3,0),0)*$E$2/100</f>
        <v>0</v>
      </c>
      <c r="AX165" s="43">
        <f>IFERROR(VLOOKUP(P165,Таблица1[],2,0),0)*$E$2/100</f>
        <v>0</v>
      </c>
      <c r="AY165" s="43">
        <f>IFERROR(VLOOKUP(P165,Таблица1[],4,0),0)*$E$2/100</f>
        <v>0</v>
      </c>
      <c r="AZ165" s="5" t="str">
        <f t="shared" si="38"/>
        <v>,  0,0,0</v>
      </c>
      <c r="BA165" s="43">
        <f>IFERROR(VLOOKUP(Q165,Таблица1[],3,0),0)*$E$2/100</f>
        <v>0</v>
      </c>
      <c r="BB165" s="43">
        <f>IFERROR(VLOOKUP(Q165,Таблица1[],2,0),0)*$E$2/100</f>
        <v>0</v>
      </c>
      <c r="BC165" s="43">
        <f>IFERROR(VLOOKUP(Q165,Таблица1[],4,0),0)*$E$2/100</f>
        <v>0</v>
      </c>
      <c r="BD165" s="5" t="str">
        <f t="shared" si="39"/>
        <v>,  0,0,0</v>
      </c>
      <c r="BE165" s="43">
        <f>IFERROR(VLOOKUP(R165,Таблица1[],3,0),0)*$E$2/100</f>
        <v>0</v>
      </c>
      <c r="BF165" s="43">
        <f>IFERROR(VLOOKUP(R165,Таблица1[],2,0),0)*$E$2/100</f>
        <v>0</v>
      </c>
      <c r="BG165" s="43">
        <f>IFERROR(VLOOKUP(R165,Таблица1[],4,0),0)*$E$2/100</f>
        <v>0</v>
      </c>
      <c r="BH165" s="5" t="str">
        <f t="shared" si="40"/>
        <v>,  0,0,0</v>
      </c>
      <c r="BI165" s="43">
        <f>IFERROR(VLOOKUP(S165,Таблица1[],3,0),0)*$E$2/100</f>
        <v>0</v>
      </c>
      <c r="BJ165" s="43">
        <f>IFERROR(VLOOKUP(S165,Таблица1[],2,0),0)*$E$2/100</f>
        <v>0</v>
      </c>
      <c r="BK165" s="43">
        <f>IFERROR(VLOOKUP(S165,Таблица1[],4,0),0)*$E$2/100</f>
        <v>0</v>
      </c>
      <c r="BL165" s="5" t="str">
        <f t="shared" si="41"/>
        <v>,  0,0,0</v>
      </c>
      <c r="BM165" s="43">
        <f>IFERROR(VLOOKUP(T165,Таблица1[],3,0),0)*$E$2/100</f>
        <v>0</v>
      </c>
      <c r="BN165" s="43">
        <f>IFERROR(VLOOKUP(T165,Таблица1[],2,0),0)*$E$2/100</f>
        <v>0</v>
      </c>
      <c r="BO165" s="43">
        <f>IFERROR(VLOOKUP(T165,Таблица1[],4,0),0)*$E$2/100</f>
        <v>0</v>
      </c>
      <c r="BP165" s="5" t="str">
        <f t="shared" si="42"/>
        <v>,  0,0,0</v>
      </c>
      <c r="BQ165" s="43">
        <f>IFERROR(VLOOKUP(U165,Таблица1[],3,0),0)*$E$2/100</f>
        <v>0</v>
      </c>
      <c r="BR165" s="43">
        <f>IFERROR(VLOOKUP(U165,Таблица1[],2,0),0)*$E$2/100</f>
        <v>0</v>
      </c>
      <c r="BS165" s="43">
        <f>IFERROR(VLOOKUP(U165,Таблица1[],4,0),0)*$E$2/100</f>
        <v>0</v>
      </c>
      <c r="BT165" s="5" t="str">
        <f t="shared" si="43"/>
        <v>,  0,0,0</v>
      </c>
      <c r="BU165" s="43">
        <f>IFERROR(VLOOKUP(V165,Таблица1[],3,0),0)*$E$2/100</f>
        <v>0</v>
      </c>
      <c r="BV165" s="43">
        <f>IFERROR(VLOOKUP(V165,Таблица1[],2,0),0)*$E$2/100</f>
        <v>0</v>
      </c>
      <c r="BW165" s="43">
        <f>IFERROR(VLOOKUP(V165,Таблица1[],4,0),0)*$E$2/100</f>
        <v>0</v>
      </c>
      <c r="BX165" s="5" t="str">
        <f t="shared" si="44"/>
        <v>,  0,0,0</v>
      </c>
      <c r="BY165" s="43">
        <f>IFERROR(VLOOKUP(W165,Таблица1[],3,0),0)*$E$2/100</f>
        <v>0</v>
      </c>
      <c r="BZ165" s="43">
        <f>IFERROR(VLOOKUP(W165,Таблица1[],2,0),0)*$E$2/100</f>
        <v>0</v>
      </c>
      <c r="CA165" s="43">
        <f>IFERROR(VLOOKUP(W165,Таблица1[],4,0),0)*$E$2/100</f>
        <v>0</v>
      </c>
      <c r="CB165" s="5" t="str">
        <f t="shared" si="45"/>
        <v>,  0,0,0</v>
      </c>
      <c r="CC165" s="43">
        <f>IFERROR(VLOOKUP(X165,Таблица1[],3,0),0)*$E$2/100</f>
        <v>0</v>
      </c>
      <c r="CD165" s="43">
        <f>IFERROR(VLOOKUP(X165,Таблица1[],2,0),0)*$E$2/100</f>
        <v>255</v>
      </c>
      <c r="CE165" s="43">
        <f>IFERROR(VLOOKUP(X165,Таблица1[],4,0),0)*$E$2/100</f>
        <v>0</v>
      </c>
      <c r="CF165" s="5" t="str">
        <f t="shared" si="46"/>
        <v>,  0,255,0</v>
      </c>
      <c r="CG165" s="43">
        <f>IFERROR(VLOOKUP(Y165,Таблица1[],3,0),0)*$E$2/100</f>
        <v>85</v>
      </c>
      <c r="CH165" s="43">
        <f>IFERROR(VLOOKUP(Y165,Таблица1[],2,0),0)*$E$2/100</f>
        <v>170</v>
      </c>
      <c r="CI165" s="43">
        <f>IFERROR(VLOOKUP(Y165,Таблица1[],4,0),0)*$E$2/100</f>
        <v>0</v>
      </c>
      <c r="CJ165" s="5" t="str">
        <f t="shared" si="47"/>
        <v>,  85,170,0</v>
      </c>
      <c r="CK165" s="43">
        <f>IFERROR(VLOOKUP(Z165,Таблица1[],3,0),0)*$E$2/100</f>
        <v>127.5</v>
      </c>
      <c r="CL165" s="43">
        <f>IFERROR(VLOOKUP(Z165,Таблица1[],2,0),0)*$E$2/100</f>
        <v>127.5</v>
      </c>
      <c r="CM165" s="43">
        <f>IFERROR(VLOOKUP(Z165,Таблица1[],4,0),0)*$E$2/100</f>
        <v>0</v>
      </c>
      <c r="CN165" s="5" t="str">
        <f t="shared" si="48"/>
        <v>,  128,128,0</v>
      </c>
      <c r="CO165" s="43">
        <f>IFERROR(VLOOKUP(AA165,Таблица1[],3,0),0)*$E$2/100</f>
        <v>255</v>
      </c>
      <c r="CP165" s="43">
        <f>IFERROR(VLOOKUP(AA165,Таблица1[],2,0),0)*$E$2/100</f>
        <v>0</v>
      </c>
      <c r="CQ165" s="43">
        <f>IFERROR(VLOOKUP(AA165,Таблица1[],4,0),0)*$E$2/100</f>
        <v>0</v>
      </c>
      <c r="CR165" s="5" t="str">
        <f t="shared" si="49"/>
        <v>,  255,0,0</v>
      </c>
    </row>
    <row r="166" spans="2:96" x14ac:dyDescent="0.45">
      <c r="B166" s="43">
        <v>64</v>
      </c>
      <c r="C166" s="43">
        <v>0</v>
      </c>
      <c r="D166" s="43">
        <v>20</v>
      </c>
      <c r="E166" s="43">
        <v>1</v>
      </c>
      <c r="F166" t="str">
        <f t="shared" si="50"/>
        <v>64,0,20,1</v>
      </c>
      <c r="P166" s="39"/>
      <c r="Q166" s="39"/>
      <c r="R166" s="39"/>
      <c r="S166" s="37"/>
      <c r="T166" s="37"/>
      <c r="U166" s="37"/>
      <c r="V166" s="37"/>
      <c r="W166" s="36" t="s">
        <v>31</v>
      </c>
      <c r="X166" s="36" t="s">
        <v>32</v>
      </c>
      <c r="Y166" s="32" t="s">
        <v>33</v>
      </c>
      <c r="Z166" s="32" t="s">
        <v>35</v>
      </c>
      <c r="AA166" s="34" t="s">
        <v>37</v>
      </c>
      <c r="AC166" t="str">
        <f>CONCATENATE($X$2,F166,CR166,CN166,CJ166,CF166,CB166,BX166,BT166,BP166,BL166,BH166,BD166,AZ166)</f>
        <v>.DB   64,0,20,1,  128,0,128,  255,0,0,  128,128,0,  85,170,0,  0,255,0,  0,0,0,  0,0,0,  0,0,0,  0,0,0,  0,0,0,  0,0,0,  0,0,0</v>
      </c>
      <c r="AD166" s="43" t="s">
        <v>24</v>
      </c>
      <c r="AE166" s="43"/>
      <c r="AF166" s="43"/>
      <c r="AG166" s="49">
        <f>IFERROR(VLOOKUP(HLOOKUP($AG$4,$H$4:$AA$24,ROW(AH166)-3, FALSE),Таблица1[],3,0),0)*$E$2/100</f>
        <v>0</v>
      </c>
      <c r="AH166" s="49">
        <f>IFERROR(VLOOKUP(HLOOKUP($AG$4,$H$4:$AA$24,ROW(AH166)-3, FALSE),Таблица1[],2,0),0)*$E$2/100</f>
        <v>0</v>
      </c>
      <c r="AI166" s="49">
        <f>IFERROR(VLOOKUP(HLOOKUP($AG$4,$H$4:$AA$24,ROW(AH166)-3, FALSE),Таблица1[],4,0),0)*$E$2/100</f>
        <v>0</v>
      </c>
      <c r="AJ166" s="5" t="str">
        <f t="shared" si="34"/>
        <v>,  0,0,0</v>
      </c>
      <c r="AK166" s="49">
        <f>IFERROR(VLOOKUP(G166,Таблица1[],3,0),0)*$E$2/100</f>
        <v>0</v>
      </c>
      <c r="AL166" s="43">
        <f>IFERROR(VLOOKUP(G166,Таблица1[],2,0),0)*$E$2/100</f>
        <v>0</v>
      </c>
      <c r="AM166" s="43">
        <f>IFERROR(VLOOKUP(G166,Таблица1[],4,0),0)*$E$2/100</f>
        <v>0</v>
      </c>
      <c r="AN166" s="5" t="str">
        <f t="shared" si="35"/>
        <v>,  0,0,0</v>
      </c>
      <c r="AO166" s="49">
        <f>IFERROR(VLOOKUP(K166,Таблица1[],3,0),0)*$E$2/100</f>
        <v>0</v>
      </c>
      <c r="AP166" s="43">
        <f>IFERROR(VLOOKUP(K166,Таблица1[],2,0),0)*$E$2/100</f>
        <v>0</v>
      </c>
      <c r="AQ166" s="43">
        <f>IFERROR(VLOOKUP(K166,Таблица1[],4,0),0)*$E$2/100</f>
        <v>0</v>
      </c>
      <c r="AR166" s="5" t="str">
        <f t="shared" si="36"/>
        <v>,  0,0,0</v>
      </c>
      <c r="AS166" s="49">
        <f>IFERROR(VLOOKUP(O166,Таблица1[],3,0),0)*$E$2/100</f>
        <v>0</v>
      </c>
      <c r="AT166" s="43">
        <f>IFERROR(VLOOKUP(O166,Таблица1[],2,0),0)*$E$2/100</f>
        <v>0</v>
      </c>
      <c r="AU166" s="43">
        <f>IFERROR(VLOOKUP(O166,Таблица1[],4,0),0)*$E$2/100</f>
        <v>0</v>
      </c>
      <c r="AV166" s="5" t="str">
        <f t="shared" si="37"/>
        <v>,  0,0,0</v>
      </c>
      <c r="AW166" s="47">
        <f>IFERROR(VLOOKUP(P166,Таблица1[],3,0),0)*$E$2/100</f>
        <v>0</v>
      </c>
      <c r="AX166" s="43">
        <f>IFERROR(VLOOKUP(P166,Таблица1[],2,0),0)*$E$2/100</f>
        <v>0</v>
      </c>
      <c r="AY166" s="43">
        <f>IFERROR(VLOOKUP(P166,Таблица1[],4,0),0)*$E$2/100</f>
        <v>0</v>
      </c>
      <c r="AZ166" s="5" t="str">
        <f t="shared" si="38"/>
        <v>,  0,0,0</v>
      </c>
      <c r="BA166" s="43">
        <f>IFERROR(VLOOKUP(Q166,Таблица1[],3,0),0)*$E$2/100</f>
        <v>0</v>
      </c>
      <c r="BB166" s="43">
        <f>IFERROR(VLOOKUP(Q166,Таблица1[],2,0),0)*$E$2/100</f>
        <v>0</v>
      </c>
      <c r="BC166" s="43">
        <f>IFERROR(VLOOKUP(Q166,Таблица1[],4,0),0)*$E$2/100</f>
        <v>0</v>
      </c>
      <c r="BD166" s="5" t="str">
        <f t="shared" si="39"/>
        <v>,  0,0,0</v>
      </c>
      <c r="BE166" s="43">
        <f>IFERROR(VLOOKUP(R166,Таблица1[],3,0),0)*$E$2/100</f>
        <v>0</v>
      </c>
      <c r="BF166" s="43">
        <f>IFERROR(VLOOKUP(R166,Таблица1[],2,0),0)*$E$2/100</f>
        <v>0</v>
      </c>
      <c r="BG166" s="43">
        <f>IFERROR(VLOOKUP(R166,Таблица1[],4,0),0)*$E$2/100</f>
        <v>0</v>
      </c>
      <c r="BH166" s="5" t="str">
        <f t="shared" si="40"/>
        <v>,  0,0,0</v>
      </c>
      <c r="BI166" s="43">
        <f>IFERROR(VLOOKUP(S166,Таблица1[],3,0),0)*$E$2/100</f>
        <v>0</v>
      </c>
      <c r="BJ166" s="43">
        <f>IFERROR(VLOOKUP(S166,Таблица1[],2,0),0)*$E$2/100</f>
        <v>0</v>
      </c>
      <c r="BK166" s="43">
        <f>IFERROR(VLOOKUP(S166,Таблица1[],4,0),0)*$E$2/100</f>
        <v>0</v>
      </c>
      <c r="BL166" s="5" t="str">
        <f t="shared" si="41"/>
        <v>,  0,0,0</v>
      </c>
      <c r="BM166" s="43">
        <f>IFERROR(VLOOKUP(T166,Таблица1[],3,0),0)*$E$2/100</f>
        <v>0</v>
      </c>
      <c r="BN166" s="43">
        <f>IFERROR(VLOOKUP(T166,Таблица1[],2,0),0)*$E$2/100</f>
        <v>0</v>
      </c>
      <c r="BO166" s="43">
        <f>IFERROR(VLOOKUP(T166,Таблица1[],4,0),0)*$E$2/100</f>
        <v>0</v>
      </c>
      <c r="BP166" s="5" t="str">
        <f t="shared" si="42"/>
        <v>,  0,0,0</v>
      </c>
      <c r="BQ166" s="43">
        <f>IFERROR(VLOOKUP(U166,Таблица1[],3,0),0)*$E$2/100</f>
        <v>0</v>
      </c>
      <c r="BR166" s="43">
        <f>IFERROR(VLOOKUP(U166,Таблица1[],2,0),0)*$E$2/100</f>
        <v>0</v>
      </c>
      <c r="BS166" s="43">
        <f>IFERROR(VLOOKUP(U166,Таблица1[],4,0),0)*$E$2/100</f>
        <v>0</v>
      </c>
      <c r="BT166" s="5" t="str">
        <f t="shared" si="43"/>
        <v>,  0,0,0</v>
      </c>
      <c r="BU166" s="43">
        <f>IFERROR(VLOOKUP(V166,Таблица1[],3,0),0)*$E$2/100</f>
        <v>0</v>
      </c>
      <c r="BV166" s="43">
        <f>IFERROR(VLOOKUP(V166,Таблица1[],2,0),0)*$E$2/100</f>
        <v>0</v>
      </c>
      <c r="BW166" s="43">
        <f>IFERROR(VLOOKUP(V166,Таблица1[],4,0),0)*$E$2/100</f>
        <v>0</v>
      </c>
      <c r="BX166" s="5" t="str">
        <f t="shared" si="44"/>
        <v>,  0,0,0</v>
      </c>
      <c r="BY166" s="43">
        <f>IFERROR(VLOOKUP(W166,Таблица1[],3,0),0)*$E$2/100</f>
        <v>0</v>
      </c>
      <c r="BZ166" s="43">
        <f>IFERROR(VLOOKUP(W166,Таблица1[],2,0),0)*$E$2/100</f>
        <v>255</v>
      </c>
      <c r="CA166" s="43">
        <f>IFERROR(VLOOKUP(W166,Таблица1[],4,0),0)*$E$2/100</f>
        <v>0</v>
      </c>
      <c r="CB166" s="5" t="str">
        <f t="shared" si="45"/>
        <v>,  0,255,0</v>
      </c>
      <c r="CC166" s="43">
        <f>IFERROR(VLOOKUP(X166,Таблица1[],3,0),0)*$E$2/100</f>
        <v>85</v>
      </c>
      <c r="CD166" s="43">
        <f>IFERROR(VLOOKUP(X166,Таблица1[],2,0),0)*$E$2/100</f>
        <v>170</v>
      </c>
      <c r="CE166" s="43">
        <f>IFERROR(VLOOKUP(X166,Таблица1[],4,0),0)*$E$2/100</f>
        <v>0</v>
      </c>
      <c r="CF166" s="5" t="str">
        <f t="shared" si="46"/>
        <v>,  85,170,0</v>
      </c>
      <c r="CG166" s="43">
        <f>IFERROR(VLOOKUP(Y166,Таблица1[],3,0),0)*$E$2/100</f>
        <v>127.5</v>
      </c>
      <c r="CH166" s="43">
        <f>IFERROR(VLOOKUP(Y166,Таблица1[],2,0),0)*$E$2/100</f>
        <v>127.5</v>
      </c>
      <c r="CI166" s="43">
        <f>IFERROR(VLOOKUP(Y166,Таблица1[],4,0),0)*$E$2/100</f>
        <v>0</v>
      </c>
      <c r="CJ166" s="5" t="str">
        <f t="shared" si="47"/>
        <v>,  128,128,0</v>
      </c>
      <c r="CK166" s="43">
        <f>IFERROR(VLOOKUP(Z166,Таблица1[],3,0),0)*$E$2/100</f>
        <v>255</v>
      </c>
      <c r="CL166" s="43">
        <f>IFERROR(VLOOKUP(Z166,Таблица1[],2,0),0)*$E$2/100</f>
        <v>0</v>
      </c>
      <c r="CM166" s="43">
        <f>IFERROR(VLOOKUP(Z166,Таблица1[],4,0),0)*$E$2/100</f>
        <v>0</v>
      </c>
      <c r="CN166" s="5" t="str">
        <f t="shared" si="48"/>
        <v>,  255,0,0</v>
      </c>
      <c r="CO166" s="43">
        <f>IFERROR(VLOOKUP(AA166,Таблица1[],3,0),0)*$E$2/100</f>
        <v>127.5</v>
      </c>
      <c r="CP166" s="43">
        <f>IFERROR(VLOOKUP(AA166,Таблица1[],2,0),0)*$E$2/100</f>
        <v>0</v>
      </c>
      <c r="CQ166" s="43">
        <f>IFERROR(VLOOKUP(AA166,Таблица1[],4,0),0)*$E$2/100</f>
        <v>127.5</v>
      </c>
      <c r="CR166" s="5" t="str">
        <f t="shared" si="49"/>
        <v>,  128,0,128</v>
      </c>
    </row>
    <row r="167" spans="2:96" x14ac:dyDescent="0.45">
      <c r="B167" s="43">
        <v>64</v>
      </c>
      <c r="C167" s="43">
        <v>0</v>
      </c>
      <c r="D167" s="43">
        <v>20</v>
      </c>
      <c r="E167" s="43">
        <v>1</v>
      </c>
      <c r="F167" t="str">
        <f t="shared" si="50"/>
        <v>64,0,20,1</v>
      </c>
      <c r="P167" s="39"/>
      <c r="Q167" s="39"/>
      <c r="R167" s="39"/>
      <c r="S167" s="37"/>
      <c r="T167" s="37"/>
      <c r="U167" s="37"/>
      <c r="V167" s="37" t="s">
        <v>31</v>
      </c>
      <c r="W167" s="36" t="s">
        <v>32</v>
      </c>
      <c r="X167" s="36" t="s">
        <v>33</v>
      </c>
      <c r="Y167" s="32" t="s">
        <v>35</v>
      </c>
      <c r="Z167" s="32" t="s">
        <v>37</v>
      </c>
      <c r="AA167" s="34" t="s">
        <v>39</v>
      </c>
      <c r="AC167" t="str">
        <f>CONCATENATE($X$2,F167,CR167,CN167,CJ167,CF167,CB167,BX167,BT167,BP167,BL167,BH167,BD167,AZ167)</f>
        <v>.DB   64,0,20,1,  0,0,255,  128,0,128,  255,0,0,  128,128,0,  85,170,0,  0,255,0,  0,0,0,  0,0,0,  0,0,0,  0,0,0,  0,0,0,  0,0,0</v>
      </c>
      <c r="AD167" s="43" t="s">
        <v>24</v>
      </c>
      <c r="AE167" s="43"/>
      <c r="AF167" s="43"/>
      <c r="AG167" s="49">
        <f>IFERROR(VLOOKUP(HLOOKUP($AG$4,$H$4:$AA$24,ROW(AH167)-3, FALSE),Таблица1[],3,0),0)*$E$2/100</f>
        <v>0</v>
      </c>
      <c r="AH167" s="49">
        <f>IFERROR(VLOOKUP(HLOOKUP($AG$4,$H$4:$AA$24,ROW(AH167)-3, FALSE),Таблица1[],2,0),0)*$E$2/100</f>
        <v>0</v>
      </c>
      <c r="AI167" s="49">
        <f>IFERROR(VLOOKUP(HLOOKUP($AG$4,$H$4:$AA$24,ROW(AH167)-3, FALSE),Таблица1[],4,0),0)*$E$2/100</f>
        <v>0</v>
      </c>
      <c r="AJ167" s="5" t="str">
        <f t="shared" si="34"/>
        <v>,  0,0,0</v>
      </c>
      <c r="AK167" s="49">
        <f>IFERROR(VLOOKUP(G167,Таблица1[],3,0),0)*$E$2/100</f>
        <v>0</v>
      </c>
      <c r="AL167" s="43">
        <f>IFERROR(VLOOKUP(G167,Таблица1[],2,0),0)*$E$2/100</f>
        <v>0</v>
      </c>
      <c r="AM167" s="43">
        <f>IFERROR(VLOOKUP(G167,Таблица1[],4,0),0)*$E$2/100</f>
        <v>0</v>
      </c>
      <c r="AN167" s="5" t="str">
        <f t="shared" si="35"/>
        <v>,  0,0,0</v>
      </c>
      <c r="AO167" s="49">
        <f>IFERROR(VLOOKUP(K167,Таблица1[],3,0),0)*$E$2/100</f>
        <v>0</v>
      </c>
      <c r="AP167" s="43">
        <f>IFERROR(VLOOKUP(K167,Таблица1[],2,0),0)*$E$2/100</f>
        <v>0</v>
      </c>
      <c r="AQ167" s="43">
        <f>IFERROR(VLOOKUP(K167,Таблица1[],4,0),0)*$E$2/100</f>
        <v>0</v>
      </c>
      <c r="AR167" s="5" t="str">
        <f t="shared" si="36"/>
        <v>,  0,0,0</v>
      </c>
      <c r="AS167" s="49">
        <f>IFERROR(VLOOKUP(O167,Таблица1[],3,0),0)*$E$2/100</f>
        <v>0</v>
      </c>
      <c r="AT167" s="43">
        <f>IFERROR(VLOOKUP(O167,Таблица1[],2,0),0)*$E$2/100</f>
        <v>0</v>
      </c>
      <c r="AU167" s="43">
        <f>IFERROR(VLOOKUP(O167,Таблица1[],4,0),0)*$E$2/100</f>
        <v>0</v>
      </c>
      <c r="AV167" s="5" t="str">
        <f t="shared" si="37"/>
        <v>,  0,0,0</v>
      </c>
      <c r="AW167" s="47">
        <f>IFERROR(VLOOKUP(P167,Таблица1[],3,0),0)*$E$2/100</f>
        <v>0</v>
      </c>
      <c r="AX167" s="43">
        <f>IFERROR(VLOOKUP(P167,Таблица1[],2,0),0)*$E$2/100</f>
        <v>0</v>
      </c>
      <c r="AY167" s="43">
        <f>IFERROR(VLOOKUP(P167,Таблица1[],4,0),0)*$E$2/100</f>
        <v>0</v>
      </c>
      <c r="AZ167" s="5" t="str">
        <f t="shared" si="38"/>
        <v>,  0,0,0</v>
      </c>
      <c r="BA167" s="43">
        <f>IFERROR(VLOOKUP(Q167,Таблица1[],3,0),0)*$E$2/100</f>
        <v>0</v>
      </c>
      <c r="BB167" s="43">
        <f>IFERROR(VLOOKUP(Q167,Таблица1[],2,0),0)*$E$2/100</f>
        <v>0</v>
      </c>
      <c r="BC167" s="43">
        <f>IFERROR(VLOOKUP(Q167,Таблица1[],4,0),0)*$E$2/100</f>
        <v>0</v>
      </c>
      <c r="BD167" s="5" t="str">
        <f t="shared" si="39"/>
        <v>,  0,0,0</v>
      </c>
      <c r="BE167" s="43">
        <f>IFERROR(VLOOKUP(R167,Таблица1[],3,0),0)*$E$2/100</f>
        <v>0</v>
      </c>
      <c r="BF167" s="43">
        <f>IFERROR(VLOOKUP(R167,Таблица1[],2,0),0)*$E$2/100</f>
        <v>0</v>
      </c>
      <c r="BG167" s="43">
        <f>IFERROR(VLOOKUP(R167,Таблица1[],4,0),0)*$E$2/100</f>
        <v>0</v>
      </c>
      <c r="BH167" s="5" t="str">
        <f t="shared" si="40"/>
        <v>,  0,0,0</v>
      </c>
      <c r="BI167" s="43">
        <f>IFERROR(VLOOKUP(S167,Таблица1[],3,0),0)*$E$2/100</f>
        <v>0</v>
      </c>
      <c r="BJ167" s="43">
        <f>IFERROR(VLOOKUP(S167,Таблица1[],2,0),0)*$E$2/100</f>
        <v>0</v>
      </c>
      <c r="BK167" s="43">
        <f>IFERROR(VLOOKUP(S167,Таблица1[],4,0),0)*$E$2/100</f>
        <v>0</v>
      </c>
      <c r="BL167" s="5" t="str">
        <f t="shared" si="41"/>
        <v>,  0,0,0</v>
      </c>
      <c r="BM167" s="43">
        <f>IFERROR(VLOOKUP(T167,Таблица1[],3,0),0)*$E$2/100</f>
        <v>0</v>
      </c>
      <c r="BN167" s="43">
        <f>IFERROR(VLOOKUP(T167,Таблица1[],2,0),0)*$E$2/100</f>
        <v>0</v>
      </c>
      <c r="BO167" s="43">
        <f>IFERROR(VLOOKUP(T167,Таблица1[],4,0),0)*$E$2/100</f>
        <v>0</v>
      </c>
      <c r="BP167" s="5" t="str">
        <f t="shared" si="42"/>
        <v>,  0,0,0</v>
      </c>
      <c r="BQ167" s="43">
        <f>IFERROR(VLOOKUP(U167,Таблица1[],3,0),0)*$E$2/100</f>
        <v>0</v>
      </c>
      <c r="BR167" s="43">
        <f>IFERROR(VLOOKUP(U167,Таблица1[],2,0),0)*$E$2/100</f>
        <v>0</v>
      </c>
      <c r="BS167" s="43">
        <f>IFERROR(VLOOKUP(U167,Таблица1[],4,0),0)*$E$2/100</f>
        <v>0</v>
      </c>
      <c r="BT167" s="5" t="str">
        <f t="shared" si="43"/>
        <v>,  0,0,0</v>
      </c>
      <c r="BU167" s="43">
        <f>IFERROR(VLOOKUP(V167,Таблица1[],3,0),0)*$E$2/100</f>
        <v>0</v>
      </c>
      <c r="BV167" s="43">
        <f>IFERROR(VLOOKUP(V167,Таблица1[],2,0),0)*$E$2/100</f>
        <v>255</v>
      </c>
      <c r="BW167" s="43">
        <f>IFERROR(VLOOKUP(V167,Таблица1[],4,0),0)*$E$2/100</f>
        <v>0</v>
      </c>
      <c r="BX167" s="5" t="str">
        <f t="shared" si="44"/>
        <v>,  0,255,0</v>
      </c>
      <c r="BY167" s="43">
        <f>IFERROR(VLOOKUP(W167,Таблица1[],3,0),0)*$E$2/100</f>
        <v>85</v>
      </c>
      <c r="BZ167" s="43">
        <f>IFERROR(VLOOKUP(W167,Таблица1[],2,0),0)*$E$2/100</f>
        <v>170</v>
      </c>
      <c r="CA167" s="43">
        <f>IFERROR(VLOOKUP(W167,Таблица1[],4,0),0)*$E$2/100</f>
        <v>0</v>
      </c>
      <c r="CB167" s="5" t="str">
        <f t="shared" si="45"/>
        <v>,  85,170,0</v>
      </c>
      <c r="CC167" s="43">
        <f>IFERROR(VLOOKUP(X167,Таблица1[],3,0),0)*$E$2/100</f>
        <v>127.5</v>
      </c>
      <c r="CD167" s="43">
        <f>IFERROR(VLOOKUP(X167,Таблица1[],2,0),0)*$E$2/100</f>
        <v>127.5</v>
      </c>
      <c r="CE167" s="43">
        <f>IFERROR(VLOOKUP(X167,Таблица1[],4,0),0)*$E$2/100</f>
        <v>0</v>
      </c>
      <c r="CF167" s="5" t="str">
        <f t="shared" si="46"/>
        <v>,  128,128,0</v>
      </c>
      <c r="CG167" s="43">
        <f>IFERROR(VLOOKUP(Y167,Таблица1[],3,0),0)*$E$2/100</f>
        <v>255</v>
      </c>
      <c r="CH167" s="43">
        <f>IFERROR(VLOOKUP(Y167,Таблица1[],2,0),0)*$E$2/100</f>
        <v>0</v>
      </c>
      <c r="CI167" s="43">
        <f>IFERROR(VLOOKUP(Y167,Таблица1[],4,0),0)*$E$2/100</f>
        <v>0</v>
      </c>
      <c r="CJ167" s="5" t="str">
        <f t="shared" si="47"/>
        <v>,  255,0,0</v>
      </c>
      <c r="CK167" s="43">
        <f>IFERROR(VLOOKUP(Z167,Таблица1[],3,0),0)*$E$2/100</f>
        <v>127.5</v>
      </c>
      <c r="CL167" s="43">
        <f>IFERROR(VLOOKUP(Z167,Таблица1[],2,0),0)*$E$2/100</f>
        <v>0</v>
      </c>
      <c r="CM167" s="43">
        <f>IFERROR(VLOOKUP(Z167,Таблица1[],4,0),0)*$E$2/100</f>
        <v>127.5</v>
      </c>
      <c r="CN167" s="5" t="str">
        <f t="shared" si="48"/>
        <v>,  128,0,128</v>
      </c>
      <c r="CO167" s="43">
        <f>IFERROR(VLOOKUP(AA167,Таблица1[],3,0),0)*$E$2/100</f>
        <v>0</v>
      </c>
      <c r="CP167" s="43">
        <f>IFERROR(VLOOKUP(AA167,Таблица1[],2,0),0)*$E$2/100</f>
        <v>0</v>
      </c>
      <c r="CQ167" s="43">
        <f>IFERROR(VLOOKUP(AA167,Таблица1[],4,0),0)*$E$2/100</f>
        <v>255</v>
      </c>
      <c r="CR167" s="5" t="str">
        <f t="shared" si="49"/>
        <v>,  0,0,255</v>
      </c>
    </row>
    <row r="168" spans="2:96" x14ac:dyDescent="0.45">
      <c r="B168" s="43">
        <v>64</v>
      </c>
      <c r="C168" s="43">
        <v>0</v>
      </c>
      <c r="D168" s="43">
        <v>20</v>
      </c>
      <c r="E168" s="43">
        <v>1</v>
      </c>
      <c r="F168" t="str">
        <f t="shared" si="50"/>
        <v>64,0,20,1</v>
      </c>
      <c r="P168" s="39"/>
      <c r="Q168" s="39"/>
      <c r="R168" s="39"/>
      <c r="S168" s="37"/>
      <c r="T168" s="37"/>
      <c r="U168" s="37" t="s">
        <v>31</v>
      </c>
      <c r="V168" s="37" t="s">
        <v>32</v>
      </c>
      <c r="W168" s="36" t="s">
        <v>33</v>
      </c>
      <c r="X168" s="36" t="s">
        <v>35</v>
      </c>
      <c r="Y168" s="32" t="s">
        <v>37</v>
      </c>
      <c r="Z168" s="32" t="s">
        <v>39</v>
      </c>
      <c r="AA168" s="34" t="s">
        <v>40</v>
      </c>
      <c r="AC168" t="str">
        <f>CONCATENATE($X$2,F168,CR168,CN168,CJ168,CF168,CB168,BX168,BT168,BP168,BL168,BH168,BD168,AZ168)</f>
        <v>.DB   64,0,20,1,  0,85,170,  0,0,255,  128,0,128,  255,0,0,  128,128,0,  85,170,0,  0,255,0,  0,0,0,  0,0,0,  0,0,0,  0,0,0,  0,0,0</v>
      </c>
      <c r="AD168" s="43" t="s">
        <v>24</v>
      </c>
      <c r="AE168" s="43"/>
      <c r="AF168" s="43"/>
      <c r="AG168" s="49">
        <f>IFERROR(VLOOKUP(HLOOKUP($AG$4,$H$4:$AA$24,ROW(AH168)-3, FALSE),Таблица1[],3,0),0)*$E$2/100</f>
        <v>0</v>
      </c>
      <c r="AH168" s="49">
        <f>IFERROR(VLOOKUP(HLOOKUP($AG$4,$H$4:$AA$24,ROW(AH168)-3, FALSE),Таблица1[],2,0),0)*$E$2/100</f>
        <v>0</v>
      </c>
      <c r="AI168" s="49">
        <f>IFERROR(VLOOKUP(HLOOKUP($AG$4,$H$4:$AA$24,ROW(AH168)-3, FALSE),Таблица1[],4,0),0)*$E$2/100</f>
        <v>0</v>
      </c>
      <c r="AJ168" s="5" t="str">
        <f t="shared" si="34"/>
        <v>,  0,0,0</v>
      </c>
      <c r="AK168" s="49">
        <f>IFERROR(VLOOKUP(G168,Таблица1[],3,0),0)*$E$2/100</f>
        <v>0</v>
      </c>
      <c r="AL168" s="43">
        <f>IFERROR(VLOOKUP(G168,Таблица1[],2,0),0)*$E$2/100</f>
        <v>0</v>
      </c>
      <c r="AM168" s="43">
        <f>IFERROR(VLOOKUP(G168,Таблица1[],4,0),0)*$E$2/100</f>
        <v>0</v>
      </c>
      <c r="AN168" s="5" t="str">
        <f t="shared" si="35"/>
        <v>,  0,0,0</v>
      </c>
      <c r="AO168" s="49">
        <f>IFERROR(VLOOKUP(K168,Таблица1[],3,0),0)*$E$2/100</f>
        <v>0</v>
      </c>
      <c r="AP168" s="43">
        <f>IFERROR(VLOOKUP(K168,Таблица1[],2,0),0)*$E$2/100</f>
        <v>0</v>
      </c>
      <c r="AQ168" s="43">
        <f>IFERROR(VLOOKUP(K168,Таблица1[],4,0),0)*$E$2/100</f>
        <v>0</v>
      </c>
      <c r="AR168" s="5" t="str">
        <f t="shared" si="36"/>
        <v>,  0,0,0</v>
      </c>
      <c r="AS168" s="49">
        <f>IFERROR(VLOOKUP(O168,Таблица1[],3,0),0)*$E$2/100</f>
        <v>0</v>
      </c>
      <c r="AT168" s="43">
        <f>IFERROR(VLOOKUP(O168,Таблица1[],2,0),0)*$E$2/100</f>
        <v>0</v>
      </c>
      <c r="AU168" s="43">
        <f>IFERROR(VLOOKUP(O168,Таблица1[],4,0),0)*$E$2/100</f>
        <v>0</v>
      </c>
      <c r="AV168" s="5" t="str">
        <f t="shared" si="37"/>
        <v>,  0,0,0</v>
      </c>
      <c r="AW168" s="47">
        <f>IFERROR(VLOOKUP(P168,Таблица1[],3,0),0)*$E$2/100</f>
        <v>0</v>
      </c>
      <c r="AX168" s="43">
        <f>IFERROR(VLOOKUP(P168,Таблица1[],2,0),0)*$E$2/100</f>
        <v>0</v>
      </c>
      <c r="AY168" s="43">
        <f>IFERROR(VLOOKUP(P168,Таблица1[],4,0),0)*$E$2/100</f>
        <v>0</v>
      </c>
      <c r="AZ168" s="5" t="str">
        <f t="shared" si="38"/>
        <v>,  0,0,0</v>
      </c>
      <c r="BA168" s="43">
        <f>IFERROR(VLOOKUP(Q168,Таблица1[],3,0),0)*$E$2/100</f>
        <v>0</v>
      </c>
      <c r="BB168" s="43">
        <f>IFERROR(VLOOKUP(Q168,Таблица1[],2,0),0)*$E$2/100</f>
        <v>0</v>
      </c>
      <c r="BC168" s="43">
        <f>IFERROR(VLOOKUP(Q168,Таблица1[],4,0),0)*$E$2/100</f>
        <v>0</v>
      </c>
      <c r="BD168" s="5" t="str">
        <f t="shared" si="39"/>
        <v>,  0,0,0</v>
      </c>
      <c r="BE168" s="43">
        <f>IFERROR(VLOOKUP(R168,Таблица1[],3,0),0)*$E$2/100</f>
        <v>0</v>
      </c>
      <c r="BF168" s="43">
        <f>IFERROR(VLOOKUP(R168,Таблица1[],2,0),0)*$E$2/100</f>
        <v>0</v>
      </c>
      <c r="BG168" s="43">
        <f>IFERROR(VLOOKUP(R168,Таблица1[],4,0),0)*$E$2/100</f>
        <v>0</v>
      </c>
      <c r="BH168" s="5" t="str">
        <f t="shared" si="40"/>
        <v>,  0,0,0</v>
      </c>
      <c r="BI168" s="43">
        <f>IFERROR(VLOOKUP(S168,Таблица1[],3,0),0)*$E$2/100</f>
        <v>0</v>
      </c>
      <c r="BJ168" s="43">
        <f>IFERROR(VLOOKUP(S168,Таблица1[],2,0),0)*$E$2/100</f>
        <v>0</v>
      </c>
      <c r="BK168" s="43">
        <f>IFERROR(VLOOKUP(S168,Таблица1[],4,0),0)*$E$2/100</f>
        <v>0</v>
      </c>
      <c r="BL168" s="5" t="str">
        <f t="shared" si="41"/>
        <v>,  0,0,0</v>
      </c>
      <c r="BM168" s="43">
        <f>IFERROR(VLOOKUP(T168,Таблица1[],3,0),0)*$E$2/100</f>
        <v>0</v>
      </c>
      <c r="BN168" s="43">
        <f>IFERROR(VLOOKUP(T168,Таблица1[],2,0),0)*$E$2/100</f>
        <v>0</v>
      </c>
      <c r="BO168" s="43">
        <f>IFERROR(VLOOKUP(T168,Таблица1[],4,0),0)*$E$2/100</f>
        <v>0</v>
      </c>
      <c r="BP168" s="5" t="str">
        <f t="shared" si="42"/>
        <v>,  0,0,0</v>
      </c>
      <c r="BQ168" s="43">
        <f>IFERROR(VLOOKUP(U168,Таблица1[],3,0),0)*$E$2/100</f>
        <v>0</v>
      </c>
      <c r="BR168" s="43">
        <f>IFERROR(VLOOKUP(U168,Таблица1[],2,0),0)*$E$2/100</f>
        <v>255</v>
      </c>
      <c r="BS168" s="43">
        <f>IFERROR(VLOOKUP(U168,Таблица1[],4,0),0)*$E$2/100</f>
        <v>0</v>
      </c>
      <c r="BT168" s="5" t="str">
        <f t="shared" si="43"/>
        <v>,  0,255,0</v>
      </c>
      <c r="BU168" s="43">
        <f>IFERROR(VLOOKUP(V168,Таблица1[],3,0),0)*$E$2/100</f>
        <v>85</v>
      </c>
      <c r="BV168" s="43">
        <f>IFERROR(VLOOKUP(V168,Таблица1[],2,0),0)*$E$2/100</f>
        <v>170</v>
      </c>
      <c r="BW168" s="43">
        <f>IFERROR(VLOOKUP(V168,Таблица1[],4,0),0)*$E$2/100</f>
        <v>0</v>
      </c>
      <c r="BX168" s="5" t="str">
        <f t="shared" si="44"/>
        <v>,  85,170,0</v>
      </c>
      <c r="BY168" s="43">
        <f>IFERROR(VLOOKUP(W168,Таблица1[],3,0),0)*$E$2/100</f>
        <v>127.5</v>
      </c>
      <c r="BZ168" s="43">
        <f>IFERROR(VLOOKUP(W168,Таблица1[],2,0),0)*$E$2/100</f>
        <v>127.5</v>
      </c>
      <c r="CA168" s="43">
        <f>IFERROR(VLOOKUP(W168,Таблица1[],4,0),0)*$E$2/100</f>
        <v>0</v>
      </c>
      <c r="CB168" s="5" t="str">
        <f t="shared" si="45"/>
        <v>,  128,128,0</v>
      </c>
      <c r="CC168" s="43">
        <f>IFERROR(VLOOKUP(X168,Таблица1[],3,0),0)*$E$2/100</f>
        <v>255</v>
      </c>
      <c r="CD168" s="43">
        <f>IFERROR(VLOOKUP(X168,Таблица1[],2,0),0)*$E$2/100</f>
        <v>0</v>
      </c>
      <c r="CE168" s="43">
        <f>IFERROR(VLOOKUP(X168,Таблица1[],4,0),0)*$E$2/100</f>
        <v>0</v>
      </c>
      <c r="CF168" s="5" t="str">
        <f t="shared" si="46"/>
        <v>,  255,0,0</v>
      </c>
      <c r="CG168" s="43">
        <f>IFERROR(VLOOKUP(Y168,Таблица1[],3,0),0)*$E$2/100</f>
        <v>127.5</v>
      </c>
      <c r="CH168" s="43">
        <f>IFERROR(VLOOKUP(Y168,Таблица1[],2,0),0)*$E$2/100</f>
        <v>0</v>
      </c>
      <c r="CI168" s="43">
        <f>IFERROR(VLOOKUP(Y168,Таблица1[],4,0),0)*$E$2/100</f>
        <v>127.5</v>
      </c>
      <c r="CJ168" s="5" t="str">
        <f t="shared" si="47"/>
        <v>,  128,0,128</v>
      </c>
      <c r="CK168" s="43">
        <f>IFERROR(VLOOKUP(Z168,Таблица1[],3,0),0)*$E$2/100</f>
        <v>0</v>
      </c>
      <c r="CL168" s="43">
        <f>IFERROR(VLOOKUP(Z168,Таблица1[],2,0),0)*$E$2/100</f>
        <v>0</v>
      </c>
      <c r="CM168" s="43">
        <f>IFERROR(VLOOKUP(Z168,Таблица1[],4,0),0)*$E$2/100</f>
        <v>255</v>
      </c>
      <c r="CN168" s="5" t="str">
        <f t="shared" si="48"/>
        <v>,  0,0,255</v>
      </c>
      <c r="CO168" s="43">
        <f>IFERROR(VLOOKUP(AA168,Таблица1[],3,0),0)*$E$2/100</f>
        <v>0</v>
      </c>
      <c r="CP168" s="43">
        <f>IFERROR(VLOOKUP(AA168,Таблица1[],2,0),0)*$E$2/100</f>
        <v>85</v>
      </c>
      <c r="CQ168" s="43">
        <f>IFERROR(VLOOKUP(AA168,Таблица1[],4,0),0)*$E$2/100</f>
        <v>170</v>
      </c>
      <c r="CR168" s="5" t="str">
        <f t="shared" si="49"/>
        <v>,  0,85,170</v>
      </c>
    </row>
    <row r="169" spans="2:96" x14ac:dyDescent="0.45">
      <c r="B169" s="43">
        <v>64</v>
      </c>
      <c r="C169" s="43">
        <v>0</v>
      </c>
      <c r="D169" s="43">
        <v>20</v>
      </c>
      <c r="E169" s="43">
        <v>1</v>
      </c>
      <c r="F169" t="str">
        <f t="shared" si="50"/>
        <v>64,0,20,1</v>
      </c>
      <c r="P169" s="39"/>
      <c r="Q169" s="39"/>
      <c r="R169" s="39"/>
      <c r="S169" s="37"/>
      <c r="T169" s="37" t="s">
        <v>31</v>
      </c>
      <c r="U169" s="37" t="s">
        <v>32</v>
      </c>
      <c r="V169" s="37" t="s">
        <v>33</v>
      </c>
      <c r="W169" s="36" t="s">
        <v>35</v>
      </c>
      <c r="X169" s="36" t="s">
        <v>37</v>
      </c>
      <c r="Y169" s="32" t="s">
        <v>39</v>
      </c>
      <c r="Z169" s="32" t="s">
        <v>40</v>
      </c>
      <c r="AA169" s="34" t="s">
        <v>31</v>
      </c>
      <c r="AC169" t="str">
        <f>CONCATENATE($X$2,F169,CR169,CN169,CJ169,CF169,CB169,BX169,BT169,BP169,BL169,BH169,BD169,AZ169)</f>
        <v>.DB   64,0,20,1,  0,255,0,  0,85,170,  0,0,255,  128,0,128,  255,0,0,  128,128,0,  85,170,0,  0,255,0,  0,0,0,  0,0,0,  0,0,0,  0,0,0</v>
      </c>
      <c r="AD169" s="43" t="s">
        <v>24</v>
      </c>
      <c r="AE169" s="43"/>
      <c r="AF169" s="43"/>
      <c r="AG169" s="49">
        <f>IFERROR(VLOOKUP(HLOOKUP($AG$4,$H$4:$AA$24,ROW(AH169)-3, FALSE),Таблица1[],3,0),0)*$E$2/100</f>
        <v>0</v>
      </c>
      <c r="AH169" s="49">
        <f>IFERROR(VLOOKUP(HLOOKUP($AG$4,$H$4:$AA$24,ROW(AH169)-3, FALSE),Таблица1[],2,0),0)*$E$2/100</f>
        <v>0</v>
      </c>
      <c r="AI169" s="49">
        <f>IFERROR(VLOOKUP(HLOOKUP($AG$4,$H$4:$AA$24,ROW(AH169)-3, FALSE),Таблица1[],4,0),0)*$E$2/100</f>
        <v>0</v>
      </c>
      <c r="AJ169" s="5" t="str">
        <f t="shared" si="34"/>
        <v>,  0,0,0</v>
      </c>
      <c r="AK169" s="49">
        <f>IFERROR(VLOOKUP(G169,Таблица1[],3,0),0)*$E$2/100</f>
        <v>0</v>
      </c>
      <c r="AL169" s="43">
        <f>IFERROR(VLOOKUP(G169,Таблица1[],2,0),0)*$E$2/100</f>
        <v>0</v>
      </c>
      <c r="AM169" s="43">
        <f>IFERROR(VLOOKUP(G169,Таблица1[],4,0),0)*$E$2/100</f>
        <v>0</v>
      </c>
      <c r="AN169" s="5" t="str">
        <f t="shared" si="35"/>
        <v>,  0,0,0</v>
      </c>
      <c r="AO169" s="49">
        <f>IFERROR(VLOOKUP(K169,Таблица1[],3,0),0)*$E$2/100</f>
        <v>0</v>
      </c>
      <c r="AP169" s="43">
        <f>IFERROR(VLOOKUP(K169,Таблица1[],2,0),0)*$E$2/100</f>
        <v>0</v>
      </c>
      <c r="AQ169" s="43">
        <f>IFERROR(VLOOKUP(K169,Таблица1[],4,0),0)*$E$2/100</f>
        <v>0</v>
      </c>
      <c r="AR169" s="5" t="str">
        <f t="shared" si="36"/>
        <v>,  0,0,0</v>
      </c>
      <c r="AS169" s="49">
        <f>IFERROR(VLOOKUP(O169,Таблица1[],3,0),0)*$E$2/100</f>
        <v>0</v>
      </c>
      <c r="AT169" s="43">
        <f>IFERROR(VLOOKUP(O169,Таблица1[],2,0),0)*$E$2/100</f>
        <v>0</v>
      </c>
      <c r="AU169" s="43">
        <f>IFERROR(VLOOKUP(O169,Таблица1[],4,0),0)*$E$2/100</f>
        <v>0</v>
      </c>
      <c r="AV169" s="5" t="str">
        <f t="shared" si="37"/>
        <v>,  0,0,0</v>
      </c>
      <c r="AW169" s="47">
        <f>IFERROR(VLOOKUP(P169,Таблица1[],3,0),0)*$E$2/100</f>
        <v>0</v>
      </c>
      <c r="AX169" s="43">
        <f>IFERROR(VLOOKUP(P169,Таблица1[],2,0),0)*$E$2/100</f>
        <v>0</v>
      </c>
      <c r="AY169" s="43">
        <f>IFERROR(VLOOKUP(P169,Таблица1[],4,0),0)*$E$2/100</f>
        <v>0</v>
      </c>
      <c r="AZ169" s="5" t="str">
        <f t="shared" si="38"/>
        <v>,  0,0,0</v>
      </c>
      <c r="BA169" s="43">
        <f>IFERROR(VLOOKUP(Q169,Таблица1[],3,0),0)*$E$2/100</f>
        <v>0</v>
      </c>
      <c r="BB169" s="43">
        <f>IFERROR(VLOOKUP(Q169,Таблица1[],2,0),0)*$E$2/100</f>
        <v>0</v>
      </c>
      <c r="BC169" s="43">
        <f>IFERROR(VLOOKUP(Q169,Таблица1[],4,0),0)*$E$2/100</f>
        <v>0</v>
      </c>
      <c r="BD169" s="5" t="str">
        <f t="shared" si="39"/>
        <v>,  0,0,0</v>
      </c>
      <c r="BE169" s="43">
        <f>IFERROR(VLOOKUP(R169,Таблица1[],3,0),0)*$E$2/100</f>
        <v>0</v>
      </c>
      <c r="BF169" s="43">
        <f>IFERROR(VLOOKUP(R169,Таблица1[],2,0),0)*$E$2/100</f>
        <v>0</v>
      </c>
      <c r="BG169" s="43">
        <f>IFERROR(VLOOKUP(R169,Таблица1[],4,0),0)*$E$2/100</f>
        <v>0</v>
      </c>
      <c r="BH169" s="5" t="str">
        <f t="shared" si="40"/>
        <v>,  0,0,0</v>
      </c>
      <c r="BI169" s="43">
        <f>IFERROR(VLOOKUP(S169,Таблица1[],3,0),0)*$E$2/100</f>
        <v>0</v>
      </c>
      <c r="BJ169" s="43">
        <f>IFERROR(VLOOKUP(S169,Таблица1[],2,0),0)*$E$2/100</f>
        <v>0</v>
      </c>
      <c r="BK169" s="43">
        <f>IFERROR(VLOOKUP(S169,Таблица1[],4,0),0)*$E$2/100</f>
        <v>0</v>
      </c>
      <c r="BL169" s="5" t="str">
        <f t="shared" si="41"/>
        <v>,  0,0,0</v>
      </c>
      <c r="BM169" s="43">
        <f>IFERROR(VLOOKUP(T169,Таблица1[],3,0),0)*$E$2/100</f>
        <v>0</v>
      </c>
      <c r="BN169" s="43">
        <f>IFERROR(VLOOKUP(T169,Таблица1[],2,0),0)*$E$2/100</f>
        <v>255</v>
      </c>
      <c r="BO169" s="43">
        <f>IFERROR(VLOOKUP(T169,Таблица1[],4,0),0)*$E$2/100</f>
        <v>0</v>
      </c>
      <c r="BP169" s="5" t="str">
        <f t="shared" si="42"/>
        <v>,  0,255,0</v>
      </c>
      <c r="BQ169" s="43">
        <f>IFERROR(VLOOKUP(U169,Таблица1[],3,0),0)*$E$2/100</f>
        <v>85</v>
      </c>
      <c r="BR169" s="43">
        <f>IFERROR(VLOOKUP(U169,Таблица1[],2,0),0)*$E$2/100</f>
        <v>170</v>
      </c>
      <c r="BS169" s="43">
        <f>IFERROR(VLOOKUP(U169,Таблица1[],4,0),0)*$E$2/100</f>
        <v>0</v>
      </c>
      <c r="BT169" s="5" t="str">
        <f t="shared" si="43"/>
        <v>,  85,170,0</v>
      </c>
      <c r="BU169" s="43">
        <f>IFERROR(VLOOKUP(V169,Таблица1[],3,0),0)*$E$2/100</f>
        <v>127.5</v>
      </c>
      <c r="BV169" s="43">
        <f>IFERROR(VLOOKUP(V169,Таблица1[],2,0),0)*$E$2/100</f>
        <v>127.5</v>
      </c>
      <c r="BW169" s="43">
        <f>IFERROR(VLOOKUP(V169,Таблица1[],4,0),0)*$E$2/100</f>
        <v>0</v>
      </c>
      <c r="BX169" s="5" t="str">
        <f t="shared" si="44"/>
        <v>,  128,128,0</v>
      </c>
      <c r="BY169" s="43">
        <f>IFERROR(VLOOKUP(W169,Таблица1[],3,0),0)*$E$2/100</f>
        <v>255</v>
      </c>
      <c r="BZ169" s="43">
        <f>IFERROR(VLOOKUP(W169,Таблица1[],2,0),0)*$E$2/100</f>
        <v>0</v>
      </c>
      <c r="CA169" s="43">
        <f>IFERROR(VLOOKUP(W169,Таблица1[],4,0),0)*$E$2/100</f>
        <v>0</v>
      </c>
      <c r="CB169" s="5" t="str">
        <f t="shared" si="45"/>
        <v>,  255,0,0</v>
      </c>
      <c r="CC169" s="43">
        <f>IFERROR(VLOOKUP(X169,Таблица1[],3,0),0)*$E$2/100</f>
        <v>127.5</v>
      </c>
      <c r="CD169" s="43">
        <f>IFERROR(VLOOKUP(X169,Таблица1[],2,0),0)*$E$2/100</f>
        <v>0</v>
      </c>
      <c r="CE169" s="43">
        <f>IFERROR(VLOOKUP(X169,Таблица1[],4,0),0)*$E$2/100</f>
        <v>127.5</v>
      </c>
      <c r="CF169" s="5" t="str">
        <f t="shared" si="46"/>
        <v>,  128,0,128</v>
      </c>
      <c r="CG169" s="43">
        <f>IFERROR(VLOOKUP(Y169,Таблица1[],3,0),0)*$E$2/100</f>
        <v>0</v>
      </c>
      <c r="CH169" s="43">
        <f>IFERROR(VLOOKUP(Y169,Таблица1[],2,0),0)*$E$2/100</f>
        <v>0</v>
      </c>
      <c r="CI169" s="43">
        <f>IFERROR(VLOOKUP(Y169,Таблица1[],4,0),0)*$E$2/100</f>
        <v>255</v>
      </c>
      <c r="CJ169" s="5" t="str">
        <f t="shared" si="47"/>
        <v>,  0,0,255</v>
      </c>
      <c r="CK169" s="43">
        <f>IFERROR(VLOOKUP(Z169,Таблица1[],3,0),0)*$E$2/100</f>
        <v>0</v>
      </c>
      <c r="CL169" s="43">
        <f>IFERROR(VLOOKUP(Z169,Таблица1[],2,0),0)*$E$2/100</f>
        <v>85</v>
      </c>
      <c r="CM169" s="43">
        <f>IFERROR(VLOOKUP(Z169,Таблица1[],4,0),0)*$E$2/100</f>
        <v>170</v>
      </c>
      <c r="CN169" s="5" t="str">
        <f t="shared" si="48"/>
        <v>,  0,85,170</v>
      </c>
      <c r="CO169" s="43">
        <f>IFERROR(VLOOKUP(AA169,Таблица1[],3,0),0)*$E$2/100</f>
        <v>0</v>
      </c>
      <c r="CP169" s="43">
        <f>IFERROR(VLOOKUP(AA169,Таблица1[],2,0),0)*$E$2/100</f>
        <v>255</v>
      </c>
      <c r="CQ169" s="43">
        <f>IFERROR(VLOOKUP(AA169,Таблица1[],4,0),0)*$E$2/100</f>
        <v>0</v>
      </c>
      <c r="CR169" s="5" t="str">
        <f t="shared" si="49"/>
        <v>,  0,255,0</v>
      </c>
    </row>
    <row r="170" spans="2:96" x14ac:dyDescent="0.45">
      <c r="B170" s="43">
        <v>64</v>
      </c>
      <c r="C170" s="43">
        <v>0</v>
      </c>
      <c r="D170" s="43">
        <v>20</v>
      </c>
      <c r="E170" s="43">
        <v>1</v>
      </c>
      <c r="F170" t="str">
        <f t="shared" si="50"/>
        <v>64,0,20,1</v>
      </c>
      <c r="P170" s="39"/>
      <c r="Q170" s="39"/>
      <c r="R170" s="39"/>
      <c r="S170" s="37" t="s">
        <v>31</v>
      </c>
      <c r="T170" s="37" t="s">
        <v>32</v>
      </c>
      <c r="U170" s="37" t="s">
        <v>33</v>
      </c>
      <c r="V170" s="37" t="s">
        <v>35</v>
      </c>
      <c r="W170" s="36" t="s">
        <v>37</v>
      </c>
      <c r="X170" s="36" t="s">
        <v>39</v>
      </c>
      <c r="Y170" s="32" t="s">
        <v>40</v>
      </c>
      <c r="Z170" s="32" t="s">
        <v>31</v>
      </c>
      <c r="AA170" s="34" t="s">
        <v>32</v>
      </c>
      <c r="AC170" t="str">
        <f>CONCATENATE($X$2,F170,CR170,CN170,CJ170,CF170,CB170,BX170,BT170,BP170,BL170,BH170,BD170,AZ170)</f>
        <v>.DB   64,0,20,1,  85,170,0,  0,255,0,  0,85,170,  0,0,255,  128,0,128,  255,0,0,  128,128,0,  85,170,0,  0,255,0,  0,0,0,  0,0,0,  0,0,0</v>
      </c>
      <c r="AD170" s="43" t="s">
        <v>24</v>
      </c>
      <c r="AE170" s="43"/>
      <c r="AF170" s="43"/>
      <c r="AG170" s="49">
        <f>IFERROR(VLOOKUP(HLOOKUP($AG$4,$H$4:$AA$24,ROW(AH170)-3, FALSE),Таблица1[],3,0),0)*$E$2/100</f>
        <v>0</v>
      </c>
      <c r="AH170" s="49">
        <f>IFERROR(VLOOKUP(HLOOKUP($AG$4,$H$4:$AA$24,ROW(AH170)-3, FALSE),Таблица1[],2,0),0)*$E$2/100</f>
        <v>0</v>
      </c>
      <c r="AI170" s="49">
        <f>IFERROR(VLOOKUP(HLOOKUP($AG$4,$H$4:$AA$24,ROW(AH170)-3, FALSE),Таблица1[],4,0),0)*$E$2/100</f>
        <v>0</v>
      </c>
      <c r="AJ170" s="5" t="str">
        <f t="shared" si="34"/>
        <v>,  0,0,0</v>
      </c>
      <c r="AK170" s="49">
        <f>IFERROR(VLOOKUP(G170,Таблица1[],3,0),0)*$E$2/100</f>
        <v>0</v>
      </c>
      <c r="AL170" s="43">
        <f>IFERROR(VLOOKUP(G170,Таблица1[],2,0),0)*$E$2/100</f>
        <v>0</v>
      </c>
      <c r="AM170" s="43">
        <f>IFERROR(VLOOKUP(G170,Таблица1[],4,0),0)*$E$2/100</f>
        <v>0</v>
      </c>
      <c r="AN170" s="5" t="str">
        <f t="shared" si="35"/>
        <v>,  0,0,0</v>
      </c>
      <c r="AO170" s="49">
        <f>IFERROR(VLOOKUP(K170,Таблица1[],3,0),0)*$E$2/100</f>
        <v>0</v>
      </c>
      <c r="AP170" s="43">
        <f>IFERROR(VLOOKUP(K170,Таблица1[],2,0),0)*$E$2/100</f>
        <v>0</v>
      </c>
      <c r="AQ170" s="43">
        <f>IFERROR(VLOOKUP(K170,Таблица1[],4,0),0)*$E$2/100</f>
        <v>0</v>
      </c>
      <c r="AR170" s="5" t="str">
        <f t="shared" si="36"/>
        <v>,  0,0,0</v>
      </c>
      <c r="AS170" s="49">
        <f>IFERROR(VLOOKUP(O170,Таблица1[],3,0),0)*$E$2/100</f>
        <v>0</v>
      </c>
      <c r="AT170" s="43">
        <f>IFERROR(VLOOKUP(O170,Таблица1[],2,0),0)*$E$2/100</f>
        <v>0</v>
      </c>
      <c r="AU170" s="43">
        <f>IFERROR(VLOOKUP(O170,Таблица1[],4,0),0)*$E$2/100</f>
        <v>0</v>
      </c>
      <c r="AV170" s="5" t="str">
        <f t="shared" si="37"/>
        <v>,  0,0,0</v>
      </c>
      <c r="AW170" s="47">
        <f>IFERROR(VLOOKUP(P170,Таблица1[],3,0),0)*$E$2/100</f>
        <v>0</v>
      </c>
      <c r="AX170" s="43">
        <f>IFERROR(VLOOKUP(P170,Таблица1[],2,0),0)*$E$2/100</f>
        <v>0</v>
      </c>
      <c r="AY170" s="43">
        <f>IFERROR(VLOOKUP(P170,Таблица1[],4,0),0)*$E$2/100</f>
        <v>0</v>
      </c>
      <c r="AZ170" s="5" t="str">
        <f t="shared" si="38"/>
        <v>,  0,0,0</v>
      </c>
      <c r="BA170" s="43">
        <f>IFERROR(VLOOKUP(Q170,Таблица1[],3,0),0)*$E$2/100</f>
        <v>0</v>
      </c>
      <c r="BB170" s="43">
        <f>IFERROR(VLOOKUP(Q170,Таблица1[],2,0),0)*$E$2/100</f>
        <v>0</v>
      </c>
      <c r="BC170" s="43">
        <f>IFERROR(VLOOKUP(Q170,Таблица1[],4,0),0)*$E$2/100</f>
        <v>0</v>
      </c>
      <c r="BD170" s="5" t="str">
        <f t="shared" si="39"/>
        <v>,  0,0,0</v>
      </c>
      <c r="BE170" s="43">
        <f>IFERROR(VLOOKUP(R170,Таблица1[],3,0),0)*$E$2/100</f>
        <v>0</v>
      </c>
      <c r="BF170" s="43">
        <f>IFERROR(VLOOKUP(R170,Таблица1[],2,0),0)*$E$2/100</f>
        <v>0</v>
      </c>
      <c r="BG170" s="43">
        <f>IFERROR(VLOOKUP(R170,Таблица1[],4,0),0)*$E$2/100</f>
        <v>0</v>
      </c>
      <c r="BH170" s="5" t="str">
        <f t="shared" si="40"/>
        <v>,  0,0,0</v>
      </c>
      <c r="BI170" s="43">
        <f>IFERROR(VLOOKUP(S170,Таблица1[],3,0),0)*$E$2/100</f>
        <v>0</v>
      </c>
      <c r="BJ170" s="43">
        <f>IFERROR(VLOOKUP(S170,Таблица1[],2,0),0)*$E$2/100</f>
        <v>255</v>
      </c>
      <c r="BK170" s="43">
        <f>IFERROR(VLOOKUP(S170,Таблица1[],4,0),0)*$E$2/100</f>
        <v>0</v>
      </c>
      <c r="BL170" s="5" t="str">
        <f t="shared" si="41"/>
        <v>,  0,255,0</v>
      </c>
      <c r="BM170" s="43">
        <f>IFERROR(VLOOKUP(T170,Таблица1[],3,0),0)*$E$2/100</f>
        <v>85</v>
      </c>
      <c r="BN170" s="43">
        <f>IFERROR(VLOOKUP(T170,Таблица1[],2,0),0)*$E$2/100</f>
        <v>170</v>
      </c>
      <c r="BO170" s="43">
        <f>IFERROR(VLOOKUP(T170,Таблица1[],4,0),0)*$E$2/100</f>
        <v>0</v>
      </c>
      <c r="BP170" s="5" t="str">
        <f t="shared" si="42"/>
        <v>,  85,170,0</v>
      </c>
      <c r="BQ170" s="43">
        <f>IFERROR(VLOOKUP(U170,Таблица1[],3,0),0)*$E$2/100</f>
        <v>127.5</v>
      </c>
      <c r="BR170" s="43">
        <f>IFERROR(VLOOKUP(U170,Таблица1[],2,0),0)*$E$2/100</f>
        <v>127.5</v>
      </c>
      <c r="BS170" s="43">
        <f>IFERROR(VLOOKUP(U170,Таблица1[],4,0),0)*$E$2/100</f>
        <v>0</v>
      </c>
      <c r="BT170" s="5" t="str">
        <f t="shared" si="43"/>
        <v>,  128,128,0</v>
      </c>
      <c r="BU170" s="43">
        <f>IFERROR(VLOOKUP(V170,Таблица1[],3,0),0)*$E$2/100</f>
        <v>255</v>
      </c>
      <c r="BV170" s="43">
        <f>IFERROR(VLOOKUP(V170,Таблица1[],2,0),0)*$E$2/100</f>
        <v>0</v>
      </c>
      <c r="BW170" s="43">
        <f>IFERROR(VLOOKUP(V170,Таблица1[],4,0),0)*$E$2/100</f>
        <v>0</v>
      </c>
      <c r="BX170" s="5" t="str">
        <f t="shared" si="44"/>
        <v>,  255,0,0</v>
      </c>
      <c r="BY170" s="43">
        <f>IFERROR(VLOOKUP(W170,Таблица1[],3,0),0)*$E$2/100</f>
        <v>127.5</v>
      </c>
      <c r="BZ170" s="43">
        <f>IFERROR(VLOOKUP(W170,Таблица1[],2,0),0)*$E$2/100</f>
        <v>0</v>
      </c>
      <c r="CA170" s="43">
        <f>IFERROR(VLOOKUP(W170,Таблица1[],4,0),0)*$E$2/100</f>
        <v>127.5</v>
      </c>
      <c r="CB170" s="5" t="str">
        <f t="shared" si="45"/>
        <v>,  128,0,128</v>
      </c>
      <c r="CC170" s="43">
        <f>IFERROR(VLOOKUP(X170,Таблица1[],3,0),0)*$E$2/100</f>
        <v>0</v>
      </c>
      <c r="CD170" s="43">
        <f>IFERROR(VLOOKUP(X170,Таблица1[],2,0),0)*$E$2/100</f>
        <v>0</v>
      </c>
      <c r="CE170" s="43">
        <f>IFERROR(VLOOKUP(X170,Таблица1[],4,0),0)*$E$2/100</f>
        <v>255</v>
      </c>
      <c r="CF170" s="5" t="str">
        <f t="shared" si="46"/>
        <v>,  0,0,255</v>
      </c>
      <c r="CG170" s="43">
        <f>IFERROR(VLOOKUP(Y170,Таблица1[],3,0),0)*$E$2/100</f>
        <v>0</v>
      </c>
      <c r="CH170" s="43">
        <f>IFERROR(VLOOKUP(Y170,Таблица1[],2,0),0)*$E$2/100</f>
        <v>85</v>
      </c>
      <c r="CI170" s="43">
        <f>IFERROR(VLOOKUP(Y170,Таблица1[],4,0),0)*$E$2/100</f>
        <v>170</v>
      </c>
      <c r="CJ170" s="5" t="str">
        <f t="shared" si="47"/>
        <v>,  0,85,170</v>
      </c>
      <c r="CK170" s="43">
        <f>IFERROR(VLOOKUP(Z170,Таблица1[],3,0),0)*$E$2/100</f>
        <v>0</v>
      </c>
      <c r="CL170" s="43">
        <f>IFERROR(VLOOKUP(Z170,Таблица1[],2,0),0)*$E$2/100</f>
        <v>255</v>
      </c>
      <c r="CM170" s="43">
        <f>IFERROR(VLOOKUP(Z170,Таблица1[],4,0),0)*$E$2/100</f>
        <v>0</v>
      </c>
      <c r="CN170" s="5" t="str">
        <f t="shared" si="48"/>
        <v>,  0,255,0</v>
      </c>
      <c r="CO170" s="43">
        <f>IFERROR(VLOOKUP(AA170,Таблица1[],3,0),0)*$E$2/100</f>
        <v>85</v>
      </c>
      <c r="CP170" s="43">
        <f>IFERROR(VLOOKUP(AA170,Таблица1[],2,0),0)*$E$2/100</f>
        <v>170</v>
      </c>
      <c r="CQ170" s="43">
        <f>IFERROR(VLOOKUP(AA170,Таблица1[],4,0),0)*$E$2/100</f>
        <v>0</v>
      </c>
      <c r="CR170" s="5" t="str">
        <f t="shared" si="49"/>
        <v>,  85,170,0</v>
      </c>
    </row>
    <row r="171" spans="2:96" x14ac:dyDescent="0.45">
      <c r="B171" s="43">
        <v>64</v>
      </c>
      <c r="C171" s="43">
        <v>0</v>
      </c>
      <c r="D171" s="43">
        <v>20</v>
      </c>
      <c r="E171" s="43">
        <v>1</v>
      </c>
      <c r="F171" t="str">
        <f t="shared" si="50"/>
        <v>64,0,20,1</v>
      </c>
      <c r="R171" s="40" t="s">
        <v>31</v>
      </c>
      <c r="S171" s="38" t="s">
        <v>32</v>
      </c>
      <c r="T171" s="38" t="s">
        <v>33</v>
      </c>
      <c r="U171" s="38" t="s">
        <v>35</v>
      </c>
      <c r="V171" s="38" t="s">
        <v>37</v>
      </c>
      <c r="W171" s="35" t="s">
        <v>39</v>
      </c>
      <c r="X171" s="35" t="s">
        <v>40</v>
      </c>
      <c r="Y171" s="32" t="s">
        <v>31</v>
      </c>
      <c r="Z171" s="32" t="s">
        <v>32</v>
      </c>
      <c r="AA171" s="34" t="s">
        <v>33</v>
      </c>
      <c r="AC171" t="str">
        <f>CONCATENATE($X$2,F171,CR171,CN171,CJ171,CF171,CB171,BX171,BT171,BP171,BL171,BH171,BD171,AZ171)</f>
        <v>.DB   64,0,20,1,  128,128,0,  85,170,0,  0,255,0,  0,85,170,  0,0,255,  128,0,128,  255,0,0,  128,128,0,  85,170,0,  0,255,0,  0,0,0,  0,0,0</v>
      </c>
      <c r="AD171" s="43" t="s">
        <v>24</v>
      </c>
      <c r="AE171" s="43"/>
      <c r="AF171" s="43"/>
      <c r="AG171" s="49">
        <f>IFERROR(VLOOKUP(HLOOKUP($AG$4,$H$4:$AA$24,ROW(AH171)-3, FALSE),Таблица1[],3,0),0)*$E$2/100</f>
        <v>0</v>
      </c>
      <c r="AH171" s="49">
        <f>IFERROR(VLOOKUP(HLOOKUP($AG$4,$H$4:$AA$24,ROW(AH171)-3, FALSE),Таблица1[],2,0),0)*$E$2/100</f>
        <v>0</v>
      </c>
      <c r="AI171" s="49">
        <f>IFERROR(VLOOKUP(HLOOKUP($AG$4,$H$4:$AA$24,ROW(AH171)-3, FALSE),Таблица1[],4,0),0)*$E$2/100</f>
        <v>0</v>
      </c>
      <c r="AJ171" s="5" t="str">
        <f t="shared" si="34"/>
        <v>,  0,0,0</v>
      </c>
      <c r="AK171" s="49">
        <f>IFERROR(VLOOKUP(G171,Таблица1[],3,0),0)*$E$2/100</f>
        <v>0</v>
      </c>
      <c r="AL171" s="43">
        <f>IFERROR(VLOOKUP(G171,Таблица1[],2,0),0)*$E$2/100</f>
        <v>0</v>
      </c>
      <c r="AM171" s="43">
        <f>IFERROR(VLOOKUP(G171,Таблица1[],4,0),0)*$E$2/100</f>
        <v>0</v>
      </c>
      <c r="AN171" s="5" t="str">
        <f t="shared" si="35"/>
        <v>,  0,0,0</v>
      </c>
      <c r="AO171" s="49">
        <f>IFERROR(VLOOKUP(K171,Таблица1[],3,0),0)*$E$2/100</f>
        <v>0</v>
      </c>
      <c r="AP171" s="43">
        <f>IFERROR(VLOOKUP(K171,Таблица1[],2,0),0)*$E$2/100</f>
        <v>0</v>
      </c>
      <c r="AQ171" s="43">
        <f>IFERROR(VLOOKUP(K171,Таблица1[],4,0),0)*$E$2/100</f>
        <v>0</v>
      </c>
      <c r="AR171" s="5" t="str">
        <f t="shared" si="36"/>
        <v>,  0,0,0</v>
      </c>
      <c r="AS171" s="49">
        <f>IFERROR(VLOOKUP(O171,Таблица1[],3,0),0)*$E$2/100</f>
        <v>0</v>
      </c>
      <c r="AT171" s="43">
        <f>IFERROR(VLOOKUP(O171,Таблица1[],2,0),0)*$E$2/100</f>
        <v>0</v>
      </c>
      <c r="AU171" s="43">
        <f>IFERROR(VLOOKUP(O171,Таблица1[],4,0),0)*$E$2/100</f>
        <v>0</v>
      </c>
      <c r="AV171" s="5" t="str">
        <f t="shared" si="37"/>
        <v>,  0,0,0</v>
      </c>
      <c r="AW171" s="47">
        <f>IFERROR(VLOOKUP(P171,Таблица1[],3,0),0)*$E$2/100</f>
        <v>0</v>
      </c>
      <c r="AX171" s="43">
        <f>IFERROR(VLOOKUP(P171,Таблица1[],2,0),0)*$E$2/100</f>
        <v>0</v>
      </c>
      <c r="AY171" s="43">
        <f>IFERROR(VLOOKUP(P171,Таблица1[],4,0),0)*$E$2/100</f>
        <v>0</v>
      </c>
      <c r="AZ171" s="5" t="str">
        <f t="shared" si="38"/>
        <v>,  0,0,0</v>
      </c>
      <c r="BA171" s="43">
        <f>IFERROR(VLOOKUP(Q171,Таблица1[],3,0),0)*$E$2/100</f>
        <v>0</v>
      </c>
      <c r="BB171" s="43">
        <f>IFERROR(VLOOKUP(Q171,Таблица1[],2,0),0)*$E$2/100</f>
        <v>0</v>
      </c>
      <c r="BC171" s="43">
        <f>IFERROR(VLOOKUP(Q171,Таблица1[],4,0),0)*$E$2/100</f>
        <v>0</v>
      </c>
      <c r="BD171" s="5" t="str">
        <f t="shared" si="39"/>
        <v>,  0,0,0</v>
      </c>
      <c r="BE171" s="43">
        <f>IFERROR(VLOOKUP(R171,Таблица1[],3,0),0)*$E$2/100</f>
        <v>0</v>
      </c>
      <c r="BF171" s="43">
        <f>IFERROR(VLOOKUP(R171,Таблица1[],2,0),0)*$E$2/100</f>
        <v>255</v>
      </c>
      <c r="BG171" s="43">
        <f>IFERROR(VLOOKUP(R171,Таблица1[],4,0),0)*$E$2/100</f>
        <v>0</v>
      </c>
      <c r="BH171" s="5" t="str">
        <f t="shared" si="40"/>
        <v>,  0,255,0</v>
      </c>
      <c r="BI171" s="43">
        <f>IFERROR(VLOOKUP(S171,Таблица1[],3,0),0)*$E$2/100</f>
        <v>85</v>
      </c>
      <c r="BJ171" s="43">
        <f>IFERROR(VLOOKUP(S171,Таблица1[],2,0),0)*$E$2/100</f>
        <v>170</v>
      </c>
      <c r="BK171" s="43">
        <f>IFERROR(VLOOKUP(S171,Таблица1[],4,0),0)*$E$2/100</f>
        <v>0</v>
      </c>
      <c r="BL171" s="5" t="str">
        <f t="shared" si="41"/>
        <v>,  85,170,0</v>
      </c>
      <c r="BM171" s="43">
        <f>IFERROR(VLOOKUP(T171,Таблица1[],3,0),0)*$E$2/100</f>
        <v>127.5</v>
      </c>
      <c r="BN171" s="43">
        <f>IFERROR(VLOOKUP(T171,Таблица1[],2,0),0)*$E$2/100</f>
        <v>127.5</v>
      </c>
      <c r="BO171" s="43">
        <f>IFERROR(VLOOKUP(T171,Таблица1[],4,0),0)*$E$2/100</f>
        <v>0</v>
      </c>
      <c r="BP171" s="5" t="str">
        <f t="shared" si="42"/>
        <v>,  128,128,0</v>
      </c>
      <c r="BQ171" s="43">
        <f>IFERROR(VLOOKUP(U171,Таблица1[],3,0),0)*$E$2/100</f>
        <v>255</v>
      </c>
      <c r="BR171" s="43">
        <f>IFERROR(VLOOKUP(U171,Таблица1[],2,0),0)*$E$2/100</f>
        <v>0</v>
      </c>
      <c r="BS171" s="43">
        <f>IFERROR(VLOOKUP(U171,Таблица1[],4,0),0)*$E$2/100</f>
        <v>0</v>
      </c>
      <c r="BT171" s="5" t="str">
        <f t="shared" si="43"/>
        <v>,  255,0,0</v>
      </c>
      <c r="BU171" s="43">
        <f>IFERROR(VLOOKUP(V171,Таблица1[],3,0),0)*$E$2/100</f>
        <v>127.5</v>
      </c>
      <c r="BV171" s="43">
        <f>IFERROR(VLOOKUP(V171,Таблица1[],2,0),0)*$E$2/100</f>
        <v>0</v>
      </c>
      <c r="BW171" s="43">
        <f>IFERROR(VLOOKUP(V171,Таблица1[],4,0),0)*$E$2/100</f>
        <v>127.5</v>
      </c>
      <c r="BX171" s="5" t="str">
        <f t="shared" si="44"/>
        <v>,  128,0,128</v>
      </c>
      <c r="BY171" s="43">
        <f>IFERROR(VLOOKUP(W171,Таблица1[],3,0),0)*$E$2/100</f>
        <v>0</v>
      </c>
      <c r="BZ171" s="43">
        <f>IFERROR(VLOOKUP(W171,Таблица1[],2,0),0)*$E$2/100</f>
        <v>0</v>
      </c>
      <c r="CA171" s="43">
        <f>IFERROR(VLOOKUP(W171,Таблица1[],4,0),0)*$E$2/100</f>
        <v>255</v>
      </c>
      <c r="CB171" s="5" t="str">
        <f t="shared" si="45"/>
        <v>,  0,0,255</v>
      </c>
      <c r="CC171" s="43">
        <f>IFERROR(VLOOKUP(X171,Таблица1[],3,0),0)*$E$2/100</f>
        <v>0</v>
      </c>
      <c r="CD171" s="43">
        <f>IFERROR(VLOOKUP(X171,Таблица1[],2,0),0)*$E$2/100</f>
        <v>85</v>
      </c>
      <c r="CE171" s="43">
        <f>IFERROR(VLOOKUP(X171,Таблица1[],4,0),0)*$E$2/100</f>
        <v>170</v>
      </c>
      <c r="CF171" s="5" t="str">
        <f t="shared" si="46"/>
        <v>,  0,85,170</v>
      </c>
      <c r="CG171" s="43">
        <f>IFERROR(VLOOKUP(Y171,Таблица1[],3,0),0)*$E$2/100</f>
        <v>0</v>
      </c>
      <c r="CH171" s="43">
        <f>IFERROR(VLOOKUP(Y171,Таблица1[],2,0),0)*$E$2/100</f>
        <v>255</v>
      </c>
      <c r="CI171" s="43">
        <f>IFERROR(VLOOKUP(Y171,Таблица1[],4,0),0)*$E$2/100</f>
        <v>0</v>
      </c>
      <c r="CJ171" s="5" t="str">
        <f t="shared" si="47"/>
        <v>,  0,255,0</v>
      </c>
      <c r="CK171" s="43">
        <f>IFERROR(VLOOKUP(Z171,Таблица1[],3,0),0)*$E$2/100</f>
        <v>85</v>
      </c>
      <c r="CL171" s="43">
        <f>IFERROR(VLOOKUP(Z171,Таблица1[],2,0),0)*$E$2/100</f>
        <v>170</v>
      </c>
      <c r="CM171" s="43">
        <f>IFERROR(VLOOKUP(Z171,Таблица1[],4,0),0)*$E$2/100</f>
        <v>0</v>
      </c>
      <c r="CN171" s="5" t="str">
        <f t="shared" si="48"/>
        <v>,  85,170,0</v>
      </c>
      <c r="CO171" s="43">
        <f>IFERROR(VLOOKUP(AA171,Таблица1[],3,0),0)*$E$2/100</f>
        <v>127.5</v>
      </c>
      <c r="CP171" s="43">
        <f>IFERROR(VLOOKUP(AA171,Таблица1[],2,0),0)*$E$2/100</f>
        <v>127.5</v>
      </c>
      <c r="CQ171" s="43">
        <f>IFERROR(VLOOKUP(AA171,Таблица1[],4,0),0)*$E$2/100</f>
        <v>0</v>
      </c>
      <c r="CR171" s="5" t="str">
        <f t="shared" si="49"/>
        <v>,  128,128,0</v>
      </c>
    </row>
    <row r="172" spans="2:96" x14ac:dyDescent="0.45">
      <c r="B172" s="43">
        <v>64</v>
      </c>
      <c r="C172" s="43">
        <v>0</v>
      </c>
      <c r="D172" s="43">
        <v>20</v>
      </c>
      <c r="E172" s="43">
        <v>1</v>
      </c>
      <c r="F172" t="str">
        <f t="shared" si="50"/>
        <v>64,0,20,1</v>
      </c>
      <c r="Q172" s="40" t="s">
        <v>31</v>
      </c>
      <c r="R172" s="40" t="s">
        <v>32</v>
      </c>
      <c r="S172" s="38" t="s">
        <v>33</v>
      </c>
      <c r="T172" s="38" t="s">
        <v>35</v>
      </c>
      <c r="U172" s="38" t="s">
        <v>37</v>
      </c>
      <c r="V172" s="38" t="s">
        <v>39</v>
      </c>
      <c r="W172" s="35" t="s">
        <v>40</v>
      </c>
      <c r="X172" s="36" t="s">
        <v>31</v>
      </c>
      <c r="Y172" s="32" t="s">
        <v>32</v>
      </c>
      <c r="Z172" s="32" t="s">
        <v>33</v>
      </c>
      <c r="AA172" s="34" t="s">
        <v>35</v>
      </c>
      <c r="AC172" t="str">
        <f>CONCATENATE($X$2,F172,CR172,CN172,CJ172,CF172,CB172,BX172,BT172,BP172,BL172,BH172,BD172,AZ172)</f>
        <v>.DB   64,0,20,1,  255,0,0,  128,128,0,  85,170,0,  0,255,0,  0,85,170,  0,0,255,  128,0,128,  255,0,0,  128,128,0,  85,170,0,  0,255,0,  0,0,0</v>
      </c>
      <c r="AD172" s="43" t="s">
        <v>24</v>
      </c>
      <c r="AE172" s="43"/>
      <c r="AF172" s="43"/>
      <c r="AG172" s="49">
        <f>IFERROR(VLOOKUP(HLOOKUP($AG$4,$H$4:$AA$24,ROW(AH172)-3, FALSE),Таблица1[],3,0),0)*$E$2/100</f>
        <v>0</v>
      </c>
      <c r="AH172" s="49">
        <f>IFERROR(VLOOKUP(HLOOKUP($AG$4,$H$4:$AA$24,ROW(AH172)-3, FALSE),Таблица1[],2,0),0)*$E$2/100</f>
        <v>0</v>
      </c>
      <c r="AI172" s="49">
        <f>IFERROR(VLOOKUP(HLOOKUP($AG$4,$H$4:$AA$24,ROW(AH172)-3, FALSE),Таблица1[],4,0),0)*$E$2/100</f>
        <v>0</v>
      </c>
      <c r="AJ172" s="5" t="str">
        <f t="shared" si="34"/>
        <v>,  0,0,0</v>
      </c>
      <c r="AK172" s="49">
        <f>IFERROR(VLOOKUP(G172,Таблица1[],3,0),0)*$E$2/100</f>
        <v>0</v>
      </c>
      <c r="AL172" s="43">
        <f>IFERROR(VLOOKUP(G172,Таблица1[],2,0),0)*$E$2/100</f>
        <v>0</v>
      </c>
      <c r="AM172" s="43">
        <f>IFERROR(VLOOKUP(G172,Таблица1[],4,0),0)*$E$2/100</f>
        <v>0</v>
      </c>
      <c r="AN172" s="5" t="str">
        <f t="shared" si="35"/>
        <v>,  0,0,0</v>
      </c>
      <c r="AO172" s="49">
        <f>IFERROR(VLOOKUP(K172,Таблица1[],3,0),0)*$E$2/100</f>
        <v>0</v>
      </c>
      <c r="AP172" s="43">
        <f>IFERROR(VLOOKUP(K172,Таблица1[],2,0),0)*$E$2/100</f>
        <v>0</v>
      </c>
      <c r="AQ172" s="43">
        <f>IFERROR(VLOOKUP(K172,Таблица1[],4,0),0)*$E$2/100</f>
        <v>0</v>
      </c>
      <c r="AR172" s="5" t="str">
        <f t="shared" si="36"/>
        <v>,  0,0,0</v>
      </c>
      <c r="AS172" s="49">
        <f>IFERROR(VLOOKUP(O172,Таблица1[],3,0),0)*$E$2/100</f>
        <v>0</v>
      </c>
      <c r="AT172" s="43">
        <f>IFERROR(VLOOKUP(O172,Таблица1[],2,0),0)*$E$2/100</f>
        <v>0</v>
      </c>
      <c r="AU172" s="43">
        <f>IFERROR(VLOOKUP(O172,Таблица1[],4,0),0)*$E$2/100</f>
        <v>0</v>
      </c>
      <c r="AV172" s="5" t="str">
        <f t="shared" si="37"/>
        <v>,  0,0,0</v>
      </c>
      <c r="AW172" s="47">
        <f>IFERROR(VLOOKUP(P172,Таблица1[],3,0),0)*$E$2/100</f>
        <v>0</v>
      </c>
      <c r="AX172" s="43">
        <f>IFERROR(VLOOKUP(P172,Таблица1[],2,0),0)*$E$2/100</f>
        <v>0</v>
      </c>
      <c r="AY172" s="43">
        <f>IFERROR(VLOOKUP(P172,Таблица1[],4,0),0)*$E$2/100</f>
        <v>0</v>
      </c>
      <c r="AZ172" s="5" t="str">
        <f t="shared" si="38"/>
        <v>,  0,0,0</v>
      </c>
      <c r="BA172" s="43">
        <f>IFERROR(VLOOKUP(Q172,Таблица1[],3,0),0)*$E$2/100</f>
        <v>0</v>
      </c>
      <c r="BB172" s="43">
        <f>IFERROR(VLOOKUP(Q172,Таблица1[],2,0),0)*$E$2/100</f>
        <v>255</v>
      </c>
      <c r="BC172" s="43">
        <f>IFERROR(VLOOKUP(Q172,Таблица1[],4,0),0)*$E$2/100</f>
        <v>0</v>
      </c>
      <c r="BD172" s="5" t="str">
        <f t="shared" si="39"/>
        <v>,  0,255,0</v>
      </c>
      <c r="BE172" s="43">
        <f>IFERROR(VLOOKUP(R172,Таблица1[],3,0),0)*$E$2/100</f>
        <v>85</v>
      </c>
      <c r="BF172" s="43">
        <f>IFERROR(VLOOKUP(R172,Таблица1[],2,0),0)*$E$2/100</f>
        <v>170</v>
      </c>
      <c r="BG172" s="43">
        <f>IFERROR(VLOOKUP(R172,Таблица1[],4,0),0)*$E$2/100</f>
        <v>0</v>
      </c>
      <c r="BH172" s="5" t="str">
        <f t="shared" si="40"/>
        <v>,  85,170,0</v>
      </c>
      <c r="BI172" s="43">
        <f>IFERROR(VLOOKUP(S172,Таблица1[],3,0),0)*$E$2/100</f>
        <v>127.5</v>
      </c>
      <c r="BJ172" s="43">
        <f>IFERROR(VLOOKUP(S172,Таблица1[],2,0),0)*$E$2/100</f>
        <v>127.5</v>
      </c>
      <c r="BK172" s="43">
        <f>IFERROR(VLOOKUP(S172,Таблица1[],4,0),0)*$E$2/100</f>
        <v>0</v>
      </c>
      <c r="BL172" s="5" t="str">
        <f t="shared" si="41"/>
        <v>,  128,128,0</v>
      </c>
      <c r="BM172" s="43">
        <f>IFERROR(VLOOKUP(T172,Таблица1[],3,0),0)*$E$2/100</f>
        <v>255</v>
      </c>
      <c r="BN172" s="43">
        <f>IFERROR(VLOOKUP(T172,Таблица1[],2,0),0)*$E$2/100</f>
        <v>0</v>
      </c>
      <c r="BO172" s="43">
        <f>IFERROR(VLOOKUP(T172,Таблица1[],4,0),0)*$E$2/100</f>
        <v>0</v>
      </c>
      <c r="BP172" s="5" t="str">
        <f t="shared" si="42"/>
        <v>,  255,0,0</v>
      </c>
      <c r="BQ172" s="43">
        <f>IFERROR(VLOOKUP(U172,Таблица1[],3,0),0)*$E$2/100</f>
        <v>127.5</v>
      </c>
      <c r="BR172" s="43">
        <f>IFERROR(VLOOKUP(U172,Таблица1[],2,0),0)*$E$2/100</f>
        <v>0</v>
      </c>
      <c r="BS172" s="43">
        <f>IFERROR(VLOOKUP(U172,Таблица1[],4,0),0)*$E$2/100</f>
        <v>127.5</v>
      </c>
      <c r="BT172" s="5" t="str">
        <f t="shared" si="43"/>
        <v>,  128,0,128</v>
      </c>
      <c r="BU172" s="43">
        <f>IFERROR(VLOOKUP(V172,Таблица1[],3,0),0)*$E$2/100</f>
        <v>0</v>
      </c>
      <c r="BV172" s="43">
        <f>IFERROR(VLOOKUP(V172,Таблица1[],2,0),0)*$E$2/100</f>
        <v>0</v>
      </c>
      <c r="BW172" s="43">
        <f>IFERROR(VLOOKUP(V172,Таблица1[],4,0),0)*$E$2/100</f>
        <v>255</v>
      </c>
      <c r="BX172" s="5" t="str">
        <f t="shared" si="44"/>
        <v>,  0,0,255</v>
      </c>
      <c r="BY172" s="43">
        <f>IFERROR(VLOOKUP(W172,Таблица1[],3,0),0)*$E$2/100</f>
        <v>0</v>
      </c>
      <c r="BZ172" s="43">
        <f>IFERROR(VLOOKUP(W172,Таблица1[],2,0),0)*$E$2/100</f>
        <v>85</v>
      </c>
      <c r="CA172" s="43">
        <f>IFERROR(VLOOKUP(W172,Таблица1[],4,0),0)*$E$2/100</f>
        <v>170</v>
      </c>
      <c r="CB172" s="5" t="str">
        <f t="shared" si="45"/>
        <v>,  0,85,170</v>
      </c>
      <c r="CC172" s="43">
        <f>IFERROR(VLOOKUP(X172,Таблица1[],3,0),0)*$E$2/100</f>
        <v>0</v>
      </c>
      <c r="CD172" s="43">
        <f>IFERROR(VLOOKUP(X172,Таблица1[],2,0),0)*$E$2/100</f>
        <v>255</v>
      </c>
      <c r="CE172" s="43">
        <f>IFERROR(VLOOKUP(X172,Таблица1[],4,0),0)*$E$2/100</f>
        <v>0</v>
      </c>
      <c r="CF172" s="5" t="str">
        <f t="shared" si="46"/>
        <v>,  0,255,0</v>
      </c>
      <c r="CG172" s="43">
        <f>IFERROR(VLOOKUP(Y172,Таблица1[],3,0),0)*$E$2/100</f>
        <v>85</v>
      </c>
      <c r="CH172" s="43">
        <f>IFERROR(VLOOKUP(Y172,Таблица1[],2,0),0)*$E$2/100</f>
        <v>170</v>
      </c>
      <c r="CI172" s="43">
        <f>IFERROR(VLOOKUP(Y172,Таблица1[],4,0),0)*$E$2/100</f>
        <v>0</v>
      </c>
      <c r="CJ172" s="5" t="str">
        <f t="shared" si="47"/>
        <v>,  85,170,0</v>
      </c>
      <c r="CK172" s="43">
        <f>IFERROR(VLOOKUP(Z172,Таблица1[],3,0),0)*$E$2/100</f>
        <v>127.5</v>
      </c>
      <c r="CL172" s="43">
        <f>IFERROR(VLOOKUP(Z172,Таблица1[],2,0),0)*$E$2/100</f>
        <v>127.5</v>
      </c>
      <c r="CM172" s="43">
        <f>IFERROR(VLOOKUP(Z172,Таблица1[],4,0),0)*$E$2/100</f>
        <v>0</v>
      </c>
      <c r="CN172" s="5" t="str">
        <f t="shared" si="48"/>
        <v>,  128,128,0</v>
      </c>
      <c r="CO172" s="43">
        <f>IFERROR(VLOOKUP(AA172,Таблица1[],3,0),0)*$E$2/100</f>
        <v>255</v>
      </c>
      <c r="CP172" s="43">
        <f>IFERROR(VLOOKUP(AA172,Таблица1[],2,0),0)*$E$2/100</f>
        <v>0</v>
      </c>
      <c r="CQ172" s="43">
        <f>IFERROR(VLOOKUP(AA172,Таблица1[],4,0),0)*$E$2/100</f>
        <v>0</v>
      </c>
      <c r="CR172" s="5" t="str">
        <f t="shared" si="49"/>
        <v>,  255,0,0</v>
      </c>
    </row>
    <row r="173" spans="2:96" x14ac:dyDescent="0.45">
      <c r="B173" s="43">
        <v>64</v>
      </c>
      <c r="C173" s="43">
        <v>0</v>
      </c>
      <c r="D173" s="43">
        <v>20</v>
      </c>
      <c r="E173" s="43">
        <v>1</v>
      </c>
      <c r="F173" t="str">
        <f t="shared" si="50"/>
        <v>64,0,20,1</v>
      </c>
      <c r="P173" s="40" t="s">
        <v>31</v>
      </c>
      <c r="Q173" s="40" t="s">
        <v>32</v>
      </c>
      <c r="R173" s="40" t="s">
        <v>33</v>
      </c>
      <c r="S173" s="38" t="s">
        <v>35</v>
      </c>
      <c r="T173" s="38" t="s">
        <v>37</v>
      </c>
      <c r="U173" s="38" t="s">
        <v>39</v>
      </c>
      <c r="V173" s="38" t="s">
        <v>40</v>
      </c>
      <c r="W173" s="35" t="s">
        <v>31</v>
      </c>
      <c r="X173" s="35" t="s">
        <v>32</v>
      </c>
      <c r="Y173" s="31" t="s">
        <v>33</v>
      </c>
      <c r="Z173" s="31" t="s">
        <v>35</v>
      </c>
      <c r="AA173" s="33" t="s">
        <v>37</v>
      </c>
      <c r="AC173" t="str">
        <f>CONCATENATE($X$2,F173,CR173,CN173,CJ173,CF173,CB173,BX173,BT173,BP173,BL173,BH173,BD173,AZ173)</f>
        <v>.DB   64,0,20,1,  128,0,128,  255,0,0,  128,128,0,  85,170,0,  0,255,0,  0,85,170,  0,0,255,  128,0,128,  255,0,0,  128,128,0,  85,170,0,  0,255,0</v>
      </c>
      <c r="AD173" s="43" t="s">
        <v>24</v>
      </c>
      <c r="AE173" s="43"/>
      <c r="AF173" s="43"/>
      <c r="AG173" s="49">
        <f>IFERROR(VLOOKUP(HLOOKUP($AG$4,$H$4:$AA$24,ROW(AH173)-3, FALSE),Таблица1[],3,0),0)*$E$2/100</f>
        <v>0</v>
      </c>
      <c r="AH173" s="49">
        <f>IFERROR(VLOOKUP(HLOOKUP($AG$4,$H$4:$AA$24,ROW(AH173)-3, FALSE),Таблица1[],2,0),0)*$E$2/100</f>
        <v>0</v>
      </c>
      <c r="AI173" s="49">
        <f>IFERROR(VLOOKUP(HLOOKUP($AG$4,$H$4:$AA$24,ROW(AH173)-3, FALSE),Таблица1[],4,0),0)*$E$2/100</f>
        <v>0</v>
      </c>
      <c r="AJ173" s="5" t="str">
        <f t="shared" si="34"/>
        <v>,  0,0,0</v>
      </c>
      <c r="AK173" s="49">
        <f>IFERROR(VLOOKUP(G173,Таблица1[],3,0),0)*$E$2/100</f>
        <v>0</v>
      </c>
      <c r="AL173" s="43">
        <f>IFERROR(VLOOKUP(G173,Таблица1[],2,0),0)*$E$2/100</f>
        <v>0</v>
      </c>
      <c r="AM173" s="43">
        <f>IFERROR(VLOOKUP(G173,Таблица1[],4,0),0)*$E$2/100</f>
        <v>0</v>
      </c>
      <c r="AN173" s="5" t="str">
        <f t="shared" si="35"/>
        <v>,  0,0,0</v>
      </c>
      <c r="AO173" s="49">
        <f>IFERROR(VLOOKUP(K173,Таблица1[],3,0),0)*$E$2/100</f>
        <v>0</v>
      </c>
      <c r="AP173" s="43">
        <f>IFERROR(VLOOKUP(K173,Таблица1[],2,0),0)*$E$2/100</f>
        <v>0</v>
      </c>
      <c r="AQ173" s="43">
        <f>IFERROR(VLOOKUP(K173,Таблица1[],4,0),0)*$E$2/100</f>
        <v>0</v>
      </c>
      <c r="AR173" s="5" t="str">
        <f t="shared" si="36"/>
        <v>,  0,0,0</v>
      </c>
      <c r="AS173" s="49">
        <f>IFERROR(VLOOKUP(O173,Таблица1[],3,0),0)*$E$2/100</f>
        <v>0</v>
      </c>
      <c r="AT173" s="43">
        <f>IFERROR(VLOOKUP(O173,Таблица1[],2,0),0)*$E$2/100</f>
        <v>0</v>
      </c>
      <c r="AU173" s="43">
        <f>IFERROR(VLOOKUP(O173,Таблица1[],4,0),0)*$E$2/100</f>
        <v>0</v>
      </c>
      <c r="AV173" s="5" t="str">
        <f t="shared" si="37"/>
        <v>,  0,0,0</v>
      </c>
      <c r="AW173" s="47">
        <f>IFERROR(VLOOKUP(P173,Таблица1[],3,0),0)*$E$2/100</f>
        <v>0</v>
      </c>
      <c r="AX173" s="43">
        <f>IFERROR(VLOOKUP(P173,Таблица1[],2,0),0)*$E$2/100</f>
        <v>255</v>
      </c>
      <c r="AY173" s="43">
        <f>IFERROR(VLOOKUP(P173,Таблица1[],4,0),0)*$E$2/100</f>
        <v>0</v>
      </c>
      <c r="AZ173" s="5" t="str">
        <f t="shared" si="38"/>
        <v>,  0,255,0</v>
      </c>
      <c r="BA173" s="43">
        <f>IFERROR(VLOOKUP(Q173,Таблица1[],3,0),0)*$E$2/100</f>
        <v>85</v>
      </c>
      <c r="BB173" s="43">
        <f>IFERROR(VLOOKUP(Q173,Таблица1[],2,0),0)*$E$2/100</f>
        <v>170</v>
      </c>
      <c r="BC173" s="43">
        <f>IFERROR(VLOOKUP(Q173,Таблица1[],4,0),0)*$E$2/100</f>
        <v>0</v>
      </c>
      <c r="BD173" s="5" t="str">
        <f t="shared" si="39"/>
        <v>,  85,170,0</v>
      </c>
      <c r="BE173" s="43">
        <f>IFERROR(VLOOKUP(R173,Таблица1[],3,0),0)*$E$2/100</f>
        <v>127.5</v>
      </c>
      <c r="BF173" s="43">
        <f>IFERROR(VLOOKUP(R173,Таблица1[],2,0),0)*$E$2/100</f>
        <v>127.5</v>
      </c>
      <c r="BG173" s="43">
        <f>IFERROR(VLOOKUP(R173,Таблица1[],4,0),0)*$E$2/100</f>
        <v>0</v>
      </c>
      <c r="BH173" s="5" t="str">
        <f t="shared" si="40"/>
        <v>,  128,128,0</v>
      </c>
      <c r="BI173" s="43">
        <f>IFERROR(VLOOKUP(S173,Таблица1[],3,0),0)*$E$2/100</f>
        <v>255</v>
      </c>
      <c r="BJ173" s="43">
        <f>IFERROR(VLOOKUP(S173,Таблица1[],2,0),0)*$E$2/100</f>
        <v>0</v>
      </c>
      <c r="BK173" s="43">
        <f>IFERROR(VLOOKUP(S173,Таблица1[],4,0),0)*$E$2/100</f>
        <v>0</v>
      </c>
      <c r="BL173" s="5" t="str">
        <f t="shared" si="41"/>
        <v>,  255,0,0</v>
      </c>
      <c r="BM173" s="43">
        <f>IFERROR(VLOOKUP(T173,Таблица1[],3,0),0)*$E$2/100</f>
        <v>127.5</v>
      </c>
      <c r="BN173" s="43">
        <f>IFERROR(VLOOKUP(T173,Таблица1[],2,0),0)*$E$2/100</f>
        <v>0</v>
      </c>
      <c r="BO173" s="43">
        <f>IFERROR(VLOOKUP(T173,Таблица1[],4,0),0)*$E$2/100</f>
        <v>127.5</v>
      </c>
      <c r="BP173" s="5" t="str">
        <f t="shared" si="42"/>
        <v>,  128,0,128</v>
      </c>
      <c r="BQ173" s="43">
        <f>IFERROR(VLOOKUP(U173,Таблица1[],3,0),0)*$E$2/100</f>
        <v>0</v>
      </c>
      <c r="BR173" s="43">
        <f>IFERROR(VLOOKUP(U173,Таблица1[],2,0),0)*$E$2/100</f>
        <v>0</v>
      </c>
      <c r="BS173" s="43">
        <f>IFERROR(VLOOKUP(U173,Таблица1[],4,0),0)*$E$2/100</f>
        <v>255</v>
      </c>
      <c r="BT173" s="5" t="str">
        <f t="shared" si="43"/>
        <v>,  0,0,255</v>
      </c>
      <c r="BU173" s="43">
        <f>IFERROR(VLOOKUP(V173,Таблица1[],3,0),0)*$E$2/100</f>
        <v>0</v>
      </c>
      <c r="BV173" s="43">
        <f>IFERROR(VLOOKUP(V173,Таблица1[],2,0),0)*$E$2/100</f>
        <v>85</v>
      </c>
      <c r="BW173" s="43">
        <f>IFERROR(VLOOKUP(V173,Таблица1[],4,0),0)*$E$2/100</f>
        <v>170</v>
      </c>
      <c r="BX173" s="5" t="str">
        <f t="shared" si="44"/>
        <v>,  0,85,170</v>
      </c>
      <c r="BY173" s="43">
        <f>IFERROR(VLOOKUP(W173,Таблица1[],3,0),0)*$E$2/100</f>
        <v>0</v>
      </c>
      <c r="BZ173" s="43">
        <f>IFERROR(VLOOKUP(W173,Таблица1[],2,0),0)*$E$2/100</f>
        <v>255</v>
      </c>
      <c r="CA173" s="43">
        <f>IFERROR(VLOOKUP(W173,Таблица1[],4,0),0)*$E$2/100</f>
        <v>0</v>
      </c>
      <c r="CB173" s="5" t="str">
        <f t="shared" si="45"/>
        <v>,  0,255,0</v>
      </c>
      <c r="CC173" s="43">
        <f>IFERROR(VLOOKUP(X173,Таблица1[],3,0),0)*$E$2/100</f>
        <v>85</v>
      </c>
      <c r="CD173" s="43">
        <f>IFERROR(VLOOKUP(X173,Таблица1[],2,0),0)*$E$2/100</f>
        <v>170</v>
      </c>
      <c r="CE173" s="43">
        <f>IFERROR(VLOOKUP(X173,Таблица1[],4,0),0)*$E$2/100</f>
        <v>0</v>
      </c>
      <c r="CF173" s="5" t="str">
        <f t="shared" si="46"/>
        <v>,  85,170,0</v>
      </c>
      <c r="CG173" s="43">
        <f>IFERROR(VLOOKUP(Y173,Таблица1[],3,0),0)*$E$2/100</f>
        <v>127.5</v>
      </c>
      <c r="CH173" s="43">
        <f>IFERROR(VLOOKUP(Y173,Таблица1[],2,0),0)*$E$2/100</f>
        <v>127.5</v>
      </c>
      <c r="CI173" s="43">
        <f>IFERROR(VLOOKUP(Y173,Таблица1[],4,0),0)*$E$2/100</f>
        <v>0</v>
      </c>
      <c r="CJ173" s="5" t="str">
        <f t="shared" si="47"/>
        <v>,  128,128,0</v>
      </c>
      <c r="CK173" s="43">
        <f>IFERROR(VLOOKUP(Z173,Таблица1[],3,0),0)*$E$2/100</f>
        <v>255</v>
      </c>
      <c r="CL173" s="43">
        <f>IFERROR(VLOOKUP(Z173,Таблица1[],2,0),0)*$E$2/100</f>
        <v>0</v>
      </c>
      <c r="CM173" s="43">
        <f>IFERROR(VLOOKUP(Z173,Таблица1[],4,0),0)*$E$2/100</f>
        <v>0</v>
      </c>
      <c r="CN173" s="5" t="str">
        <f t="shared" si="48"/>
        <v>,  255,0,0</v>
      </c>
      <c r="CO173" s="43">
        <f>IFERROR(VLOOKUP(AA173,Таблица1[],3,0),0)*$E$2/100</f>
        <v>127.5</v>
      </c>
      <c r="CP173" s="43">
        <f>IFERROR(VLOOKUP(AA173,Таблица1[],2,0),0)*$E$2/100</f>
        <v>0</v>
      </c>
      <c r="CQ173" s="43">
        <f>IFERROR(VLOOKUP(AA173,Таблица1[],4,0),0)*$E$2/100</f>
        <v>127.5</v>
      </c>
      <c r="CR173" s="5" t="str">
        <f t="shared" si="49"/>
        <v>,  128,0,128</v>
      </c>
    </row>
    <row r="174" spans="2:96" x14ac:dyDescent="0.45">
      <c r="B174" s="43">
        <v>64</v>
      </c>
      <c r="C174" s="43">
        <v>0</v>
      </c>
      <c r="D174" s="43">
        <v>20</v>
      </c>
      <c r="E174" s="43">
        <v>1</v>
      </c>
      <c r="F174" t="str">
        <f t="shared" si="50"/>
        <v>64,0,20,1</v>
      </c>
      <c r="P174" s="40" t="s">
        <v>32</v>
      </c>
      <c r="Q174" s="40" t="s">
        <v>33</v>
      </c>
      <c r="R174" s="40" t="s">
        <v>35</v>
      </c>
      <c r="S174" s="38" t="s">
        <v>37</v>
      </c>
      <c r="T174" s="38" t="s">
        <v>39</v>
      </c>
      <c r="U174" s="38" t="s">
        <v>40</v>
      </c>
      <c r="V174" s="38" t="s">
        <v>31</v>
      </c>
      <c r="W174" s="35" t="s">
        <v>32</v>
      </c>
      <c r="X174" s="35" t="s">
        <v>33</v>
      </c>
      <c r="Y174" s="31" t="s">
        <v>35</v>
      </c>
      <c r="Z174" s="31" t="s">
        <v>37</v>
      </c>
      <c r="AA174" s="33" t="s">
        <v>39</v>
      </c>
      <c r="AC174" t="str">
        <f>CONCATENATE($X$2,F174,CR174,CN174,CJ174,CF174,CB174,BX174,BT174,BP174,BL174,BH174,BD174,AZ174)</f>
        <v>.DB   64,0,20,1,  0,0,255,  128,0,128,  255,0,0,  128,128,0,  85,170,0,  0,255,0,  0,85,170,  0,0,255,  128,0,128,  255,0,0,  128,128,0,  85,170,0</v>
      </c>
      <c r="AD174" s="43" t="s">
        <v>24</v>
      </c>
      <c r="AE174" s="43"/>
      <c r="AF174" s="43"/>
      <c r="AG174" s="49">
        <f>IFERROR(VLOOKUP(HLOOKUP($AG$4,$H$4:$AA$24,ROW(AH174)-3, FALSE),Таблица1[],3,0),0)*$E$2/100</f>
        <v>0</v>
      </c>
      <c r="AH174" s="49">
        <f>IFERROR(VLOOKUP(HLOOKUP($AG$4,$H$4:$AA$24,ROW(AH174)-3, FALSE),Таблица1[],2,0),0)*$E$2/100</f>
        <v>0</v>
      </c>
      <c r="AI174" s="49">
        <f>IFERROR(VLOOKUP(HLOOKUP($AG$4,$H$4:$AA$24,ROW(AH174)-3, FALSE),Таблица1[],4,0),0)*$E$2/100</f>
        <v>0</v>
      </c>
      <c r="AJ174" s="5" t="str">
        <f t="shared" si="34"/>
        <v>,  0,0,0</v>
      </c>
      <c r="AK174" s="49">
        <f>IFERROR(VLOOKUP(G174,Таблица1[],3,0),0)*$E$2/100</f>
        <v>0</v>
      </c>
      <c r="AL174" s="43">
        <f>IFERROR(VLOOKUP(G174,Таблица1[],2,0),0)*$E$2/100</f>
        <v>0</v>
      </c>
      <c r="AM174" s="43">
        <f>IFERROR(VLOOKUP(G174,Таблица1[],4,0),0)*$E$2/100</f>
        <v>0</v>
      </c>
      <c r="AN174" s="5" t="str">
        <f t="shared" si="35"/>
        <v>,  0,0,0</v>
      </c>
      <c r="AO174" s="49">
        <f>IFERROR(VLOOKUP(K174,Таблица1[],3,0),0)*$E$2/100</f>
        <v>0</v>
      </c>
      <c r="AP174" s="43">
        <f>IFERROR(VLOOKUP(K174,Таблица1[],2,0),0)*$E$2/100</f>
        <v>0</v>
      </c>
      <c r="AQ174" s="43">
        <f>IFERROR(VLOOKUP(K174,Таблица1[],4,0),0)*$E$2/100</f>
        <v>0</v>
      </c>
      <c r="AR174" s="5" t="str">
        <f t="shared" si="36"/>
        <v>,  0,0,0</v>
      </c>
      <c r="AS174" s="49">
        <f>IFERROR(VLOOKUP(O174,Таблица1[],3,0),0)*$E$2/100</f>
        <v>0</v>
      </c>
      <c r="AT174" s="43">
        <f>IFERROR(VLOOKUP(O174,Таблица1[],2,0),0)*$E$2/100</f>
        <v>0</v>
      </c>
      <c r="AU174" s="43">
        <f>IFERROR(VLOOKUP(O174,Таблица1[],4,0),0)*$E$2/100</f>
        <v>0</v>
      </c>
      <c r="AV174" s="5" t="str">
        <f t="shared" si="37"/>
        <v>,  0,0,0</v>
      </c>
      <c r="AW174" s="47">
        <f>IFERROR(VLOOKUP(P174,Таблица1[],3,0),0)*$E$2/100</f>
        <v>85</v>
      </c>
      <c r="AX174" s="43">
        <f>IFERROR(VLOOKUP(P174,Таблица1[],2,0),0)*$E$2/100</f>
        <v>170</v>
      </c>
      <c r="AY174" s="43">
        <f>IFERROR(VLOOKUP(P174,Таблица1[],4,0),0)*$E$2/100</f>
        <v>0</v>
      </c>
      <c r="AZ174" s="5" t="str">
        <f t="shared" si="38"/>
        <v>,  85,170,0</v>
      </c>
      <c r="BA174" s="43">
        <f>IFERROR(VLOOKUP(Q174,Таблица1[],3,0),0)*$E$2/100</f>
        <v>127.5</v>
      </c>
      <c r="BB174" s="43">
        <f>IFERROR(VLOOKUP(Q174,Таблица1[],2,0),0)*$E$2/100</f>
        <v>127.5</v>
      </c>
      <c r="BC174" s="43">
        <f>IFERROR(VLOOKUP(Q174,Таблица1[],4,0),0)*$E$2/100</f>
        <v>0</v>
      </c>
      <c r="BD174" s="5" t="str">
        <f t="shared" si="39"/>
        <v>,  128,128,0</v>
      </c>
      <c r="BE174" s="43">
        <f>IFERROR(VLOOKUP(R174,Таблица1[],3,0),0)*$E$2/100</f>
        <v>255</v>
      </c>
      <c r="BF174" s="43">
        <f>IFERROR(VLOOKUP(R174,Таблица1[],2,0),0)*$E$2/100</f>
        <v>0</v>
      </c>
      <c r="BG174" s="43">
        <f>IFERROR(VLOOKUP(R174,Таблица1[],4,0),0)*$E$2/100</f>
        <v>0</v>
      </c>
      <c r="BH174" s="5" t="str">
        <f t="shared" si="40"/>
        <v>,  255,0,0</v>
      </c>
      <c r="BI174" s="43">
        <f>IFERROR(VLOOKUP(S174,Таблица1[],3,0),0)*$E$2/100</f>
        <v>127.5</v>
      </c>
      <c r="BJ174" s="43">
        <f>IFERROR(VLOOKUP(S174,Таблица1[],2,0),0)*$E$2/100</f>
        <v>0</v>
      </c>
      <c r="BK174" s="43">
        <f>IFERROR(VLOOKUP(S174,Таблица1[],4,0),0)*$E$2/100</f>
        <v>127.5</v>
      </c>
      <c r="BL174" s="5" t="str">
        <f t="shared" si="41"/>
        <v>,  128,0,128</v>
      </c>
      <c r="BM174" s="43">
        <f>IFERROR(VLOOKUP(T174,Таблица1[],3,0),0)*$E$2/100</f>
        <v>0</v>
      </c>
      <c r="BN174" s="43">
        <f>IFERROR(VLOOKUP(T174,Таблица1[],2,0),0)*$E$2/100</f>
        <v>0</v>
      </c>
      <c r="BO174" s="43">
        <f>IFERROR(VLOOKUP(T174,Таблица1[],4,0),0)*$E$2/100</f>
        <v>255</v>
      </c>
      <c r="BP174" s="5" t="str">
        <f t="shared" si="42"/>
        <v>,  0,0,255</v>
      </c>
      <c r="BQ174" s="43">
        <f>IFERROR(VLOOKUP(U174,Таблица1[],3,0),0)*$E$2/100</f>
        <v>0</v>
      </c>
      <c r="BR174" s="43">
        <f>IFERROR(VLOOKUP(U174,Таблица1[],2,0),0)*$E$2/100</f>
        <v>85</v>
      </c>
      <c r="BS174" s="43">
        <f>IFERROR(VLOOKUP(U174,Таблица1[],4,0),0)*$E$2/100</f>
        <v>170</v>
      </c>
      <c r="BT174" s="5" t="str">
        <f t="shared" si="43"/>
        <v>,  0,85,170</v>
      </c>
      <c r="BU174" s="43">
        <f>IFERROR(VLOOKUP(V174,Таблица1[],3,0),0)*$E$2/100</f>
        <v>0</v>
      </c>
      <c r="BV174" s="43">
        <f>IFERROR(VLOOKUP(V174,Таблица1[],2,0),0)*$E$2/100</f>
        <v>255</v>
      </c>
      <c r="BW174" s="43">
        <f>IFERROR(VLOOKUP(V174,Таблица1[],4,0),0)*$E$2/100</f>
        <v>0</v>
      </c>
      <c r="BX174" s="5" t="str">
        <f t="shared" si="44"/>
        <v>,  0,255,0</v>
      </c>
      <c r="BY174" s="43">
        <f>IFERROR(VLOOKUP(W174,Таблица1[],3,0),0)*$E$2/100</f>
        <v>85</v>
      </c>
      <c r="BZ174" s="43">
        <f>IFERROR(VLOOKUP(W174,Таблица1[],2,0),0)*$E$2/100</f>
        <v>170</v>
      </c>
      <c r="CA174" s="43">
        <f>IFERROR(VLOOKUP(W174,Таблица1[],4,0),0)*$E$2/100</f>
        <v>0</v>
      </c>
      <c r="CB174" s="5" t="str">
        <f t="shared" si="45"/>
        <v>,  85,170,0</v>
      </c>
      <c r="CC174" s="43">
        <f>IFERROR(VLOOKUP(X174,Таблица1[],3,0),0)*$E$2/100</f>
        <v>127.5</v>
      </c>
      <c r="CD174" s="43">
        <f>IFERROR(VLOOKUP(X174,Таблица1[],2,0),0)*$E$2/100</f>
        <v>127.5</v>
      </c>
      <c r="CE174" s="43">
        <f>IFERROR(VLOOKUP(X174,Таблица1[],4,0),0)*$E$2/100</f>
        <v>0</v>
      </c>
      <c r="CF174" s="5" t="str">
        <f t="shared" si="46"/>
        <v>,  128,128,0</v>
      </c>
      <c r="CG174" s="43">
        <f>IFERROR(VLOOKUP(Y174,Таблица1[],3,0),0)*$E$2/100</f>
        <v>255</v>
      </c>
      <c r="CH174" s="43">
        <f>IFERROR(VLOOKUP(Y174,Таблица1[],2,0),0)*$E$2/100</f>
        <v>0</v>
      </c>
      <c r="CI174" s="43">
        <f>IFERROR(VLOOKUP(Y174,Таблица1[],4,0),0)*$E$2/100</f>
        <v>0</v>
      </c>
      <c r="CJ174" s="5" t="str">
        <f t="shared" si="47"/>
        <v>,  255,0,0</v>
      </c>
      <c r="CK174" s="43">
        <f>IFERROR(VLOOKUP(Z174,Таблица1[],3,0),0)*$E$2/100</f>
        <v>127.5</v>
      </c>
      <c r="CL174" s="43">
        <f>IFERROR(VLOOKUP(Z174,Таблица1[],2,0),0)*$E$2/100</f>
        <v>0</v>
      </c>
      <c r="CM174" s="43">
        <f>IFERROR(VLOOKUP(Z174,Таблица1[],4,0),0)*$E$2/100</f>
        <v>127.5</v>
      </c>
      <c r="CN174" s="5" t="str">
        <f t="shared" si="48"/>
        <v>,  128,0,128</v>
      </c>
      <c r="CO174" s="43">
        <f>IFERROR(VLOOKUP(AA174,Таблица1[],3,0),0)*$E$2/100</f>
        <v>0</v>
      </c>
      <c r="CP174" s="43">
        <f>IFERROR(VLOOKUP(AA174,Таблица1[],2,0),0)*$E$2/100</f>
        <v>0</v>
      </c>
      <c r="CQ174" s="43">
        <f>IFERROR(VLOOKUP(AA174,Таблица1[],4,0),0)*$E$2/100</f>
        <v>255</v>
      </c>
      <c r="CR174" s="5" t="str">
        <f t="shared" si="49"/>
        <v>,  0,0,255</v>
      </c>
    </row>
    <row r="175" spans="2:96" x14ac:dyDescent="0.45">
      <c r="B175" s="43">
        <v>64</v>
      </c>
      <c r="C175" s="43">
        <v>0</v>
      </c>
      <c r="D175" s="43">
        <v>20</v>
      </c>
      <c r="E175" s="43">
        <v>1</v>
      </c>
      <c r="F175" t="str">
        <f t="shared" si="50"/>
        <v>64,0,20,1</v>
      </c>
      <c r="P175" s="40" t="s">
        <v>33</v>
      </c>
      <c r="Q175" s="40" t="s">
        <v>35</v>
      </c>
      <c r="R175" s="40" t="s">
        <v>37</v>
      </c>
      <c r="S175" s="38" t="s">
        <v>39</v>
      </c>
      <c r="T175" s="38" t="s">
        <v>40</v>
      </c>
      <c r="U175" s="38" t="s">
        <v>31</v>
      </c>
      <c r="V175" s="38" t="s">
        <v>32</v>
      </c>
      <c r="W175" s="35" t="s">
        <v>33</v>
      </c>
      <c r="X175" s="35" t="s">
        <v>35</v>
      </c>
      <c r="Y175" s="31" t="s">
        <v>37</v>
      </c>
      <c r="Z175" s="31" t="s">
        <v>39</v>
      </c>
      <c r="AA175" s="33" t="s">
        <v>40</v>
      </c>
      <c r="AC175" t="str">
        <f>CONCATENATE($X$2,F175,CR175,CN175,CJ175,CF175,CB175,BX175,BT175,BP175,BL175,BH175,BD175,AZ175)</f>
        <v>.DB   64,0,20,1,  0,85,170,  0,0,255,  128,0,128,  255,0,0,  128,128,0,  85,170,0,  0,255,0,  0,85,170,  0,0,255,  128,0,128,  255,0,0,  128,128,0</v>
      </c>
      <c r="AD175" s="43" t="s">
        <v>24</v>
      </c>
      <c r="AE175" s="43"/>
      <c r="AF175" s="43"/>
      <c r="AG175" s="49">
        <f>IFERROR(VLOOKUP(HLOOKUP($AG$4,$H$4:$AA$24,ROW(AH175)-3, FALSE),Таблица1[],3,0),0)*$E$2/100</f>
        <v>0</v>
      </c>
      <c r="AH175" s="49">
        <f>IFERROR(VLOOKUP(HLOOKUP($AG$4,$H$4:$AA$24,ROW(AH175)-3, FALSE),Таблица1[],2,0),0)*$E$2/100</f>
        <v>0</v>
      </c>
      <c r="AI175" s="49">
        <f>IFERROR(VLOOKUP(HLOOKUP($AG$4,$H$4:$AA$24,ROW(AH175)-3, FALSE),Таблица1[],4,0),0)*$E$2/100</f>
        <v>0</v>
      </c>
      <c r="AJ175" s="5" t="str">
        <f t="shared" si="34"/>
        <v>,  0,0,0</v>
      </c>
      <c r="AK175" s="49">
        <f>IFERROR(VLOOKUP(G175,Таблица1[],3,0),0)*$E$2/100</f>
        <v>0</v>
      </c>
      <c r="AL175" s="43">
        <f>IFERROR(VLOOKUP(G175,Таблица1[],2,0),0)*$E$2/100</f>
        <v>0</v>
      </c>
      <c r="AM175" s="43">
        <f>IFERROR(VLOOKUP(G175,Таблица1[],4,0),0)*$E$2/100</f>
        <v>0</v>
      </c>
      <c r="AN175" s="5" t="str">
        <f t="shared" si="35"/>
        <v>,  0,0,0</v>
      </c>
      <c r="AO175" s="49">
        <f>IFERROR(VLOOKUP(K175,Таблица1[],3,0),0)*$E$2/100</f>
        <v>0</v>
      </c>
      <c r="AP175" s="43">
        <f>IFERROR(VLOOKUP(K175,Таблица1[],2,0),0)*$E$2/100</f>
        <v>0</v>
      </c>
      <c r="AQ175" s="43">
        <f>IFERROR(VLOOKUP(K175,Таблица1[],4,0),0)*$E$2/100</f>
        <v>0</v>
      </c>
      <c r="AR175" s="5" t="str">
        <f t="shared" si="36"/>
        <v>,  0,0,0</v>
      </c>
      <c r="AS175" s="49">
        <f>IFERROR(VLOOKUP(O175,Таблица1[],3,0),0)*$E$2/100</f>
        <v>0</v>
      </c>
      <c r="AT175" s="43">
        <f>IFERROR(VLOOKUP(O175,Таблица1[],2,0),0)*$E$2/100</f>
        <v>0</v>
      </c>
      <c r="AU175" s="43">
        <f>IFERROR(VLOOKUP(O175,Таблица1[],4,0),0)*$E$2/100</f>
        <v>0</v>
      </c>
      <c r="AV175" s="5" t="str">
        <f t="shared" si="37"/>
        <v>,  0,0,0</v>
      </c>
      <c r="AW175" s="47">
        <f>IFERROR(VLOOKUP(P175,Таблица1[],3,0),0)*$E$2/100</f>
        <v>127.5</v>
      </c>
      <c r="AX175" s="43">
        <f>IFERROR(VLOOKUP(P175,Таблица1[],2,0),0)*$E$2/100</f>
        <v>127.5</v>
      </c>
      <c r="AY175" s="43">
        <f>IFERROR(VLOOKUP(P175,Таблица1[],4,0),0)*$E$2/100</f>
        <v>0</v>
      </c>
      <c r="AZ175" s="5" t="str">
        <f t="shared" si="38"/>
        <v>,  128,128,0</v>
      </c>
      <c r="BA175" s="43">
        <f>IFERROR(VLOOKUP(Q175,Таблица1[],3,0),0)*$E$2/100</f>
        <v>255</v>
      </c>
      <c r="BB175" s="43">
        <f>IFERROR(VLOOKUP(Q175,Таблица1[],2,0),0)*$E$2/100</f>
        <v>0</v>
      </c>
      <c r="BC175" s="43">
        <f>IFERROR(VLOOKUP(Q175,Таблица1[],4,0),0)*$E$2/100</f>
        <v>0</v>
      </c>
      <c r="BD175" s="5" t="str">
        <f t="shared" si="39"/>
        <v>,  255,0,0</v>
      </c>
      <c r="BE175" s="43">
        <f>IFERROR(VLOOKUP(R175,Таблица1[],3,0),0)*$E$2/100</f>
        <v>127.5</v>
      </c>
      <c r="BF175" s="43">
        <f>IFERROR(VLOOKUP(R175,Таблица1[],2,0),0)*$E$2/100</f>
        <v>0</v>
      </c>
      <c r="BG175" s="43">
        <f>IFERROR(VLOOKUP(R175,Таблица1[],4,0),0)*$E$2/100</f>
        <v>127.5</v>
      </c>
      <c r="BH175" s="5" t="str">
        <f t="shared" si="40"/>
        <v>,  128,0,128</v>
      </c>
      <c r="BI175" s="43">
        <f>IFERROR(VLOOKUP(S175,Таблица1[],3,0),0)*$E$2/100</f>
        <v>0</v>
      </c>
      <c r="BJ175" s="43">
        <f>IFERROR(VLOOKUP(S175,Таблица1[],2,0),0)*$E$2/100</f>
        <v>0</v>
      </c>
      <c r="BK175" s="43">
        <f>IFERROR(VLOOKUP(S175,Таблица1[],4,0),0)*$E$2/100</f>
        <v>255</v>
      </c>
      <c r="BL175" s="5" t="str">
        <f t="shared" si="41"/>
        <v>,  0,0,255</v>
      </c>
      <c r="BM175" s="43">
        <f>IFERROR(VLOOKUP(T175,Таблица1[],3,0),0)*$E$2/100</f>
        <v>0</v>
      </c>
      <c r="BN175" s="43">
        <f>IFERROR(VLOOKUP(T175,Таблица1[],2,0),0)*$E$2/100</f>
        <v>85</v>
      </c>
      <c r="BO175" s="43">
        <f>IFERROR(VLOOKUP(T175,Таблица1[],4,0),0)*$E$2/100</f>
        <v>170</v>
      </c>
      <c r="BP175" s="5" t="str">
        <f t="shared" si="42"/>
        <v>,  0,85,170</v>
      </c>
      <c r="BQ175" s="43">
        <f>IFERROR(VLOOKUP(U175,Таблица1[],3,0),0)*$E$2/100</f>
        <v>0</v>
      </c>
      <c r="BR175" s="43">
        <f>IFERROR(VLOOKUP(U175,Таблица1[],2,0),0)*$E$2/100</f>
        <v>255</v>
      </c>
      <c r="BS175" s="43">
        <f>IFERROR(VLOOKUP(U175,Таблица1[],4,0),0)*$E$2/100</f>
        <v>0</v>
      </c>
      <c r="BT175" s="5" t="str">
        <f t="shared" si="43"/>
        <v>,  0,255,0</v>
      </c>
      <c r="BU175" s="43">
        <f>IFERROR(VLOOKUP(V175,Таблица1[],3,0),0)*$E$2/100</f>
        <v>85</v>
      </c>
      <c r="BV175" s="43">
        <f>IFERROR(VLOOKUP(V175,Таблица1[],2,0),0)*$E$2/100</f>
        <v>170</v>
      </c>
      <c r="BW175" s="43">
        <f>IFERROR(VLOOKUP(V175,Таблица1[],4,0),0)*$E$2/100</f>
        <v>0</v>
      </c>
      <c r="BX175" s="5" t="str">
        <f t="shared" si="44"/>
        <v>,  85,170,0</v>
      </c>
      <c r="BY175" s="43">
        <f>IFERROR(VLOOKUP(W175,Таблица1[],3,0),0)*$E$2/100</f>
        <v>127.5</v>
      </c>
      <c r="BZ175" s="43">
        <f>IFERROR(VLOOKUP(W175,Таблица1[],2,0),0)*$E$2/100</f>
        <v>127.5</v>
      </c>
      <c r="CA175" s="43">
        <f>IFERROR(VLOOKUP(W175,Таблица1[],4,0),0)*$E$2/100</f>
        <v>0</v>
      </c>
      <c r="CB175" s="5" t="str">
        <f t="shared" si="45"/>
        <v>,  128,128,0</v>
      </c>
      <c r="CC175" s="43">
        <f>IFERROR(VLOOKUP(X175,Таблица1[],3,0),0)*$E$2/100</f>
        <v>255</v>
      </c>
      <c r="CD175" s="43">
        <f>IFERROR(VLOOKUP(X175,Таблица1[],2,0),0)*$E$2/100</f>
        <v>0</v>
      </c>
      <c r="CE175" s="43">
        <f>IFERROR(VLOOKUP(X175,Таблица1[],4,0),0)*$E$2/100</f>
        <v>0</v>
      </c>
      <c r="CF175" s="5" t="str">
        <f t="shared" si="46"/>
        <v>,  255,0,0</v>
      </c>
      <c r="CG175" s="43">
        <f>IFERROR(VLOOKUP(Y175,Таблица1[],3,0),0)*$E$2/100</f>
        <v>127.5</v>
      </c>
      <c r="CH175" s="43">
        <f>IFERROR(VLOOKUP(Y175,Таблица1[],2,0),0)*$E$2/100</f>
        <v>0</v>
      </c>
      <c r="CI175" s="43">
        <f>IFERROR(VLOOKUP(Y175,Таблица1[],4,0),0)*$E$2/100</f>
        <v>127.5</v>
      </c>
      <c r="CJ175" s="5" t="str">
        <f t="shared" si="47"/>
        <v>,  128,0,128</v>
      </c>
      <c r="CK175" s="43">
        <f>IFERROR(VLOOKUP(Z175,Таблица1[],3,0),0)*$E$2/100</f>
        <v>0</v>
      </c>
      <c r="CL175" s="43">
        <f>IFERROR(VLOOKUP(Z175,Таблица1[],2,0),0)*$E$2/100</f>
        <v>0</v>
      </c>
      <c r="CM175" s="43">
        <f>IFERROR(VLOOKUP(Z175,Таблица1[],4,0),0)*$E$2/100</f>
        <v>255</v>
      </c>
      <c r="CN175" s="5" t="str">
        <f t="shared" si="48"/>
        <v>,  0,0,255</v>
      </c>
      <c r="CO175" s="43">
        <f>IFERROR(VLOOKUP(AA175,Таблица1[],3,0),0)*$E$2/100</f>
        <v>0</v>
      </c>
      <c r="CP175" s="43">
        <f>IFERROR(VLOOKUP(AA175,Таблица1[],2,0),0)*$E$2/100</f>
        <v>85</v>
      </c>
      <c r="CQ175" s="43">
        <f>IFERROR(VLOOKUP(AA175,Таблица1[],4,0),0)*$E$2/100</f>
        <v>170</v>
      </c>
      <c r="CR175" s="5" t="str">
        <f t="shared" si="49"/>
        <v>,  0,85,170</v>
      </c>
    </row>
    <row r="176" spans="2:96" x14ac:dyDescent="0.45">
      <c r="B176" s="43">
        <v>64</v>
      </c>
      <c r="C176" s="43">
        <v>0</v>
      </c>
      <c r="D176" s="43">
        <v>20</v>
      </c>
      <c r="E176" s="43">
        <v>1</v>
      </c>
      <c r="F176" t="str">
        <f t="shared" si="50"/>
        <v>64,0,20,1</v>
      </c>
      <c r="AC176" t="str">
        <f>CONCATENATE($X$2,F176,CR176,CN176,CJ176,CF176,CB176,BX176,BT176,BP176,BL176,BH176,BD176,AZ176)</f>
        <v>.DB   64,0,20,1,  0,0,0,  0,0,0,  0,0,0,  0,0,0,  0,0,0,  0,0,0,  0,0,0,  0,0,0,  0,0,0,  0,0,0,  0,0,0,  0,0,0</v>
      </c>
      <c r="AD176" s="43" t="s">
        <v>24</v>
      </c>
      <c r="AE176" s="43"/>
      <c r="AF176" s="43"/>
      <c r="AG176" s="49">
        <f>IFERROR(VLOOKUP(HLOOKUP($AG$4,$H$4:$AA$24,ROW(AH176)-3, FALSE),Таблица1[],3,0),0)*$E$2/100</f>
        <v>0</v>
      </c>
      <c r="AH176" s="49">
        <f>IFERROR(VLOOKUP(HLOOKUP($AG$4,$H$4:$AA$24,ROW(AH176)-3, FALSE),Таблица1[],2,0),0)*$E$2/100</f>
        <v>0</v>
      </c>
      <c r="AI176" s="49">
        <f>IFERROR(VLOOKUP(HLOOKUP($AG$4,$H$4:$AA$24,ROW(AH176)-3, FALSE),Таблица1[],4,0),0)*$E$2/100</f>
        <v>0</v>
      </c>
      <c r="AJ176" s="5" t="str">
        <f t="shared" si="34"/>
        <v>,  0,0,0</v>
      </c>
      <c r="AK176" s="49">
        <f>IFERROR(VLOOKUP(G176,Таблица1[],3,0),0)*$E$2/100</f>
        <v>0</v>
      </c>
      <c r="AL176" s="43">
        <f>IFERROR(VLOOKUP(G176,Таблица1[],2,0),0)*$E$2/100</f>
        <v>0</v>
      </c>
      <c r="AM176" s="43">
        <f>IFERROR(VLOOKUP(G176,Таблица1[],4,0),0)*$E$2/100</f>
        <v>0</v>
      </c>
      <c r="AN176" s="5" t="str">
        <f t="shared" si="35"/>
        <v>,  0,0,0</v>
      </c>
      <c r="AO176" s="49">
        <f>IFERROR(VLOOKUP(K176,Таблица1[],3,0),0)*$E$2/100</f>
        <v>0</v>
      </c>
      <c r="AP176" s="43">
        <f>IFERROR(VLOOKUP(K176,Таблица1[],2,0),0)*$E$2/100</f>
        <v>0</v>
      </c>
      <c r="AQ176" s="43">
        <f>IFERROR(VLOOKUP(K176,Таблица1[],4,0),0)*$E$2/100</f>
        <v>0</v>
      </c>
      <c r="AR176" s="5" t="str">
        <f t="shared" si="36"/>
        <v>,  0,0,0</v>
      </c>
      <c r="AS176" s="49">
        <f>IFERROR(VLOOKUP(O176,Таблица1[],3,0),0)*$E$2/100</f>
        <v>0</v>
      </c>
      <c r="AT176" s="43">
        <f>IFERROR(VLOOKUP(O176,Таблица1[],2,0),0)*$E$2/100</f>
        <v>0</v>
      </c>
      <c r="AU176" s="43">
        <f>IFERROR(VLOOKUP(O176,Таблица1[],4,0),0)*$E$2/100</f>
        <v>0</v>
      </c>
      <c r="AV176" s="5" t="str">
        <f t="shared" si="37"/>
        <v>,  0,0,0</v>
      </c>
      <c r="AW176" s="47">
        <f>IFERROR(VLOOKUP(P176,Таблица1[],3,0),0)*$E$2/100</f>
        <v>0</v>
      </c>
      <c r="AX176" s="43">
        <f>IFERROR(VLOOKUP(P176,Таблица1[],2,0),0)*$E$2/100</f>
        <v>0</v>
      </c>
      <c r="AY176" s="43">
        <f>IFERROR(VLOOKUP(P176,Таблица1[],4,0),0)*$E$2/100</f>
        <v>0</v>
      </c>
      <c r="AZ176" s="5" t="str">
        <f t="shared" si="38"/>
        <v>,  0,0,0</v>
      </c>
      <c r="BA176" s="43">
        <f>IFERROR(VLOOKUP(Q176,Таблица1[],3,0),0)*$E$2/100</f>
        <v>0</v>
      </c>
      <c r="BB176" s="43">
        <f>IFERROR(VLOOKUP(Q176,Таблица1[],2,0),0)*$E$2/100</f>
        <v>0</v>
      </c>
      <c r="BC176" s="43">
        <f>IFERROR(VLOOKUP(Q176,Таблица1[],4,0),0)*$E$2/100</f>
        <v>0</v>
      </c>
      <c r="BD176" s="5" t="str">
        <f t="shared" si="39"/>
        <v>,  0,0,0</v>
      </c>
      <c r="BE176" s="43">
        <f>IFERROR(VLOOKUP(R176,Таблица1[],3,0),0)*$E$2/100</f>
        <v>0</v>
      </c>
      <c r="BF176" s="43">
        <f>IFERROR(VLOOKUP(R176,Таблица1[],2,0),0)*$E$2/100</f>
        <v>0</v>
      </c>
      <c r="BG176" s="43">
        <f>IFERROR(VLOOKUP(R176,Таблица1[],4,0),0)*$E$2/100</f>
        <v>0</v>
      </c>
      <c r="BH176" s="5" t="str">
        <f t="shared" si="40"/>
        <v>,  0,0,0</v>
      </c>
      <c r="BI176" s="43">
        <f>IFERROR(VLOOKUP(S176,Таблица1[],3,0),0)*$E$2/100</f>
        <v>0</v>
      </c>
      <c r="BJ176" s="43">
        <f>IFERROR(VLOOKUP(S176,Таблица1[],2,0),0)*$E$2/100</f>
        <v>0</v>
      </c>
      <c r="BK176" s="43">
        <f>IFERROR(VLOOKUP(S176,Таблица1[],4,0),0)*$E$2/100</f>
        <v>0</v>
      </c>
      <c r="BL176" s="5" t="str">
        <f t="shared" si="41"/>
        <v>,  0,0,0</v>
      </c>
      <c r="BM176" s="43">
        <f>IFERROR(VLOOKUP(T176,Таблица1[],3,0),0)*$E$2/100</f>
        <v>0</v>
      </c>
      <c r="BN176" s="43">
        <f>IFERROR(VLOOKUP(T176,Таблица1[],2,0),0)*$E$2/100</f>
        <v>0</v>
      </c>
      <c r="BO176" s="43">
        <f>IFERROR(VLOOKUP(T176,Таблица1[],4,0),0)*$E$2/100</f>
        <v>0</v>
      </c>
      <c r="BP176" s="5" t="str">
        <f t="shared" si="42"/>
        <v>,  0,0,0</v>
      </c>
      <c r="BQ176" s="43">
        <f>IFERROR(VLOOKUP(U176,Таблица1[],3,0),0)*$E$2/100</f>
        <v>0</v>
      </c>
      <c r="BR176" s="43">
        <f>IFERROR(VLOOKUP(U176,Таблица1[],2,0),0)*$E$2/100</f>
        <v>0</v>
      </c>
      <c r="BS176" s="43">
        <f>IFERROR(VLOOKUP(U176,Таблица1[],4,0),0)*$E$2/100</f>
        <v>0</v>
      </c>
      <c r="BT176" s="5" t="str">
        <f t="shared" si="43"/>
        <v>,  0,0,0</v>
      </c>
      <c r="BU176" s="43">
        <f>IFERROR(VLOOKUP(V176,Таблица1[],3,0),0)*$E$2/100</f>
        <v>0</v>
      </c>
      <c r="BV176" s="43">
        <f>IFERROR(VLOOKUP(V176,Таблица1[],2,0),0)*$E$2/100</f>
        <v>0</v>
      </c>
      <c r="BW176" s="43">
        <f>IFERROR(VLOOKUP(V176,Таблица1[],4,0),0)*$E$2/100</f>
        <v>0</v>
      </c>
      <c r="BX176" s="5" t="str">
        <f t="shared" si="44"/>
        <v>,  0,0,0</v>
      </c>
      <c r="BY176" s="43">
        <f>IFERROR(VLOOKUP(W176,Таблица1[],3,0),0)*$E$2/100</f>
        <v>0</v>
      </c>
      <c r="BZ176" s="43">
        <f>IFERROR(VLOOKUP(W176,Таблица1[],2,0),0)*$E$2/100</f>
        <v>0</v>
      </c>
      <c r="CA176" s="43">
        <f>IFERROR(VLOOKUP(W176,Таблица1[],4,0),0)*$E$2/100</f>
        <v>0</v>
      </c>
      <c r="CB176" s="5" t="str">
        <f t="shared" si="45"/>
        <v>,  0,0,0</v>
      </c>
      <c r="CC176" s="43">
        <f>IFERROR(VLOOKUP(X176,Таблица1[],3,0),0)*$E$2/100</f>
        <v>0</v>
      </c>
      <c r="CD176" s="43">
        <f>IFERROR(VLOOKUP(X176,Таблица1[],2,0),0)*$E$2/100</f>
        <v>0</v>
      </c>
      <c r="CE176" s="43">
        <f>IFERROR(VLOOKUP(X176,Таблица1[],4,0),0)*$E$2/100</f>
        <v>0</v>
      </c>
      <c r="CF176" s="5" t="str">
        <f t="shared" si="46"/>
        <v>,  0,0,0</v>
      </c>
      <c r="CG176" s="43">
        <f>IFERROR(VLOOKUP(Y176,Таблица1[],3,0),0)*$E$2/100</f>
        <v>0</v>
      </c>
      <c r="CH176" s="43">
        <f>IFERROR(VLOOKUP(Y176,Таблица1[],2,0),0)*$E$2/100</f>
        <v>0</v>
      </c>
      <c r="CI176" s="43">
        <f>IFERROR(VLOOKUP(Y176,Таблица1[],4,0),0)*$E$2/100</f>
        <v>0</v>
      </c>
      <c r="CJ176" s="5" t="str">
        <f t="shared" si="47"/>
        <v>,  0,0,0</v>
      </c>
      <c r="CK176" s="43">
        <f>IFERROR(VLOOKUP(Z176,Таблица1[],3,0),0)*$E$2/100</f>
        <v>0</v>
      </c>
      <c r="CL176" s="43">
        <f>IFERROR(VLOOKUP(Z176,Таблица1[],2,0),0)*$E$2/100</f>
        <v>0</v>
      </c>
      <c r="CM176" s="43">
        <f>IFERROR(VLOOKUP(Z176,Таблица1[],4,0),0)*$E$2/100</f>
        <v>0</v>
      </c>
      <c r="CN176" s="5" t="str">
        <f t="shared" si="48"/>
        <v>,  0,0,0</v>
      </c>
      <c r="CO176" s="43">
        <f>IFERROR(VLOOKUP(AA176,Таблица1[],3,0),0)*$E$2/100</f>
        <v>0</v>
      </c>
      <c r="CP176" s="43">
        <f>IFERROR(VLOOKUP(AA176,Таблица1[],2,0),0)*$E$2/100</f>
        <v>0</v>
      </c>
      <c r="CQ176" s="43">
        <f>IFERROR(VLOOKUP(AA176,Таблица1[],4,0),0)*$E$2/100</f>
        <v>0</v>
      </c>
      <c r="CR176" s="5" t="str">
        <f t="shared" si="49"/>
        <v>,  0,0,0</v>
      </c>
    </row>
    <row r="177" spans="2:96" x14ac:dyDescent="0.45">
      <c r="B177" s="43">
        <v>64</v>
      </c>
      <c r="C177" s="43">
        <v>0</v>
      </c>
      <c r="D177" s="43">
        <v>20</v>
      </c>
      <c r="E177" s="43">
        <v>1</v>
      </c>
      <c r="F177" t="str">
        <f t="shared" si="50"/>
        <v>64,0,20,1</v>
      </c>
      <c r="AC177" t="str">
        <f>CONCATENATE($X$2,F177,CR177,CN177,CJ177,CF177,CB177,BX177,BT177,BP177,BL177,BH177,BD177,AZ177)</f>
        <v>.DB   64,0,20,1,  0,0,0,  0,0,0,  0,0,0,  0,0,0,  0,0,0,  0,0,0,  0,0,0,  0,0,0,  0,0,0,  0,0,0,  0,0,0,  0,0,0</v>
      </c>
      <c r="AD177" s="43" t="s">
        <v>24</v>
      </c>
      <c r="AE177" s="43"/>
      <c r="AF177" s="43"/>
      <c r="AG177" s="49">
        <f>IFERROR(VLOOKUP(HLOOKUP($AG$4,$H$4:$AA$24,ROW(AH177)-3, FALSE),Таблица1[],3,0),0)*$E$2/100</f>
        <v>0</v>
      </c>
      <c r="AH177" s="49">
        <f>IFERROR(VLOOKUP(HLOOKUP($AG$4,$H$4:$AA$24,ROW(AH177)-3, FALSE),Таблица1[],2,0),0)*$E$2/100</f>
        <v>0</v>
      </c>
      <c r="AI177" s="49">
        <f>IFERROR(VLOOKUP(HLOOKUP($AG$4,$H$4:$AA$24,ROW(AH177)-3, FALSE),Таблица1[],4,0),0)*$E$2/100</f>
        <v>0</v>
      </c>
      <c r="AJ177" s="5" t="str">
        <f t="shared" si="34"/>
        <v>,  0,0,0</v>
      </c>
      <c r="AK177" s="49">
        <f>IFERROR(VLOOKUP(G177,Таблица1[],3,0),0)*$E$2/100</f>
        <v>0</v>
      </c>
      <c r="AL177" s="43">
        <f>IFERROR(VLOOKUP(G177,Таблица1[],2,0),0)*$E$2/100</f>
        <v>0</v>
      </c>
      <c r="AM177" s="43">
        <f>IFERROR(VLOOKUP(G177,Таблица1[],4,0),0)*$E$2/100</f>
        <v>0</v>
      </c>
      <c r="AN177" s="5" t="str">
        <f t="shared" si="35"/>
        <v>,  0,0,0</v>
      </c>
      <c r="AO177" s="49">
        <f>IFERROR(VLOOKUP(K177,Таблица1[],3,0),0)*$E$2/100</f>
        <v>0</v>
      </c>
      <c r="AP177" s="43">
        <f>IFERROR(VLOOKUP(K177,Таблица1[],2,0),0)*$E$2/100</f>
        <v>0</v>
      </c>
      <c r="AQ177" s="43">
        <f>IFERROR(VLOOKUP(K177,Таблица1[],4,0),0)*$E$2/100</f>
        <v>0</v>
      </c>
      <c r="AR177" s="5" t="str">
        <f t="shared" si="36"/>
        <v>,  0,0,0</v>
      </c>
      <c r="AS177" s="49">
        <f>IFERROR(VLOOKUP(O177,Таблица1[],3,0),0)*$E$2/100</f>
        <v>0</v>
      </c>
      <c r="AT177" s="43">
        <f>IFERROR(VLOOKUP(O177,Таблица1[],2,0),0)*$E$2/100</f>
        <v>0</v>
      </c>
      <c r="AU177" s="43">
        <f>IFERROR(VLOOKUP(O177,Таблица1[],4,0),0)*$E$2/100</f>
        <v>0</v>
      </c>
      <c r="AV177" s="5" t="str">
        <f t="shared" si="37"/>
        <v>,  0,0,0</v>
      </c>
      <c r="AW177" s="47">
        <f>IFERROR(VLOOKUP(P177,Таблица1[],3,0),0)*$E$2/100</f>
        <v>0</v>
      </c>
      <c r="AX177" s="43">
        <f>IFERROR(VLOOKUP(P177,Таблица1[],2,0),0)*$E$2/100</f>
        <v>0</v>
      </c>
      <c r="AY177" s="43">
        <f>IFERROR(VLOOKUP(P177,Таблица1[],4,0),0)*$E$2/100</f>
        <v>0</v>
      </c>
      <c r="AZ177" s="5" t="str">
        <f t="shared" si="38"/>
        <v>,  0,0,0</v>
      </c>
      <c r="BA177" s="43">
        <f>IFERROR(VLOOKUP(Q177,Таблица1[],3,0),0)*$E$2/100</f>
        <v>0</v>
      </c>
      <c r="BB177" s="43">
        <f>IFERROR(VLOOKUP(Q177,Таблица1[],2,0),0)*$E$2/100</f>
        <v>0</v>
      </c>
      <c r="BC177" s="43">
        <f>IFERROR(VLOOKUP(Q177,Таблица1[],4,0),0)*$E$2/100</f>
        <v>0</v>
      </c>
      <c r="BD177" s="5" t="str">
        <f t="shared" si="39"/>
        <v>,  0,0,0</v>
      </c>
      <c r="BE177" s="43">
        <f>IFERROR(VLOOKUP(R177,Таблица1[],3,0),0)*$E$2/100</f>
        <v>0</v>
      </c>
      <c r="BF177" s="43">
        <f>IFERROR(VLOOKUP(R177,Таблица1[],2,0),0)*$E$2/100</f>
        <v>0</v>
      </c>
      <c r="BG177" s="43">
        <f>IFERROR(VLOOKUP(R177,Таблица1[],4,0),0)*$E$2/100</f>
        <v>0</v>
      </c>
      <c r="BH177" s="5" t="str">
        <f t="shared" si="40"/>
        <v>,  0,0,0</v>
      </c>
      <c r="BI177" s="43">
        <f>IFERROR(VLOOKUP(S177,Таблица1[],3,0),0)*$E$2/100</f>
        <v>0</v>
      </c>
      <c r="BJ177" s="43">
        <f>IFERROR(VLOOKUP(S177,Таблица1[],2,0),0)*$E$2/100</f>
        <v>0</v>
      </c>
      <c r="BK177" s="43">
        <f>IFERROR(VLOOKUP(S177,Таблица1[],4,0),0)*$E$2/100</f>
        <v>0</v>
      </c>
      <c r="BL177" s="5" t="str">
        <f t="shared" si="41"/>
        <v>,  0,0,0</v>
      </c>
      <c r="BM177" s="43">
        <f>IFERROR(VLOOKUP(T177,Таблица1[],3,0),0)*$E$2/100</f>
        <v>0</v>
      </c>
      <c r="BN177" s="43">
        <f>IFERROR(VLOOKUP(T177,Таблица1[],2,0),0)*$E$2/100</f>
        <v>0</v>
      </c>
      <c r="BO177" s="43">
        <f>IFERROR(VLOOKUP(T177,Таблица1[],4,0),0)*$E$2/100</f>
        <v>0</v>
      </c>
      <c r="BP177" s="5" t="str">
        <f t="shared" si="42"/>
        <v>,  0,0,0</v>
      </c>
      <c r="BQ177" s="43">
        <f>IFERROR(VLOOKUP(U177,Таблица1[],3,0),0)*$E$2/100</f>
        <v>0</v>
      </c>
      <c r="BR177" s="43">
        <f>IFERROR(VLOOKUP(U177,Таблица1[],2,0),0)*$E$2/100</f>
        <v>0</v>
      </c>
      <c r="BS177" s="43">
        <f>IFERROR(VLOOKUP(U177,Таблица1[],4,0),0)*$E$2/100</f>
        <v>0</v>
      </c>
      <c r="BT177" s="5" t="str">
        <f t="shared" si="43"/>
        <v>,  0,0,0</v>
      </c>
      <c r="BU177" s="43">
        <f>IFERROR(VLOOKUP(V177,Таблица1[],3,0),0)*$E$2/100</f>
        <v>0</v>
      </c>
      <c r="BV177" s="43">
        <f>IFERROR(VLOOKUP(V177,Таблица1[],2,0),0)*$E$2/100</f>
        <v>0</v>
      </c>
      <c r="BW177" s="43">
        <f>IFERROR(VLOOKUP(V177,Таблица1[],4,0),0)*$E$2/100</f>
        <v>0</v>
      </c>
      <c r="BX177" s="5" t="str">
        <f t="shared" si="44"/>
        <v>,  0,0,0</v>
      </c>
      <c r="BY177" s="43">
        <f>IFERROR(VLOOKUP(W177,Таблица1[],3,0),0)*$E$2/100</f>
        <v>0</v>
      </c>
      <c r="BZ177" s="43">
        <f>IFERROR(VLOOKUP(W177,Таблица1[],2,0),0)*$E$2/100</f>
        <v>0</v>
      </c>
      <c r="CA177" s="43">
        <f>IFERROR(VLOOKUP(W177,Таблица1[],4,0),0)*$E$2/100</f>
        <v>0</v>
      </c>
      <c r="CB177" s="5" t="str">
        <f t="shared" si="45"/>
        <v>,  0,0,0</v>
      </c>
      <c r="CC177" s="43">
        <f>IFERROR(VLOOKUP(X177,Таблица1[],3,0),0)*$E$2/100</f>
        <v>0</v>
      </c>
      <c r="CD177" s="43">
        <f>IFERROR(VLOOKUP(X177,Таблица1[],2,0),0)*$E$2/100</f>
        <v>0</v>
      </c>
      <c r="CE177" s="43">
        <f>IFERROR(VLOOKUP(X177,Таблица1[],4,0),0)*$E$2/100</f>
        <v>0</v>
      </c>
      <c r="CF177" s="5" t="str">
        <f t="shared" si="46"/>
        <v>,  0,0,0</v>
      </c>
      <c r="CG177" s="43">
        <f>IFERROR(VLOOKUP(Y177,Таблица1[],3,0),0)*$E$2/100</f>
        <v>0</v>
      </c>
      <c r="CH177" s="43">
        <f>IFERROR(VLOOKUP(Y177,Таблица1[],2,0),0)*$E$2/100</f>
        <v>0</v>
      </c>
      <c r="CI177" s="43">
        <f>IFERROR(VLOOKUP(Y177,Таблица1[],4,0),0)*$E$2/100</f>
        <v>0</v>
      </c>
      <c r="CJ177" s="5" t="str">
        <f t="shared" si="47"/>
        <v>,  0,0,0</v>
      </c>
      <c r="CK177" s="43">
        <f>IFERROR(VLOOKUP(Z177,Таблица1[],3,0),0)*$E$2/100</f>
        <v>0</v>
      </c>
      <c r="CL177" s="43">
        <f>IFERROR(VLOOKUP(Z177,Таблица1[],2,0),0)*$E$2/100</f>
        <v>0</v>
      </c>
      <c r="CM177" s="43">
        <f>IFERROR(VLOOKUP(Z177,Таблица1[],4,0),0)*$E$2/100</f>
        <v>0</v>
      </c>
      <c r="CN177" s="5" t="str">
        <f t="shared" si="48"/>
        <v>,  0,0,0</v>
      </c>
      <c r="CO177" s="43">
        <f>IFERROR(VLOOKUP(AA177,Таблица1[],3,0),0)*$E$2/100</f>
        <v>0</v>
      </c>
      <c r="CP177" s="43">
        <f>IFERROR(VLOOKUP(AA177,Таблица1[],2,0),0)*$E$2/100</f>
        <v>0</v>
      </c>
      <c r="CQ177" s="43">
        <f>IFERROR(VLOOKUP(AA177,Таблица1[],4,0),0)*$E$2/100</f>
        <v>0</v>
      </c>
      <c r="CR177" s="5" t="str">
        <f t="shared" si="49"/>
        <v>,  0,0,0</v>
      </c>
    </row>
    <row r="178" spans="2:96" x14ac:dyDescent="0.45">
      <c r="B178" s="43">
        <v>64</v>
      </c>
      <c r="C178" s="43">
        <v>0</v>
      </c>
      <c r="D178" s="43">
        <v>20</v>
      </c>
      <c r="E178" s="43">
        <v>1</v>
      </c>
      <c r="F178" t="str">
        <f t="shared" si="50"/>
        <v>64,0,20,1</v>
      </c>
      <c r="AC178" t="str">
        <f>CONCATENATE($X$2,F178,CR178,CN178,CJ178,CF178,CB178,BX178,BT178,BP178,BL178,BH178,BD178,AZ178)</f>
        <v>.DB   64,0,20,1,  0,0,0,  0,0,0,  0,0,0,  0,0,0,  0,0,0,  0,0,0,  0,0,0,  0,0,0,  0,0,0,  0,0,0,  0,0,0,  0,0,0</v>
      </c>
      <c r="AD178" s="43" t="s">
        <v>24</v>
      </c>
      <c r="AE178" s="43"/>
      <c r="AF178" s="43"/>
      <c r="AG178" s="49">
        <f>IFERROR(VLOOKUP(HLOOKUP($AG$4,$H$4:$AA$24,ROW(AH178)-3, FALSE),Таблица1[],3,0),0)*$E$2/100</f>
        <v>0</v>
      </c>
      <c r="AH178" s="49">
        <f>IFERROR(VLOOKUP(HLOOKUP($AG$4,$H$4:$AA$24,ROW(AH178)-3, FALSE),Таблица1[],2,0),0)*$E$2/100</f>
        <v>0</v>
      </c>
      <c r="AI178" s="49">
        <f>IFERROR(VLOOKUP(HLOOKUP($AG$4,$H$4:$AA$24,ROW(AH178)-3, FALSE),Таблица1[],4,0),0)*$E$2/100</f>
        <v>0</v>
      </c>
      <c r="AJ178" s="5" t="str">
        <f t="shared" si="34"/>
        <v>,  0,0,0</v>
      </c>
      <c r="AK178" s="49">
        <f>IFERROR(VLOOKUP(G178,Таблица1[],3,0),0)*$E$2/100</f>
        <v>0</v>
      </c>
      <c r="AL178" s="43">
        <f>IFERROR(VLOOKUP(G178,Таблица1[],2,0),0)*$E$2/100</f>
        <v>0</v>
      </c>
      <c r="AM178" s="43">
        <f>IFERROR(VLOOKUP(G178,Таблица1[],4,0),0)*$E$2/100</f>
        <v>0</v>
      </c>
      <c r="AN178" s="5" t="str">
        <f t="shared" si="35"/>
        <v>,  0,0,0</v>
      </c>
      <c r="AO178" s="49">
        <f>IFERROR(VLOOKUP(K178,Таблица1[],3,0),0)*$E$2/100</f>
        <v>0</v>
      </c>
      <c r="AP178" s="43">
        <f>IFERROR(VLOOKUP(K178,Таблица1[],2,0),0)*$E$2/100</f>
        <v>0</v>
      </c>
      <c r="AQ178" s="43">
        <f>IFERROR(VLOOKUP(K178,Таблица1[],4,0),0)*$E$2/100</f>
        <v>0</v>
      </c>
      <c r="AR178" s="5" t="str">
        <f t="shared" si="36"/>
        <v>,  0,0,0</v>
      </c>
      <c r="AS178" s="49">
        <f>IFERROR(VLOOKUP(O178,Таблица1[],3,0),0)*$E$2/100</f>
        <v>0</v>
      </c>
      <c r="AT178" s="43">
        <f>IFERROR(VLOOKUP(O178,Таблица1[],2,0),0)*$E$2/100</f>
        <v>0</v>
      </c>
      <c r="AU178" s="43">
        <f>IFERROR(VLOOKUP(O178,Таблица1[],4,0),0)*$E$2/100</f>
        <v>0</v>
      </c>
      <c r="AV178" s="5" t="str">
        <f t="shared" si="37"/>
        <v>,  0,0,0</v>
      </c>
      <c r="AW178" s="47">
        <f>IFERROR(VLOOKUP(P178,Таблица1[],3,0),0)*$E$2/100</f>
        <v>0</v>
      </c>
      <c r="AX178" s="43">
        <f>IFERROR(VLOOKUP(P178,Таблица1[],2,0),0)*$E$2/100</f>
        <v>0</v>
      </c>
      <c r="AY178" s="43">
        <f>IFERROR(VLOOKUP(P178,Таблица1[],4,0),0)*$E$2/100</f>
        <v>0</v>
      </c>
      <c r="AZ178" s="5" t="str">
        <f t="shared" si="38"/>
        <v>,  0,0,0</v>
      </c>
      <c r="BA178" s="43">
        <f>IFERROR(VLOOKUP(Q178,Таблица1[],3,0),0)*$E$2/100</f>
        <v>0</v>
      </c>
      <c r="BB178" s="43">
        <f>IFERROR(VLOOKUP(Q178,Таблица1[],2,0),0)*$E$2/100</f>
        <v>0</v>
      </c>
      <c r="BC178" s="43">
        <f>IFERROR(VLOOKUP(Q178,Таблица1[],4,0),0)*$E$2/100</f>
        <v>0</v>
      </c>
      <c r="BD178" s="5" t="str">
        <f t="shared" si="39"/>
        <v>,  0,0,0</v>
      </c>
      <c r="BE178" s="43">
        <f>IFERROR(VLOOKUP(R178,Таблица1[],3,0),0)*$E$2/100</f>
        <v>0</v>
      </c>
      <c r="BF178" s="43">
        <f>IFERROR(VLOOKUP(R178,Таблица1[],2,0),0)*$E$2/100</f>
        <v>0</v>
      </c>
      <c r="BG178" s="43">
        <f>IFERROR(VLOOKUP(R178,Таблица1[],4,0),0)*$E$2/100</f>
        <v>0</v>
      </c>
      <c r="BH178" s="5" t="str">
        <f t="shared" si="40"/>
        <v>,  0,0,0</v>
      </c>
      <c r="BI178" s="43">
        <f>IFERROR(VLOOKUP(S178,Таблица1[],3,0),0)*$E$2/100</f>
        <v>0</v>
      </c>
      <c r="BJ178" s="43">
        <f>IFERROR(VLOOKUP(S178,Таблица1[],2,0),0)*$E$2/100</f>
        <v>0</v>
      </c>
      <c r="BK178" s="43">
        <f>IFERROR(VLOOKUP(S178,Таблица1[],4,0),0)*$E$2/100</f>
        <v>0</v>
      </c>
      <c r="BL178" s="5" t="str">
        <f t="shared" si="41"/>
        <v>,  0,0,0</v>
      </c>
      <c r="BM178" s="43">
        <f>IFERROR(VLOOKUP(T178,Таблица1[],3,0),0)*$E$2/100</f>
        <v>0</v>
      </c>
      <c r="BN178" s="43">
        <f>IFERROR(VLOOKUP(T178,Таблица1[],2,0),0)*$E$2/100</f>
        <v>0</v>
      </c>
      <c r="BO178" s="43">
        <f>IFERROR(VLOOKUP(T178,Таблица1[],4,0),0)*$E$2/100</f>
        <v>0</v>
      </c>
      <c r="BP178" s="5" t="str">
        <f t="shared" si="42"/>
        <v>,  0,0,0</v>
      </c>
      <c r="BQ178" s="43">
        <f>IFERROR(VLOOKUP(U178,Таблица1[],3,0),0)*$E$2/100</f>
        <v>0</v>
      </c>
      <c r="BR178" s="43">
        <f>IFERROR(VLOOKUP(U178,Таблица1[],2,0),0)*$E$2/100</f>
        <v>0</v>
      </c>
      <c r="BS178" s="43">
        <f>IFERROR(VLOOKUP(U178,Таблица1[],4,0),0)*$E$2/100</f>
        <v>0</v>
      </c>
      <c r="BT178" s="5" t="str">
        <f t="shared" si="43"/>
        <v>,  0,0,0</v>
      </c>
      <c r="BU178" s="43">
        <f>IFERROR(VLOOKUP(V178,Таблица1[],3,0),0)*$E$2/100</f>
        <v>0</v>
      </c>
      <c r="BV178" s="43">
        <f>IFERROR(VLOOKUP(V178,Таблица1[],2,0),0)*$E$2/100</f>
        <v>0</v>
      </c>
      <c r="BW178" s="43">
        <f>IFERROR(VLOOKUP(V178,Таблица1[],4,0),0)*$E$2/100</f>
        <v>0</v>
      </c>
      <c r="BX178" s="5" t="str">
        <f t="shared" si="44"/>
        <v>,  0,0,0</v>
      </c>
      <c r="BY178" s="43">
        <f>IFERROR(VLOOKUP(W178,Таблица1[],3,0),0)*$E$2/100</f>
        <v>0</v>
      </c>
      <c r="BZ178" s="43">
        <f>IFERROR(VLOOKUP(W178,Таблица1[],2,0),0)*$E$2/100</f>
        <v>0</v>
      </c>
      <c r="CA178" s="43">
        <f>IFERROR(VLOOKUP(W178,Таблица1[],4,0),0)*$E$2/100</f>
        <v>0</v>
      </c>
      <c r="CB178" s="5" t="str">
        <f t="shared" si="45"/>
        <v>,  0,0,0</v>
      </c>
      <c r="CC178" s="43">
        <f>IFERROR(VLOOKUP(X178,Таблица1[],3,0),0)*$E$2/100</f>
        <v>0</v>
      </c>
      <c r="CD178" s="43">
        <f>IFERROR(VLOOKUP(X178,Таблица1[],2,0),0)*$E$2/100</f>
        <v>0</v>
      </c>
      <c r="CE178" s="43">
        <f>IFERROR(VLOOKUP(X178,Таблица1[],4,0),0)*$E$2/100</f>
        <v>0</v>
      </c>
      <c r="CF178" s="5" t="str">
        <f t="shared" si="46"/>
        <v>,  0,0,0</v>
      </c>
      <c r="CG178" s="43">
        <f>IFERROR(VLOOKUP(Y178,Таблица1[],3,0),0)*$E$2/100</f>
        <v>0</v>
      </c>
      <c r="CH178" s="43">
        <f>IFERROR(VLOOKUP(Y178,Таблица1[],2,0),0)*$E$2/100</f>
        <v>0</v>
      </c>
      <c r="CI178" s="43">
        <f>IFERROR(VLOOKUP(Y178,Таблица1[],4,0),0)*$E$2/100</f>
        <v>0</v>
      </c>
      <c r="CJ178" s="5" t="str">
        <f t="shared" si="47"/>
        <v>,  0,0,0</v>
      </c>
      <c r="CK178" s="43">
        <f>IFERROR(VLOOKUP(Z178,Таблица1[],3,0),0)*$E$2/100</f>
        <v>0</v>
      </c>
      <c r="CL178" s="43">
        <f>IFERROR(VLOOKUP(Z178,Таблица1[],2,0),0)*$E$2/100</f>
        <v>0</v>
      </c>
      <c r="CM178" s="43">
        <f>IFERROR(VLOOKUP(Z178,Таблица1[],4,0),0)*$E$2/100</f>
        <v>0</v>
      </c>
      <c r="CN178" s="5" t="str">
        <f t="shared" si="48"/>
        <v>,  0,0,0</v>
      </c>
      <c r="CO178" s="43">
        <f>IFERROR(VLOOKUP(AA178,Таблица1[],3,0),0)*$E$2/100</f>
        <v>0</v>
      </c>
      <c r="CP178" s="43">
        <f>IFERROR(VLOOKUP(AA178,Таблица1[],2,0),0)*$E$2/100</f>
        <v>0</v>
      </c>
      <c r="CQ178" s="43">
        <f>IFERROR(VLOOKUP(AA178,Таблица1[],4,0),0)*$E$2/100</f>
        <v>0</v>
      </c>
      <c r="CR178" s="5" t="str">
        <f t="shared" si="49"/>
        <v>,  0,0,0</v>
      </c>
    </row>
    <row r="179" spans="2:96" x14ac:dyDescent="0.45">
      <c r="B179" s="43">
        <v>64</v>
      </c>
      <c r="C179" s="43">
        <v>0</v>
      </c>
      <c r="D179" s="43">
        <v>20</v>
      </c>
      <c r="E179" s="43">
        <v>1</v>
      </c>
      <c r="F179" t="str">
        <f t="shared" si="50"/>
        <v>64,0,20,1</v>
      </c>
      <c r="AC179" t="str">
        <f>CONCATENATE($X$2,F179,CR179,CN179,CJ179,CF179,CB179,BX179,BT179,BP179,BL179,BH179,BD179,AZ179)</f>
        <v>.DB   64,0,20,1,  0,0,0,  0,0,0,  0,0,0,  0,0,0,  0,0,0,  0,0,0,  0,0,0,  0,0,0,  0,0,0,  0,0,0,  0,0,0,  0,0,0</v>
      </c>
      <c r="AD179" s="43" t="s">
        <v>24</v>
      </c>
      <c r="AE179" s="43"/>
      <c r="AF179" s="43"/>
      <c r="AG179" s="49">
        <f>IFERROR(VLOOKUP(HLOOKUP($AG$4,$H$4:$AA$24,ROW(AH179)-3, FALSE),Таблица1[],3,0),0)*$E$2/100</f>
        <v>0</v>
      </c>
      <c r="AH179" s="49">
        <f>IFERROR(VLOOKUP(HLOOKUP($AG$4,$H$4:$AA$24,ROW(AH179)-3, FALSE),Таблица1[],2,0),0)*$E$2/100</f>
        <v>0</v>
      </c>
      <c r="AI179" s="49">
        <f>IFERROR(VLOOKUP(HLOOKUP($AG$4,$H$4:$AA$24,ROW(AH179)-3, FALSE),Таблица1[],4,0),0)*$E$2/100</f>
        <v>0</v>
      </c>
      <c r="AJ179" s="5" t="str">
        <f t="shared" si="34"/>
        <v>,  0,0,0</v>
      </c>
      <c r="AK179" s="49">
        <f>IFERROR(VLOOKUP(G179,Таблица1[],3,0),0)*$E$2/100</f>
        <v>0</v>
      </c>
      <c r="AL179" s="43">
        <f>IFERROR(VLOOKUP(G179,Таблица1[],2,0),0)*$E$2/100</f>
        <v>0</v>
      </c>
      <c r="AM179" s="43">
        <f>IFERROR(VLOOKUP(G179,Таблица1[],4,0),0)*$E$2/100</f>
        <v>0</v>
      </c>
      <c r="AN179" s="5" t="str">
        <f t="shared" si="35"/>
        <v>,  0,0,0</v>
      </c>
      <c r="AO179" s="49">
        <f>IFERROR(VLOOKUP(K179,Таблица1[],3,0),0)*$E$2/100</f>
        <v>0</v>
      </c>
      <c r="AP179" s="43">
        <f>IFERROR(VLOOKUP(K179,Таблица1[],2,0),0)*$E$2/100</f>
        <v>0</v>
      </c>
      <c r="AQ179" s="43">
        <f>IFERROR(VLOOKUP(K179,Таблица1[],4,0),0)*$E$2/100</f>
        <v>0</v>
      </c>
      <c r="AR179" s="5" t="str">
        <f t="shared" si="36"/>
        <v>,  0,0,0</v>
      </c>
      <c r="AS179" s="49">
        <f>IFERROR(VLOOKUP(O179,Таблица1[],3,0),0)*$E$2/100</f>
        <v>0</v>
      </c>
      <c r="AT179" s="43">
        <f>IFERROR(VLOOKUP(O179,Таблица1[],2,0),0)*$E$2/100</f>
        <v>0</v>
      </c>
      <c r="AU179" s="43">
        <f>IFERROR(VLOOKUP(O179,Таблица1[],4,0),0)*$E$2/100</f>
        <v>0</v>
      </c>
      <c r="AV179" s="5" t="str">
        <f t="shared" si="37"/>
        <v>,  0,0,0</v>
      </c>
      <c r="AW179" s="47">
        <f>IFERROR(VLOOKUP(P179,Таблица1[],3,0),0)*$E$2/100</f>
        <v>0</v>
      </c>
      <c r="AX179" s="43">
        <f>IFERROR(VLOOKUP(P179,Таблица1[],2,0),0)*$E$2/100</f>
        <v>0</v>
      </c>
      <c r="AY179" s="43">
        <f>IFERROR(VLOOKUP(P179,Таблица1[],4,0),0)*$E$2/100</f>
        <v>0</v>
      </c>
      <c r="AZ179" s="5" t="str">
        <f t="shared" si="38"/>
        <v>,  0,0,0</v>
      </c>
      <c r="BA179" s="43">
        <f>IFERROR(VLOOKUP(Q179,Таблица1[],3,0),0)*$E$2/100</f>
        <v>0</v>
      </c>
      <c r="BB179" s="43">
        <f>IFERROR(VLOOKUP(Q179,Таблица1[],2,0),0)*$E$2/100</f>
        <v>0</v>
      </c>
      <c r="BC179" s="43">
        <f>IFERROR(VLOOKUP(Q179,Таблица1[],4,0),0)*$E$2/100</f>
        <v>0</v>
      </c>
      <c r="BD179" s="5" t="str">
        <f t="shared" si="39"/>
        <v>,  0,0,0</v>
      </c>
      <c r="BE179" s="43">
        <f>IFERROR(VLOOKUP(R179,Таблица1[],3,0),0)*$E$2/100</f>
        <v>0</v>
      </c>
      <c r="BF179" s="43">
        <f>IFERROR(VLOOKUP(R179,Таблица1[],2,0),0)*$E$2/100</f>
        <v>0</v>
      </c>
      <c r="BG179" s="43">
        <f>IFERROR(VLOOKUP(R179,Таблица1[],4,0),0)*$E$2/100</f>
        <v>0</v>
      </c>
      <c r="BH179" s="5" t="str">
        <f t="shared" si="40"/>
        <v>,  0,0,0</v>
      </c>
      <c r="BI179" s="43">
        <f>IFERROR(VLOOKUP(S179,Таблица1[],3,0),0)*$E$2/100</f>
        <v>0</v>
      </c>
      <c r="BJ179" s="43">
        <f>IFERROR(VLOOKUP(S179,Таблица1[],2,0),0)*$E$2/100</f>
        <v>0</v>
      </c>
      <c r="BK179" s="43">
        <f>IFERROR(VLOOKUP(S179,Таблица1[],4,0),0)*$E$2/100</f>
        <v>0</v>
      </c>
      <c r="BL179" s="5" t="str">
        <f t="shared" si="41"/>
        <v>,  0,0,0</v>
      </c>
      <c r="BM179" s="43">
        <f>IFERROR(VLOOKUP(T179,Таблица1[],3,0),0)*$E$2/100</f>
        <v>0</v>
      </c>
      <c r="BN179" s="43">
        <f>IFERROR(VLOOKUP(T179,Таблица1[],2,0),0)*$E$2/100</f>
        <v>0</v>
      </c>
      <c r="BO179" s="43">
        <f>IFERROR(VLOOKUP(T179,Таблица1[],4,0),0)*$E$2/100</f>
        <v>0</v>
      </c>
      <c r="BP179" s="5" t="str">
        <f t="shared" si="42"/>
        <v>,  0,0,0</v>
      </c>
      <c r="BQ179" s="43">
        <f>IFERROR(VLOOKUP(U179,Таблица1[],3,0),0)*$E$2/100</f>
        <v>0</v>
      </c>
      <c r="BR179" s="43">
        <f>IFERROR(VLOOKUP(U179,Таблица1[],2,0),0)*$E$2/100</f>
        <v>0</v>
      </c>
      <c r="BS179" s="43">
        <f>IFERROR(VLOOKUP(U179,Таблица1[],4,0),0)*$E$2/100</f>
        <v>0</v>
      </c>
      <c r="BT179" s="5" t="str">
        <f t="shared" si="43"/>
        <v>,  0,0,0</v>
      </c>
      <c r="BU179" s="43">
        <f>IFERROR(VLOOKUP(V179,Таблица1[],3,0),0)*$E$2/100</f>
        <v>0</v>
      </c>
      <c r="BV179" s="43">
        <f>IFERROR(VLOOKUP(V179,Таблица1[],2,0),0)*$E$2/100</f>
        <v>0</v>
      </c>
      <c r="BW179" s="43">
        <f>IFERROR(VLOOKUP(V179,Таблица1[],4,0),0)*$E$2/100</f>
        <v>0</v>
      </c>
      <c r="BX179" s="5" t="str">
        <f t="shared" si="44"/>
        <v>,  0,0,0</v>
      </c>
      <c r="BY179" s="43">
        <f>IFERROR(VLOOKUP(W179,Таблица1[],3,0),0)*$E$2/100</f>
        <v>0</v>
      </c>
      <c r="BZ179" s="43">
        <f>IFERROR(VLOOKUP(W179,Таблица1[],2,0),0)*$E$2/100</f>
        <v>0</v>
      </c>
      <c r="CA179" s="43">
        <f>IFERROR(VLOOKUP(W179,Таблица1[],4,0),0)*$E$2/100</f>
        <v>0</v>
      </c>
      <c r="CB179" s="5" t="str">
        <f t="shared" si="45"/>
        <v>,  0,0,0</v>
      </c>
      <c r="CC179" s="43">
        <f>IFERROR(VLOOKUP(X179,Таблица1[],3,0),0)*$E$2/100</f>
        <v>0</v>
      </c>
      <c r="CD179" s="43">
        <f>IFERROR(VLOOKUP(X179,Таблица1[],2,0),0)*$E$2/100</f>
        <v>0</v>
      </c>
      <c r="CE179" s="43">
        <f>IFERROR(VLOOKUP(X179,Таблица1[],4,0),0)*$E$2/100</f>
        <v>0</v>
      </c>
      <c r="CF179" s="5" t="str">
        <f t="shared" si="46"/>
        <v>,  0,0,0</v>
      </c>
      <c r="CG179" s="43">
        <f>IFERROR(VLOOKUP(Y179,Таблица1[],3,0),0)*$E$2/100</f>
        <v>0</v>
      </c>
      <c r="CH179" s="43">
        <f>IFERROR(VLOOKUP(Y179,Таблица1[],2,0),0)*$E$2/100</f>
        <v>0</v>
      </c>
      <c r="CI179" s="43">
        <f>IFERROR(VLOOKUP(Y179,Таблица1[],4,0),0)*$E$2/100</f>
        <v>0</v>
      </c>
      <c r="CJ179" s="5" t="str">
        <f t="shared" si="47"/>
        <v>,  0,0,0</v>
      </c>
      <c r="CK179" s="43">
        <f>IFERROR(VLOOKUP(Z179,Таблица1[],3,0),0)*$E$2/100</f>
        <v>0</v>
      </c>
      <c r="CL179" s="43">
        <f>IFERROR(VLOOKUP(Z179,Таблица1[],2,0),0)*$E$2/100</f>
        <v>0</v>
      </c>
      <c r="CM179" s="43">
        <f>IFERROR(VLOOKUP(Z179,Таблица1[],4,0),0)*$E$2/100</f>
        <v>0</v>
      </c>
      <c r="CN179" s="5" t="str">
        <f t="shared" si="48"/>
        <v>,  0,0,0</v>
      </c>
      <c r="CO179" s="43">
        <f>IFERROR(VLOOKUP(AA179,Таблица1[],3,0),0)*$E$2/100</f>
        <v>0</v>
      </c>
      <c r="CP179" s="43">
        <f>IFERROR(VLOOKUP(AA179,Таблица1[],2,0),0)*$E$2/100</f>
        <v>0</v>
      </c>
      <c r="CQ179" s="43">
        <f>IFERROR(VLOOKUP(AA179,Таблица1[],4,0),0)*$E$2/100</f>
        <v>0</v>
      </c>
      <c r="CR179" s="5" t="str">
        <f t="shared" si="49"/>
        <v>,  0,0,0</v>
      </c>
    </row>
    <row r="180" spans="2:96" x14ac:dyDescent="0.45">
      <c r="B180" s="43">
        <v>64</v>
      </c>
      <c r="C180" s="43">
        <v>0</v>
      </c>
      <c r="D180" s="43">
        <v>20</v>
      </c>
      <c r="E180" s="43">
        <v>1</v>
      </c>
      <c r="F180" t="str">
        <f t="shared" si="50"/>
        <v>64,0,20,1</v>
      </c>
      <c r="AC180" t="str">
        <f>CONCATENATE($X$2,F180,CR180,CN180,CJ180,CF180,CB180,BX180,BT180,BP180,BL180,BH180,BD180,AZ180)</f>
        <v>.DB   64,0,20,1,  0,0,0,  0,0,0,  0,0,0,  0,0,0,  0,0,0,  0,0,0,  0,0,0,  0,0,0,  0,0,0,  0,0,0,  0,0,0,  0,0,0</v>
      </c>
      <c r="AD180" s="43" t="s">
        <v>24</v>
      </c>
      <c r="AE180" s="43"/>
      <c r="AF180" s="43"/>
      <c r="AG180" s="49">
        <f>IFERROR(VLOOKUP(HLOOKUP($AG$4,$H$4:$AA$24,ROW(AH180)-3, FALSE),Таблица1[],3,0),0)*$E$2/100</f>
        <v>0</v>
      </c>
      <c r="AH180" s="49">
        <f>IFERROR(VLOOKUP(HLOOKUP($AG$4,$H$4:$AA$24,ROW(AH180)-3, FALSE),Таблица1[],2,0),0)*$E$2/100</f>
        <v>0</v>
      </c>
      <c r="AI180" s="49">
        <f>IFERROR(VLOOKUP(HLOOKUP($AG$4,$H$4:$AA$24,ROW(AH180)-3, FALSE),Таблица1[],4,0),0)*$E$2/100</f>
        <v>0</v>
      </c>
      <c r="AJ180" s="5" t="str">
        <f t="shared" si="34"/>
        <v>,  0,0,0</v>
      </c>
      <c r="AK180" s="49">
        <f>IFERROR(VLOOKUP(G180,Таблица1[],3,0),0)*$E$2/100</f>
        <v>0</v>
      </c>
      <c r="AL180" s="43">
        <f>IFERROR(VLOOKUP(G180,Таблица1[],2,0),0)*$E$2/100</f>
        <v>0</v>
      </c>
      <c r="AM180" s="43">
        <f>IFERROR(VLOOKUP(G180,Таблица1[],4,0),0)*$E$2/100</f>
        <v>0</v>
      </c>
      <c r="AN180" s="5" t="str">
        <f t="shared" si="35"/>
        <v>,  0,0,0</v>
      </c>
      <c r="AO180" s="49">
        <f>IFERROR(VLOOKUP(K180,Таблица1[],3,0),0)*$E$2/100</f>
        <v>0</v>
      </c>
      <c r="AP180" s="43">
        <f>IFERROR(VLOOKUP(K180,Таблица1[],2,0),0)*$E$2/100</f>
        <v>0</v>
      </c>
      <c r="AQ180" s="43">
        <f>IFERROR(VLOOKUP(K180,Таблица1[],4,0),0)*$E$2/100</f>
        <v>0</v>
      </c>
      <c r="AR180" s="5" t="str">
        <f t="shared" si="36"/>
        <v>,  0,0,0</v>
      </c>
      <c r="AS180" s="49">
        <f>IFERROR(VLOOKUP(O180,Таблица1[],3,0),0)*$E$2/100</f>
        <v>0</v>
      </c>
      <c r="AT180" s="43">
        <f>IFERROR(VLOOKUP(O180,Таблица1[],2,0),0)*$E$2/100</f>
        <v>0</v>
      </c>
      <c r="AU180" s="43">
        <f>IFERROR(VLOOKUP(O180,Таблица1[],4,0),0)*$E$2/100</f>
        <v>0</v>
      </c>
      <c r="AV180" s="5" t="str">
        <f t="shared" si="37"/>
        <v>,  0,0,0</v>
      </c>
      <c r="AW180" s="47">
        <f>IFERROR(VLOOKUP(P180,Таблица1[],3,0),0)*$E$2/100</f>
        <v>0</v>
      </c>
      <c r="AX180" s="43">
        <f>IFERROR(VLOOKUP(P180,Таблица1[],2,0),0)*$E$2/100</f>
        <v>0</v>
      </c>
      <c r="AY180" s="43">
        <f>IFERROR(VLOOKUP(P180,Таблица1[],4,0),0)*$E$2/100</f>
        <v>0</v>
      </c>
      <c r="AZ180" s="5" t="str">
        <f t="shared" si="38"/>
        <v>,  0,0,0</v>
      </c>
      <c r="BA180" s="43">
        <f>IFERROR(VLOOKUP(Q180,Таблица1[],3,0),0)*$E$2/100</f>
        <v>0</v>
      </c>
      <c r="BB180" s="43">
        <f>IFERROR(VLOOKUP(Q180,Таблица1[],2,0),0)*$E$2/100</f>
        <v>0</v>
      </c>
      <c r="BC180" s="43">
        <f>IFERROR(VLOOKUP(Q180,Таблица1[],4,0),0)*$E$2/100</f>
        <v>0</v>
      </c>
      <c r="BD180" s="5" t="str">
        <f t="shared" si="39"/>
        <v>,  0,0,0</v>
      </c>
      <c r="BE180" s="43">
        <f>IFERROR(VLOOKUP(R180,Таблица1[],3,0),0)*$E$2/100</f>
        <v>0</v>
      </c>
      <c r="BF180" s="43">
        <f>IFERROR(VLOOKUP(R180,Таблица1[],2,0),0)*$E$2/100</f>
        <v>0</v>
      </c>
      <c r="BG180" s="43">
        <f>IFERROR(VLOOKUP(R180,Таблица1[],4,0),0)*$E$2/100</f>
        <v>0</v>
      </c>
      <c r="BH180" s="5" t="str">
        <f t="shared" si="40"/>
        <v>,  0,0,0</v>
      </c>
      <c r="BI180" s="43">
        <f>IFERROR(VLOOKUP(S180,Таблица1[],3,0),0)*$E$2/100</f>
        <v>0</v>
      </c>
      <c r="BJ180" s="43">
        <f>IFERROR(VLOOKUP(S180,Таблица1[],2,0),0)*$E$2/100</f>
        <v>0</v>
      </c>
      <c r="BK180" s="43">
        <f>IFERROR(VLOOKUP(S180,Таблица1[],4,0),0)*$E$2/100</f>
        <v>0</v>
      </c>
      <c r="BL180" s="5" t="str">
        <f t="shared" si="41"/>
        <v>,  0,0,0</v>
      </c>
      <c r="BM180" s="43">
        <f>IFERROR(VLOOKUP(T180,Таблица1[],3,0),0)*$E$2/100</f>
        <v>0</v>
      </c>
      <c r="BN180" s="43">
        <f>IFERROR(VLOOKUP(T180,Таблица1[],2,0),0)*$E$2/100</f>
        <v>0</v>
      </c>
      <c r="BO180" s="43">
        <f>IFERROR(VLOOKUP(T180,Таблица1[],4,0),0)*$E$2/100</f>
        <v>0</v>
      </c>
      <c r="BP180" s="5" t="str">
        <f t="shared" si="42"/>
        <v>,  0,0,0</v>
      </c>
      <c r="BQ180" s="43">
        <f>IFERROR(VLOOKUP(U180,Таблица1[],3,0),0)*$E$2/100</f>
        <v>0</v>
      </c>
      <c r="BR180" s="43">
        <f>IFERROR(VLOOKUP(U180,Таблица1[],2,0),0)*$E$2/100</f>
        <v>0</v>
      </c>
      <c r="BS180" s="43">
        <f>IFERROR(VLOOKUP(U180,Таблица1[],4,0),0)*$E$2/100</f>
        <v>0</v>
      </c>
      <c r="BT180" s="5" t="str">
        <f t="shared" si="43"/>
        <v>,  0,0,0</v>
      </c>
      <c r="BU180" s="43">
        <f>IFERROR(VLOOKUP(V180,Таблица1[],3,0),0)*$E$2/100</f>
        <v>0</v>
      </c>
      <c r="BV180" s="43">
        <f>IFERROR(VLOOKUP(V180,Таблица1[],2,0),0)*$E$2/100</f>
        <v>0</v>
      </c>
      <c r="BW180" s="43">
        <f>IFERROR(VLOOKUP(V180,Таблица1[],4,0),0)*$E$2/100</f>
        <v>0</v>
      </c>
      <c r="BX180" s="5" t="str">
        <f t="shared" si="44"/>
        <v>,  0,0,0</v>
      </c>
      <c r="BY180" s="43">
        <f>IFERROR(VLOOKUP(W180,Таблица1[],3,0),0)*$E$2/100</f>
        <v>0</v>
      </c>
      <c r="BZ180" s="43">
        <f>IFERROR(VLOOKUP(W180,Таблица1[],2,0),0)*$E$2/100</f>
        <v>0</v>
      </c>
      <c r="CA180" s="43">
        <f>IFERROR(VLOOKUP(W180,Таблица1[],4,0),0)*$E$2/100</f>
        <v>0</v>
      </c>
      <c r="CB180" s="5" t="str">
        <f t="shared" si="45"/>
        <v>,  0,0,0</v>
      </c>
      <c r="CC180" s="43">
        <f>IFERROR(VLOOKUP(X180,Таблица1[],3,0),0)*$E$2/100</f>
        <v>0</v>
      </c>
      <c r="CD180" s="43">
        <f>IFERROR(VLOOKUP(X180,Таблица1[],2,0),0)*$E$2/100</f>
        <v>0</v>
      </c>
      <c r="CE180" s="43">
        <f>IFERROR(VLOOKUP(X180,Таблица1[],4,0),0)*$E$2/100</f>
        <v>0</v>
      </c>
      <c r="CF180" s="5" t="str">
        <f t="shared" si="46"/>
        <v>,  0,0,0</v>
      </c>
      <c r="CG180" s="43">
        <f>IFERROR(VLOOKUP(Y180,Таблица1[],3,0),0)*$E$2/100</f>
        <v>0</v>
      </c>
      <c r="CH180" s="43">
        <f>IFERROR(VLOOKUP(Y180,Таблица1[],2,0),0)*$E$2/100</f>
        <v>0</v>
      </c>
      <c r="CI180" s="43">
        <f>IFERROR(VLOOKUP(Y180,Таблица1[],4,0),0)*$E$2/100</f>
        <v>0</v>
      </c>
      <c r="CJ180" s="5" t="str">
        <f t="shared" si="47"/>
        <v>,  0,0,0</v>
      </c>
      <c r="CK180" s="43">
        <f>IFERROR(VLOOKUP(Z180,Таблица1[],3,0),0)*$E$2/100</f>
        <v>0</v>
      </c>
      <c r="CL180" s="43">
        <f>IFERROR(VLOOKUP(Z180,Таблица1[],2,0),0)*$E$2/100</f>
        <v>0</v>
      </c>
      <c r="CM180" s="43">
        <f>IFERROR(VLOOKUP(Z180,Таблица1[],4,0),0)*$E$2/100</f>
        <v>0</v>
      </c>
      <c r="CN180" s="5" t="str">
        <f t="shared" si="48"/>
        <v>,  0,0,0</v>
      </c>
      <c r="CO180" s="43">
        <f>IFERROR(VLOOKUP(AA180,Таблица1[],3,0),0)*$E$2/100</f>
        <v>0</v>
      </c>
      <c r="CP180" s="43">
        <f>IFERROR(VLOOKUP(AA180,Таблица1[],2,0),0)*$E$2/100</f>
        <v>0</v>
      </c>
      <c r="CQ180" s="43">
        <f>IFERROR(VLOOKUP(AA180,Таблица1[],4,0),0)*$E$2/100</f>
        <v>0</v>
      </c>
      <c r="CR180" s="5" t="str">
        <f t="shared" si="49"/>
        <v>,  0,0,0</v>
      </c>
    </row>
    <row r="181" spans="2:96" x14ac:dyDescent="0.45">
      <c r="B181" s="43">
        <v>64</v>
      </c>
      <c r="C181" s="43">
        <v>0</v>
      </c>
      <c r="D181" s="43">
        <v>20</v>
      </c>
      <c r="E181" s="43">
        <v>1</v>
      </c>
      <c r="F181" t="str">
        <f t="shared" si="50"/>
        <v>64,0,20,1</v>
      </c>
      <c r="AC181" t="str">
        <f>CONCATENATE($X$2,F181,CR181,CN181,CJ181,CF181,CB181,BX181,BT181,BP181,BL181,BH181,BD181,AZ181)</f>
        <v>.DB   64,0,20,1,  0,0,0,  0,0,0,  0,0,0,  0,0,0,  0,0,0,  0,0,0,  0,0,0,  0,0,0,  0,0,0,  0,0,0,  0,0,0,  0,0,0</v>
      </c>
      <c r="AD181" s="43" t="s">
        <v>24</v>
      </c>
      <c r="AE181" s="43"/>
      <c r="AF181" s="43"/>
      <c r="AG181" s="49">
        <f>IFERROR(VLOOKUP(HLOOKUP($AG$4,$H$4:$AA$24,ROW(AH181)-3, FALSE),Таблица1[],3,0),0)*$E$2/100</f>
        <v>0</v>
      </c>
      <c r="AH181" s="49">
        <f>IFERROR(VLOOKUP(HLOOKUP($AG$4,$H$4:$AA$24,ROW(AH181)-3, FALSE),Таблица1[],2,0),0)*$E$2/100</f>
        <v>0</v>
      </c>
      <c r="AI181" s="49">
        <f>IFERROR(VLOOKUP(HLOOKUP($AG$4,$H$4:$AA$24,ROW(AH181)-3, FALSE),Таблица1[],4,0),0)*$E$2/100</f>
        <v>0</v>
      </c>
      <c r="AJ181" s="5" t="str">
        <f t="shared" si="34"/>
        <v>,  0,0,0</v>
      </c>
      <c r="AK181" s="49">
        <f>IFERROR(VLOOKUP(G181,Таблица1[],3,0),0)*$E$2/100</f>
        <v>0</v>
      </c>
      <c r="AL181" s="43">
        <f>IFERROR(VLOOKUP(G181,Таблица1[],2,0),0)*$E$2/100</f>
        <v>0</v>
      </c>
      <c r="AM181" s="43">
        <f>IFERROR(VLOOKUP(G181,Таблица1[],4,0),0)*$E$2/100</f>
        <v>0</v>
      </c>
      <c r="AN181" s="5" t="str">
        <f t="shared" si="35"/>
        <v>,  0,0,0</v>
      </c>
      <c r="AO181" s="49">
        <f>IFERROR(VLOOKUP(K181,Таблица1[],3,0),0)*$E$2/100</f>
        <v>0</v>
      </c>
      <c r="AP181" s="43">
        <f>IFERROR(VLOOKUP(K181,Таблица1[],2,0),0)*$E$2/100</f>
        <v>0</v>
      </c>
      <c r="AQ181" s="43">
        <f>IFERROR(VLOOKUP(K181,Таблица1[],4,0),0)*$E$2/100</f>
        <v>0</v>
      </c>
      <c r="AR181" s="5" t="str">
        <f t="shared" si="36"/>
        <v>,  0,0,0</v>
      </c>
      <c r="AS181" s="49">
        <f>IFERROR(VLOOKUP(O181,Таблица1[],3,0),0)*$E$2/100</f>
        <v>0</v>
      </c>
      <c r="AT181" s="43">
        <f>IFERROR(VLOOKUP(O181,Таблица1[],2,0),0)*$E$2/100</f>
        <v>0</v>
      </c>
      <c r="AU181" s="43">
        <f>IFERROR(VLOOKUP(O181,Таблица1[],4,0),0)*$E$2/100</f>
        <v>0</v>
      </c>
      <c r="AV181" s="5" t="str">
        <f t="shared" si="37"/>
        <v>,  0,0,0</v>
      </c>
      <c r="AW181" s="47">
        <f>IFERROR(VLOOKUP(P181,Таблица1[],3,0),0)*$E$2/100</f>
        <v>0</v>
      </c>
      <c r="AX181" s="43">
        <f>IFERROR(VLOOKUP(P181,Таблица1[],2,0),0)*$E$2/100</f>
        <v>0</v>
      </c>
      <c r="AY181" s="43">
        <f>IFERROR(VLOOKUP(P181,Таблица1[],4,0),0)*$E$2/100</f>
        <v>0</v>
      </c>
      <c r="AZ181" s="5" t="str">
        <f t="shared" si="38"/>
        <v>,  0,0,0</v>
      </c>
      <c r="BA181" s="43">
        <f>IFERROR(VLOOKUP(Q181,Таблица1[],3,0),0)*$E$2/100</f>
        <v>0</v>
      </c>
      <c r="BB181" s="43">
        <f>IFERROR(VLOOKUP(Q181,Таблица1[],2,0),0)*$E$2/100</f>
        <v>0</v>
      </c>
      <c r="BC181" s="43">
        <f>IFERROR(VLOOKUP(Q181,Таблица1[],4,0),0)*$E$2/100</f>
        <v>0</v>
      </c>
      <c r="BD181" s="5" t="str">
        <f t="shared" si="39"/>
        <v>,  0,0,0</v>
      </c>
      <c r="BE181" s="43">
        <f>IFERROR(VLOOKUP(R181,Таблица1[],3,0),0)*$E$2/100</f>
        <v>0</v>
      </c>
      <c r="BF181" s="43">
        <f>IFERROR(VLOOKUP(R181,Таблица1[],2,0),0)*$E$2/100</f>
        <v>0</v>
      </c>
      <c r="BG181" s="43">
        <f>IFERROR(VLOOKUP(R181,Таблица1[],4,0),0)*$E$2/100</f>
        <v>0</v>
      </c>
      <c r="BH181" s="5" t="str">
        <f t="shared" si="40"/>
        <v>,  0,0,0</v>
      </c>
      <c r="BI181" s="43">
        <f>IFERROR(VLOOKUP(S181,Таблица1[],3,0),0)*$E$2/100</f>
        <v>0</v>
      </c>
      <c r="BJ181" s="43">
        <f>IFERROR(VLOOKUP(S181,Таблица1[],2,0),0)*$E$2/100</f>
        <v>0</v>
      </c>
      <c r="BK181" s="43">
        <f>IFERROR(VLOOKUP(S181,Таблица1[],4,0),0)*$E$2/100</f>
        <v>0</v>
      </c>
      <c r="BL181" s="5" t="str">
        <f t="shared" si="41"/>
        <v>,  0,0,0</v>
      </c>
      <c r="BM181" s="43">
        <f>IFERROR(VLOOKUP(T181,Таблица1[],3,0),0)*$E$2/100</f>
        <v>0</v>
      </c>
      <c r="BN181" s="43">
        <f>IFERROR(VLOOKUP(T181,Таблица1[],2,0),0)*$E$2/100</f>
        <v>0</v>
      </c>
      <c r="BO181" s="43">
        <f>IFERROR(VLOOKUP(T181,Таблица1[],4,0),0)*$E$2/100</f>
        <v>0</v>
      </c>
      <c r="BP181" s="5" t="str">
        <f t="shared" si="42"/>
        <v>,  0,0,0</v>
      </c>
      <c r="BQ181" s="43">
        <f>IFERROR(VLOOKUP(U181,Таблица1[],3,0),0)*$E$2/100</f>
        <v>0</v>
      </c>
      <c r="BR181" s="43">
        <f>IFERROR(VLOOKUP(U181,Таблица1[],2,0),0)*$E$2/100</f>
        <v>0</v>
      </c>
      <c r="BS181" s="43">
        <f>IFERROR(VLOOKUP(U181,Таблица1[],4,0),0)*$E$2/100</f>
        <v>0</v>
      </c>
      <c r="BT181" s="5" t="str">
        <f t="shared" si="43"/>
        <v>,  0,0,0</v>
      </c>
      <c r="BU181" s="43">
        <f>IFERROR(VLOOKUP(V181,Таблица1[],3,0),0)*$E$2/100</f>
        <v>0</v>
      </c>
      <c r="BV181" s="43">
        <f>IFERROR(VLOOKUP(V181,Таблица1[],2,0),0)*$E$2/100</f>
        <v>0</v>
      </c>
      <c r="BW181" s="43">
        <f>IFERROR(VLOOKUP(V181,Таблица1[],4,0),0)*$E$2/100</f>
        <v>0</v>
      </c>
      <c r="BX181" s="5" t="str">
        <f t="shared" si="44"/>
        <v>,  0,0,0</v>
      </c>
      <c r="BY181" s="43">
        <f>IFERROR(VLOOKUP(W181,Таблица1[],3,0),0)*$E$2/100</f>
        <v>0</v>
      </c>
      <c r="BZ181" s="43">
        <f>IFERROR(VLOOKUP(W181,Таблица1[],2,0),0)*$E$2/100</f>
        <v>0</v>
      </c>
      <c r="CA181" s="43">
        <f>IFERROR(VLOOKUP(W181,Таблица1[],4,0),0)*$E$2/100</f>
        <v>0</v>
      </c>
      <c r="CB181" s="5" t="str">
        <f t="shared" si="45"/>
        <v>,  0,0,0</v>
      </c>
      <c r="CC181" s="43">
        <f>IFERROR(VLOOKUP(X181,Таблица1[],3,0),0)*$E$2/100</f>
        <v>0</v>
      </c>
      <c r="CD181" s="43">
        <f>IFERROR(VLOOKUP(X181,Таблица1[],2,0),0)*$E$2/100</f>
        <v>0</v>
      </c>
      <c r="CE181" s="43">
        <f>IFERROR(VLOOKUP(X181,Таблица1[],4,0),0)*$E$2/100</f>
        <v>0</v>
      </c>
      <c r="CF181" s="5" t="str">
        <f t="shared" si="46"/>
        <v>,  0,0,0</v>
      </c>
      <c r="CG181" s="43">
        <f>IFERROR(VLOOKUP(Y181,Таблица1[],3,0),0)*$E$2/100</f>
        <v>0</v>
      </c>
      <c r="CH181" s="43">
        <f>IFERROR(VLOOKUP(Y181,Таблица1[],2,0),0)*$E$2/100</f>
        <v>0</v>
      </c>
      <c r="CI181" s="43">
        <f>IFERROR(VLOOKUP(Y181,Таблица1[],4,0),0)*$E$2/100</f>
        <v>0</v>
      </c>
      <c r="CJ181" s="5" t="str">
        <f t="shared" si="47"/>
        <v>,  0,0,0</v>
      </c>
      <c r="CK181" s="43">
        <f>IFERROR(VLOOKUP(Z181,Таблица1[],3,0),0)*$E$2/100</f>
        <v>0</v>
      </c>
      <c r="CL181" s="43">
        <f>IFERROR(VLOOKUP(Z181,Таблица1[],2,0),0)*$E$2/100</f>
        <v>0</v>
      </c>
      <c r="CM181" s="43">
        <f>IFERROR(VLOOKUP(Z181,Таблица1[],4,0),0)*$E$2/100</f>
        <v>0</v>
      </c>
      <c r="CN181" s="5" t="str">
        <f t="shared" si="48"/>
        <v>,  0,0,0</v>
      </c>
      <c r="CO181" s="43">
        <f>IFERROR(VLOOKUP(AA181,Таблица1[],3,0),0)*$E$2/100</f>
        <v>0</v>
      </c>
      <c r="CP181" s="43">
        <f>IFERROR(VLOOKUP(AA181,Таблица1[],2,0),0)*$E$2/100</f>
        <v>0</v>
      </c>
      <c r="CQ181" s="43">
        <f>IFERROR(VLOOKUP(AA181,Таблица1[],4,0),0)*$E$2/100</f>
        <v>0</v>
      </c>
      <c r="CR181" s="5" t="str">
        <f t="shared" si="49"/>
        <v>,  0,0,0</v>
      </c>
    </row>
    <row r="182" spans="2:96" x14ac:dyDescent="0.45">
      <c r="B182" s="43">
        <v>64</v>
      </c>
      <c r="C182" s="43">
        <v>0</v>
      </c>
      <c r="D182" s="43">
        <v>20</v>
      </c>
      <c r="E182" s="43">
        <v>1</v>
      </c>
      <c r="F182" t="str">
        <f t="shared" si="50"/>
        <v>64,0,20,1</v>
      </c>
      <c r="AC182" t="str">
        <f>CONCATENATE($X$2,F182,CR182,CN182,CJ182,CF182,CB182,BX182,BT182,BP182,BL182,BH182,BD182,AZ182)</f>
        <v>.DB   64,0,20,1,  0,0,0,  0,0,0,  0,0,0,  0,0,0,  0,0,0,  0,0,0,  0,0,0,  0,0,0,  0,0,0,  0,0,0,  0,0,0,  0,0,0</v>
      </c>
      <c r="AD182" s="43" t="s">
        <v>24</v>
      </c>
      <c r="AE182" s="43"/>
      <c r="AF182" s="43"/>
      <c r="AG182" s="49">
        <f>IFERROR(VLOOKUP(HLOOKUP($AG$4,$H$4:$AA$24,ROW(AH182)-3, FALSE),Таблица1[],3,0),0)*$E$2/100</f>
        <v>0</v>
      </c>
      <c r="AH182" s="49">
        <f>IFERROR(VLOOKUP(HLOOKUP($AG$4,$H$4:$AA$24,ROW(AH182)-3, FALSE),Таблица1[],2,0),0)*$E$2/100</f>
        <v>0</v>
      </c>
      <c r="AI182" s="49">
        <f>IFERROR(VLOOKUP(HLOOKUP($AG$4,$H$4:$AA$24,ROW(AH182)-3, FALSE),Таблица1[],4,0),0)*$E$2/100</f>
        <v>0</v>
      </c>
      <c r="AJ182" s="5" t="str">
        <f t="shared" si="34"/>
        <v>,  0,0,0</v>
      </c>
      <c r="AK182" s="49">
        <f>IFERROR(VLOOKUP(G182,Таблица1[],3,0),0)*$E$2/100</f>
        <v>0</v>
      </c>
      <c r="AL182" s="43">
        <f>IFERROR(VLOOKUP(G182,Таблица1[],2,0),0)*$E$2/100</f>
        <v>0</v>
      </c>
      <c r="AM182" s="43">
        <f>IFERROR(VLOOKUP(G182,Таблица1[],4,0),0)*$E$2/100</f>
        <v>0</v>
      </c>
      <c r="AN182" s="5" t="str">
        <f t="shared" si="35"/>
        <v>,  0,0,0</v>
      </c>
      <c r="AO182" s="49">
        <f>IFERROR(VLOOKUP(K182,Таблица1[],3,0),0)*$E$2/100</f>
        <v>0</v>
      </c>
      <c r="AP182" s="43">
        <f>IFERROR(VLOOKUP(K182,Таблица1[],2,0),0)*$E$2/100</f>
        <v>0</v>
      </c>
      <c r="AQ182" s="43">
        <f>IFERROR(VLOOKUP(K182,Таблица1[],4,0),0)*$E$2/100</f>
        <v>0</v>
      </c>
      <c r="AR182" s="5" t="str">
        <f t="shared" si="36"/>
        <v>,  0,0,0</v>
      </c>
      <c r="AS182" s="49">
        <f>IFERROR(VLOOKUP(O182,Таблица1[],3,0),0)*$E$2/100</f>
        <v>0</v>
      </c>
      <c r="AT182" s="43">
        <f>IFERROR(VLOOKUP(O182,Таблица1[],2,0),0)*$E$2/100</f>
        <v>0</v>
      </c>
      <c r="AU182" s="43">
        <f>IFERROR(VLOOKUP(O182,Таблица1[],4,0),0)*$E$2/100</f>
        <v>0</v>
      </c>
      <c r="AV182" s="5" t="str">
        <f t="shared" si="37"/>
        <v>,  0,0,0</v>
      </c>
      <c r="AW182" s="47">
        <f>IFERROR(VLOOKUP(P182,Таблица1[],3,0),0)*$E$2/100</f>
        <v>0</v>
      </c>
      <c r="AX182" s="43">
        <f>IFERROR(VLOOKUP(P182,Таблица1[],2,0),0)*$E$2/100</f>
        <v>0</v>
      </c>
      <c r="AY182" s="43">
        <f>IFERROR(VLOOKUP(P182,Таблица1[],4,0),0)*$E$2/100</f>
        <v>0</v>
      </c>
      <c r="AZ182" s="5" t="str">
        <f t="shared" si="38"/>
        <v>,  0,0,0</v>
      </c>
      <c r="BA182" s="43">
        <f>IFERROR(VLOOKUP(Q182,Таблица1[],3,0),0)*$E$2/100</f>
        <v>0</v>
      </c>
      <c r="BB182" s="43">
        <f>IFERROR(VLOOKUP(Q182,Таблица1[],2,0),0)*$E$2/100</f>
        <v>0</v>
      </c>
      <c r="BC182" s="43">
        <f>IFERROR(VLOOKUP(Q182,Таблица1[],4,0),0)*$E$2/100</f>
        <v>0</v>
      </c>
      <c r="BD182" s="5" t="str">
        <f t="shared" si="39"/>
        <v>,  0,0,0</v>
      </c>
      <c r="BE182" s="43">
        <f>IFERROR(VLOOKUP(R182,Таблица1[],3,0),0)*$E$2/100</f>
        <v>0</v>
      </c>
      <c r="BF182" s="43">
        <f>IFERROR(VLOOKUP(R182,Таблица1[],2,0),0)*$E$2/100</f>
        <v>0</v>
      </c>
      <c r="BG182" s="43">
        <f>IFERROR(VLOOKUP(R182,Таблица1[],4,0),0)*$E$2/100</f>
        <v>0</v>
      </c>
      <c r="BH182" s="5" t="str">
        <f t="shared" si="40"/>
        <v>,  0,0,0</v>
      </c>
      <c r="BI182" s="43">
        <f>IFERROR(VLOOKUP(S182,Таблица1[],3,0),0)*$E$2/100</f>
        <v>0</v>
      </c>
      <c r="BJ182" s="43">
        <f>IFERROR(VLOOKUP(S182,Таблица1[],2,0),0)*$E$2/100</f>
        <v>0</v>
      </c>
      <c r="BK182" s="43">
        <f>IFERROR(VLOOKUP(S182,Таблица1[],4,0),0)*$E$2/100</f>
        <v>0</v>
      </c>
      <c r="BL182" s="5" t="str">
        <f t="shared" si="41"/>
        <v>,  0,0,0</v>
      </c>
      <c r="BM182" s="43">
        <f>IFERROR(VLOOKUP(T182,Таблица1[],3,0),0)*$E$2/100</f>
        <v>0</v>
      </c>
      <c r="BN182" s="43">
        <f>IFERROR(VLOOKUP(T182,Таблица1[],2,0),0)*$E$2/100</f>
        <v>0</v>
      </c>
      <c r="BO182" s="43">
        <f>IFERROR(VLOOKUP(T182,Таблица1[],4,0),0)*$E$2/100</f>
        <v>0</v>
      </c>
      <c r="BP182" s="5" t="str">
        <f t="shared" si="42"/>
        <v>,  0,0,0</v>
      </c>
      <c r="BQ182" s="43">
        <f>IFERROR(VLOOKUP(U182,Таблица1[],3,0),0)*$E$2/100</f>
        <v>0</v>
      </c>
      <c r="BR182" s="43">
        <f>IFERROR(VLOOKUP(U182,Таблица1[],2,0),0)*$E$2/100</f>
        <v>0</v>
      </c>
      <c r="BS182" s="43">
        <f>IFERROR(VLOOKUP(U182,Таблица1[],4,0),0)*$E$2/100</f>
        <v>0</v>
      </c>
      <c r="BT182" s="5" t="str">
        <f t="shared" si="43"/>
        <v>,  0,0,0</v>
      </c>
      <c r="BU182" s="43">
        <f>IFERROR(VLOOKUP(V182,Таблица1[],3,0),0)*$E$2/100</f>
        <v>0</v>
      </c>
      <c r="BV182" s="43">
        <f>IFERROR(VLOOKUP(V182,Таблица1[],2,0),0)*$E$2/100</f>
        <v>0</v>
      </c>
      <c r="BW182" s="43">
        <f>IFERROR(VLOOKUP(V182,Таблица1[],4,0),0)*$E$2/100</f>
        <v>0</v>
      </c>
      <c r="BX182" s="5" t="str">
        <f t="shared" si="44"/>
        <v>,  0,0,0</v>
      </c>
      <c r="BY182" s="43">
        <f>IFERROR(VLOOKUP(W182,Таблица1[],3,0),0)*$E$2/100</f>
        <v>0</v>
      </c>
      <c r="BZ182" s="43">
        <f>IFERROR(VLOOKUP(W182,Таблица1[],2,0),0)*$E$2/100</f>
        <v>0</v>
      </c>
      <c r="CA182" s="43">
        <f>IFERROR(VLOOKUP(W182,Таблица1[],4,0),0)*$E$2/100</f>
        <v>0</v>
      </c>
      <c r="CB182" s="5" t="str">
        <f t="shared" si="45"/>
        <v>,  0,0,0</v>
      </c>
      <c r="CC182" s="43">
        <f>IFERROR(VLOOKUP(X182,Таблица1[],3,0),0)*$E$2/100</f>
        <v>0</v>
      </c>
      <c r="CD182" s="43">
        <f>IFERROR(VLOOKUP(X182,Таблица1[],2,0),0)*$E$2/100</f>
        <v>0</v>
      </c>
      <c r="CE182" s="43">
        <f>IFERROR(VLOOKUP(X182,Таблица1[],4,0),0)*$E$2/100</f>
        <v>0</v>
      </c>
      <c r="CF182" s="5" t="str">
        <f t="shared" si="46"/>
        <v>,  0,0,0</v>
      </c>
      <c r="CG182" s="43">
        <f>IFERROR(VLOOKUP(Y182,Таблица1[],3,0),0)*$E$2/100</f>
        <v>0</v>
      </c>
      <c r="CH182" s="43">
        <f>IFERROR(VLOOKUP(Y182,Таблица1[],2,0),0)*$E$2/100</f>
        <v>0</v>
      </c>
      <c r="CI182" s="43">
        <f>IFERROR(VLOOKUP(Y182,Таблица1[],4,0),0)*$E$2/100</f>
        <v>0</v>
      </c>
      <c r="CJ182" s="5" t="str">
        <f t="shared" si="47"/>
        <v>,  0,0,0</v>
      </c>
      <c r="CK182" s="43">
        <f>IFERROR(VLOOKUP(Z182,Таблица1[],3,0),0)*$E$2/100</f>
        <v>0</v>
      </c>
      <c r="CL182" s="43">
        <f>IFERROR(VLOOKUP(Z182,Таблица1[],2,0),0)*$E$2/100</f>
        <v>0</v>
      </c>
      <c r="CM182" s="43">
        <f>IFERROR(VLOOKUP(Z182,Таблица1[],4,0),0)*$E$2/100</f>
        <v>0</v>
      </c>
      <c r="CN182" s="5" t="str">
        <f t="shared" si="48"/>
        <v>,  0,0,0</v>
      </c>
      <c r="CO182" s="43">
        <f>IFERROR(VLOOKUP(AA182,Таблица1[],3,0),0)*$E$2/100</f>
        <v>0</v>
      </c>
      <c r="CP182" s="43">
        <f>IFERROR(VLOOKUP(AA182,Таблица1[],2,0),0)*$E$2/100</f>
        <v>0</v>
      </c>
      <c r="CQ182" s="43">
        <f>IFERROR(VLOOKUP(AA182,Таблица1[],4,0),0)*$E$2/100</f>
        <v>0</v>
      </c>
      <c r="CR182" s="5" t="str">
        <f t="shared" si="49"/>
        <v>,  0,0,0</v>
      </c>
    </row>
    <row r="183" spans="2:96" x14ac:dyDescent="0.45">
      <c r="B183" s="43">
        <v>64</v>
      </c>
      <c r="C183" s="43">
        <v>0</v>
      </c>
      <c r="D183" s="43">
        <v>20</v>
      </c>
      <c r="E183" s="43">
        <v>1</v>
      </c>
      <c r="F183" t="str">
        <f t="shared" si="50"/>
        <v>64,0,20,1</v>
      </c>
      <c r="AC183" t="str">
        <f>CONCATENATE($X$2,F183,CR183,CN183,CJ183,CF183,CB183,BX183,BT183,BP183,BL183,BH183,BD183,AZ183)</f>
        <v>.DB   64,0,20,1,  0,0,0,  0,0,0,  0,0,0,  0,0,0,  0,0,0,  0,0,0,  0,0,0,  0,0,0,  0,0,0,  0,0,0,  0,0,0,  0,0,0</v>
      </c>
      <c r="AD183" s="43" t="s">
        <v>24</v>
      </c>
      <c r="AE183" s="43"/>
      <c r="AF183" s="43"/>
      <c r="AG183" s="49">
        <f>IFERROR(VLOOKUP(HLOOKUP($AG$4,$H$4:$AA$24,ROW(AH183)-3, FALSE),Таблица1[],3,0),0)*$E$2/100</f>
        <v>0</v>
      </c>
      <c r="AH183" s="49">
        <f>IFERROR(VLOOKUP(HLOOKUP($AG$4,$H$4:$AA$24,ROW(AH183)-3, FALSE),Таблица1[],2,0),0)*$E$2/100</f>
        <v>0</v>
      </c>
      <c r="AI183" s="49">
        <f>IFERROR(VLOOKUP(HLOOKUP($AG$4,$H$4:$AA$24,ROW(AH183)-3, FALSE),Таблица1[],4,0),0)*$E$2/100</f>
        <v>0</v>
      </c>
      <c r="AJ183" s="5" t="str">
        <f t="shared" si="34"/>
        <v>,  0,0,0</v>
      </c>
      <c r="AK183" s="49">
        <f>IFERROR(VLOOKUP(G183,Таблица1[],3,0),0)*$E$2/100</f>
        <v>0</v>
      </c>
      <c r="AL183" s="43">
        <f>IFERROR(VLOOKUP(G183,Таблица1[],2,0),0)*$E$2/100</f>
        <v>0</v>
      </c>
      <c r="AM183" s="43">
        <f>IFERROR(VLOOKUP(G183,Таблица1[],4,0),0)*$E$2/100</f>
        <v>0</v>
      </c>
      <c r="AN183" s="5" t="str">
        <f t="shared" si="35"/>
        <v>,  0,0,0</v>
      </c>
      <c r="AO183" s="49">
        <f>IFERROR(VLOOKUP(K183,Таблица1[],3,0),0)*$E$2/100</f>
        <v>0</v>
      </c>
      <c r="AP183" s="43">
        <f>IFERROR(VLOOKUP(K183,Таблица1[],2,0),0)*$E$2/100</f>
        <v>0</v>
      </c>
      <c r="AQ183" s="43">
        <f>IFERROR(VLOOKUP(K183,Таблица1[],4,0),0)*$E$2/100</f>
        <v>0</v>
      </c>
      <c r="AR183" s="5" t="str">
        <f t="shared" si="36"/>
        <v>,  0,0,0</v>
      </c>
      <c r="AS183" s="49">
        <f>IFERROR(VLOOKUP(O183,Таблица1[],3,0),0)*$E$2/100</f>
        <v>0</v>
      </c>
      <c r="AT183" s="43">
        <f>IFERROR(VLOOKUP(O183,Таблица1[],2,0),0)*$E$2/100</f>
        <v>0</v>
      </c>
      <c r="AU183" s="43">
        <f>IFERROR(VLOOKUP(O183,Таблица1[],4,0),0)*$E$2/100</f>
        <v>0</v>
      </c>
      <c r="AV183" s="5" t="str">
        <f t="shared" si="37"/>
        <v>,  0,0,0</v>
      </c>
      <c r="AW183" s="47">
        <f>IFERROR(VLOOKUP(P183,Таблица1[],3,0),0)*$E$2/100</f>
        <v>0</v>
      </c>
      <c r="AX183" s="43">
        <f>IFERROR(VLOOKUP(P183,Таблица1[],2,0),0)*$E$2/100</f>
        <v>0</v>
      </c>
      <c r="AY183" s="43">
        <f>IFERROR(VLOOKUP(P183,Таблица1[],4,0),0)*$E$2/100</f>
        <v>0</v>
      </c>
      <c r="AZ183" s="5" t="str">
        <f t="shared" si="38"/>
        <v>,  0,0,0</v>
      </c>
      <c r="BA183" s="43">
        <f>IFERROR(VLOOKUP(Q183,Таблица1[],3,0),0)*$E$2/100</f>
        <v>0</v>
      </c>
      <c r="BB183" s="43">
        <f>IFERROR(VLOOKUP(Q183,Таблица1[],2,0),0)*$E$2/100</f>
        <v>0</v>
      </c>
      <c r="BC183" s="43">
        <f>IFERROR(VLOOKUP(Q183,Таблица1[],4,0),0)*$E$2/100</f>
        <v>0</v>
      </c>
      <c r="BD183" s="5" t="str">
        <f t="shared" si="39"/>
        <v>,  0,0,0</v>
      </c>
      <c r="BE183" s="43">
        <f>IFERROR(VLOOKUP(R183,Таблица1[],3,0),0)*$E$2/100</f>
        <v>0</v>
      </c>
      <c r="BF183" s="43">
        <f>IFERROR(VLOOKUP(R183,Таблица1[],2,0),0)*$E$2/100</f>
        <v>0</v>
      </c>
      <c r="BG183" s="43">
        <f>IFERROR(VLOOKUP(R183,Таблица1[],4,0),0)*$E$2/100</f>
        <v>0</v>
      </c>
      <c r="BH183" s="5" t="str">
        <f t="shared" si="40"/>
        <v>,  0,0,0</v>
      </c>
      <c r="BI183" s="43">
        <f>IFERROR(VLOOKUP(S183,Таблица1[],3,0),0)*$E$2/100</f>
        <v>0</v>
      </c>
      <c r="BJ183" s="43">
        <f>IFERROR(VLOOKUP(S183,Таблица1[],2,0),0)*$E$2/100</f>
        <v>0</v>
      </c>
      <c r="BK183" s="43">
        <f>IFERROR(VLOOKUP(S183,Таблица1[],4,0),0)*$E$2/100</f>
        <v>0</v>
      </c>
      <c r="BL183" s="5" t="str">
        <f t="shared" si="41"/>
        <v>,  0,0,0</v>
      </c>
      <c r="BM183" s="43">
        <f>IFERROR(VLOOKUP(T183,Таблица1[],3,0),0)*$E$2/100</f>
        <v>0</v>
      </c>
      <c r="BN183" s="43">
        <f>IFERROR(VLOOKUP(T183,Таблица1[],2,0),0)*$E$2/100</f>
        <v>0</v>
      </c>
      <c r="BO183" s="43">
        <f>IFERROR(VLOOKUP(T183,Таблица1[],4,0),0)*$E$2/100</f>
        <v>0</v>
      </c>
      <c r="BP183" s="5" t="str">
        <f t="shared" si="42"/>
        <v>,  0,0,0</v>
      </c>
      <c r="BQ183" s="43">
        <f>IFERROR(VLOOKUP(U183,Таблица1[],3,0),0)*$E$2/100</f>
        <v>0</v>
      </c>
      <c r="BR183" s="43">
        <f>IFERROR(VLOOKUP(U183,Таблица1[],2,0),0)*$E$2/100</f>
        <v>0</v>
      </c>
      <c r="BS183" s="43">
        <f>IFERROR(VLOOKUP(U183,Таблица1[],4,0),0)*$E$2/100</f>
        <v>0</v>
      </c>
      <c r="BT183" s="5" t="str">
        <f t="shared" si="43"/>
        <v>,  0,0,0</v>
      </c>
      <c r="BU183" s="43">
        <f>IFERROR(VLOOKUP(V183,Таблица1[],3,0),0)*$E$2/100</f>
        <v>0</v>
      </c>
      <c r="BV183" s="43">
        <f>IFERROR(VLOOKUP(V183,Таблица1[],2,0),0)*$E$2/100</f>
        <v>0</v>
      </c>
      <c r="BW183" s="43">
        <f>IFERROR(VLOOKUP(V183,Таблица1[],4,0),0)*$E$2/100</f>
        <v>0</v>
      </c>
      <c r="BX183" s="5" t="str">
        <f t="shared" si="44"/>
        <v>,  0,0,0</v>
      </c>
      <c r="BY183" s="43">
        <f>IFERROR(VLOOKUP(W183,Таблица1[],3,0),0)*$E$2/100</f>
        <v>0</v>
      </c>
      <c r="BZ183" s="43">
        <f>IFERROR(VLOOKUP(W183,Таблица1[],2,0),0)*$E$2/100</f>
        <v>0</v>
      </c>
      <c r="CA183" s="43">
        <f>IFERROR(VLOOKUP(W183,Таблица1[],4,0),0)*$E$2/100</f>
        <v>0</v>
      </c>
      <c r="CB183" s="5" t="str">
        <f t="shared" si="45"/>
        <v>,  0,0,0</v>
      </c>
      <c r="CC183" s="43">
        <f>IFERROR(VLOOKUP(X183,Таблица1[],3,0),0)*$E$2/100</f>
        <v>0</v>
      </c>
      <c r="CD183" s="43">
        <f>IFERROR(VLOOKUP(X183,Таблица1[],2,0),0)*$E$2/100</f>
        <v>0</v>
      </c>
      <c r="CE183" s="43">
        <f>IFERROR(VLOOKUP(X183,Таблица1[],4,0),0)*$E$2/100</f>
        <v>0</v>
      </c>
      <c r="CF183" s="5" t="str">
        <f t="shared" si="46"/>
        <v>,  0,0,0</v>
      </c>
      <c r="CG183" s="43">
        <f>IFERROR(VLOOKUP(Y183,Таблица1[],3,0),0)*$E$2/100</f>
        <v>0</v>
      </c>
      <c r="CH183" s="43">
        <f>IFERROR(VLOOKUP(Y183,Таблица1[],2,0),0)*$E$2/100</f>
        <v>0</v>
      </c>
      <c r="CI183" s="43">
        <f>IFERROR(VLOOKUP(Y183,Таблица1[],4,0),0)*$E$2/100</f>
        <v>0</v>
      </c>
      <c r="CJ183" s="5" t="str">
        <f t="shared" si="47"/>
        <v>,  0,0,0</v>
      </c>
      <c r="CK183" s="43">
        <f>IFERROR(VLOOKUP(Z183,Таблица1[],3,0),0)*$E$2/100</f>
        <v>0</v>
      </c>
      <c r="CL183" s="43">
        <f>IFERROR(VLOOKUP(Z183,Таблица1[],2,0),0)*$E$2/100</f>
        <v>0</v>
      </c>
      <c r="CM183" s="43">
        <f>IFERROR(VLOOKUP(Z183,Таблица1[],4,0),0)*$E$2/100</f>
        <v>0</v>
      </c>
      <c r="CN183" s="5" t="str">
        <f t="shared" si="48"/>
        <v>,  0,0,0</v>
      </c>
      <c r="CO183" s="43">
        <f>IFERROR(VLOOKUP(AA183,Таблица1[],3,0),0)*$E$2/100</f>
        <v>0</v>
      </c>
      <c r="CP183" s="43">
        <f>IFERROR(VLOOKUP(AA183,Таблица1[],2,0),0)*$E$2/100</f>
        <v>0</v>
      </c>
      <c r="CQ183" s="43">
        <f>IFERROR(VLOOKUP(AA183,Таблица1[],4,0),0)*$E$2/100</f>
        <v>0</v>
      </c>
      <c r="CR183" s="5" t="str">
        <f t="shared" si="49"/>
        <v>,  0,0,0</v>
      </c>
    </row>
    <row r="184" spans="2:96" x14ac:dyDescent="0.45">
      <c r="B184" s="43">
        <v>64</v>
      </c>
      <c r="C184" s="43">
        <v>0</v>
      </c>
      <c r="D184" s="43">
        <v>20</v>
      </c>
      <c r="E184" s="43">
        <v>1</v>
      </c>
      <c r="F184" t="str">
        <f t="shared" si="50"/>
        <v>64,0,20,1</v>
      </c>
      <c r="AC184" t="str">
        <f>CONCATENATE($X$2,F184,CR184,CN184,CJ184,CF184,CB184,BX184,BT184,BP184,BL184,BH184,BD184,AZ184)</f>
        <v>.DB   64,0,20,1,  0,0,0,  0,0,0,  0,0,0,  0,0,0,  0,0,0,  0,0,0,  0,0,0,  0,0,0,  0,0,0,  0,0,0,  0,0,0,  0,0,0</v>
      </c>
      <c r="AD184" s="43" t="s">
        <v>24</v>
      </c>
      <c r="AE184" s="43"/>
      <c r="AF184" s="43"/>
      <c r="AG184" s="49">
        <f>IFERROR(VLOOKUP(HLOOKUP($AG$4,$H$4:$AA$24,ROW(AH184)-3, FALSE),Таблица1[],3,0),0)*$E$2/100</f>
        <v>0</v>
      </c>
      <c r="AH184" s="49">
        <f>IFERROR(VLOOKUP(HLOOKUP($AG$4,$H$4:$AA$24,ROW(AH184)-3, FALSE),Таблица1[],2,0),0)*$E$2/100</f>
        <v>0</v>
      </c>
      <c r="AI184" s="49">
        <f>IFERROR(VLOOKUP(HLOOKUP($AG$4,$H$4:$AA$24,ROW(AH184)-3, FALSE),Таблица1[],4,0),0)*$E$2/100</f>
        <v>0</v>
      </c>
      <c r="AJ184" s="5" t="str">
        <f t="shared" si="34"/>
        <v>,  0,0,0</v>
      </c>
      <c r="AK184" s="49">
        <f>IFERROR(VLOOKUP(G184,Таблица1[],3,0),0)*$E$2/100</f>
        <v>0</v>
      </c>
      <c r="AL184" s="43">
        <f>IFERROR(VLOOKUP(G184,Таблица1[],2,0),0)*$E$2/100</f>
        <v>0</v>
      </c>
      <c r="AM184" s="43">
        <f>IFERROR(VLOOKUP(G184,Таблица1[],4,0),0)*$E$2/100</f>
        <v>0</v>
      </c>
      <c r="AN184" s="5" t="str">
        <f t="shared" si="35"/>
        <v>,  0,0,0</v>
      </c>
      <c r="AO184" s="49">
        <f>IFERROR(VLOOKUP(K184,Таблица1[],3,0),0)*$E$2/100</f>
        <v>0</v>
      </c>
      <c r="AP184" s="43">
        <f>IFERROR(VLOOKUP(K184,Таблица1[],2,0),0)*$E$2/100</f>
        <v>0</v>
      </c>
      <c r="AQ184" s="43">
        <f>IFERROR(VLOOKUP(K184,Таблица1[],4,0),0)*$E$2/100</f>
        <v>0</v>
      </c>
      <c r="AR184" s="5" t="str">
        <f t="shared" si="36"/>
        <v>,  0,0,0</v>
      </c>
      <c r="AS184" s="49">
        <f>IFERROR(VLOOKUP(O184,Таблица1[],3,0),0)*$E$2/100</f>
        <v>0</v>
      </c>
      <c r="AT184" s="43">
        <f>IFERROR(VLOOKUP(O184,Таблица1[],2,0),0)*$E$2/100</f>
        <v>0</v>
      </c>
      <c r="AU184" s="43">
        <f>IFERROR(VLOOKUP(O184,Таблица1[],4,0),0)*$E$2/100</f>
        <v>0</v>
      </c>
      <c r="AV184" s="5" t="str">
        <f t="shared" si="37"/>
        <v>,  0,0,0</v>
      </c>
      <c r="AW184" s="47">
        <f>IFERROR(VLOOKUP(P184,Таблица1[],3,0),0)*$E$2/100</f>
        <v>0</v>
      </c>
      <c r="AX184" s="43">
        <f>IFERROR(VLOOKUP(P184,Таблица1[],2,0),0)*$E$2/100</f>
        <v>0</v>
      </c>
      <c r="AY184" s="43">
        <f>IFERROR(VLOOKUP(P184,Таблица1[],4,0),0)*$E$2/100</f>
        <v>0</v>
      </c>
      <c r="AZ184" s="5" t="str">
        <f t="shared" si="38"/>
        <v>,  0,0,0</v>
      </c>
      <c r="BA184" s="43">
        <f>IFERROR(VLOOKUP(Q184,Таблица1[],3,0),0)*$E$2/100</f>
        <v>0</v>
      </c>
      <c r="BB184" s="43">
        <f>IFERROR(VLOOKUP(Q184,Таблица1[],2,0),0)*$E$2/100</f>
        <v>0</v>
      </c>
      <c r="BC184" s="43">
        <f>IFERROR(VLOOKUP(Q184,Таблица1[],4,0),0)*$E$2/100</f>
        <v>0</v>
      </c>
      <c r="BD184" s="5" t="str">
        <f t="shared" si="39"/>
        <v>,  0,0,0</v>
      </c>
      <c r="BE184" s="43">
        <f>IFERROR(VLOOKUP(R184,Таблица1[],3,0),0)*$E$2/100</f>
        <v>0</v>
      </c>
      <c r="BF184" s="43">
        <f>IFERROR(VLOOKUP(R184,Таблица1[],2,0),0)*$E$2/100</f>
        <v>0</v>
      </c>
      <c r="BG184" s="43">
        <f>IFERROR(VLOOKUP(R184,Таблица1[],4,0),0)*$E$2/100</f>
        <v>0</v>
      </c>
      <c r="BH184" s="5" t="str">
        <f t="shared" si="40"/>
        <v>,  0,0,0</v>
      </c>
      <c r="BI184" s="43">
        <f>IFERROR(VLOOKUP(S184,Таблица1[],3,0),0)*$E$2/100</f>
        <v>0</v>
      </c>
      <c r="BJ184" s="43">
        <f>IFERROR(VLOOKUP(S184,Таблица1[],2,0),0)*$E$2/100</f>
        <v>0</v>
      </c>
      <c r="BK184" s="43">
        <f>IFERROR(VLOOKUP(S184,Таблица1[],4,0),0)*$E$2/100</f>
        <v>0</v>
      </c>
      <c r="BL184" s="5" t="str">
        <f t="shared" si="41"/>
        <v>,  0,0,0</v>
      </c>
      <c r="BM184" s="43">
        <f>IFERROR(VLOOKUP(T184,Таблица1[],3,0),0)*$E$2/100</f>
        <v>0</v>
      </c>
      <c r="BN184" s="43">
        <f>IFERROR(VLOOKUP(T184,Таблица1[],2,0),0)*$E$2/100</f>
        <v>0</v>
      </c>
      <c r="BO184" s="43">
        <f>IFERROR(VLOOKUP(T184,Таблица1[],4,0),0)*$E$2/100</f>
        <v>0</v>
      </c>
      <c r="BP184" s="5" t="str">
        <f t="shared" si="42"/>
        <v>,  0,0,0</v>
      </c>
      <c r="BQ184" s="43">
        <f>IFERROR(VLOOKUP(U184,Таблица1[],3,0),0)*$E$2/100</f>
        <v>0</v>
      </c>
      <c r="BR184" s="43">
        <f>IFERROR(VLOOKUP(U184,Таблица1[],2,0),0)*$E$2/100</f>
        <v>0</v>
      </c>
      <c r="BS184" s="43">
        <f>IFERROR(VLOOKUP(U184,Таблица1[],4,0),0)*$E$2/100</f>
        <v>0</v>
      </c>
      <c r="BT184" s="5" t="str">
        <f t="shared" si="43"/>
        <v>,  0,0,0</v>
      </c>
      <c r="BU184" s="43">
        <f>IFERROR(VLOOKUP(V184,Таблица1[],3,0),0)*$E$2/100</f>
        <v>0</v>
      </c>
      <c r="BV184" s="43">
        <f>IFERROR(VLOOKUP(V184,Таблица1[],2,0),0)*$E$2/100</f>
        <v>0</v>
      </c>
      <c r="BW184" s="43">
        <f>IFERROR(VLOOKUP(V184,Таблица1[],4,0),0)*$E$2/100</f>
        <v>0</v>
      </c>
      <c r="BX184" s="5" t="str">
        <f t="shared" si="44"/>
        <v>,  0,0,0</v>
      </c>
      <c r="BY184" s="43">
        <f>IFERROR(VLOOKUP(W184,Таблица1[],3,0),0)*$E$2/100</f>
        <v>0</v>
      </c>
      <c r="BZ184" s="43">
        <f>IFERROR(VLOOKUP(W184,Таблица1[],2,0),0)*$E$2/100</f>
        <v>0</v>
      </c>
      <c r="CA184" s="43">
        <f>IFERROR(VLOOKUP(W184,Таблица1[],4,0),0)*$E$2/100</f>
        <v>0</v>
      </c>
      <c r="CB184" s="5" t="str">
        <f t="shared" si="45"/>
        <v>,  0,0,0</v>
      </c>
      <c r="CC184" s="43">
        <f>IFERROR(VLOOKUP(X184,Таблица1[],3,0),0)*$E$2/100</f>
        <v>0</v>
      </c>
      <c r="CD184" s="43">
        <f>IFERROR(VLOOKUP(X184,Таблица1[],2,0),0)*$E$2/100</f>
        <v>0</v>
      </c>
      <c r="CE184" s="43">
        <f>IFERROR(VLOOKUP(X184,Таблица1[],4,0),0)*$E$2/100</f>
        <v>0</v>
      </c>
      <c r="CF184" s="5" t="str">
        <f t="shared" si="46"/>
        <v>,  0,0,0</v>
      </c>
      <c r="CG184" s="43">
        <f>IFERROR(VLOOKUP(Y184,Таблица1[],3,0),0)*$E$2/100</f>
        <v>0</v>
      </c>
      <c r="CH184" s="43">
        <f>IFERROR(VLOOKUP(Y184,Таблица1[],2,0),0)*$E$2/100</f>
        <v>0</v>
      </c>
      <c r="CI184" s="43">
        <f>IFERROR(VLOOKUP(Y184,Таблица1[],4,0),0)*$E$2/100</f>
        <v>0</v>
      </c>
      <c r="CJ184" s="5" t="str">
        <f t="shared" si="47"/>
        <v>,  0,0,0</v>
      </c>
      <c r="CK184" s="43">
        <f>IFERROR(VLOOKUP(Z184,Таблица1[],3,0),0)*$E$2/100</f>
        <v>0</v>
      </c>
      <c r="CL184" s="43">
        <f>IFERROR(VLOOKUP(Z184,Таблица1[],2,0),0)*$E$2/100</f>
        <v>0</v>
      </c>
      <c r="CM184" s="43">
        <f>IFERROR(VLOOKUP(Z184,Таблица1[],4,0),0)*$E$2/100</f>
        <v>0</v>
      </c>
      <c r="CN184" s="5" t="str">
        <f t="shared" si="48"/>
        <v>,  0,0,0</v>
      </c>
      <c r="CO184" s="43">
        <f>IFERROR(VLOOKUP(AA184,Таблица1[],3,0),0)*$E$2/100</f>
        <v>0</v>
      </c>
      <c r="CP184" s="43">
        <f>IFERROR(VLOOKUP(AA184,Таблица1[],2,0),0)*$E$2/100</f>
        <v>0</v>
      </c>
      <c r="CQ184" s="43">
        <f>IFERROR(VLOOKUP(AA184,Таблица1[],4,0),0)*$E$2/100</f>
        <v>0</v>
      </c>
      <c r="CR184" s="5" t="str">
        <f t="shared" si="49"/>
        <v>,  0,0,0</v>
      </c>
    </row>
    <row r="185" spans="2:96" x14ac:dyDescent="0.45">
      <c r="B185" s="43">
        <v>64</v>
      </c>
      <c r="C185" s="43">
        <v>0</v>
      </c>
      <c r="D185" s="43">
        <v>20</v>
      </c>
      <c r="E185" s="43">
        <v>1</v>
      </c>
      <c r="F185" t="str">
        <f t="shared" si="50"/>
        <v>64,0,20,1</v>
      </c>
      <c r="AC185" t="str">
        <f>CONCATENATE($X$2,F185,CR185,CN185,CJ185,CF185,CB185,BX185,BT185,BP185,BL185,BH185,BD185,AZ185)</f>
        <v>.DB   64,0,20,1,  0,0,0,  0,0,0,  0,0,0,  0,0,0,  0,0,0,  0,0,0,  0,0,0,  0,0,0,  0,0,0,  0,0,0,  0,0,0,  0,0,0</v>
      </c>
      <c r="AD185" s="43" t="s">
        <v>24</v>
      </c>
      <c r="AE185" s="43"/>
      <c r="AF185" s="43"/>
      <c r="AG185" s="49">
        <f>IFERROR(VLOOKUP(HLOOKUP($AG$4,$H$4:$AA$24,ROW(AH185)-3, FALSE),Таблица1[],3,0),0)*$E$2/100</f>
        <v>0</v>
      </c>
      <c r="AH185" s="49">
        <f>IFERROR(VLOOKUP(HLOOKUP($AG$4,$H$4:$AA$24,ROW(AH185)-3, FALSE),Таблица1[],2,0),0)*$E$2/100</f>
        <v>0</v>
      </c>
      <c r="AI185" s="49">
        <f>IFERROR(VLOOKUP(HLOOKUP($AG$4,$H$4:$AA$24,ROW(AH185)-3, FALSE),Таблица1[],4,0),0)*$E$2/100</f>
        <v>0</v>
      </c>
      <c r="AJ185" s="5" t="str">
        <f t="shared" si="34"/>
        <v>,  0,0,0</v>
      </c>
      <c r="AK185" s="49">
        <f>IFERROR(VLOOKUP(G185,Таблица1[],3,0),0)*$E$2/100</f>
        <v>0</v>
      </c>
      <c r="AL185" s="43">
        <f>IFERROR(VLOOKUP(G185,Таблица1[],2,0),0)*$E$2/100</f>
        <v>0</v>
      </c>
      <c r="AM185" s="43">
        <f>IFERROR(VLOOKUP(G185,Таблица1[],4,0),0)*$E$2/100</f>
        <v>0</v>
      </c>
      <c r="AN185" s="5" t="str">
        <f t="shared" si="35"/>
        <v>,  0,0,0</v>
      </c>
      <c r="AO185" s="49">
        <f>IFERROR(VLOOKUP(K185,Таблица1[],3,0),0)*$E$2/100</f>
        <v>0</v>
      </c>
      <c r="AP185" s="43">
        <f>IFERROR(VLOOKUP(K185,Таблица1[],2,0),0)*$E$2/100</f>
        <v>0</v>
      </c>
      <c r="AQ185" s="43">
        <f>IFERROR(VLOOKUP(K185,Таблица1[],4,0),0)*$E$2/100</f>
        <v>0</v>
      </c>
      <c r="AR185" s="5" t="str">
        <f t="shared" si="36"/>
        <v>,  0,0,0</v>
      </c>
      <c r="AS185" s="49">
        <f>IFERROR(VLOOKUP(O185,Таблица1[],3,0),0)*$E$2/100</f>
        <v>0</v>
      </c>
      <c r="AT185" s="43">
        <f>IFERROR(VLOOKUP(O185,Таблица1[],2,0),0)*$E$2/100</f>
        <v>0</v>
      </c>
      <c r="AU185" s="43">
        <f>IFERROR(VLOOKUP(O185,Таблица1[],4,0),0)*$E$2/100</f>
        <v>0</v>
      </c>
      <c r="AV185" s="5" t="str">
        <f t="shared" si="37"/>
        <v>,  0,0,0</v>
      </c>
      <c r="AW185" s="47">
        <f>IFERROR(VLOOKUP(P185,Таблица1[],3,0),0)*$E$2/100</f>
        <v>0</v>
      </c>
      <c r="AX185" s="43">
        <f>IFERROR(VLOOKUP(P185,Таблица1[],2,0),0)*$E$2/100</f>
        <v>0</v>
      </c>
      <c r="AY185" s="43">
        <f>IFERROR(VLOOKUP(P185,Таблица1[],4,0),0)*$E$2/100</f>
        <v>0</v>
      </c>
      <c r="AZ185" s="5" t="str">
        <f t="shared" si="38"/>
        <v>,  0,0,0</v>
      </c>
      <c r="BA185" s="43">
        <f>IFERROR(VLOOKUP(Q185,Таблица1[],3,0),0)*$E$2/100</f>
        <v>0</v>
      </c>
      <c r="BB185" s="43">
        <f>IFERROR(VLOOKUP(Q185,Таблица1[],2,0),0)*$E$2/100</f>
        <v>0</v>
      </c>
      <c r="BC185" s="43">
        <f>IFERROR(VLOOKUP(Q185,Таблица1[],4,0),0)*$E$2/100</f>
        <v>0</v>
      </c>
      <c r="BD185" s="5" t="str">
        <f t="shared" si="39"/>
        <v>,  0,0,0</v>
      </c>
      <c r="BE185" s="43">
        <f>IFERROR(VLOOKUP(R185,Таблица1[],3,0),0)*$E$2/100</f>
        <v>0</v>
      </c>
      <c r="BF185" s="43">
        <f>IFERROR(VLOOKUP(R185,Таблица1[],2,0),0)*$E$2/100</f>
        <v>0</v>
      </c>
      <c r="BG185" s="43">
        <f>IFERROR(VLOOKUP(R185,Таблица1[],4,0),0)*$E$2/100</f>
        <v>0</v>
      </c>
      <c r="BH185" s="5" t="str">
        <f t="shared" si="40"/>
        <v>,  0,0,0</v>
      </c>
      <c r="BI185" s="43">
        <f>IFERROR(VLOOKUP(S185,Таблица1[],3,0),0)*$E$2/100</f>
        <v>0</v>
      </c>
      <c r="BJ185" s="43">
        <f>IFERROR(VLOOKUP(S185,Таблица1[],2,0),0)*$E$2/100</f>
        <v>0</v>
      </c>
      <c r="BK185" s="43">
        <f>IFERROR(VLOOKUP(S185,Таблица1[],4,0),0)*$E$2/100</f>
        <v>0</v>
      </c>
      <c r="BL185" s="5" t="str">
        <f t="shared" si="41"/>
        <v>,  0,0,0</v>
      </c>
      <c r="BM185" s="43">
        <f>IFERROR(VLOOKUP(T185,Таблица1[],3,0),0)*$E$2/100</f>
        <v>0</v>
      </c>
      <c r="BN185" s="43">
        <f>IFERROR(VLOOKUP(T185,Таблица1[],2,0),0)*$E$2/100</f>
        <v>0</v>
      </c>
      <c r="BO185" s="43">
        <f>IFERROR(VLOOKUP(T185,Таблица1[],4,0),0)*$E$2/100</f>
        <v>0</v>
      </c>
      <c r="BP185" s="5" t="str">
        <f t="shared" si="42"/>
        <v>,  0,0,0</v>
      </c>
      <c r="BQ185" s="43">
        <f>IFERROR(VLOOKUP(U185,Таблица1[],3,0),0)*$E$2/100</f>
        <v>0</v>
      </c>
      <c r="BR185" s="43">
        <f>IFERROR(VLOOKUP(U185,Таблица1[],2,0),0)*$E$2/100</f>
        <v>0</v>
      </c>
      <c r="BS185" s="43">
        <f>IFERROR(VLOOKUP(U185,Таблица1[],4,0),0)*$E$2/100</f>
        <v>0</v>
      </c>
      <c r="BT185" s="5" t="str">
        <f t="shared" si="43"/>
        <v>,  0,0,0</v>
      </c>
      <c r="BU185" s="43">
        <f>IFERROR(VLOOKUP(V185,Таблица1[],3,0),0)*$E$2/100</f>
        <v>0</v>
      </c>
      <c r="BV185" s="43">
        <f>IFERROR(VLOOKUP(V185,Таблица1[],2,0),0)*$E$2/100</f>
        <v>0</v>
      </c>
      <c r="BW185" s="43">
        <f>IFERROR(VLOOKUP(V185,Таблица1[],4,0),0)*$E$2/100</f>
        <v>0</v>
      </c>
      <c r="BX185" s="5" t="str">
        <f t="shared" si="44"/>
        <v>,  0,0,0</v>
      </c>
      <c r="BY185" s="43">
        <f>IFERROR(VLOOKUP(W185,Таблица1[],3,0),0)*$E$2/100</f>
        <v>0</v>
      </c>
      <c r="BZ185" s="43">
        <f>IFERROR(VLOOKUP(W185,Таблица1[],2,0),0)*$E$2/100</f>
        <v>0</v>
      </c>
      <c r="CA185" s="43">
        <f>IFERROR(VLOOKUP(W185,Таблица1[],4,0),0)*$E$2/100</f>
        <v>0</v>
      </c>
      <c r="CB185" s="5" t="str">
        <f t="shared" si="45"/>
        <v>,  0,0,0</v>
      </c>
      <c r="CC185" s="43">
        <f>IFERROR(VLOOKUP(X185,Таблица1[],3,0),0)*$E$2/100</f>
        <v>0</v>
      </c>
      <c r="CD185" s="43">
        <f>IFERROR(VLOOKUP(X185,Таблица1[],2,0),0)*$E$2/100</f>
        <v>0</v>
      </c>
      <c r="CE185" s="43">
        <f>IFERROR(VLOOKUP(X185,Таблица1[],4,0),0)*$E$2/100</f>
        <v>0</v>
      </c>
      <c r="CF185" s="5" t="str">
        <f t="shared" si="46"/>
        <v>,  0,0,0</v>
      </c>
      <c r="CG185" s="43">
        <f>IFERROR(VLOOKUP(Y185,Таблица1[],3,0),0)*$E$2/100</f>
        <v>0</v>
      </c>
      <c r="CH185" s="43">
        <f>IFERROR(VLOOKUP(Y185,Таблица1[],2,0),0)*$E$2/100</f>
        <v>0</v>
      </c>
      <c r="CI185" s="43">
        <f>IFERROR(VLOOKUP(Y185,Таблица1[],4,0),0)*$E$2/100</f>
        <v>0</v>
      </c>
      <c r="CJ185" s="5" t="str">
        <f t="shared" si="47"/>
        <v>,  0,0,0</v>
      </c>
      <c r="CK185" s="43">
        <f>IFERROR(VLOOKUP(Z185,Таблица1[],3,0),0)*$E$2/100</f>
        <v>0</v>
      </c>
      <c r="CL185" s="43">
        <f>IFERROR(VLOOKUP(Z185,Таблица1[],2,0),0)*$E$2/100</f>
        <v>0</v>
      </c>
      <c r="CM185" s="43">
        <f>IFERROR(VLOOKUP(Z185,Таблица1[],4,0),0)*$E$2/100</f>
        <v>0</v>
      </c>
      <c r="CN185" s="5" t="str">
        <f t="shared" si="48"/>
        <v>,  0,0,0</v>
      </c>
      <c r="CO185" s="43">
        <f>IFERROR(VLOOKUP(AA185,Таблица1[],3,0),0)*$E$2/100</f>
        <v>0</v>
      </c>
      <c r="CP185" s="43">
        <f>IFERROR(VLOOKUP(AA185,Таблица1[],2,0),0)*$E$2/100</f>
        <v>0</v>
      </c>
      <c r="CQ185" s="43">
        <f>IFERROR(VLOOKUP(AA185,Таблица1[],4,0),0)*$E$2/100</f>
        <v>0</v>
      </c>
      <c r="CR185" s="5" t="str">
        <f t="shared" si="49"/>
        <v>,  0,0,0</v>
      </c>
    </row>
    <row r="186" spans="2:96" x14ac:dyDescent="0.45">
      <c r="B186" s="43">
        <v>64</v>
      </c>
      <c r="C186" s="43">
        <v>0</v>
      </c>
      <c r="D186" s="43">
        <v>20</v>
      </c>
      <c r="E186" s="43">
        <v>1</v>
      </c>
      <c r="F186" t="str">
        <f t="shared" si="50"/>
        <v>64,0,20,1</v>
      </c>
      <c r="AC186" t="str">
        <f>CONCATENATE($X$2,F186,CR186,CN186,CJ186,CF186,CB186,BX186,BT186,BP186,BL186,BH186,BD186,AZ186)</f>
        <v>.DB   64,0,20,1,  0,0,0,  0,0,0,  0,0,0,  0,0,0,  0,0,0,  0,0,0,  0,0,0,  0,0,0,  0,0,0,  0,0,0,  0,0,0,  0,0,0</v>
      </c>
      <c r="AD186" s="43" t="s">
        <v>24</v>
      </c>
      <c r="AE186" s="43"/>
      <c r="AF186" s="43"/>
      <c r="AG186" s="49">
        <f>IFERROR(VLOOKUP(HLOOKUP($AG$4,$H$4:$AA$24,ROW(AH186)-3, FALSE),Таблица1[],3,0),0)*$E$2/100</f>
        <v>0</v>
      </c>
      <c r="AH186" s="49">
        <f>IFERROR(VLOOKUP(HLOOKUP($AG$4,$H$4:$AA$24,ROW(AH186)-3, FALSE),Таблица1[],2,0),0)*$E$2/100</f>
        <v>0</v>
      </c>
      <c r="AI186" s="49">
        <f>IFERROR(VLOOKUP(HLOOKUP($AG$4,$H$4:$AA$24,ROW(AH186)-3, FALSE),Таблица1[],4,0),0)*$E$2/100</f>
        <v>0</v>
      </c>
      <c r="AJ186" s="5" t="str">
        <f t="shared" si="34"/>
        <v>,  0,0,0</v>
      </c>
      <c r="AK186" s="49">
        <f>IFERROR(VLOOKUP(G186,Таблица1[],3,0),0)*$E$2/100</f>
        <v>0</v>
      </c>
      <c r="AL186" s="43">
        <f>IFERROR(VLOOKUP(G186,Таблица1[],2,0),0)*$E$2/100</f>
        <v>0</v>
      </c>
      <c r="AM186" s="43">
        <f>IFERROR(VLOOKUP(G186,Таблица1[],4,0),0)*$E$2/100</f>
        <v>0</v>
      </c>
      <c r="AN186" s="5" t="str">
        <f t="shared" si="35"/>
        <v>,  0,0,0</v>
      </c>
      <c r="AO186" s="49">
        <f>IFERROR(VLOOKUP(K186,Таблица1[],3,0),0)*$E$2/100</f>
        <v>0</v>
      </c>
      <c r="AP186" s="43">
        <f>IFERROR(VLOOKUP(K186,Таблица1[],2,0),0)*$E$2/100</f>
        <v>0</v>
      </c>
      <c r="AQ186" s="43">
        <f>IFERROR(VLOOKUP(K186,Таблица1[],4,0),0)*$E$2/100</f>
        <v>0</v>
      </c>
      <c r="AR186" s="5" t="str">
        <f t="shared" si="36"/>
        <v>,  0,0,0</v>
      </c>
      <c r="AS186" s="49">
        <f>IFERROR(VLOOKUP(O186,Таблица1[],3,0),0)*$E$2/100</f>
        <v>0</v>
      </c>
      <c r="AT186" s="43">
        <f>IFERROR(VLOOKUP(O186,Таблица1[],2,0),0)*$E$2/100</f>
        <v>0</v>
      </c>
      <c r="AU186" s="43">
        <f>IFERROR(VLOOKUP(O186,Таблица1[],4,0),0)*$E$2/100</f>
        <v>0</v>
      </c>
      <c r="AV186" s="5" t="str">
        <f t="shared" si="37"/>
        <v>,  0,0,0</v>
      </c>
      <c r="AW186" s="47">
        <f>IFERROR(VLOOKUP(P186,Таблица1[],3,0),0)*$E$2/100</f>
        <v>0</v>
      </c>
      <c r="AX186" s="43">
        <f>IFERROR(VLOOKUP(P186,Таблица1[],2,0),0)*$E$2/100</f>
        <v>0</v>
      </c>
      <c r="AY186" s="43">
        <f>IFERROR(VLOOKUP(P186,Таблица1[],4,0),0)*$E$2/100</f>
        <v>0</v>
      </c>
      <c r="AZ186" s="5" t="str">
        <f t="shared" si="38"/>
        <v>,  0,0,0</v>
      </c>
      <c r="BA186" s="43">
        <f>IFERROR(VLOOKUP(Q186,Таблица1[],3,0),0)*$E$2/100</f>
        <v>0</v>
      </c>
      <c r="BB186" s="43">
        <f>IFERROR(VLOOKUP(Q186,Таблица1[],2,0),0)*$E$2/100</f>
        <v>0</v>
      </c>
      <c r="BC186" s="43">
        <f>IFERROR(VLOOKUP(Q186,Таблица1[],4,0),0)*$E$2/100</f>
        <v>0</v>
      </c>
      <c r="BD186" s="5" t="str">
        <f t="shared" si="39"/>
        <v>,  0,0,0</v>
      </c>
      <c r="BE186" s="43">
        <f>IFERROR(VLOOKUP(R186,Таблица1[],3,0),0)*$E$2/100</f>
        <v>0</v>
      </c>
      <c r="BF186" s="43">
        <f>IFERROR(VLOOKUP(R186,Таблица1[],2,0),0)*$E$2/100</f>
        <v>0</v>
      </c>
      <c r="BG186" s="43">
        <f>IFERROR(VLOOKUP(R186,Таблица1[],4,0),0)*$E$2/100</f>
        <v>0</v>
      </c>
      <c r="BH186" s="5" t="str">
        <f t="shared" si="40"/>
        <v>,  0,0,0</v>
      </c>
      <c r="BI186" s="43">
        <f>IFERROR(VLOOKUP(S186,Таблица1[],3,0),0)*$E$2/100</f>
        <v>0</v>
      </c>
      <c r="BJ186" s="43">
        <f>IFERROR(VLOOKUP(S186,Таблица1[],2,0),0)*$E$2/100</f>
        <v>0</v>
      </c>
      <c r="BK186" s="43">
        <f>IFERROR(VLOOKUP(S186,Таблица1[],4,0),0)*$E$2/100</f>
        <v>0</v>
      </c>
      <c r="BL186" s="5" t="str">
        <f t="shared" si="41"/>
        <v>,  0,0,0</v>
      </c>
      <c r="BM186" s="43">
        <f>IFERROR(VLOOKUP(T186,Таблица1[],3,0),0)*$E$2/100</f>
        <v>0</v>
      </c>
      <c r="BN186" s="43">
        <f>IFERROR(VLOOKUP(T186,Таблица1[],2,0),0)*$E$2/100</f>
        <v>0</v>
      </c>
      <c r="BO186" s="43">
        <f>IFERROR(VLOOKUP(T186,Таблица1[],4,0),0)*$E$2/100</f>
        <v>0</v>
      </c>
      <c r="BP186" s="5" t="str">
        <f t="shared" si="42"/>
        <v>,  0,0,0</v>
      </c>
      <c r="BQ186" s="43">
        <f>IFERROR(VLOOKUP(U186,Таблица1[],3,0),0)*$E$2/100</f>
        <v>0</v>
      </c>
      <c r="BR186" s="43">
        <f>IFERROR(VLOOKUP(U186,Таблица1[],2,0),0)*$E$2/100</f>
        <v>0</v>
      </c>
      <c r="BS186" s="43">
        <f>IFERROR(VLOOKUP(U186,Таблица1[],4,0),0)*$E$2/100</f>
        <v>0</v>
      </c>
      <c r="BT186" s="5" t="str">
        <f t="shared" si="43"/>
        <v>,  0,0,0</v>
      </c>
      <c r="BU186" s="43">
        <f>IFERROR(VLOOKUP(V186,Таблица1[],3,0),0)*$E$2/100</f>
        <v>0</v>
      </c>
      <c r="BV186" s="43">
        <f>IFERROR(VLOOKUP(V186,Таблица1[],2,0),0)*$E$2/100</f>
        <v>0</v>
      </c>
      <c r="BW186" s="43">
        <f>IFERROR(VLOOKUP(V186,Таблица1[],4,0),0)*$E$2/100</f>
        <v>0</v>
      </c>
      <c r="BX186" s="5" t="str">
        <f t="shared" si="44"/>
        <v>,  0,0,0</v>
      </c>
      <c r="BY186" s="43">
        <f>IFERROR(VLOOKUP(W186,Таблица1[],3,0),0)*$E$2/100</f>
        <v>0</v>
      </c>
      <c r="BZ186" s="43">
        <f>IFERROR(VLOOKUP(W186,Таблица1[],2,0),0)*$E$2/100</f>
        <v>0</v>
      </c>
      <c r="CA186" s="43">
        <f>IFERROR(VLOOKUP(W186,Таблица1[],4,0),0)*$E$2/100</f>
        <v>0</v>
      </c>
      <c r="CB186" s="5" t="str">
        <f t="shared" si="45"/>
        <v>,  0,0,0</v>
      </c>
      <c r="CC186" s="43">
        <f>IFERROR(VLOOKUP(X186,Таблица1[],3,0),0)*$E$2/100</f>
        <v>0</v>
      </c>
      <c r="CD186" s="43">
        <f>IFERROR(VLOOKUP(X186,Таблица1[],2,0),0)*$E$2/100</f>
        <v>0</v>
      </c>
      <c r="CE186" s="43">
        <f>IFERROR(VLOOKUP(X186,Таблица1[],4,0),0)*$E$2/100</f>
        <v>0</v>
      </c>
      <c r="CF186" s="5" t="str">
        <f t="shared" si="46"/>
        <v>,  0,0,0</v>
      </c>
      <c r="CG186" s="43">
        <f>IFERROR(VLOOKUP(Y186,Таблица1[],3,0),0)*$E$2/100</f>
        <v>0</v>
      </c>
      <c r="CH186" s="43">
        <f>IFERROR(VLOOKUP(Y186,Таблица1[],2,0),0)*$E$2/100</f>
        <v>0</v>
      </c>
      <c r="CI186" s="43">
        <f>IFERROR(VLOOKUP(Y186,Таблица1[],4,0),0)*$E$2/100</f>
        <v>0</v>
      </c>
      <c r="CJ186" s="5" t="str">
        <f t="shared" si="47"/>
        <v>,  0,0,0</v>
      </c>
      <c r="CK186" s="43">
        <f>IFERROR(VLOOKUP(Z186,Таблица1[],3,0),0)*$E$2/100</f>
        <v>0</v>
      </c>
      <c r="CL186" s="43">
        <f>IFERROR(VLOOKUP(Z186,Таблица1[],2,0),0)*$E$2/100</f>
        <v>0</v>
      </c>
      <c r="CM186" s="43">
        <f>IFERROR(VLOOKUP(Z186,Таблица1[],4,0),0)*$E$2/100</f>
        <v>0</v>
      </c>
      <c r="CN186" s="5" t="str">
        <f t="shared" si="48"/>
        <v>,  0,0,0</v>
      </c>
      <c r="CO186" s="43">
        <f>IFERROR(VLOOKUP(AA186,Таблица1[],3,0),0)*$E$2/100</f>
        <v>0</v>
      </c>
      <c r="CP186" s="43">
        <f>IFERROR(VLOOKUP(AA186,Таблица1[],2,0),0)*$E$2/100</f>
        <v>0</v>
      </c>
      <c r="CQ186" s="43">
        <f>IFERROR(VLOOKUP(AA186,Таблица1[],4,0),0)*$E$2/100</f>
        <v>0</v>
      </c>
      <c r="CR186" s="5" t="str">
        <f t="shared" si="49"/>
        <v>,  0,0,0</v>
      </c>
    </row>
    <row r="187" spans="2:96" x14ac:dyDescent="0.45">
      <c r="B187" s="43">
        <v>64</v>
      </c>
      <c r="C187" s="43">
        <v>0</v>
      </c>
      <c r="D187" s="43">
        <v>20</v>
      </c>
      <c r="E187" s="43">
        <v>1</v>
      </c>
      <c r="F187" t="str">
        <f t="shared" si="50"/>
        <v>64,0,20,1</v>
      </c>
      <c r="AC187" t="str">
        <f>CONCATENATE($X$2,F187,CR187,CN187,CJ187,CF187,CB187,BX187,BT187,BP187,BL187,BH187,BD187,AZ187)</f>
        <v>.DB   64,0,20,1,  0,0,0,  0,0,0,  0,0,0,  0,0,0,  0,0,0,  0,0,0,  0,0,0,  0,0,0,  0,0,0,  0,0,0,  0,0,0,  0,0,0</v>
      </c>
      <c r="AD187" s="43" t="s">
        <v>24</v>
      </c>
      <c r="AE187" s="43"/>
      <c r="AF187" s="43"/>
      <c r="AG187" s="49">
        <f>IFERROR(VLOOKUP(HLOOKUP($AG$4,$H$4:$AA$24,ROW(AH187)-3, FALSE),Таблица1[],3,0),0)*$E$2/100</f>
        <v>0</v>
      </c>
      <c r="AH187" s="49">
        <f>IFERROR(VLOOKUP(HLOOKUP($AG$4,$H$4:$AA$24,ROW(AH187)-3, FALSE),Таблица1[],2,0),0)*$E$2/100</f>
        <v>0</v>
      </c>
      <c r="AI187" s="49">
        <f>IFERROR(VLOOKUP(HLOOKUP($AG$4,$H$4:$AA$24,ROW(AH187)-3, FALSE),Таблица1[],4,0),0)*$E$2/100</f>
        <v>0</v>
      </c>
      <c r="AJ187" s="5" t="str">
        <f t="shared" si="34"/>
        <v>,  0,0,0</v>
      </c>
      <c r="AK187" s="49">
        <f>IFERROR(VLOOKUP(G187,Таблица1[],3,0),0)*$E$2/100</f>
        <v>0</v>
      </c>
      <c r="AL187" s="43">
        <f>IFERROR(VLOOKUP(G187,Таблица1[],2,0),0)*$E$2/100</f>
        <v>0</v>
      </c>
      <c r="AM187" s="43">
        <f>IFERROR(VLOOKUP(G187,Таблица1[],4,0),0)*$E$2/100</f>
        <v>0</v>
      </c>
      <c r="AN187" s="5" t="str">
        <f t="shared" si="35"/>
        <v>,  0,0,0</v>
      </c>
      <c r="AO187" s="49">
        <f>IFERROR(VLOOKUP(K187,Таблица1[],3,0),0)*$E$2/100</f>
        <v>0</v>
      </c>
      <c r="AP187" s="43">
        <f>IFERROR(VLOOKUP(K187,Таблица1[],2,0),0)*$E$2/100</f>
        <v>0</v>
      </c>
      <c r="AQ187" s="43">
        <f>IFERROR(VLOOKUP(K187,Таблица1[],4,0),0)*$E$2/100</f>
        <v>0</v>
      </c>
      <c r="AR187" s="5" t="str">
        <f t="shared" si="36"/>
        <v>,  0,0,0</v>
      </c>
      <c r="AS187" s="49">
        <f>IFERROR(VLOOKUP(O187,Таблица1[],3,0),0)*$E$2/100</f>
        <v>0</v>
      </c>
      <c r="AT187" s="43">
        <f>IFERROR(VLOOKUP(O187,Таблица1[],2,0),0)*$E$2/100</f>
        <v>0</v>
      </c>
      <c r="AU187" s="43">
        <f>IFERROR(VLOOKUP(O187,Таблица1[],4,0),0)*$E$2/100</f>
        <v>0</v>
      </c>
      <c r="AV187" s="5" t="str">
        <f t="shared" si="37"/>
        <v>,  0,0,0</v>
      </c>
      <c r="AW187" s="47">
        <f>IFERROR(VLOOKUP(P187,Таблица1[],3,0),0)*$E$2/100</f>
        <v>0</v>
      </c>
      <c r="AX187" s="43">
        <f>IFERROR(VLOOKUP(P187,Таблица1[],2,0),0)*$E$2/100</f>
        <v>0</v>
      </c>
      <c r="AY187" s="43">
        <f>IFERROR(VLOOKUP(P187,Таблица1[],4,0),0)*$E$2/100</f>
        <v>0</v>
      </c>
      <c r="AZ187" s="5" t="str">
        <f t="shared" si="38"/>
        <v>,  0,0,0</v>
      </c>
      <c r="BA187" s="43">
        <f>IFERROR(VLOOKUP(Q187,Таблица1[],3,0),0)*$E$2/100</f>
        <v>0</v>
      </c>
      <c r="BB187" s="43">
        <f>IFERROR(VLOOKUP(Q187,Таблица1[],2,0),0)*$E$2/100</f>
        <v>0</v>
      </c>
      <c r="BC187" s="43">
        <f>IFERROR(VLOOKUP(Q187,Таблица1[],4,0),0)*$E$2/100</f>
        <v>0</v>
      </c>
      <c r="BD187" s="5" t="str">
        <f t="shared" si="39"/>
        <v>,  0,0,0</v>
      </c>
      <c r="BE187" s="43">
        <f>IFERROR(VLOOKUP(R187,Таблица1[],3,0),0)*$E$2/100</f>
        <v>0</v>
      </c>
      <c r="BF187" s="43">
        <f>IFERROR(VLOOKUP(R187,Таблица1[],2,0),0)*$E$2/100</f>
        <v>0</v>
      </c>
      <c r="BG187" s="43">
        <f>IFERROR(VLOOKUP(R187,Таблица1[],4,0),0)*$E$2/100</f>
        <v>0</v>
      </c>
      <c r="BH187" s="5" t="str">
        <f t="shared" si="40"/>
        <v>,  0,0,0</v>
      </c>
      <c r="BI187" s="43">
        <f>IFERROR(VLOOKUP(S187,Таблица1[],3,0),0)*$E$2/100</f>
        <v>0</v>
      </c>
      <c r="BJ187" s="43">
        <f>IFERROR(VLOOKUP(S187,Таблица1[],2,0),0)*$E$2/100</f>
        <v>0</v>
      </c>
      <c r="BK187" s="43">
        <f>IFERROR(VLOOKUP(S187,Таблица1[],4,0),0)*$E$2/100</f>
        <v>0</v>
      </c>
      <c r="BL187" s="5" t="str">
        <f t="shared" si="41"/>
        <v>,  0,0,0</v>
      </c>
      <c r="BM187" s="43">
        <f>IFERROR(VLOOKUP(T187,Таблица1[],3,0),0)*$E$2/100</f>
        <v>0</v>
      </c>
      <c r="BN187" s="43">
        <f>IFERROR(VLOOKUP(T187,Таблица1[],2,0),0)*$E$2/100</f>
        <v>0</v>
      </c>
      <c r="BO187" s="43">
        <f>IFERROR(VLOOKUP(T187,Таблица1[],4,0),0)*$E$2/100</f>
        <v>0</v>
      </c>
      <c r="BP187" s="5" t="str">
        <f t="shared" si="42"/>
        <v>,  0,0,0</v>
      </c>
      <c r="BQ187" s="43">
        <f>IFERROR(VLOOKUP(U187,Таблица1[],3,0),0)*$E$2/100</f>
        <v>0</v>
      </c>
      <c r="BR187" s="43">
        <f>IFERROR(VLOOKUP(U187,Таблица1[],2,0),0)*$E$2/100</f>
        <v>0</v>
      </c>
      <c r="BS187" s="43">
        <f>IFERROR(VLOOKUP(U187,Таблица1[],4,0),0)*$E$2/100</f>
        <v>0</v>
      </c>
      <c r="BT187" s="5" t="str">
        <f t="shared" si="43"/>
        <v>,  0,0,0</v>
      </c>
      <c r="BU187" s="43">
        <f>IFERROR(VLOOKUP(V187,Таблица1[],3,0),0)*$E$2/100</f>
        <v>0</v>
      </c>
      <c r="BV187" s="43">
        <f>IFERROR(VLOOKUP(V187,Таблица1[],2,0),0)*$E$2/100</f>
        <v>0</v>
      </c>
      <c r="BW187" s="43">
        <f>IFERROR(VLOOKUP(V187,Таблица1[],4,0),0)*$E$2/100</f>
        <v>0</v>
      </c>
      <c r="BX187" s="5" t="str">
        <f t="shared" si="44"/>
        <v>,  0,0,0</v>
      </c>
      <c r="BY187" s="43">
        <f>IFERROR(VLOOKUP(W187,Таблица1[],3,0),0)*$E$2/100</f>
        <v>0</v>
      </c>
      <c r="BZ187" s="43">
        <f>IFERROR(VLOOKUP(W187,Таблица1[],2,0),0)*$E$2/100</f>
        <v>0</v>
      </c>
      <c r="CA187" s="43">
        <f>IFERROR(VLOOKUP(W187,Таблица1[],4,0),0)*$E$2/100</f>
        <v>0</v>
      </c>
      <c r="CB187" s="5" t="str">
        <f t="shared" si="45"/>
        <v>,  0,0,0</v>
      </c>
      <c r="CC187" s="43">
        <f>IFERROR(VLOOKUP(X187,Таблица1[],3,0),0)*$E$2/100</f>
        <v>0</v>
      </c>
      <c r="CD187" s="43">
        <f>IFERROR(VLOOKUP(X187,Таблица1[],2,0),0)*$E$2/100</f>
        <v>0</v>
      </c>
      <c r="CE187" s="43">
        <f>IFERROR(VLOOKUP(X187,Таблица1[],4,0),0)*$E$2/100</f>
        <v>0</v>
      </c>
      <c r="CF187" s="5" t="str">
        <f t="shared" si="46"/>
        <v>,  0,0,0</v>
      </c>
      <c r="CG187" s="43">
        <f>IFERROR(VLOOKUP(Y187,Таблица1[],3,0),0)*$E$2/100</f>
        <v>0</v>
      </c>
      <c r="CH187" s="43">
        <f>IFERROR(VLOOKUP(Y187,Таблица1[],2,0),0)*$E$2/100</f>
        <v>0</v>
      </c>
      <c r="CI187" s="43">
        <f>IFERROR(VLOOKUP(Y187,Таблица1[],4,0),0)*$E$2/100</f>
        <v>0</v>
      </c>
      <c r="CJ187" s="5" t="str">
        <f t="shared" si="47"/>
        <v>,  0,0,0</v>
      </c>
      <c r="CK187" s="43">
        <f>IFERROR(VLOOKUP(Z187,Таблица1[],3,0),0)*$E$2/100</f>
        <v>0</v>
      </c>
      <c r="CL187" s="43">
        <f>IFERROR(VLOOKUP(Z187,Таблица1[],2,0),0)*$E$2/100</f>
        <v>0</v>
      </c>
      <c r="CM187" s="43">
        <f>IFERROR(VLOOKUP(Z187,Таблица1[],4,0),0)*$E$2/100</f>
        <v>0</v>
      </c>
      <c r="CN187" s="5" t="str">
        <f t="shared" si="48"/>
        <v>,  0,0,0</v>
      </c>
      <c r="CO187" s="43">
        <f>IFERROR(VLOOKUP(AA187,Таблица1[],3,0),0)*$E$2/100</f>
        <v>0</v>
      </c>
      <c r="CP187" s="43">
        <f>IFERROR(VLOOKUP(AA187,Таблица1[],2,0),0)*$E$2/100</f>
        <v>0</v>
      </c>
      <c r="CQ187" s="43">
        <f>IFERROR(VLOOKUP(AA187,Таблица1[],4,0),0)*$E$2/100</f>
        <v>0</v>
      </c>
      <c r="CR187" s="5" t="str">
        <f t="shared" si="49"/>
        <v>,  0,0,0</v>
      </c>
    </row>
    <row r="188" spans="2:96" x14ac:dyDescent="0.45">
      <c r="B188" s="43">
        <v>64</v>
      </c>
      <c r="C188" s="43">
        <v>0</v>
      </c>
      <c r="D188" s="43">
        <v>20</v>
      </c>
      <c r="E188" s="43">
        <v>1</v>
      </c>
      <c r="F188" t="str">
        <f t="shared" si="50"/>
        <v>64,0,20,1</v>
      </c>
      <c r="AC188" t="str">
        <f>CONCATENATE($X$2,F188,CR188,CN188,CJ188,CF188,CB188,BX188,BT188,BP188,BL188,BH188,BD188,AZ188)</f>
        <v>.DB   64,0,20,1,  0,0,0,  0,0,0,  0,0,0,  0,0,0,  0,0,0,  0,0,0,  0,0,0,  0,0,0,  0,0,0,  0,0,0,  0,0,0,  0,0,0</v>
      </c>
      <c r="AD188" s="43" t="s">
        <v>24</v>
      </c>
      <c r="AE188" s="43"/>
      <c r="AF188" s="43"/>
      <c r="AG188" s="49">
        <f>IFERROR(VLOOKUP(HLOOKUP($AG$4,$H$4:$AA$24,ROW(AH188)-3, FALSE),Таблица1[],3,0),0)*$E$2/100</f>
        <v>0</v>
      </c>
      <c r="AH188" s="49">
        <f>IFERROR(VLOOKUP(HLOOKUP($AG$4,$H$4:$AA$24,ROW(AH188)-3, FALSE),Таблица1[],2,0),0)*$E$2/100</f>
        <v>0</v>
      </c>
      <c r="AI188" s="49">
        <f>IFERROR(VLOOKUP(HLOOKUP($AG$4,$H$4:$AA$24,ROW(AH188)-3, FALSE),Таблица1[],4,0),0)*$E$2/100</f>
        <v>0</v>
      </c>
      <c r="AJ188" s="5" t="str">
        <f t="shared" si="34"/>
        <v>,  0,0,0</v>
      </c>
      <c r="AK188" s="49">
        <f>IFERROR(VLOOKUP(G188,Таблица1[],3,0),0)*$E$2/100</f>
        <v>0</v>
      </c>
      <c r="AL188" s="43">
        <f>IFERROR(VLOOKUP(G188,Таблица1[],2,0),0)*$E$2/100</f>
        <v>0</v>
      </c>
      <c r="AM188" s="43">
        <f>IFERROR(VLOOKUP(G188,Таблица1[],4,0),0)*$E$2/100</f>
        <v>0</v>
      </c>
      <c r="AN188" s="5" t="str">
        <f t="shared" si="35"/>
        <v>,  0,0,0</v>
      </c>
      <c r="AO188" s="49">
        <f>IFERROR(VLOOKUP(K188,Таблица1[],3,0),0)*$E$2/100</f>
        <v>0</v>
      </c>
      <c r="AP188" s="43">
        <f>IFERROR(VLOOKUP(K188,Таблица1[],2,0),0)*$E$2/100</f>
        <v>0</v>
      </c>
      <c r="AQ188" s="43">
        <f>IFERROR(VLOOKUP(K188,Таблица1[],4,0),0)*$E$2/100</f>
        <v>0</v>
      </c>
      <c r="AR188" s="5" t="str">
        <f t="shared" si="36"/>
        <v>,  0,0,0</v>
      </c>
      <c r="AS188" s="49">
        <f>IFERROR(VLOOKUP(O188,Таблица1[],3,0),0)*$E$2/100</f>
        <v>0</v>
      </c>
      <c r="AT188" s="43">
        <f>IFERROR(VLOOKUP(O188,Таблица1[],2,0),0)*$E$2/100</f>
        <v>0</v>
      </c>
      <c r="AU188" s="43">
        <f>IFERROR(VLOOKUP(O188,Таблица1[],4,0),0)*$E$2/100</f>
        <v>0</v>
      </c>
      <c r="AV188" s="5" t="str">
        <f t="shared" si="37"/>
        <v>,  0,0,0</v>
      </c>
      <c r="AW188" s="47">
        <f>IFERROR(VLOOKUP(P188,Таблица1[],3,0),0)*$E$2/100</f>
        <v>0</v>
      </c>
      <c r="AX188" s="43">
        <f>IFERROR(VLOOKUP(P188,Таблица1[],2,0),0)*$E$2/100</f>
        <v>0</v>
      </c>
      <c r="AY188" s="43">
        <f>IFERROR(VLOOKUP(P188,Таблица1[],4,0),0)*$E$2/100</f>
        <v>0</v>
      </c>
      <c r="AZ188" s="5" t="str">
        <f t="shared" si="38"/>
        <v>,  0,0,0</v>
      </c>
      <c r="BA188" s="43">
        <f>IFERROR(VLOOKUP(Q188,Таблица1[],3,0),0)*$E$2/100</f>
        <v>0</v>
      </c>
      <c r="BB188" s="43">
        <f>IFERROR(VLOOKUP(Q188,Таблица1[],2,0),0)*$E$2/100</f>
        <v>0</v>
      </c>
      <c r="BC188" s="43">
        <f>IFERROR(VLOOKUP(Q188,Таблица1[],4,0),0)*$E$2/100</f>
        <v>0</v>
      </c>
      <c r="BD188" s="5" t="str">
        <f t="shared" si="39"/>
        <v>,  0,0,0</v>
      </c>
      <c r="BE188" s="43">
        <f>IFERROR(VLOOKUP(R188,Таблица1[],3,0),0)*$E$2/100</f>
        <v>0</v>
      </c>
      <c r="BF188" s="43">
        <f>IFERROR(VLOOKUP(R188,Таблица1[],2,0),0)*$E$2/100</f>
        <v>0</v>
      </c>
      <c r="BG188" s="43">
        <f>IFERROR(VLOOKUP(R188,Таблица1[],4,0),0)*$E$2/100</f>
        <v>0</v>
      </c>
      <c r="BH188" s="5" t="str">
        <f t="shared" si="40"/>
        <v>,  0,0,0</v>
      </c>
      <c r="BI188" s="43">
        <f>IFERROR(VLOOKUP(S188,Таблица1[],3,0),0)*$E$2/100</f>
        <v>0</v>
      </c>
      <c r="BJ188" s="43">
        <f>IFERROR(VLOOKUP(S188,Таблица1[],2,0),0)*$E$2/100</f>
        <v>0</v>
      </c>
      <c r="BK188" s="43">
        <f>IFERROR(VLOOKUP(S188,Таблица1[],4,0),0)*$E$2/100</f>
        <v>0</v>
      </c>
      <c r="BL188" s="5" t="str">
        <f t="shared" si="41"/>
        <v>,  0,0,0</v>
      </c>
      <c r="BM188" s="43">
        <f>IFERROR(VLOOKUP(T188,Таблица1[],3,0),0)*$E$2/100</f>
        <v>0</v>
      </c>
      <c r="BN188" s="43">
        <f>IFERROR(VLOOKUP(T188,Таблица1[],2,0),0)*$E$2/100</f>
        <v>0</v>
      </c>
      <c r="BO188" s="43">
        <f>IFERROR(VLOOKUP(T188,Таблица1[],4,0),0)*$E$2/100</f>
        <v>0</v>
      </c>
      <c r="BP188" s="5" t="str">
        <f t="shared" si="42"/>
        <v>,  0,0,0</v>
      </c>
      <c r="BQ188" s="43">
        <f>IFERROR(VLOOKUP(U188,Таблица1[],3,0),0)*$E$2/100</f>
        <v>0</v>
      </c>
      <c r="BR188" s="43">
        <f>IFERROR(VLOOKUP(U188,Таблица1[],2,0),0)*$E$2/100</f>
        <v>0</v>
      </c>
      <c r="BS188" s="43">
        <f>IFERROR(VLOOKUP(U188,Таблица1[],4,0),0)*$E$2/100</f>
        <v>0</v>
      </c>
      <c r="BT188" s="5" t="str">
        <f t="shared" si="43"/>
        <v>,  0,0,0</v>
      </c>
      <c r="BU188" s="43">
        <f>IFERROR(VLOOKUP(V188,Таблица1[],3,0),0)*$E$2/100</f>
        <v>0</v>
      </c>
      <c r="BV188" s="43">
        <f>IFERROR(VLOOKUP(V188,Таблица1[],2,0),0)*$E$2/100</f>
        <v>0</v>
      </c>
      <c r="BW188" s="43">
        <f>IFERROR(VLOOKUP(V188,Таблица1[],4,0),0)*$E$2/100</f>
        <v>0</v>
      </c>
      <c r="BX188" s="5" t="str">
        <f t="shared" si="44"/>
        <v>,  0,0,0</v>
      </c>
      <c r="BY188" s="43">
        <f>IFERROR(VLOOKUP(W188,Таблица1[],3,0),0)*$E$2/100</f>
        <v>0</v>
      </c>
      <c r="BZ188" s="43">
        <f>IFERROR(VLOOKUP(W188,Таблица1[],2,0),0)*$E$2/100</f>
        <v>0</v>
      </c>
      <c r="CA188" s="43">
        <f>IFERROR(VLOOKUP(W188,Таблица1[],4,0),0)*$E$2/100</f>
        <v>0</v>
      </c>
      <c r="CB188" s="5" t="str">
        <f t="shared" si="45"/>
        <v>,  0,0,0</v>
      </c>
      <c r="CC188" s="43">
        <f>IFERROR(VLOOKUP(X188,Таблица1[],3,0),0)*$E$2/100</f>
        <v>0</v>
      </c>
      <c r="CD188" s="43">
        <f>IFERROR(VLOOKUP(X188,Таблица1[],2,0),0)*$E$2/100</f>
        <v>0</v>
      </c>
      <c r="CE188" s="43">
        <f>IFERROR(VLOOKUP(X188,Таблица1[],4,0),0)*$E$2/100</f>
        <v>0</v>
      </c>
      <c r="CF188" s="5" t="str">
        <f t="shared" si="46"/>
        <v>,  0,0,0</v>
      </c>
      <c r="CG188" s="43">
        <f>IFERROR(VLOOKUP(Y188,Таблица1[],3,0),0)*$E$2/100</f>
        <v>0</v>
      </c>
      <c r="CH188" s="43">
        <f>IFERROR(VLOOKUP(Y188,Таблица1[],2,0),0)*$E$2/100</f>
        <v>0</v>
      </c>
      <c r="CI188" s="43">
        <f>IFERROR(VLOOKUP(Y188,Таблица1[],4,0),0)*$E$2/100</f>
        <v>0</v>
      </c>
      <c r="CJ188" s="5" t="str">
        <f t="shared" si="47"/>
        <v>,  0,0,0</v>
      </c>
      <c r="CK188" s="43">
        <f>IFERROR(VLOOKUP(Z188,Таблица1[],3,0),0)*$E$2/100</f>
        <v>0</v>
      </c>
      <c r="CL188" s="43">
        <f>IFERROR(VLOOKUP(Z188,Таблица1[],2,0),0)*$E$2/100</f>
        <v>0</v>
      </c>
      <c r="CM188" s="43">
        <f>IFERROR(VLOOKUP(Z188,Таблица1[],4,0),0)*$E$2/100</f>
        <v>0</v>
      </c>
      <c r="CN188" s="5" t="str">
        <f t="shared" si="48"/>
        <v>,  0,0,0</v>
      </c>
      <c r="CO188" s="43">
        <f>IFERROR(VLOOKUP(AA188,Таблица1[],3,0),0)*$E$2/100</f>
        <v>0</v>
      </c>
      <c r="CP188" s="43">
        <f>IFERROR(VLOOKUP(AA188,Таблица1[],2,0),0)*$E$2/100</f>
        <v>0</v>
      </c>
      <c r="CQ188" s="43">
        <f>IFERROR(VLOOKUP(AA188,Таблица1[],4,0),0)*$E$2/100</f>
        <v>0</v>
      </c>
      <c r="CR188" s="5" t="str">
        <f t="shared" si="49"/>
        <v>,  0,0,0</v>
      </c>
    </row>
    <row r="189" spans="2:96" x14ac:dyDescent="0.45">
      <c r="B189" s="43">
        <v>64</v>
      </c>
      <c r="C189" s="43">
        <v>0</v>
      </c>
      <c r="D189" s="43">
        <v>20</v>
      </c>
      <c r="E189" s="43">
        <v>1</v>
      </c>
      <c r="F189" t="str">
        <f t="shared" si="50"/>
        <v>64,0,20,1</v>
      </c>
      <c r="AC189" t="str">
        <f>CONCATENATE($X$2,F189,CR189,CN189,CJ189,CF189,CB189,BX189,BT189,BP189,BL189,BH189,BD189,AZ189)</f>
        <v>.DB   64,0,20,1,  0,0,0,  0,0,0,  0,0,0,  0,0,0,  0,0,0,  0,0,0,  0,0,0,  0,0,0,  0,0,0,  0,0,0,  0,0,0,  0,0,0</v>
      </c>
      <c r="AD189" s="43" t="s">
        <v>24</v>
      </c>
      <c r="AE189" s="43"/>
      <c r="AF189" s="43"/>
      <c r="AG189" s="49">
        <f>IFERROR(VLOOKUP(HLOOKUP($AG$4,$H$4:$AA$24,ROW(AH189)-3, FALSE),Таблица1[],3,0),0)*$E$2/100</f>
        <v>0</v>
      </c>
      <c r="AH189" s="49">
        <f>IFERROR(VLOOKUP(HLOOKUP($AG$4,$H$4:$AA$24,ROW(AH189)-3, FALSE),Таблица1[],2,0),0)*$E$2/100</f>
        <v>0</v>
      </c>
      <c r="AI189" s="49">
        <f>IFERROR(VLOOKUP(HLOOKUP($AG$4,$H$4:$AA$24,ROW(AH189)-3, FALSE),Таблица1[],4,0),0)*$E$2/100</f>
        <v>0</v>
      </c>
      <c r="AJ189" s="5" t="str">
        <f t="shared" si="34"/>
        <v>,  0,0,0</v>
      </c>
      <c r="AK189" s="49">
        <f>IFERROR(VLOOKUP(G189,Таблица1[],3,0),0)*$E$2/100</f>
        <v>0</v>
      </c>
      <c r="AL189" s="43">
        <f>IFERROR(VLOOKUP(G189,Таблица1[],2,0),0)*$E$2/100</f>
        <v>0</v>
      </c>
      <c r="AM189" s="43">
        <f>IFERROR(VLOOKUP(G189,Таблица1[],4,0),0)*$E$2/100</f>
        <v>0</v>
      </c>
      <c r="AN189" s="5" t="str">
        <f t="shared" si="35"/>
        <v>,  0,0,0</v>
      </c>
      <c r="AO189" s="49">
        <f>IFERROR(VLOOKUP(K189,Таблица1[],3,0),0)*$E$2/100</f>
        <v>0</v>
      </c>
      <c r="AP189" s="43">
        <f>IFERROR(VLOOKUP(K189,Таблица1[],2,0),0)*$E$2/100</f>
        <v>0</v>
      </c>
      <c r="AQ189" s="43">
        <f>IFERROR(VLOOKUP(K189,Таблица1[],4,0),0)*$E$2/100</f>
        <v>0</v>
      </c>
      <c r="AR189" s="5" t="str">
        <f t="shared" si="36"/>
        <v>,  0,0,0</v>
      </c>
      <c r="AS189" s="49">
        <f>IFERROR(VLOOKUP(O189,Таблица1[],3,0),0)*$E$2/100</f>
        <v>0</v>
      </c>
      <c r="AT189" s="43">
        <f>IFERROR(VLOOKUP(O189,Таблица1[],2,0),0)*$E$2/100</f>
        <v>0</v>
      </c>
      <c r="AU189" s="43">
        <f>IFERROR(VLOOKUP(O189,Таблица1[],4,0),0)*$E$2/100</f>
        <v>0</v>
      </c>
      <c r="AV189" s="5" t="str">
        <f t="shared" si="37"/>
        <v>,  0,0,0</v>
      </c>
      <c r="AW189" s="47">
        <f>IFERROR(VLOOKUP(P189,Таблица1[],3,0),0)*$E$2/100</f>
        <v>0</v>
      </c>
      <c r="AX189" s="43">
        <f>IFERROR(VLOOKUP(P189,Таблица1[],2,0),0)*$E$2/100</f>
        <v>0</v>
      </c>
      <c r="AY189" s="43">
        <f>IFERROR(VLOOKUP(P189,Таблица1[],4,0),0)*$E$2/100</f>
        <v>0</v>
      </c>
      <c r="AZ189" s="5" t="str">
        <f t="shared" si="38"/>
        <v>,  0,0,0</v>
      </c>
      <c r="BA189" s="43">
        <f>IFERROR(VLOOKUP(Q189,Таблица1[],3,0),0)*$E$2/100</f>
        <v>0</v>
      </c>
      <c r="BB189" s="43">
        <f>IFERROR(VLOOKUP(Q189,Таблица1[],2,0),0)*$E$2/100</f>
        <v>0</v>
      </c>
      <c r="BC189" s="43">
        <f>IFERROR(VLOOKUP(Q189,Таблица1[],4,0),0)*$E$2/100</f>
        <v>0</v>
      </c>
      <c r="BD189" s="5" t="str">
        <f t="shared" si="39"/>
        <v>,  0,0,0</v>
      </c>
      <c r="BE189" s="43">
        <f>IFERROR(VLOOKUP(R189,Таблица1[],3,0),0)*$E$2/100</f>
        <v>0</v>
      </c>
      <c r="BF189" s="43">
        <f>IFERROR(VLOOKUP(R189,Таблица1[],2,0),0)*$E$2/100</f>
        <v>0</v>
      </c>
      <c r="BG189" s="43">
        <f>IFERROR(VLOOKUP(R189,Таблица1[],4,0),0)*$E$2/100</f>
        <v>0</v>
      </c>
      <c r="BH189" s="5" t="str">
        <f t="shared" si="40"/>
        <v>,  0,0,0</v>
      </c>
      <c r="BI189" s="43">
        <f>IFERROR(VLOOKUP(S189,Таблица1[],3,0),0)*$E$2/100</f>
        <v>0</v>
      </c>
      <c r="BJ189" s="43">
        <f>IFERROR(VLOOKUP(S189,Таблица1[],2,0),0)*$E$2/100</f>
        <v>0</v>
      </c>
      <c r="BK189" s="43">
        <f>IFERROR(VLOOKUP(S189,Таблица1[],4,0),0)*$E$2/100</f>
        <v>0</v>
      </c>
      <c r="BL189" s="5" t="str">
        <f t="shared" si="41"/>
        <v>,  0,0,0</v>
      </c>
      <c r="BM189" s="43">
        <f>IFERROR(VLOOKUP(T189,Таблица1[],3,0),0)*$E$2/100</f>
        <v>0</v>
      </c>
      <c r="BN189" s="43">
        <f>IFERROR(VLOOKUP(T189,Таблица1[],2,0),0)*$E$2/100</f>
        <v>0</v>
      </c>
      <c r="BO189" s="43">
        <f>IFERROR(VLOOKUP(T189,Таблица1[],4,0),0)*$E$2/100</f>
        <v>0</v>
      </c>
      <c r="BP189" s="5" t="str">
        <f t="shared" si="42"/>
        <v>,  0,0,0</v>
      </c>
      <c r="BQ189" s="43">
        <f>IFERROR(VLOOKUP(U189,Таблица1[],3,0),0)*$E$2/100</f>
        <v>0</v>
      </c>
      <c r="BR189" s="43">
        <f>IFERROR(VLOOKUP(U189,Таблица1[],2,0),0)*$E$2/100</f>
        <v>0</v>
      </c>
      <c r="BS189" s="43">
        <f>IFERROR(VLOOKUP(U189,Таблица1[],4,0),0)*$E$2/100</f>
        <v>0</v>
      </c>
      <c r="BT189" s="5" t="str">
        <f t="shared" si="43"/>
        <v>,  0,0,0</v>
      </c>
      <c r="BU189" s="43">
        <f>IFERROR(VLOOKUP(V189,Таблица1[],3,0),0)*$E$2/100</f>
        <v>0</v>
      </c>
      <c r="BV189" s="43">
        <f>IFERROR(VLOOKUP(V189,Таблица1[],2,0),0)*$E$2/100</f>
        <v>0</v>
      </c>
      <c r="BW189" s="43">
        <f>IFERROR(VLOOKUP(V189,Таблица1[],4,0),0)*$E$2/100</f>
        <v>0</v>
      </c>
      <c r="BX189" s="5" t="str">
        <f t="shared" si="44"/>
        <v>,  0,0,0</v>
      </c>
      <c r="BY189" s="43">
        <f>IFERROR(VLOOKUP(W189,Таблица1[],3,0),0)*$E$2/100</f>
        <v>0</v>
      </c>
      <c r="BZ189" s="43">
        <f>IFERROR(VLOOKUP(W189,Таблица1[],2,0),0)*$E$2/100</f>
        <v>0</v>
      </c>
      <c r="CA189" s="43">
        <f>IFERROR(VLOOKUP(W189,Таблица1[],4,0),0)*$E$2/100</f>
        <v>0</v>
      </c>
      <c r="CB189" s="5" t="str">
        <f t="shared" si="45"/>
        <v>,  0,0,0</v>
      </c>
      <c r="CC189" s="43">
        <f>IFERROR(VLOOKUP(X189,Таблица1[],3,0),0)*$E$2/100</f>
        <v>0</v>
      </c>
      <c r="CD189" s="43">
        <f>IFERROR(VLOOKUP(X189,Таблица1[],2,0),0)*$E$2/100</f>
        <v>0</v>
      </c>
      <c r="CE189" s="43">
        <f>IFERROR(VLOOKUP(X189,Таблица1[],4,0),0)*$E$2/100</f>
        <v>0</v>
      </c>
      <c r="CF189" s="5" t="str">
        <f t="shared" si="46"/>
        <v>,  0,0,0</v>
      </c>
      <c r="CG189" s="43">
        <f>IFERROR(VLOOKUP(Y189,Таблица1[],3,0),0)*$E$2/100</f>
        <v>0</v>
      </c>
      <c r="CH189" s="43">
        <f>IFERROR(VLOOKUP(Y189,Таблица1[],2,0),0)*$E$2/100</f>
        <v>0</v>
      </c>
      <c r="CI189" s="43">
        <f>IFERROR(VLOOKUP(Y189,Таблица1[],4,0),0)*$E$2/100</f>
        <v>0</v>
      </c>
      <c r="CJ189" s="5" t="str">
        <f t="shared" si="47"/>
        <v>,  0,0,0</v>
      </c>
      <c r="CK189" s="43">
        <f>IFERROR(VLOOKUP(Z189,Таблица1[],3,0),0)*$E$2/100</f>
        <v>0</v>
      </c>
      <c r="CL189" s="43">
        <f>IFERROR(VLOOKUP(Z189,Таблица1[],2,0),0)*$E$2/100</f>
        <v>0</v>
      </c>
      <c r="CM189" s="43">
        <f>IFERROR(VLOOKUP(Z189,Таблица1[],4,0),0)*$E$2/100</f>
        <v>0</v>
      </c>
      <c r="CN189" s="5" t="str">
        <f t="shared" si="48"/>
        <v>,  0,0,0</v>
      </c>
      <c r="CO189" s="43">
        <f>IFERROR(VLOOKUP(AA189,Таблица1[],3,0),0)*$E$2/100</f>
        <v>0</v>
      </c>
      <c r="CP189" s="43">
        <f>IFERROR(VLOOKUP(AA189,Таблица1[],2,0),0)*$E$2/100</f>
        <v>0</v>
      </c>
      <c r="CQ189" s="43">
        <f>IFERROR(VLOOKUP(AA189,Таблица1[],4,0),0)*$E$2/100</f>
        <v>0</v>
      </c>
      <c r="CR189" s="5" t="str">
        <f t="shared" si="49"/>
        <v>,  0,0,0</v>
      </c>
    </row>
    <row r="190" spans="2:96" x14ac:dyDescent="0.45">
      <c r="B190" s="43">
        <v>64</v>
      </c>
      <c r="C190" s="43">
        <v>0</v>
      </c>
      <c r="D190" s="43">
        <v>20</v>
      </c>
      <c r="E190" s="43">
        <v>1</v>
      </c>
      <c r="F190" t="str">
        <f t="shared" si="50"/>
        <v>64,0,20,1</v>
      </c>
      <c r="AC190" t="str">
        <f>CONCATENATE($X$2,F190,CR190,CN190,CJ190,CF190,CB190,BX190,BT190,BP190,BL190,BH190,BD190,AZ190)</f>
        <v>.DB   64,0,20,1,  0,0,0,  0,0,0,  0,0,0,  0,0,0,  0,0,0,  0,0,0,  0,0,0,  0,0,0,  0,0,0,  0,0,0,  0,0,0,  0,0,0</v>
      </c>
      <c r="AD190" s="43" t="s">
        <v>24</v>
      </c>
      <c r="AE190" s="43"/>
      <c r="AF190" s="43"/>
      <c r="AG190" s="49">
        <f>IFERROR(VLOOKUP(HLOOKUP($AG$4,$H$4:$AA$24,ROW(AH190)-3, FALSE),Таблица1[],3,0),0)*$E$2/100</f>
        <v>0</v>
      </c>
      <c r="AH190" s="49">
        <f>IFERROR(VLOOKUP(HLOOKUP($AG$4,$H$4:$AA$24,ROW(AH190)-3, FALSE),Таблица1[],2,0),0)*$E$2/100</f>
        <v>0</v>
      </c>
      <c r="AI190" s="49">
        <f>IFERROR(VLOOKUP(HLOOKUP($AG$4,$H$4:$AA$24,ROW(AH190)-3, FALSE),Таблица1[],4,0),0)*$E$2/100</f>
        <v>0</v>
      </c>
      <c r="AJ190" s="5" t="str">
        <f t="shared" si="34"/>
        <v>,  0,0,0</v>
      </c>
      <c r="AK190" s="49">
        <f>IFERROR(VLOOKUP(G190,Таблица1[],3,0),0)*$E$2/100</f>
        <v>0</v>
      </c>
      <c r="AL190" s="43">
        <f>IFERROR(VLOOKUP(G190,Таблица1[],2,0),0)*$E$2/100</f>
        <v>0</v>
      </c>
      <c r="AM190" s="43">
        <f>IFERROR(VLOOKUP(G190,Таблица1[],4,0),0)*$E$2/100</f>
        <v>0</v>
      </c>
      <c r="AN190" s="5" t="str">
        <f t="shared" si="35"/>
        <v>,  0,0,0</v>
      </c>
      <c r="AO190" s="49">
        <f>IFERROR(VLOOKUP(K190,Таблица1[],3,0),0)*$E$2/100</f>
        <v>0</v>
      </c>
      <c r="AP190" s="43">
        <f>IFERROR(VLOOKUP(K190,Таблица1[],2,0),0)*$E$2/100</f>
        <v>0</v>
      </c>
      <c r="AQ190" s="43">
        <f>IFERROR(VLOOKUP(K190,Таблица1[],4,0),0)*$E$2/100</f>
        <v>0</v>
      </c>
      <c r="AR190" s="5" t="str">
        <f t="shared" si="36"/>
        <v>,  0,0,0</v>
      </c>
      <c r="AS190" s="49">
        <f>IFERROR(VLOOKUP(O190,Таблица1[],3,0),0)*$E$2/100</f>
        <v>0</v>
      </c>
      <c r="AT190" s="43">
        <f>IFERROR(VLOOKUP(O190,Таблица1[],2,0),0)*$E$2/100</f>
        <v>0</v>
      </c>
      <c r="AU190" s="43">
        <f>IFERROR(VLOOKUP(O190,Таблица1[],4,0),0)*$E$2/100</f>
        <v>0</v>
      </c>
      <c r="AV190" s="5" t="str">
        <f t="shared" si="37"/>
        <v>,  0,0,0</v>
      </c>
      <c r="AW190" s="47">
        <f>IFERROR(VLOOKUP(P190,Таблица1[],3,0),0)*$E$2/100</f>
        <v>0</v>
      </c>
      <c r="AX190" s="43">
        <f>IFERROR(VLOOKUP(P190,Таблица1[],2,0),0)*$E$2/100</f>
        <v>0</v>
      </c>
      <c r="AY190" s="43">
        <f>IFERROR(VLOOKUP(P190,Таблица1[],4,0),0)*$E$2/100</f>
        <v>0</v>
      </c>
      <c r="AZ190" s="5" t="str">
        <f t="shared" si="38"/>
        <v>,  0,0,0</v>
      </c>
      <c r="BA190" s="43">
        <f>IFERROR(VLOOKUP(Q190,Таблица1[],3,0),0)*$E$2/100</f>
        <v>0</v>
      </c>
      <c r="BB190" s="43">
        <f>IFERROR(VLOOKUP(Q190,Таблица1[],2,0),0)*$E$2/100</f>
        <v>0</v>
      </c>
      <c r="BC190" s="43">
        <f>IFERROR(VLOOKUP(Q190,Таблица1[],4,0),0)*$E$2/100</f>
        <v>0</v>
      </c>
      <c r="BD190" s="5" t="str">
        <f t="shared" si="39"/>
        <v>,  0,0,0</v>
      </c>
      <c r="BE190" s="43">
        <f>IFERROR(VLOOKUP(R190,Таблица1[],3,0),0)*$E$2/100</f>
        <v>0</v>
      </c>
      <c r="BF190" s="43">
        <f>IFERROR(VLOOKUP(R190,Таблица1[],2,0),0)*$E$2/100</f>
        <v>0</v>
      </c>
      <c r="BG190" s="43">
        <f>IFERROR(VLOOKUP(R190,Таблица1[],4,0),0)*$E$2/100</f>
        <v>0</v>
      </c>
      <c r="BH190" s="5" t="str">
        <f t="shared" si="40"/>
        <v>,  0,0,0</v>
      </c>
      <c r="BI190" s="43">
        <f>IFERROR(VLOOKUP(S190,Таблица1[],3,0),0)*$E$2/100</f>
        <v>0</v>
      </c>
      <c r="BJ190" s="43">
        <f>IFERROR(VLOOKUP(S190,Таблица1[],2,0),0)*$E$2/100</f>
        <v>0</v>
      </c>
      <c r="BK190" s="43">
        <f>IFERROR(VLOOKUP(S190,Таблица1[],4,0),0)*$E$2/100</f>
        <v>0</v>
      </c>
      <c r="BL190" s="5" t="str">
        <f t="shared" si="41"/>
        <v>,  0,0,0</v>
      </c>
      <c r="BM190" s="43">
        <f>IFERROR(VLOOKUP(T190,Таблица1[],3,0),0)*$E$2/100</f>
        <v>0</v>
      </c>
      <c r="BN190" s="43">
        <f>IFERROR(VLOOKUP(T190,Таблица1[],2,0),0)*$E$2/100</f>
        <v>0</v>
      </c>
      <c r="BO190" s="43">
        <f>IFERROR(VLOOKUP(T190,Таблица1[],4,0),0)*$E$2/100</f>
        <v>0</v>
      </c>
      <c r="BP190" s="5" t="str">
        <f t="shared" si="42"/>
        <v>,  0,0,0</v>
      </c>
      <c r="BQ190" s="43">
        <f>IFERROR(VLOOKUP(U190,Таблица1[],3,0),0)*$E$2/100</f>
        <v>0</v>
      </c>
      <c r="BR190" s="43">
        <f>IFERROR(VLOOKUP(U190,Таблица1[],2,0),0)*$E$2/100</f>
        <v>0</v>
      </c>
      <c r="BS190" s="43">
        <f>IFERROR(VLOOKUP(U190,Таблица1[],4,0),0)*$E$2/100</f>
        <v>0</v>
      </c>
      <c r="BT190" s="5" t="str">
        <f t="shared" si="43"/>
        <v>,  0,0,0</v>
      </c>
      <c r="BU190" s="43">
        <f>IFERROR(VLOOKUP(V190,Таблица1[],3,0),0)*$E$2/100</f>
        <v>0</v>
      </c>
      <c r="BV190" s="43">
        <f>IFERROR(VLOOKUP(V190,Таблица1[],2,0),0)*$E$2/100</f>
        <v>0</v>
      </c>
      <c r="BW190" s="43">
        <f>IFERROR(VLOOKUP(V190,Таблица1[],4,0),0)*$E$2/100</f>
        <v>0</v>
      </c>
      <c r="BX190" s="5" t="str">
        <f t="shared" si="44"/>
        <v>,  0,0,0</v>
      </c>
      <c r="BY190" s="43">
        <f>IFERROR(VLOOKUP(W190,Таблица1[],3,0),0)*$E$2/100</f>
        <v>0</v>
      </c>
      <c r="BZ190" s="43">
        <f>IFERROR(VLOOKUP(W190,Таблица1[],2,0),0)*$E$2/100</f>
        <v>0</v>
      </c>
      <c r="CA190" s="43">
        <f>IFERROR(VLOOKUP(W190,Таблица1[],4,0),0)*$E$2/100</f>
        <v>0</v>
      </c>
      <c r="CB190" s="5" t="str">
        <f t="shared" si="45"/>
        <v>,  0,0,0</v>
      </c>
      <c r="CC190" s="43">
        <f>IFERROR(VLOOKUP(X190,Таблица1[],3,0),0)*$E$2/100</f>
        <v>0</v>
      </c>
      <c r="CD190" s="43">
        <f>IFERROR(VLOOKUP(X190,Таблица1[],2,0),0)*$E$2/100</f>
        <v>0</v>
      </c>
      <c r="CE190" s="43">
        <f>IFERROR(VLOOKUP(X190,Таблица1[],4,0),0)*$E$2/100</f>
        <v>0</v>
      </c>
      <c r="CF190" s="5" t="str">
        <f t="shared" si="46"/>
        <v>,  0,0,0</v>
      </c>
      <c r="CG190" s="43">
        <f>IFERROR(VLOOKUP(Y190,Таблица1[],3,0),0)*$E$2/100</f>
        <v>0</v>
      </c>
      <c r="CH190" s="43">
        <f>IFERROR(VLOOKUP(Y190,Таблица1[],2,0),0)*$E$2/100</f>
        <v>0</v>
      </c>
      <c r="CI190" s="43">
        <f>IFERROR(VLOOKUP(Y190,Таблица1[],4,0),0)*$E$2/100</f>
        <v>0</v>
      </c>
      <c r="CJ190" s="5" t="str">
        <f t="shared" si="47"/>
        <v>,  0,0,0</v>
      </c>
      <c r="CK190" s="43">
        <f>IFERROR(VLOOKUP(Z190,Таблица1[],3,0),0)*$E$2/100</f>
        <v>0</v>
      </c>
      <c r="CL190" s="43">
        <f>IFERROR(VLOOKUP(Z190,Таблица1[],2,0),0)*$E$2/100</f>
        <v>0</v>
      </c>
      <c r="CM190" s="43">
        <f>IFERROR(VLOOKUP(Z190,Таблица1[],4,0),0)*$E$2/100</f>
        <v>0</v>
      </c>
      <c r="CN190" s="5" t="str">
        <f t="shared" si="48"/>
        <v>,  0,0,0</v>
      </c>
      <c r="CO190" s="43">
        <f>IFERROR(VLOOKUP(AA190,Таблица1[],3,0),0)*$E$2/100</f>
        <v>0</v>
      </c>
      <c r="CP190" s="43">
        <f>IFERROR(VLOOKUP(AA190,Таблица1[],2,0),0)*$E$2/100</f>
        <v>0</v>
      </c>
      <c r="CQ190" s="43">
        <f>IFERROR(VLOOKUP(AA190,Таблица1[],4,0),0)*$E$2/100</f>
        <v>0</v>
      </c>
      <c r="CR190" s="5" t="str">
        <f t="shared" si="49"/>
        <v>,  0,0,0</v>
      </c>
    </row>
    <row r="191" spans="2:96" x14ac:dyDescent="0.45">
      <c r="B191" s="43">
        <v>64</v>
      </c>
      <c r="C191" s="43">
        <v>0</v>
      </c>
      <c r="D191" s="43">
        <v>20</v>
      </c>
      <c r="E191" s="43">
        <v>1</v>
      </c>
      <c r="F191" t="str">
        <f t="shared" si="50"/>
        <v>64,0,20,1</v>
      </c>
      <c r="AC191" t="str">
        <f>CONCATENATE($X$2,F191,CR191,CN191,CJ191,CF191,CB191,BX191,BT191,BP191,BL191,BH191,BD191,AZ191)</f>
        <v>.DB   64,0,20,1,  0,0,0,  0,0,0,  0,0,0,  0,0,0,  0,0,0,  0,0,0,  0,0,0,  0,0,0,  0,0,0,  0,0,0,  0,0,0,  0,0,0</v>
      </c>
      <c r="AD191" s="43" t="s">
        <v>24</v>
      </c>
      <c r="AE191" s="43"/>
      <c r="AF191" s="43"/>
      <c r="AG191" s="49">
        <f>IFERROR(VLOOKUP(HLOOKUP($AG$4,$H$4:$AA$24,ROW(AH191)-3, FALSE),Таблица1[],3,0),0)*$E$2/100</f>
        <v>0</v>
      </c>
      <c r="AH191" s="49">
        <f>IFERROR(VLOOKUP(HLOOKUP($AG$4,$H$4:$AA$24,ROW(AH191)-3, FALSE),Таблица1[],2,0),0)*$E$2/100</f>
        <v>0</v>
      </c>
      <c r="AI191" s="49">
        <f>IFERROR(VLOOKUP(HLOOKUP($AG$4,$H$4:$AA$24,ROW(AH191)-3, FALSE),Таблица1[],4,0),0)*$E$2/100</f>
        <v>0</v>
      </c>
      <c r="AJ191" s="5" t="str">
        <f t="shared" si="34"/>
        <v>,  0,0,0</v>
      </c>
      <c r="AK191" s="49">
        <f>IFERROR(VLOOKUP(G191,Таблица1[],3,0),0)*$E$2/100</f>
        <v>0</v>
      </c>
      <c r="AL191" s="43">
        <f>IFERROR(VLOOKUP(G191,Таблица1[],2,0),0)*$E$2/100</f>
        <v>0</v>
      </c>
      <c r="AM191" s="43">
        <f>IFERROR(VLOOKUP(G191,Таблица1[],4,0),0)*$E$2/100</f>
        <v>0</v>
      </c>
      <c r="AN191" s="5" t="str">
        <f t="shared" si="35"/>
        <v>,  0,0,0</v>
      </c>
      <c r="AO191" s="49">
        <f>IFERROR(VLOOKUP(K191,Таблица1[],3,0),0)*$E$2/100</f>
        <v>0</v>
      </c>
      <c r="AP191" s="43">
        <f>IFERROR(VLOOKUP(K191,Таблица1[],2,0),0)*$E$2/100</f>
        <v>0</v>
      </c>
      <c r="AQ191" s="43">
        <f>IFERROR(VLOOKUP(K191,Таблица1[],4,0),0)*$E$2/100</f>
        <v>0</v>
      </c>
      <c r="AR191" s="5" t="str">
        <f t="shared" si="36"/>
        <v>,  0,0,0</v>
      </c>
      <c r="AS191" s="49">
        <f>IFERROR(VLOOKUP(O191,Таблица1[],3,0),0)*$E$2/100</f>
        <v>0</v>
      </c>
      <c r="AT191" s="43">
        <f>IFERROR(VLOOKUP(O191,Таблица1[],2,0),0)*$E$2/100</f>
        <v>0</v>
      </c>
      <c r="AU191" s="43">
        <f>IFERROR(VLOOKUP(O191,Таблица1[],4,0),0)*$E$2/100</f>
        <v>0</v>
      </c>
      <c r="AV191" s="5" t="str">
        <f t="shared" si="37"/>
        <v>,  0,0,0</v>
      </c>
      <c r="AW191" s="47">
        <f>IFERROR(VLOOKUP(P191,Таблица1[],3,0),0)*$E$2/100</f>
        <v>0</v>
      </c>
      <c r="AX191" s="43">
        <f>IFERROR(VLOOKUP(P191,Таблица1[],2,0),0)*$E$2/100</f>
        <v>0</v>
      </c>
      <c r="AY191" s="43">
        <f>IFERROR(VLOOKUP(P191,Таблица1[],4,0),0)*$E$2/100</f>
        <v>0</v>
      </c>
      <c r="AZ191" s="5" t="str">
        <f t="shared" si="38"/>
        <v>,  0,0,0</v>
      </c>
      <c r="BA191" s="43">
        <f>IFERROR(VLOOKUP(Q191,Таблица1[],3,0),0)*$E$2/100</f>
        <v>0</v>
      </c>
      <c r="BB191" s="43">
        <f>IFERROR(VLOOKUP(Q191,Таблица1[],2,0),0)*$E$2/100</f>
        <v>0</v>
      </c>
      <c r="BC191" s="43">
        <f>IFERROR(VLOOKUP(Q191,Таблица1[],4,0),0)*$E$2/100</f>
        <v>0</v>
      </c>
      <c r="BD191" s="5" t="str">
        <f t="shared" si="39"/>
        <v>,  0,0,0</v>
      </c>
      <c r="BE191" s="43">
        <f>IFERROR(VLOOKUP(R191,Таблица1[],3,0),0)*$E$2/100</f>
        <v>0</v>
      </c>
      <c r="BF191" s="43">
        <f>IFERROR(VLOOKUP(R191,Таблица1[],2,0),0)*$E$2/100</f>
        <v>0</v>
      </c>
      <c r="BG191" s="43">
        <f>IFERROR(VLOOKUP(R191,Таблица1[],4,0),0)*$E$2/100</f>
        <v>0</v>
      </c>
      <c r="BH191" s="5" t="str">
        <f t="shared" si="40"/>
        <v>,  0,0,0</v>
      </c>
      <c r="BI191" s="43">
        <f>IFERROR(VLOOKUP(S191,Таблица1[],3,0),0)*$E$2/100</f>
        <v>0</v>
      </c>
      <c r="BJ191" s="43">
        <f>IFERROR(VLOOKUP(S191,Таблица1[],2,0),0)*$E$2/100</f>
        <v>0</v>
      </c>
      <c r="BK191" s="43">
        <f>IFERROR(VLOOKUP(S191,Таблица1[],4,0),0)*$E$2/100</f>
        <v>0</v>
      </c>
      <c r="BL191" s="5" t="str">
        <f t="shared" si="41"/>
        <v>,  0,0,0</v>
      </c>
      <c r="BM191" s="43">
        <f>IFERROR(VLOOKUP(T191,Таблица1[],3,0),0)*$E$2/100</f>
        <v>0</v>
      </c>
      <c r="BN191" s="43">
        <f>IFERROR(VLOOKUP(T191,Таблица1[],2,0),0)*$E$2/100</f>
        <v>0</v>
      </c>
      <c r="BO191" s="43">
        <f>IFERROR(VLOOKUP(T191,Таблица1[],4,0),0)*$E$2/100</f>
        <v>0</v>
      </c>
      <c r="BP191" s="5" t="str">
        <f t="shared" si="42"/>
        <v>,  0,0,0</v>
      </c>
      <c r="BQ191" s="43">
        <f>IFERROR(VLOOKUP(U191,Таблица1[],3,0),0)*$E$2/100</f>
        <v>0</v>
      </c>
      <c r="BR191" s="43">
        <f>IFERROR(VLOOKUP(U191,Таблица1[],2,0),0)*$E$2/100</f>
        <v>0</v>
      </c>
      <c r="BS191" s="43">
        <f>IFERROR(VLOOKUP(U191,Таблица1[],4,0),0)*$E$2/100</f>
        <v>0</v>
      </c>
      <c r="BT191" s="5" t="str">
        <f t="shared" si="43"/>
        <v>,  0,0,0</v>
      </c>
      <c r="BU191" s="43">
        <f>IFERROR(VLOOKUP(V191,Таблица1[],3,0),0)*$E$2/100</f>
        <v>0</v>
      </c>
      <c r="BV191" s="43">
        <f>IFERROR(VLOOKUP(V191,Таблица1[],2,0),0)*$E$2/100</f>
        <v>0</v>
      </c>
      <c r="BW191" s="43">
        <f>IFERROR(VLOOKUP(V191,Таблица1[],4,0),0)*$E$2/100</f>
        <v>0</v>
      </c>
      <c r="BX191" s="5" t="str">
        <f t="shared" si="44"/>
        <v>,  0,0,0</v>
      </c>
      <c r="BY191" s="43">
        <f>IFERROR(VLOOKUP(W191,Таблица1[],3,0),0)*$E$2/100</f>
        <v>0</v>
      </c>
      <c r="BZ191" s="43">
        <f>IFERROR(VLOOKUP(W191,Таблица1[],2,0),0)*$E$2/100</f>
        <v>0</v>
      </c>
      <c r="CA191" s="43">
        <f>IFERROR(VLOOKUP(W191,Таблица1[],4,0),0)*$E$2/100</f>
        <v>0</v>
      </c>
      <c r="CB191" s="5" t="str">
        <f t="shared" si="45"/>
        <v>,  0,0,0</v>
      </c>
      <c r="CC191" s="43">
        <f>IFERROR(VLOOKUP(X191,Таблица1[],3,0),0)*$E$2/100</f>
        <v>0</v>
      </c>
      <c r="CD191" s="43">
        <f>IFERROR(VLOOKUP(X191,Таблица1[],2,0),0)*$E$2/100</f>
        <v>0</v>
      </c>
      <c r="CE191" s="43">
        <f>IFERROR(VLOOKUP(X191,Таблица1[],4,0),0)*$E$2/100</f>
        <v>0</v>
      </c>
      <c r="CF191" s="5" t="str">
        <f t="shared" si="46"/>
        <v>,  0,0,0</v>
      </c>
      <c r="CG191" s="43">
        <f>IFERROR(VLOOKUP(Y191,Таблица1[],3,0),0)*$E$2/100</f>
        <v>0</v>
      </c>
      <c r="CH191" s="43">
        <f>IFERROR(VLOOKUP(Y191,Таблица1[],2,0),0)*$E$2/100</f>
        <v>0</v>
      </c>
      <c r="CI191" s="43">
        <f>IFERROR(VLOOKUP(Y191,Таблица1[],4,0),0)*$E$2/100</f>
        <v>0</v>
      </c>
      <c r="CJ191" s="5" t="str">
        <f t="shared" si="47"/>
        <v>,  0,0,0</v>
      </c>
      <c r="CK191" s="43">
        <f>IFERROR(VLOOKUP(Z191,Таблица1[],3,0),0)*$E$2/100</f>
        <v>0</v>
      </c>
      <c r="CL191" s="43">
        <f>IFERROR(VLOOKUP(Z191,Таблица1[],2,0),0)*$E$2/100</f>
        <v>0</v>
      </c>
      <c r="CM191" s="43">
        <f>IFERROR(VLOOKUP(Z191,Таблица1[],4,0),0)*$E$2/100</f>
        <v>0</v>
      </c>
      <c r="CN191" s="5" t="str">
        <f t="shared" si="48"/>
        <v>,  0,0,0</v>
      </c>
      <c r="CO191" s="43">
        <f>IFERROR(VLOOKUP(AA191,Таблица1[],3,0),0)*$E$2/100</f>
        <v>0</v>
      </c>
      <c r="CP191" s="43">
        <f>IFERROR(VLOOKUP(AA191,Таблица1[],2,0),0)*$E$2/100</f>
        <v>0</v>
      </c>
      <c r="CQ191" s="43">
        <f>IFERROR(VLOOKUP(AA191,Таблица1[],4,0),0)*$E$2/100</f>
        <v>0</v>
      </c>
      <c r="CR191" s="5" t="str">
        <f t="shared" si="49"/>
        <v>,  0,0,0</v>
      </c>
    </row>
    <row r="192" spans="2:96" x14ac:dyDescent="0.45">
      <c r="B192" s="43">
        <v>64</v>
      </c>
      <c r="C192" s="43">
        <v>0</v>
      </c>
      <c r="D192" s="43">
        <v>20</v>
      </c>
      <c r="E192" s="43">
        <v>1</v>
      </c>
      <c r="F192" t="str">
        <f t="shared" si="50"/>
        <v>64,0,20,1</v>
      </c>
      <c r="AC192" t="str">
        <f>CONCATENATE($X$2,F192,CR192,CN192,CJ192,CF192,CB192,BX192,BT192,BP192,BL192,BH192,BD192,AZ192)</f>
        <v>.DB   64,0,20,1,  0,0,0,  0,0,0,  0,0,0,  0,0,0,  0,0,0,  0,0,0,  0,0,0,  0,0,0,  0,0,0,  0,0,0,  0,0,0,  0,0,0</v>
      </c>
      <c r="AD192" s="43" t="s">
        <v>24</v>
      </c>
      <c r="AE192" s="43"/>
      <c r="AF192" s="43"/>
      <c r="AG192" s="49">
        <f>IFERROR(VLOOKUP(HLOOKUP($AG$4,$H$4:$AA$24,ROW(AH192)-3, FALSE),Таблица1[],3,0),0)*$E$2/100</f>
        <v>0</v>
      </c>
      <c r="AH192" s="49">
        <f>IFERROR(VLOOKUP(HLOOKUP($AG$4,$H$4:$AA$24,ROW(AH192)-3, FALSE),Таблица1[],2,0),0)*$E$2/100</f>
        <v>0</v>
      </c>
      <c r="AI192" s="49">
        <f>IFERROR(VLOOKUP(HLOOKUP($AG$4,$H$4:$AA$24,ROW(AH192)-3, FALSE),Таблица1[],4,0),0)*$E$2/100</f>
        <v>0</v>
      </c>
      <c r="AJ192" s="5" t="str">
        <f t="shared" si="34"/>
        <v>,  0,0,0</v>
      </c>
      <c r="AK192" s="49">
        <f>IFERROR(VLOOKUP(G192,Таблица1[],3,0),0)*$E$2/100</f>
        <v>0</v>
      </c>
      <c r="AL192" s="43">
        <f>IFERROR(VLOOKUP(G192,Таблица1[],2,0),0)*$E$2/100</f>
        <v>0</v>
      </c>
      <c r="AM192" s="43">
        <f>IFERROR(VLOOKUP(G192,Таблица1[],4,0),0)*$E$2/100</f>
        <v>0</v>
      </c>
      <c r="AN192" s="5" t="str">
        <f t="shared" si="35"/>
        <v>,  0,0,0</v>
      </c>
      <c r="AO192" s="49">
        <f>IFERROR(VLOOKUP(K192,Таблица1[],3,0),0)*$E$2/100</f>
        <v>0</v>
      </c>
      <c r="AP192" s="43">
        <f>IFERROR(VLOOKUP(K192,Таблица1[],2,0),0)*$E$2/100</f>
        <v>0</v>
      </c>
      <c r="AQ192" s="43">
        <f>IFERROR(VLOOKUP(K192,Таблица1[],4,0),0)*$E$2/100</f>
        <v>0</v>
      </c>
      <c r="AR192" s="5" t="str">
        <f t="shared" si="36"/>
        <v>,  0,0,0</v>
      </c>
      <c r="AS192" s="49">
        <f>IFERROR(VLOOKUP(O192,Таблица1[],3,0),0)*$E$2/100</f>
        <v>0</v>
      </c>
      <c r="AT192" s="43">
        <f>IFERROR(VLOOKUP(O192,Таблица1[],2,0),0)*$E$2/100</f>
        <v>0</v>
      </c>
      <c r="AU192" s="43">
        <f>IFERROR(VLOOKUP(O192,Таблица1[],4,0),0)*$E$2/100</f>
        <v>0</v>
      </c>
      <c r="AV192" s="5" t="str">
        <f t="shared" si="37"/>
        <v>,  0,0,0</v>
      </c>
      <c r="AW192" s="47">
        <f>IFERROR(VLOOKUP(P192,Таблица1[],3,0),0)*$E$2/100</f>
        <v>0</v>
      </c>
      <c r="AX192" s="43">
        <f>IFERROR(VLOOKUP(P192,Таблица1[],2,0),0)*$E$2/100</f>
        <v>0</v>
      </c>
      <c r="AY192" s="43">
        <f>IFERROR(VLOOKUP(P192,Таблица1[],4,0),0)*$E$2/100</f>
        <v>0</v>
      </c>
      <c r="AZ192" s="5" t="str">
        <f t="shared" si="38"/>
        <v>,  0,0,0</v>
      </c>
      <c r="BA192" s="43">
        <f>IFERROR(VLOOKUP(Q192,Таблица1[],3,0),0)*$E$2/100</f>
        <v>0</v>
      </c>
      <c r="BB192" s="43">
        <f>IFERROR(VLOOKUP(Q192,Таблица1[],2,0),0)*$E$2/100</f>
        <v>0</v>
      </c>
      <c r="BC192" s="43">
        <f>IFERROR(VLOOKUP(Q192,Таблица1[],4,0),0)*$E$2/100</f>
        <v>0</v>
      </c>
      <c r="BD192" s="5" t="str">
        <f t="shared" si="39"/>
        <v>,  0,0,0</v>
      </c>
      <c r="BE192" s="43">
        <f>IFERROR(VLOOKUP(R192,Таблица1[],3,0),0)*$E$2/100</f>
        <v>0</v>
      </c>
      <c r="BF192" s="43">
        <f>IFERROR(VLOOKUP(R192,Таблица1[],2,0),0)*$E$2/100</f>
        <v>0</v>
      </c>
      <c r="BG192" s="43">
        <f>IFERROR(VLOOKUP(R192,Таблица1[],4,0),0)*$E$2/100</f>
        <v>0</v>
      </c>
      <c r="BH192" s="5" t="str">
        <f t="shared" si="40"/>
        <v>,  0,0,0</v>
      </c>
      <c r="BI192" s="43">
        <f>IFERROR(VLOOKUP(S192,Таблица1[],3,0),0)*$E$2/100</f>
        <v>0</v>
      </c>
      <c r="BJ192" s="43">
        <f>IFERROR(VLOOKUP(S192,Таблица1[],2,0),0)*$E$2/100</f>
        <v>0</v>
      </c>
      <c r="BK192" s="43">
        <f>IFERROR(VLOOKUP(S192,Таблица1[],4,0),0)*$E$2/100</f>
        <v>0</v>
      </c>
      <c r="BL192" s="5" t="str">
        <f t="shared" si="41"/>
        <v>,  0,0,0</v>
      </c>
      <c r="BM192" s="43">
        <f>IFERROR(VLOOKUP(T192,Таблица1[],3,0),0)*$E$2/100</f>
        <v>0</v>
      </c>
      <c r="BN192" s="43">
        <f>IFERROR(VLOOKUP(T192,Таблица1[],2,0),0)*$E$2/100</f>
        <v>0</v>
      </c>
      <c r="BO192" s="43">
        <f>IFERROR(VLOOKUP(T192,Таблица1[],4,0),0)*$E$2/100</f>
        <v>0</v>
      </c>
      <c r="BP192" s="5" t="str">
        <f t="shared" si="42"/>
        <v>,  0,0,0</v>
      </c>
      <c r="BQ192" s="43">
        <f>IFERROR(VLOOKUP(U192,Таблица1[],3,0),0)*$E$2/100</f>
        <v>0</v>
      </c>
      <c r="BR192" s="43">
        <f>IFERROR(VLOOKUP(U192,Таблица1[],2,0),0)*$E$2/100</f>
        <v>0</v>
      </c>
      <c r="BS192" s="43">
        <f>IFERROR(VLOOKUP(U192,Таблица1[],4,0),0)*$E$2/100</f>
        <v>0</v>
      </c>
      <c r="BT192" s="5" t="str">
        <f t="shared" si="43"/>
        <v>,  0,0,0</v>
      </c>
      <c r="BU192" s="43">
        <f>IFERROR(VLOOKUP(V192,Таблица1[],3,0),0)*$E$2/100</f>
        <v>0</v>
      </c>
      <c r="BV192" s="43">
        <f>IFERROR(VLOOKUP(V192,Таблица1[],2,0),0)*$E$2/100</f>
        <v>0</v>
      </c>
      <c r="BW192" s="43">
        <f>IFERROR(VLOOKUP(V192,Таблица1[],4,0),0)*$E$2/100</f>
        <v>0</v>
      </c>
      <c r="BX192" s="5" t="str">
        <f t="shared" si="44"/>
        <v>,  0,0,0</v>
      </c>
      <c r="BY192" s="43">
        <f>IFERROR(VLOOKUP(W192,Таблица1[],3,0),0)*$E$2/100</f>
        <v>0</v>
      </c>
      <c r="BZ192" s="43">
        <f>IFERROR(VLOOKUP(W192,Таблица1[],2,0),0)*$E$2/100</f>
        <v>0</v>
      </c>
      <c r="CA192" s="43">
        <f>IFERROR(VLOOKUP(W192,Таблица1[],4,0),0)*$E$2/100</f>
        <v>0</v>
      </c>
      <c r="CB192" s="5" t="str">
        <f t="shared" si="45"/>
        <v>,  0,0,0</v>
      </c>
      <c r="CC192" s="43">
        <f>IFERROR(VLOOKUP(X192,Таблица1[],3,0),0)*$E$2/100</f>
        <v>0</v>
      </c>
      <c r="CD192" s="43">
        <f>IFERROR(VLOOKUP(X192,Таблица1[],2,0),0)*$E$2/100</f>
        <v>0</v>
      </c>
      <c r="CE192" s="43">
        <f>IFERROR(VLOOKUP(X192,Таблица1[],4,0),0)*$E$2/100</f>
        <v>0</v>
      </c>
      <c r="CF192" s="5" t="str">
        <f t="shared" si="46"/>
        <v>,  0,0,0</v>
      </c>
      <c r="CG192" s="43">
        <f>IFERROR(VLOOKUP(Y192,Таблица1[],3,0),0)*$E$2/100</f>
        <v>0</v>
      </c>
      <c r="CH192" s="43">
        <f>IFERROR(VLOOKUP(Y192,Таблица1[],2,0),0)*$E$2/100</f>
        <v>0</v>
      </c>
      <c r="CI192" s="43">
        <f>IFERROR(VLOOKUP(Y192,Таблица1[],4,0),0)*$E$2/100</f>
        <v>0</v>
      </c>
      <c r="CJ192" s="5" t="str">
        <f t="shared" si="47"/>
        <v>,  0,0,0</v>
      </c>
      <c r="CK192" s="43">
        <f>IFERROR(VLOOKUP(Z192,Таблица1[],3,0),0)*$E$2/100</f>
        <v>0</v>
      </c>
      <c r="CL192" s="43">
        <f>IFERROR(VLOOKUP(Z192,Таблица1[],2,0),0)*$E$2/100</f>
        <v>0</v>
      </c>
      <c r="CM192" s="43">
        <f>IFERROR(VLOOKUP(Z192,Таблица1[],4,0),0)*$E$2/100</f>
        <v>0</v>
      </c>
      <c r="CN192" s="5" t="str">
        <f t="shared" si="48"/>
        <v>,  0,0,0</v>
      </c>
      <c r="CO192" s="43">
        <f>IFERROR(VLOOKUP(AA192,Таблица1[],3,0),0)*$E$2/100</f>
        <v>0</v>
      </c>
      <c r="CP192" s="43">
        <f>IFERROR(VLOOKUP(AA192,Таблица1[],2,0),0)*$E$2/100</f>
        <v>0</v>
      </c>
      <c r="CQ192" s="43">
        <f>IFERROR(VLOOKUP(AA192,Таблица1[],4,0),0)*$E$2/100</f>
        <v>0</v>
      </c>
      <c r="CR192" s="5" t="str">
        <f t="shared" si="49"/>
        <v>,  0,0,0</v>
      </c>
    </row>
    <row r="193" spans="2:96" x14ac:dyDescent="0.45">
      <c r="B193" s="43">
        <v>64</v>
      </c>
      <c r="C193" s="43">
        <v>0</v>
      </c>
      <c r="D193" s="43">
        <v>20</v>
      </c>
      <c r="E193" s="43">
        <v>1</v>
      </c>
      <c r="F193" t="str">
        <f t="shared" si="50"/>
        <v>64,0,20,1</v>
      </c>
      <c r="AC193" t="str">
        <f>CONCATENATE($X$2,F193,CR193,CN193,CJ193,CF193,CB193,BX193,BT193,BP193,BL193,BH193,BD193,AZ193)</f>
        <v>.DB   64,0,20,1,  0,0,0,  0,0,0,  0,0,0,  0,0,0,  0,0,0,  0,0,0,  0,0,0,  0,0,0,  0,0,0,  0,0,0,  0,0,0,  0,0,0</v>
      </c>
      <c r="AD193" s="43" t="s">
        <v>24</v>
      </c>
      <c r="AE193" s="43"/>
      <c r="AF193" s="43"/>
      <c r="AG193" s="49">
        <f>IFERROR(VLOOKUP(HLOOKUP($AG$4,$H$4:$AA$24,ROW(AH193)-3, FALSE),Таблица1[],3,0),0)*$E$2/100</f>
        <v>0</v>
      </c>
      <c r="AH193" s="49">
        <f>IFERROR(VLOOKUP(HLOOKUP($AG$4,$H$4:$AA$24,ROW(AH193)-3, FALSE),Таблица1[],2,0),0)*$E$2/100</f>
        <v>0</v>
      </c>
      <c r="AI193" s="49">
        <f>IFERROR(VLOOKUP(HLOOKUP($AG$4,$H$4:$AA$24,ROW(AH193)-3, FALSE),Таблица1[],4,0),0)*$E$2/100</f>
        <v>0</v>
      </c>
      <c r="AJ193" s="5" t="str">
        <f t="shared" si="34"/>
        <v>,  0,0,0</v>
      </c>
      <c r="AK193" s="49">
        <f>IFERROR(VLOOKUP(G193,Таблица1[],3,0),0)*$E$2/100</f>
        <v>0</v>
      </c>
      <c r="AL193" s="43">
        <f>IFERROR(VLOOKUP(G193,Таблица1[],2,0),0)*$E$2/100</f>
        <v>0</v>
      </c>
      <c r="AM193" s="43">
        <f>IFERROR(VLOOKUP(G193,Таблица1[],4,0),0)*$E$2/100</f>
        <v>0</v>
      </c>
      <c r="AN193" s="5" t="str">
        <f t="shared" si="35"/>
        <v>,  0,0,0</v>
      </c>
      <c r="AO193" s="49">
        <f>IFERROR(VLOOKUP(K193,Таблица1[],3,0),0)*$E$2/100</f>
        <v>0</v>
      </c>
      <c r="AP193" s="43">
        <f>IFERROR(VLOOKUP(K193,Таблица1[],2,0),0)*$E$2/100</f>
        <v>0</v>
      </c>
      <c r="AQ193" s="43">
        <f>IFERROR(VLOOKUP(K193,Таблица1[],4,0),0)*$E$2/100</f>
        <v>0</v>
      </c>
      <c r="AR193" s="5" t="str">
        <f t="shared" si="36"/>
        <v>,  0,0,0</v>
      </c>
      <c r="AS193" s="49">
        <f>IFERROR(VLOOKUP(O193,Таблица1[],3,0),0)*$E$2/100</f>
        <v>0</v>
      </c>
      <c r="AT193" s="43">
        <f>IFERROR(VLOOKUP(O193,Таблица1[],2,0),0)*$E$2/100</f>
        <v>0</v>
      </c>
      <c r="AU193" s="43">
        <f>IFERROR(VLOOKUP(O193,Таблица1[],4,0),0)*$E$2/100</f>
        <v>0</v>
      </c>
      <c r="AV193" s="5" t="str">
        <f t="shared" si="37"/>
        <v>,  0,0,0</v>
      </c>
      <c r="AW193" s="47">
        <f>IFERROR(VLOOKUP(P193,Таблица1[],3,0),0)*$E$2/100</f>
        <v>0</v>
      </c>
      <c r="AX193" s="43">
        <f>IFERROR(VLOOKUP(P193,Таблица1[],2,0),0)*$E$2/100</f>
        <v>0</v>
      </c>
      <c r="AY193" s="43">
        <f>IFERROR(VLOOKUP(P193,Таблица1[],4,0),0)*$E$2/100</f>
        <v>0</v>
      </c>
      <c r="AZ193" s="5" t="str">
        <f t="shared" si="38"/>
        <v>,  0,0,0</v>
      </c>
      <c r="BA193" s="43">
        <f>IFERROR(VLOOKUP(Q193,Таблица1[],3,0),0)*$E$2/100</f>
        <v>0</v>
      </c>
      <c r="BB193" s="43">
        <f>IFERROR(VLOOKUP(Q193,Таблица1[],2,0),0)*$E$2/100</f>
        <v>0</v>
      </c>
      <c r="BC193" s="43">
        <f>IFERROR(VLOOKUP(Q193,Таблица1[],4,0),0)*$E$2/100</f>
        <v>0</v>
      </c>
      <c r="BD193" s="5" t="str">
        <f t="shared" si="39"/>
        <v>,  0,0,0</v>
      </c>
      <c r="BE193" s="43">
        <f>IFERROR(VLOOKUP(R193,Таблица1[],3,0),0)*$E$2/100</f>
        <v>0</v>
      </c>
      <c r="BF193" s="43">
        <f>IFERROR(VLOOKUP(R193,Таблица1[],2,0),0)*$E$2/100</f>
        <v>0</v>
      </c>
      <c r="BG193" s="43">
        <f>IFERROR(VLOOKUP(R193,Таблица1[],4,0),0)*$E$2/100</f>
        <v>0</v>
      </c>
      <c r="BH193" s="5" t="str">
        <f t="shared" si="40"/>
        <v>,  0,0,0</v>
      </c>
      <c r="BI193" s="43">
        <f>IFERROR(VLOOKUP(S193,Таблица1[],3,0),0)*$E$2/100</f>
        <v>0</v>
      </c>
      <c r="BJ193" s="43">
        <f>IFERROR(VLOOKUP(S193,Таблица1[],2,0),0)*$E$2/100</f>
        <v>0</v>
      </c>
      <c r="BK193" s="43">
        <f>IFERROR(VLOOKUP(S193,Таблица1[],4,0),0)*$E$2/100</f>
        <v>0</v>
      </c>
      <c r="BL193" s="5" t="str">
        <f t="shared" si="41"/>
        <v>,  0,0,0</v>
      </c>
      <c r="BM193" s="43">
        <f>IFERROR(VLOOKUP(T193,Таблица1[],3,0),0)*$E$2/100</f>
        <v>0</v>
      </c>
      <c r="BN193" s="43">
        <f>IFERROR(VLOOKUP(T193,Таблица1[],2,0),0)*$E$2/100</f>
        <v>0</v>
      </c>
      <c r="BO193" s="43">
        <f>IFERROR(VLOOKUP(T193,Таблица1[],4,0),0)*$E$2/100</f>
        <v>0</v>
      </c>
      <c r="BP193" s="5" t="str">
        <f t="shared" si="42"/>
        <v>,  0,0,0</v>
      </c>
      <c r="BQ193" s="43">
        <f>IFERROR(VLOOKUP(U193,Таблица1[],3,0),0)*$E$2/100</f>
        <v>0</v>
      </c>
      <c r="BR193" s="43">
        <f>IFERROR(VLOOKUP(U193,Таблица1[],2,0),0)*$E$2/100</f>
        <v>0</v>
      </c>
      <c r="BS193" s="43">
        <f>IFERROR(VLOOKUP(U193,Таблица1[],4,0),0)*$E$2/100</f>
        <v>0</v>
      </c>
      <c r="BT193" s="5" t="str">
        <f t="shared" si="43"/>
        <v>,  0,0,0</v>
      </c>
      <c r="BU193" s="43">
        <f>IFERROR(VLOOKUP(V193,Таблица1[],3,0),0)*$E$2/100</f>
        <v>0</v>
      </c>
      <c r="BV193" s="43">
        <f>IFERROR(VLOOKUP(V193,Таблица1[],2,0),0)*$E$2/100</f>
        <v>0</v>
      </c>
      <c r="BW193" s="43">
        <f>IFERROR(VLOOKUP(V193,Таблица1[],4,0),0)*$E$2/100</f>
        <v>0</v>
      </c>
      <c r="BX193" s="5" t="str">
        <f t="shared" si="44"/>
        <v>,  0,0,0</v>
      </c>
      <c r="BY193" s="43">
        <f>IFERROR(VLOOKUP(W193,Таблица1[],3,0),0)*$E$2/100</f>
        <v>0</v>
      </c>
      <c r="BZ193" s="43">
        <f>IFERROR(VLOOKUP(W193,Таблица1[],2,0),0)*$E$2/100</f>
        <v>0</v>
      </c>
      <c r="CA193" s="43">
        <f>IFERROR(VLOOKUP(W193,Таблица1[],4,0),0)*$E$2/100</f>
        <v>0</v>
      </c>
      <c r="CB193" s="5" t="str">
        <f t="shared" si="45"/>
        <v>,  0,0,0</v>
      </c>
      <c r="CC193" s="43">
        <f>IFERROR(VLOOKUP(X193,Таблица1[],3,0),0)*$E$2/100</f>
        <v>0</v>
      </c>
      <c r="CD193" s="43">
        <f>IFERROR(VLOOKUP(X193,Таблица1[],2,0),0)*$E$2/100</f>
        <v>0</v>
      </c>
      <c r="CE193" s="43">
        <f>IFERROR(VLOOKUP(X193,Таблица1[],4,0),0)*$E$2/100</f>
        <v>0</v>
      </c>
      <c r="CF193" s="5" t="str">
        <f t="shared" si="46"/>
        <v>,  0,0,0</v>
      </c>
      <c r="CG193" s="43">
        <f>IFERROR(VLOOKUP(Y193,Таблица1[],3,0),0)*$E$2/100</f>
        <v>0</v>
      </c>
      <c r="CH193" s="43">
        <f>IFERROR(VLOOKUP(Y193,Таблица1[],2,0),0)*$E$2/100</f>
        <v>0</v>
      </c>
      <c r="CI193" s="43">
        <f>IFERROR(VLOOKUP(Y193,Таблица1[],4,0),0)*$E$2/100</f>
        <v>0</v>
      </c>
      <c r="CJ193" s="5" t="str">
        <f t="shared" si="47"/>
        <v>,  0,0,0</v>
      </c>
      <c r="CK193" s="43">
        <f>IFERROR(VLOOKUP(Z193,Таблица1[],3,0),0)*$E$2/100</f>
        <v>0</v>
      </c>
      <c r="CL193" s="43">
        <f>IFERROR(VLOOKUP(Z193,Таблица1[],2,0),0)*$E$2/100</f>
        <v>0</v>
      </c>
      <c r="CM193" s="43">
        <f>IFERROR(VLOOKUP(Z193,Таблица1[],4,0),0)*$E$2/100</f>
        <v>0</v>
      </c>
      <c r="CN193" s="5" t="str">
        <f t="shared" si="48"/>
        <v>,  0,0,0</v>
      </c>
      <c r="CO193" s="43">
        <f>IFERROR(VLOOKUP(AA193,Таблица1[],3,0),0)*$E$2/100</f>
        <v>0</v>
      </c>
      <c r="CP193" s="43">
        <f>IFERROR(VLOOKUP(AA193,Таблица1[],2,0),0)*$E$2/100</f>
        <v>0</v>
      </c>
      <c r="CQ193" s="43">
        <f>IFERROR(VLOOKUP(AA193,Таблица1[],4,0),0)*$E$2/100</f>
        <v>0</v>
      </c>
      <c r="CR193" s="5" t="str">
        <f t="shared" si="49"/>
        <v>,  0,0,0</v>
      </c>
    </row>
    <row r="194" spans="2:96" x14ac:dyDescent="0.45">
      <c r="B194" s="43">
        <v>64</v>
      </c>
      <c r="C194" s="43">
        <v>0</v>
      </c>
      <c r="D194" s="43">
        <v>20</v>
      </c>
      <c r="E194" s="43">
        <v>1</v>
      </c>
      <c r="F194" t="str">
        <f t="shared" si="50"/>
        <v>64,0,20,1</v>
      </c>
      <c r="AC194" t="str">
        <f>CONCATENATE($X$2,F194,CR194,CN194,CJ194,CF194,CB194,BX194,BT194,BP194,BL194,BH194,BD194,AZ194)</f>
        <v>.DB   64,0,20,1,  0,0,0,  0,0,0,  0,0,0,  0,0,0,  0,0,0,  0,0,0,  0,0,0,  0,0,0,  0,0,0,  0,0,0,  0,0,0,  0,0,0</v>
      </c>
      <c r="AD194" s="43" t="s">
        <v>24</v>
      </c>
      <c r="AE194" s="43"/>
      <c r="AF194" s="43"/>
      <c r="AG194" s="49">
        <f>IFERROR(VLOOKUP(HLOOKUP($AG$4,$H$4:$AA$24,ROW(AH194)-3, FALSE),Таблица1[],3,0),0)*$E$2/100</f>
        <v>0</v>
      </c>
      <c r="AH194" s="49">
        <f>IFERROR(VLOOKUP(HLOOKUP($AG$4,$H$4:$AA$24,ROW(AH194)-3, FALSE),Таблица1[],2,0),0)*$E$2/100</f>
        <v>0</v>
      </c>
      <c r="AI194" s="49">
        <f>IFERROR(VLOOKUP(HLOOKUP($AG$4,$H$4:$AA$24,ROW(AH194)-3, FALSE),Таблица1[],4,0),0)*$E$2/100</f>
        <v>0</v>
      </c>
      <c r="AJ194" s="5" t="str">
        <f t="shared" si="34"/>
        <v>,  0,0,0</v>
      </c>
      <c r="AK194" s="49">
        <f>IFERROR(VLOOKUP(G194,Таблица1[],3,0),0)*$E$2/100</f>
        <v>0</v>
      </c>
      <c r="AL194" s="43">
        <f>IFERROR(VLOOKUP(G194,Таблица1[],2,0),0)*$E$2/100</f>
        <v>0</v>
      </c>
      <c r="AM194" s="43">
        <f>IFERROR(VLOOKUP(G194,Таблица1[],4,0),0)*$E$2/100</f>
        <v>0</v>
      </c>
      <c r="AN194" s="5" t="str">
        <f t="shared" si="35"/>
        <v>,  0,0,0</v>
      </c>
      <c r="AO194" s="49">
        <f>IFERROR(VLOOKUP(K194,Таблица1[],3,0),0)*$E$2/100</f>
        <v>0</v>
      </c>
      <c r="AP194" s="43">
        <f>IFERROR(VLOOKUP(K194,Таблица1[],2,0),0)*$E$2/100</f>
        <v>0</v>
      </c>
      <c r="AQ194" s="43">
        <f>IFERROR(VLOOKUP(K194,Таблица1[],4,0),0)*$E$2/100</f>
        <v>0</v>
      </c>
      <c r="AR194" s="5" t="str">
        <f t="shared" si="36"/>
        <v>,  0,0,0</v>
      </c>
      <c r="AS194" s="49">
        <f>IFERROR(VLOOKUP(O194,Таблица1[],3,0),0)*$E$2/100</f>
        <v>0</v>
      </c>
      <c r="AT194" s="43">
        <f>IFERROR(VLOOKUP(O194,Таблица1[],2,0),0)*$E$2/100</f>
        <v>0</v>
      </c>
      <c r="AU194" s="43">
        <f>IFERROR(VLOOKUP(O194,Таблица1[],4,0),0)*$E$2/100</f>
        <v>0</v>
      </c>
      <c r="AV194" s="5" t="str">
        <f t="shared" si="37"/>
        <v>,  0,0,0</v>
      </c>
      <c r="AW194" s="47">
        <f>IFERROR(VLOOKUP(P194,Таблица1[],3,0),0)*$E$2/100</f>
        <v>0</v>
      </c>
      <c r="AX194" s="43">
        <f>IFERROR(VLOOKUP(P194,Таблица1[],2,0),0)*$E$2/100</f>
        <v>0</v>
      </c>
      <c r="AY194" s="43">
        <f>IFERROR(VLOOKUP(P194,Таблица1[],4,0),0)*$E$2/100</f>
        <v>0</v>
      </c>
      <c r="AZ194" s="5" t="str">
        <f t="shared" si="38"/>
        <v>,  0,0,0</v>
      </c>
      <c r="BA194" s="43">
        <f>IFERROR(VLOOKUP(Q194,Таблица1[],3,0),0)*$E$2/100</f>
        <v>0</v>
      </c>
      <c r="BB194" s="43">
        <f>IFERROR(VLOOKUP(Q194,Таблица1[],2,0),0)*$E$2/100</f>
        <v>0</v>
      </c>
      <c r="BC194" s="43">
        <f>IFERROR(VLOOKUP(Q194,Таблица1[],4,0),0)*$E$2/100</f>
        <v>0</v>
      </c>
      <c r="BD194" s="5" t="str">
        <f t="shared" si="39"/>
        <v>,  0,0,0</v>
      </c>
      <c r="BE194" s="43">
        <f>IFERROR(VLOOKUP(R194,Таблица1[],3,0),0)*$E$2/100</f>
        <v>0</v>
      </c>
      <c r="BF194" s="43">
        <f>IFERROR(VLOOKUP(R194,Таблица1[],2,0),0)*$E$2/100</f>
        <v>0</v>
      </c>
      <c r="BG194" s="43">
        <f>IFERROR(VLOOKUP(R194,Таблица1[],4,0),0)*$E$2/100</f>
        <v>0</v>
      </c>
      <c r="BH194" s="5" t="str">
        <f t="shared" si="40"/>
        <v>,  0,0,0</v>
      </c>
      <c r="BI194" s="43">
        <f>IFERROR(VLOOKUP(S194,Таблица1[],3,0),0)*$E$2/100</f>
        <v>0</v>
      </c>
      <c r="BJ194" s="43">
        <f>IFERROR(VLOOKUP(S194,Таблица1[],2,0),0)*$E$2/100</f>
        <v>0</v>
      </c>
      <c r="BK194" s="43">
        <f>IFERROR(VLOOKUP(S194,Таблица1[],4,0),0)*$E$2/100</f>
        <v>0</v>
      </c>
      <c r="BL194" s="5" t="str">
        <f t="shared" si="41"/>
        <v>,  0,0,0</v>
      </c>
      <c r="BM194" s="43">
        <f>IFERROR(VLOOKUP(T194,Таблица1[],3,0),0)*$E$2/100</f>
        <v>0</v>
      </c>
      <c r="BN194" s="43">
        <f>IFERROR(VLOOKUP(T194,Таблица1[],2,0),0)*$E$2/100</f>
        <v>0</v>
      </c>
      <c r="BO194" s="43">
        <f>IFERROR(VLOOKUP(T194,Таблица1[],4,0),0)*$E$2/100</f>
        <v>0</v>
      </c>
      <c r="BP194" s="5" t="str">
        <f t="shared" si="42"/>
        <v>,  0,0,0</v>
      </c>
      <c r="BQ194" s="43">
        <f>IFERROR(VLOOKUP(U194,Таблица1[],3,0),0)*$E$2/100</f>
        <v>0</v>
      </c>
      <c r="BR194" s="43">
        <f>IFERROR(VLOOKUP(U194,Таблица1[],2,0),0)*$E$2/100</f>
        <v>0</v>
      </c>
      <c r="BS194" s="43">
        <f>IFERROR(VLOOKUP(U194,Таблица1[],4,0),0)*$E$2/100</f>
        <v>0</v>
      </c>
      <c r="BT194" s="5" t="str">
        <f t="shared" si="43"/>
        <v>,  0,0,0</v>
      </c>
      <c r="BU194" s="43">
        <f>IFERROR(VLOOKUP(V194,Таблица1[],3,0),0)*$E$2/100</f>
        <v>0</v>
      </c>
      <c r="BV194" s="43">
        <f>IFERROR(VLOOKUP(V194,Таблица1[],2,0),0)*$E$2/100</f>
        <v>0</v>
      </c>
      <c r="BW194" s="43">
        <f>IFERROR(VLOOKUP(V194,Таблица1[],4,0),0)*$E$2/100</f>
        <v>0</v>
      </c>
      <c r="BX194" s="5" t="str">
        <f t="shared" si="44"/>
        <v>,  0,0,0</v>
      </c>
      <c r="BY194" s="43">
        <f>IFERROR(VLOOKUP(W194,Таблица1[],3,0),0)*$E$2/100</f>
        <v>0</v>
      </c>
      <c r="BZ194" s="43">
        <f>IFERROR(VLOOKUP(W194,Таблица1[],2,0),0)*$E$2/100</f>
        <v>0</v>
      </c>
      <c r="CA194" s="43">
        <f>IFERROR(VLOOKUP(W194,Таблица1[],4,0),0)*$E$2/100</f>
        <v>0</v>
      </c>
      <c r="CB194" s="5" t="str">
        <f t="shared" si="45"/>
        <v>,  0,0,0</v>
      </c>
      <c r="CC194" s="43">
        <f>IFERROR(VLOOKUP(X194,Таблица1[],3,0),0)*$E$2/100</f>
        <v>0</v>
      </c>
      <c r="CD194" s="43">
        <f>IFERROR(VLOOKUP(X194,Таблица1[],2,0),0)*$E$2/100</f>
        <v>0</v>
      </c>
      <c r="CE194" s="43">
        <f>IFERROR(VLOOKUP(X194,Таблица1[],4,0),0)*$E$2/100</f>
        <v>0</v>
      </c>
      <c r="CF194" s="5" t="str">
        <f t="shared" si="46"/>
        <v>,  0,0,0</v>
      </c>
      <c r="CG194" s="43">
        <f>IFERROR(VLOOKUP(Y194,Таблица1[],3,0),0)*$E$2/100</f>
        <v>0</v>
      </c>
      <c r="CH194" s="43">
        <f>IFERROR(VLOOKUP(Y194,Таблица1[],2,0),0)*$E$2/100</f>
        <v>0</v>
      </c>
      <c r="CI194" s="43">
        <f>IFERROR(VLOOKUP(Y194,Таблица1[],4,0),0)*$E$2/100</f>
        <v>0</v>
      </c>
      <c r="CJ194" s="5" t="str">
        <f t="shared" si="47"/>
        <v>,  0,0,0</v>
      </c>
      <c r="CK194" s="43">
        <f>IFERROR(VLOOKUP(Z194,Таблица1[],3,0),0)*$E$2/100</f>
        <v>0</v>
      </c>
      <c r="CL194" s="43">
        <f>IFERROR(VLOOKUP(Z194,Таблица1[],2,0),0)*$E$2/100</f>
        <v>0</v>
      </c>
      <c r="CM194" s="43">
        <f>IFERROR(VLOOKUP(Z194,Таблица1[],4,0),0)*$E$2/100</f>
        <v>0</v>
      </c>
      <c r="CN194" s="5" t="str">
        <f t="shared" si="48"/>
        <v>,  0,0,0</v>
      </c>
      <c r="CO194" s="43">
        <f>IFERROR(VLOOKUP(AA194,Таблица1[],3,0),0)*$E$2/100</f>
        <v>0</v>
      </c>
      <c r="CP194" s="43">
        <f>IFERROR(VLOOKUP(AA194,Таблица1[],2,0),0)*$E$2/100</f>
        <v>0</v>
      </c>
      <c r="CQ194" s="43">
        <f>IFERROR(VLOOKUP(AA194,Таблица1[],4,0),0)*$E$2/100</f>
        <v>0</v>
      </c>
      <c r="CR194" s="5" t="str">
        <f t="shared" si="49"/>
        <v>,  0,0,0</v>
      </c>
    </row>
    <row r="195" spans="2:96" x14ac:dyDescent="0.45">
      <c r="B195" s="43">
        <v>64</v>
      </c>
      <c r="C195" s="43">
        <v>0</v>
      </c>
      <c r="D195" s="43">
        <v>20</v>
      </c>
      <c r="E195" s="43">
        <v>1</v>
      </c>
      <c r="F195" t="str">
        <f t="shared" si="50"/>
        <v>64,0,20,1</v>
      </c>
      <c r="AC195" t="str">
        <f>CONCATENATE($X$2,F195,CR195,CN195,CJ195,CF195,CB195,BX195,BT195,BP195,BL195,BH195,BD195,AZ195)</f>
        <v>.DB   64,0,20,1,  0,0,0,  0,0,0,  0,0,0,  0,0,0,  0,0,0,  0,0,0,  0,0,0,  0,0,0,  0,0,0,  0,0,0,  0,0,0,  0,0,0</v>
      </c>
      <c r="AD195" s="43" t="s">
        <v>24</v>
      </c>
      <c r="AE195" s="43"/>
      <c r="AF195" s="43"/>
      <c r="AG195" s="49">
        <f>IFERROR(VLOOKUP(HLOOKUP($AG$4,$H$4:$AA$24,ROW(AH195)-3, FALSE),Таблица1[],3,0),0)*$E$2/100</f>
        <v>0</v>
      </c>
      <c r="AH195" s="49">
        <f>IFERROR(VLOOKUP(HLOOKUP($AG$4,$H$4:$AA$24,ROW(AH195)-3, FALSE),Таблица1[],2,0),0)*$E$2/100</f>
        <v>0</v>
      </c>
      <c r="AI195" s="49">
        <f>IFERROR(VLOOKUP(HLOOKUP($AG$4,$H$4:$AA$24,ROW(AH195)-3, FALSE),Таблица1[],4,0),0)*$E$2/100</f>
        <v>0</v>
      </c>
      <c r="AJ195" s="5" t="str">
        <f t="shared" si="34"/>
        <v>,  0,0,0</v>
      </c>
      <c r="AK195" s="49">
        <f>IFERROR(VLOOKUP(G195,Таблица1[],3,0),0)*$E$2/100</f>
        <v>0</v>
      </c>
      <c r="AL195" s="43">
        <f>IFERROR(VLOOKUP(G195,Таблица1[],2,0),0)*$E$2/100</f>
        <v>0</v>
      </c>
      <c r="AM195" s="43">
        <f>IFERROR(VLOOKUP(G195,Таблица1[],4,0),0)*$E$2/100</f>
        <v>0</v>
      </c>
      <c r="AN195" s="5" t="str">
        <f t="shared" si="35"/>
        <v>,  0,0,0</v>
      </c>
      <c r="AO195" s="49">
        <f>IFERROR(VLOOKUP(K195,Таблица1[],3,0),0)*$E$2/100</f>
        <v>0</v>
      </c>
      <c r="AP195" s="43">
        <f>IFERROR(VLOOKUP(K195,Таблица1[],2,0),0)*$E$2/100</f>
        <v>0</v>
      </c>
      <c r="AQ195" s="43">
        <f>IFERROR(VLOOKUP(K195,Таблица1[],4,0),0)*$E$2/100</f>
        <v>0</v>
      </c>
      <c r="AR195" s="5" t="str">
        <f t="shared" si="36"/>
        <v>,  0,0,0</v>
      </c>
      <c r="AS195" s="49">
        <f>IFERROR(VLOOKUP(O195,Таблица1[],3,0),0)*$E$2/100</f>
        <v>0</v>
      </c>
      <c r="AT195" s="43">
        <f>IFERROR(VLOOKUP(O195,Таблица1[],2,0),0)*$E$2/100</f>
        <v>0</v>
      </c>
      <c r="AU195" s="43">
        <f>IFERROR(VLOOKUP(O195,Таблица1[],4,0),0)*$E$2/100</f>
        <v>0</v>
      </c>
      <c r="AV195" s="5" t="str">
        <f t="shared" si="37"/>
        <v>,  0,0,0</v>
      </c>
      <c r="AW195" s="47">
        <f>IFERROR(VLOOKUP(P195,Таблица1[],3,0),0)*$E$2/100</f>
        <v>0</v>
      </c>
      <c r="AX195" s="43">
        <f>IFERROR(VLOOKUP(P195,Таблица1[],2,0),0)*$E$2/100</f>
        <v>0</v>
      </c>
      <c r="AY195" s="43">
        <f>IFERROR(VLOOKUP(P195,Таблица1[],4,0),0)*$E$2/100</f>
        <v>0</v>
      </c>
      <c r="AZ195" s="5" t="str">
        <f t="shared" si="38"/>
        <v>,  0,0,0</v>
      </c>
      <c r="BA195" s="43">
        <f>IFERROR(VLOOKUP(Q195,Таблица1[],3,0),0)*$E$2/100</f>
        <v>0</v>
      </c>
      <c r="BB195" s="43">
        <f>IFERROR(VLOOKUP(Q195,Таблица1[],2,0),0)*$E$2/100</f>
        <v>0</v>
      </c>
      <c r="BC195" s="43">
        <f>IFERROR(VLOOKUP(Q195,Таблица1[],4,0),0)*$E$2/100</f>
        <v>0</v>
      </c>
      <c r="BD195" s="5" t="str">
        <f t="shared" si="39"/>
        <v>,  0,0,0</v>
      </c>
      <c r="BE195" s="43">
        <f>IFERROR(VLOOKUP(R195,Таблица1[],3,0),0)*$E$2/100</f>
        <v>0</v>
      </c>
      <c r="BF195" s="43">
        <f>IFERROR(VLOOKUP(R195,Таблица1[],2,0),0)*$E$2/100</f>
        <v>0</v>
      </c>
      <c r="BG195" s="43">
        <f>IFERROR(VLOOKUP(R195,Таблица1[],4,0),0)*$E$2/100</f>
        <v>0</v>
      </c>
      <c r="BH195" s="5" t="str">
        <f t="shared" si="40"/>
        <v>,  0,0,0</v>
      </c>
      <c r="BI195" s="43">
        <f>IFERROR(VLOOKUP(S195,Таблица1[],3,0),0)*$E$2/100</f>
        <v>0</v>
      </c>
      <c r="BJ195" s="43">
        <f>IFERROR(VLOOKUP(S195,Таблица1[],2,0),0)*$E$2/100</f>
        <v>0</v>
      </c>
      <c r="BK195" s="43">
        <f>IFERROR(VLOOKUP(S195,Таблица1[],4,0),0)*$E$2/100</f>
        <v>0</v>
      </c>
      <c r="BL195" s="5" t="str">
        <f t="shared" si="41"/>
        <v>,  0,0,0</v>
      </c>
      <c r="BM195" s="43">
        <f>IFERROR(VLOOKUP(T195,Таблица1[],3,0),0)*$E$2/100</f>
        <v>0</v>
      </c>
      <c r="BN195" s="43">
        <f>IFERROR(VLOOKUP(T195,Таблица1[],2,0),0)*$E$2/100</f>
        <v>0</v>
      </c>
      <c r="BO195" s="43">
        <f>IFERROR(VLOOKUP(T195,Таблица1[],4,0),0)*$E$2/100</f>
        <v>0</v>
      </c>
      <c r="BP195" s="5" t="str">
        <f t="shared" si="42"/>
        <v>,  0,0,0</v>
      </c>
      <c r="BQ195" s="43">
        <f>IFERROR(VLOOKUP(U195,Таблица1[],3,0),0)*$E$2/100</f>
        <v>0</v>
      </c>
      <c r="BR195" s="43">
        <f>IFERROR(VLOOKUP(U195,Таблица1[],2,0),0)*$E$2/100</f>
        <v>0</v>
      </c>
      <c r="BS195" s="43">
        <f>IFERROR(VLOOKUP(U195,Таблица1[],4,0),0)*$E$2/100</f>
        <v>0</v>
      </c>
      <c r="BT195" s="5" t="str">
        <f t="shared" si="43"/>
        <v>,  0,0,0</v>
      </c>
      <c r="BU195" s="43">
        <f>IFERROR(VLOOKUP(V195,Таблица1[],3,0),0)*$E$2/100</f>
        <v>0</v>
      </c>
      <c r="BV195" s="43">
        <f>IFERROR(VLOOKUP(V195,Таблица1[],2,0),0)*$E$2/100</f>
        <v>0</v>
      </c>
      <c r="BW195" s="43">
        <f>IFERROR(VLOOKUP(V195,Таблица1[],4,0),0)*$E$2/100</f>
        <v>0</v>
      </c>
      <c r="BX195" s="5" t="str">
        <f t="shared" si="44"/>
        <v>,  0,0,0</v>
      </c>
      <c r="BY195" s="43">
        <f>IFERROR(VLOOKUP(W195,Таблица1[],3,0),0)*$E$2/100</f>
        <v>0</v>
      </c>
      <c r="BZ195" s="43">
        <f>IFERROR(VLOOKUP(W195,Таблица1[],2,0),0)*$E$2/100</f>
        <v>0</v>
      </c>
      <c r="CA195" s="43">
        <f>IFERROR(VLOOKUP(W195,Таблица1[],4,0),0)*$E$2/100</f>
        <v>0</v>
      </c>
      <c r="CB195" s="5" t="str">
        <f t="shared" si="45"/>
        <v>,  0,0,0</v>
      </c>
      <c r="CC195" s="43">
        <f>IFERROR(VLOOKUP(X195,Таблица1[],3,0),0)*$E$2/100</f>
        <v>0</v>
      </c>
      <c r="CD195" s="43">
        <f>IFERROR(VLOOKUP(X195,Таблица1[],2,0),0)*$E$2/100</f>
        <v>0</v>
      </c>
      <c r="CE195" s="43">
        <f>IFERROR(VLOOKUP(X195,Таблица1[],4,0),0)*$E$2/100</f>
        <v>0</v>
      </c>
      <c r="CF195" s="5" t="str">
        <f t="shared" si="46"/>
        <v>,  0,0,0</v>
      </c>
      <c r="CG195" s="43">
        <f>IFERROR(VLOOKUP(Y195,Таблица1[],3,0),0)*$E$2/100</f>
        <v>0</v>
      </c>
      <c r="CH195" s="43">
        <f>IFERROR(VLOOKUP(Y195,Таблица1[],2,0),0)*$E$2/100</f>
        <v>0</v>
      </c>
      <c r="CI195" s="43">
        <f>IFERROR(VLOOKUP(Y195,Таблица1[],4,0),0)*$E$2/100</f>
        <v>0</v>
      </c>
      <c r="CJ195" s="5" t="str">
        <f t="shared" si="47"/>
        <v>,  0,0,0</v>
      </c>
      <c r="CK195" s="43">
        <f>IFERROR(VLOOKUP(Z195,Таблица1[],3,0),0)*$E$2/100</f>
        <v>0</v>
      </c>
      <c r="CL195" s="43">
        <f>IFERROR(VLOOKUP(Z195,Таблица1[],2,0),0)*$E$2/100</f>
        <v>0</v>
      </c>
      <c r="CM195" s="43">
        <f>IFERROR(VLOOKUP(Z195,Таблица1[],4,0),0)*$E$2/100</f>
        <v>0</v>
      </c>
      <c r="CN195" s="5" t="str">
        <f t="shared" si="48"/>
        <v>,  0,0,0</v>
      </c>
      <c r="CO195" s="43">
        <f>IFERROR(VLOOKUP(AA195,Таблица1[],3,0),0)*$E$2/100</f>
        <v>0</v>
      </c>
      <c r="CP195" s="43">
        <f>IFERROR(VLOOKUP(AA195,Таблица1[],2,0),0)*$E$2/100</f>
        <v>0</v>
      </c>
      <c r="CQ195" s="43">
        <f>IFERROR(VLOOKUP(AA195,Таблица1[],4,0),0)*$E$2/100</f>
        <v>0</v>
      </c>
      <c r="CR195" s="5" t="str">
        <f t="shared" si="49"/>
        <v>,  0,0,0</v>
      </c>
    </row>
    <row r="196" spans="2:96" x14ac:dyDescent="0.45">
      <c r="B196" s="43">
        <v>64</v>
      </c>
      <c r="C196" s="43">
        <v>0</v>
      </c>
      <c r="D196" s="43">
        <v>20</v>
      </c>
      <c r="E196" s="43">
        <v>1</v>
      </c>
      <c r="F196" t="str">
        <f t="shared" si="50"/>
        <v>64,0,20,1</v>
      </c>
      <c r="AC196" t="str">
        <f>CONCATENATE($X$2,F196,CR196,CN196,CJ196,CF196,CB196,BX196,BT196,BP196,BL196,BH196,BD196,AZ196)</f>
        <v>.DB   64,0,20,1,  0,0,0,  0,0,0,  0,0,0,  0,0,0,  0,0,0,  0,0,0,  0,0,0,  0,0,0,  0,0,0,  0,0,0,  0,0,0,  0,0,0</v>
      </c>
      <c r="AD196" s="43" t="s">
        <v>24</v>
      </c>
      <c r="AE196" s="43"/>
      <c r="AF196" s="43"/>
      <c r="AG196" s="49">
        <f>IFERROR(VLOOKUP(HLOOKUP($AG$4,$H$4:$AA$24,ROW(AH196)-3, FALSE),Таблица1[],3,0),0)*$E$2/100</f>
        <v>0</v>
      </c>
      <c r="AH196" s="49">
        <f>IFERROR(VLOOKUP(HLOOKUP($AG$4,$H$4:$AA$24,ROW(AH196)-3, FALSE),Таблица1[],2,0),0)*$E$2/100</f>
        <v>0</v>
      </c>
      <c r="AI196" s="49">
        <f>IFERROR(VLOOKUP(HLOOKUP($AG$4,$H$4:$AA$24,ROW(AH196)-3, FALSE),Таблица1[],4,0),0)*$E$2/100</f>
        <v>0</v>
      </c>
      <c r="AJ196" s="5" t="str">
        <f t="shared" si="34"/>
        <v>,  0,0,0</v>
      </c>
      <c r="AK196" s="49">
        <f>IFERROR(VLOOKUP(G196,Таблица1[],3,0),0)*$E$2/100</f>
        <v>0</v>
      </c>
      <c r="AL196" s="43">
        <f>IFERROR(VLOOKUP(G196,Таблица1[],2,0),0)*$E$2/100</f>
        <v>0</v>
      </c>
      <c r="AM196" s="43">
        <f>IFERROR(VLOOKUP(G196,Таблица1[],4,0),0)*$E$2/100</f>
        <v>0</v>
      </c>
      <c r="AN196" s="5" t="str">
        <f t="shared" si="35"/>
        <v>,  0,0,0</v>
      </c>
      <c r="AO196" s="49">
        <f>IFERROR(VLOOKUP(K196,Таблица1[],3,0),0)*$E$2/100</f>
        <v>0</v>
      </c>
      <c r="AP196" s="43">
        <f>IFERROR(VLOOKUP(K196,Таблица1[],2,0),0)*$E$2/100</f>
        <v>0</v>
      </c>
      <c r="AQ196" s="43">
        <f>IFERROR(VLOOKUP(K196,Таблица1[],4,0),0)*$E$2/100</f>
        <v>0</v>
      </c>
      <c r="AR196" s="5" t="str">
        <f t="shared" si="36"/>
        <v>,  0,0,0</v>
      </c>
      <c r="AS196" s="49">
        <f>IFERROR(VLOOKUP(O196,Таблица1[],3,0),0)*$E$2/100</f>
        <v>0</v>
      </c>
      <c r="AT196" s="43">
        <f>IFERROR(VLOOKUP(O196,Таблица1[],2,0),0)*$E$2/100</f>
        <v>0</v>
      </c>
      <c r="AU196" s="43">
        <f>IFERROR(VLOOKUP(O196,Таблица1[],4,0),0)*$E$2/100</f>
        <v>0</v>
      </c>
      <c r="AV196" s="5" t="str">
        <f t="shared" si="37"/>
        <v>,  0,0,0</v>
      </c>
      <c r="AW196" s="47">
        <f>IFERROR(VLOOKUP(P196,Таблица1[],3,0),0)*$E$2/100</f>
        <v>0</v>
      </c>
      <c r="AX196" s="43">
        <f>IFERROR(VLOOKUP(P196,Таблица1[],2,0),0)*$E$2/100</f>
        <v>0</v>
      </c>
      <c r="AY196" s="43">
        <f>IFERROR(VLOOKUP(P196,Таблица1[],4,0),0)*$E$2/100</f>
        <v>0</v>
      </c>
      <c r="AZ196" s="5" t="str">
        <f t="shared" si="38"/>
        <v>,  0,0,0</v>
      </c>
      <c r="BA196" s="43">
        <f>IFERROR(VLOOKUP(Q196,Таблица1[],3,0),0)*$E$2/100</f>
        <v>0</v>
      </c>
      <c r="BB196" s="43">
        <f>IFERROR(VLOOKUP(Q196,Таблица1[],2,0),0)*$E$2/100</f>
        <v>0</v>
      </c>
      <c r="BC196" s="43">
        <f>IFERROR(VLOOKUP(Q196,Таблица1[],4,0),0)*$E$2/100</f>
        <v>0</v>
      </c>
      <c r="BD196" s="5" t="str">
        <f t="shared" si="39"/>
        <v>,  0,0,0</v>
      </c>
      <c r="BE196" s="43">
        <f>IFERROR(VLOOKUP(R196,Таблица1[],3,0),0)*$E$2/100</f>
        <v>0</v>
      </c>
      <c r="BF196" s="43">
        <f>IFERROR(VLOOKUP(R196,Таблица1[],2,0),0)*$E$2/100</f>
        <v>0</v>
      </c>
      <c r="BG196" s="43">
        <f>IFERROR(VLOOKUP(R196,Таблица1[],4,0),0)*$E$2/100</f>
        <v>0</v>
      </c>
      <c r="BH196" s="5" t="str">
        <f t="shared" si="40"/>
        <v>,  0,0,0</v>
      </c>
      <c r="BI196" s="43">
        <f>IFERROR(VLOOKUP(S196,Таблица1[],3,0),0)*$E$2/100</f>
        <v>0</v>
      </c>
      <c r="BJ196" s="43">
        <f>IFERROR(VLOOKUP(S196,Таблица1[],2,0),0)*$E$2/100</f>
        <v>0</v>
      </c>
      <c r="BK196" s="43">
        <f>IFERROR(VLOOKUP(S196,Таблица1[],4,0),0)*$E$2/100</f>
        <v>0</v>
      </c>
      <c r="BL196" s="5" t="str">
        <f t="shared" si="41"/>
        <v>,  0,0,0</v>
      </c>
      <c r="BM196" s="43">
        <f>IFERROR(VLOOKUP(T196,Таблица1[],3,0),0)*$E$2/100</f>
        <v>0</v>
      </c>
      <c r="BN196" s="43">
        <f>IFERROR(VLOOKUP(T196,Таблица1[],2,0),0)*$E$2/100</f>
        <v>0</v>
      </c>
      <c r="BO196" s="43">
        <f>IFERROR(VLOOKUP(T196,Таблица1[],4,0),0)*$E$2/100</f>
        <v>0</v>
      </c>
      <c r="BP196" s="5" t="str">
        <f t="shared" si="42"/>
        <v>,  0,0,0</v>
      </c>
      <c r="BQ196" s="43">
        <f>IFERROR(VLOOKUP(U196,Таблица1[],3,0),0)*$E$2/100</f>
        <v>0</v>
      </c>
      <c r="BR196" s="43">
        <f>IFERROR(VLOOKUP(U196,Таблица1[],2,0),0)*$E$2/100</f>
        <v>0</v>
      </c>
      <c r="BS196" s="43">
        <f>IFERROR(VLOOKUP(U196,Таблица1[],4,0),0)*$E$2/100</f>
        <v>0</v>
      </c>
      <c r="BT196" s="5" t="str">
        <f t="shared" si="43"/>
        <v>,  0,0,0</v>
      </c>
      <c r="BU196" s="43">
        <f>IFERROR(VLOOKUP(V196,Таблица1[],3,0),0)*$E$2/100</f>
        <v>0</v>
      </c>
      <c r="BV196" s="43">
        <f>IFERROR(VLOOKUP(V196,Таблица1[],2,0),0)*$E$2/100</f>
        <v>0</v>
      </c>
      <c r="BW196" s="43">
        <f>IFERROR(VLOOKUP(V196,Таблица1[],4,0),0)*$E$2/100</f>
        <v>0</v>
      </c>
      <c r="BX196" s="5" t="str">
        <f t="shared" si="44"/>
        <v>,  0,0,0</v>
      </c>
      <c r="BY196" s="43">
        <f>IFERROR(VLOOKUP(W196,Таблица1[],3,0),0)*$E$2/100</f>
        <v>0</v>
      </c>
      <c r="BZ196" s="43">
        <f>IFERROR(VLOOKUP(W196,Таблица1[],2,0),0)*$E$2/100</f>
        <v>0</v>
      </c>
      <c r="CA196" s="43">
        <f>IFERROR(VLOOKUP(W196,Таблица1[],4,0),0)*$E$2/100</f>
        <v>0</v>
      </c>
      <c r="CB196" s="5" t="str">
        <f t="shared" si="45"/>
        <v>,  0,0,0</v>
      </c>
      <c r="CC196" s="43">
        <f>IFERROR(VLOOKUP(X196,Таблица1[],3,0),0)*$E$2/100</f>
        <v>0</v>
      </c>
      <c r="CD196" s="43">
        <f>IFERROR(VLOOKUP(X196,Таблица1[],2,0),0)*$E$2/100</f>
        <v>0</v>
      </c>
      <c r="CE196" s="43">
        <f>IFERROR(VLOOKUP(X196,Таблица1[],4,0),0)*$E$2/100</f>
        <v>0</v>
      </c>
      <c r="CF196" s="5" t="str">
        <f t="shared" si="46"/>
        <v>,  0,0,0</v>
      </c>
      <c r="CG196" s="43">
        <f>IFERROR(VLOOKUP(Y196,Таблица1[],3,0),0)*$E$2/100</f>
        <v>0</v>
      </c>
      <c r="CH196" s="43">
        <f>IFERROR(VLOOKUP(Y196,Таблица1[],2,0),0)*$E$2/100</f>
        <v>0</v>
      </c>
      <c r="CI196" s="43">
        <f>IFERROR(VLOOKUP(Y196,Таблица1[],4,0),0)*$E$2/100</f>
        <v>0</v>
      </c>
      <c r="CJ196" s="5" t="str">
        <f t="shared" si="47"/>
        <v>,  0,0,0</v>
      </c>
      <c r="CK196" s="43">
        <f>IFERROR(VLOOKUP(Z196,Таблица1[],3,0),0)*$E$2/100</f>
        <v>0</v>
      </c>
      <c r="CL196" s="43">
        <f>IFERROR(VLOOKUP(Z196,Таблица1[],2,0),0)*$E$2/100</f>
        <v>0</v>
      </c>
      <c r="CM196" s="43">
        <f>IFERROR(VLOOKUP(Z196,Таблица1[],4,0),0)*$E$2/100</f>
        <v>0</v>
      </c>
      <c r="CN196" s="5" t="str">
        <f t="shared" si="48"/>
        <v>,  0,0,0</v>
      </c>
      <c r="CO196" s="43">
        <f>IFERROR(VLOOKUP(AA196,Таблица1[],3,0),0)*$E$2/100</f>
        <v>0</v>
      </c>
      <c r="CP196" s="43">
        <f>IFERROR(VLOOKUP(AA196,Таблица1[],2,0),0)*$E$2/100</f>
        <v>0</v>
      </c>
      <c r="CQ196" s="43">
        <f>IFERROR(VLOOKUP(AA196,Таблица1[],4,0),0)*$E$2/100</f>
        <v>0</v>
      </c>
      <c r="CR196" s="5" t="str">
        <f t="shared" si="49"/>
        <v>,  0,0,0</v>
      </c>
    </row>
    <row r="197" spans="2:96" x14ac:dyDescent="0.45">
      <c r="B197" s="43">
        <v>64</v>
      </c>
      <c r="C197" s="43">
        <v>0</v>
      </c>
      <c r="D197" s="43">
        <v>20</v>
      </c>
      <c r="E197" s="43">
        <v>1</v>
      </c>
      <c r="F197" t="str">
        <f t="shared" si="50"/>
        <v>64,0,20,1</v>
      </c>
      <c r="AC197" t="str">
        <f>CONCATENATE($X$2,F197,CR197,CN197,CJ197,CF197,CB197,BX197,BT197,BP197,BL197,BH197,BD197,AZ197)</f>
        <v>.DB   64,0,20,1,  0,0,0,  0,0,0,  0,0,0,  0,0,0,  0,0,0,  0,0,0,  0,0,0,  0,0,0,  0,0,0,  0,0,0,  0,0,0,  0,0,0</v>
      </c>
      <c r="AD197" s="43" t="s">
        <v>24</v>
      </c>
      <c r="AE197" s="43"/>
      <c r="AF197" s="43"/>
      <c r="AG197" s="49">
        <f>IFERROR(VLOOKUP(HLOOKUP($AG$4,$H$4:$AA$24,ROW(AH197)-3, FALSE),Таблица1[],3,0),0)*$E$2/100</f>
        <v>0</v>
      </c>
      <c r="AH197" s="49">
        <f>IFERROR(VLOOKUP(HLOOKUP($AG$4,$H$4:$AA$24,ROW(AH197)-3, FALSE),Таблица1[],2,0),0)*$E$2/100</f>
        <v>0</v>
      </c>
      <c r="AI197" s="49">
        <f>IFERROR(VLOOKUP(HLOOKUP($AG$4,$H$4:$AA$24,ROW(AH197)-3, FALSE),Таблица1[],4,0),0)*$E$2/100</f>
        <v>0</v>
      </c>
      <c r="AJ197" s="5" t="str">
        <f t="shared" si="34"/>
        <v>,  0,0,0</v>
      </c>
      <c r="AK197" s="49">
        <f>IFERROR(VLOOKUP(G197,Таблица1[],3,0),0)*$E$2/100</f>
        <v>0</v>
      </c>
      <c r="AL197" s="43">
        <f>IFERROR(VLOOKUP(G197,Таблица1[],2,0),0)*$E$2/100</f>
        <v>0</v>
      </c>
      <c r="AM197" s="43">
        <f>IFERROR(VLOOKUP(G197,Таблица1[],4,0),0)*$E$2/100</f>
        <v>0</v>
      </c>
      <c r="AN197" s="5" t="str">
        <f t="shared" si="35"/>
        <v>,  0,0,0</v>
      </c>
      <c r="AO197" s="49">
        <f>IFERROR(VLOOKUP(K197,Таблица1[],3,0),0)*$E$2/100</f>
        <v>0</v>
      </c>
      <c r="AP197" s="43">
        <f>IFERROR(VLOOKUP(K197,Таблица1[],2,0),0)*$E$2/100</f>
        <v>0</v>
      </c>
      <c r="AQ197" s="43">
        <f>IFERROR(VLOOKUP(K197,Таблица1[],4,0),0)*$E$2/100</f>
        <v>0</v>
      </c>
      <c r="AR197" s="5" t="str">
        <f t="shared" si="36"/>
        <v>,  0,0,0</v>
      </c>
      <c r="AS197" s="49">
        <f>IFERROR(VLOOKUP(O197,Таблица1[],3,0),0)*$E$2/100</f>
        <v>0</v>
      </c>
      <c r="AT197" s="43">
        <f>IFERROR(VLOOKUP(O197,Таблица1[],2,0),0)*$E$2/100</f>
        <v>0</v>
      </c>
      <c r="AU197" s="43">
        <f>IFERROR(VLOOKUP(O197,Таблица1[],4,0),0)*$E$2/100</f>
        <v>0</v>
      </c>
      <c r="AV197" s="5" t="str">
        <f t="shared" si="37"/>
        <v>,  0,0,0</v>
      </c>
      <c r="AW197" s="47">
        <f>IFERROR(VLOOKUP(P197,Таблица1[],3,0),0)*$E$2/100</f>
        <v>0</v>
      </c>
      <c r="AX197" s="43">
        <f>IFERROR(VLOOKUP(P197,Таблица1[],2,0),0)*$E$2/100</f>
        <v>0</v>
      </c>
      <c r="AY197" s="43">
        <f>IFERROR(VLOOKUP(P197,Таблица1[],4,0),0)*$E$2/100</f>
        <v>0</v>
      </c>
      <c r="AZ197" s="5" t="str">
        <f t="shared" si="38"/>
        <v>,  0,0,0</v>
      </c>
      <c r="BA197" s="43">
        <f>IFERROR(VLOOKUP(Q197,Таблица1[],3,0),0)*$E$2/100</f>
        <v>0</v>
      </c>
      <c r="BB197" s="43">
        <f>IFERROR(VLOOKUP(Q197,Таблица1[],2,0),0)*$E$2/100</f>
        <v>0</v>
      </c>
      <c r="BC197" s="43">
        <f>IFERROR(VLOOKUP(Q197,Таблица1[],4,0),0)*$E$2/100</f>
        <v>0</v>
      </c>
      <c r="BD197" s="5" t="str">
        <f t="shared" si="39"/>
        <v>,  0,0,0</v>
      </c>
      <c r="BE197" s="43">
        <f>IFERROR(VLOOKUP(R197,Таблица1[],3,0),0)*$E$2/100</f>
        <v>0</v>
      </c>
      <c r="BF197" s="43">
        <f>IFERROR(VLOOKUP(R197,Таблица1[],2,0),0)*$E$2/100</f>
        <v>0</v>
      </c>
      <c r="BG197" s="43">
        <f>IFERROR(VLOOKUP(R197,Таблица1[],4,0),0)*$E$2/100</f>
        <v>0</v>
      </c>
      <c r="BH197" s="5" t="str">
        <f t="shared" si="40"/>
        <v>,  0,0,0</v>
      </c>
      <c r="BI197" s="43">
        <f>IFERROR(VLOOKUP(S197,Таблица1[],3,0),0)*$E$2/100</f>
        <v>0</v>
      </c>
      <c r="BJ197" s="43">
        <f>IFERROR(VLOOKUP(S197,Таблица1[],2,0),0)*$E$2/100</f>
        <v>0</v>
      </c>
      <c r="BK197" s="43">
        <f>IFERROR(VLOOKUP(S197,Таблица1[],4,0),0)*$E$2/100</f>
        <v>0</v>
      </c>
      <c r="BL197" s="5" t="str">
        <f t="shared" si="41"/>
        <v>,  0,0,0</v>
      </c>
      <c r="BM197" s="43">
        <f>IFERROR(VLOOKUP(T197,Таблица1[],3,0),0)*$E$2/100</f>
        <v>0</v>
      </c>
      <c r="BN197" s="43">
        <f>IFERROR(VLOOKUP(T197,Таблица1[],2,0),0)*$E$2/100</f>
        <v>0</v>
      </c>
      <c r="BO197" s="43">
        <f>IFERROR(VLOOKUP(T197,Таблица1[],4,0),0)*$E$2/100</f>
        <v>0</v>
      </c>
      <c r="BP197" s="5" t="str">
        <f t="shared" si="42"/>
        <v>,  0,0,0</v>
      </c>
      <c r="BQ197" s="43">
        <f>IFERROR(VLOOKUP(U197,Таблица1[],3,0),0)*$E$2/100</f>
        <v>0</v>
      </c>
      <c r="BR197" s="43">
        <f>IFERROR(VLOOKUP(U197,Таблица1[],2,0),0)*$E$2/100</f>
        <v>0</v>
      </c>
      <c r="BS197" s="43">
        <f>IFERROR(VLOOKUP(U197,Таблица1[],4,0),0)*$E$2/100</f>
        <v>0</v>
      </c>
      <c r="BT197" s="5" t="str">
        <f t="shared" si="43"/>
        <v>,  0,0,0</v>
      </c>
      <c r="BU197" s="43">
        <f>IFERROR(VLOOKUP(V197,Таблица1[],3,0),0)*$E$2/100</f>
        <v>0</v>
      </c>
      <c r="BV197" s="43">
        <f>IFERROR(VLOOKUP(V197,Таблица1[],2,0),0)*$E$2/100</f>
        <v>0</v>
      </c>
      <c r="BW197" s="43">
        <f>IFERROR(VLOOKUP(V197,Таблица1[],4,0),0)*$E$2/100</f>
        <v>0</v>
      </c>
      <c r="BX197" s="5" t="str">
        <f t="shared" si="44"/>
        <v>,  0,0,0</v>
      </c>
      <c r="BY197" s="43">
        <f>IFERROR(VLOOKUP(W197,Таблица1[],3,0),0)*$E$2/100</f>
        <v>0</v>
      </c>
      <c r="BZ197" s="43">
        <f>IFERROR(VLOOKUP(W197,Таблица1[],2,0),0)*$E$2/100</f>
        <v>0</v>
      </c>
      <c r="CA197" s="43">
        <f>IFERROR(VLOOKUP(W197,Таблица1[],4,0),0)*$E$2/100</f>
        <v>0</v>
      </c>
      <c r="CB197" s="5" t="str">
        <f t="shared" si="45"/>
        <v>,  0,0,0</v>
      </c>
      <c r="CC197" s="43">
        <f>IFERROR(VLOOKUP(X197,Таблица1[],3,0),0)*$E$2/100</f>
        <v>0</v>
      </c>
      <c r="CD197" s="43">
        <f>IFERROR(VLOOKUP(X197,Таблица1[],2,0),0)*$E$2/100</f>
        <v>0</v>
      </c>
      <c r="CE197" s="43">
        <f>IFERROR(VLOOKUP(X197,Таблица1[],4,0),0)*$E$2/100</f>
        <v>0</v>
      </c>
      <c r="CF197" s="5" t="str">
        <f t="shared" si="46"/>
        <v>,  0,0,0</v>
      </c>
      <c r="CG197" s="43">
        <f>IFERROR(VLOOKUP(Y197,Таблица1[],3,0),0)*$E$2/100</f>
        <v>0</v>
      </c>
      <c r="CH197" s="43">
        <f>IFERROR(VLOOKUP(Y197,Таблица1[],2,0),0)*$E$2/100</f>
        <v>0</v>
      </c>
      <c r="CI197" s="43">
        <f>IFERROR(VLOOKUP(Y197,Таблица1[],4,0),0)*$E$2/100</f>
        <v>0</v>
      </c>
      <c r="CJ197" s="5" t="str">
        <f t="shared" si="47"/>
        <v>,  0,0,0</v>
      </c>
      <c r="CK197" s="43">
        <f>IFERROR(VLOOKUP(Z197,Таблица1[],3,0),0)*$E$2/100</f>
        <v>0</v>
      </c>
      <c r="CL197" s="43">
        <f>IFERROR(VLOOKUP(Z197,Таблица1[],2,0),0)*$E$2/100</f>
        <v>0</v>
      </c>
      <c r="CM197" s="43">
        <f>IFERROR(VLOOKUP(Z197,Таблица1[],4,0),0)*$E$2/100</f>
        <v>0</v>
      </c>
      <c r="CN197" s="5" t="str">
        <f t="shared" si="48"/>
        <v>,  0,0,0</v>
      </c>
      <c r="CO197" s="43">
        <f>IFERROR(VLOOKUP(AA197,Таблица1[],3,0),0)*$E$2/100</f>
        <v>0</v>
      </c>
      <c r="CP197" s="43">
        <f>IFERROR(VLOOKUP(AA197,Таблица1[],2,0),0)*$E$2/100</f>
        <v>0</v>
      </c>
      <c r="CQ197" s="43">
        <f>IFERROR(VLOOKUP(AA197,Таблица1[],4,0),0)*$E$2/100</f>
        <v>0</v>
      </c>
      <c r="CR197" s="5" t="str">
        <f t="shared" si="49"/>
        <v>,  0,0,0</v>
      </c>
    </row>
    <row r="198" spans="2:96" x14ac:dyDescent="0.45">
      <c r="B198" s="43">
        <v>64</v>
      </c>
      <c r="C198" s="43">
        <v>0</v>
      </c>
      <c r="D198" s="43">
        <v>20</v>
      </c>
      <c r="E198" s="43">
        <v>1</v>
      </c>
      <c r="F198" t="str">
        <f t="shared" si="50"/>
        <v>64,0,20,1</v>
      </c>
      <c r="AC198" t="str">
        <f>CONCATENATE($X$2,F198,CR198,CN198,CJ198,CF198,CB198,BX198,BT198,BP198,BL198,BH198,BD198,AZ198)</f>
        <v>.DB   64,0,20,1,  0,0,0,  0,0,0,  0,0,0,  0,0,0,  0,0,0,  0,0,0,  0,0,0,  0,0,0,  0,0,0,  0,0,0,  0,0,0,  0,0,0</v>
      </c>
      <c r="AD198" s="43" t="s">
        <v>24</v>
      </c>
      <c r="AE198" s="43"/>
      <c r="AF198" s="43"/>
      <c r="AG198" s="49">
        <f>IFERROR(VLOOKUP(HLOOKUP($AG$4,$H$4:$AA$24,ROW(AH198)-3, FALSE),Таблица1[],3,0),0)*$E$2/100</f>
        <v>0</v>
      </c>
      <c r="AH198" s="49">
        <f>IFERROR(VLOOKUP(HLOOKUP($AG$4,$H$4:$AA$24,ROW(AH198)-3, FALSE),Таблица1[],2,0),0)*$E$2/100</f>
        <v>0</v>
      </c>
      <c r="AI198" s="49">
        <f>IFERROR(VLOOKUP(HLOOKUP($AG$4,$H$4:$AA$24,ROW(AH198)-3, FALSE),Таблица1[],4,0),0)*$E$2/100</f>
        <v>0</v>
      </c>
      <c r="AJ198" s="5" t="str">
        <f t="shared" ref="AJ198:AJ219" si="51">CONCATENATE($AC$2,ROUND(AG198,0),",",ROUND(AH198,0),",",ROUND(AI198,0))</f>
        <v>,  0,0,0</v>
      </c>
      <c r="AK198" s="49">
        <f>IFERROR(VLOOKUP(G198,Таблица1[],3,0),0)*$E$2/100</f>
        <v>0</v>
      </c>
      <c r="AL198" s="43">
        <f>IFERROR(VLOOKUP(G198,Таблица1[],2,0),0)*$E$2/100</f>
        <v>0</v>
      </c>
      <c r="AM198" s="43">
        <f>IFERROR(VLOOKUP(G198,Таблица1[],4,0),0)*$E$2/100</f>
        <v>0</v>
      </c>
      <c r="AN198" s="5" t="str">
        <f t="shared" ref="AN198:AN219" si="52">CONCATENATE($AC$2,ROUND(AK198,0),",",ROUND(AL198,0),",",ROUND(AM198,0))</f>
        <v>,  0,0,0</v>
      </c>
      <c r="AO198" s="49">
        <f>IFERROR(VLOOKUP(K198,Таблица1[],3,0),0)*$E$2/100</f>
        <v>0</v>
      </c>
      <c r="AP198" s="43">
        <f>IFERROR(VLOOKUP(K198,Таблица1[],2,0),0)*$E$2/100</f>
        <v>0</v>
      </c>
      <c r="AQ198" s="43">
        <f>IFERROR(VLOOKUP(K198,Таблица1[],4,0),0)*$E$2/100</f>
        <v>0</v>
      </c>
      <c r="AR198" s="5" t="str">
        <f t="shared" ref="AR198:AR219" si="53">CONCATENATE($AC$2,ROUND(AO198,0),",",ROUND(AP198,0),",",ROUND(AQ198,0))</f>
        <v>,  0,0,0</v>
      </c>
      <c r="AS198" s="49">
        <f>IFERROR(VLOOKUP(O198,Таблица1[],3,0),0)*$E$2/100</f>
        <v>0</v>
      </c>
      <c r="AT198" s="43">
        <f>IFERROR(VLOOKUP(O198,Таблица1[],2,0),0)*$E$2/100</f>
        <v>0</v>
      </c>
      <c r="AU198" s="43">
        <f>IFERROR(VLOOKUP(O198,Таблица1[],4,0),0)*$E$2/100</f>
        <v>0</v>
      </c>
      <c r="AV198" s="5" t="str">
        <f t="shared" ref="AV198:AV219" si="54">CONCATENATE($AC$2,ROUND(AS198,0),",",ROUND(AT198,0),",",ROUND(AU198,0))</f>
        <v>,  0,0,0</v>
      </c>
      <c r="AW198" s="47">
        <f>IFERROR(VLOOKUP(P198,Таблица1[],3,0),0)*$E$2/100</f>
        <v>0</v>
      </c>
      <c r="AX198" s="43">
        <f>IFERROR(VLOOKUP(P198,Таблица1[],2,0),0)*$E$2/100</f>
        <v>0</v>
      </c>
      <c r="AY198" s="43">
        <f>IFERROR(VLOOKUP(P198,Таблица1[],4,0),0)*$E$2/100</f>
        <v>0</v>
      </c>
      <c r="AZ198" s="5" t="str">
        <f t="shared" ref="AZ198:AZ219" si="55">CONCATENATE($AC$2,ROUND(AW198,0),",",ROUND(AX198,0),",",ROUND(AY198,0))</f>
        <v>,  0,0,0</v>
      </c>
      <c r="BA198" s="43">
        <f>IFERROR(VLOOKUP(Q198,Таблица1[],3,0),0)*$E$2/100</f>
        <v>0</v>
      </c>
      <c r="BB198" s="43">
        <f>IFERROR(VLOOKUP(Q198,Таблица1[],2,0),0)*$E$2/100</f>
        <v>0</v>
      </c>
      <c r="BC198" s="43">
        <f>IFERROR(VLOOKUP(Q198,Таблица1[],4,0),0)*$E$2/100</f>
        <v>0</v>
      </c>
      <c r="BD198" s="5" t="str">
        <f t="shared" ref="BD198:BD219" si="56">CONCATENATE($AC$2,ROUND(BA198,0),",",ROUND(BB198,0),",",ROUND(BC198,0))</f>
        <v>,  0,0,0</v>
      </c>
      <c r="BE198" s="43">
        <f>IFERROR(VLOOKUP(R198,Таблица1[],3,0),0)*$E$2/100</f>
        <v>0</v>
      </c>
      <c r="BF198" s="43">
        <f>IFERROR(VLOOKUP(R198,Таблица1[],2,0),0)*$E$2/100</f>
        <v>0</v>
      </c>
      <c r="BG198" s="43">
        <f>IFERROR(VLOOKUP(R198,Таблица1[],4,0),0)*$E$2/100</f>
        <v>0</v>
      </c>
      <c r="BH198" s="5" t="str">
        <f t="shared" ref="BH198:BH219" si="57">CONCATENATE($AC$2,ROUND(BE198,0),",",ROUND(BF198,0),",",ROUND(BG198,0))</f>
        <v>,  0,0,0</v>
      </c>
      <c r="BI198" s="43">
        <f>IFERROR(VLOOKUP(S198,Таблица1[],3,0),0)*$E$2/100</f>
        <v>0</v>
      </c>
      <c r="BJ198" s="43">
        <f>IFERROR(VLOOKUP(S198,Таблица1[],2,0),0)*$E$2/100</f>
        <v>0</v>
      </c>
      <c r="BK198" s="43">
        <f>IFERROR(VLOOKUP(S198,Таблица1[],4,0),0)*$E$2/100</f>
        <v>0</v>
      </c>
      <c r="BL198" s="5" t="str">
        <f t="shared" ref="BL198:BL219" si="58">CONCATENATE($AC$2,ROUND(BI198,0),",",ROUND(BJ198,0),",",ROUND(BK198,0))</f>
        <v>,  0,0,0</v>
      </c>
      <c r="BM198" s="43">
        <f>IFERROR(VLOOKUP(T198,Таблица1[],3,0),0)*$E$2/100</f>
        <v>0</v>
      </c>
      <c r="BN198" s="43">
        <f>IFERROR(VLOOKUP(T198,Таблица1[],2,0),0)*$E$2/100</f>
        <v>0</v>
      </c>
      <c r="BO198" s="43">
        <f>IFERROR(VLOOKUP(T198,Таблица1[],4,0),0)*$E$2/100</f>
        <v>0</v>
      </c>
      <c r="BP198" s="5" t="str">
        <f t="shared" ref="BP198:BP219" si="59">CONCATENATE($AC$2,ROUND(BM198,0),",",ROUND(BN198,0),",",ROUND(BO198,0))</f>
        <v>,  0,0,0</v>
      </c>
      <c r="BQ198" s="43">
        <f>IFERROR(VLOOKUP(U198,Таблица1[],3,0),0)*$E$2/100</f>
        <v>0</v>
      </c>
      <c r="BR198" s="43">
        <f>IFERROR(VLOOKUP(U198,Таблица1[],2,0),0)*$E$2/100</f>
        <v>0</v>
      </c>
      <c r="BS198" s="43">
        <f>IFERROR(VLOOKUP(U198,Таблица1[],4,0),0)*$E$2/100</f>
        <v>0</v>
      </c>
      <c r="BT198" s="5" t="str">
        <f t="shared" ref="BT198:BT219" si="60">CONCATENATE($AC$2,ROUND(BQ198,0),",",ROUND(BR198,0),",",ROUND(BS198,0))</f>
        <v>,  0,0,0</v>
      </c>
      <c r="BU198" s="43">
        <f>IFERROR(VLOOKUP(V198,Таблица1[],3,0),0)*$E$2/100</f>
        <v>0</v>
      </c>
      <c r="BV198" s="43">
        <f>IFERROR(VLOOKUP(V198,Таблица1[],2,0),0)*$E$2/100</f>
        <v>0</v>
      </c>
      <c r="BW198" s="43">
        <f>IFERROR(VLOOKUP(V198,Таблица1[],4,0),0)*$E$2/100</f>
        <v>0</v>
      </c>
      <c r="BX198" s="5" t="str">
        <f t="shared" ref="BX198:BX219" si="61">CONCATENATE($AC$2,ROUND(BU198,0),",",ROUND(BV198,0),",",ROUND(BW198,0))</f>
        <v>,  0,0,0</v>
      </c>
      <c r="BY198" s="43">
        <f>IFERROR(VLOOKUP(W198,Таблица1[],3,0),0)*$E$2/100</f>
        <v>0</v>
      </c>
      <c r="BZ198" s="43">
        <f>IFERROR(VLOOKUP(W198,Таблица1[],2,0),0)*$E$2/100</f>
        <v>0</v>
      </c>
      <c r="CA198" s="43">
        <f>IFERROR(VLOOKUP(W198,Таблица1[],4,0),0)*$E$2/100</f>
        <v>0</v>
      </c>
      <c r="CB198" s="5" t="str">
        <f t="shared" ref="CB198:CB219" si="62">CONCATENATE($AC$2,ROUND(BY198,0),",",ROUND(BZ198,0),",",ROUND(CA198,0))</f>
        <v>,  0,0,0</v>
      </c>
      <c r="CC198" s="43">
        <f>IFERROR(VLOOKUP(X198,Таблица1[],3,0),0)*$E$2/100</f>
        <v>0</v>
      </c>
      <c r="CD198" s="43">
        <f>IFERROR(VLOOKUP(X198,Таблица1[],2,0),0)*$E$2/100</f>
        <v>0</v>
      </c>
      <c r="CE198" s="43">
        <f>IFERROR(VLOOKUP(X198,Таблица1[],4,0),0)*$E$2/100</f>
        <v>0</v>
      </c>
      <c r="CF198" s="5" t="str">
        <f t="shared" ref="CF198:CF219" si="63">CONCATENATE($AC$2,ROUND(CC198,0),",",ROUND(CD198,0),",",ROUND(CE198,0))</f>
        <v>,  0,0,0</v>
      </c>
      <c r="CG198" s="43">
        <f>IFERROR(VLOOKUP(Y198,Таблица1[],3,0),0)*$E$2/100</f>
        <v>0</v>
      </c>
      <c r="CH198" s="43">
        <f>IFERROR(VLOOKUP(Y198,Таблица1[],2,0),0)*$E$2/100</f>
        <v>0</v>
      </c>
      <c r="CI198" s="43">
        <f>IFERROR(VLOOKUP(Y198,Таблица1[],4,0),0)*$E$2/100</f>
        <v>0</v>
      </c>
      <c r="CJ198" s="5" t="str">
        <f t="shared" ref="CJ198:CJ219" si="64">CONCATENATE($AC$2,ROUND(CG198,0),",",ROUND(CH198,0),",",ROUND(CI198,0))</f>
        <v>,  0,0,0</v>
      </c>
      <c r="CK198" s="43">
        <f>IFERROR(VLOOKUP(Z198,Таблица1[],3,0),0)*$E$2/100</f>
        <v>0</v>
      </c>
      <c r="CL198" s="43">
        <f>IFERROR(VLOOKUP(Z198,Таблица1[],2,0),0)*$E$2/100</f>
        <v>0</v>
      </c>
      <c r="CM198" s="43">
        <f>IFERROR(VLOOKUP(Z198,Таблица1[],4,0),0)*$E$2/100</f>
        <v>0</v>
      </c>
      <c r="CN198" s="5" t="str">
        <f t="shared" ref="CN198:CN219" si="65">CONCATENATE($AC$2,ROUND(CK198,0),",",ROUND(CL198,0),",",ROUND(CM198,0))</f>
        <v>,  0,0,0</v>
      </c>
      <c r="CO198" s="43">
        <f>IFERROR(VLOOKUP(AA198,Таблица1[],3,0),0)*$E$2/100</f>
        <v>0</v>
      </c>
      <c r="CP198" s="43">
        <f>IFERROR(VLOOKUP(AA198,Таблица1[],2,0),0)*$E$2/100</f>
        <v>0</v>
      </c>
      <c r="CQ198" s="43">
        <f>IFERROR(VLOOKUP(AA198,Таблица1[],4,0),0)*$E$2/100</f>
        <v>0</v>
      </c>
      <c r="CR198" s="5" t="str">
        <f t="shared" ref="CR198:CR219" si="66">CONCATENATE($AC$2,ROUND(CO198,0),",",ROUND(CP198,0),",",ROUND(CQ198,0))</f>
        <v>,  0,0,0</v>
      </c>
    </row>
    <row r="199" spans="2:96" x14ac:dyDescent="0.45">
      <c r="B199" s="43">
        <v>64</v>
      </c>
      <c r="C199" s="43">
        <v>0</v>
      </c>
      <c r="D199" s="43">
        <v>20</v>
      </c>
      <c r="E199" s="43">
        <v>1</v>
      </c>
      <c r="F199" t="str">
        <f t="shared" ref="F199:F256" si="67">CONCATENATE(B199,",",C199,",",D199,",",E199)</f>
        <v>64,0,20,1</v>
      </c>
      <c r="AC199" t="str">
        <f>CONCATENATE($X$2,F199,CR199,CN199,CJ199,CF199,CB199,BX199,BT199,BP199,BL199,BH199,BD199,AZ199)</f>
        <v>.DB   64,0,20,1,  0,0,0,  0,0,0,  0,0,0,  0,0,0,  0,0,0,  0,0,0,  0,0,0,  0,0,0,  0,0,0,  0,0,0,  0,0,0,  0,0,0</v>
      </c>
      <c r="AD199" s="43" t="s">
        <v>24</v>
      </c>
      <c r="AE199" s="43"/>
      <c r="AF199" s="43"/>
      <c r="AG199" s="49">
        <f>IFERROR(VLOOKUP(HLOOKUP($AG$4,$H$4:$AA$24,ROW(AH199)-3, FALSE),Таблица1[],3,0),0)*$E$2/100</f>
        <v>0</v>
      </c>
      <c r="AH199" s="49">
        <f>IFERROR(VLOOKUP(HLOOKUP($AG$4,$H$4:$AA$24,ROW(AH199)-3, FALSE),Таблица1[],2,0),0)*$E$2/100</f>
        <v>0</v>
      </c>
      <c r="AI199" s="49">
        <f>IFERROR(VLOOKUP(HLOOKUP($AG$4,$H$4:$AA$24,ROW(AH199)-3, FALSE),Таблица1[],4,0),0)*$E$2/100</f>
        <v>0</v>
      </c>
      <c r="AJ199" s="5" t="str">
        <f t="shared" si="51"/>
        <v>,  0,0,0</v>
      </c>
      <c r="AK199" s="49">
        <f>IFERROR(VLOOKUP(G199,Таблица1[],3,0),0)*$E$2/100</f>
        <v>0</v>
      </c>
      <c r="AL199" s="43">
        <f>IFERROR(VLOOKUP(G199,Таблица1[],2,0),0)*$E$2/100</f>
        <v>0</v>
      </c>
      <c r="AM199" s="43">
        <f>IFERROR(VLOOKUP(G199,Таблица1[],4,0),0)*$E$2/100</f>
        <v>0</v>
      </c>
      <c r="AN199" s="5" t="str">
        <f t="shared" si="52"/>
        <v>,  0,0,0</v>
      </c>
      <c r="AO199" s="49">
        <f>IFERROR(VLOOKUP(K199,Таблица1[],3,0),0)*$E$2/100</f>
        <v>0</v>
      </c>
      <c r="AP199" s="43">
        <f>IFERROR(VLOOKUP(K199,Таблица1[],2,0),0)*$E$2/100</f>
        <v>0</v>
      </c>
      <c r="AQ199" s="43">
        <f>IFERROR(VLOOKUP(K199,Таблица1[],4,0),0)*$E$2/100</f>
        <v>0</v>
      </c>
      <c r="AR199" s="5" t="str">
        <f t="shared" si="53"/>
        <v>,  0,0,0</v>
      </c>
      <c r="AS199" s="49">
        <f>IFERROR(VLOOKUP(O199,Таблица1[],3,0),0)*$E$2/100</f>
        <v>0</v>
      </c>
      <c r="AT199" s="43">
        <f>IFERROR(VLOOKUP(O199,Таблица1[],2,0),0)*$E$2/100</f>
        <v>0</v>
      </c>
      <c r="AU199" s="43">
        <f>IFERROR(VLOOKUP(O199,Таблица1[],4,0),0)*$E$2/100</f>
        <v>0</v>
      </c>
      <c r="AV199" s="5" t="str">
        <f t="shared" si="54"/>
        <v>,  0,0,0</v>
      </c>
      <c r="AW199" s="47">
        <f>IFERROR(VLOOKUP(P199,Таблица1[],3,0),0)*$E$2/100</f>
        <v>0</v>
      </c>
      <c r="AX199" s="43">
        <f>IFERROR(VLOOKUP(P199,Таблица1[],2,0),0)*$E$2/100</f>
        <v>0</v>
      </c>
      <c r="AY199" s="43">
        <f>IFERROR(VLOOKUP(P199,Таблица1[],4,0),0)*$E$2/100</f>
        <v>0</v>
      </c>
      <c r="AZ199" s="5" t="str">
        <f t="shared" si="55"/>
        <v>,  0,0,0</v>
      </c>
      <c r="BA199" s="43">
        <f>IFERROR(VLOOKUP(Q199,Таблица1[],3,0),0)*$E$2/100</f>
        <v>0</v>
      </c>
      <c r="BB199" s="43">
        <f>IFERROR(VLOOKUP(Q199,Таблица1[],2,0),0)*$E$2/100</f>
        <v>0</v>
      </c>
      <c r="BC199" s="43">
        <f>IFERROR(VLOOKUP(Q199,Таблица1[],4,0),0)*$E$2/100</f>
        <v>0</v>
      </c>
      <c r="BD199" s="5" t="str">
        <f t="shared" si="56"/>
        <v>,  0,0,0</v>
      </c>
      <c r="BE199" s="43">
        <f>IFERROR(VLOOKUP(R199,Таблица1[],3,0),0)*$E$2/100</f>
        <v>0</v>
      </c>
      <c r="BF199" s="43">
        <f>IFERROR(VLOOKUP(R199,Таблица1[],2,0),0)*$E$2/100</f>
        <v>0</v>
      </c>
      <c r="BG199" s="43">
        <f>IFERROR(VLOOKUP(R199,Таблица1[],4,0),0)*$E$2/100</f>
        <v>0</v>
      </c>
      <c r="BH199" s="5" t="str">
        <f t="shared" si="57"/>
        <v>,  0,0,0</v>
      </c>
      <c r="BI199" s="43">
        <f>IFERROR(VLOOKUP(S199,Таблица1[],3,0),0)*$E$2/100</f>
        <v>0</v>
      </c>
      <c r="BJ199" s="43">
        <f>IFERROR(VLOOKUP(S199,Таблица1[],2,0),0)*$E$2/100</f>
        <v>0</v>
      </c>
      <c r="BK199" s="43">
        <f>IFERROR(VLOOKUP(S199,Таблица1[],4,0),0)*$E$2/100</f>
        <v>0</v>
      </c>
      <c r="BL199" s="5" t="str">
        <f t="shared" si="58"/>
        <v>,  0,0,0</v>
      </c>
      <c r="BM199" s="43">
        <f>IFERROR(VLOOKUP(T199,Таблица1[],3,0),0)*$E$2/100</f>
        <v>0</v>
      </c>
      <c r="BN199" s="43">
        <f>IFERROR(VLOOKUP(T199,Таблица1[],2,0),0)*$E$2/100</f>
        <v>0</v>
      </c>
      <c r="BO199" s="43">
        <f>IFERROR(VLOOKUP(T199,Таблица1[],4,0),0)*$E$2/100</f>
        <v>0</v>
      </c>
      <c r="BP199" s="5" t="str">
        <f t="shared" si="59"/>
        <v>,  0,0,0</v>
      </c>
      <c r="BQ199" s="43">
        <f>IFERROR(VLOOKUP(U199,Таблица1[],3,0),0)*$E$2/100</f>
        <v>0</v>
      </c>
      <c r="BR199" s="43">
        <f>IFERROR(VLOOKUP(U199,Таблица1[],2,0),0)*$E$2/100</f>
        <v>0</v>
      </c>
      <c r="BS199" s="43">
        <f>IFERROR(VLOOKUP(U199,Таблица1[],4,0),0)*$E$2/100</f>
        <v>0</v>
      </c>
      <c r="BT199" s="5" t="str">
        <f t="shared" si="60"/>
        <v>,  0,0,0</v>
      </c>
      <c r="BU199" s="43">
        <f>IFERROR(VLOOKUP(V199,Таблица1[],3,0),0)*$E$2/100</f>
        <v>0</v>
      </c>
      <c r="BV199" s="43">
        <f>IFERROR(VLOOKUP(V199,Таблица1[],2,0),0)*$E$2/100</f>
        <v>0</v>
      </c>
      <c r="BW199" s="43">
        <f>IFERROR(VLOOKUP(V199,Таблица1[],4,0),0)*$E$2/100</f>
        <v>0</v>
      </c>
      <c r="BX199" s="5" t="str">
        <f t="shared" si="61"/>
        <v>,  0,0,0</v>
      </c>
      <c r="BY199" s="43">
        <f>IFERROR(VLOOKUP(W199,Таблица1[],3,0),0)*$E$2/100</f>
        <v>0</v>
      </c>
      <c r="BZ199" s="43">
        <f>IFERROR(VLOOKUP(W199,Таблица1[],2,0),0)*$E$2/100</f>
        <v>0</v>
      </c>
      <c r="CA199" s="43">
        <f>IFERROR(VLOOKUP(W199,Таблица1[],4,0),0)*$E$2/100</f>
        <v>0</v>
      </c>
      <c r="CB199" s="5" t="str">
        <f t="shared" si="62"/>
        <v>,  0,0,0</v>
      </c>
      <c r="CC199" s="43">
        <f>IFERROR(VLOOKUP(X199,Таблица1[],3,0),0)*$E$2/100</f>
        <v>0</v>
      </c>
      <c r="CD199" s="43">
        <f>IFERROR(VLOOKUP(X199,Таблица1[],2,0),0)*$E$2/100</f>
        <v>0</v>
      </c>
      <c r="CE199" s="43">
        <f>IFERROR(VLOOKUP(X199,Таблица1[],4,0),0)*$E$2/100</f>
        <v>0</v>
      </c>
      <c r="CF199" s="5" t="str">
        <f t="shared" si="63"/>
        <v>,  0,0,0</v>
      </c>
      <c r="CG199" s="43">
        <f>IFERROR(VLOOKUP(Y199,Таблица1[],3,0),0)*$E$2/100</f>
        <v>0</v>
      </c>
      <c r="CH199" s="43">
        <f>IFERROR(VLOOKUP(Y199,Таблица1[],2,0),0)*$E$2/100</f>
        <v>0</v>
      </c>
      <c r="CI199" s="43">
        <f>IFERROR(VLOOKUP(Y199,Таблица1[],4,0),0)*$E$2/100</f>
        <v>0</v>
      </c>
      <c r="CJ199" s="5" t="str">
        <f t="shared" si="64"/>
        <v>,  0,0,0</v>
      </c>
      <c r="CK199" s="43">
        <f>IFERROR(VLOOKUP(Z199,Таблица1[],3,0),0)*$E$2/100</f>
        <v>0</v>
      </c>
      <c r="CL199" s="43">
        <f>IFERROR(VLOOKUP(Z199,Таблица1[],2,0),0)*$E$2/100</f>
        <v>0</v>
      </c>
      <c r="CM199" s="43">
        <f>IFERROR(VLOOKUP(Z199,Таблица1[],4,0),0)*$E$2/100</f>
        <v>0</v>
      </c>
      <c r="CN199" s="5" t="str">
        <f t="shared" si="65"/>
        <v>,  0,0,0</v>
      </c>
      <c r="CO199" s="43">
        <f>IFERROR(VLOOKUP(AA199,Таблица1[],3,0),0)*$E$2/100</f>
        <v>0</v>
      </c>
      <c r="CP199" s="43">
        <f>IFERROR(VLOOKUP(AA199,Таблица1[],2,0),0)*$E$2/100</f>
        <v>0</v>
      </c>
      <c r="CQ199" s="43">
        <f>IFERROR(VLOOKUP(AA199,Таблица1[],4,0),0)*$E$2/100</f>
        <v>0</v>
      </c>
      <c r="CR199" s="5" t="str">
        <f t="shared" si="66"/>
        <v>,  0,0,0</v>
      </c>
    </row>
    <row r="200" spans="2:96" x14ac:dyDescent="0.45">
      <c r="B200" s="43">
        <v>64</v>
      </c>
      <c r="C200" s="43">
        <v>0</v>
      </c>
      <c r="D200" s="43">
        <v>20</v>
      </c>
      <c r="E200" s="43">
        <v>1</v>
      </c>
      <c r="F200" t="str">
        <f t="shared" si="67"/>
        <v>64,0,20,1</v>
      </c>
      <c r="AC200" t="str">
        <f>CONCATENATE($X$2,F200,CR200,CN200,CJ200,CF200,CB200,BX200,BT200,BP200,BL200,BH200,BD200,AZ200)</f>
        <v>.DB   64,0,20,1,  0,0,0,  0,0,0,  0,0,0,  0,0,0,  0,0,0,  0,0,0,  0,0,0,  0,0,0,  0,0,0,  0,0,0,  0,0,0,  0,0,0</v>
      </c>
      <c r="AD200" s="43" t="s">
        <v>24</v>
      </c>
      <c r="AE200" s="43"/>
      <c r="AF200" s="43"/>
      <c r="AG200" s="49">
        <f>IFERROR(VLOOKUP(HLOOKUP($AG$4,$H$4:$AA$24,ROW(AH200)-3, FALSE),Таблица1[],3,0),0)*$E$2/100</f>
        <v>0</v>
      </c>
      <c r="AH200" s="49">
        <f>IFERROR(VLOOKUP(HLOOKUP($AG$4,$H$4:$AA$24,ROW(AH200)-3, FALSE),Таблица1[],2,0),0)*$E$2/100</f>
        <v>0</v>
      </c>
      <c r="AI200" s="49">
        <f>IFERROR(VLOOKUP(HLOOKUP($AG$4,$H$4:$AA$24,ROW(AH200)-3, FALSE),Таблица1[],4,0),0)*$E$2/100</f>
        <v>0</v>
      </c>
      <c r="AJ200" s="5" t="str">
        <f t="shared" si="51"/>
        <v>,  0,0,0</v>
      </c>
      <c r="AK200" s="49">
        <f>IFERROR(VLOOKUP(G200,Таблица1[],3,0),0)*$E$2/100</f>
        <v>0</v>
      </c>
      <c r="AL200" s="43">
        <f>IFERROR(VLOOKUP(G200,Таблица1[],2,0),0)*$E$2/100</f>
        <v>0</v>
      </c>
      <c r="AM200" s="43">
        <f>IFERROR(VLOOKUP(G200,Таблица1[],4,0),0)*$E$2/100</f>
        <v>0</v>
      </c>
      <c r="AN200" s="5" t="str">
        <f t="shared" si="52"/>
        <v>,  0,0,0</v>
      </c>
      <c r="AO200" s="49">
        <f>IFERROR(VLOOKUP(K200,Таблица1[],3,0),0)*$E$2/100</f>
        <v>0</v>
      </c>
      <c r="AP200" s="43">
        <f>IFERROR(VLOOKUP(K200,Таблица1[],2,0),0)*$E$2/100</f>
        <v>0</v>
      </c>
      <c r="AQ200" s="43">
        <f>IFERROR(VLOOKUP(K200,Таблица1[],4,0),0)*$E$2/100</f>
        <v>0</v>
      </c>
      <c r="AR200" s="5" t="str">
        <f t="shared" si="53"/>
        <v>,  0,0,0</v>
      </c>
      <c r="AS200" s="49">
        <f>IFERROR(VLOOKUP(O200,Таблица1[],3,0),0)*$E$2/100</f>
        <v>0</v>
      </c>
      <c r="AT200" s="43">
        <f>IFERROR(VLOOKUP(O200,Таблица1[],2,0),0)*$E$2/100</f>
        <v>0</v>
      </c>
      <c r="AU200" s="43">
        <f>IFERROR(VLOOKUP(O200,Таблица1[],4,0),0)*$E$2/100</f>
        <v>0</v>
      </c>
      <c r="AV200" s="5" t="str">
        <f t="shared" si="54"/>
        <v>,  0,0,0</v>
      </c>
      <c r="AW200" s="47">
        <f>IFERROR(VLOOKUP(P200,Таблица1[],3,0),0)*$E$2/100</f>
        <v>0</v>
      </c>
      <c r="AX200" s="43">
        <f>IFERROR(VLOOKUP(P200,Таблица1[],2,0),0)*$E$2/100</f>
        <v>0</v>
      </c>
      <c r="AY200" s="43">
        <f>IFERROR(VLOOKUP(P200,Таблица1[],4,0),0)*$E$2/100</f>
        <v>0</v>
      </c>
      <c r="AZ200" s="5" t="str">
        <f t="shared" si="55"/>
        <v>,  0,0,0</v>
      </c>
      <c r="BA200" s="43">
        <f>IFERROR(VLOOKUP(Q200,Таблица1[],3,0),0)*$E$2/100</f>
        <v>0</v>
      </c>
      <c r="BB200" s="43">
        <f>IFERROR(VLOOKUP(Q200,Таблица1[],2,0),0)*$E$2/100</f>
        <v>0</v>
      </c>
      <c r="BC200" s="43">
        <f>IFERROR(VLOOKUP(Q200,Таблица1[],4,0),0)*$E$2/100</f>
        <v>0</v>
      </c>
      <c r="BD200" s="5" t="str">
        <f t="shared" si="56"/>
        <v>,  0,0,0</v>
      </c>
      <c r="BE200" s="43">
        <f>IFERROR(VLOOKUP(R200,Таблица1[],3,0),0)*$E$2/100</f>
        <v>0</v>
      </c>
      <c r="BF200" s="43">
        <f>IFERROR(VLOOKUP(R200,Таблица1[],2,0),0)*$E$2/100</f>
        <v>0</v>
      </c>
      <c r="BG200" s="43">
        <f>IFERROR(VLOOKUP(R200,Таблица1[],4,0),0)*$E$2/100</f>
        <v>0</v>
      </c>
      <c r="BH200" s="5" t="str">
        <f t="shared" si="57"/>
        <v>,  0,0,0</v>
      </c>
      <c r="BI200" s="43">
        <f>IFERROR(VLOOKUP(S200,Таблица1[],3,0),0)*$E$2/100</f>
        <v>0</v>
      </c>
      <c r="BJ200" s="43">
        <f>IFERROR(VLOOKUP(S200,Таблица1[],2,0),0)*$E$2/100</f>
        <v>0</v>
      </c>
      <c r="BK200" s="43">
        <f>IFERROR(VLOOKUP(S200,Таблица1[],4,0),0)*$E$2/100</f>
        <v>0</v>
      </c>
      <c r="BL200" s="5" t="str">
        <f t="shared" si="58"/>
        <v>,  0,0,0</v>
      </c>
      <c r="BM200" s="43">
        <f>IFERROR(VLOOKUP(T200,Таблица1[],3,0),0)*$E$2/100</f>
        <v>0</v>
      </c>
      <c r="BN200" s="43">
        <f>IFERROR(VLOOKUP(T200,Таблица1[],2,0),0)*$E$2/100</f>
        <v>0</v>
      </c>
      <c r="BO200" s="43">
        <f>IFERROR(VLOOKUP(T200,Таблица1[],4,0),0)*$E$2/100</f>
        <v>0</v>
      </c>
      <c r="BP200" s="5" t="str">
        <f t="shared" si="59"/>
        <v>,  0,0,0</v>
      </c>
      <c r="BQ200" s="43">
        <f>IFERROR(VLOOKUP(U200,Таблица1[],3,0),0)*$E$2/100</f>
        <v>0</v>
      </c>
      <c r="BR200" s="43">
        <f>IFERROR(VLOOKUP(U200,Таблица1[],2,0),0)*$E$2/100</f>
        <v>0</v>
      </c>
      <c r="BS200" s="43">
        <f>IFERROR(VLOOKUP(U200,Таблица1[],4,0),0)*$E$2/100</f>
        <v>0</v>
      </c>
      <c r="BT200" s="5" t="str">
        <f t="shared" si="60"/>
        <v>,  0,0,0</v>
      </c>
      <c r="BU200" s="43">
        <f>IFERROR(VLOOKUP(V200,Таблица1[],3,0),0)*$E$2/100</f>
        <v>0</v>
      </c>
      <c r="BV200" s="43">
        <f>IFERROR(VLOOKUP(V200,Таблица1[],2,0),0)*$E$2/100</f>
        <v>0</v>
      </c>
      <c r="BW200" s="43">
        <f>IFERROR(VLOOKUP(V200,Таблица1[],4,0),0)*$E$2/100</f>
        <v>0</v>
      </c>
      <c r="BX200" s="5" t="str">
        <f t="shared" si="61"/>
        <v>,  0,0,0</v>
      </c>
      <c r="BY200" s="43">
        <f>IFERROR(VLOOKUP(W200,Таблица1[],3,0),0)*$E$2/100</f>
        <v>0</v>
      </c>
      <c r="BZ200" s="43">
        <f>IFERROR(VLOOKUP(W200,Таблица1[],2,0),0)*$E$2/100</f>
        <v>0</v>
      </c>
      <c r="CA200" s="43">
        <f>IFERROR(VLOOKUP(W200,Таблица1[],4,0),0)*$E$2/100</f>
        <v>0</v>
      </c>
      <c r="CB200" s="5" t="str">
        <f t="shared" si="62"/>
        <v>,  0,0,0</v>
      </c>
      <c r="CC200" s="43">
        <f>IFERROR(VLOOKUP(X200,Таблица1[],3,0),0)*$E$2/100</f>
        <v>0</v>
      </c>
      <c r="CD200" s="43">
        <f>IFERROR(VLOOKUP(X200,Таблица1[],2,0),0)*$E$2/100</f>
        <v>0</v>
      </c>
      <c r="CE200" s="43">
        <f>IFERROR(VLOOKUP(X200,Таблица1[],4,0),0)*$E$2/100</f>
        <v>0</v>
      </c>
      <c r="CF200" s="5" t="str">
        <f t="shared" si="63"/>
        <v>,  0,0,0</v>
      </c>
      <c r="CG200" s="43">
        <f>IFERROR(VLOOKUP(Y200,Таблица1[],3,0),0)*$E$2/100</f>
        <v>0</v>
      </c>
      <c r="CH200" s="43">
        <f>IFERROR(VLOOKUP(Y200,Таблица1[],2,0),0)*$E$2/100</f>
        <v>0</v>
      </c>
      <c r="CI200" s="43">
        <f>IFERROR(VLOOKUP(Y200,Таблица1[],4,0),0)*$E$2/100</f>
        <v>0</v>
      </c>
      <c r="CJ200" s="5" t="str">
        <f t="shared" si="64"/>
        <v>,  0,0,0</v>
      </c>
      <c r="CK200" s="43">
        <f>IFERROR(VLOOKUP(Z200,Таблица1[],3,0),0)*$E$2/100</f>
        <v>0</v>
      </c>
      <c r="CL200" s="43">
        <f>IFERROR(VLOOKUP(Z200,Таблица1[],2,0),0)*$E$2/100</f>
        <v>0</v>
      </c>
      <c r="CM200" s="43">
        <f>IFERROR(VLOOKUP(Z200,Таблица1[],4,0),0)*$E$2/100</f>
        <v>0</v>
      </c>
      <c r="CN200" s="5" t="str">
        <f t="shared" si="65"/>
        <v>,  0,0,0</v>
      </c>
      <c r="CO200" s="43">
        <f>IFERROR(VLOOKUP(AA200,Таблица1[],3,0),0)*$E$2/100</f>
        <v>0</v>
      </c>
      <c r="CP200" s="43">
        <f>IFERROR(VLOOKUP(AA200,Таблица1[],2,0),0)*$E$2/100</f>
        <v>0</v>
      </c>
      <c r="CQ200" s="43">
        <f>IFERROR(VLOOKUP(AA200,Таблица1[],4,0),0)*$E$2/100</f>
        <v>0</v>
      </c>
      <c r="CR200" s="5" t="str">
        <f t="shared" si="66"/>
        <v>,  0,0,0</v>
      </c>
    </row>
    <row r="201" spans="2:96" x14ac:dyDescent="0.45">
      <c r="B201" s="43">
        <v>64</v>
      </c>
      <c r="C201" s="43">
        <v>0</v>
      </c>
      <c r="D201" s="43">
        <v>20</v>
      </c>
      <c r="E201" s="43">
        <v>1</v>
      </c>
      <c r="F201" t="str">
        <f t="shared" si="67"/>
        <v>64,0,20,1</v>
      </c>
      <c r="AC201" t="str">
        <f>CONCATENATE($X$2,F201,CR201,CN201,CJ201,CF201,CB201,BX201,BT201,BP201,BL201,BH201,BD201,AZ201)</f>
        <v>.DB   64,0,20,1,  0,0,0,  0,0,0,  0,0,0,  0,0,0,  0,0,0,  0,0,0,  0,0,0,  0,0,0,  0,0,0,  0,0,0,  0,0,0,  0,0,0</v>
      </c>
      <c r="AD201" s="43" t="s">
        <v>24</v>
      </c>
      <c r="AE201" s="43"/>
      <c r="AF201" s="43"/>
      <c r="AG201" s="49">
        <f>IFERROR(VLOOKUP(HLOOKUP($AG$4,$H$4:$AA$24,ROW(AH201)-3, FALSE),Таблица1[],3,0),0)*$E$2/100</f>
        <v>0</v>
      </c>
      <c r="AH201" s="49">
        <f>IFERROR(VLOOKUP(HLOOKUP($AG$4,$H$4:$AA$24,ROW(AH201)-3, FALSE),Таблица1[],2,0),0)*$E$2/100</f>
        <v>0</v>
      </c>
      <c r="AI201" s="49">
        <f>IFERROR(VLOOKUP(HLOOKUP($AG$4,$H$4:$AA$24,ROW(AH201)-3, FALSE),Таблица1[],4,0),0)*$E$2/100</f>
        <v>0</v>
      </c>
      <c r="AJ201" s="5" t="str">
        <f t="shared" si="51"/>
        <v>,  0,0,0</v>
      </c>
      <c r="AK201" s="49">
        <f>IFERROR(VLOOKUP(G201,Таблица1[],3,0),0)*$E$2/100</f>
        <v>0</v>
      </c>
      <c r="AL201" s="43">
        <f>IFERROR(VLOOKUP(G201,Таблица1[],2,0),0)*$E$2/100</f>
        <v>0</v>
      </c>
      <c r="AM201" s="43">
        <f>IFERROR(VLOOKUP(G201,Таблица1[],4,0),0)*$E$2/100</f>
        <v>0</v>
      </c>
      <c r="AN201" s="5" t="str">
        <f t="shared" si="52"/>
        <v>,  0,0,0</v>
      </c>
      <c r="AO201" s="49">
        <f>IFERROR(VLOOKUP(K201,Таблица1[],3,0),0)*$E$2/100</f>
        <v>0</v>
      </c>
      <c r="AP201" s="43">
        <f>IFERROR(VLOOKUP(K201,Таблица1[],2,0),0)*$E$2/100</f>
        <v>0</v>
      </c>
      <c r="AQ201" s="43">
        <f>IFERROR(VLOOKUP(K201,Таблица1[],4,0),0)*$E$2/100</f>
        <v>0</v>
      </c>
      <c r="AR201" s="5" t="str">
        <f t="shared" si="53"/>
        <v>,  0,0,0</v>
      </c>
      <c r="AS201" s="49">
        <f>IFERROR(VLOOKUP(O201,Таблица1[],3,0),0)*$E$2/100</f>
        <v>0</v>
      </c>
      <c r="AT201" s="43">
        <f>IFERROR(VLOOKUP(O201,Таблица1[],2,0),0)*$E$2/100</f>
        <v>0</v>
      </c>
      <c r="AU201" s="43">
        <f>IFERROR(VLOOKUP(O201,Таблица1[],4,0),0)*$E$2/100</f>
        <v>0</v>
      </c>
      <c r="AV201" s="5" t="str">
        <f t="shared" si="54"/>
        <v>,  0,0,0</v>
      </c>
      <c r="AW201" s="47">
        <f>IFERROR(VLOOKUP(P201,Таблица1[],3,0),0)*$E$2/100</f>
        <v>0</v>
      </c>
      <c r="AX201" s="43">
        <f>IFERROR(VLOOKUP(P201,Таблица1[],2,0),0)*$E$2/100</f>
        <v>0</v>
      </c>
      <c r="AY201" s="43">
        <f>IFERROR(VLOOKUP(P201,Таблица1[],4,0),0)*$E$2/100</f>
        <v>0</v>
      </c>
      <c r="AZ201" s="5" t="str">
        <f t="shared" si="55"/>
        <v>,  0,0,0</v>
      </c>
      <c r="BA201" s="43">
        <f>IFERROR(VLOOKUP(Q201,Таблица1[],3,0),0)*$E$2/100</f>
        <v>0</v>
      </c>
      <c r="BB201" s="43">
        <f>IFERROR(VLOOKUP(Q201,Таблица1[],2,0),0)*$E$2/100</f>
        <v>0</v>
      </c>
      <c r="BC201" s="43">
        <f>IFERROR(VLOOKUP(Q201,Таблица1[],4,0),0)*$E$2/100</f>
        <v>0</v>
      </c>
      <c r="BD201" s="5" t="str">
        <f t="shared" si="56"/>
        <v>,  0,0,0</v>
      </c>
      <c r="BE201" s="43">
        <f>IFERROR(VLOOKUP(R201,Таблица1[],3,0),0)*$E$2/100</f>
        <v>0</v>
      </c>
      <c r="BF201" s="43">
        <f>IFERROR(VLOOKUP(R201,Таблица1[],2,0),0)*$E$2/100</f>
        <v>0</v>
      </c>
      <c r="BG201" s="43">
        <f>IFERROR(VLOOKUP(R201,Таблица1[],4,0),0)*$E$2/100</f>
        <v>0</v>
      </c>
      <c r="BH201" s="5" t="str">
        <f t="shared" si="57"/>
        <v>,  0,0,0</v>
      </c>
      <c r="BI201" s="43">
        <f>IFERROR(VLOOKUP(S201,Таблица1[],3,0),0)*$E$2/100</f>
        <v>0</v>
      </c>
      <c r="BJ201" s="43">
        <f>IFERROR(VLOOKUP(S201,Таблица1[],2,0),0)*$E$2/100</f>
        <v>0</v>
      </c>
      <c r="BK201" s="43">
        <f>IFERROR(VLOOKUP(S201,Таблица1[],4,0),0)*$E$2/100</f>
        <v>0</v>
      </c>
      <c r="BL201" s="5" t="str">
        <f t="shared" si="58"/>
        <v>,  0,0,0</v>
      </c>
      <c r="BM201" s="43">
        <f>IFERROR(VLOOKUP(T201,Таблица1[],3,0),0)*$E$2/100</f>
        <v>0</v>
      </c>
      <c r="BN201" s="43">
        <f>IFERROR(VLOOKUP(T201,Таблица1[],2,0),0)*$E$2/100</f>
        <v>0</v>
      </c>
      <c r="BO201" s="43">
        <f>IFERROR(VLOOKUP(T201,Таблица1[],4,0),0)*$E$2/100</f>
        <v>0</v>
      </c>
      <c r="BP201" s="5" t="str">
        <f t="shared" si="59"/>
        <v>,  0,0,0</v>
      </c>
      <c r="BQ201" s="43">
        <f>IFERROR(VLOOKUP(U201,Таблица1[],3,0),0)*$E$2/100</f>
        <v>0</v>
      </c>
      <c r="BR201" s="43">
        <f>IFERROR(VLOOKUP(U201,Таблица1[],2,0),0)*$E$2/100</f>
        <v>0</v>
      </c>
      <c r="BS201" s="43">
        <f>IFERROR(VLOOKUP(U201,Таблица1[],4,0),0)*$E$2/100</f>
        <v>0</v>
      </c>
      <c r="BT201" s="5" t="str">
        <f t="shared" si="60"/>
        <v>,  0,0,0</v>
      </c>
      <c r="BU201" s="43">
        <f>IFERROR(VLOOKUP(V201,Таблица1[],3,0),0)*$E$2/100</f>
        <v>0</v>
      </c>
      <c r="BV201" s="43">
        <f>IFERROR(VLOOKUP(V201,Таблица1[],2,0),0)*$E$2/100</f>
        <v>0</v>
      </c>
      <c r="BW201" s="43">
        <f>IFERROR(VLOOKUP(V201,Таблица1[],4,0),0)*$E$2/100</f>
        <v>0</v>
      </c>
      <c r="BX201" s="5" t="str">
        <f t="shared" si="61"/>
        <v>,  0,0,0</v>
      </c>
      <c r="BY201" s="43">
        <f>IFERROR(VLOOKUP(W201,Таблица1[],3,0),0)*$E$2/100</f>
        <v>0</v>
      </c>
      <c r="BZ201" s="43">
        <f>IFERROR(VLOOKUP(W201,Таблица1[],2,0),0)*$E$2/100</f>
        <v>0</v>
      </c>
      <c r="CA201" s="43">
        <f>IFERROR(VLOOKUP(W201,Таблица1[],4,0),0)*$E$2/100</f>
        <v>0</v>
      </c>
      <c r="CB201" s="5" t="str">
        <f t="shared" si="62"/>
        <v>,  0,0,0</v>
      </c>
      <c r="CC201" s="43">
        <f>IFERROR(VLOOKUP(X201,Таблица1[],3,0),0)*$E$2/100</f>
        <v>0</v>
      </c>
      <c r="CD201" s="43">
        <f>IFERROR(VLOOKUP(X201,Таблица1[],2,0),0)*$E$2/100</f>
        <v>0</v>
      </c>
      <c r="CE201" s="43">
        <f>IFERROR(VLOOKUP(X201,Таблица1[],4,0),0)*$E$2/100</f>
        <v>0</v>
      </c>
      <c r="CF201" s="5" t="str">
        <f t="shared" si="63"/>
        <v>,  0,0,0</v>
      </c>
      <c r="CG201" s="43">
        <f>IFERROR(VLOOKUP(Y201,Таблица1[],3,0),0)*$E$2/100</f>
        <v>0</v>
      </c>
      <c r="CH201" s="43">
        <f>IFERROR(VLOOKUP(Y201,Таблица1[],2,0),0)*$E$2/100</f>
        <v>0</v>
      </c>
      <c r="CI201" s="43">
        <f>IFERROR(VLOOKUP(Y201,Таблица1[],4,0),0)*$E$2/100</f>
        <v>0</v>
      </c>
      <c r="CJ201" s="5" t="str">
        <f t="shared" si="64"/>
        <v>,  0,0,0</v>
      </c>
      <c r="CK201" s="43">
        <f>IFERROR(VLOOKUP(Z201,Таблица1[],3,0),0)*$E$2/100</f>
        <v>0</v>
      </c>
      <c r="CL201" s="43">
        <f>IFERROR(VLOOKUP(Z201,Таблица1[],2,0),0)*$E$2/100</f>
        <v>0</v>
      </c>
      <c r="CM201" s="43">
        <f>IFERROR(VLOOKUP(Z201,Таблица1[],4,0),0)*$E$2/100</f>
        <v>0</v>
      </c>
      <c r="CN201" s="5" t="str">
        <f t="shared" si="65"/>
        <v>,  0,0,0</v>
      </c>
      <c r="CO201" s="43">
        <f>IFERROR(VLOOKUP(AA201,Таблица1[],3,0),0)*$E$2/100</f>
        <v>0</v>
      </c>
      <c r="CP201" s="43">
        <f>IFERROR(VLOOKUP(AA201,Таблица1[],2,0),0)*$E$2/100</f>
        <v>0</v>
      </c>
      <c r="CQ201" s="43">
        <f>IFERROR(VLOOKUP(AA201,Таблица1[],4,0),0)*$E$2/100</f>
        <v>0</v>
      </c>
      <c r="CR201" s="5" t="str">
        <f t="shared" si="66"/>
        <v>,  0,0,0</v>
      </c>
    </row>
    <row r="202" spans="2:96" x14ac:dyDescent="0.45">
      <c r="B202" s="43">
        <v>64</v>
      </c>
      <c r="C202" s="43">
        <v>0</v>
      </c>
      <c r="D202" s="43">
        <v>20</v>
      </c>
      <c r="E202" s="43">
        <v>1</v>
      </c>
      <c r="F202" t="str">
        <f t="shared" si="67"/>
        <v>64,0,20,1</v>
      </c>
      <c r="AC202" t="str">
        <f>CONCATENATE($X$2,F202,CR202,CN202,CJ202,CF202,CB202,BX202,BT202,BP202,BL202,BH202,BD202,AZ202)</f>
        <v>.DB   64,0,20,1,  0,0,0,  0,0,0,  0,0,0,  0,0,0,  0,0,0,  0,0,0,  0,0,0,  0,0,0,  0,0,0,  0,0,0,  0,0,0,  0,0,0</v>
      </c>
      <c r="AD202" s="43" t="s">
        <v>24</v>
      </c>
      <c r="AE202" s="43"/>
      <c r="AF202" s="43"/>
      <c r="AG202" s="49">
        <f>IFERROR(VLOOKUP(HLOOKUP($AG$4,$H$4:$AA$24,ROW(AH202)-3, FALSE),Таблица1[],3,0),0)*$E$2/100</f>
        <v>0</v>
      </c>
      <c r="AH202" s="49">
        <f>IFERROR(VLOOKUP(HLOOKUP($AG$4,$H$4:$AA$24,ROW(AH202)-3, FALSE),Таблица1[],2,0),0)*$E$2/100</f>
        <v>0</v>
      </c>
      <c r="AI202" s="49">
        <f>IFERROR(VLOOKUP(HLOOKUP($AG$4,$H$4:$AA$24,ROW(AH202)-3, FALSE),Таблица1[],4,0),0)*$E$2/100</f>
        <v>0</v>
      </c>
      <c r="AJ202" s="5" t="str">
        <f t="shared" si="51"/>
        <v>,  0,0,0</v>
      </c>
      <c r="AK202" s="49">
        <f>IFERROR(VLOOKUP(G202,Таблица1[],3,0),0)*$E$2/100</f>
        <v>0</v>
      </c>
      <c r="AL202" s="43">
        <f>IFERROR(VLOOKUP(G202,Таблица1[],2,0),0)*$E$2/100</f>
        <v>0</v>
      </c>
      <c r="AM202" s="43">
        <f>IFERROR(VLOOKUP(G202,Таблица1[],4,0),0)*$E$2/100</f>
        <v>0</v>
      </c>
      <c r="AN202" s="5" t="str">
        <f t="shared" si="52"/>
        <v>,  0,0,0</v>
      </c>
      <c r="AO202" s="49">
        <f>IFERROR(VLOOKUP(K202,Таблица1[],3,0),0)*$E$2/100</f>
        <v>0</v>
      </c>
      <c r="AP202" s="43">
        <f>IFERROR(VLOOKUP(K202,Таблица1[],2,0),0)*$E$2/100</f>
        <v>0</v>
      </c>
      <c r="AQ202" s="43">
        <f>IFERROR(VLOOKUP(K202,Таблица1[],4,0),0)*$E$2/100</f>
        <v>0</v>
      </c>
      <c r="AR202" s="5" t="str">
        <f t="shared" si="53"/>
        <v>,  0,0,0</v>
      </c>
      <c r="AS202" s="49">
        <f>IFERROR(VLOOKUP(O202,Таблица1[],3,0),0)*$E$2/100</f>
        <v>0</v>
      </c>
      <c r="AT202" s="43">
        <f>IFERROR(VLOOKUP(O202,Таблица1[],2,0),0)*$E$2/100</f>
        <v>0</v>
      </c>
      <c r="AU202" s="43">
        <f>IFERROR(VLOOKUP(O202,Таблица1[],4,0),0)*$E$2/100</f>
        <v>0</v>
      </c>
      <c r="AV202" s="5" t="str">
        <f t="shared" si="54"/>
        <v>,  0,0,0</v>
      </c>
      <c r="AW202" s="47">
        <f>IFERROR(VLOOKUP(P202,Таблица1[],3,0),0)*$E$2/100</f>
        <v>0</v>
      </c>
      <c r="AX202" s="43">
        <f>IFERROR(VLOOKUP(P202,Таблица1[],2,0),0)*$E$2/100</f>
        <v>0</v>
      </c>
      <c r="AY202" s="43">
        <f>IFERROR(VLOOKUP(P202,Таблица1[],4,0),0)*$E$2/100</f>
        <v>0</v>
      </c>
      <c r="AZ202" s="5" t="str">
        <f t="shared" si="55"/>
        <v>,  0,0,0</v>
      </c>
      <c r="BA202" s="43">
        <f>IFERROR(VLOOKUP(Q202,Таблица1[],3,0),0)*$E$2/100</f>
        <v>0</v>
      </c>
      <c r="BB202" s="43">
        <f>IFERROR(VLOOKUP(Q202,Таблица1[],2,0),0)*$E$2/100</f>
        <v>0</v>
      </c>
      <c r="BC202" s="43">
        <f>IFERROR(VLOOKUP(Q202,Таблица1[],4,0),0)*$E$2/100</f>
        <v>0</v>
      </c>
      <c r="BD202" s="5" t="str">
        <f t="shared" si="56"/>
        <v>,  0,0,0</v>
      </c>
      <c r="BE202" s="43">
        <f>IFERROR(VLOOKUP(R202,Таблица1[],3,0),0)*$E$2/100</f>
        <v>0</v>
      </c>
      <c r="BF202" s="43">
        <f>IFERROR(VLOOKUP(R202,Таблица1[],2,0),0)*$E$2/100</f>
        <v>0</v>
      </c>
      <c r="BG202" s="43">
        <f>IFERROR(VLOOKUP(R202,Таблица1[],4,0),0)*$E$2/100</f>
        <v>0</v>
      </c>
      <c r="BH202" s="5" t="str">
        <f t="shared" si="57"/>
        <v>,  0,0,0</v>
      </c>
      <c r="BI202" s="43">
        <f>IFERROR(VLOOKUP(S202,Таблица1[],3,0),0)*$E$2/100</f>
        <v>0</v>
      </c>
      <c r="BJ202" s="43">
        <f>IFERROR(VLOOKUP(S202,Таблица1[],2,0),0)*$E$2/100</f>
        <v>0</v>
      </c>
      <c r="BK202" s="43">
        <f>IFERROR(VLOOKUP(S202,Таблица1[],4,0),0)*$E$2/100</f>
        <v>0</v>
      </c>
      <c r="BL202" s="5" t="str">
        <f t="shared" si="58"/>
        <v>,  0,0,0</v>
      </c>
      <c r="BM202" s="43">
        <f>IFERROR(VLOOKUP(T202,Таблица1[],3,0),0)*$E$2/100</f>
        <v>0</v>
      </c>
      <c r="BN202" s="43">
        <f>IFERROR(VLOOKUP(T202,Таблица1[],2,0),0)*$E$2/100</f>
        <v>0</v>
      </c>
      <c r="BO202" s="43">
        <f>IFERROR(VLOOKUP(T202,Таблица1[],4,0),0)*$E$2/100</f>
        <v>0</v>
      </c>
      <c r="BP202" s="5" t="str">
        <f t="shared" si="59"/>
        <v>,  0,0,0</v>
      </c>
      <c r="BQ202" s="43">
        <f>IFERROR(VLOOKUP(U202,Таблица1[],3,0),0)*$E$2/100</f>
        <v>0</v>
      </c>
      <c r="BR202" s="43">
        <f>IFERROR(VLOOKUP(U202,Таблица1[],2,0),0)*$E$2/100</f>
        <v>0</v>
      </c>
      <c r="BS202" s="43">
        <f>IFERROR(VLOOKUP(U202,Таблица1[],4,0),0)*$E$2/100</f>
        <v>0</v>
      </c>
      <c r="BT202" s="5" t="str">
        <f t="shared" si="60"/>
        <v>,  0,0,0</v>
      </c>
      <c r="BU202" s="43">
        <f>IFERROR(VLOOKUP(V202,Таблица1[],3,0),0)*$E$2/100</f>
        <v>0</v>
      </c>
      <c r="BV202" s="43">
        <f>IFERROR(VLOOKUP(V202,Таблица1[],2,0),0)*$E$2/100</f>
        <v>0</v>
      </c>
      <c r="BW202" s="43">
        <f>IFERROR(VLOOKUP(V202,Таблица1[],4,0),0)*$E$2/100</f>
        <v>0</v>
      </c>
      <c r="BX202" s="5" t="str">
        <f t="shared" si="61"/>
        <v>,  0,0,0</v>
      </c>
      <c r="BY202" s="43">
        <f>IFERROR(VLOOKUP(W202,Таблица1[],3,0),0)*$E$2/100</f>
        <v>0</v>
      </c>
      <c r="BZ202" s="43">
        <f>IFERROR(VLOOKUP(W202,Таблица1[],2,0),0)*$E$2/100</f>
        <v>0</v>
      </c>
      <c r="CA202" s="43">
        <f>IFERROR(VLOOKUP(W202,Таблица1[],4,0),0)*$E$2/100</f>
        <v>0</v>
      </c>
      <c r="CB202" s="5" t="str">
        <f t="shared" si="62"/>
        <v>,  0,0,0</v>
      </c>
      <c r="CC202" s="43">
        <f>IFERROR(VLOOKUP(X202,Таблица1[],3,0),0)*$E$2/100</f>
        <v>0</v>
      </c>
      <c r="CD202" s="43">
        <f>IFERROR(VLOOKUP(X202,Таблица1[],2,0),0)*$E$2/100</f>
        <v>0</v>
      </c>
      <c r="CE202" s="43">
        <f>IFERROR(VLOOKUP(X202,Таблица1[],4,0),0)*$E$2/100</f>
        <v>0</v>
      </c>
      <c r="CF202" s="5" t="str">
        <f t="shared" si="63"/>
        <v>,  0,0,0</v>
      </c>
      <c r="CG202" s="43">
        <f>IFERROR(VLOOKUP(Y202,Таблица1[],3,0),0)*$E$2/100</f>
        <v>0</v>
      </c>
      <c r="CH202" s="43">
        <f>IFERROR(VLOOKUP(Y202,Таблица1[],2,0),0)*$E$2/100</f>
        <v>0</v>
      </c>
      <c r="CI202" s="43">
        <f>IFERROR(VLOOKUP(Y202,Таблица1[],4,0),0)*$E$2/100</f>
        <v>0</v>
      </c>
      <c r="CJ202" s="5" t="str">
        <f t="shared" si="64"/>
        <v>,  0,0,0</v>
      </c>
      <c r="CK202" s="43">
        <f>IFERROR(VLOOKUP(Z202,Таблица1[],3,0),0)*$E$2/100</f>
        <v>0</v>
      </c>
      <c r="CL202" s="43">
        <f>IFERROR(VLOOKUP(Z202,Таблица1[],2,0),0)*$E$2/100</f>
        <v>0</v>
      </c>
      <c r="CM202" s="43">
        <f>IFERROR(VLOOKUP(Z202,Таблица1[],4,0),0)*$E$2/100</f>
        <v>0</v>
      </c>
      <c r="CN202" s="5" t="str">
        <f t="shared" si="65"/>
        <v>,  0,0,0</v>
      </c>
      <c r="CO202" s="43">
        <f>IFERROR(VLOOKUP(AA202,Таблица1[],3,0),0)*$E$2/100</f>
        <v>0</v>
      </c>
      <c r="CP202" s="43">
        <f>IFERROR(VLOOKUP(AA202,Таблица1[],2,0),0)*$E$2/100</f>
        <v>0</v>
      </c>
      <c r="CQ202" s="43">
        <f>IFERROR(VLOOKUP(AA202,Таблица1[],4,0),0)*$E$2/100</f>
        <v>0</v>
      </c>
      <c r="CR202" s="5" t="str">
        <f t="shared" si="66"/>
        <v>,  0,0,0</v>
      </c>
    </row>
    <row r="203" spans="2:96" x14ac:dyDescent="0.45">
      <c r="B203" s="43">
        <v>64</v>
      </c>
      <c r="C203" s="43">
        <v>0</v>
      </c>
      <c r="D203" s="43">
        <v>20</v>
      </c>
      <c r="E203" s="43">
        <v>1</v>
      </c>
      <c r="F203" t="str">
        <f t="shared" si="67"/>
        <v>64,0,20,1</v>
      </c>
      <c r="AC203" t="str">
        <f>CONCATENATE($X$2,F203,CR203,CN203,CJ203,CF203,CB203,BX203,BT203,BP203,BL203,BH203,BD203,AZ203)</f>
        <v>.DB   64,0,20,1,  0,0,0,  0,0,0,  0,0,0,  0,0,0,  0,0,0,  0,0,0,  0,0,0,  0,0,0,  0,0,0,  0,0,0,  0,0,0,  0,0,0</v>
      </c>
      <c r="AD203" s="43" t="s">
        <v>24</v>
      </c>
      <c r="AE203" s="43"/>
      <c r="AF203" s="43"/>
      <c r="AG203" s="49">
        <f>IFERROR(VLOOKUP(HLOOKUP($AG$4,$H$4:$AA$24,ROW(AH203)-3, FALSE),Таблица1[],3,0),0)*$E$2/100</f>
        <v>0</v>
      </c>
      <c r="AH203" s="49">
        <f>IFERROR(VLOOKUP(HLOOKUP($AG$4,$H$4:$AA$24,ROW(AH203)-3, FALSE),Таблица1[],2,0),0)*$E$2/100</f>
        <v>0</v>
      </c>
      <c r="AI203" s="49">
        <f>IFERROR(VLOOKUP(HLOOKUP($AG$4,$H$4:$AA$24,ROW(AH203)-3, FALSE),Таблица1[],4,0),0)*$E$2/100</f>
        <v>0</v>
      </c>
      <c r="AJ203" s="5" t="str">
        <f t="shared" si="51"/>
        <v>,  0,0,0</v>
      </c>
      <c r="AK203" s="49">
        <f>IFERROR(VLOOKUP(G203,Таблица1[],3,0),0)*$E$2/100</f>
        <v>0</v>
      </c>
      <c r="AL203" s="43">
        <f>IFERROR(VLOOKUP(G203,Таблица1[],2,0),0)*$E$2/100</f>
        <v>0</v>
      </c>
      <c r="AM203" s="43">
        <f>IFERROR(VLOOKUP(G203,Таблица1[],4,0),0)*$E$2/100</f>
        <v>0</v>
      </c>
      <c r="AN203" s="5" t="str">
        <f t="shared" si="52"/>
        <v>,  0,0,0</v>
      </c>
      <c r="AO203" s="49">
        <f>IFERROR(VLOOKUP(K203,Таблица1[],3,0),0)*$E$2/100</f>
        <v>0</v>
      </c>
      <c r="AP203" s="43">
        <f>IFERROR(VLOOKUP(K203,Таблица1[],2,0),0)*$E$2/100</f>
        <v>0</v>
      </c>
      <c r="AQ203" s="43">
        <f>IFERROR(VLOOKUP(K203,Таблица1[],4,0),0)*$E$2/100</f>
        <v>0</v>
      </c>
      <c r="AR203" s="5" t="str">
        <f t="shared" si="53"/>
        <v>,  0,0,0</v>
      </c>
      <c r="AS203" s="49">
        <f>IFERROR(VLOOKUP(O203,Таблица1[],3,0),0)*$E$2/100</f>
        <v>0</v>
      </c>
      <c r="AT203" s="43">
        <f>IFERROR(VLOOKUP(O203,Таблица1[],2,0),0)*$E$2/100</f>
        <v>0</v>
      </c>
      <c r="AU203" s="43">
        <f>IFERROR(VLOOKUP(O203,Таблица1[],4,0),0)*$E$2/100</f>
        <v>0</v>
      </c>
      <c r="AV203" s="5" t="str">
        <f t="shared" si="54"/>
        <v>,  0,0,0</v>
      </c>
      <c r="AW203" s="47">
        <f>IFERROR(VLOOKUP(P203,Таблица1[],3,0),0)*$E$2/100</f>
        <v>0</v>
      </c>
      <c r="AX203" s="43">
        <f>IFERROR(VLOOKUP(P203,Таблица1[],2,0),0)*$E$2/100</f>
        <v>0</v>
      </c>
      <c r="AY203" s="43">
        <f>IFERROR(VLOOKUP(P203,Таблица1[],4,0),0)*$E$2/100</f>
        <v>0</v>
      </c>
      <c r="AZ203" s="5" t="str">
        <f t="shared" si="55"/>
        <v>,  0,0,0</v>
      </c>
      <c r="BA203" s="43">
        <f>IFERROR(VLOOKUP(Q203,Таблица1[],3,0),0)*$E$2/100</f>
        <v>0</v>
      </c>
      <c r="BB203" s="43">
        <f>IFERROR(VLOOKUP(Q203,Таблица1[],2,0),0)*$E$2/100</f>
        <v>0</v>
      </c>
      <c r="BC203" s="43">
        <f>IFERROR(VLOOKUP(Q203,Таблица1[],4,0),0)*$E$2/100</f>
        <v>0</v>
      </c>
      <c r="BD203" s="5" t="str">
        <f t="shared" si="56"/>
        <v>,  0,0,0</v>
      </c>
      <c r="BE203" s="43">
        <f>IFERROR(VLOOKUP(R203,Таблица1[],3,0),0)*$E$2/100</f>
        <v>0</v>
      </c>
      <c r="BF203" s="43">
        <f>IFERROR(VLOOKUP(R203,Таблица1[],2,0),0)*$E$2/100</f>
        <v>0</v>
      </c>
      <c r="BG203" s="43">
        <f>IFERROR(VLOOKUP(R203,Таблица1[],4,0),0)*$E$2/100</f>
        <v>0</v>
      </c>
      <c r="BH203" s="5" t="str">
        <f t="shared" si="57"/>
        <v>,  0,0,0</v>
      </c>
      <c r="BI203" s="43">
        <f>IFERROR(VLOOKUP(S203,Таблица1[],3,0),0)*$E$2/100</f>
        <v>0</v>
      </c>
      <c r="BJ203" s="43">
        <f>IFERROR(VLOOKUP(S203,Таблица1[],2,0),0)*$E$2/100</f>
        <v>0</v>
      </c>
      <c r="BK203" s="43">
        <f>IFERROR(VLOOKUP(S203,Таблица1[],4,0),0)*$E$2/100</f>
        <v>0</v>
      </c>
      <c r="BL203" s="5" t="str">
        <f t="shared" si="58"/>
        <v>,  0,0,0</v>
      </c>
      <c r="BM203" s="43">
        <f>IFERROR(VLOOKUP(T203,Таблица1[],3,0),0)*$E$2/100</f>
        <v>0</v>
      </c>
      <c r="BN203" s="43">
        <f>IFERROR(VLOOKUP(T203,Таблица1[],2,0),0)*$E$2/100</f>
        <v>0</v>
      </c>
      <c r="BO203" s="43">
        <f>IFERROR(VLOOKUP(T203,Таблица1[],4,0),0)*$E$2/100</f>
        <v>0</v>
      </c>
      <c r="BP203" s="5" t="str">
        <f t="shared" si="59"/>
        <v>,  0,0,0</v>
      </c>
      <c r="BQ203" s="43">
        <f>IFERROR(VLOOKUP(U203,Таблица1[],3,0),0)*$E$2/100</f>
        <v>0</v>
      </c>
      <c r="BR203" s="43">
        <f>IFERROR(VLOOKUP(U203,Таблица1[],2,0),0)*$E$2/100</f>
        <v>0</v>
      </c>
      <c r="BS203" s="43">
        <f>IFERROR(VLOOKUP(U203,Таблица1[],4,0),0)*$E$2/100</f>
        <v>0</v>
      </c>
      <c r="BT203" s="5" t="str">
        <f t="shared" si="60"/>
        <v>,  0,0,0</v>
      </c>
      <c r="BU203" s="43">
        <f>IFERROR(VLOOKUP(V203,Таблица1[],3,0),0)*$E$2/100</f>
        <v>0</v>
      </c>
      <c r="BV203" s="43">
        <f>IFERROR(VLOOKUP(V203,Таблица1[],2,0),0)*$E$2/100</f>
        <v>0</v>
      </c>
      <c r="BW203" s="43">
        <f>IFERROR(VLOOKUP(V203,Таблица1[],4,0),0)*$E$2/100</f>
        <v>0</v>
      </c>
      <c r="BX203" s="5" t="str">
        <f t="shared" si="61"/>
        <v>,  0,0,0</v>
      </c>
      <c r="BY203" s="43">
        <f>IFERROR(VLOOKUP(W203,Таблица1[],3,0),0)*$E$2/100</f>
        <v>0</v>
      </c>
      <c r="BZ203" s="43">
        <f>IFERROR(VLOOKUP(W203,Таблица1[],2,0),0)*$E$2/100</f>
        <v>0</v>
      </c>
      <c r="CA203" s="43">
        <f>IFERROR(VLOOKUP(W203,Таблица1[],4,0),0)*$E$2/100</f>
        <v>0</v>
      </c>
      <c r="CB203" s="5" t="str">
        <f t="shared" si="62"/>
        <v>,  0,0,0</v>
      </c>
      <c r="CC203" s="43">
        <f>IFERROR(VLOOKUP(X203,Таблица1[],3,0),0)*$E$2/100</f>
        <v>0</v>
      </c>
      <c r="CD203" s="43">
        <f>IFERROR(VLOOKUP(X203,Таблица1[],2,0),0)*$E$2/100</f>
        <v>0</v>
      </c>
      <c r="CE203" s="43">
        <f>IFERROR(VLOOKUP(X203,Таблица1[],4,0),0)*$E$2/100</f>
        <v>0</v>
      </c>
      <c r="CF203" s="5" t="str">
        <f t="shared" si="63"/>
        <v>,  0,0,0</v>
      </c>
      <c r="CG203" s="43">
        <f>IFERROR(VLOOKUP(Y203,Таблица1[],3,0),0)*$E$2/100</f>
        <v>0</v>
      </c>
      <c r="CH203" s="43">
        <f>IFERROR(VLOOKUP(Y203,Таблица1[],2,0),0)*$E$2/100</f>
        <v>0</v>
      </c>
      <c r="CI203" s="43">
        <f>IFERROR(VLOOKUP(Y203,Таблица1[],4,0),0)*$E$2/100</f>
        <v>0</v>
      </c>
      <c r="CJ203" s="5" t="str">
        <f t="shared" si="64"/>
        <v>,  0,0,0</v>
      </c>
      <c r="CK203" s="43">
        <f>IFERROR(VLOOKUP(Z203,Таблица1[],3,0),0)*$E$2/100</f>
        <v>0</v>
      </c>
      <c r="CL203" s="43">
        <f>IFERROR(VLOOKUP(Z203,Таблица1[],2,0),0)*$E$2/100</f>
        <v>0</v>
      </c>
      <c r="CM203" s="43">
        <f>IFERROR(VLOOKUP(Z203,Таблица1[],4,0),0)*$E$2/100</f>
        <v>0</v>
      </c>
      <c r="CN203" s="5" t="str">
        <f t="shared" si="65"/>
        <v>,  0,0,0</v>
      </c>
      <c r="CO203" s="43">
        <f>IFERROR(VLOOKUP(AA203,Таблица1[],3,0),0)*$E$2/100</f>
        <v>0</v>
      </c>
      <c r="CP203" s="43">
        <f>IFERROR(VLOOKUP(AA203,Таблица1[],2,0),0)*$E$2/100</f>
        <v>0</v>
      </c>
      <c r="CQ203" s="43">
        <f>IFERROR(VLOOKUP(AA203,Таблица1[],4,0),0)*$E$2/100</f>
        <v>0</v>
      </c>
      <c r="CR203" s="5" t="str">
        <f t="shared" si="66"/>
        <v>,  0,0,0</v>
      </c>
    </row>
    <row r="204" spans="2:96" x14ac:dyDescent="0.45">
      <c r="B204" s="43">
        <v>64</v>
      </c>
      <c r="C204" s="43">
        <v>0</v>
      </c>
      <c r="D204" s="43">
        <v>20</v>
      </c>
      <c r="E204" s="43">
        <v>1</v>
      </c>
      <c r="F204" t="str">
        <f t="shared" si="67"/>
        <v>64,0,20,1</v>
      </c>
      <c r="AC204" t="str">
        <f>CONCATENATE($X$2,F204,CR204,CN204,CJ204,CF204,CB204,BX204,BT204,BP204,BL204,BH204,BD204,AZ204)</f>
        <v>.DB   64,0,20,1,  0,0,0,  0,0,0,  0,0,0,  0,0,0,  0,0,0,  0,0,0,  0,0,0,  0,0,0,  0,0,0,  0,0,0,  0,0,0,  0,0,0</v>
      </c>
      <c r="AD204" s="43" t="s">
        <v>24</v>
      </c>
      <c r="AE204" s="43"/>
      <c r="AF204" s="43"/>
      <c r="AG204" s="49">
        <f>IFERROR(VLOOKUP(HLOOKUP($AG$4,$H$4:$AA$24,ROW(AH204)-3, FALSE),Таблица1[],3,0),0)*$E$2/100</f>
        <v>0</v>
      </c>
      <c r="AH204" s="49">
        <f>IFERROR(VLOOKUP(HLOOKUP($AG$4,$H$4:$AA$24,ROW(AH204)-3, FALSE),Таблица1[],2,0),0)*$E$2/100</f>
        <v>0</v>
      </c>
      <c r="AI204" s="49">
        <f>IFERROR(VLOOKUP(HLOOKUP($AG$4,$H$4:$AA$24,ROW(AH204)-3, FALSE),Таблица1[],4,0),0)*$E$2/100</f>
        <v>0</v>
      </c>
      <c r="AJ204" s="5" t="str">
        <f t="shared" si="51"/>
        <v>,  0,0,0</v>
      </c>
      <c r="AK204" s="49">
        <f>IFERROR(VLOOKUP(G204,Таблица1[],3,0),0)*$E$2/100</f>
        <v>0</v>
      </c>
      <c r="AL204" s="43">
        <f>IFERROR(VLOOKUP(G204,Таблица1[],2,0),0)*$E$2/100</f>
        <v>0</v>
      </c>
      <c r="AM204" s="43">
        <f>IFERROR(VLOOKUP(G204,Таблица1[],4,0),0)*$E$2/100</f>
        <v>0</v>
      </c>
      <c r="AN204" s="5" t="str">
        <f t="shared" si="52"/>
        <v>,  0,0,0</v>
      </c>
      <c r="AO204" s="49">
        <f>IFERROR(VLOOKUP(K204,Таблица1[],3,0),0)*$E$2/100</f>
        <v>0</v>
      </c>
      <c r="AP204" s="43">
        <f>IFERROR(VLOOKUP(K204,Таблица1[],2,0),0)*$E$2/100</f>
        <v>0</v>
      </c>
      <c r="AQ204" s="43">
        <f>IFERROR(VLOOKUP(K204,Таблица1[],4,0),0)*$E$2/100</f>
        <v>0</v>
      </c>
      <c r="AR204" s="5" t="str">
        <f t="shared" si="53"/>
        <v>,  0,0,0</v>
      </c>
      <c r="AS204" s="49">
        <f>IFERROR(VLOOKUP(O204,Таблица1[],3,0),0)*$E$2/100</f>
        <v>0</v>
      </c>
      <c r="AT204" s="43">
        <f>IFERROR(VLOOKUP(O204,Таблица1[],2,0),0)*$E$2/100</f>
        <v>0</v>
      </c>
      <c r="AU204" s="43">
        <f>IFERROR(VLOOKUP(O204,Таблица1[],4,0),0)*$E$2/100</f>
        <v>0</v>
      </c>
      <c r="AV204" s="5" t="str">
        <f t="shared" si="54"/>
        <v>,  0,0,0</v>
      </c>
      <c r="AW204" s="47">
        <f>IFERROR(VLOOKUP(P204,Таблица1[],3,0),0)*$E$2/100</f>
        <v>0</v>
      </c>
      <c r="AX204" s="43">
        <f>IFERROR(VLOOKUP(P204,Таблица1[],2,0),0)*$E$2/100</f>
        <v>0</v>
      </c>
      <c r="AY204" s="43">
        <f>IFERROR(VLOOKUP(P204,Таблица1[],4,0),0)*$E$2/100</f>
        <v>0</v>
      </c>
      <c r="AZ204" s="5" t="str">
        <f t="shared" si="55"/>
        <v>,  0,0,0</v>
      </c>
      <c r="BA204" s="43">
        <f>IFERROR(VLOOKUP(Q204,Таблица1[],3,0),0)*$E$2/100</f>
        <v>0</v>
      </c>
      <c r="BB204" s="43">
        <f>IFERROR(VLOOKUP(Q204,Таблица1[],2,0),0)*$E$2/100</f>
        <v>0</v>
      </c>
      <c r="BC204" s="43">
        <f>IFERROR(VLOOKUP(Q204,Таблица1[],4,0),0)*$E$2/100</f>
        <v>0</v>
      </c>
      <c r="BD204" s="5" t="str">
        <f t="shared" si="56"/>
        <v>,  0,0,0</v>
      </c>
      <c r="BE204" s="43">
        <f>IFERROR(VLOOKUP(R204,Таблица1[],3,0),0)*$E$2/100</f>
        <v>0</v>
      </c>
      <c r="BF204" s="43">
        <f>IFERROR(VLOOKUP(R204,Таблица1[],2,0),0)*$E$2/100</f>
        <v>0</v>
      </c>
      <c r="BG204" s="43">
        <f>IFERROR(VLOOKUP(R204,Таблица1[],4,0),0)*$E$2/100</f>
        <v>0</v>
      </c>
      <c r="BH204" s="5" t="str">
        <f t="shared" si="57"/>
        <v>,  0,0,0</v>
      </c>
      <c r="BI204" s="43">
        <f>IFERROR(VLOOKUP(S204,Таблица1[],3,0),0)*$E$2/100</f>
        <v>0</v>
      </c>
      <c r="BJ204" s="43">
        <f>IFERROR(VLOOKUP(S204,Таблица1[],2,0),0)*$E$2/100</f>
        <v>0</v>
      </c>
      <c r="BK204" s="43">
        <f>IFERROR(VLOOKUP(S204,Таблица1[],4,0),0)*$E$2/100</f>
        <v>0</v>
      </c>
      <c r="BL204" s="5" t="str">
        <f t="shared" si="58"/>
        <v>,  0,0,0</v>
      </c>
      <c r="BM204" s="43">
        <f>IFERROR(VLOOKUP(T204,Таблица1[],3,0),0)*$E$2/100</f>
        <v>0</v>
      </c>
      <c r="BN204" s="43">
        <f>IFERROR(VLOOKUP(T204,Таблица1[],2,0),0)*$E$2/100</f>
        <v>0</v>
      </c>
      <c r="BO204" s="43">
        <f>IFERROR(VLOOKUP(T204,Таблица1[],4,0),0)*$E$2/100</f>
        <v>0</v>
      </c>
      <c r="BP204" s="5" t="str">
        <f t="shared" si="59"/>
        <v>,  0,0,0</v>
      </c>
      <c r="BQ204" s="43">
        <f>IFERROR(VLOOKUP(U204,Таблица1[],3,0),0)*$E$2/100</f>
        <v>0</v>
      </c>
      <c r="BR204" s="43">
        <f>IFERROR(VLOOKUP(U204,Таблица1[],2,0),0)*$E$2/100</f>
        <v>0</v>
      </c>
      <c r="BS204" s="43">
        <f>IFERROR(VLOOKUP(U204,Таблица1[],4,0),0)*$E$2/100</f>
        <v>0</v>
      </c>
      <c r="BT204" s="5" t="str">
        <f t="shared" si="60"/>
        <v>,  0,0,0</v>
      </c>
      <c r="BU204" s="43">
        <f>IFERROR(VLOOKUP(V204,Таблица1[],3,0),0)*$E$2/100</f>
        <v>0</v>
      </c>
      <c r="BV204" s="43">
        <f>IFERROR(VLOOKUP(V204,Таблица1[],2,0),0)*$E$2/100</f>
        <v>0</v>
      </c>
      <c r="BW204" s="43">
        <f>IFERROR(VLOOKUP(V204,Таблица1[],4,0),0)*$E$2/100</f>
        <v>0</v>
      </c>
      <c r="BX204" s="5" t="str">
        <f t="shared" si="61"/>
        <v>,  0,0,0</v>
      </c>
      <c r="BY204" s="43">
        <f>IFERROR(VLOOKUP(W204,Таблица1[],3,0),0)*$E$2/100</f>
        <v>0</v>
      </c>
      <c r="BZ204" s="43">
        <f>IFERROR(VLOOKUP(W204,Таблица1[],2,0),0)*$E$2/100</f>
        <v>0</v>
      </c>
      <c r="CA204" s="43">
        <f>IFERROR(VLOOKUP(W204,Таблица1[],4,0),0)*$E$2/100</f>
        <v>0</v>
      </c>
      <c r="CB204" s="5" t="str">
        <f t="shared" si="62"/>
        <v>,  0,0,0</v>
      </c>
      <c r="CC204" s="43">
        <f>IFERROR(VLOOKUP(X204,Таблица1[],3,0),0)*$E$2/100</f>
        <v>0</v>
      </c>
      <c r="CD204" s="43">
        <f>IFERROR(VLOOKUP(X204,Таблица1[],2,0),0)*$E$2/100</f>
        <v>0</v>
      </c>
      <c r="CE204" s="43">
        <f>IFERROR(VLOOKUP(X204,Таблица1[],4,0),0)*$E$2/100</f>
        <v>0</v>
      </c>
      <c r="CF204" s="5" t="str">
        <f t="shared" si="63"/>
        <v>,  0,0,0</v>
      </c>
      <c r="CG204" s="43">
        <f>IFERROR(VLOOKUP(Y204,Таблица1[],3,0),0)*$E$2/100</f>
        <v>0</v>
      </c>
      <c r="CH204" s="43">
        <f>IFERROR(VLOOKUP(Y204,Таблица1[],2,0),0)*$E$2/100</f>
        <v>0</v>
      </c>
      <c r="CI204" s="43">
        <f>IFERROR(VLOOKUP(Y204,Таблица1[],4,0),0)*$E$2/100</f>
        <v>0</v>
      </c>
      <c r="CJ204" s="5" t="str">
        <f t="shared" si="64"/>
        <v>,  0,0,0</v>
      </c>
      <c r="CK204" s="43">
        <f>IFERROR(VLOOKUP(Z204,Таблица1[],3,0),0)*$E$2/100</f>
        <v>0</v>
      </c>
      <c r="CL204" s="43">
        <f>IFERROR(VLOOKUP(Z204,Таблица1[],2,0),0)*$E$2/100</f>
        <v>0</v>
      </c>
      <c r="CM204" s="43">
        <f>IFERROR(VLOOKUP(Z204,Таблица1[],4,0),0)*$E$2/100</f>
        <v>0</v>
      </c>
      <c r="CN204" s="5" t="str">
        <f t="shared" si="65"/>
        <v>,  0,0,0</v>
      </c>
      <c r="CO204" s="43">
        <f>IFERROR(VLOOKUP(AA204,Таблица1[],3,0),0)*$E$2/100</f>
        <v>0</v>
      </c>
      <c r="CP204" s="43">
        <f>IFERROR(VLOOKUP(AA204,Таблица1[],2,0),0)*$E$2/100</f>
        <v>0</v>
      </c>
      <c r="CQ204" s="43">
        <f>IFERROR(VLOOKUP(AA204,Таблица1[],4,0),0)*$E$2/100</f>
        <v>0</v>
      </c>
      <c r="CR204" s="5" t="str">
        <f t="shared" si="66"/>
        <v>,  0,0,0</v>
      </c>
    </row>
    <row r="205" spans="2:96" x14ac:dyDescent="0.45">
      <c r="B205" s="43">
        <v>64</v>
      </c>
      <c r="C205" s="43">
        <v>0</v>
      </c>
      <c r="D205" s="43">
        <v>20</v>
      </c>
      <c r="E205" s="43">
        <v>1</v>
      </c>
      <c r="F205" t="str">
        <f t="shared" si="67"/>
        <v>64,0,20,1</v>
      </c>
      <c r="AC205" t="str">
        <f>CONCATENATE($X$2,F205,CR205,CN205,CJ205,CF205,CB205,BX205,BT205,BP205,BL205,BH205,BD205,AZ205)</f>
        <v>.DB   64,0,20,1,  0,0,0,  0,0,0,  0,0,0,  0,0,0,  0,0,0,  0,0,0,  0,0,0,  0,0,0,  0,0,0,  0,0,0,  0,0,0,  0,0,0</v>
      </c>
      <c r="AD205" s="43" t="s">
        <v>24</v>
      </c>
      <c r="AE205" s="43"/>
      <c r="AF205" s="43"/>
      <c r="AG205" s="49">
        <f>IFERROR(VLOOKUP(HLOOKUP($AG$4,$H$4:$AA$24,ROW(AH205)-3, FALSE),Таблица1[],3,0),0)*$E$2/100</f>
        <v>0</v>
      </c>
      <c r="AH205" s="49">
        <f>IFERROR(VLOOKUP(HLOOKUP($AG$4,$H$4:$AA$24,ROW(AH205)-3, FALSE),Таблица1[],2,0),0)*$E$2/100</f>
        <v>0</v>
      </c>
      <c r="AI205" s="49">
        <f>IFERROR(VLOOKUP(HLOOKUP($AG$4,$H$4:$AA$24,ROW(AH205)-3, FALSE),Таблица1[],4,0),0)*$E$2/100</f>
        <v>0</v>
      </c>
      <c r="AJ205" s="5" t="str">
        <f t="shared" si="51"/>
        <v>,  0,0,0</v>
      </c>
      <c r="AK205" s="49">
        <f>IFERROR(VLOOKUP(G205,Таблица1[],3,0),0)*$E$2/100</f>
        <v>0</v>
      </c>
      <c r="AL205" s="43">
        <f>IFERROR(VLOOKUP(G205,Таблица1[],2,0),0)*$E$2/100</f>
        <v>0</v>
      </c>
      <c r="AM205" s="43">
        <f>IFERROR(VLOOKUP(G205,Таблица1[],4,0),0)*$E$2/100</f>
        <v>0</v>
      </c>
      <c r="AN205" s="5" t="str">
        <f t="shared" si="52"/>
        <v>,  0,0,0</v>
      </c>
      <c r="AO205" s="49">
        <f>IFERROR(VLOOKUP(K205,Таблица1[],3,0),0)*$E$2/100</f>
        <v>0</v>
      </c>
      <c r="AP205" s="43">
        <f>IFERROR(VLOOKUP(K205,Таблица1[],2,0),0)*$E$2/100</f>
        <v>0</v>
      </c>
      <c r="AQ205" s="43">
        <f>IFERROR(VLOOKUP(K205,Таблица1[],4,0),0)*$E$2/100</f>
        <v>0</v>
      </c>
      <c r="AR205" s="5" t="str">
        <f t="shared" si="53"/>
        <v>,  0,0,0</v>
      </c>
      <c r="AS205" s="49">
        <f>IFERROR(VLOOKUP(O205,Таблица1[],3,0),0)*$E$2/100</f>
        <v>0</v>
      </c>
      <c r="AT205" s="43">
        <f>IFERROR(VLOOKUP(O205,Таблица1[],2,0),0)*$E$2/100</f>
        <v>0</v>
      </c>
      <c r="AU205" s="43">
        <f>IFERROR(VLOOKUP(O205,Таблица1[],4,0),0)*$E$2/100</f>
        <v>0</v>
      </c>
      <c r="AV205" s="5" t="str">
        <f t="shared" si="54"/>
        <v>,  0,0,0</v>
      </c>
      <c r="AW205" s="47">
        <f>IFERROR(VLOOKUP(P205,Таблица1[],3,0),0)*$E$2/100</f>
        <v>0</v>
      </c>
      <c r="AX205" s="43">
        <f>IFERROR(VLOOKUP(P205,Таблица1[],2,0),0)*$E$2/100</f>
        <v>0</v>
      </c>
      <c r="AY205" s="43">
        <f>IFERROR(VLOOKUP(P205,Таблица1[],4,0),0)*$E$2/100</f>
        <v>0</v>
      </c>
      <c r="AZ205" s="5" t="str">
        <f t="shared" si="55"/>
        <v>,  0,0,0</v>
      </c>
      <c r="BA205" s="43">
        <f>IFERROR(VLOOKUP(Q205,Таблица1[],3,0),0)*$E$2/100</f>
        <v>0</v>
      </c>
      <c r="BB205" s="43">
        <f>IFERROR(VLOOKUP(Q205,Таблица1[],2,0),0)*$E$2/100</f>
        <v>0</v>
      </c>
      <c r="BC205" s="43">
        <f>IFERROR(VLOOKUP(Q205,Таблица1[],4,0),0)*$E$2/100</f>
        <v>0</v>
      </c>
      <c r="BD205" s="5" t="str">
        <f t="shared" si="56"/>
        <v>,  0,0,0</v>
      </c>
      <c r="BE205" s="43">
        <f>IFERROR(VLOOKUP(R205,Таблица1[],3,0),0)*$E$2/100</f>
        <v>0</v>
      </c>
      <c r="BF205" s="43">
        <f>IFERROR(VLOOKUP(R205,Таблица1[],2,0),0)*$E$2/100</f>
        <v>0</v>
      </c>
      <c r="BG205" s="43">
        <f>IFERROR(VLOOKUP(R205,Таблица1[],4,0),0)*$E$2/100</f>
        <v>0</v>
      </c>
      <c r="BH205" s="5" t="str">
        <f t="shared" si="57"/>
        <v>,  0,0,0</v>
      </c>
      <c r="BI205" s="43">
        <f>IFERROR(VLOOKUP(S205,Таблица1[],3,0),0)*$E$2/100</f>
        <v>0</v>
      </c>
      <c r="BJ205" s="43">
        <f>IFERROR(VLOOKUP(S205,Таблица1[],2,0),0)*$E$2/100</f>
        <v>0</v>
      </c>
      <c r="BK205" s="43">
        <f>IFERROR(VLOOKUP(S205,Таблица1[],4,0),0)*$E$2/100</f>
        <v>0</v>
      </c>
      <c r="BL205" s="5" t="str">
        <f t="shared" si="58"/>
        <v>,  0,0,0</v>
      </c>
      <c r="BM205" s="43">
        <f>IFERROR(VLOOKUP(T205,Таблица1[],3,0),0)*$E$2/100</f>
        <v>0</v>
      </c>
      <c r="BN205" s="43">
        <f>IFERROR(VLOOKUP(T205,Таблица1[],2,0),0)*$E$2/100</f>
        <v>0</v>
      </c>
      <c r="BO205" s="43">
        <f>IFERROR(VLOOKUP(T205,Таблица1[],4,0),0)*$E$2/100</f>
        <v>0</v>
      </c>
      <c r="BP205" s="5" t="str">
        <f t="shared" si="59"/>
        <v>,  0,0,0</v>
      </c>
      <c r="BQ205" s="43">
        <f>IFERROR(VLOOKUP(U205,Таблица1[],3,0),0)*$E$2/100</f>
        <v>0</v>
      </c>
      <c r="BR205" s="43">
        <f>IFERROR(VLOOKUP(U205,Таблица1[],2,0),0)*$E$2/100</f>
        <v>0</v>
      </c>
      <c r="BS205" s="43">
        <f>IFERROR(VLOOKUP(U205,Таблица1[],4,0),0)*$E$2/100</f>
        <v>0</v>
      </c>
      <c r="BT205" s="5" t="str">
        <f t="shared" si="60"/>
        <v>,  0,0,0</v>
      </c>
      <c r="BU205" s="43">
        <f>IFERROR(VLOOKUP(V205,Таблица1[],3,0),0)*$E$2/100</f>
        <v>0</v>
      </c>
      <c r="BV205" s="43">
        <f>IFERROR(VLOOKUP(V205,Таблица1[],2,0),0)*$E$2/100</f>
        <v>0</v>
      </c>
      <c r="BW205" s="43">
        <f>IFERROR(VLOOKUP(V205,Таблица1[],4,0),0)*$E$2/100</f>
        <v>0</v>
      </c>
      <c r="BX205" s="5" t="str">
        <f t="shared" si="61"/>
        <v>,  0,0,0</v>
      </c>
      <c r="BY205" s="43">
        <f>IFERROR(VLOOKUP(W205,Таблица1[],3,0),0)*$E$2/100</f>
        <v>0</v>
      </c>
      <c r="BZ205" s="43">
        <f>IFERROR(VLOOKUP(W205,Таблица1[],2,0),0)*$E$2/100</f>
        <v>0</v>
      </c>
      <c r="CA205" s="43">
        <f>IFERROR(VLOOKUP(W205,Таблица1[],4,0),0)*$E$2/100</f>
        <v>0</v>
      </c>
      <c r="CB205" s="5" t="str">
        <f t="shared" si="62"/>
        <v>,  0,0,0</v>
      </c>
      <c r="CC205" s="43">
        <f>IFERROR(VLOOKUP(X205,Таблица1[],3,0),0)*$E$2/100</f>
        <v>0</v>
      </c>
      <c r="CD205" s="43">
        <f>IFERROR(VLOOKUP(X205,Таблица1[],2,0),0)*$E$2/100</f>
        <v>0</v>
      </c>
      <c r="CE205" s="43">
        <f>IFERROR(VLOOKUP(X205,Таблица1[],4,0),0)*$E$2/100</f>
        <v>0</v>
      </c>
      <c r="CF205" s="5" t="str">
        <f t="shared" si="63"/>
        <v>,  0,0,0</v>
      </c>
      <c r="CG205" s="43">
        <f>IFERROR(VLOOKUP(Y205,Таблица1[],3,0),0)*$E$2/100</f>
        <v>0</v>
      </c>
      <c r="CH205" s="43">
        <f>IFERROR(VLOOKUP(Y205,Таблица1[],2,0),0)*$E$2/100</f>
        <v>0</v>
      </c>
      <c r="CI205" s="43">
        <f>IFERROR(VLOOKUP(Y205,Таблица1[],4,0),0)*$E$2/100</f>
        <v>0</v>
      </c>
      <c r="CJ205" s="5" t="str">
        <f t="shared" si="64"/>
        <v>,  0,0,0</v>
      </c>
      <c r="CK205" s="43">
        <f>IFERROR(VLOOKUP(Z205,Таблица1[],3,0),0)*$E$2/100</f>
        <v>0</v>
      </c>
      <c r="CL205" s="43">
        <f>IFERROR(VLOOKUP(Z205,Таблица1[],2,0),0)*$E$2/100</f>
        <v>0</v>
      </c>
      <c r="CM205" s="43">
        <f>IFERROR(VLOOKUP(Z205,Таблица1[],4,0),0)*$E$2/100</f>
        <v>0</v>
      </c>
      <c r="CN205" s="5" t="str">
        <f t="shared" si="65"/>
        <v>,  0,0,0</v>
      </c>
      <c r="CO205" s="43">
        <f>IFERROR(VLOOKUP(AA205,Таблица1[],3,0),0)*$E$2/100</f>
        <v>0</v>
      </c>
      <c r="CP205" s="43">
        <f>IFERROR(VLOOKUP(AA205,Таблица1[],2,0),0)*$E$2/100</f>
        <v>0</v>
      </c>
      <c r="CQ205" s="43">
        <f>IFERROR(VLOOKUP(AA205,Таблица1[],4,0),0)*$E$2/100</f>
        <v>0</v>
      </c>
      <c r="CR205" s="5" t="str">
        <f t="shared" si="66"/>
        <v>,  0,0,0</v>
      </c>
    </row>
    <row r="206" spans="2:96" x14ac:dyDescent="0.45">
      <c r="B206" s="43">
        <v>64</v>
      </c>
      <c r="C206" s="43">
        <v>0</v>
      </c>
      <c r="D206" s="43">
        <v>20</v>
      </c>
      <c r="E206" s="43">
        <v>1</v>
      </c>
      <c r="F206" t="str">
        <f t="shared" si="67"/>
        <v>64,0,20,1</v>
      </c>
      <c r="AC206" t="str">
        <f>CONCATENATE($X$2,F206,CR206,CN206,CJ206,CF206,CB206,BX206,BT206,BP206,BL206,BH206,BD206,AZ206)</f>
        <v>.DB   64,0,20,1,  0,0,0,  0,0,0,  0,0,0,  0,0,0,  0,0,0,  0,0,0,  0,0,0,  0,0,0,  0,0,0,  0,0,0,  0,0,0,  0,0,0</v>
      </c>
      <c r="AD206" s="43" t="s">
        <v>24</v>
      </c>
      <c r="AE206" s="43"/>
      <c r="AF206" s="43"/>
      <c r="AG206" s="49">
        <f>IFERROR(VLOOKUP(HLOOKUP($AG$4,$H$4:$AA$24,ROW(AH206)-3, FALSE),Таблица1[],3,0),0)*$E$2/100</f>
        <v>0</v>
      </c>
      <c r="AH206" s="49">
        <f>IFERROR(VLOOKUP(HLOOKUP($AG$4,$H$4:$AA$24,ROW(AH206)-3, FALSE),Таблица1[],2,0),0)*$E$2/100</f>
        <v>0</v>
      </c>
      <c r="AI206" s="49">
        <f>IFERROR(VLOOKUP(HLOOKUP($AG$4,$H$4:$AA$24,ROW(AH206)-3, FALSE),Таблица1[],4,0),0)*$E$2/100</f>
        <v>0</v>
      </c>
      <c r="AJ206" s="5" t="str">
        <f t="shared" si="51"/>
        <v>,  0,0,0</v>
      </c>
      <c r="AK206" s="49">
        <f>IFERROR(VLOOKUP(G206,Таблица1[],3,0),0)*$E$2/100</f>
        <v>0</v>
      </c>
      <c r="AL206" s="43">
        <f>IFERROR(VLOOKUP(G206,Таблица1[],2,0),0)*$E$2/100</f>
        <v>0</v>
      </c>
      <c r="AM206" s="43">
        <f>IFERROR(VLOOKUP(G206,Таблица1[],4,0),0)*$E$2/100</f>
        <v>0</v>
      </c>
      <c r="AN206" s="5" t="str">
        <f t="shared" si="52"/>
        <v>,  0,0,0</v>
      </c>
      <c r="AO206" s="49">
        <f>IFERROR(VLOOKUP(K206,Таблица1[],3,0),0)*$E$2/100</f>
        <v>0</v>
      </c>
      <c r="AP206" s="43">
        <f>IFERROR(VLOOKUP(K206,Таблица1[],2,0),0)*$E$2/100</f>
        <v>0</v>
      </c>
      <c r="AQ206" s="43">
        <f>IFERROR(VLOOKUP(K206,Таблица1[],4,0),0)*$E$2/100</f>
        <v>0</v>
      </c>
      <c r="AR206" s="5" t="str">
        <f t="shared" si="53"/>
        <v>,  0,0,0</v>
      </c>
      <c r="AS206" s="49">
        <f>IFERROR(VLOOKUP(O206,Таблица1[],3,0),0)*$E$2/100</f>
        <v>0</v>
      </c>
      <c r="AT206" s="43">
        <f>IFERROR(VLOOKUP(O206,Таблица1[],2,0),0)*$E$2/100</f>
        <v>0</v>
      </c>
      <c r="AU206" s="43">
        <f>IFERROR(VLOOKUP(O206,Таблица1[],4,0),0)*$E$2/100</f>
        <v>0</v>
      </c>
      <c r="AV206" s="5" t="str">
        <f t="shared" si="54"/>
        <v>,  0,0,0</v>
      </c>
      <c r="AW206" s="47">
        <f>IFERROR(VLOOKUP(P206,Таблица1[],3,0),0)*$E$2/100</f>
        <v>0</v>
      </c>
      <c r="AX206" s="43">
        <f>IFERROR(VLOOKUP(P206,Таблица1[],2,0),0)*$E$2/100</f>
        <v>0</v>
      </c>
      <c r="AY206" s="43">
        <f>IFERROR(VLOOKUP(P206,Таблица1[],4,0),0)*$E$2/100</f>
        <v>0</v>
      </c>
      <c r="AZ206" s="5" t="str">
        <f t="shared" si="55"/>
        <v>,  0,0,0</v>
      </c>
      <c r="BA206" s="43">
        <f>IFERROR(VLOOKUP(Q206,Таблица1[],3,0),0)*$E$2/100</f>
        <v>0</v>
      </c>
      <c r="BB206" s="43">
        <f>IFERROR(VLOOKUP(Q206,Таблица1[],2,0),0)*$E$2/100</f>
        <v>0</v>
      </c>
      <c r="BC206" s="43">
        <f>IFERROR(VLOOKUP(Q206,Таблица1[],4,0),0)*$E$2/100</f>
        <v>0</v>
      </c>
      <c r="BD206" s="5" t="str">
        <f t="shared" si="56"/>
        <v>,  0,0,0</v>
      </c>
      <c r="BE206" s="43">
        <f>IFERROR(VLOOKUP(R206,Таблица1[],3,0),0)*$E$2/100</f>
        <v>0</v>
      </c>
      <c r="BF206" s="43">
        <f>IFERROR(VLOOKUP(R206,Таблица1[],2,0),0)*$E$2/100</f>
        <v>0</v>
      </c>
      <c r="BG206" s="43">
        <f>IFERROR(VLOOKUP(R206,Таблица1[],4,0),0)*$E$2/100</f>
        <v>0</v>
      </c>
      <c r="BH206" s="5" t="str">
        <f t="shared" si="57"/>
        <v>,  0,0,0</v>
      </c>
      <c r="BI206" s="43">
        <f>IFERROR(VLOOKUP(S206,Таблица1[],3,0),0)*$E$2/100</f>
        <v>0</v>
      </c>
      <c r="BJ206" s="43">
        <f>IFERROR(VLOOKUP(S206,Таблица1[],2,0),0)*$E$2/100</f>
        <v>0</v>
      </c>
      <c r="BK206" s="43">
        <f>IFERROR(VLOOKUP(S206,Таблица1[],4,0),0)*$E$2/100</f>
        <v>0</v>
      </c>
      <c r="BL206" s="5" t="str">
        <f t="shared" si="58"/>
        <v>,  0,0,0</v>
      </c>
      <c r="BM206" s="43">
        <f>IFERROR(VLOOKUP(T206,Таблица1[],3,0),0)*$E$2/100</f>
        <v>0</v>
      </c>
      <c r="BN206" s="43">
        <f>IFERROR(VLOOKUP(T206,Таблица1[],2,0),0)*$E$2/100</f>
        <v>0</v>
      </c>
      <c r="BO206" s="43">
        <f>IFERROR(VLOOKUP(T206,Таблица1[],4,0),0)*$E$2/100</f>
        <v>0</v>
      </c>
      <c r="BP206" s="5" t="str">
        <f t="shared" si="59"/>
        <v>,  0,0,0</v>
      </c>
      <c r="BQ206" s="43">
        <f>IFERROR(VLOOKUP(U206,Таблица1[],3,0),0)*$E$2/100</f>
        <v>0</v>
      </c>
      <c r="BR206" s="43">
        <f>IFERROR(VLOOKUP(U206,Таблица1[],2,0),0)*$E$2/100</f>
        <v>0</v>
      </c>
      <c r="BS206" s="43">
        <f>IFERROR(VLOOKUP(U206,Таблица1[],4,0),0)*$E$2/100</f>
        <v>0</v>
      </c>
      <c r="BT206" s="5" t="str">
        <f t="shared" si="60"/>
        <v>,  0,0,0</v>
      </c>
      <c r="BU206" s="43">
        <f>IFERROR(VLOOKUP(V206,Таблица1[],3,0),0)*$E$2/100</f>
        <v>0</v>
      </c>
      <c r="BV206" s="43">
        <f>IFERROR(VLOOKUP(V206,Таблица1[],2,0),0)*$E$2/100</f>
        <v>0</v>
      </c>
      <c r="BW206" s="43">
        <f>IFERROR(VLOOKUP(V206,Таблица1[],4,0),0)*$E$2/100</f>
        <v>0</v>
      </c>
      <c r="BX206" s="5" t="str">
        <f t="shared" si="61"/>
        <v>,  0,0,0</v>
      </c>
      <c r="BY206" s="43">
        <f>IFERROR(VLOOKUP(W206,Таблица1[],3,0),0)*$E$2/100</f>
        <v>0</v>
      </c>
      <c r="BZ206" s="43">
        <f>IFERROR(VLOOKUP(W206,Таблица1[],2,0),0)*$E$2/100</f>
        <v>0</v>
      </c>
      <c r="CA206" s="43">
        <f>IFERROR(VLOOKUP(W206,Таблица1[],4,0),0)*$E$2/100</f>
        <v>0</v>
      </c>
      <c r="CB206" s="5" t="str">
        <f t="shared" si="62"/>
        <v>,  0,0,0</v>
      </c>
      <c r="CC206" s="43">
        <f>IFERROR(VLOOKUP(X206,Таблица1[],3,0),0)*$E$2/100</f>
        <v>0</v>
      </c>
      <c r="CD206" s="43">
        <f>IFERROR(VLOOKUP(X206,Таблица1[],2,0),0)*$E$2/100</f>
        <v>0</v>
      </c>
      <c r="CE206" s="43">
        <f>IFERROR(VLOOKUP(X206,Таблица1[],4,0),0)*$E$2/100</f>
        <v>0</v>
      </c>
      <c r="CF206" s="5" t="str">
        <f t="shared" si="63"/>
        <v>,  0,0,0</v>
      </c>
      <c r="CG206" s="43">
        <f>IFERROR(VLOOKUP(Y206,Таблица1[],3,0),0)*$E$2/100</f>
        <v>0</v>
      </c>
      <c r="CH206" s="43">
        <f>IFERROR(VLOOKUP(Y206,Таблица1[],2,0),0)*$E$2/100</f>
        <v>0</v>
      </c>
      <c r="CI206" s="43">
        <f>IFERROR(VLOOKUP(Y206,Таблица1[],4,0),0)*$E$2/100</f>
        <v>0</v>
      </c>
      <c r="CJ206" s="5" t="str">
        <f t="shared" si="64"/>
        <v>,  0,0,0</v>
      </c>
      <c r="CK206" s="43">
        <f>IFERROR(VLOOKUP(Z206,Таблица1[],3,0),0)*$E$2/100</f>
        <v>0</v>
      </c>
      <c r="CL206" s="43">
        <f>IFERROR(VLOOKUP(Z206,Таблица1[],2,0),0)*$E$2/100</f>
        <v>0</v>
      </c>
      <c r="CM206" s="43">
        <f>IFERROR(VLOOKUP(Z206,Таблица1[],4,0),0)*$E$2/100</f>
        <v>0</v>
      </c>
      <c r="CN206" s="5" t="str">
        <f t="shared" si="65"/>
        <v>,  0,0,0</v>
      </c>
      <c r="CO206" s="43">
        <f>IFERROR(VLOOKUP(AA206,Таблица1[],3,0),0)*$E$2/100</f>
        <v>0</v>
      </c>
      <c r="CP206" s="43">
        <f>IFERROR(VLOOKUP(AA206,Таблица1[],2,0),0)*$E$2/100</f>
        <v>0</v>
      </c>
      <c r="CQ206" s="43">
        <f>IFERROR(VLOOKUP(AA206,Таблица1[],4,0),0)*$E$2/100</f>
        <v>0</v>
      </c>
      <c r="CR206" s="5" t="str">
        <f t="shared" si="66"/>
        <v>,  0,0,0</v>
      </c>
    </row>
    <row r="207" spans="2:96" x14ac:dyDescent="0.45">
      <c r="B207" s="43">
        <v>64</v>
      </c>
      <c r="C207" s="43">
        <v>0</v>
      </c>
      <c r="D207" s="43">
        <v>20</v>
      </c>
      <c r="E207" s="43">
        <v>1</v>
      </c>
      <c r="F207" t="str">
        <f t="shared" si="67"/>
        <v>64,0,20,1</v>
      </c>
      <c r="AC207" t="str">
        <f>CONCATENATE($X$2,F207,CR207,CN207,CJ207,CF207,CB207,BX207,BT207,BP207,BL207,BH207,BD207,AZ207)</f>
        <v>.DB   64,0,20,1,  0,0,0,  0,0,0,  0,0,0,  0,0,0,  0,0,0,  0,0,0,  0,0,0,  0,0,0,  0,0,0,  0,0,0,  0,0,0,  0,0,0</v>
      </c>
      <c r="AD207" s="43" t="s">
        <v>24</v>
      </c>
      <c r="AE207" s="43"/>
      <c r="AF207" s="43"/>
      <c r="AG207" s="49">
        <f>IFERROR(VLOOKUP(HLOOKUP($AG$4,$H$4:$AA$24,ROW(AH207)-3, FALSE),Таблица1[],3,0),0)*$E$2/100</f>
        <v>0</v>
      </c>
      <c r="AH207" s="49">
        <f>IFERROR(VLOOKUP(HLOOKUP($AG$4,$H$4:$AA$24,ROW(AH207)-3, FALSE),Таблица1[],2,0),0)*$E$2/100</f>
        <v>0</v>
      </c>
      <c r="AI207" s="49">
        <f>IFERROR(VLOOKUP(HLOOKUP($AG$4,$H$4:$AA$24,ROW(AH207)-3, FALSE),Таблица1[],4,0),0)*$E$2/100</f>
        <v>0</v>
      </c>
      <c r="AJ207" s="5" t="str">
        <f t="shared" si="51"/>
        <v>,  0,0,0</v>
      </c>
      <c r="AK207" s="49">
        <f>IFERROR(VLOOKUP(G207,Таблица1[],3,0),0)*$E$2/100</f>
        <v>0</v>
      </c>
      <c r="AL207" s="43">
        <f>IFERROR(VLOOKUP(G207,Таблица1[],2,0),0)*$E$2/100</f>
        <v>0</v>
      </c>
      <c r="AM207" s="43">
        <f>IFERROR(VLOOKUP(G207,Таблица1[],4,0),0)*$E$2/100</f>
        <v>0</v>
      </c>
      <c r="AN207" s="5" t="str">
        <f t="shared" si="52"/>
        <v>,  0,0,0</v>
      </c>
      <c r="AO207" s="49">
        <f>IFERROR(VLOOKUP(K207,Таблица1[],3,0),0)*$E$2/100</f>
        <v>0</v>
      </c>
      <c r="AP207" s="43">
        <f>IFERROR(VLOOKUP(K207,Таблица1[],2,0),0)*$E$2/100</f>
        <v>0</v>
      </c>
      <c r="AQ207" s="43">
        <f>IFERROR(VLOOKUP(K207,Таблица1[],4,0),0)*$E$2/100</f>
        <v>0</v>
      </c>
      <c r="AR207" s="5" t="str">
        <f t="shared" si="53"/>
        <v>,  0,0,0</v>
      </c>
      <c r="AS207" s="49">
        <f>IFERROR(VLOOKUP(O207,Таблица1[],3,0),0)*$E$2/100</f>
        <v>0</v>
      </c>
      <c r="AT207" s="43">
        <f>IFERROR(VLOOKUP(O207,Таблица1[],2,0),0)*$E$2/100</f>
        <v>0</v>
      </c>
      <c r="AU207" s="43">
        <f>IFERROR(VLOOKUP(O207,Таблица1[],4,0),0)*$E$2/100</f>
        <v>0</v>
      </c>
      <c r="AV207" s="5" t="str">
        <f t="shared" si="54"/>
        <v>,  0,0,0</v>
      </c>
      <c r="AW207" s="47">
        <f>IFERROR(VLOOKUP(P207,Таблица1[],3,0),0)*$E$2/100</f>
        <v>0</v>
      </c>
      <c r="AX207" s="43">
        <f>IFERROR(VLOOKUP(P207,Таблица1[],2,0),0)*$E$2/100</f>
        <v>0</v>
      </c>
      <c r="AY207" s="43">
        <f>IFERROR(VLOOKUP(P207,Таблица1[],4,0),0)*$E$2/100</f>
        <v>0</v>
      </c>
      <c r="AZ207" s="5" t="str">
        <f t="shared" si="55"/>
        <v>,  0,0,0</v>
      </c>
      <c r="BA207" s="43">
        <f>IFERROR(VLOOKUP(Q207,Таблица1[],3,0),0)*$E$2/100</f>
        <v>0</v>
      </c>
      <c r="BB207" s="43">
        <f>IFERROR(VLOOKUP(Q207,Таблица1[],2,0),0)*$E$2/100</f>
        <v>0</v>
      </c>
      <c r="BC207" s="43">
        <f>IFERROR(VLOOKUP(Q207,Таблица1[],4,0),0)*$E$2/100</f>
        <v>0</v>
      </c>
      <c r="BD207" s="5" t="str">
        <f t="shared" si="56"/>
        <v>,  0,0,0</v>
      </c>
      <c r="BE207" s="43">
        <f>IFERROR(VLOOKUP(R207,Таблица1[],3,0),0)*$E$2/100</f>
        <v>0</v>
      </c>
      <c r="BF207" s="43">
        <f>IFERROR(VLOOKUP(R207,Таблица1[],2,0),0)*$E$2/100</f>
        <v>0</v>
      </c>
      <c r="BG207" s="43">
        <f>IFERROR(VLOOKUP(R207,Таблица1[],4,0),0)*$E$2/100</f>
        <v>0</v>
      </c>
      <c r="BH207" s="5" t="str">
        <f t="shared" si="57"/>
        <v>,  0,0,0</v>
      </c>
      <c r="BI207" s="43">
        <f>IFERROR(VLOOKUP(S207,Таблица1[],3,0),0)*$E$2/100</f>
        <v>0</v>
      </c>
      <c r="BJ207" s="43">
        <f>IFERROR(VLOOKUP(S207,Таблица1[],2,0),0)*$E$2/100</f>
        <v>0</v>
      </c>
      <c r="BK207" s="43">
        <f>IFERROR(VLOOKUP(S207,Таблица1[],4,0),0)*$E$2/100</f>
        <v>0</v>
      </c>
      <c r="BL207" s="5" t="str">
        <f t="shared" si="58"/>
        <v>,  0,0,0</v>
      </c>
      <c r="BM207" s="43">
        <f>IFERROR(VLOOKUP(T207,Таблица1[],3,0),0)*$E$2/100</f>
        <v>0</v>
      </c>
      <c r="BN207" s="43">
        <f>IFERROR(VLOOKUP(T207,Таблица1[],2,0),0)*$E$2/100</f>
        <v>0</v>
      </c>
      <c r="BO207" s="43">
        <f>IFERROR(VLOOKUP(T207,Таблица1[],4,0),0)*$E$2/100</f>
        <v>0</v>
      </c>
      <c r="BP207" s="5" t="str">
        <f t="shared" si="59"/>
        <v>,  0,0,0</v>
      </c>
      <c r="BQ207" s="43">
        <f>IFERROR(VLOOKUP(U207,Таблица1[],3,0),0)*$E$2/100</f>
        <v>0</v>
      </c>
      <c r="BR207" s="43">
        <f>IFERROR(VLOOKUP(U207,Таблица1[],2,0),0)*$E$2/100</f>
        <v>0</v>
      </c>
      <c r="BS207" s="43">
        <f>IFERROR(VLOOKUP(U207,Таблица1[],4,0),0)*$E$2/100</f>
        <v>0</v>
      </c>
      <c r="BT207" s="5" t="str">
        <f t="shared" si="60"/>
        <v>,  0,0,0</v>
      </c>
      <c r="BU207" s="43">
        <f>IFERROR(VLOOKUP(V207,Таблица1[],3,0),0)*$E$2/100</f>
        <v>0</v>
      </c>
      <c r="BV207" s="43">
        <f>IFERROR(VLOOKUP(V207,Таблица1[],2,0),0)*$E$2/100</f>
        <v>0</v>
      </c>
      <c r="BW207" s="43">
        <f>IFERROR(VLOOKUP(V207,Таблица1[],4,0),0)*$E$2/100</f>
        <v>0</v>
      </c>
      <c r="BX207" s="5" t="str">
        <f t="shared" si="61"/>
        <v>,  0,0,0</v>
      </c>
      <c r="BY207" s="43">
        <f>IFERROR(VLOOKUP(W207,Таблица1[],3,0),0)*$E$2/100</f>
        <v>0</v>
      </c>
      <c r="BZ207" s="43">
        <f>IFERROR(VLOOKUP(W207,Таблица1[],2,0),0)*$E$2/100</f>
        <v>0</v>
      </c>
      <c r="CA207" s="43">
        <f>IFERROR(VLOOKUP(W207,Таблица1[],4,0),0)*$E$2/100</f>
        <v>0</v>
      </c>
      <c r="CB207" s="5" t="str">
        <f t="shared" si="62"/>
        <v>,  0,0,0</v>
      </c>
      <c r="CC207" s="43">
        <f>IFERROR(VLOOKUP(X207,Таблица1[],3,0),0)*$E$2/100</f>
        <v>0</v>
      </c>
      <c r="CD207" s="43">
        <f>IFERROR(VLOOKUP(X207,Таблица1[],2,0),0)*$E$2/100</f>
        <v>0</v>
      </c>
      <c r="CE207" s="43">
        <f>IFERROR(VLOOKUP(X207,Таблица1[],4,0),0)*$E$2/100</f>
        <v>0</v>
      </c>
      <c r="CF207" s="5" t="str">
        <f t="shared" si="63"/>
        <v>,  0,0,0</v>
      </c>
      <c r="CG207" s="43">
        <f>IFERROR(VLOOKUP(Y207,Таблица1[],3,0),0)*$E$2/100</f>
        <v>0</v>
      </c>
      <c r="CH207" s="43">
        <f>IFERROR(VLOOKUP(Y207,Таблица1[],2,0),0)*$E$2/100</f>
        <v>0</v>
      </c>
      <c r="CI207" s="43">
        <f>IFERROR(VLOOKUP(Y207,Таблица1[],4,0),0)*$E$2/100</f>
        <v>0</v>
      </c>
      <c r="CJ207" s="5" t="str">
        <f t="shared" si="64"/>
        <v>,  0,0,0</v>
      </c>
      <c r="CK207" s="43">
        <f>IFERROR(VLOOKUP(Z207,Таблица1[],3,0),0)*$E$2/100</f>
        <v>0</v>
      </c>
      <c r="CL207" s="43">
        <f>IFERROR(VLOOKUP(Z207,Таблица1[],2,0),0)*$E$2/100</f>
        <v>0</v>
      </c>
      <c r="CM207" s="43">
        <f>IFERROR(VLOOKUP(Z207,Таблица1[],4,0),0)*$E$2/100</f>
        <v>0</v>
      </c>
      <c r="CN207" s="5" t="str">
        <f t="shared" si="65"/>
        <v>,  0,0,0</v>
      </c>
      <c r="CO207" s="43">
        <f>IFERROR(VLOOKUP(AA207,Таблица1[],3,0),0)*$E$2/100</f>
        <v>0</v>
      </c>
      <c r="CP207" s="43">
        <f>IFERROR(VLOOKUP(AA207,Таблица1[],2,0),0)*$E$2/100</f>
        <v>0</v>
      </c>
      <c r="CQ207" s="43">
        <f>IFERROR(VLOOKUP(AA207,Таблица1[],4,0),0)*$E$2/100</f>
        <v>0</v>
      </c>
      <c r="CR207" s="5" t="str">
        <f t="shared" si="66"/>
        <v>,  0,0,0</v>
      </c>
    </row>
    <row r="208" spans="2:96" x14ac:dyDescent="0.45">
      <c r="B208" s="43">
        <v>64</v>
      </c>
      <c r="C208" s="43">
        <v>0</v>
      </c>
      <c r="D208" s="43">
        <v>20</v>
      </c>
      <c r="E208" s="43">
        <v>1</v>
      </c>
      <c r="F208" t="str">
        <f t="shared" si="67"/>
        <v>64,0,20,1</v>
      </c>
      <c r="AC208" t="str">
        <f>CONCATENATE($X$2,F208,CR208,CN208,CJ208,CF208,CB208,BX208,BT208,BP208,BL208,BH208,BD208,AZ208)</f>
        <v>.DB   64,0,20,1,  0,0,0,  0,0,0,  0,0,0,  0,0,0,  0,0,0,  0,0,0,  0,0,0,  0,0,0,  0,0,0,  0,0,0,  0,0,0,  0,0,0</v>
      </c>
      <c r="AD208" s="43" t="s">
        <v>24</v>
      </c>
      <c r="AE208" s="43"/>
      <c r="AF208" s="43"/>
      <c r="AG208" s="49">
        <f>IFERROR(VLOOKUP(HLOOKUP($AG$4,$H$4:$AA$24,ROW(AH208)-3, FALSE),Таблица1[],3,0),0)*$E$2/100</f>
        <v>0</v>
      </c>
      <c r="AH208" s="49">
        <f>IFERROR(VLOOKUP(HLOOKUP($AG$4,$H$4:$AA$24,ROW(AH208)-3, FALSE),Таблица1[],2,0),0)*$E$2/100</f>
        <v>0</v>
      </c>
      <c r="AI208" s="49">
        <f>IFERROR(VLOOKUP(HLOOKUP($AG$4,$H$4:$AA$24,ROW(AH208)-3, FALSE),Таблица1[],4,0),0)*$E$2/100</f>
        <v>0</v>
      </c>
      <c r="AJ208" s="5" t="str">
        <f t="shared" si="51"/>
        <v>,  0,0,0</v>
      </c>
      <c r="AK208" s="49">
        <f>IFERROR(VLOOKUP(G208,Таблица1[],3,0),0)*$E$2/100</f>
        <v>0</v>
      </c>
      <c r="AL208" s="43">
        <f>IFERROR(VLOOKUP(G208,Таблица1[],2,0),0)*$E$2/100</f>
        <v>0</v>
      </c>
      <c r="AM208" s="43">
        <f>IFERROR(VLOOKUP(G208,Таблица1[],4,0),0)*$E$2/100</f>
        <v>0</v>
      </c>
      <c r="AN208" s="5" t="str">
        <f t="shared" si="52"/>
        <v>,  0,0,0</v>
      </c>
      <c r="AO208" s="49">
        <f>IFERROR(VLOOKUP(K208,Таблица1[],3,0),0)*$E$2/100</f>
        <v>0</v>
      </c>
      <c r="AP208" s="43">
        <f>IFERROR(VLOOKUP(K208,Таблица1[],2,0),0)*$E$2/100</f>
        <v>0</v>
      </c>
      <c r="AQ208" s="43">
        <f>IFERROR(VLOOKUP(K208,Таблица1[],4,0),0)*$E$2/100</f>
        <v>0</v>
      </c>
      <c r="AR208" s="5" t="str">
        <f t="shared" si="53"/>
        <v>,  0,0,0</v>
      </c>
      <c r="AS208" s="49">
        <f>IFERROR(VLOOKUP(O208,Таблица1[],3,0),0)*$E$2/100</f>
        <v>0</v>
      </c>
      <c r="AT208" s="43">
        <f>IFERROR(VLOOKUP(O208,Таблица1[],2,0),0)*$E$2/100</f>
        <v>0</v>
      </c>
      <c r="AU208" s="43">
        <f>IFERROR(VLOOKUP(O208,Таблица1[],4,0),0)*$E$2/100</f>
        <v>0</v>
      </c>
      <c r="AV208" s="5" t="str">
        <f t="shared" si="54"/>
        <v>,  0,0,0</v>
      </c>
      <c r="AW208" s="47">
        <f>IFERROR(VLOOKUP(P208,Таблица1[],3,0),0)*$E$2/100</f>
        <v>0</v>
      </c>
      <c r="AX208" s="43">
        <f>IFERROR(VLOOKUP(P208,Таблица1[],2,0),0)*$E$2/100</f>
        <v>0</v>
      </c>
      <c r="AY208" s="43">
        <f>IFERROR(VLOOKUP(P208,Таблица1[],4,0),0)*$E$2/100</f>
        <v>0</v>
      </c>
      <c r="AZ208" s="5" t="str">
        <f t="shared" si="55"/>
        <v>,  0,0,0</v>
      </c>
      <c r="BA208" s="43">
        <f>IFERROR(VLOOKUP(Q208,Таблица1[],3,0),0)*$E$2/100</f>
        <v>0</v>
      </c>
      <c r="BB208" s="43">
        <f>IFERROR(VLOOKUP(Q208,Таблица1[],2,0),0)*$E$2/100</f>
        <v>0</v>
      </c>
      <c r="BC208" s="43">
        <f>IFERROR(VLOOKUP(Q208,Таблица1[],4,0),0)*$E$2/100</f>
        <v>0</v>
      </c>
      <c r="BD208" s="5" t="str">
        <f t="shared" si="56"/>
        <v>,  0,0,0</v>
      </c>
      <c r="BE208" s="43">
        <f>IFERROR(VLOOKUP(R208,Таблица1[],3,0),0)*$E$2/100</f>
        <v>0</v>
      </c>
      <c r="BF208" s="43">
        <f>IFERROR(VLOOKUP(R208,Таблица1[],2,0),0)*$E$2/100</f>
        <v>0</v>
      </c>
      <c r="BG208" s="43">
        <f>IFERROR(VLOOKUP(R208,Таблица1[],4,0),0)*$E$2/100</f>
        <v>0</v>
      </c>
      <c r="BH208" s="5" t="str">
        <f t="shared" si="57"/>
        <v>,  0,0,0</v>
      </c>
      <c r="BI208" s="43">
        <f>IFERROR(VLOOKUP(S208,Таблица1[],3,0),0)*$E$2/100</f>
        <v>0</v>
      </c>
      <c r="BJ208" s="43">
        <f>IFERROR(VLOOKUP(S208,Таблица1[],2,0),0)*$E$2/100</f>
        <v>0</v>
      </c>
      <c r="BK208" s="43">
        <f>IFERROR(VLOOKUP(S208,Таблица1[],4,0),0)*$E$2/100</f>
        <v>0</v>
      </c>
      <c r="BL208" s="5" t="str">
        <f t="shared" si="58"/>
        <v>,  0,0,0</v>
      </c>
      <c r="BM208" s="43">
        <f>IFERROR(VLOOKUP(T208,Таблица1[],3,0),0)*$E$2/100</f>
        <v>0</v>
      </c>
      <c r="BN208" s="43">
        <f>IFERROR(VLOOKUP(T208,Таблица1[],2,0),0)*$E$2/100</f>
        <v>0</v>
      </c>
      <c r="BO208" s="43">
        <f>IFERROR(VLOOKUP(T208,Таблица1[],4,0),0)*$E$2/100</f>
        <v>0</v>
      </c>
      <c r="BP208" s="5" t="str">
        <f t="shared" si="59"/>
        <v>,  0,0,0</v>
      </c>
      <c r="BQ208" s="43">
        <f>IFERROR(VLOOKUP(U208,Таблица1[],3,0),0)*$E$2/100</f>
        <v>0</v>
      </c>
      <c r="BR208" s="43">
        <f>IFERROR(VLOOKUP(U208,Таблица1[],2,0),0)*$E$2/100</f>
        <v>0</v>
      </c>
      <c r="BS208" s="43">
        <f>IFERROR(VLOOKUP(U208,Таблица1[],4,0),0)*$E$2/100</f>
        <v>0</v>
      </c>
      <c r="BT208" s="5" t="str">
        <f t="shared" si="60"/>
        <v>,  0,0,0</v>
      </c>
      <c r="BU208" s="43">
        <f>IFERROR(VLOOKUP(V208,Таблица1[],3,0),0)*$E$2/100</f>
        <v>0</v>
      </c>
      <c r="BV208" s="43">
        <f>IFERROR(VLOOKUP(V208,Таблица1[],2,0),0)*$E$2/100</f>
        <v>0</v>
      </c>
      <c r="BW208" s="43">
        <f>IFERROR(VLOOKUP(V208,Таблица1[],4,0),0)*$E$2/100</f>
        <v>0</v>
      </c>
      <c r="BX208" s="5" t="str">
        <f t="shared" si="61"/>
        <v>,  0,0,0</v>
      </c>
      <c r="BY208" s="43">
        <f>IFERROR(VLOOKUP(W208,Таблица1[],3,0),0)*$E$2/100</f>
        <v>0</v>
      </c>
      <c r="BZ208" s="43">
        <f>IFERROR(VLOOKUP(W208,Таблица1[],2,0),0)*$E$2/100</f>
        <v>0</v>
      </c>
      <c r="CA208" s="43">
        <f>IFERROR(VLOOKUP(W208,Таблица1[],4,0),0)*$E$2/100</f>
        <v>0</v>
      </c>
      <c r="CB208" s="5" t="str">
        <f t="shared" si="62"/>
        <v>,  0,0,0</v>
      </c>
      <c r="CC208" s="43">
        <f>IFERROR(VLOOKUP(X208,Таблица1[],3,0),0)*$E$2/100</f>
        <v>0</v>
      </c>
      <c r="CD208" s="43">
        <f>IFERROR(VLOOKUP(X208,Таблица1[],2,0),0)*$E$2/100</f>
        <v>0</v>
      </c>
      <c r="CE208" s="43">
        <f>IFERROR(VLOOKUP(X208,Таблица1[],4,0),0)*$E$2/100</f>
        <v>0</v>
      </c>
      <c r="CF208" s="5" t="str">
        <f t="shared" si="63"/>
        <v>,  0,0,0</v>
      </c>
      <c r="CG208" s="43">
        <f>IFERROR(VLOOKUP(Y208,Таблица1[],3,0),0)*$E$2/100</f>
        <v>0</v>
      </c>
      <c r="CH208" s="43">
        <f>IFERROR(VLOOKUP(Y208,Таблица1[],2,0),0)*$E$2/100</f>
        <v>0</v>
      </c>
      <c r="CI208" s="43">
        <f>IFERROR(VLOOKUP(Y208,Таблица1[],4,0),0)*$E$2/100</f>
        <v>0</v>
      </c>
      <c r="CJ208" s="5" t="str">
        <f t="shared" si="64"/>
        <v>,  0,0,0</v>
      </c>
      <c r="CK208" s="43">
        <f>IFERROR(VLOOKUP(Z208,Таблица1[],3,0),0)*$E$2/100</f>
        <v>0</v>
      </c>
      <c r="CL208" s="43">
        <f>IFERROR(VLOOKUP(Z208,Таблица1[],2,0),0)*$E$2/100</f>
        <v>0</v>
      </c>
      <c r="CM208" s="43">
        <f>IFERROR(VLOOKUP(Z208,Таблица1[],4,0),0)*$E$2/100</f>
        <v>0</v>
      </c>
      <c r="CN208" s="5" t="str">
        <f t="shared" si="65"/>
        <v>,  0,0,0</v>
      </c>
      <c r="CO208" s="43">
        <f>IFERROR(VLOOKUP(AA208,Таблица1[],3,0),0)*$E$2/100</f>
        <v>0</v>
      </c>
      <c r="CP208" s="43">
        <f>IFERROR(VLOOKUP(AA208,Таблица1[],2,0),0)*$E$2/100</f>
        <v>0</v>
      </c>
      <c r="CQ208" s="43">
        <f>IFERROR(VLOOKUP(AA208,Таблица1[],4,0),0)*$E$2/100</f>
        <v>0</v>
      </c>
      <c r="CR208" s="5" t="str">
        <f t="shared" si="66"/>
        <v>,  0,0,0</v>
      </c>
    </row>
    <row r="209" spans="2:96" x14ac:dyDescent="0.45">
      <c r="B209" s="43">
        <v>64</v>
      </c>
      <c r="C209" s="43">
        <v>0</v>
      </c>
      <c r="D209" s="43">
        <v>20</v>
      </c>
      <c r="E209" s="43">
        <v>1</v>
      </c>
      <c r="F209" t="str">
        <f t="shared" si="67"/>
        <v>64,0,20,1</v>
      </c>
      <c r="AC209" t="str">
        <f>CONCATENATE($X$2,F209,CR209,CN209,CJ209,CF209,CB209,BX209,BT209,BP209,BL209,BH209,BD209,AZ209)</f>
        <v>.DB   64,0,20,1,  0,0,0,  0,0,0,  0,0,0,  0,0,0,  0,0,0,  0,0,0,  0,0,0,  0,0,0,  0,0,0,  0,0,0,  0,0,0,  0,0,0</v>
      </c>
      <c r="AD209" s="43" t="s">
        <v>24</v>
      </c>
      <c r="AE209" s="43"/>
      <c r="AF209" s="43"/>
      <c r="AG209" s="49">
        <f>IFERROR(VLOOKUP(HLOOKUP($AG$4,$H$4:$AA$24,ROW(AH209)-3, FALSE),Таблица1[],3,0),0)*$E$2/100</f>
        <v>0</v>
      </c>
      <c r="AH209" s="49">
        <f>IFERROR(VLOOKUP(HLOOKUP($AG$4,$H$4:$AA$24,ROW(AH209)-3, FALSE),Таблица1[],2,0),0)*$E$2/100</f>
        <v>0</v>
      </c>
      <c r="AI209" s="49">
        <f>IFERROR(VLOOKUP(HLOOKUP($AG$4,$H$4:$AA$24,ROW(AH209)-3, FALSE),Таблица1[],4,0),0)*$E$2/100</f>
        <v>0</v>
      </c>
      <c r="AJ209" s="5" t="str">
        <f t="shared" si="51"/>
        <v>,  0,0,0</v>
      </c>
      <c r="AK209" s="49">
        <f>IFERROR(VLOOKUP(G209,Таблица1[],3,0),0)*$E$2/100</f>
        <v>0</v>
      </c>
      <c r="AL209" s="43">
        <f>IFERROR(VLOOKUP(G209,Таблица1[],2,0),0)*$E$2/100</f>
        <v>0</v>
      </c>
      <c r="AM209" s="43">
        <f>IFERROR(VLOOKUP(G209,Таблица1[],4,0),0)*$E$2/100</f>
        <v>0</v>
      </c>
      <c r="AN209" s="5" t="str">
        <f t="shared" si="52"/>
        <v>,  0,0,0</v>
      </c>
      <c r="AO209" s="49">
        <f>IFERROR(VLOOKUP(K209,Таблица1[],3,0),0)*$E$2/100</f>
        <v>0</v>
      </c>
      <c r="AP209" s="43">
        <f>IFERROR(VLOOKUP(K209,Таблица1[],2,0),0)*$E$2/100</f>
        <v>0</v>
      </c>
      <c r="AQ209" s="43">
        <f>IFERROR(VLOOKUP(K209,Таблица1[],4,0),0)*$E$2/100</f>
        <v>0</v>
      </c>
      <c r="AR209" s="5" t="str">
        <f t="shared" si="53"/>
        <v>,  0,0,0</v>
      </c>
      <c r="AS209" s="49">
        <f>IFERROR(VLOOKUP(O209,Таблица1[],3,0),0)*$E$2/100</f>
        <v>0</v>
      </c>
      <c r="AT209" s="43">
        <f>IFERROR(VLOOKUP(O209,Таблица1[],2,0),0)*$E$2/100</f>
        <v>0</v>
      </c>
      <c r="AU209" s="43">
        <f>IFERROR(VLOOKUP(O209,Таблица1[],4,0),0)*$E$2/100</f>
        <v>0</v>
      </c>
      <c r="AV209" s="5" t="str">
        <f t="shared" si="54"/>
        <v>,  0,0,0</v>
      </c>
      <c r="AW209" s="47">
        <f>IFERROR(VLOOKUP(P209,Таблица1[],3,0),0)*$E$2/100</f>
        <v>0</v>
      </c>
      <c r="AX209" s="43">
        <f>IFERROR(VLOOKUP(P209,Таблица1[],2,0),0)*$E$2/100</f>
        <v>0</v>
      </c>
      <c r="AY209" s="43">
        <f>IFERROR(VLOOKUP(P209,Таблица1[],4,0),0)*$E$2/100</f>
        <v>0</v>
      </c>
      <c r="AZ209" s="5" t="str">
        <f t="shared" si="55"/>
        <v>,  0,0,0</v>
      </c>
      <c r="BA209" s="43">
        <f>IFERROR(VLOOKUP(Q209,Таблица1[],3,0),0)*$E$2/100</f>
        <v>0</v>
      </c>
      <c r="BB209" s="43">
        <f>IFERROR(VLOOKUP(Q209,Таблица1[],2,0),0)*$E$2/100</f>
        <v>0</v>
      </c>
      <c r="BC209" s="43">
        <f>IFERROR(VLOOKUP(Q209,Таблица1[],4,0),0)*$E$2/100</f>
        <v>0</v>
      </c>
      <c r="BD209" s="5" t="str">
        <f t="shared" si="56"/>
        <v>,  0,0,0</v>
      </c>
      <c r="BE209" s="43">
        <f>IFERROR(VLOOKUP(R209,Таблица1[],3,0),0)*$E$2/100</f>
        <v>0</v>
      </c>
      <c r="BF209" s="43">
        <f>IFERROR(VLOOKUP(R209,Таблица1[],2,0),0)*$E$2/100</f>
        <v>0</v>
      </c>
      <c r="BG209" s="43">
        <f>IFERROR(VLOOKUP(R209,Таблица1[],4,0),0)*$E$2/100</f>
        <v>0</v>
      </c>
      <c r="BH209" s="5" t="str">
        <f t="shared" si="57"/>
        <v>,  0,0,0</v>
      </c>
      <c r="BI209" s="43">
        <f>IFERROR(VLOOKUP(S209,Таблица1[],3,0),0)*$E$2/100</f>
        <v>0</v>
      </c>
      <c r="BJ209" s="43">
        <f>IFERROR(VLOOKUP(S209,Таблица1[],2,0),0)*$E$2/100</f>
        <v>0</v>
      </c>
      <c r="BK209" s="43">
        <f>IFERROR(VLOOKUP(S209,Таблица1[],4,0),0)*$E$2/100</f>
        <v>0</v>
      </c>
      <c r="BL209" s="5" t="str">
        <f t="shared" si="58"/>
        <v>,  0,0,0</v>
      </c>
      <c r="BM209" s="43">
        <f>IFERROR(VLOOKUP(T209,Таблица1[],3,0),0)*$E$2/100</f>
        <v>0</v>
      </c>
      <c r="BN209" s="43">
        <f>IFERROR(VLOOKUP(T209,Таблица1[],2,0),0)*$E$2/100</f>
        <v>0</v>
      </c>
      <c r="BO209" s="43">
        <f>IFERROR(VLOOKUP(T209,Таблица1[],4,0),0)*$E$2/100</f>
        <v>0</v>
      </c>
      <c r="BP209" s="5" t="str">
        <f t="shared" si="59"/>
        <v>,  0,0,0</v>
      </c>
      <c r="BQ209" s="43">
        <f>IFERROR(VLOOKUP(U209,Таблица1[],3,0),0)*$E$2/100</f>
        <v>0</v>
      </c>
      <c r="BR209" s="43">
        <f>IFERROR(VLOOKUP(U209,Таблица1[],2,0),0)*$E$2/100</f>
        <v>0</v>
      </c>
      <c r="BS209" s="43">
        <f>IFERROR(VLOOKUP(U209,Таблица1[],4,0),0)*$E$2/100</f>
        <v>0</v>
      </c>
      <c r="BT209" s="5" t="str">
        <f t="shared" si="60"/>
        <v>,  0,0,0</v>
      </c>
      <c r="BU209" s="43">
        <f>IFERROR(VLOOKUP(V209,Таблица1[],3,0),0)*$E$2/100</f>
        <v>0</v>
      </c>
      <c r="BV209" s="43">
        <f>IFERROR(VLOOKUP(V209,Таблица1[],2,0),0)*$E$2/100</f>
        <v>0</v>
      </c>
      <c r="BW209" s="43">
        <f>IFERROR(VLOOKUP(V209,Таблица1[],4,0),0)*$E$2/100</f>
        <v>0</v>
      </c>
      <c r="BX209" s="5" t="str">
        <f t="shared" si="61"/>
        <v>,  0,0,0</v>
      </c>
      <c r="BY209" s="43">
        <f>IFERROR(VLOOKUP(W209,Таблица1[],3,0),0)*$E$2/100</f>
        <v>0</v>
      </c>
      <c r="BZ209" s="43">
        <f>IFERROR(VLOOKUP(W209,Таблица1[],2,0),0)*$E$2/100</f>
        <v>0</v>
      </c>
      <c r="CA209" s="43">
        <f>IFERROR(VLOOKUP(W209,Таблица1[],4,0),0)*$E$2/100</f>
        <v>0</v>
      </c>
      <c r="CB209" s="5" t="str">
        <f t="shared" si="62"/>
        <v>,  0,0,0</v>
      </c>
      <c r="CC209" s="43">
        <f>IFERROR(VLOOKUP(X209,Таблица1[],3,0),0)*$E$2/100</f>
        <v>0</v>
      </c>
      <c r="CD209" s="43">
        <f>IFERROR(VLOOKUP(X209,Таблица1[],2,0),0)*$E$2/100</f>
        <v>0</v>
      </c>
      <c r="CE209" s="43">
        <f>IFERROR(VLOOKUP(X209,Таблица1[],4,0),0)*$E$2/100</f>
        <v>0</v>
      </c>
      <c r="CF209" s="5" t="str">
        <f t="shared" si="63"/>
        <v>,  0,0,0</v>
      </c>
      <c r="CG209" s="43">
        <f>IFERROR(VLOOKUP(Y209,Таблица1[],3,0),0)*$E$2/100</f>
        <v>0</v>
      </c>
      <c r="CH209" s="43">
        <f>IFERROR(VLOOKUP(Y209,Таблица1[],2,0),0)*$E$2/100</f>
        <v>0</v>
      </c>
      <c r="CI209" s="43">
        <f>IFERROR(VLOOKUP(Y209,Таблица1[],4,0),0)*$E$2/100</f>
        <v>0</v>
      </c>
      <c r="CJ209" s="5" t="str">
        <f t="shared" si="64"/>
        <v>,  0,0,0</v>
      </c>
      <c r="CK209" s="43">
        <f>IFERROR(VLOOKUP(Z209,Таблица1[],3,0),0)*$E$2/100</f>
        <v>0</v>
      </c>
      <c r="CL209" s="43">
        <f>IFERROR(VLOOKUP(Z209,Таблица1[],2,0),0)*$E$2/100</f>
        <v>0</v>
      </c>
      <c r="CM209" s="43">
        <f>IFERROR(VLOOKUP(Z209,Таблица1[],4,0),0)*$E$2/100</f>
        <v>0</v>
      </c>
      <c r="CN209" s="5" t="str">
        <f t="shared" si="65"/>
        <v>,  0,0,0</v>
      </c>
      <c r="CO209" s="43">
        <f>IFERROR(VLOOKUP(AA209,Таблица1[],3,0),0)*$E$2/100</f>
        <v>0</v>
      </c>
      <c r="CP209" s="43">
        <f>IFERROR(VLOOKUP(AA209,Таблица1[],2,0),0)*$E$2/100</f>
        <v>0</v>
      </c>
      <c r="CQ209" s="43">
        <f>IFERROR(VLOOKUP(AA209,Таблица1[],4,0),0)*$E$2/100</f>
        <v>0</v>
      </c>
      <c r="CR209" s="5" t="str">
        <f t="shared" si="66"/>
        <v>,  0,0,0</v>
      </c>
    </row>
    <row r="210" spans="2:96" x14ac:dyDescent="0.45">
      <c r="B210" s="43">
        <v>64</v>
      </c>
      <c r="C210" s="43">
        <v>0</v>
      </c>
      <c r="D210" s="43">
        <v>20</v>
      </c>
      <c r="E210" s="43">
        <v>1</v>
      </c>
      <c r="F210" t="str">
        <f t="shared" si="67"/>
        <v>64,0,20,1</v>
      </c>
      <c r="AC210" t="str">
        <f>CONCATENATE($X$2,F210,CR210,CN210,CJ210,CF210,CB210,BX210,BT210,BP210,BL210,BH210,BD210,AZ210)</f>
        <v>.DB   64,0,20,1,  0,0,0,  0,0,0,  0,0,0,  0,0,0,  0,0,0,  0,0,0,  0,0,0,  0,0,0,  0,0,0,  0,0,0,  0,0,0,  0,0,0</v>
      </c>
      <c r="AD210" s="43" t="s">
        <v>24</v>
      </c>
      <c r="AE210" s="43"/>
      <c r="AF210" s="43"/>
      <c r="AG210" s="49">
        <f>IFERROR(VLOOKUP(HLOOKUP($AG$4,$H$4:$AA$24,ROW(AH210)-3, FALSE),Таблица1[],3,0),0)*$E$2/100</f>
        <v>0</v>
      </c>
      <c r="AH210" s="49">
        <f>IFERROR(VLOOKUP(HLOOKUP($AG$4,$H$4:$AA$24,ROW(AH210)-3, FALSE),Таблица1[],2,0),0)*$E$2/100</f>
        <v>0</v>
      </c>
      <c r="AI210" s="49">
        <f>IFERROR(VLOOKUP(HLOOKUP($AG$4,$H$4:$AA$24,ROW(AH210)-3, FALSE),Таблица1[],4,0),0)*$E$2/100</f>
        <v>0</v>
      </c>
      <c r="AJ210" s="5" t="str">
        <f t="shared" si="51"/>
        <v>,  0,0,0</v>
      </c>
      <c r="AK210" s="49">
        <f>IFERROR(VLOOKUP(G210,Таблица1[],3,0),0)*$E$2/100</f>
        <v>0</v>
      </c>
      <c r="AL210" s="43">
        <f>IFERROR(VLOOKUP(G210,Таблица1[],2,0),0)*$E$2/100</f>
        <v>0</v>
      </c>
      <c r="AM210" s="43">
        <f>IFERROR(VLOOKUP(G210,Таблица1[],4,0),0)*$E$2/100</f>
        <v>0</v>
      </c>
      <c r="AN210" s="5" t="str">
        <f t="shared" si="52"/>
        <v>,  0,0,0</v>
      </c>
      <c r="AO210" s="49">
        <f>IFERROR(VLOOKUP(K210,Таблица1[],3,0),0)*$E$2/100</f>
        <v>0</v>
      </c>
      <c r="AP210" s="43">
        <f>IFERROR(VLOOKUP(K210,Таблица1[],2,0),0)*$E$2/100</f>
        <v>0</v>
      </c>
      <c r="AQ210" s="43">
        <f>IFERROR(VLOOKUP(K210,Таблица1[],4,0),0)*$E$2/100</f>
        <v>0</v>
      </c>
      <c r="AR210" s="5" t="str">
        <f t="shared" si="53"/>
        <v>,  0,0,0</v>
      </c>
      <c r="AS210" s="49">
        <f>IFERROR(VLOOKUP(O210,Таблица1[],3,0),0)*$E$2/100</f>
        <v>0</v>
      </c>
      <c r="AT210" s="43">
        <f>IFERROR(VLOOKUP(O210,Таблица1[],2,0),0)*$E$2/100</f>
        <v>0</v>
      </c>
      <c r="AU210" s="43">
        <f>IFERROR(VLOOKUP(O210,Таблица1[],4,0),0)*$E$2/100</f>
        <v>0</v>
      </c>
      <c r="AV210" s="5" t="str">
        <f t="shared" si="54"/>
        <v>,  0,0,0</v>
      </c>
      <c r="AW210" s="47">
        <f>IFERROR(VLOOKUP(P210,Таблица1[],3,0),0)*$E$2/100</f>
        <v>0</v>
      </c>
      <c r="AX210" s="43">
        <f>IFERROR(VLOOKUP(P210,Таблица1[],2,0),0)*$E$2/100</f>
        <v>0</v>
      </c>
      <c r="AY210" s="43">
        <f>IFERROR(VLOOKUP(P210,Таблица1[],4,0),0)*$E$2/100</f>
        <v>0</v>
      </c>
      <c r="AZ210" s="5" t="str">
        <f t="shared" si="55"/>
        <v>,  0,0,0</v>
      </c>
      <c r="BA210" s="43">
        <f>IFERROR(VLOOKUP(Q210,Таблица1[],3,0),0)*$E$2/100</f>
        <v>0</v>
      </c>
      <c r="BB210" s="43">
        <f>IFERROR(VLOOKUP(Q210,Таблица1[],2,0),0)*$E$2/100</f>
        <v>0</v>
      </c>
      <c r="BC210" s="43">
        <f>IFERROR(VLOOKUP(Q210,Таблица1[],4,0),0)*$E$2/100</f>
        <v>0</v>
      </c>
      <c r="BD210" s="5" t="str">
        <f t="shared" si="56"/>
        <v>,  0,0,0</v>
      </c>
      <c r="BE210" s="43">
        <f>IFERROR(VLOOKUP(R210,Таблица1[],3,0),0)*$E$2/100</f>
        <v>0</v>
      </c>
      <c r="BF210" s="43">
        <f>IFERROR(VLOOKUP(R210,Таблица1[],2,0),0)*$E$2/100</f>
        <v>0</v>
      </c>
      <c r="BG210" s="43">
        <f>IFERROR(VLOOKUP(R210,Таблица1[],4,0),0)*$E$2/100</f>
        <v>0</v>
      </c>
      <c r="BH210" s="5" t="str">
        <f t="shared" si="57"/>
        <v>,  0,0,0</v>
      </c>
      <c r="BI210" s="43">
        <f>IFERROR(VLOOKUP(S210,Таблица1[],3,0),0)*$E$2/100</f>
        <v>0</v>
      </c>
      <c r="BJ210" s="43">
        <f>IFERROR(VLOOKUP(S210,Таблица1[],2,0),0)*$E$2/100</f>
        <v>0</v>
      </c>
      <c r="BK210" s="43">
        <f>IFERROR(VLOOKUP(S210,Таблица1[],4,0),0)*$E$2/100</f>
        <v>0</v>
      </c>
      <c r="BL210" s="5" t="str">
        <f t="shared" si="58"/>
        <v>,  0,0,0</v>
      </c>
      <c r="BM210" s="43">
        <f>IFERROR(VLOOKUP(T210,Таблица1[],3,0),0)*$E$2/100</f>
        <v>0</v>
      </c>
      <c r="BN210" s="43">
        <f>IFERROR(VLOOKUP(T210,Таблица1[],2,0),0)*$E$2/100</f>
        <v>0</v>
      </c>
      <c r="BO210" s="43">
        <f>IFERROR(VLOOKUP(T210,Таблица1[],4,0),0)*$E$2/100</f>
        <v>0</v>
      </c>
      <c r="BP210" s="5" t="str">
        <f t="shared" si="59"/>
        <v>,  0,0,0</v>
      </c>
      <c r="BQ210" s="43">
        <f>IFERROR(VLOOKUP(U210,Таблица1[],3,0),0)*$E$2/100</f>
        <v>0</v>
      </c>
      <c r="BR210" s="43">
        <f>IFERROR(VLOOKUP(U210,Таблица1[],2,0),0)*$E$2/100</f>
        <v>0</v>
      </c>
      <c r="BS210" s="43">
        <f>IFERROR(VLOOKUP(U210,Таблица1[],4,0),0)*$E$2/100</f>
        <v>0</v>
      </c>
      <c r="BT210" s="5" t="str">
        <f t="shared" si="60"/>
        <v>,  0,0,0</v>
      </c>
      <c r="BU210" s="43">
        <f>IFERROR(VLOOKUP(V210,Таблица1[],3,0),0)*$E$2/100</f>
        <v>0</v>
      </c>
      <c r="BV210" s="43">
        <f>IFERROR(VLOOKUP(V210,Таблица1[],2,0),0)*$E$2/100</f>
        <v>0</v>
      </c>
      <c r="BW210" s="43">
        <f>IFERROR(VLOOKUP(V210,Таблица1[],4,0),0)*$E$2/100</f>
        <v>0</v>
      </c>
      <c r="BX210" s="5" t="str">
        <f t="shared" si="61"/>
        <v>,  0,0,0</v>
      </c>
      <c r="BY210" s="43">
        <f>IFERROR(VLOOKUP(W210,Таблица1[],3,0),0)*$E$2/100</f>
        <v>0</v>
      </c>
      <c r="BZ210" s="43">
        <f>IFERROR(VLOOKUP(W210,Таблица1[],2,0),0)*$E$2/100</f>
        <v>0</v>
      </c>
      <c r="CA210" s="43">
        <f>IFERROR(VLOOKUP(W210,Таблица1[],4,0),0)*$E$2/100</f>
        <v>0</v>
      </c>
      <c r="CB210" s="5" t="str">
        <f t="shared" si="62"/>
        <v>,  0,0,0</v>
      </c>
      <c r="CC210" s="43">
        <f>IFERROR(VLOOKUP(X210,Таблица1[],3,0),0)*$E$2/100</f>
        <v>0</v>
      </c>
      <c r="CD210" s="43">
        <f>IFERROR(VLOOKUP(X210,Таблица1[],2,0),0)*$E$2/100</f>
        <v>0</v>
      </c>
      <c r="CE210" s="43">
        <f>IFERROR(VLOOKUP(X210,Таблица1[],4,0),0)*$E$2/100</f>
        <v>0</v>
      </c>
      <c r="CF210" s="5" t="str">
        <f t="shared" si="63"/>
        <v>,  0,0,0</v>
      </c>
      <c r="CG210" s="43">
        <f>IFERROR(VLOOKUP(Y210,Таблица1[],3,0),0)*$E$2/100</f>
        <v>0</v>
      </c>
      <c r="CH210" s="43">
        <f>IFERROR(VLOOKUP(Y210,Таблица1[],2,0),0)*$E$2/100</f>
        <v>0</v>
      </c>
      <c r="CI210" s="43">
        <f>IFERROR(VLOOKUP(Y210,Таблица1[],4,0),0)*$E$2/100</f>
        <v>0</v>
      </c>
      <c r="CJ210" s="5" t="str">
        <f t="shared" si="64"/>
        <v>,  0,0,0</v>
      </c>
      <c r="CK210" s="43">
        <f>IFERROR(VLOOKUP(Z210,Таблица1[],3,0),0)*$E$2/100</f>
        <v>0</v>
      </c>
      <c r="CL210" s="43">
        <f>IFERROR(VLOOKUP(Z210,Таблица1[],2,0),0)*$E$2/100</f>
        <v>0</v>
      </c>
      <c r="CM210" s="43">
        <f>IFERROR(VLOOKUP(Z210,Таблица1[],4,0),0)*$E$2/100</f>
        <v>0</v>
      </c>
      <c r="CN210" s="5" t="str">
        <f t="shared" si="65"/>
        <v>,  0,0,0</v>
      </c>
      <c r="CO210" s="43">
        <f>IFERROR(VLOOKUP(AA210,Таблица1[],3,0),0)*$E$2/100</f>
        <v>0</v>
      </c>
      <c r="CP210" s="43">
        <f>IFERROR(VLOOKUP(AA210,Таблица1[],2,0),0)*$E$2/100</f>
        <v>0</v>
      </c>
      <c r="CQ210" s="43">
        <f>IFERROR(VLOOKUP(AA210,Таблица1[],4,0),0)*$E$2/100</f>
        <v>0</v>
      </c>
      <c r="CR210" s="5" t="str">
        <f t="shared" si="66"/>
        <v>,  0,0,0</v>
      </c>
    </row>
    <row r="211" spans="2:96" x14ac:dyDescent="0.45">
      <c r="B211" s="43">
        <v>64</v>
      </c>
      <c r="C211" s="43">
        <v>0</v>
      </c>
      <c r="D211" s="43">
        <v>20</v>
      </c>
      <c r="E211" s="43">
        <v>1</v>
      </c>
      <c r="F211" t="str">
        <f t="shared" si="67"/>
        <v>64,0,20,1</v>
      </c>
      <c r="AC211" t="str">
        <f>CONCATENATE($X$2,F211,CR211,CN211,CJ211,CF211,CB211,BX211,BT211,BP211,BL211,BH211,BD211,AZ211)</f>
        <v>.DB   64,0,20,1,  0,0,0,  0,0,0,  0,0,0,  0,0,0,  0,0,0,  0,0,0,  0,0,0,  0,0,0,  0,0,0,  0,0,0,  0,0,0,  0,0,0</v>
      </c>
      <c r="AD211" s="43" t="s">
        <v>24</v>
      </c>
      <c r="AE211" s="43"/>
      <c r="AF211" s="43"/>
      <c r="AG211" s="49">
        <f>IFERROR(VLOOKUP(HLOOKUP($AG$4,$H$4:$AA$24,ROW(AH211)-3, FALSE),Таблица1[],3,0),0)*$E$2/100</f>
        <v>0</v>
      </c>
      <c r="AH211" s="49">
        <f>IFERROR(VLOOKUP(HLOOKUP($AG$4,$H$4:$AA$24,ROW(AH211)-3, FALSE),Таблица1[],2,0),0)*$E$2/100</f>
        <v>0</v>
      </c>
      <c r="AI211" s="49">
        <f>IFERROR(VLOOKUP(HLOOKUP($AG$4,$H$4:$AA$24,ROW(AH211)-3, FALSE),Таблица1[],4,0),0)*$E$2/100</f>
        <v>0</v>
      </c>
      <c r="AJ211" s="5" t="str">
        <f t="shared" si="51"/>
        <v>,  0,0,0</v>
      </c>
      <c r="AK211" s="49">
        <f>IFERROR(VLOOKUP(G211,Таблица1[],3,0),0)*$E$2/100</f>
        <v>0</v>
      </c>
      <c r="AL211" s="43">
        <f>IFERROR(VLOOKUP(G211,Таблица1[],2,0),0)*$E$2/100</f>
        <v>0</v>
      </c>
      <c r="AM211" s="43">
        <f>IFERROR(VLOOKUP(G211,Таблица1[],4,0),0)*$E$2/100</f>
        <v>0</v>
      </c>
      <c r="AN211" s="5" t="str">
        <f t="shared" si="52"/>
        <v>,  0,0,0</v>
      </c>
      <c r="AO211" s="49">
        <f>IFERROR(VLOOKUP(K211,Таблица1[],3,0),0)*$E$2/100</f>
        <v>0</v>
      </c>
      <c r="AP211" s="43">
        <f>IFERROR(VLOOKUP(K211,Таблица1[],2,0),0)*$E$2/100</f>
        <v>0</v>
      </c>
      <c r="AQ211" s="43">
        <f>IFERROR(VLOOKUP(K211,Таблица1[],4,0),0)*$E$2/100</f>
        <v>0</v>
      </c>
      <c r="AR211" s="5" t="str">
        <f t="shared" si="53"/>
        <v>,  0,0,0</v>
      </c>
      <c r="AS211" s="49">
        <f>IFERROR(VLOOKUP(O211,Таблица1[],3,0),0)*$E$2/100</f>
        <v>0</v>
      </c>
      <c r="AT211" s="43">
        <f>IFERROR(VLOOKUP(O211,Таблица1[],2,0),0)*$E$2/100</f>
        <v>0</v>
      </c>
      <c r="AU211" s="43">
        <f>IFERROR(VLOOKUP(O211,Таблица1[],4,0),0)*$E$2/100</f>
        <v>0</v>
      </c>
      <c r="AV211" s="5" t="str">
        <f t="shared" si="54"/>
        <v>,  0,0,0</v>
      </c>
      <c r="AW211" s="47">
        <f>IFERROR(VLOOKUP(P211,Таблица1[],3,0),0)*$E$2/100</f>
        <v>0</v>
      </c>
      <c r="AX211" s="43">
        <f>IFERROR(VLOOKUP(P211,Таблица1[],2,0),0)*$E$2/100</f>
        <v>0</v>
      </c>
      <c r="AY211" s="43">
        <f>IFERROR(VLOOKUP(P211,Таблица1[],4,0),0)*$E$2/100</f>
        <v>0</v>
      </c>
      <c r="AZ211" s="5" t="str">
        <f t="shared" si="55"/>
        <v>,  0,0,0</v>
      </c>
      <c r="BA211" s="43">
        <f>IFERROR(VLOOKUP(Q211,Таблица1[],3,0),0)*$E$2/100</f>
        <v>0</v>
      </c>
      <c r="BB211" s="43">
        <f>IFERROR(VLOOKUP(Q211,Таблица1[],2,0),0)*$E$2/100</f>
        <v>0</v>
      </c>
      <c r="BC211" s="43">
        <f>IFERROR(VLOOKUP(Q211,Таблица1[],4,0),0)*$E$2/100</f>
        <v>0</v>
      </c>
      <c r="BD211" s="5" t="str">
        <f t="shared" si="56"/>
        <v>,  0,0,0</v>
      </c>
      <c r="BE211" s="43">
        <f>IFERROR(VLOOKUP(R211,Таблица1[],3,0),0)*$E$2/100</f>
        <v>0</v>
      </c>
      <c r="BF211" s="43">
        <f>IFERROR(VLOOKUP(R211,Таблица1[],2,0),0)*$E$2/100</f>
        <v>0</v>
      </c>
      <c r="BG211" s="43">
        <f>IFERROR(VLOOKUP(R211,Таблица1[],4,0),0)*$E$2/100</f>
        <v>0</v>
      </c>
      <c r="BH211" s="5" t="str">
        <f t="shared" si="57"/>
        <v>,  0,0,0</v>
      </c>
      <c r="BI211" s="43">
        <f>IFERROR(VLOOKUP(S211,Таблица1[],3,0),0)*$E$2/100</f>
        <v>0</v>
      </c>
      <c r="BJ211" s="43">
        <f>IFERROR(VLOOKUP(S211,Таблица1[],2,0),0)*$E$2/100</f>
        <v>0</v>
      </c>
      <c r="BK211" s="43">
        <f>IFERROR(VLOOKUP(S211,Таблица1[],4,0),0)*$E$2/100</f>
        <v>0</v>
      </c>
      <c r="BL211" s="5" t="str">
        <f t="shared" si="58"/>
        <v>,  0,0,0</v>
      </c>
      <c r="BM211" s="43">
        <f>IFERROR(VLOOKUP(T211,Таблица1[],3,0),0)*$E$2/100</f>
        <v>0</v>
      </c>
      <c r="BN211" s="43">
        <f>IFERROR(VLOOKUP(T211,Таблица1[],2,0),0)*$E$2/100</f>
        <v>0</v>
      </c>
      <c r="BO211" s="43">
        <f>IFERROR(VLOOKUP(T211,Таблица1[],4,0),0)*$E$2/100</f>
        <v>0</v>
      </c>
      <c r="BP211" s="5" t="str">
        <f t="shared" si="59"/>
        <v>,  0,0,0</v>
      </c>
      <c r="BQ211" s="43">
        <f>IFERROR(VLOOKUP(U211,Таблица1[],3,0),0)*$E$2/100</f>
        <v>0</v>
      </c>
      <c r="BR211" s="43">
        <f>IFERROR(VLOOKUP(U211,Таблица1[],2,0),0)*$E$2/100</f>
        <v>0</v>
      </c>
      <c r="BS211" s="43">
        <f>IFERROR(VLOOKUP(U211,Таблица1[],4,0),0)*$E$2/100</f>
        <v>0</v>
      </c>
      <c r="BT211" s="5" t="str">
        <f t="shared" si="60"/>
        <v>,  0,0,0</v>
      </c>
      <c r="BU211" s="43">
        <f>IFERROR(VLOOKUP(V211,Таблица1[],3,0),0)*$E$2/100</f>
        <v>0</v>
      </c>
      <c r="BV211" s="43">
        <f>IFERROR(VLOOKUP(V211,Таблица1[],2,0),0)*$E$2/100</f>
        <v>0</v>
      </c>
      <c r="BW211" s="43">
        <f>IFERROR(VLOOKUP(V211,Таблица1[],4,0),0)*$E$2/100</f>
        <v>0</v>
      </c>
      <c r="BX211" s="5" t="str">
        <f t="shared" si="61"/>
        <v>,  0,0,0</v>
      </c>
      <c r="BY211" s="43">
        <f>IFERROR(VLOOKUP(W211,Таблица1[],3,0),0)*$E$2/100</f>
        <v>0</v>
      </c>
      <c r="BZ211" s="43">
        <f>IFERROR(VLOOKUP(W211,Таблица1[],2,0),0)*$E$2/100</f>
        <v>0</v>
      </c>
      <c r="CA211" s="43">
        <f>IFERROR(VLOOKUP(W211,Таблица1[],4,0),0)*$E$2/100</f>
        <v>0</v>
      </c>
      <c r="CB211" s="5" t="str">
        <f t="shared" si="62"/>
        <v>,  0,0,0</v>
      </c>
      <c r="CC211" s="43">
        <f>IFERROR(VLOOKUP(X211,Таблица1[],3,0),0)*$E$2/100</f>
        <v>0</v>
      </c>
      <c r="CD211" s="43">
        <f>IFERROR(VLOOKUP(X211,Таблица1[],2,0),0)*$E$2/100</f>
        <v>0</v>
      </c>
      <c r="CE211" s="43">
        <f>IFERROR(VLOOKUP(X211,Таблица1[],4,0),0)*$E$2/100</f>
        <v>0</v>
      </c>
      <c r="CF211" s="5" t="str">
        <f t="shared" si="63"/>
        <v>,  0,0,0</v>
      </c>
      <c r="CG211" s="43">
        <f>IFERROR(VLOOKUP(Y211,Таблица1[],3,0),0)*$E$2/100</f>
        <v>0</v>
      </c>
      <c r="CH211" s="43">
        <f>IFERROR(VLOOKUP(Y211,Таблица1[],2,0),0)*$E$2/100</f>
        <v>0</v>
      </c>
      <c r="CI211" s="43">
        <f>IFERROR(VLOOKUP(Y211,Таблица1[],4,0),0)*$E$2/100</f>
        <v>0</v>
      </c>
      <c r="CJ211" s="5" t="str">
        <f t="shared" si="64"/>
        <v>,  0,0,0</v>
      </c>
      <c r="CK211" s="43">
        <f>IFERROR(VLOOKUP(Z211,Таблица1[],3,0),0)*$E$2/100</f>
        <v>0</v>
      </c>
      <c r="CL211" s="43">
        <f>IFERROR(VLOOKUP(Z211,Таблица1[],2,0),0)*$E$2/100</f>
        <v>0</v>
      </c>
      <c r="CM211" s="43">
        <f>IFERROR(VLOOKUP(Z211,Таблица1[],4,0),0)*$E$2/100</f>
        <v>0</v>
      </c>
      <c r="CN211" s="5" t="str">
        <f t="shared" si="65"/>
        <v>,  0,0,0</v>
      </c>
      <c r="CO211" s="43">
        <f>IFERROR(VLOOKUP(AA211,Таблица1[],3,0),0)*$E$2/100</f>
        <v>0</v>
      </c>
      <c r="CP211" s="43">
        <f>IFERROR(VLOOKUP(AA211,Таблица1[],2,0),0)*$E$2/100</f>
        <v>0</v>
      </c>
      <c r="CQ211" s="43">
        <f>IFERROR(VLOOKUP(AA211,Таблица1[],4,0),0)*$E$2/100</f>
        <v>0</v>
      </c>
      <c r="CR211" s="5" t="str">
        <f t="shared" si="66"/>
        <v>,  0,0,0</v>
      </c>
    </row>
    <row r="212" spans="2:96" x14ac:dyDescent="0.45">
      <c r="B212" s="43">
        <v>64</v>
      </c>
      <c r="C212" s="43">
        <v>0</v>
      </c>
      <c r="D212" s="43">
        <v>20</v>
      </c>
      <c r="E212" s="43">
        <v>1</v>
      </c>
      <c r="F212" t="str">
        <f t="shared" si="67"/>
        <v>64,0,20,1</v>
      </c>
      <c r="AC212" t="str">
        <f>CONCATENATE($X$2,F212,CR212,CN212,CJ212,CF212,CB212,BX212,BT212,BP212,BL212,BH212,BD212,AZ212)</f>
        <v>.DB   64,0,20,1,  0,0,0,  0,0,0,  0,0,0,  0,0,0,  0,0,0,  0,0,0,  0,0,0,  0,0,0,  0,0,0,  0,0,0,  0,0,0,  0,0,0</v>
      </c>
      <c r="AD212" s="43" t="s">
        <v>24</v>
      </c>
      <c r="AE212" s="43"/>
      <c r="AF212" s="43"/>
      <c r="AG212" s="49">
        <f>IFERROR(VLOOKUP(HLOOKUP($AG$4,$H$4:$AA$24,ROW(AH212)-3, FALSE),Таблица1[],3,0),0)*$E$2/100</f>
        <v>0</v>
      </c>
      <c r="AH212" s="49">
        <f>IFERROR(VLOOKUP(HLOOKUP($AG$4,$H$4:$AA$24,ROW(AH212)-3, FALSE),Таблица1[],2,0),0)*$E$2/100</f>
        <v>0</v>
      </c>
      <c r="AI212" s="49">
        <f>IFERROR(VLOOKUP(HLOOKUP($AG$4,$H$4:$AA$24,ROW(AH212)-3, FALSE),Таблица1[],4,0),0)*$E$2/100</f>
        <v>0</v>
      </c>
      <c r="AJ212" s="5" t="str">
        <f t="shared" si="51"/>
        <v>,  0,0,0</v>
      </c>
      <c r="AK212" s="49">
        <f>IFERROR(VLOOKUP(G212,Таблица1[],3,0),0)*$E$2/100</f>
        <v>0</v>
      </c>
      <c r="AL212" s="43">
        <f>IFERROR(VLOOKUP(G212,Таблица1[],2,0),0)*$E$2/100</f>
        <v>0</v>
      </c>
      <c r="AM212" s="43">
        <f>IFERROR(VLOOKUP(G212,Таблица1[],4,0),0)*$E$2/100</f>
        <v>0</v>
      </c>
      <c r="AN212" s="5" t="str">
        <f t="shared" si="52"/>
        <v>,  0,0,0</v>
      </c>
      <c r="AO212" s="49">
        <f>IFERROR(VLOOKUP(K212,Таблица1[],3,0),0)*$E$2/100</f>
        <v>0</v>
      </c>
      <c r="AP212" s="43">
        <f>IFERROR(VLOOKUP(K212,Таблица1[],2,0),0)*$E$2/100</f>
        <v>0</v>
      </c>
      <c r="AQ212" s="43">
        <f>IFERROR(VLOOKUP(K212,Таблица1[],4,0),0)*$E$2/100</f>
        <v>0</v>
      </c>
      <c r="AR212" s="5" t="str">
        <f t="shared" si="53"/>
        <v>,  0,0,0</v>
      </c>
      <c r="AS212" s="49">
        <f>IFERROR(VLOOKUP(O212,Таблица1[],3,0),0)*$E$2/100</f>
        <v>0</v>
      </c>
      <c r="AT212" s="43">
        <f>IFERROR(VLOOKUP(O212,Таблица1[],2,0),0)*$E$2/100</f>
        <v>0</v>
      </c>
      <c r="AU212" s="43">
        <f>IFERROR(VLOOKUP(O212,Таблица1[],4,0),0)*$E$2/100</f>
        <v>0</v>
      </c>
      <c r="AV212" s="5" t="str">
        <f t="shared" si="54"/>
        <v>,  0,0,0</v>
      </c>
      <c r="AW212" s="47">
        <f>IFERROR(VLOOKUP(P212,Таблица1[],3,0),0)*$E$2/100</f>
        <v>0</v>
      </c>
      <c r="AX212" s="43">
        <f>IFERROR(VLOOKUP(P212,Таблица1[],2,0),0)*$E$2/100</f>
        <v>0</v>
      </c>
      <c r="AY212" s="43">
        <f>IFERROR(VLOOKUP(P212,Таблица1[],4,0),0)*$E$2/100</f>
        <v>0</v>
      </c>
      <c r="AZ212" s="5" t="str">
        <f t="shared" si="55"/>
        <v>,  0,0,0</v>
      </c>
      <c r="BA212" s="43">
        <f>IFERROR(VLOOKUP(Q212,Таблица1[],3,0),0)*$E$2/100</f>
        <v>0</v>
      </c>
      <c r="BB212" s="43">
        <f>IFERROR(VLOOKUP(Q212,Таблица1[],2,0),0)*$E$2/100</f>
        <v>0</v>
      </c>
      <c r="BC212" s="43">
        <f>IFERROR(VLOOKUP(Q212,Таблица1[],4,0),0)*$E$2/100</f>
        <v>0</v>
      </c>
      <c r="BD212" s="5" t="str">
        <f t="shared" si="56"/>
        <v>,  0,0,0</v>
      </c>
      <c r="BE212" s="43">
        <f>IFERROR(VLOOKUP(R212,Таблица1[],3,0),0)*$E$2/100</f>
        <v>0</v>
      </c>
      <c r="BF212" s="43">
        <f>IFERROR(VLOOKUP(R212,Таблица1[],2,0),0)*$E$2/100</f>
        <v>0</v>
      </c>
      <c r="BG212" s="43">
        <f>IFERROR(VLOOKUP(R212,Таблица1[],4,0),0)*$E$2/100</f>
        <v>0</v>
      </c>
      <c r="BH212" s="5" t="str">
        <f t="shared" si="57"/>
        <v>,  0,0,0</v>
      </c>
      <c r="BI212" s="43">
        <f>IFERROR(VLOOKUP(S212,Таблица1[],3,0),0)*$E$2/100</f>
        <v>0</v>
      </c>
      <c r="BJ212" s="43">
        <f>IFERROR(VLOOKUP(S212,Таблица1[],2,0),0)*$E$2/100</f>
        <v>0</v>
      </c>
      <c r="BK212" s="43">
        <f>IFERROR(VLOOKUP(S212,Таблица1[],4,0),0)*$E$2/100</f>
        <v>0</v>
      </c>
      <c r="BL212" s="5" t="str">
        <f t="shared" si="58"/>
        <v>,  0,0,0</v>
      </c>
      <c r="BM212" s="43">
        <f>IFERROR(VLOOKUP(T212,Таблица1[],3,0),0)*$E$2/100</f>
        <v>0</v>
      </c>
      <c r="BN212" s="43">
        <f>IFERROR(VLOOKUP(T212,Таблица1[],2,0),0)*$E$2/100</f>
        <v>0</v>
      </c>
      <c r="BO212" s="43">
        <f>IFERROR(VLOOKUP(T212,Таблица1[],4,0),0)*$E$2/100</f>
        <v>0</v>
      </c>
      <c r="BP212" s="5" t="str">
        <f t="shared" si="59"/>
        <v>,  0,0,0</v>
      </c>
      <c r="BQ212" s="43">
        <f>IFERROR(VLOOKUP(U212,Таблица1[],3,0),0)*$E$2/100</f>
        <v>0</v>
      </c>
      <c r="BR212" s="43">
        <f>IFERROR(VLOOKUP(U212,Таблица1[],2,0),0)*$E$2/100</f>
        <v>0</v>
      </c>
      <c r="BS212" s="43">
        <f>IFERROR(VLOOKUP(U212,Таблица1[],4,0),0)*$E$2/100</f>
        <v>0</v>
      </c>
      <c r="BT212" s="5" t="str">
        <f t="shared" si="60"/>
        <v>,  0,0,0</v>
      </c>
      <c r="BU212" s="43">
        <f>IFERROR(VLOOKUP(V212,Таблица1[],3,0),0)*$E$2/100</f>
        <v>0</v>
      </c>
      <c r="BV212" s="43">
        <f>IFERROR(VLOOKUP(V212,Таблица1[],2,0),0)*$E$2/100</f>
        <v>0</v>
      </c>
      <c r="BW212" s="43">
        <f>IFERROR(VLOOKUP(V212,Таблица1[],4,0),0)*$E$2/100</f>
        <v>0</v>
      </c>
      <c r="BX212" s="5" t="str">
        <f t="shared" si="61"/>
        <v>,  0,0,0</v>
      </c>
      <c r="BY212" s="43">
        <f>IFERROR(VLOOKUP(W212,Таблица1[],3,0),0)*$E$2/100</f>
        <v>0</v>
      </c>
      <c r="BZ212" s="43">
        <f>IFERROR(VLOOKUP(W212,Таблица1[],2,0),0)*$E$2/100</f>
        <v>0</v>
      </c>
      <c r="CA212" s="43">
        <f>IFERROR(VLOOKUP(W212,Таблица1[],4,0),0)*$E$2/100</f>
        <v>0</v>
      </c>
      <c r="CB212" s="5" t="str">
        <f t="shared" si="62"/>
        <v>,  0,0,0</v>
      </c>
      <c r="CC212" s="43">
        <f>IFERROR(VLOOKUP(X212,Таблица1[],3,0),0)*$E$2/100</f>
        <v>0</v>
      </c>
      <c r="CD212" s="43">
        <f>IFERROR(VLOOKUP(X212,Таблица1[],2,0),0)*$E$2/100</f>
        <v>0</v>
      </c>
      <c r="CE212" s="43">
        <f>IFERROR(VLOOKUP(X212,Таблица1[],4,0),0)*$E$2/100</f>
        <v>0</v>
      </c>
      <c r="CF212" s="5" t="str">
        <f t="shared" si="63"/>
        <v>,  0,0,0</v>
      </c>
      <c r="CG212" s="43">
        <f>IFERROR(VLOOKUP(Y212,Таблица1[],3,0),0)*$E$2/100</f>
        <v>0</v>
      </c>
      <c r="CH212" s="43">
        <f>IFERROR(VLOOKUP(Y212,Таблица1[],2,0),0)*$E$2/100</f>
        <v>0</v>
      </c>
      <c r="CI212" s="43">
        <f>IFERROR(VLOOKUP(Y212,Таблица1[],4,0),0)*$E$2/100</f>
        <v>0</v>
      </c>
      <c r="CJ212" s="5" t="str">
        <f t="shared" si="64"/>
        <v>,  0,0,0</v>
      </c>
      <c r="CK212" s="43">
        <f>IFERROR(VLOOKUP(Z212,Таблица1[],3,0),0)*$E$2/100</f>
        <v>0</v>
      </c>
      <c r="CL212" s="43">
        <f>IFERROR(VLOOKUP(Z212,Таблица1[],2,0),0)*$E$2/100</f>
        <v>0</v>
      </c>
      <c r="CM212" s="43">
        <f>IFERROR(VLOOKUP(Z212,Таблица1[],4,0),0)*$E$2/100</f>
        <v>0</v>
      </c>
      <c r="CN212" s="5" t="str">
        <f t="shared" si="65"/>
        <v>,  0,0,0</v>
      </c>
      <c r="CO212" s="43">
        <f>IFERROR(VLOOKUP(AA212,Таблица1[],3,0),0)*$E$2/100</f>
        <v>0</v>
      </c>
      <c r="CP212" s="43">
        <f>IFERROR(VLOOKUP(AA212,Таблица1[],2,0),0)*$E$2/100</f>
        <v>0</v>
      </c>
      <c r="CQ212" s="43">
        <f>IFERROR(VLOOKUP(AA212,Таблица1[],4,0),0)*$E$2/100</f>
        <v>0</v>
      </c>
      <c r="CR212" s="5" t="str">
        <f t="shared" si="66"/>
        <v>,  0,0,0</v>
      </c>
    </row>
    <row r="213" spans="2:96" x14ac:dyDescent="0.45">
      <c r="B213" s="43">
        <v>64</v>
      </c>
      <c r="C213" s="43">
        <v>0</v>
      </c>
      <c r="D213" s="43">
        <v>20</v>
      </c>
      <c r="E213" s="43">
        <v>1</v>
      </c>
      <c r="F213" t="str">
        <f t="shared" si="67"/>
        <v>64,0,20,1</v>
      </c>
      <c r="AC213" t="str">
        <f>CONCATENATE($X$2,F213,CR213,CN213,CJ213,CF213,CB213,BX213,BT213,BP213,BL213,BH213,BD213,AZ213)</f>
        <v>.DB   64,0,20,1,  0,0,0,  0,0,0,  0,0,0,  0,0,0,  0,0,0,  0,0,0,  0,0,0,  0,0,0,  0,0,0,  0,0,0,  0,0,0,  0,0,0</v>
      </c>
      <c r="AD213" s="43" t="s">
        <v>24</v>
      </c>
      <c r="AE213" s="43"/>
      <c r="AF213" s="43"/>
      <c r="AG213" s="49">
        <f>IFERROR(VLOOKUP(HLOOKUP($AG$4,$H$4:$AA$24,ROW(AH213)-3, FALSE),Таблица1[],3,0),0)*$E$2/100</f>
        <v>0</v>
      </c>
      <c r="AH213" s="49">
        <f>IFERROR(VLOOKUP(HLOOKUP($AG$4,$H$4:$AA$24,ROW(AH213)-3, FALSE),Таблица1[],2,0),0)*$E$2/100</f>
        <v>0</v>
      </c>
      <c r="AI213" s="49">
        <f>IFERROR(VLOOKUP(HLOOKUP($AG$4,$H$4:$AA$24,ROW(AH213)-3, FALSE),Таблица1[],4,0),0)*$E$2/100</f>
        <v>0</v>
      </c>
      <c r="AJ213" s="5" t="str">
        <f t="shared" si="51"/>
        <v>,  0,0,0</v>
      </c>
      <c r="AK213" s="49">
        <f>IFERROR(VLOOKUP(G213,Таблица1[],3,0),0)*$E$2/100</f>
        <v>0</v>
      </c>
      <c r="AL213" s="43">
        <f>IFERROR(VLOOKUP(G213,Таблица1[],2,0),0)*$E$2/100</f>
        <v>0</v>
      </c>
      <c r="AM213" s="43">
        <f>IFERROR(VLOOKUP(G213,Таблица1[],4,0),0)*$E$2/100</f>
        <v>0</v>
      </c>
      <c r="AN213" s="5" t="str">
        <f t="shared" si="52"/>
        <v>,  0,0,0</v>
      </c>
      <c r="AO213" s="49">
        <f>IFERROR(VLOOKUP(K213,Таблица1[],3,0),0)*$E$2/100</f>
        <v>0</v>
      </c>
      <c r="AP213" s="43">
        <f>IFERROR(VLOOKUP(K213,Таблица1[],2,0),0)*$E$2/100</f>
        <v>0</v>
      </c>
      <c r="AQ213" s="43">
        <f>IFERROR(VLOOKUP(K213,Таблица1[],4,0),0)*$E$2/100</f>
        <v>0</v>
      </c>
      <c r="AR213" s="5" t="str">
        <f t="shared" si="53"/>
        <v>,  0,0,0</v>
      </c>
      <c r="AS213" s="49">
        <f>IFERROR(VLOOKUP(O213,Таблица1[],3,0),0)*$E$2/100</f>
        <v>0</v>
      </c>
      <c r="AT213" s="43">
        <f>IFERROR(VLOOKUP(O213,Таблица1[],2,0),0)*$E$2/100</f>
        <v>0</v>
      </c>
      <c r="AU213" s="43">
        <f>IFERROR(VLOOKUP(O213,Таблица1[],4,0),0)*$E$2/100</f>
        <v>0</v>
      </c>
      <c r="AV213" s="5" t="str">
        <f t="shared" si="54"/>
        <v>,  0,0,0</v>
      </c>
      <c r="AW213" s="47">
        <f>IFERROR(VLOOKUP(P213,Таблица1[],3,0),0)*$E$2/100</f>
        <v>0</v>
      </c>
      <c r="AX213" s="43">
        <f>IFERROR(VLOOKUP(P213,Таблица1[],2,0),0)*$E$2/100</f>
        <v>0</v>
      </c>
      <c r="AY213" s="43">
        <f>IFERROR(VLOOKUP(P213,Таблица1[],4,0),0)*$E$2/100</f>
        <v>0</v>
      </c>
      <c r="AZ213" s="5" t="str">
        <f t="shared" si="55"/>
        <v>,  0,0,0</v>
      </c>
      <c r="BA213" s="43">
        <f>IFERROR(VLOOKUP(Q213,Таблица1[],3,0),0)*$E$2/100</f>
        <v>0</v>
      </c>
      <c r="BB213" s="43">
        <f>IFERROR(VLOOKUP(Q213,Таблица1[],2,0),0)*$E$2/100</f>
        <v>0</v>
      </c>
      <c r="BC213" s="43">
        <f>IFERROR(VLOOKUP(Q213,Таблица1[],4,0),0)*$E$2/100</f>
        <v>0</v>
      </c>
      <c r="BD213" s="5" t="str">
        <f t="shared" si="56"/>
        <v>,  0,0,0</v>
      </c>
      <c r="BE213" s="43">
        <f>IFERROR(VLOOKUP(R213,Таблица1[],3,0),0)*$E$2/100</f>
        <v>0</v>
      </c>
      <c r="BF213" s="43">
        <f>IFERROR(VLOOKUP(R213,Таблица1[],2,0),0)*$E$2/100</f>
        <v>0</v>
      </c>
      <c r="BG213" s="43">
        <f>IFERROR(VLOOKUP(R213,Таблица1[],4,0),0)*$E$2/100</f>
        <v>0</v>
      </c>
      <c r="BH213" s="5" t="str">
        <f t="shared" si="57"/>
        <v>,  0,0,0</v>
      </c>
      <c r="BI213" s="43">
        <f>IFERROR(VLOOKUP(S213,Таблица1[],3,0),0)*$E$2/100</f>
        <v>0</v>
      </c>
      <c r="BJ213" s="43">
        <f>IFERROR(VLOOKUP(S213,Таблица1[],2,0),0)*$E$2/100</f>
        <v>0</v>
      </c>
      <c r="BK213" s="43">
        <f>IFERROR(VLOOKUP(S213,Таблица1[],4,0),0)*$E$2/100</f>
        <v>0</v>
      </c>
      <c r="BL213" s="5" t="str">
        <f t="shared" si="58"/>
        <v>,  0,0,0</v>
      </c>
      <c r="BM213" s="43">
        <f>IFERROR(VLOOKUP(T213,Таблица1[],3,0),0)*$E$2/100</f>
        <v>0</v>
      </c>
      <c r="BN213" s="43">
        <f>IFERROR(VLOOKUP(T213,Таблица1[],2,0),0)*$E$2/100</f>
        <v>0</v>
      </c>
      <c r="BO213" s="43">
        <f>IFERROR(VLOOKUP(T213,Таблица1[],4,0),0)*$E$2/100</f>
        <v>0</v>
      </c>
      <c r="BP213" s="5" t="str">
        <f t="shared" si="59"/>
        <v>,  0,0,0</v>
      </c>
      <c r="BQ213" s="43">
        <f>IFERROR(VLOOKUP(U213,Таблица1[],3,0),0)*$E$2/100</f>
        <v>0</v>
      </c>
      <c r="BR213" s="43">
        <f>IFERROR(VLOOKUP(U213,Таблица1[],2,0),0)*$E$2/100</f>
        <v>0</v>
      </c>
      <c r="BS213" s="43">
        <f>IFERROR(VLOOKUP(U213,Таблица1[],4,0),0)*$E$2/100</f>
        <v>0</v>
      </c>
      <c r="BT213" s="5" t="str">
        <f t="shared" si="60"/>
        <v>,  0,0,0</v>
      </c>
      <c r="BU213" s="43">
        <f>IFERROR(VLOOKUP(V213,Таблица1[],3,0),0)*$E$2/100</f>
        <v>0</v>
      </c>
      <c r="BV213" s="43">
        <f>IFERROR(VLOOKUP(V213,Таблица1[],2,0),0)*$E$2/100</f>
        <v>0</v>
      </c>
      <c r="BW213" s="43">
        <f>IFERROR(VLOOKUP(V213,Таблица1[],4,0),0)*$E$2/100</f>
        <v>0</v>
      </c>
      <c r="BX213" s="5" t="str">
        <f t="shared" si="61"/>
        <v>,  0,0,0</v>
      </c>
      <c r="BY213" s="43">
        <f>IFERROR(VLOOKUP(W213,Таблица1[],3,0),0)*$E$2/100</f>
        <v>0</v>
      </c>
      <c r="BZ213" s="43">
        <f>IFERROR(VLOOKUP(W213,Таблица1[],2,0),0)*$E$2/100</f>
        <v>0</v>
      </c>
      <c r="CA213" s="43">
        <f>IFERROR(VLOOKUP(W213,Таблица1[],4,0),0)*$E$2/100</f>
        <v>0</v>
      </c>
      <c r="CB213" s="5" t="str">
        <f t="shared" si="62"/>
        <v>,  0,0,0</v>
      </c>
      <c r="CC213" s="43">
        <f>IFERROR(VLOOKUP(X213,Таблица1[],3,0),0)*$E$2/100</f>
        <v>0</v>
      </c>
      <c r="CD213" s="43">
        <f>IFERROR(VLOOKUP(X213,Таблица1[],2,0),0)*$E$2/100</f>
        <v>0</v>
      </c>
      <c r="CE213" s="43">
        <f>IFERROR(VLOOKUP(X213,Таблица1[],4,0),0)*$E$2/100</f>
        <v>0</v>
      </c>
      <c r="CF213" s="5" t="str">
        <f t="shared" si="63"/>
        <v>,  0,0,0</v>
      </c>
      <c r="CG213" s="43">
        <f>IFERROR(VLOOKUP(Y213,Таблица1[],3,0),0)*$E$2/100</f>
        <v>0</v>
      </c>
      <c r="CH213" s="43">
        <f>IFERROR(VLOOKUP(Y213,Таблица1[],2,0),0)*$E$2/100</f>
        <v>0</v>
      </c>
      <c r="CI213" s="43">
        <f>IFERROR(VLOOKUP(Y213,Таблица1[],4,0),0)*$E$2/100</f>
        <v>0</v>
      </c>
      <c r="CJ213" s="5" t="str">
        <f t="shared" si="64"/>
        <v>,  0,0,0</v>
      </c>
      <c r="CK213" s="43">
        <f>IFERROR(VLOOKUP(Z213,Таблица1[],3,0),0)*$E$2/100</f>
        <v>0</v>
      </c>
      <c r="CL213" s="43">
        <f>IFERROR(VLOOKUP(Z213,Таблица1[],2,0),0)*$E$2/100</f>
        <v>0</v>
      </c>
      <c r="CM213" s="43">
        <f>IFERROR(VLOOKUP(Z213,Таблица1[],4,0),0)*$E$2/100</f>
        <v>0</v>
      </c>
      <c r="CN213" s="5" t="str">
        <f t="shared" si="65"/>
        <v>,  0,0,0</v>
      </c>
      <c r="CO213" s="43">
        <f>IFERROR(VLOOKUP(AA213,Таблица1[],3,0),0)*$E$2/100</f>
        <v>0</v>
      </c>
      <c r="CP213" s="43">
        <f>IFERROR(VLOOKUP(AA213,Таблица1[],2,0),0)*$E$2/100</f>
        <v>0</v>
      </c>
      <c r="CQ213" s="43">
        <f>IFERROR(VLOOKUP(AA213,Таблица1[],4,0),0)*$E$2/100</f>
        <v>0</v>
      </c>
      <c r="CR213" s="5" t="str">
        <f t="shared" si="66"/>
        <v>,  0,0,0</v>
      </c>
    </row>
    <row r="214" spans="2:96" x14ac:dyDescent="0.45">
      <c r="B214" s="43">
        <v>64</v>
      </c>
      <c r="C214" s="43">
        <v>0</v>
      </c>
      <c r="D214" s="43">
        <v>20</v>
      </c>
      <c r="E214" s="43">
        <v>1</v>
      </c>
      <c r="F214" t="str">
        <f t="shared" si="67"/>
        <v>64,0,20,1</v>
      </c>
      <c r="AC214" t="str">
        <f>CONCATENATE($X$2,F214,CR214,CN214,CJ214,CF214,CB214,BX214,BT214,BP214,BL214,BH214,BD214,AZ214)</f>
        <v>.DB   64,0,20,1,  0,0,0,  0,0,0,  0,0,0,  0,0,0,  0,0,0,  0,0,0,  0,0,0,  0,0,0,  0,0,0,  0,0,0,  0,0,0,  0,0,0</v>
      </c>
      <c r="AD214" s="43" t="s">
        <v>24</v>
      </c>
      <c r="AE214" s="43"/>
      <c r="AF214" s="43"/>
      <c r="AG214" s="49">
        <f>IFERROR(VLOOKUP(HLOOKUP($AG$4,$H$4:$AA$24,ROW(AH214)-3, FALSE),Таблица1[],3,0),0)*$E$2/100</f>
        <v>0</v>
      </c>
      <c r="AH214" s="49">
        <f>IFERROR(VLOOKUP(HLOOKUP($AG$4,$H$4:$AA$24,ROW(AH214)-3, FALSE),Таблица1[],2,0),0)*$E$2/100</f>
        <v>0</v>
      </c>
      <c r="AI214" s="49">
        <f>IFERROR(VLOOKUP(HLOOKUP($AG$4,$H$4:$AA$24,ROW(AH214)-3, FALSE),Таблица1[],4,0),0)*$E$2/100</f>
        <v>0</v>
      </c>
      <c r="AJ214" s="5" t="str">
        <f t="shared" si="51"/>
        <v>,  0,0,0</v>
      </c>
      <c r="AK214" s="49">
        <f>IFERROR(VLOOKUP(G214,Таблица1[],3,0),0)*$E$2/100</f>
        <v>0</v>
      </c>
      <c r="AL214" s="43">
        <f>IFERROR(VLOOKUP(G214,Таблица1[],2,0),0)*$E$2/100</f>
        <v>0</v>
      </c>
      <c r="AM214" s="43">
        <f>IFERROR(VLOOKUP(G214,Таблица1[],4,0),0)*$E$2/100</f>
        <v>0</v>
      </c>
      <c r="AN214" s="5" t="str">
        <f t="shared" si="52"/>
        <v>,  0,0,0</v>
      </c>
      <c r="AO214" s="49">
        <f>IFERROR(VLOOKUP(K214,Таблица1[],3,0),0)*$E$2/100</f>
        <v>0</v>
      </c>
      <c r="AP214" s="43">
        <f>IFERROR(VLOOKUP(K214,Таблица1[],2,0),0)*$E$2/100</f>
        <v>0</v>
      </c>
      <c r="AQ214" s="43">
        <f>IFERROR(VLOOKUP(K214,Таблица1[],4,0),0)*$E$2/100</f>
        <v>0</v>
      </c>
      <c r="AR214" s="5" t="str">
        <f t="shared" si="53"/>
        <v>,  0,0,0</v>
      </c>
      <c r="AS214" s="49">
        <f>IFERROR(VLOOKUP(O214,Таблица1[],3,0),0)*$E$2/100</f>
        <v>0</v>
      </c>
      <c r="AT214" s="43">
        <f>IFERROR(VLOOKUP(O214,Таблица1[],2,0),0)*$E$2/100</f>
        <v>0</v>
      </c>
      <c r="AU214" s="43">
        <f>IFERROR(VLOOKUP(O214,Таблица1[],4,0),0)*$E$2/100</f>
        <v>0</v>
      </c>
      <c r="AV214" s="5" t="str">
        <f t="shared" si="54"/>
        <v>,  0,0,0</v>
      </c>
      <c r="AW214" s="47">
        <f>IFERROR(VLOOKUP(P214,Таблица1[],3,0),0)*$E$2/100</f>
        <v>0</v>
      </c>
      <c r="AX214" s="43">
        <f>IFERROR(VLOOKUP(P214,Таблица1[],2,0),0)*$E$2/100</f>
        <v>0</v>
      </c>
      <c r="AY214" s="43">
        <f>IFERROR(VLOOKUP(P214,Таблица1[],4,0),0)*$E$2/100</f>
        <v>0</v>
      </c>
      <c r="AZ214" s="5" t="str">
        <f t="shared" si="55"/>
        <v>,  0,0,0</v>
      </c>
      <c r="BA214" s="43">
        <f>IFERROR(VLOOKUP(Q214,Таблица1[],3,0),0)*$E$2/100</f>
        <v>0</v>
      </c>
      <c r="BB214" s="43">
        <f>IFERROR(VLOOKUP(Q214,Таблица1[],2,0),0)*$E$2/100</f>
        <v>0</v>
      </c>
      <c r="BC214" s="43">
        <f>IFERROR(VLOOKUP(Q214,Таблица1[],4,0),0)*$E$2/100</f>
        <v>0</v>
      </c>
      <c r="BD214" s="5" t="str">
        <f t="shared" si="56"/>
        <v>,  0,0,0</v>
      </c>
      <c r="BE214" s="43">
        <f>IFERROR(VLOOKUP(R214,Таблица1[],3,0),0)*$E$2/100</f>
        <v>0</v>
      </c>
      <c r="BF214" s="43">
        <f>IFERROR(VLOOKUP(R214,Таблица1[],2,0),0)*$E$2/100</f>
        <v>0</v>
      </c>
      <c r="BG214" s="43">
        <f>IFERROR(VLOOKUP(R214,Таблица1[],4,0),0)*$E$2/100</f>
        <v>0</v>
      </c>
      <c r="BH214" s="5" t="str">
        <f t="shared" si="57"/>
        <v>,  0,0,0</v>
      </c>
      <c r="BI214" s="43">
        <f>IFERROR(VLOOKUP(S214,Таблица1[],3,0),0)*$E$2/100</f>
        <v>0</v>
      </c>
      <c r="BJ214" s="43">
        <f>IFERROR(VLOOKUP(S214,Таблица1[],2,0),0)*$E$2/100</f>
        <v>0</v>
      </c>
      <c r="BK214" s="43">
        <f>IFERROR(VLOOKUP(S214,Таблица1[],4,0),0)*$E$2/100</f>
        <v>0</v>
      </c>
      <c r="BL214" s="5" t="str">
        <f t="shared" si="58"/>
        <v>,  0,0,0</v>
      </c>
      <c r="BM214" s="43">
        <f>IFERROR(VLOOKUP(T214,Таблица1[],3,0),0)*$E$2/100</f>
        <v>0</v>
      </c>
      <c r="BN214" s="43">
        <f>IFERROR(VLOOKUP(T214,Таблица1[],2,0),0)*$E$2/100</f>
        <v>0</v>
      </c>
      <c r="BO214" s="43">
        <f>IFERROR(VLOOKUP(T214,Таблица1[],4,0),0)*$E$2/100</f>
        <v>0</v>
      </c>
      <c r="BP214" s="5" t="str">
        <f t="shared" si="59"/>
        <v>,  0,0,0</v>
      </c>
      <c r="BQ214" s="43">
        <f>IFERROR(VLOOKUP(U214,Таблица1[],3,0),0)*$E$2/100</f>
        <v>0</v>
      </c>
      <c r="BR214" s="43">
        <f>IFERROR(VLOOKUP(U214,Таблица1[],2,0),0)*$E$2/100</f>
        <v>0</v>
      </c>
      <c r="BS214" s="43">
        <f>IFERROR(VLOOKUP(U214,Таблица1[],4,0),0)*$E$2/100</f>
        <v>0</v>
      </c>
      <c r="BT214" s="5" t="str">
        <f t="shared" si="60"/>
        <v>,  0,0,0</v>
      </c>
      <c r="BU214" s="43">
        <f>IFERROR(VLOOKUP(V214,Таблица1[],3,0),0)*$E$2/100</f>
        <v>0</v>
      </c>
      <c r="BV214" s="43">
        <f>IFERROR(VLOOKUP(V214,Таблица1[],2,0),0)*$E$2/100</f>
        <v>0</v>
      </c>
      <c r="BW214" s="43">
        <f>IFERROR(VLOOKUP(V214,Таблица1[],4,0),0)*$E$2/100</f>
        <v>0</v>
      </c>
      <c r="BX214" s="5" t="str">
        <f t="shared" si="61"/>
        <v>,  0,0,0</v>
      </c>
      <c r="BY214" s="43">
        <f>IFERROR(VLOOKUP(W214,Таблица1[],3,0),0)*$E$2/100</f>
        <v>0</v>
      </c>
      <c r="BZ214" s="43">
        <f>IFERROR(VLOOKUP(W214,Таблица1[],2,0),0)*$E$2/100</f>
        <v>0</v>
      </c>
      <c r="CA214" s="43">
        <f>IFERROR(VLOOKUP(W214,Таблица1[],4,0),0)*$E$2/100</f>
        <v>0</v>
      </c>
      <c r="CB214" s="5" t="str">
        <f t="shared" si="62"/>
        <v>,  0,0,0</v>
      </c>
      <c r="CC214" s="43">
        <f>IFERROR(VLOOKUP(X214,Таблица1[],3,0),0)*$E$2/100</f>
        <v>0</v>
      </c>
      <c r="CD214" s="43">
        <f>IFERROR(VLOOKUP(X214,Таблица1[],2,0),0)*$E$2/100</f>
        <v>0</v>
      </c>
      <c r="CE214" s="43">
        <f>IFERROR(VLOOKUP(X214,Таблица1[],4,0),0)*$E$2/100</f>
        <v>0</v>
      </c>
      <c r="CF214" s="5" t="str">
        <f t="shared" si="63"/>
        <v>,  0,0,0</v>
      </c>
      <c r="CG214" s="43">
        <f>IFERROR(VLOOKUP(Y214,Таблица1[],3,0),0)*$E$2/100</f>
        <v>0</v>
      </c>
      <c r="CH214" s="43">
        <f>IFERROR(VLOOKUP(Y214,Таблица1[],2,0),0)*$E$2/100</f>
        <v>0</v>
      </c>
      <c r="CI214" s="43">
        <f>IFERROR(VLOOKUP(Y214,Таблица1[],4,0),0)*$E$2/100</f>
        <v>0</v>
      </c>
      <c r="CJ214" s="5" t="str">
        <f t="shared" si="64"/>
        <v>,  0,0,0</v>
      </c>
      <c r="CK214" s="43">
        <f>IFERROR(VLOOKUP(Z214,Таблица1[],3,0),0)*$E$2/100</f>
        <v>0</v>
      </c>
      <c r="CL214" s="43">
        <f>IFERROR(VLOOKUP(Z214,Таблица1[],2,0),0)*$E$2/100</f>
        <v>0</v>
      </c>
      <c r="CM214" s="43">
        <f>IFERROR(VLOOKUP(Z214,Таблица1[],4,0),0)*$E$2/100</f>
        <v>0</v>
      </c>
      <c r="CN214" s="5" t="str">
        <f t="shared" si="65"/>
        <v>,  0,0,0</v>
      </c>
      <c r="CO214" s="43">
        <f>IFERROR(VLOOKUP(AA214,Таблица1[],3,0),0)*$E$2/100</f>
        <v>0</v>
      </c>
      <c r="CP214" s="43">
        <f>IFERROR(VLOOKUP(AA214,Таблица1[],2,0),0)*$E$2/100</f>
        <v>0</v>
      </c>
      <c r="CQ214" s="43">
        <f>IFERROR(VLOOKUP(AA214,Таблица1[],4,0),0)*$E$2/100</f>
        <v>0</v>
      </c>
      <c r="CR214" s="5" t="str">
        <f t="shared" si="66"/>
        <v>,  0,0,0</v>
      </c>
    </row>
    <row r="215" spans="2:96" x14ac:dyDescent="0.45">
      <c r="B215" s="43">
        <v>64</v>
      </c>
      <c r="C215" s="43">
        <v>0</v>
      </c>
      <c r="D215" s="43">
        <v>20</v>
      </c>
      <c r="E215" s="43">
        <v>1</v>
      </c>
      <c r="F215" t="str">
        <f t="shared" si="67"/>
        <v>64,0,20,1</v>
      </c>
      <c r="AC215" t="str">
        <f>CONCATENATE($X$2,F215,CR215,CN215,CJ215,CF215,CB215,BX215,BT215,BP215,BL215,BH215,BD215,AZ215)</f>
        <v>.DB   64,0,20,1,  0,0,0,  0,0,0,  0,0,0,  0,0,0,  0,0,0,  0,0,0,  0,0,0,  0,0,0,  0,0,0,  0,0,0,  0,0,0,  0,0,0</v>
      </c>
      <c r="AD215" s="43" t="s">
        <v>24</v>
      </c>
      <c r="AE215" s="43"/>
      <c r="AF215" s="43"/>
      <c r="AG215" s="49">
        <f>IFERROR(VLOOKUP(HLOOKUP($AG$4,$H$4:$AA$24,ROW(AH215)-3, FALSE),Таблица1[],3,0),0)*$E$2/100</f>
        <v>0</v>
      </c>
      <c r="AH215" s="49">
        <f>IFERROR(VLOOKUP(HLOOKUP($AG$4,$H$4:$AA$24,ROW(AH215)-3, FALSE),Таблица1[],2,0),0)*$E$2/100</f>
        <v>0</v>
      </c>
      <c r="AI215" s="49">
        <f>IFERROR(VLOOKUP(HLOOKUP($AG$4,$H$4:$AA$24,ROW(AH215)-3, FALSE),Таблица1[],4,0),0)*$E$2/100</f>
        <v>0</v>
      </c>
      <c r="AJ215" s="5" t="str">
        <f t="shared" si="51"/>
        <v>,  0,0,0</v>
      </c>
      <c r="AK215" s="49">
        <f>IFERROR(VLOOKUP(G215,Таблица1[],3,0),0)*$E$2/100</f>
        <v>0</v>
      </c>
      <c r="AL215" s="43">
        <f>IFERROR(VLOOKUP(G215,Таблица1[],2,0),0)*$E$2/100</f>
        <v>0</v>
      </c>
      <c r="AM215" s="43">
        <f>IFERROR(VLOOKUP(G215,Таблица1[],4,0),0)*$E$2/100</f>
        <v>0</v>
      </c>
      <c r="AN215" s="5" t="str">
        <f t="shared" si="52"/>
        <v>,  0,0,0</v>
      </c>
      <c r="AO215" s="49">
        <f>IFERROR(VLOOKUP(K215,Таблица1[],3,0),0)*$E$2/100</f>
        <v>0</v>
      </c>
      <c r="AP215" s="43">
        <f>IFERROR(VLOOKUP(K215,Таблица1[],2,0),0)*$E$2/100</f>
        <v>0</v>
      </c>
      <c r="AQ215" s="43">
        <f>IFERROR(VLOOKUP(K215,Таблица1[],4,0),0)*$E$2/100</f>
        <v>0</v>
      </c>
      <c r="AR215" s="5" t="str">
        <f t="shared" si="53"/>
        <v>,  0,0,0</v>
      </c>
      <c r="AS215" s="49">
        <f>IFERROR(VLOOKUP(O215,Таблица1[],3,0),0)*$E$2/100</f>
        <v>0</v>
      </c>
      <c r="AT215" s="43">
        <f>IFERROR(VLOOKUP(O215,Таблица1[],2,0),0)*$E$2/100</f>
        <v>0</v>
      </c>
      <c r="AU215" s="43">
        <f>IFERROR(VLOOKUP(O215,Таблица1[],4,0),0)*$E$2/100</f>
        <v>0</v>
      </c>
      <c r="AV215" s="5" t="str">
        <f t="shared" si="54"/>
        <v>,  0,0,0</v>
      </c>
      <c r="AW215" s="47">
        <f>IFERROR(VLOOKUP(P215,Таблица1[],3,0),0)*$E$2/100</f>
        <v>0</v>
      </c>
      <c r="AX215" s="43">
        <f>IFERROR(VLOOKUP(P215,Таблица1[],2,0),0)*$E$2/100</f>
        <v>0</v>
      </c>
      <c r="AY215" s="43">
        <f>IFERROR(VLOOKUP(P215,Таблица1[],4,0),0)*$E$2/100</f>
        <v>0</v>
      </c>
      <c r="AZ215" s="5" t="str">
        <f t="shared" si="55"/>
        <v>,  0,0,0</v>
      </c>
      <c r="BA215" s="43">
        <f>IFERROR(VLOOKUP(Q215,Таблица1[],3,0),0)*$E$2/100</f>
        <v>0</v>
      </c>
      <c r="BB215" s="43">
        <f>IFERROR(VLOOKUP(Q215,Таблица1[],2,0),0)*$E$2/100</f>
        <v>0</v>
      </c>
      <c r="BC215" s="43">
        <f>IFERROR(VLOOKUP(Q215,Таблица1[],4,0),0)*$E$2/100</f>
        <v>0</v>
      </c>
      <c r="BD215" s="5" t="str">
        <f t="shared" si="56"/>
        <v>,  0,0,0</v>
      </c>
      <c r="BE215" s="43">
        <f>IFERROR(VLOOKUP(R215,Таблица1[],3,0),0)*$E$2/100</f>
        <v>0</v>
      </c>
      <c r="BF215" s="43">
        <f>IFERROR(VLOOKUP(R215,Таблица1[],2,0),0)*$E$2/100</f>
        <v>0</v>
      </c>
      <c r="BG215" s="43">
        <f>IFERROR(VLOOKUP(R215,Таблица1[],4,0),0)*$E$2/100</f>
        <v>0</v>
      </c>
      <c r="BH215" s="5" t="str">
        <f t="shared" si="57"/>
        <v>,  0,0,0</v>
      </c>
      <c r="BI215" s="43">
        <f>IFERROR(VLOOKUP(S215,Таблица1[],3,0),0)*$E$2/100</f>
        <v>0</v>
      </c>
      <c r="BJ215" s="43">
        <f>IFERROR(VLOOKUP(S215,Таблица1[],2,0),0)*$E$2/100</f>
        <v>0</v>
      </c>
      <c r="BK215" s="43">
        <f>IFERROR(VLOOKUP(S215,Таблица1[],4,0),0)*$E$2/100</f>
        <v>0</v>
      </c>
      <c r="BL215" s="5" t="str">
        <f t="shared" si="58"/>
        <v>,  0,0,0</v>
      </c>
      <c r="BM215" s="43">
        <f>IFERROR(VLOOKUP(T215,Таблица1[],3,0),0)*$E$2/100</f>
        <v>0</v>
      </c>
      <c r="BN215" s="43">
        <f>IFERROR(VLOOKUP(T215,Таблица1[],2,0),0)*$E$2/100</f>
        <v>0</v>
      </c>
      <c r="BO215" s="43">
        <f>IFERROR(VLOOKUP(T215,Таблица1[],4,0),0)*$E$2/100</f>
        <v>0</v>
      </c>
      <c r="BP215" s="5" t="str">
        <f t="shared" si="59"/>
        <v>,  0,0,0</v>
      </c>
      <c r="BQ215" s="43">
        <f>IFERROR(VLOOKUP(U215,Таблица1[],3,0),0)*$E$2/100</f>
        <v>0</v>
      </c>
      <c r="BR215" s="43">
        <f>IFERROR(VLOOKUP(U215,Таблица1[],2,0),0)*$E$2/100</f>
        <v>0</v>
      </c>
      <c r="BS215" s="43">
        <f>IFERROR(VLOOKUP(U215,Таблица1[],4,0),0)*$E$2/100</f>
        <v>0</v>
      </c>
      <c r="BT215" s="5" t="str">
        <f t="shared" si="60"/>
        <v>,  0,0,0</v>
      </c>
      <c r="BU215" s="43">
        <f>IFERROR(VLOOKUP(V215,Таблица1[],3,0),0)*$E$2/100</f>
        <v>0</v>
      </c>
      <c r="BV215" s="43">
        <f>IFERROR(VLOOKUP(V215,Таблица1[],2,0),0)*$E$2/100</f>
        <v>0</v>
      </c>
      <c r="BW215" s="43">
        <f>IFERROR(VLOOKUP(V215,Таблица1[],4,0),0)*$E$2/100</f>
        <v>0</v>
      </c>
      <c r="BX215" s="5" t="str">
        <f t="shared" si="61"/>
        <v>,  0,0,0</v>
      </c>
      <c r="BY215" s="43">
        <f>IFERROR(VLOOKUP(W215,Таблица1[],3,0),0)*$E$2/100</f>
        <v>0</v>
      </c>
      <c r="BZ215" s="43">
        <f>IFERROR(VLOOKUP(W215,Таблица1[],2,0),0)*$E$2/100</f>
        <v>0</v>
      </c>
      <c r="CA215" s="43">
        <f>IFERROR(VLOOKUP(W215,Таблица1[],4,0),0)*$E$2/100</f>
        <v>0</v>
      </c>
      <c r="CB215" s="5" t="str">
        <f t="shared" si="62"/>
        <v>,  0,0,0</v>
      </c>
      <c r="CC215" s="43">
        <f>IFERROR(VLOOKUP(X215,Таблица1[],3,0),0)*$E$2/100</f>
        <v>0</v>
      </c>
      <c r="CD215" s="43">
        <f>IFERROR(VLOOKUP(X215,Таблица1[],2,0),0)*$E$2/100</f>
        <v>0</v>
      </c>
      <c r="CE215" s="43">
        <f>IFERROR(VLOOKUP(X215,Таблица1[],4,0),0)*$E$2/100</f>
        <v>0</v>
      </c>
      <c r="CF215" s="5" t="str">
        <f t="shared" si="63"/>
        <v>,  0,0,0</v>
      </c>
      <c r="CG215" s="43">
        <f>IFERROR(VLOOKUP(Y215,Таблица1[],3,0),0)*$E$2/100</f>
        <v>0</v>
      </c>
      <c r="CH215" s="43">
        <f>IFERROR(VLOOKUP(Y215,Таблица1[],2,0),0)*$E$2/100</f>
        <v>0</v>
      </c>
      <c r="CI215" s="43">
        <f>IFERROR(VLOOKUP(Y215,Таблица1[],4,0),0)*$E$2/100</f>
        <v>0</v>
      </c>
      <c r="CJ215" s="5" t="str">
        <f t="shared" si="64"/>
        <v>,  0,0,0</v>
      </c>
      <c r="CK215" s="43">
        <f>IFERROR(VLOOKUP(Z215,Таблица1[],3,0),0)*$E$2/100</f>
        <v>0</v>
      </c>
      <c r="CL215" s="43">
        <f>IFERROR(VLOOKUP(Z215,Таблица1[],2,0),0)*$E$2/100</f>
        <v>0</v>
      </c>
      <c r="CM215" s="43">
        <f>IFERROR(VLOOKUP(Z215,Таблица1[],4,0),0)*$E$2/100</f>
        <v>0</v>
      </c>
      <c r="CN215" s="5" t="str">
        <f t="shared" si="65"/>
        <v>,  0,0,0</v>
      </c>
      <c r="CO215" s="43">
        <f>IFERROR(VLOOKUP(AA215,Таблица1[],3,0),0)*$E$2/100</f>
        <v>0</v>
      </c>
      <c r="CP215" s="43">
        <f>IFERROR(VLOOKUP(AA215,Таблица1[],2,0),0)*$E$2/100</f>
        <v>0</v>
      </c>
      <c r="CQ215" s="43">
        <f>IFERROR(VLOOKUP(AA215,Таблица1[],4,0),0)*$E$2/100</f>
        <v>0</v>
      </c>
      <c r="CR215" s="5" t="str">
        <f t="shared" si="66"/>
        <v>,  0,0,0</v>
      </c>
    </row>
    <row r="216" spans="2:96" x14ac:dyDescent="0.45">
      <c r="B216" s="43">
        <v>64</v>
      </c>
      <c r="C216" s="43">
        <v>0</v>
      </c>
      <c r="D216" s="43">
        <v>20</v>
      </c>
      <c r="E216" s="43">
        <v>1</v>
      </c>
      <c r="F216" t="str">
        <f t="shared" si="67"/>
        <v>64,0,20,1</v>
      </c>
      <c r="AC216" t="str">
        <f>CONCATENATE($X$2,F216,CR216,CN216,CJ216,CF216,CB216,BX216,BT216,BP216,BL216,BH216,BD216,AZ216)</f>
        <v>.DB   64,0,20,1,  0,0,0,  0,0,0,  0,0,0,  0,0,0,  0,0,0,  0,0,0,  0,0,0,  0,0,0,  0,0,0,  0,0,0,  0,0,0,  0,0,0</v>
      </c>
      <c r="AD216" s="43" t="s">
        <v>24</v>
      </c>
      <c r="AE216" s="43"/>
      <c r="AF216" s="43"/>
      <c r="AG216" s="49">
        <f>IFERROR(VLOOKUP(HLOOKUP($AG$4,$H$4:$AA$24,ROW(AH216)-3, FALSE),Таблица1[],3,0),0)*$E$2/100</f>
        <v>0</v>
      </c>
      <c r="AH216" s="49">
        <f>IFERROR(VLOOKUP(HLOOKUP($AG$4,$H$4:$AA$24,ROW(AH216)-3, FALSE),Таблица1[],2,0),0)*$E$2/100</f>
        <v>0</v>
      </c>
      <c r="AI216" s="49">
        <f>IFERROR(VLOOKUP(HLOOKUP($AG$4,$H$4:$AA$24,ROW(AH216)-3, FALSE),Таблица1[],4,0),0)*$E$2/100</f>
        <v>0</v>
      </c>
      <c r="AJ216" s="5" t="str">
        <f t="shared" si="51"/>
        <v>,  0,0,0</v>
      </c>
      <c r="AK216" s="49">
        <f>IFERROR(VLOOKUP(G216,Таблица1[],3,0),0)*$E$2/100</f>
        <v>0</v>
      </c>
      <c r="AL216" s="43">
        <f>IFERROR(VLOOKUP(G216,Таблица1[],2,0),0)*$E$2/100</f>
        <v>0</v>
      </c>
      <c r="AM216" s="43">
        <f>IFERROR(VLOOKUP(G216,Таблица1[],4,0),0)*$E$2/100</f>
        <v>0</v>
      </c>
      <c r="AN216" s="5" t="str">
        <f t="shared" si="52"/>
        <v>,  0,0,0</v>
      </c>
      <c r="AO216" s="49">
        <f>IFERROR(VLOOKUP(K216,Таблица1[],3,0),0)*$E$2/100</f>
        <v>0</v>
      </c>
      <c r="AP216" s="43">
        <f>IFERROR(VLOOKUP(K216,Таблица1[],2,0),0)*$E$2/100</f>
        <v>0</v>
      </c>
      <c r="AQ216" s="43">
        <f>IFERROR(VLOOKUP(K216,Таблица1[],4,0),0)*$E$2/100</f>
        <v>0</v>
      </c>
      <c r="AR216" s="5" t="str">
        <f t="shared" si="53"/>
        <v>,  0,0,0</v>
      </c>
      <c r="AS216" s="49">
        <f>IFERROR(VLOOKUP(O216,Таблица1[],3,0),0)*$E$2/100</f>
        <v>0</v>
      </c>
      <c r="AT216" s="43">
        <f>IFERROR(VLOOKUP(O216,Таблица1[],2,0),0)*$E$2/100</f>
        <v>0</v>
      </c>
      <c r="AU216" s="43">
        <f>IFERROR(VLOOKUP(O216,Таблица1[],4,0),0)*$E$2/100</f>
        <v>0</v>
      </c>
      <c r="AV216" s="5" t="str">
        <f t="shared" si="54"/>
        <v>,  0,0,0</v>
      </c>
      <c r="AW216" s="47">
        <f>IFERROR(VLOOKUP(P216,Таблица1[],3,0),0)*$E$2/100</f>
        <v>0</v>
      </c>
      <c r="AX216" s="43">
        <f>IFERROR(VLOOKUP(P216,Таблица1[],2,0),0)*$E$2/100</f>
        <v>0</v>
      </c>
      <c r="AY216" s="43">
        <f>IFERROR(VLOOKUP(P216,Таблица1[],4,0),0)*$E$2/100</f>
        <v>0</v>
      </c>
      <c r="AZ216" s="5" t="str">
        <f t="shared" si="55"/>
        <v>,  0,0,0</v>
      </c>
      <c r="BA216" s="43">
        <f>IFERROR(VLOOKUP(Q216,Таблица1[],3,0),0)*$E$2/100</f>
        <v>0</v>
      </c>
      <c r="BB216" s="43">
        <f>IFERROR(VLOOKUP(Q216,Таблица1[],2,0),0)*$E$2/100</f>
        <v>0</v>
      </c>
      <c r="BC216" s="43">
        <f>IFERROR(VLOOKUP(Q216,Таблица1[],4,0),0)*$E$2/100</f>
        <v>0</v>
      </c>
      <c r="BD216" s="5" t="str">
        <f t="shared" si="56"/>
        <v>,  0,0,0</v>
      </c>
      <c r="BE216" s="43">
        <f>IFERROR(VLOOKUP(R216,Таблица1[],3,0),0)*$E$2/100</f>
        <v>0</v>
      </c>
      <c r="BF216" s="43">
        <f>IFERROR(VLOOKUP(R216,Таблица1[],2,0),0)*$E$2/100</f>
        <v>0</v>
      </c>
      <c r="BG216" s="43">
        <f>IFERROR(VLOOKUP(R216,Таблица1[],4,0),0)*$E$2/100</f>
        <v>0</v>
      </c>
      <c r="BH216" s="5" t="str">
        <f t="shared" si="57"/>
        <v>,  0,0,0</v>
      </c>
      <c r="BI216" s="43">
        <f>IFERROR(VLOOKUP(S216,Таблица1[],3,0),0)*$E$2/100</f>
        <v>0</v>
      </c>
      <c r="BJ216" s="43">
        <f>IFERROR(VLOOKUP(S216,Таблица1[],2,0),0)*$E$2/100</f>
        <v>0</v>
      </c>
      <c r="BK216" s="43">
        <f>IFERROR(VLOOKUP(S216,Таблица1[],4,0),0)*$E$2/100</f>
        <v>0</v>
      </c>
      <c r="BL216" s="5" t="str">
        <f t="shared" si="58"/>
        <v>,  0,0,0</v>
      </c>
      <c r="BM216" s="43">
        <f>IFERROR(VLOOKUP(T216,Таблица1[],3,0),0)*$E$2/100</f>
        <v>0</v>
      </c>
      <c r="BN216" s="43">
        <f>IFERROR(VLOOKUP(T216,Таблица1[],2,0),0)*$E$2/100</f>
        <v>0</v>
      </c>
      <c r="BO216" s="43">
        <f>IFERROR(VLOOKUP(T216,Таблица1[],4,0),0)*$E$2/100</f>
        <v>0</v>
      </c>
      <c r="BP216" s="5" t="str">
        <f t="shared" si="59"/>
        <v>,  0,0,0</v>
      </c>
      <c r="BQ216" s="43">
        <f>IFERROR(VLOOKUP(U216,Таблица1[],3,0),0)*$E$2/100</f>
        <v>0</v>
      </c>
      <c r="BR216" s="43">
        <f>IFERROR(VLOOKUP(U216,Таблица1[],2,0),0)*$E$2/100</f>
        <v>0</v>
      </c>
      <c r="BS216" s="43">
        <f>IFERROR(VLOOKUP(U216,Таблица1[],4,0),0)*$E$2/100</f>
        <v>0</v>
      </c>
      <c r="BT216" s="5" t="str">
        <f t="shared" si="60"/>
        <v>,  0,0,0</v>
      </c>
      <c r="BU216" s="43">
        <f>IFERROR(VLOOKUP(V216,Таблица1[],3,0),0)*$E$2/100</f>
        <v>0</v>
      </c>
      <c r="BV216" s="43">
        <f>IFERROR(VLOOKUP(V216,Таблица1[],2,0),0)*$E$2/100</f>
        <v>0</v>
      </c>
      <c r="BW216" s="43">
        <f>IFERROR(VLOOKUP(V216,Таблица1[],4,0),0)*$E$2/100</f>
        <v>0</v>
      </c>
      <c r="BX216" s="5" t="str">
        <f t="shared" si="61"/>
        <v>,  0,0,0</v>
      </c>
      <c r="BY216" s="43">
        <f>IFERROR(VLOOKUP(W216,Таблица1[],3,0),0)*$E$2/100</f>
        <v>0</v>
      </c>
      <c r="BZ216" s="43">
        <f>IFERROR(VLOOKUP(W216,Таблица1[],2,0),0)*$E$2/100</f>
        <v>0</v>
      </c>
      <c r="CA216" s="43">
        <f>IFERROR(VLOOKUP(W216,Таблица1[],4,0),0)*$E$2/100</f>
        <v>0</v>
      </c>
      <c r="CB216" s="5" t="str">
        <f t="shared" si="62"/>
        <v>,  0,0,0</v>
      </c>
      <c r="CC216" s="43">
        <f>IFERROR(VLOOKUP(X216,Таблица1[],3,0),0)*$E$2/100</f>
        <v>0</v>
      </c>
      <c r="CD216" s="43">
        <f>IFERROR(VLOOKUP(X216,Таблица1[],2,0),0)*$E$2/100</f>
        <v>0</v>
      </c>
      <c r="CE216" s="43">
        <f>IFERROR(VLOOKUP(X216,Таблица1[],4,0),0)*$E$2/100</f>
        <v>0</v>
      </c>
      <c r="CF216" s="5" t="str">
        <f t="shared" si="63"/>
        <v>,  0,0,0</v>
      </c>
      <c r="CG216" s="43">
        <f>IFERROR(VLOOKUP(Y216,Таблица1[],3,0),0)*$E$2/100</f>
        <v>0</v>
      </c>
      <c r="CH216" s="43">
        <f>IFERROR(VLOOKUP(Y216,Таблица1[],2,0),0)*$E$2/100</f>
        <v>0</v>
      </c>
      <c r="CI216" s="43">
        <f>IFERROR(VLOOKUP(Y216,Таблица1[],4,0),0)*$E$2/100</f>
        <v>0</v>
      </c>
      <c r="CJ216" s="5" t="str">
        <f t="shared" si="64"/>
        <v>,  0,0,0</v>
      </c>
      <c r="CK216" s="43">
        <f>IFERROR(VLOOKUP(Z216,Таблица1[],3,0),0)*$E$2/100</f>
        <v>0</v>
      </c>
      <c r="CL216" s="43">
        <f>IFERROR(VLOOKUP(Z216,Таблица1[],2,0),0)*$E$2/100</f>
        <v>0</v>
      </c>
      <c r="CM216" s="43">
        <f>IFERROR(VLOOKUP(Z216,Таблица1[],4,0),0)*$E$2/100</f>
        <v>0</v>
      </c>
      <c r="CN216" s="5" t="str">
        <f t="shared" si="65"/>
        <v>,  0,0,0</v>
      </c>
      <c r="CO216" s="43">
        <f>IFERROR(VLOOKUP(AA216,Таблица1[],3,0),0)*$E$2/100</f>
        <v>0</v>
      </c>
      <c r="CP216" s="43">
        <f>IFERROR(VLOOKUP(AA216,Таблица1[],2,0),0)*$E$2/100</f>
        <v>0</v>
      </c>
      <c r="CQ216" s="43">
        <f>IFERROR(VLOOKUP(AA216,Таблица1[],4,0),0)*$E$2/100</f>
        <v>0</v>
      </c>
      <c r="CR216" s="5" t="str">
        <f t="shared" si="66"/>
        <v>,  0,0,0</v>
      </c>
    </row>
    <row r="217" spans="2:96" x14ac:dyDescent="0.45">
      <c r="B217" s="43">
        <v>64</v>
      </c>
      <c r="C217" s="43">
        <v>0</v>
      </c>
      <c r="D217" s="43">
        <v>20</v>
      </c>
      <c r="E217" s="43">
        <v>1</v>
      </c>
      <c r="F217" t="str">
        <f t="shared" si="67"/>
        <v>64,0,20,1</v>
      </c>
      <c r="AC217" t="str">
        <f>CONCATENATE($X$2,F217,CR217,CN217,CJ217,CF217,CB217,BX217,BT217,BP217,BL217,BH217,BD217,AZ217)</f>
        <v>.DB   64,0,20,1,  0,0,0,  0,0,0,  0,0,0,  0,0,0,  0,0,0,  0,0,0,  0,0,0,  0,0,0,  0,0,0,  0,0,0,  0,0,0,  0,0,0</v>
      </c>
      <c r="AD217" s="43" t="s">
        <v>24</v>
      </c>
      <c r="AE217" s="43"/>
      <c r="AF217" s="43"/>
      <c r="AG217" s="49">
        <f>IFERROR(VLOOKUP(HLOOKUP($AG$4,$H$4:$AA$24,ROW(AH217)-3, FALSE),Таблица1[],3,0),0)*$E$2/100</f>
        <v>0</v>
      </c>
      <c r="AH217" s="49">
        <f>IFERROR(VLOOKUP(HLOOKUP($AG$4,$H$4:$AA$24,ROW(AH217)-3, FALSE),Таблица1[],2,0),0)*$E$2/100</f>
        <v>0</v>
      </c>
      <c r="AI217" s="49">
        <f>IFERROR(VLOOKUP(HLOOKUP($AG$4,$H$4:$AA$24,ROW(AH217)-3, FALSE),Таблица1[],4,0),0)*$E$2/100</f>
        <v>0</v>
      </c>
      <c r="AJ217" s="5" t="str">
        <f t="shared" si="51"/>
        <v>,  0,0,0</v>
      </c>
      <c r="AK217" s="49">
        <f>IFERROR(VLOOKUP(G217,Таблица1[],3,0),0)*$E$2/100</f>
        <v>0</v>
      </c>
      <c r="AL217" s="43">
        <f>IFERROR(VLOOKUP(G217,Таблица1[],2,0),0)*$E$2/100</f>
        <v>0</v>
      </c>
      <c r="AM217" s="43">
        <f>IFERROR(VLOOKUP(G217,Таблица1[],4,0),0)*$E$2/100</f>
        <v>0</v>
      </c>
      <c r="AN217" s="5" t="str">
        <f t="shared" si="52"/>
        <v>,  0,0,0</v>
      </c>
      <c r="AO217" s="49">
        <f>IFERROR(VLOOKUP(K217,Таблица1[],3,0),0)*$E$2/100</f>
        <v>0</v>
      </c>
      <c r="AP217" s="43">
        <f>IFERROR(VLOOKUP(K217,Таблица1[],2,0),0)*$E$2/100</f>
        <v>0</v>
      </c>
      <c r="AQ217" s="43">
        <f>IFERROR(VLOOKUP(K217,Таблица1[],4,0),0)*$E$2/100</f>
        <v>0</v>
      </c>
      <c r="AR217" s="5" t="str">
        <f t="shared" si="53"/>
        <v>,  0,0,0</v>
      </c>
      <c r="AS217" s="49">
        <f>IFERROR(VLOOKUP(O217,Таблица1[],3,0),0)*$E$2/100</f>
        <v>0</v>
      </c>
      <c r="AT217" s="43">
        <f>IFERROR(VLOOKUP(O217,Таблица1[],2,0),0)*$E$2/100</f>
        <v>0</v>
      </c>
      <c r="AU217" s="43">
        <f>IFERROR(VLOOKUP(O217,Таблица1[],4,0),0)*$E$2/100</f>
        <v>0</v>
      </c>
      <c r="AV217" s="5" t="str">
        <f t="shared" si="54"/>
        <v>,  0,0,0</v>
      </c>
      <c r="AW217" s="47">
        <f>IFERROR(VLOOKUP(P217,Таблица1[],3,0),0)*$E$2/100</f>
        <v>0</v>
      </c>
      <c r="AX217" s="43">
        <f>IFERROR(VLOOKUP(P217,Таблица1[],2,0),0)*$E$2/100</f>
        <v>0</v>
      </c>
      <c r="AY217" s="43">
        <f>IFERROR(VLOOKUP(P217,Таблица1[],4,0),0)*$E$2/100</f>
        <v>0</v>
      </c>
      <c r="AZ217" s="5" t="str">
        <f t="shared" si="55"/>
        <v>,  0,0,0</v>
      </c>
      <c r="BA217" s="43">
        <f>IFERROR(VLOOKUP(Q217,Таблица1[],3,0),0)*$E$2/100</f>
        <v>0</v>
      </c>
      <c r="BB217" s="43">
        <f>IFERROR(VLOOKUP(Q217,Таблица1[],2,0),0)*$E$2/100</f>
        <v>0</v>
      </c>
      <c r="BC217" s="43">
        <f>IFERROR(VLOOKUP(Q217,Таблица1[],4,0),0)*$E$2/100</f>
        <v>0</v>
      </c>
      <c r="BD217" s="5" t="str">
        <f t="shared" si="56"/>
        <v>,  0,0,0</v>
      </c>
      <c r="BE217" s="43">
        <f>IFERROR(VLOOKUP(R217,Таблица1[],3,0),0)*$E$2/100</f>
        <v>0</v>
      </c>
      <c r="BF217" s="43">
        <f>IFERROR(VLOOKUP(R217,Таблица1[],2,0),0)*$E$2/100</f>
        <v>0</v>
      </c>
      <c r="BG217" s="43">
        <f>IFERROR(VLOOKUP(R217,Таблица1[],4,0),0)*$E$2/100</f>
        <v>0</v>
      </c>
      <c r="BH217" s="5" t="str">
        <f t="shared" si="57"/>
        <v>,  0,0,0</v>
      </c>
      <c r="BI217" s="43">
        <f>IFERROR(VLOOKUP(S217,Таблица1[],3,0),0)*$E$2/100</f>
        <v>0</v>
      </c>
      <c r="BJ217" s="43">
        <f>IFERROR(VLOOKUP(S217,Таблица1[],2,0),0)*$E$2/100</f>
        <v>0</v>
      </c>
      <c r="BK217" s="43">
        <f>IFERROR(VLOOKUP(S217,Таблица1[],4,0),0)*$E$2/100</f>
        <v>0</v>
      </c>
      <c r="BL217" s="5" t="str">
        <f t="shared" si="58"/>
        <v>,  0,0,0</v>
      </c>
      <c r="BM217" s="43">
        <f>IFERROR(VLOOKUP(T217,Таблица1[],3,0),0)*$E$2/100</f>
        <v>0</v>
      </c>
      <c r="BN217" s="43">
        <f>IFERROR(VLOOKUP(T217,Таблица1[],2,0),0)*$E$2/100</f>
        <v>0</v>
      </c>
      <c r="BO217" s="43">
        <f>IFERROR(VLOOKUP(T217,Таблица1[],4,0),0)*$E$2/100</f>
        <v>0</v>
      </c>
      <c r="BP217" s="5" t="str">
        <f t="shared" si="59"/>
        <v>,  0,0,0</v>
      </c>
      <c r="BQ217" s="43">
        <f>IFERROR(VLOOKUP(U217,Таблица1[],3,0),0)*$E$2/100</f>
        <v>0</v>
      </c>
      <c r="BR217" s="43">
        <f>IFERROR(VLOOKUP(U217,Таблица1[],2,0),0)*$E$2/100</f>
        <v>0</v>
      </c>
      <c r="BS217" s="43">
        <f>IFERROR(VLOOKUP(U217,Таблица1[],4,0),0)*$E$2/100</f>
        <v>0</v>
      </c>
      <c r="BT217" s="5" t="str">
        <f t="shared" si="60"/>
        <v>,  0,0,0</v>
      </c>
      <c r="BU217" s="43">
        <f>IFERROR(VLOOKUP(V217,Таблица1[],3,0),0)*$E$2/100</f>
        <v>0</v>
      </c>
      <c r="BV217" s="43">
        <f>IFERROR(VLOOKUP(V217,Таблица1[],2,0),0)*$E$2/100</f>
        <v>0</v>
      </c>
      <c r="BW217" s="43">
        <f>IFERROR(VLOOKUP(V217,Таблица1[],4,0),0)*$E$2/100</f>
        <v>0</v>
      </c>
      <c r="BX217" s="5" t="str">
        <f t="shared" si="61"/>
        <v>,  0,0,0</v>
      </c>
      <c r="BY217" s="43">
        <f>IFERROR(VLOOKUP(W217,Таблица1[],3,0),0)*$E$2/100</f>
        <v>0</v>
      </c>
      <c r="BZ217" s="43">
        <f>IFERROR(VLOOKUP(W217,Таблица1[],2,0),0)*$E$2/100</f>
        <v>0</v>
      </c>
      <c r="CA217" s="43">
        <f>IFERROR(VLOOKUP(W217,Таблица1[],4,0),0)*$E$2/100</f>
        <v>0</v>
      </c>
      <c r="CB217" s="5" t="str">
        <f t="shared" si="62"/>
        <v>,  0,0,0</v>
      </c>
      <c r="CC217" s="43">
        <f>IFERROR(VLOOKUP(X217,Таблица1[],3,0),0)*$E$2/100</f>
        <v>0</v>
      </c>
      <c r="CD217" s="43">
        <f>IFERROR(VLOOKUP(X217,Таблица1[],2,0),0)*$E$2/100</f>
        <v>0</v>
      </c>
      <c r="CE217" s="43">
        <f>IFERROR(VLOOKUP(X217,Таблица1[],4,0),0)*$E$2/100</f>
        <v>0</v>
      </c>
      <c r="CF217" s="5" t="str">
        <f t="shared" si="63"/>
        <v>,  0,0,0</v>
      </c>
      <c r="CG217" s="43">
        <f>IFERROR(VLOOKUP(Y217,Таблица1[],3,0),0)*$E$2/100</f>
        <v>0</v>
      </c>
      <c r="CH217" s="43">
        <f>IFERROR(VLOOKUP(Y217,Таблица1[],2,0),0)*$E$2/100</f>
        <v>0</v>
      </c>
      <c r="CI217" s="43">
        <f>IFERROR(VLOOKUP(Y217,Таблица1[],4,0),0)*$E$2/100</f>
        <v>0</v>
      </c>
      <c r="CJ217" s="5" t="str">
        <f t="shared" si="64"/>
        <v>,  0,0,0</v>
      </c>
      <c r="CK217" s="43">
        <f>IFERROR(VLOOKUP(Z217,Таблица1[],3,0),0)*$E$2/100</f>
        <v>0</v>
      </c>
      <c r="CL217" s="43">
        <f>IFERROR(VLOOKUP(Z217,Таблица1[],2,0),0)*$E$2/100</f>
        <v>0</v>
      </c>
      <c r="CM217" s="43">
        <f>IFERROR(VLOOKUP(Z217,Таблица1[],4,0),0)*$E$2/100</f>
        <v>0</v>
      </c>
      <c r="CN217" s="5" t="str">
        <f t="shared" si="65"/>
        <v>,  0,0,0</v>
      </c>
      <c r="CO217" s="43">
        <f>IFERROR(VLOOKUP(AA217,Таблица1[],3,0),0)*$E$2/100</f>
        <v>0</v>
      </c>
      <c r="CP217" s="43">
        <f>IFERROR(VLOOKUP(AA217,Таблица1[],2,0),0)*$E$2/100</f>
        <v>0</v>
      </c>
      <c r="CQ217" s="43">
        <f>IFERROR(VLOOKUP(AA217,Таблица1[],4,0),0)*$E$2/100</f>
        <v>0</v>
      </c>
      <c r="CR217" s="5" t="str">
        <f t="shared" si="66"/>
        <v>,  0,0,0</v>
      </c>
    </row>
    <row r="218" spans="2:96" x14ac:dyDescent="0.45">
      <c r="B218" s="43">
        <v>64</v>
      </c>
      <c r="C218" s="43">
        <v>0</v>
      </c>
      <c r="D218" s="43">
        <v>20</v>
      </c>
      <c r="E218" s="43">
        <v>1</v>
      </c>
      <c r="F218" t="str">
        <f t="shared" si="67"/>
        <v>64,0,20,1</v>
      </c>
      <c r="AC218" t="str">
        <f>CONCATENATE($X$2,F218,CR218,CN218,CJ218,CF218,CB218,BX218,BT218,BP218,BL218,BH218,BD218,AZ218)</f>
        <v>.DB   64,0,20,1,  0,0,0,  0,0,0,  0,0,0,  0,0,0,  0,0,0,  0,0,0,  0,0,0,  0,0,0,  0,0,0,  0,0,0,  0,0,0,  0,0,0</v>
      </c>
      <c r="AD218" s="43" t="s">
        <v>24</v>
      </c>
      <c r="AE218" s="43"/>
      <c r="AF218" s="43"/>
      <c r="AG218" s="49">
        <f>IFERROR(VLOOKUP(HLOOKUP($AG$4,$H$4:$AA$24,ROW(AH218)-3, FALSE),Таблица1[],3,0),0)*$E$2/100</f>
        <v>0</v>
      </c>
      <c r="AH218" s="49">
        <f>IFERROR(VLOOKUP(HLOOKUP($AG$4,$H$4:$AA$24,ROW(AH218)-3, FALSE),Таблица1[],2,0),0)*$E$2/100</f>
        <v>0</v>
      </c>
      <c r="AI218" s="49">
        <f>IFERROR(VLOOKUP(HLOOKUP($AG$4,$H$4:$AA$24,ROW(AH218)-3, FALSE),Таблица1[],4,0),0)*$E$2/100</f>
        <v>0</v>
      </c>
      <c r="AJ218" s="5" t="str">
        <f t="shared" si="51"/>
        <v>,  0,0,0</v>
      </c>
      <c r="AK218" s="49">
        <f>IFERROR(VLOOKUP(G218,Таблица1[],3,0),0)*$E$2/100</f>
        <v>0</v>
      </c>
      <c r="AL218" s="43">
        <f>IFERROR(VLOOKUP(G218,Таблица1[],2,0),0)*$E$2/100</f>
        <v>0</v>
      </c>
      <c r="AM218" s="43">
        <f>IFERROR(VLOOKUP(G218,Таблица1[],4,0),0)*$E$2/100</f>
        <v>0</v>
      </c>
      <c r="AN218" s="5" t="str">
        <f t="shared" si="52"/>
        <v>,  0,0,0</v>
      </c>
      <c r="AO218" s="49">
        <f>IFERROR(VLOOKUP(K218,Таблица1[],3,0),0)*$E$2/100</f>
        <v>0</v>
      </c>
      <c r="AP218" s="43">
        <f>IFERROR(VLOOKUP(K218,Таблица1[],2,0),0)*$E$2/100</f>
        <v>0</v>
      </c>
      <c r="AQ218" s="43">
        <f>IFERROR(VLOOKUP(K218,Таблица1[],4,0),0)*$E$2/100</f>
        <v>0</v>
      </c>
      <c r="AR218" s="5" t="str">
        <f t="shared" si="53"/>
        <v>,  0,0,0</v>
      </c>
      <c r="AS218" s="49">
        <f>IFERROR(VLOOKUP(O218,Таблица1[],3,0),0)*$E$2/100</f>
        <v>0</v>
      </c>
      <c r="AT218" s="43">
        <f>IFERROR(VLOOKUP(O218,Таблица1[],2,0),0)*$E$2/100</f>
        <v>0</v>
      </c>
      <c r="AU218" s="43">
        <f>IFERROR(VLOOKUP(O218,Таблица1[],4,0),0)*$E$2/100</f>
        <v>0</v>
      </c>
      <c r="AV218" s="5" t="str">
        <f t="shared" si="54"/>
        <v>,  0,0,0</v>
      </c>
      <c r="AW218" s="47">
        <f>IFERROR(VLOOKUP(P218,Таблица1[],3,0),0)*$E$2/100</f>
        <v>0</v>
      </c>
      <c r="AX218" s="43">
        <f>IFERROR(VLOOKUP(P218,Таблица1[],2,0),0)*$E$2/100</f>
        <v>0</v>
      </c>
      <c r="AY218" s="43">
        <f>IFERROR(VLOOKUP(P218,Таблица1[],4,0),0)*$E$2/100</f>
        <v>0</v>
      </c>
      <c r="AZ218" s="5" t="str">
        <f t="shared" si="55"/>
        <v>,  0,0,0</v>
      </c>
      <c r="BA218" s="43">
        <f>IFERROR(VLOOKUP(Q218,Таблица1[],3,0),0)*$E$2/100</f>
        <v>0</v>
      </c>
      <c r="BB218" s="43">
        <f>IFERROR(VLOOKUP(Q218,Таблица1[],2,0),0)*$E$2/100</f>
        <v>0</v>
      </c>
      <c r="BC218" s="43">
        <f>IFERROR(VLOOKUP(Q218,Таблица1[],4,0),0)*$E$2/100</f>
        <v>0</v>
      </c>
      <c r="BD218" s="5" t="str">
        <f t="shared" si="56"/>
        <v>,  0,0,0</v>
      </c>
      <c r="BE218" s="43">
        <f>IFERROR(VLOOKUP(R218,Таблица1[],3,0),0)*$E$2/100</f>
        <v>0</v>
      </c>
      <c r="BF218" s="43">
        <f>IFERROR(VLOOKUP(R218,Таблица1[],2,0),0)*$E$2/100</f>
        <v>0</v>
      </c>
      <c r="BG218" s="43">
        <f>IFERROR(VLOOKUP(R218,Таблица1[],4,0),0)*$E$2/100</f>
        <v>0</v>
      </c>
      <c r="BH218" s="5" t="str">
        <f t="shared" si="57"/>
        <v>,  0,0,0</v>
      </c>
      <c r="BI218" s="43">
        <f>IFERROR(VLOOKUP(S218,Таблица1[],3,0),0)*$E$2/100</f>
        <v>0</v>
      </c>
      <c r="BJ218" s="43">
        <f>IFERROR(VLOOKUP(S218,Таблица1[],2,0),0)*$E$2/100</f>
        <v>0</v>
      </c>
      <c r="BK218" s="43">
        <f>IFERROR(VLOOKUP(S218,Таблица1[],4,0),0)*$E$2/100</f>
        <v>0</v>
      </c>
      <c r="BL218" s="5" t="str">
        <f t="shared" si="58"/>
        <v>,  0,0,0</v>
      </c>
      <c r="BM218" s="43">
        <f>IFERROR(VLOOKUP(T218,Таблица1[],3,0),0)*$E$2/100</f>
        <v>0</v>
      </c>
      <c r="BN218" s="43">
        <f>IFERROR(VLOOKUP(T218,Таблица1[],2,0),0)*$E$2/100</f>
        <v>0</v>
      </c>
      <c r="BO218" s="43">
        <f>IFERROR(VLOOKUP(T218,Таблица1[],4,0),0)*$E$2/100</f>
        <v>0</v>
      </c>
      <c r="BP218" s="5" t="str">
        <f t="shared" si="59"/>
        <v>,  0,0,0</v>
      </c>
      <c r="BQ218" s="43">
        <f>IFERROR(VLOOKUP(U218,Таблица1[],3,0),0)*$E$2/100</f>
        <v>0</v>
      </c>
      <c r="BR218" s="43">
        <f>IFERROR(VLOOKUP(U218,Таблица1[],2,0),0)*$E$2/100</f>
        <v>0</v>
      </c>
      <c r="BS218" s="43">
        <f>IFERROR(VLOOKUP(U218,Таблица1[],4,0),0)*$E$2/100</f>
        <v>0</v>
      </c>
      <c r="BT218" s="5" t="str">
        <f t="shared" si="60"/>
        <v>,  0,0,0</v>
      </c>
      <c r="BU218" s="43">
        <f>IFERROR(VLOOKUP(V218,Таблица1[],3,0),0)*$E$2/100</f>
        <v>0</v>
      </c>
      <c r="BV218" s="43">
        <f>IFERROR(VLOOKUP(V218,Таблица1[],2,0),0)*$E$2/100</f>
        <v>0</v>
      </c>
      <c r="BW218" s="43">
        <f>IFERROR(VLOOKUP(V218,Таблица1[],4,0),0)*$E$2/100</f>
        <v>0</v>
      </c>
      <c r="BX218" s="5" t="str">
        <f t="shared" si="61"/>
        <v>,  0,0,0</v>
      </c>
      <c r="BY218" s="43">
        <f>IFERROR(VLOOKUP(W218,Таблица1[],3,0),0)*$E$2/100</f>
        <v>0</v>
      </c>
      <c r="BZ218" s="43">
        <f>IFERROR(VLOOKUP(W218,Таблица1[],2,0),0)*$E$2/100</f>
        <v>0</v>
      </c>
      <c r="CA218" s="43">
        <f>IFERROR(VLOOKUP(W218,Таблица1[],4,0),0)*$E$2/100</f>
        <v>0</v>
      </c>
      <c r="CB218" s="5" t="str">
        <f t="shared" si="62"/>
        <v>,  0,0,0</v>
      </c>
      <c r="CC218" s="43">
        <f>IFERROR(VLOOKUP(X218,Таблица1[],3,0),0)*$E$2/100</f>
        <v>0</v>
      </c>
      <c r="CD218" s="43">
        <f>IFERROR(VLOOKUP(X218,Таблица1[],2,0),0)*$E$2/100</f>
        <v>0</v>
      </c>
      <c r="CE218" s="43">
        <f>IFERROR(VLOOKUP(X218,Таблица1[],4,0),0)*$E$2/100</f>
        <v>0</v>
      </c>
      <c r="CF218" s="5" t="str">
        <f t="shared" si="63"/>
        <v>,  0,0,0</v>
      </c>
      <c r="CG218" s="43">
        <f>IFERROR(VLOOKUP(Y218,Таблица1[],3,0),0)*$E$2/100</f>
        <v>0</v>
      </c>
      <c r="CH218" s="43">
        <f>IFERROR(VLOOKUP(Y218,Таблица1[],2,0),0)*$E$2/100</f>
        <v>0</v>
      </c>
      <c r="CI218" s="43">
        <f>IFERROR(VLOOKUP(Y218,Таблица1[],4,0),0)*$E$2/100</f>
        <v>0</v>
      </c>
      <c r="CJ218" s="5" t="str">
        <f t="shared" si="64"/>
        <v>,  0,0,0</v>
      </c>
      <c r="CK218" s="43">
        <f>IFERROR(VLOOKUP(Z218,Таблица1[],3,0),0)*$E$2/100</f>
        <v>0</v>
      </c>
      <c r="CL218" s="43">
        <f>IFERROR(VLOOKUP(Z218,Таблица1[],2,0),0)*$E$2/100</f>
        <v>0</v>
      </c>
      <c r="CM218" s="43">
        <f>IFERROR(VLOOKUP(Z218,Таблица1[],4,0),0)*$E$2/100</f>
        <v>0</v>
      </c>
      <c r="CN218" s="5" t="str">
        <f t="shared" si="65"/>
        <v>,  0,0,0</v>
      </c>
      <c r="CO218" s="43">
        <f>IFERROR(VLOOKUP(AA218,Таблица1[],3,0),0)*$E$2/100</f>
        <v>0</v>
      </c>
      <c r="CP218" s="43">
        <f>IFERROR(VLOOKUP(AA218,Таблица1[],2,0),0)*$E$2/100</f>
        <v>0</v>
      </c>
      <c r="CQ218" s="43">
        <f>IFERROR(VLOOKUP(AA218,Таблица1[],4,0),0)*$E$2/100</f>
        <v>0</v>
      </c>
      <c r="CR218" s="5" t="str">
        <f t="shared" si="66"/>
        <v>,  0,0,0</v>
      </c>
    </row>
    <row r="219" spans="2:96" x14ac:dyDescent="0.45">
      <c r="B219" s="43">
        <v>64</v>
      </c>
      <c r="C219" s="43">
        <v>0</v>
      </c>
      <c r="D219" s="43">
        <v>20</v>
      </c>
      <c r="E219" s="43">
        <v>1</v>
      </c>
      <c r="F219" t="str">
        <f t="shared" si="67"/>
        <v>64,0,20,1</v>
      </c>
      <c r="AC219" t="str">
        <f>CONCATENATE($X$2,F219,CR219,CN219,CJ219,CF219,CB219,BX219,BT219,BP219,BL219,BH219,BD219,AZ219)</f>
        <v>.DB   64,0,20,1,  0,0,0,  0,0,0,  0,0,0,  0,0,0,  0,0,0,  0,0,0,  0,0,0,  0,0,0,  0,0,0,  0,0,0,  0,0,0,  0,0,0</v>
      </c>
      <c r="AD219" s="43" t="s">
        <v>24</v>
      </c>
      <c r="AE219" s="43"/>
      <c r="AF219" s="43"/>
      <c r="AG219" s="49">
        <f>IFERROR(VLOOKUP(HLOOKUP($AG$4,$H$4:$AA$24,ROW(AH219)-3, FALSE),Таблица1[],3,0),0)*$E$2/100</f>
        <v>0</v>
      </c>
      <c r="AH219" s="49">
        <f>IFERROR(VLOOKUP(HLOOKUP($AG$4,$H$4:$AA$24,ROW(AH219)-3, FALSE),Таблица1[],2,0),0)*$E$2/100</f>
        <v>0</v>
      </c>
      <c r="AI219" s="49">
        <f>IFERROR(VLOOKUP(HLOOKUP($AG$4,$H$4:$AA$24,ROW(AH219)-3, FALSE),Таблица1[],4,0),0)*$E$2/100</f>
        <v>0</v>
      </c>
      <c r="AJ219" s="5" t="str">
        <f t="shared" si="51"/>
        <v>,  0,0,0</v>
      </c>
      <c r="AK219" s="49">
        <f>IFERROR(VLOOKUP(G219,Таблица1[],3,0),0)*$E$2/100</f>
        <v>0</v>
      </c>
      <c r="AL219" s="43">
        <f>IFERROR(VLOOKUP(G219,Таблица1[],2,0),0)*$E$2/100</f>
        <v>0</v>
      </c>
      <c r="AM219" s="43">
        <f>IFERROR(VLOOKUP(G219,Таблица1[],4,0),0)*$E$2/100</f>
        <v>0</v>
      </c>
      <c r="AN219" s="5" t="str">
        <f t="shared" si="52"/>
        <v>,  0,0,0</v>
      </c>
      <c r="AO219" s="49">
        <f>IFERROR(VLOOKUP(K219,Таблица1[],3,0),0)*$E$2/100</f>
        <v>0</v>
      </c>
      <c r="AP219" s="43">
        <f>IFERROR(VLOOKUP(K219,Таблица1[],2,0),0)*$E$2/100</f>
        <v>0</v>
      </c>
      <c r="AQ219" s="43">
        <f>IFERROR(VLOOKUP(K219,Таблица1[],4,0),0)*$E$2/100</f>
        <v>0</v>
      </c>
      <c r="AR219" s="5" t="str">
        <f t="shared" si="53"/>
        <v>,  0,0,0</v>
      </c>
      <c r="AS219" s="49">
        <f>IFERROR(VLOOKUP(O219,Таблица1[],3,0),0)*$E$2/100</f>
        <v>0</v>
      </c>
      <c r="AT219" s="43">
        <f>IFERROR(VLOOKUP(O219,Таблица1[],2,0),0)*$E$2/100</f>
        <v>0</v>
      </c>
      <c r="AU219" s="43">
        <f>IFERROR(VLOOKUP(O219,Таблица1[],4,0),0)*$E$2/100</f>
        <v>0</v>
      </c>
      <c r="AV219" s="5" t="str">
        <f t="shared" si="54"/>
        <v>,  0,0,0</v>
      </c>
      <c r="AW219" s="47">
        <f>IFERROR(VLOOKUP(P219,Таблица1[],3,0),0)*$E$2/100</f>
        <v>0</v>
      </c>
      <c r="AX219" s="43">
        <f>IFERROR(VLOOKUP(P219,Таблица1[],2,0),0)*$E$2/100</f>
        <v>0</v>
      </c>
      <c r="AY219" s="43">
        <f>IFERROR(VLOOKUP(P219,Таблица1[],4,0),0)*$E$2/100</f>
        <v>0</v>
      </c>
      <c r="AZ219" s="5" t="str">
        <f t="shared" si="55"/>
        <v>,  0,0,0</v>
      </c>
      <c r="BA219" s="43">
        <f>IFERROR(VLOOKUP(Q219,Таблица1[],3,0),0)*$E$2/100</f>
        <v>0</v>
      </c>
      <c r="BB219" s="43">
        <f>IFERROR(VLOOKUP(Q219,Таблица1[],2,0),0)*$E$2/100</f>
        <v>0</v>
      </c>
      <c r="BC219" s="43">
        <f>IFERROR(VLOOKUP(Q219,Таблица1[],4,0),0)*$E$2/100</f>
        <v>0</v>
      </c>
      <c r="BD219" s="5" t="str">
        <f t="shared" si="56"/>
        <v>,  0,0,0</v>
      </c>
      <c r="BE219" s="43">
        <f>IFERROR(VLOOKUP(R219,Таблица1[],3,0),0)*$E$2/100</f>
        <v>0</v>
      </c>
      <c r="BF219" s="43">
        <f>IFERROR(VLOOKUP(R219,Таблица1[],2,0),0)*$E$2/100</f>
        <v>0</v>
      </c>
      <c r="BG219" s="43">
        <f>IFERROR(VLOOKUP(R219,Таблица1[],4,0),0)*$E$2/100</f>
        <v>0</v>
      </c>
      <c r="BH219" s="5" t="str">
        <f t="shared" si="57"/>
        <v>,  0,0,0</v>
      </c>
      <c r="BI219" s="43">
        <f>IFERROR(VLOOKUP(S219,Таблица1[],3,0),0)*$E$2/100</f>
        <v>0</v>
      </c>
      <c r="BJ219" s="43">
        <f>IFERROR(VLOOKUP(S219,Таблица1[],2,0),0)*$E$2/100</f>
        <v>0</v>
      </c>
      <c r="BK219" s="43">
        <f>IFERROR(VLOOKUP(S219,Таблица1[],4,0),0)*$E$2/100</f>
        <v>0</v>
      </c>
      <c r="BL219" s="5" t="str">
        <f t="shared" si="58"/>
        <v>,  0,0,0</v>
      </c>
      <c r="BM219" s="43">
        <f>IFERROR(VLOOKUP(T219,Таблица1[],3,0),0)*$E$2/100</f>
        <v>0</v>
      </c>
      <c r="BN219" s="43">
        <f>IFERROR(VLOOKUP(T219,Таблица1[],2,0),0)*$E$2/100</f>
        <v>0</v>
      </c>
      <c r="BO219" s="43">
        <f>IFERROR(VLOOKUP(T219,Таблица1[],4,0),0)*$E$2/100</f>
        <v>0</v>
      </c>
      <c r="BP219" s="5" t="str">
        <f t="shared" si="59"/>
        <v>,  0,0,0</v>
      </c>
      <c r="BQ219" s="43">
        <f>IFERROR(VLOOKUP(U219,Таблица1[],3,0),0)*$E$2/100</f>
        <v>0</v>
      </c>
      <c r="BR219" s="43">
        <f>IFERROR(VLOOKUP(U219,Таблица1[],2,0),0)*$E$2/100</f>
        <v>0</v>
      </c>
      <c r="BS219" s="43">
        <f>IFERROR(VLOOKUP(U219,Таблица1[],4,0),0)*$E$2/100</f>
        <v>0</v>
      </c>
      <c r="BT219" s="5" t="str">
        <f t="shared" si="60"/>
        <v>,  0,0,0</v>
      </c>
      <c r="BU219" s="43">
        <f>IFERROR(VLOOKUP(V219,Таблица1[],3,0),0)*$E$2/100</f>
        <v>0</v>
      </c>
      <c r="BV219" s="43">
        <f>IFERROR(VLOOKUP(V219,Таблица1[],2,0),0)*$E$2/100</f>
        <v>0</v>
      </c>
      <c r="BW219" s="43">
        <f>IFERROR(VLOOKUP(V219,Таблица1[],4,0),0)*$E$2/100</f>
        <v>0</v>
      </c>
      <c r="BX219" s="5" t="str">
        <f t="shared" si="61"/>
        <v>,  0,0,0</v>
      </c>
      <c r="BY219" s="43">
        <f>IFERROR(VLOOKUP(W219,Таблица1[],3,0),0)*$E$2/100</f>
        <v>0</v>
      </c>
      <c r="BZ219" s="43">
        <f>IFERROR(VLOOKUP(W219,Таблица1[],2,0),0)*$E$2/100</f>
        <v>0</v>
      </c>
      <c r="CA219" s="43">
        <f>IFERROR(VLOOKUP(W219,Таблица1[],4,0),0)*$E$2/100</f>
        <v>0</v>
      </c>
      <c r="CB219" s="5" t="str">
        <f t="shared" si="62"/>
        <v>,  0,0,0</v>
      </c>
      <c r="CC219" s="43">
        <f>IFERROR(VLOOKUP(X219,Таблица1[],3,0),0)*$E$2/100</f>
        <v>0</v>
      </c>
      <c r="CD219" s="43">
        <f>IFERROR(VLOOKUP(X219,Таблица1[],2,0),0)*$E$2/100</f>
        <v>0</v>
      </c>
      <c r="CE219" s="43">
        <f>IFERROR(VLOOKUP(X219,Таблица1[],4,0),0)*$E$2/100</f>
        <v>0</v>
      </c>
      <c r="CF219" s="5" t="str">
        <f t="shared" si="63"/>
        <v>,  0,0,0</v>
      </c>
      <c r="CG219" s="43">
        <f>IFERROR(VLOOKUP(Y219,Таблица1[],3,0),0)*$E$2/100</f>
        <v>0</v>
      </c>
      <c r="CH219" s="43">
        <f>IFERROR(VLOOKUP(Y219,Таблица1[],2,0),0)*$E$2/100</f>
        <v>0</v>
      </c>
      <c r="CI219" s="43">
        <f>IFERROR(VLOOKUP(Y219,Таблица1[],4,0),0)*$E$2/100</f>
        <v>0</v>
      </c>
      <c r="CJ219" s="5" t="str">
        <f t="shared" si="64"/>
        <v>,  0,0,0</v>
      </c>
      <c r="CK219" s="43">
        <f>IFERROR(VLOOKUP(Z219,Таблица1[],3,0),0)*$E$2/100</f>
        <v>0</v>
      </c>
      <c r="CL219" s="43">
        <f>IFERROR(VLOOKUP(Z219,Таблица1[],2,0),0)*$E$2/100</f>
        <v>0</v>
      </c>
      <c r="CM219" s="43">
        <f>IFERROR(VLOOKUP(Z219,Таблица1[],4,0),0)*$E$2/100</f>
        <v>0</v>
      </c>
      <c r="CN219" s="5" t="str">
        <f t="shared" si="65"/>
        <v>,  0,0,0</v>
      </c>
      <c r="CO219" s="43">
        <f>IFERROR(VLOOKUP(AA219,Таблица1[],3,0),0)*$E$2/100</f>
        <v>0</v>
      </c>
      <c r="CP219" s="43">
        <f>IFERROR(VLOOKUP(AA219,Таблица1[],2,0),0)*$E$2/100</f>
        <v>0</v>
      </c>
      <c r="CQ219" s="43">
        <f>IFERROR(VLOOKUP(AA219,Таблица1[],4,0),0)*$E$2/100</f>
        <v>0</v>
      </c>
      <c r="CR219" s="5" t="str">
        <f t="shared" si="66"/>
        <v>,  0,0,0</v>
      </c>
    </row>
  </sheetData>
  <mergeCells count="16">
    <mergeCell ref="AS4:AU4"/>
    <mergeCell ref="AO4:AQ4"/>
    <mergeCell ref="AK4:AM4"/>
    <mergeCell ref="AG4:AI4"/>
    <mergeCell ref="BU4:BW4"/>
    <mergeCell ref="BY4:CA4"/>
    <mergeCell ref="CC4:CE4"/>
    <mergeCell ref="CG4:CI4"/>
    <mergeCell ref="CK4:CM4"/>
    <mergeCell ref="CO4:CQ4"/>
    <mergeCell ref="AW4:AY4"/>
    <mergeCell ref="BA4:BC4"/>
    <mergeCell ref="BE4:BG4"/>
    <mergeCell ref="BI4:BK4"/>
    <mergeCell ref="BM4:BO4"/>
    <mergeCell ref="BQ4:BS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928FDE-9BBC-436D-92B2-2D1E23E4D1A4}">
  <dimension ref="B1:AX241"/>
  <sheetViews>
    <sheetView tabSelected="1" topLeftCell="A111" workbookViewId="0">
      <selection activeCell="O127" sqref="O127:O133"/>
    </sheetView>
  </sheetViews>
  <sheetFormatPr defaultRowHeight="14.25" x14ac:dyDescent="0.45"/>
  <cols>
    <col min="1" max="1" width="2.265625" customWidth="1"/>
    <col min="2" max="4" width="7" customWidth="1"/>
    <col min="5" max="5" width="8.1328125" customWidth="1"/>
    <col min="6" max="6" width="9.1328125" bestFit="1" customWidth="1"/>
    <col min="7" max="7" width="5.796875" customWidth="1"/>
    <col min="8" max="15" width="5.3984375" style="50" customWidth="1"/>
    <col min="16" max="18" width="5.3984375" style="49" customWidth="1"/>
    <col min="19" max="27" width="4.3984375" style="49" customWidth="1"/>
    <col min="28" max="28" width="6" customWidth="1"/>
    <col min="29" max="29" width="64.33203125" customWidth="1"/>
    <col min="30" max="30" width="3.46484375" style="6" customWidth="1"/>
    <col min="31" max="34" width="4.1328125" customWidth="1"/>
    <col min="35" max="50" width="3.9296875" customWidth="1"/>
  </cols>
  <sheetData>
    <row r="1" spans="2:50" x14ac:dyDescent="0.45">
      <c r="B1" s="43"/>
      <c r="C1" s="43"/>
      <c r="D1" s="43"/>
      <c r="E1" s="43"/>
      <c r="X1" s="49" t="s">
        <v>12</v>
      </c>
      <c r="Y1" s="49" t="s">
        <v>13</v>
      </c>
    </row>
    <row r="2" spans="2:50" x14ac:dyDescent="0.45">
      <c r="B2" s="43"/>
      <c r="C2" s="43"/>
      <c r="D2" s="43"/>
      <c r="E2" s="43"/>
      <c r="X2" s="49" t="s">
        <v>14</v>
      </c>
      <c r="AC2" t="s">
        <v>9</v>
      </c>
      <c r="AE2" s="48" t="e">
        <f>HLOOKUP(AE4,F4:Y5,ROW(AE5)-3,FALSE)</f>
        <v>#N/A</v>
      </c>
      <c r="AF2" s="6">
        <f>VLOOKUP("К",Таблица1[],5,0)</f>
        <v>1</v>
      </c>
      <c r="AG2" s="6">
        <f>IFERROR(VLOOKUP(HLOOKUP(AE4,$H4:$AA241,ROW(AF5)-3, FALSE),Таблица1[],5,0),0)*$E$2/100</f>
        <v>0</v>
      </c>
      <c r="AH2">
        <f>MOD(Table3[[#Headers],[19]],2)</f>
        <v>1</v>
      </c>
    </row>
    <row r="3" spans="2:50" x14ac:dyDescent="0.45">
      <c r="AC3" s="29">
        <v>5</v>
      </c>
    </row>
    <row r="4" spans="2:50" x14ac:dyDescent="0.45">
      <c r="B4" s="43" t="s">
        <v>5</v>
      </c>
      <c r="C4" s="43" t="s">
        <v>4</v>
      </c>
      <c r="D4" s="43" t="s">
        <v>3</v>
      </c>
      <c r="E4" s="43" t="s">
        <v>15</v>
      </c>
      <c r="F4" s="43" t="s">
        <v>108</v>
      </c>
      <c r="G4" t="s">
        <v>110</v>
      </c>
      <c r="H4" s="49" t="s">
        <v>70</v>
      </c>
      <c r="I4" s="50" t="s">
        <v>69</v>
      </c>
      <c r="J4" s="50" t="s">
        <v>68</v>
      </c>
      <c r="K4" s="50" t="s">
        <v>67</v>
      </c>
      <c r="L4" s="50" t="s">
        <v>66</v>
      </c>
      <c r="M4" s="50" t="s">
        <v>65</v>
      </c>
      <c r="N4" s="50" t="s">
        <v>64</v>
      </c>
      <c r="O4" s="50" t="s">
        <v>63</v>
      </c>
      <c r="P4" s="49" t="s">
        <v>22</v>
      </c>
      <c r="Q4" s="49" t="s">
        <v>23</v>
      </c>
      <c r="R4" s="49" t="s">
        <v>21</v>
      </c>
      <c r="S4" s="49" t="s">
        <v>20</v>
      </c>
      <c r="T4" s="49" t="s">
        <v>19</v>
      </c>
      <c r="U4" s="49" t="s">
        <v>18</v>
      </c>
      <c r="V4" s="49" t="s">
        <v>17</v>
      </c>
      <c r="W4" s="49" t="s">
        <v>16</v>
      </c>
      <c r="X4" s="49" t="s">
        <v>11</v>
      </c>
      <c r="Y4" s="49" t="s">
        <v>8</v>
      </c>
      <c r="Z4" s="49" t="s">
        <v>7</v>
      </c>
      <c r="AA4" s="49" t="s">
        <v>6</v>
      </c>
      <c r="AB4" t="s">
        <v>111</v>
      </c>
      <c r="AC4" t="s">
        <v>109</v>
      </c>
      <c r="AD4" s="43" t="s">
        <v>24</v>
      </c>
      <c r="AE4" t="s">
        <v>112</v>
      </c>
      <c r="AF4" t="s">
        <v>113</v>
      </c>
      <c r="AG4" t="s">
        <v>114</v>
      </c>
      <c r="AH4" t="s">
        <v>115</v>
      </c>
      <c r="AI4" t="s">
        <v>116</v>
      </c>
      <c r="AJ4" t="s">
        <v>117</v>
      </c>
      <c r="AK4" t="s">
        <v>118</v>
      </c>
      <c r="AL4" t="s">
        <v>119</v>
      </c>
      <c r="AM4" t="s">
        <v>120</v>
      </c>
      <c r="AN4" t="s">
        <v>121</v>
      </c>
      <c r="AO4" t="s">
        <v>122</v>
      </c>
      <c r="AP4" t="s">
        <v>123</v>
      </c>
      <c r="AQ4" t="s">
        <v>124</v>
      </c>
      <c r="AR4" t="s">
        <v>125</v>
      </c>
      <c r="AS4" t="s">
        <v>126</v>
      </c>
      <c r="AT4" t="s">
        <v>127</v>
      </c>
      <c r="AU4" t="s">
        <v>128</v>
      </c>
      <c r="AV4" t="s">
        <v>129</v>
      </c>
      <c r="AW4" t="s">
        <v>130</v>
      </c>
      <c r="AX4" t="s">
        <v>131</v>
      </c>
    </row>
    <row r="5" spans="2:50" x14ac:dyDescent="0.45">
      <c r="B5" s="43">
        <v>16</v>
      </c>
      <c r="C5" s="43">
        <v>16</v>
      </c>
      <c r="D5" s="43">
        <v>16</v>
      </c>
      <c r="E5" s="43">
        <v>1</v>
      </c>
      <c r="F5" t="str">
        <f t="shared" ref="F5:F90" si="0">CONCATENATE(B5,",",C5,",",D5,",",E5, " ")</f>
        <v xml:space="preserve">16,16,16,1 </v>
      </c>
      <c r="H5" s="50" t="s">
        <v>41</v>
      </c>
      <c r="I5" s="50" t="s">
        <v>41</v>
      </c>
      <c r="J5" s="50" t="s">
        <v>41</v>
      </c>
      <c r="K5" s="50" t="s">
        <v>41</v>
      </c>
      <c r="L5" s="50" t="s">
        <v>41</v>
      </c>
      <c r="M5" s="50" t="s">
        <v>41</v>
      </c>
      <c r="N5" s="50" t="s">
        <v>41</v>
      </c>
      <c r="O5" s="50" t="s">
        <v>41</v>
      </c>
      <c r="P5" s="50" t="s">
        <v>41</v>
      </c>
      <c r="Q5" s="50" t="s">
        <v>41</v>
      </c>
      <c r="R5" s="50" t="s">
        <v>41</v>
      </c>
      <c r="S5" s="50" t="s">
        <v>41</v>
      </c>
      <c r="T5" s="50" t="s">
        <v>41</v>
      </c>
      <c r="U5" s="50" t="s">
        <v>41</v>
      </c>
      <c r="V5" s="50" t="s">
        <v>41</v>
      </c>
      <c r="W5" s="50" t="s">
        <v>41</v>
      </c>
      <c r="X5" s="50" t="s">
        <v>41</v>
      </c>
      <c r="Y5" s="50" t="s">
        <v>41</v>
      </c>
      <c r="Z5" s="50" t="s">
        <v>41</v>
      </c>
      <c r="AA5" s="50" t="s">
        <v>41</v>
      </c>
      <c r="AC5" t="str">
        <f>CONCATENATE($X$2,F5,Table3[[#This Row],[20]],Table3[[#This Row],[19]],Table3[[#This Row],[18]],Table3[[#This Row],[17]],Table3[[#This Row],[16]],Table3[[#This Row],[15]],Table3[[#This Row],[14]],Table3[[#This Row],[13]],Table3[[#This Row],[12]],Table3[[#This Row],[11]],Table3[[#This Row],[10]],Table3[[#This Row],[9]],Table3[[#This Row],[8]],Table3[[#This Row],[7]],Table3[[#This Row],[6]],Table3[[#This Row],[5]],Table3[[#This Row],[4]],Table3[[#This Row],[3]],Table3[[#This Row],[2]],Table3[[#This Row],[1]])</f>
        <v>.DB   16,16,16,1 , 0x99, 0x99, 0x99, 0x99, 0x99, 0x99, 0x99, 0x99, 0x99, 0x99</v>
      </c>
      <c r="AD5" s="43" t="s">
        <v>24</v>
      </c>
      <c r="AE5" t="str">
        <f>_xlfn.CONCAT(IF(MOD(Table3[[#Headers],[20]],2),"", ", 0x"), IFERROR(VLOOKUP(H5,Таблица1[],5,0),0))</f>
        <v>, 0x9</v>
      </c>
      <c r="AF5" t="str">
        <f>_xlfn.CONCAT(IF(MOD(Table3[[#Headers],[19]],2),"", ", 0x"), IFERROR(VLOOKUP(I5,Таблица1[],5,0),0))</f>
        <v>9</v>
      </c>
      <c r="AG5" t="str">
        <f>_xlfn.CONCAT(IF(MOD(Table3[[#Headers],[18]],2),"", ", 0x"), IFERROR(VLOOKUP(J5,Таблица1[],5,0),0))</f>
        <v>, 0x9</v>
      </c>
      <c r="AH5" t="str">
        <f>_xlfn.CONCAT(IF(MOD(Table3[[#Headers],[17]],2),"", ", 0x"), IFERROR(VLOOKUP(K5,Таблица1[],5,0),0))</f>
        <v>9</v>
      </c>
      <c r="AI5" t="str">
        <f>_xlfn.CONCAT(IF(MOD(Table3[[#Headers],[16]],2),"", ", 0x"), IFERROR(VLOOKUP(L5,Таблица1[],5,0),0))</f>
        <v>, 0x9</v>
      </c>
      <c r="AJ5" t="str">
        <f>_xlfn.CONCAT(IF(MOD(Table3[[#Headers],[15]],2),"", ", 0x"), IFERROR(VLOOKUP(M5,Таблица1[],5,0),0))</f>
        <v>9</v>
      </c>
      <c r="AK5" t="str">
        <f>_xlfn.CONCAT(IF(MOD(Table3[[#Headers],[14]],2),"", ", 0x"), IFERROR(VLOOKUP(N5,Таблица1[],5,0),0))</f>
        <v>, 0x9</v>
      </c>
      <c r="AL5" t="str">
        <f>_xlfn.CONCAT(IF(MOD(Table3[[#Headers],[13]],2),"", ", 0x"), IFERROR(VLOOKUP(O5,Таблица1[],5,0),0))</f>
        <v>9</v>
      </c>
      <c r="AM5" t="str">
        <f>_xlfn.CONCAT(IF(MOD(Table3[[#Headers],[12]],2),"", ", 0x"), IFERROR(VLOOKUP(P5,Таблица1[],5,0),0))</f>
        <v>, 0x9</v>
      </c>
      <c r="AN5" t="str">
        <f>_xlfn.CONCAT(IF(MOD(Table3[[#Headers],[11]],2),"", ", 0x"), IFERROR(VLOOKUP(Q5,Таблица1[],5,0),0))</f>
        <v>9</v>
      </c>
      <c r="AO5" t="str">
        <f>_xlfn.CONCAT(IF(MOD(Table3[[#Headers],[10]],2),"", ", 0x"), IFERROR(VLOOKUP(R5,Таблица1[],5,0),0))</f>
        <v>, 0x9</v>
      </c>
      <c r="AP5" t="str">
        <f>_xlfn.CONCAT(IF(MOD(Table3[[#Headers],[9]],2),"", ", 0x"), IFERROR(VLOOKUP(S5,Таблица1[],5,0),0))</f>
        <v>9</v>
      </c>
      <c r="AQ5" t="str">
        <f>_xlfn.CONCAT(IF(MOD(Table3[[#Headers],[8]],2),"", ", 0x"), IFERROR(VLOOKUP(T5,Таблица1[],5,0),0))</f>
        <v>, 0x9</v>
      </c>
      <c r="AR5" t="str">
        <f>_xlfn.CONCAT(IF(MOD(Table3[[#Headers],[7]],2),"", ", 0x"), IFERROR(VLOOKUP(U5,Таблица1[],5,0),0))</f>
        <v>9</v>
      </c>
      <c r="AS5" t="str">
        <f>_xlfn.CONCAT(IF(MOD(Table3[[#Headers],[6]],2),"", ", 0x"), IFERROR(VLOOKUP(V5,Таблица1[],5,0),0))</f>
        <v>, 0x9</v>
      </c>
      <c r="AT5" t="str">
        <f>_xlfn.CONCAT(IF(MOD(Table3[[#Headers],[5]],2),"", ", 0x"), IFERROR(VLOOKUP(W5,Таблица1[],5,0),0))</f>
        <v>9</v>
      </c>
      <c r="AU5" t="str">
        <f>_xlfn.CONCAT(IF(MOD(Table3[[#Headers],[4]],2),"", ", 0x"), IFERROR(VLOOKUP(X5,Таблица1[],5,0),0))</f>
        <v>, 0x9</v>
      </c>
      <c r="AV5" t="str">
        <f>_xlfn.CONCAT(IF(MOD(Table3[[#Headers],[3]],2),"", ", 0x"), IFERROR(VLOOKUP(Y5,Таблица1[],5,0),0))</f>
        <v>9</v>
      </c>
      <c r="AW5" t="str">
        <f>_xlfn.CONCAT(IF(MOD(Table3[[#Headers],[2]],2),"", ", 0x"), IFERROR(VLOOKUP(Z5,Таблица1[],5,0),0))</f>
        <v>, 0x9</v>
      </c>
      <c r="AX5" t="str">
        <f>_xlfn.CONCAT(IF(MOD(Table3[[#Headers],[1]],2),"", ", 0x"), IFERROR(VLOOKUP(AA5,Таблица1[],5,0),0))</f>
        <v>9</v>
      </c>
    </row>
    <row r="6" spans="2:50" x14ac:dyDescent="0.45">
      <c r="B6" s="43">
        <v>16</v>
      </c>
      <c r="C6" s="43">
        <v>16</v>
      </c>
      <c r="D6" s="43">
        <v>16</v>
      </c>
      <c r="E6" s="43">
        <v>1</v>
      </c>
      <c r="F6" t="str">
        <f t="shared" si="0"/>
        <v xml:space="preserve">16,16,16,1 </v>
      </c>
      <c r="H6" s="50" t="s">
        <v>43</v>
      </c>
      <c r="I6" s="50" t="s">
        <v>43</v>
      </c>
      <c r="J6" s="50" t="s">
        <v>43</v>
      </c>
      <c r="K6" s="50" t="s">
        <v>43</v>
      </c>
      <c r="L6" s="50" t="s">
        <v>43</v>
      </c>
      <c r="M6" s="50" t="s">
        <v>43</v>
      </c>
      <c r="N6" s="50" t="s">
        <v>43</v>
      </c>
      <c r="O6" s="50" t="s">
        <v>43</v>
      </c>
      <c r="P6" s="50" t="s">
        <v>43</v>
      </c>
      <c r="Q6" s="50" t="s">
        <v>43</v>
      </c>
      <c r="R6" s="50" t="s">
        <v>43</v>
      </c>
      <c r="S6" s="50" t="s">
        <v>43</v>
      </c>
      <c r="T6" s="50" t="s">
        <v>43</v>
      </c>
      <c r="U6" s="50" t="s">
        <v>43</v>
      </c>
      <c r="V6" s="50" t="s">
        <v>43</v>
      </c>
      <c r="W6" s="50" t="s">
        <v>43</v>
      </c>
      <c r="X6" s="50" t="s">
        <v>43</v>
      </c>
      <c r="Y6" s="50" t="s">
        <v>43</v>
      </c>
      <c r="Z6" s="50" t="s">
        <v>43</v>
      </c>
      <c r="AA6" s="50" t="s">
        <v>43</v>
      </c>
      <c r="AC6" t="str">
        <f>CONCATENATE($X$2,F6,Table3[[#This Row],[20]],Table3[[#This Row],[19]],Table3[[#This Row],[18]],Table3[[#This Row],[17]],Table3[[#This Row],[16]],Table3[[#This Row],[15]],Table3[[#This Row],[14]],Table3[[#This Row],[13]],Table3[[#This Row],[12]],Table3[[#This Row],[11]],Table3[[#This Row],[10]],Table3[[#This Row],[9]],Table3[[#This Row],[8]],Table3[[#This Row],[7]],Table3[[#This Row],[6]],Table3[[#This Row],[5]],Table3[[#This Row],[4]],Table3[[#This Row],[3]],Table3[[#This Row],[2]],Table3[[#This Row],[1]])</f>
        <v>.DB   16,16,16,1 , 0xff, 0xff, 0xff, 0xff, 0xff, 0xff, 0xff, 0xff, 0xff, 0xff</v>
      </c>
      <c r="AD6" s="43" t="s">
        <v>24</v>
      </c>
      <c r="AE6" t="str">
        <f>_xlfn.CONCAT(IF(MOD(Table3[[#Headers],[20]],2),"", ", 0x"), IFERROR(VLOOKUP(H6,Таблица1[],5,0),0))</f>
        <v>, 0xf</v>
      </c>
      <c r="AF6" t="str">
        <f>_xlfn.CONCAT(IF(MOD(Table3[[#Headers],[19]],2),"", ", 0x"), IFERROR(VLOOKUP(I6,Таблица1[],5,0),0))</f>
        <v>f</v>
      </c>
      <c r="AG6" t="str">
        <f>_xlfn.CONCAT(IF(MOD(Table3[[#Headers],[18]],2),"", ", 0x"), IFERROR(VLOOKUP(J6,Таблица1[],5,0),0))</f>
        <v>, 0xf</v>
      </c>
      <c r="AH6" t="str">
        <f>_xlfn.CONCAT(IF(MOD(Table3[[#Headers],[17]],2),"", ", 0x"), IFERROR(VLOOKUP(K6,Таблица1[],5,0),0))</f>
        <v>f</v>
      </c>
      <c r="AI6" t="str">
        <f>_xlfn.CONCAT(IF(MOD(Table3[[#Headers],[16]],2),"", ", 0x"), IFERROR(VLOOKUP(L6,Таблица1[],5,0),0))</f>
        <v>, 0xf</v>
      </c>
      <c r="AJ6" t="str">
        <f>_xlfn.CONCAT(IF(MOD(Table3[[#Headers],[15]],2),"", ", 0x"), IFERROR(VLOOKUP(M6,Таблица1[],5,0),0))</f>
        <v>f</v>
      </c>
      <c r="AK6" t="str">
        <f>_xlfn.CONCAT(IF(MOD(Table3[[#Headers],[14]],2),"", ", 0x"), IFERROR(VLOOKUP(N6,Таблица1[],5,0),0))</f>
        <v>, 0xf</v>
      </c>
      <c r="AL6" t="str">
        <f>_xlfn.CONCAT(IF(MOD(Table3[[#Headers],[13]],2),"", ", 0x"), IFERROR(VLOOKUP(O6,Таблица1[],5,0),0))</f>
        <v>f</v>
      </c>
      <c r="AM6" t="str">
        <f>_xlfn.CONCAT(IF(MOD(Table3[[#Headers],[12]],2),"", ", 0x"), IFERROR(VLOOKUP(P6,Таблица1[],5,0),0))</f>
        <v>, 0xf</v>
      </c>
      <c r="AN6" t="str">
        <f>_xlfn.CONCAT(IF(MOD(Table3[[#Headers],[11]],2),"", ", 0x"), IFERROR(VLOOKUP(Q6,Таблица1[],5,0),0))</f>
        <v>f</v>
      </c>
      <c r="AO6" t="str">
        <f>_xlfn.CONCAT(IF(MOD(Table3[[#Headers],[10]],2),"", ", 0x"), IFERROR(VLOOKUP(R6,Таблица1[],5,0),0))</f>
        <v>, 0xf</v>
      </c>
      <c r="AP6" t="str">
        <f>_xlfn.CONCAT(IF(MOD(Table3[[#Headers],[9]],2),"", ", 0x"), IFERROR(VLOOKUP(S6,Таблица1[],5,0),0))</f>
        <v>f</v>
      </c>
      <c r="AQ6" t="str">
        <f>_xlfn.CONCAT(IF(MOD(Table3[[#Headers],[8]],2),"", ", 0x"), IFERROR(VLOOKUP(T6,Таблица1[],5,0),0))</f>
        <v>, 0xf</v>
      </c>
      <c r="AR6" t="str">
        <f>_xlfn.CONCAT(IF(MOD(Table3[[#Headers],[7]],2),"", ", 0x"), IFERROR(VLOOKUP(U6,Таблица1[],5,0),0))</f>
        <v>f</v>
      </c>
      <c r="AS6" t="str">
        <f>_xlfn.CONCAT(IF(MOD(Table3[[#Headers],[6]],2),"", ", 0x"), IFERROR(VLOOKUP(V6,Таблица1[],5,0),0))</f>
        <v>, 0xf</v>
      </c>
      <c r="AT6" t="str">
        <f>_xlfn.CONCAT(IF(MOD(Table3[[#Headers],[5]],2),"", ", 0x"), IFERROR(VLOOKUP(W6,Таблица1[],5,0),0))</f>
        <v>f</v>
      </c>
      <c r="AU6" t="str">
        <f>_xlfn.CONCAT(IF(MOD(Table3[[#Headers],[4]],2),"", ", 0x"), IFERROR(VLOOKUP(X6,Таблица1[],5,0),0))</f>
        <v>, 0xf</v>
      </c>
      <c r="AV6" t="str">
        <f>_xlfn.CONCAT(IF(MOD(Table3[[#Headers],[3]],2),"", ", 0x"), IFERROR(VLOOKUP(Y6,Таблица1[],5,0),0))</f>
        <v>f</v>
      </c>
      <c r="AW6" t="str">
        <f>_xlfn.CONCAT(IF(MOD(Table3[[#Headers],[2]],2),"", ", 0x"), IFERROR(VLOOKUP(Z6,Таблица1[],5,0),0))</f>
        <v>, 0xf</v>
      </c>
      <c r="AX6" t="str">
        <f>_xlfn.CONCAT(IF(MOD(Table3[[#Headers],[1]],2),"", ", 0x"), IFERROR(VLOOKUP(AA6,Таблица1[],5,0),0))</f>
        <v>f</v>
      </c>
    </row>
    <row r="7" spans="2:50" x14ac:dyDescent="0.45">
      <c r="B7" s="43">
        <v>16</v>
      </c>
      <c r="C7" s="43">
        <v>10</v>
      </c>
      <c r="D7" s="43">
        <v>16</v>
      </c>
      <c r="E7" s="43">
        <v>1</v>
      </c>
      <c r="F7" t="str">
        <f t="shared" si="0"/>
        <v xml:space="preserve">16,10,16,1 </v>
      </c>
      <c r="H7" s="50" t="s">
        <v>43</v>
      </c>
      <c r="I7" s="50" t="s">
        <v>43</v>
      </c>
      <c r="J7" s="50" t="s">
        <v>43</v>
      </c>
      <c r="K7" s="50" t="s">
        <v>43</v>
      </c>
      <c r="L7" s="50" t="s">
        <v>43</v>
      </c>
      <c r="M7" s="50" t="s">
        <v>43</v>
      </c>
      <c r="N7" s="50" t="s">
        <v>43</v>
      </c>
      <c r="O7" s="50" t="s">
        <v>43</v>
      </c>
      <c r="P7" s="50" t="s">
        <v>43</v>
      </c>
      <c r="Q7" s="50" t="s">
        <v>43</v>
      </c>
      <c r="R7" s="50" t="s">
        <v>43</v>
      </c>
      <c r="S7" s="50" t="s">
        <v>43</v>
      </c>
      <c r="T7" s="50" t="s">
        <v>43</v>
      </c>
      <c r="U7" s="50" t="s">
        <v>43</v>
      </c>
      <c r="V7" s="50" t="s">
        <v>43</v>
      </c>
      <c r="W7" s="50" t="s">
        <v>43</v>
      </c>
      <c r="X7" s="50" t="s">
        <v>43</v>
      </c>
      <c r="Y7" s="50" t="s">
        <v>43</v>
      </c>
      <c r="Z7" s="50" t="s">
        <v>43</v>
      </c>
      <c r="AA7" s="51" t="s">
        <v>31</v>
      </c>
      <c r="AC7" t="str">
        <f>CONCATENATE($X$2,F7,Table3[[#This Row],[20]],Table3[[#This Row],[19]],Table3[[#This Row],[18]],Table3[[#This Row],[17]],Table3[[#This Row],[16]],Table3[[#This Row],[15]],Table3[[#This Row],[14]],Table3[[#This Row],[13]],Table3[[#This Row],[12]],Table3[[#This Row],[11]],Table3[[#This Row],[10]],Table3[[#This Row],[9]],Table3[[#This Row],[8]],Table3[[#This Row],[7]],Table3[[#This Row],[6]],Table3[[#This Row],[5]],Table3[[#This Row],[4]],Table3[[#This Row],[3]],Table3[[#This Row],[2]],Table3[[#This Row],[1]])</f>
        <v>.DB   16,10,16,1 , 0xff, 0xff, 0xff, 0xff, 0xff, 0xff, 0xff, 0xff, 0xff, 0xf1</v>
      </c>
      <c r="AD7" s="43" t="s">
        <v>24</v>
      </c>
      <c r="AE7" t="str">
        <f>_xlfn.CONCAT(IF(MOD(Table3[[#Headers],[20]],2),"", ", 0x"), IFERROR(VLOOKUP(H7,Таблица1[],5,0),0))</f>
        <v>, 0xf</v>
      </c>
      <c r="AF7" t="str">
        <f>_xlfn.CONCAT(IF(MOD(Table3[[#Headers],[19]],2),"", ", 0x"), IFERROR(VLOOKUP(I7,Таблица1[],5,0),0))</f>
        <v>f</v>
      </c>
      <c r="AG7" t="str">
        <f>_xlfn.CONCAT(IF(MOD(Table3[[#Headers],[18]],2),"", ", 0x"), IFERROR(VLOOKUP(J7,Таблица1[],5,0),0))</f>
        <v>, 0xf</v>
      </c>
      <c r="AH7" t="str">
        <f>_xlfn.CONCAT(IF(MOD(Table3[[#Headers],[17]],2),"", ", 0x"), IFERROR(VLOOKUP(K7,Таблица1[],5,0),0))</f>
        <v>f</v>
      </c>
      <c r="AI7" t="str">
        <f>_xlfn.CONCAT(IF(MOD(Table3[[#Headers],[16]],2),"", ", 0x"), IFERROR(VLOOKUP(L7,Таблица1[],5,0),0))</f>
        <v>, 0xf</v>
      </c>
      <c r="AJ7" t="str">
        <f>_xlfn.CONCAT(IF(MOD(Table3[[#Headers],[15]],2),"", ", 0x"), IFERROR(VLOOKUP(M7,Таблица1[],5,0),0))</f>
        <v>f</v>
      </c>
      <c r="AK7" t="str">
        <f>_xlfn.CONCAT(IF(MOD(Table3[[#Headers],[14]],2),"", ", 0x"), IFERROR(VLOOKUP(N7,Таблица1[],5,0),0))</f>
        <v>, 0xf</v>
      </c>
      <c r="AL7" t="str">
        <f>_xlfn.CONCAT(IF(MOD(Table3[[#Headers],[13]],2),"", ", 0x"), IFERROR(VLOOKUP(O7,Таблица1[],5,0),0))</f>
        <v>f</v>
      </c>
      <c r="AM7" t="str">
        <f>_xlfn.CONCAT(IF(MOD(Table3[[#Headers],[12]],2),"", ", 0x"), IFERROR(VLOOKUP(P7,Таблица1[],5,0),0))</f>
        <v>, 0xf</v>
      </c>
      <c r="AN7" t="str">
        <f>_xlfn.CONCAT(IF(MOD(Table3[[#Headers],[11]],2),"", ", 0x"), IFERROR(VLOOKUP(Q7,Таблица1[],5,0),0))</f>
        <v>f</v>
      </c>
      <c r="AO7" t="str">
        <f>_xlfn.CONCAT(IF(MOD(Table3[[#Headers],[10]],2),"", ", 0x"), IFERROR(VLOOKUP(R7,Таблица1[],5,0),0))</f>
        <v>, 0xf</v>
      </c>
      <c r="AP7" t="str">
        <f>_xlfn.CONCAT(IF(MOD(Table3[[#Headers],[9]],2),"", ", 0x"), IFERROR(VLOOKUP(S7,Таблица1[],5,0),0))</f>
        <v>f</v>
      </c>
      <c r="AQ7" t="str">
        <f>_xlfn.CONCAT(IF(MOD(Table3[[#Headers],[8]],2),"", ", 0x"), IFERROR(VLOOKUP(T7,Таблица1[],5,0),0))</f>
        <v>, 0xf</v>
      </c>
      <c r="AR7" t="str">
        <f>_xlfn.CONCAT(IF(MOD(Table3[[#Headers],[7]],2),"", ", 0x"), IFERROR(VLOOKUP(U7,Таблица1[],5,0),0))</f>
        <v>f</v>
      </c>
      <c r="AS7" t="str">
        <f>_xlfn.CONCAT(IF(MOD(Table3[[#Headers],[6]],2),"", ", 0x"), IFERROR(VLOOKUP(V7,Таблица1[],5,0),0))</f>
        <v>, 0xf</v>
      </c>
      <c r="AT7" t="str">
        <f>_xlfn.CONCAT(IF(MOD(Table3[[#Headers],[5]],2),"", ", 0x"), IFERROR(VLOOKUP(W7,Таблица1[],5,0),0))</f>
        <v>f</v>
      </c>
      <c r="AU7" t="str">
        <f>_xlfn.CONCAT(IF(MOD(Table3[[#Headers],[4]],2),"", ", 0x"), IFERROR(VLOOKUP(X7,Таблица1[],5,0),0))</f>
        <v>, 0xf</v>
      </c>
      <c r="AV7" t="str">
        <f>_xlfn.CONCAT(IF(MOD(Table3[[#Headers],[3]],2),"", ", 0x"), IFERROR(VLOOKUP(Y7,Таблица1[],5,0),0))</f>
        <v>f</v>
      </c>
      <c r="AW7" t="str">
        <f>_xlfn.CONCAT(IF(MOD(Table3[[#Headers],[2]],2),"", ", 0x"), IFERROR(VLOOKUP(Z7,Таблица1[],5,0),0))</f>
        <v>, 0xf</v>
      </c>
      <c r="AX7" t="str">
        <f>_xlfn.CONCAT(IF(MOD(Table3[[#Headers],[1]],2),"", ", 0x"), IFERROR(VLOOKUP(AA7,Таблица1[],5,0),0))</f>
        <v>1</v>
      </c>
    </row>
    <row r="8" spans="2:50" x14ac:dyDescent="0.45">
      <c r="B8" s="43">
        <v>16</v>
      </c>
      <c r="C8" s="43">
        <v>10</v>
      </c>
      <c r="D8" s="43">
        <v>16</v>
      </c>
      <c r="E8" s="43">
        <v>1</v>
      </c>
      <c r="F8" t="str">
        <f t="shared" si="0"/>
        <v xml:space="preserve">16,10,16,1 </v>
      </c>
      <c r="H8" s="50" t="s">
        <v>43</v>
      </c>
      <c r="I8" s="50" t="s">
        <v>43</v>
      </c>
      <c r="J8" s="50" t="s">
        <v>43</v>
      </c>
      <c r="K8" s="50" t="s">
        <v>43</v>
      </c>
      <c r="L8" s="50" t="s">
        <v>43</v>
      </c>
      <c r="M8" s="50" t="s">
        <v>43</v>
      </c>
      <c r="N8" s="50" t="s">
        <v>43</v>
      </c>
      <c r="O8" s="50" t="s">
        <v>43</v>
      </c>
      <c r="P8" s="50" t="s">
        <v>43</v>
      </c>
      <c r="Q8" s="50" t="s">
        <v>43</v>
      </c>
      <c r="R8" s="50" t="s">
        <v>43</v>
      </c>
      <c r="S8" s="50" t="s">
        <v>43</v>
      </c>
      <c r="T8" s="50" t="s">
        <v>43</v>
      </c>
      <c r="U8" s="50" t="s">
        <v>43</v>
      </c>
      <c r="V8" s="50" t="s">
        <v>43</v>
      </c>
      <c r="W8" s="50" t="s">
        <v>43</v>
      </c>
      <c r="X8" s="50" t="s">
        <v>43</v>
      </c>
      <c r="Y8" s="50" t="s">
        <v>43</v>
      </c>
      <c r="Z8" s="51" t="s">
        <v>31</v>
      </c>
      <c r="AA8" s="51" t="s">
        <v>32</v>
      </c>
      <c r="AC8" t="str">
        <f>CONCATENATE($X$2,F8,Table3[[#This Row],[20]],Table3[[#This Row],[19]],Table3[[#This Row],[18]],Table3[[#This Row],[17]],Table3[[#This Row],[16]],Table3[[#This Row],[15]],Table3[[#This Row],[14]],Table3[[#This Row],[13]],Table3[[#This Row],[12]],Table3[[#This Row],[11]],Table3[[#This Row],[10]],Table3[[#This Row],[9]],Table3[[#This Row],[8]],Table3[[#This Row],[7]],Table3[[#This Row],[6]],Table3[[#This Row],[5]],Table3[[#This Row],[4]],Table3[[#This Row],[3]],Table3[[#This Row],[2]],Table3[[#This Row],[1]])</f>
        <v>.DB   16,10,16,1 , 0xff, 0xff, 0xff, 0xff, 0xff, 0xff, 0xff, 0xff, 0xff, 0x12</v>
      </c>
      <c r="AD8" s="43" t="s">
        <v>24</v>
      </c>
      <c r="AE8" t="str">
        <f>_xlfn.CONCAT(IF(MOD(Table3[[#Headers],[20]],2),"", ", 0x"), IFERROR(VLOOKUP(H8,Таблица1[],5,0),0))</f>
        <v>, 0xf</v>
      </c>
      <c r="AF8" t="str">
        <f>_xlfn.CONCAT(IF(MOD(Table3[[#Headers],[19]],2),"", ", 0x"), IFERROR(VLOOKUP(I8,Таблица1[],5,0),0))</f>
        <v>f</v>
      </c>
      <c r="AG8" t="str">
        <f>_xlfn.CONCAT(IF(MOD(Table3[[#Headers],[18]],2),"", ", 0x"), IFERROR(VLOOKUP(J8,Таблица1[],5,0),0))</f>
        <v>, 0xf</v>
      </c>
      <c r="AH8" t="str">
        <f>_xlfn.CONCAT(IF(MOD(Table3[[#Headers],[17]],2),"", ", 0x"), IFERROR(VLOOKUP(K8,Таблица1[],5,0),0))</f>
        <v>f</v>
      </c>
      <c r="AI8" t="str">
        <f>_xlfn.CONCAT(IF(MOD(Table3[[#Headers],[16]],2),"", ", 0x"), IFERROR(VLOOKUP(L8,Таблица1[],5,0),0))</f>
        <v>, 0xf</v>
      </c>
      <c r="AJ8" t="str">
        <f>_xlfn.CONCAT(IF(MOD(Table3[[#Headers],[15]],2),"", ", 0x"), IFERROR(VLOOKUP(M8,Таблица1[],5,0),0))</f>
        <v>f</v>
      </c>
      <c r="AK8" t="str">
        <f>_xlfn.CONCAT(IF(MOD(Table3[[#Headers],[14]],2),"", ", 0x"), IFERROR(VLOOKUP(N8,Таблица1[],5,0),0))</f>
        <v>, 0xf</v>
      </c>
      <c r="AL8" t="str">
        <f>_xlfn.CONCAT(IF(MOD(Table3[[#Headers],[13]],2),"", ", 0x"), IFERROR(VLOOKUP(O8,Таблица1[],5,0),0))</f>
        <v>f</v>
      </c>
      <c r="AM8" t="str">
        <f>_xlfn.CONCAT(IF(MOD(Table3[[#Headers],[12]],2),"", ", 0x"), IFERROR(VLOOKUP(P8,Таблица1[],5,0),0))</f>
        <v>, 0xf</v>
      </c>
      <c r="AN8" t="str">
        <f>_xlfn.CONCAT(IF(MOD(Table3[[#Headers],[11]],2),"", ", 0x"), IFERROR(VLOOKUP(Q8,Таблица1[],5,0),0))</f>
        <v>f</v>
      </c>
      <c r="AO8" t="str">
        <f>_xlfn.CONCAT(IF(MOD(Table3[[#Headers],[10]],2),"", ", 0x"), IFERROR(VLOOKUP(R8,Таблица1[],5,0),0))</f>
        <v>, 0xf</v>
      </c>
      <c r="AP8" t="str">
        <f>_xlfn.CONCAT(IF(MOD(Table3[[#Headers],[9]],2),"", ", 0x"), IFERROR(VLOOKUP(S8,Таблица1[],5,0),0))</f>
        <v>f</v>
      </c>
      <c r="AQ8" t="str">
        <f>_xlfn.CONCAT(IF(MOD(Table3[[#Headers],[8]],2),"", ", 0x"), IFERROR(VLOOKUP(T8,Таблица1[],5,0),0))</f>
        <v>, 0xf</v>
      </c>
      <c r="AR8" t="str">
        <f>_xlfn.CONCAT(IF(MOD(Table3[[#Headers],[7]],2),"", ", 0x"), IFERROR(VLOOKUP(U8,Таблица1[],5,0),0))</f>
        <v>f</v>
      </c>
      <c r="AS8" t="str">
        <f>_xlfn.CONCAT(IF(MOD(Table3[[#Headers],[6]],2),"", ", 0x"), IFERROR(VLOOKUP(V8,Таблица1[],5,0),0))</f>
        <v>, 0xf</v>
      </c>
      <c r="AT8" t="str">
        <f>_xlfn.CONCAT(IF(MOD(Table3[[#Headers],[5]],2),"", ", 0x"), IFERROR(VLOOKUP(W8,Таблица1[],5,0),0))</f>
        <v>f</v>
      </c>
      <c r="AU8" t="str">
        <f>_xlfn.CONCAT(IF(MOD(Table3[[#Headers],[4]],2),"", ", 0x"), IFERROR(VLOOKUP(X8,Таблица1[],5,0),0))</f>
        <v>, 0xf</v>
      </c>
      <c r="AV8" t="str">
        <f>_xlfn.CONCAT(IF(MOD(Table3[[#Headers],[3]],2),"", ", 0x"), IFERROR(VLOOKUP(Y8,Таблица1[],5,0),0))</f>
        <v>f</v>
      </c>
      <c r="AW8" t="str">
        <f>_xlfn.CONCAT(IF(MOD(Table3[[#Headers],[2]],2),"", ", 0x"), IFERROR(VLOOKUP(Z8,Таблица1[],5,0),0))</f>
        <v>, 0x1</v>
      </c>
      <c r="AX8" t="str">
        <f>_xlfn.CONCAT(IF(MOD(Table3[[#Headers],[1]],2),"", ", 0x"), IFERROR(VLOOKUP(AA8,Таблица1[],5,0),0))</f>
        <v>2</v>
      </c>
    </row>
    <row r="9" spans="2:50" x14ac:dyDescent="0.45">
      <c r="B9" s="43">
        <v>16</v>
      </c>
      <c r="C9" s="43">
        <v>10</v>
      </c>
      <c r="D9" s="43">
        <v>16</v>
      </c>
      <c r="E9" s="43">
        <v>1</v>
      </c>
      <c r="F9" t="str">
        <f t="shared" si="0"/>
        <v xml:space="preserve">16,10,16,1 </v>
      </c>
      <c r="H9" s="50" t="s">
        <v>43</v>
      </c>
      <c r="I9" s="50" t="s">
        <v>43</v>
      </c>
      <c r="J9" s="50" t="s">
        <v>43</v>
      </c>
      <c r="K9" s="50" t="s">
        <v>43</v>
      </c>
      <c r="L9" s="50" t="s">
        <v>43</v>
      </c>
      <c r="M9" s="50" t="s">
        <v>43</v>
      </c>
      <c r="N9" s="50" t="s">
        <v>43</v>
      </c>
      <c r="O9" s="50" t="s">
        <v>43</v>
      </c>
      <c r="P9" s="50" t="s">
        <v>43</v>
      </c>
      <c r="Q9" s="50" t="s">
        <v>43</v>
      </c>
      <c r="R9" s="50" t="s">
        <v>43</v>
      </c>
      <c r="S9" s="50" t="s">
        <v>43</v>
      </c>
      <c r="T9" s="50" t="s">
        <v>43</v>
      </c>
      <c r="U9" s="50" t="s">
        <v>43</v>
      </c>
      <c r="V9" s="50" t="s">
        <v>43</v>
      </c>
      <c r="W9" s="50" t="s">
        <v>43</v>
      </c>
      <c r="X9" s="50" t="s">
        <v>43</v>
      </c>
      <c r="Y9" s="51" t="s">
        <v>31</v>
      </c>
      <c r="Z9" s="51" t="s">
        <v>32</v>
      </c>
      <c r="AA9" s="51" t="s">
        <v>33</v>
      </c>
      <c r="AC9" t="str">
        <f>CONCATENATE($X$2,F9,Table3[[#This Row],[20]],Table3[[#This Row],[19]],Table3[[#This Row],[18]],Table3[[#This Row],[17]],Table3[[#This Row],[16]],Table3[[#This Row],[15]],Table3[[#This Row],[14]],Table3[[#This Row],[13]],Table3[[#This Row],[12]],Table3[[#This Row],[11]],Table3[[#This Row],[10]],Table3[[#This Row],[9]],Table3[[#This Row],[8]],Table3[[#This Row],[7]],Table3[[#This Row],[6]],Table3[[#This Row],[5]],Table3[[#This Row],[4]],Table3[[#This Row],[3]],Table3[[#This Row],[2]],Table3[[#This Row],[1]])</f>
        <v>.DB   16,10,16,1 , 0xff, 0xff, 0xff, 0xff, 0xff, 0xff, 0xff, 0xff, 0xf1, 0x23</v>
      </c>
      <c r="AD9" s="43" t="s">
        <v>24</v>
      </c>
      <c r="AE9" t="str">
        <f>_xlfn.CONCAT(IF(MOD(Table3[[#Headers],[20]],2),"", ", 0x"), IFERROR(VLOOKUP(H9,Таблица1[],5,0),0))</f>
        <v>, 0xf</v>
      </c>
      <c r="AF9" t="str">
        <f>_xlfn.CONCAT(IF(MOD(Table3[[#Headers],[19]],2),"", ", 0x"), IFERROR(VLOOKUP(I9,Таблица1[],5,0),0))</f>
        <v>f</v>
      </c>
      <c r="AG9" t="str">
        <f>_xlfn.CONCAT(IF(MOD(Table3[[#Headers],[18]],2),"", ", 0x"), IFERROR(VLOOKUP(J9,Таблица1[],5,0),0))</f>
        <v>, 0xf</v>
      </c>
      <c r="AH9" t="str">
        <f>_xlfn.CONCAT(IF(MOD(Table3[[#Headers],[17]],2),"", ", 0x"), IFERROR(VLOOKUP(K9,Таблица1[],5,0),0))</f>
        <v>f</v>
      </c>
      <c r="AI9" t="str">
        <f>_xlfn.CONCAT(IF(MOD(Table3[[#Headers],[16]],2),"", ", 0x"), IFERROR(VLOOKUP(L9,Таблица1[],5,0),0))</f>
        <v>, 0xf</v>
      </c>
      <c r="AJ9" t="str">
        <f>_xlfn.CONCAT(IF(MOD(Table3[[#Headers],[15]],2),"", ", 0x"), IFERROR(VLOOKUP(M9,Таблица1[],5,0),0))</f>
        <v>f</v>
      </c>
      <c r="AK9" t="str">
        <f>_xlfn.CONCAT(IF(MOD(Table3[[#Headers],[14]],2),"", ", 0x"), IFERROR(VLOOKUP(N9,Таблица1[],5,0),0))</f>
        <v>, 0xf</v>
      </c>
      <c r="AL9" t="str">
        <f>_xlfn.CONCAT(IF(MOD(Table3[[#Headers],[13]],2),"", ", 0x"), IFERROR(VLOOKUP(O9,Таблица1[],5,0),0))</f>
        <v>f</v>
      </c>
      <c r="AM9" t="str">
        <f>_xlfn.CONCAT(IF(MOD(Table3[[#Headers],[12]],2),"", ", 0x"), IFERROR(VLOOKUP(P9,Таблица1[],5,0),0))</f>
        <v>, 0xf</v>
      </c>
      <c r="AN9" t="str">
        <f>_xlfn.CONCAT(IF(MOD(Table3[[#Headers],[11]],2),"", ", 0x"), IFERROR(VLOOKUP(Q9,Таблица1[],5,0),0))</f>
        <v>f</v>
      </c>
      <c r="AO9" t="str">
        <f>_xlfn.CONCAT(IF(MOD(Table3[[#Headers],[10]],2),"", ", 0x"), IFERROR(VLOOKUP(R9,Таблица1[],5,0),0))</f>
        <v>, 0xf</v>
      </c>
      <c r="AP9" t="str">
        <f>_xlfn.CONCAT(IF(MOD(Table3[[#Headers],[9]],2),"", ", 0x"), IFERROR(VLOOKUP(S9,Таблица1[],5,0),0))</f>
        <v>f</v>
      </c>
      <c r="AQ9" t="str">
        <f>_xlfn.CONCAT(IF(MOD(Table3[[#Headers],[8]],2),"", ", 0x"), IFERROR(VLOOKUP(T9,Таблица1[],5,0),0))</f>
        <v>, 0xf</v>
      </c>
      <c r="AR9" t="str">
        <f>_xlfn.CONCAT(IF(MOD(Table3[[#Headers],[7]],2),"", ", 0x"), IFERROR(VLOOKUP(U9,Таблица1[],5,0),0))</f>
        <v>f</v>
      </c>
      <c r="AS9" t="str">
        <f>_xlfn.CONCAT(IF(MOD(Table3[[#Headers],[6]],2),"", ", 0x"), IFERROR(VLOOKUP(V9,Таблица1[],5,0),0))</f>
        <v>, 0xf</v>
      </c>
      <c r="AT9" t="str">
        <f>_xlfn.CONCAT(IF(MOD(Table3[[#Headers],[5]],2),"", ", 0x"), IFERROR(VLOOKUP(W9,Таблица1[],5,0),0))</f>
        <v>f</v>
      </c>
      <c r="AU9" t="str">
        <f>_xlfn.CONCAT(IF(MOD(Table3[[#Headers],[4]],2),"", ", 0x"), IFERROR(VLOOKUP(X9,Таблица1[],5,0),0))</f>
        <v>, 0xf</v>
      </c>
      <c r="AV9" t="str">
        <f>_xlfn.CONCAT(IF(MOD(Table3[[#Headers],[3]],2),"", ", 0x"), IFERROR(VLOOKUP(Y9,Таблица1[],5,0),0))</f>
        <v>1</v>
      </c>
      <c r="AW9" t="str">
        <f>_xlfn.CONCAT(IF(MOD(Table3[[#Headers],[2]],2),"", ", 0x"), IFERROR(VLOOKUP(Z9,Таблица1[],5,0),0))</f>
        <v>, 0x2</v>
      </c>
      <c r="AX9" t="str">
        <f>_xlfn.CONCAT(IF(MOD(Table3[[#Headers],[1]],2),"", ", 0x"), IFERROR(VLOOKUP(AA9,Таблица1[],5,0),0))</f>
        <v>3</v>
      </c>
    </row>
    <row r="10" spans="2:50" x14ac:dyDescent="0.45">
      <c r="B10" s="43">
        <v>16</v>
      </c>
      <c r="C10" s="43">
        <v>10</v>
      </c>
      <c r="D10" s="43">
        <v>16</v>
      </c>
      <c r="E10" s="43">
        <v>1</v>
      </c>
      <c r="F10" t="str">
        <f t="shared" si="0"/>
        <v xml:space="preserve">16,10,16,1 </v>
      </c>
      <c r="H10" s="50" t="s">
        <v>43</v>
      </c>
      <c r="I10" s="50" t="s">
        <v>43</v>
      </c>
      <c r="J10" s="50" t="s">
        <v>43</v>
      </c>
      <c r="K10" s="50" t="s">
        <v>43</v>
      </c>
      <c r="L10" s="50" t="s">
        <v>43</v>
      </c>
      <c r="M10" s="50" t="s">
        <v>43</v>
      </c>
      <c r="N10" s="50" t="s">
        <v>43</v>
      </c>
      <c r="O10" s="50" t="s">
        <v>43</v>
      </c>
      <c r="P10" s="50" t="s">
        <v>43</v>
      </c>
      <c r="Q10" s="50" t="s">
        <v>43</v>
      </c>
      <c r="R10" s="50" t="s">
        <v>43</v>
      </c>
      <c r="S10" s="50" t="s">
        <v>43</v>
      </c>
      <c r="T10" s="50" t="s">
        <v>43</v>
      </c>
      <c r="U10" s="50" t="s">
        <v>43</v>
      </c>
      <c r="V10" s="50" t="s">
        <v>43</v>
      </c>
      <c r="W10" s="50" t="s">
        <v>43</v>
      </c>
      <c r="X10" s="51" t="s">
        <v>31</v>
      </c>
      <c r="Y10" s="51" t="s">
        <v>32</v>
      </c>
      <c r="Z10" s="51" t="s">
        <v>33</v>
      </c>
      <c r="AA10" s="51" t="s">
        <v>35</v>
      </c>
      <c r="AC10" t="str">
        <f>CONCATENATE($X$2,F10,Table3[[#This Row],[20]],Table3[[#This Row],[19]],Table3[[#This Row],[18]],Table3[[#This Row],[17]],Table3[[#This Row],[16]],Table3[[#This Row],[15]],Table3[[#This Row],[14]],Table3[[#This Row],[13]],Table3[[#This Row],[12]],Table3[[#This Row],[11]],Table3[[#This Row],[10]],Table3[[#This Row],[9]],Table3[[#This Row],[8]],Table3[[#This Row],[7]],Table3[[#This Row],[6]],Table3[[#This Row],[5]],Table3[[#This Row],[4]],Table3[[#This Row],[3]],Table3[[#This Row],[2]],Table3[[#This Row],[1]])</f>
        <v>.DB   16,10,16,1 , 0xff, 0xff, 0xff, 0xff, 0xff, 0xff, 0xff, 0xff, 0x12, 0x34</v>
      </c>
      <c r="AD10" s="43" t="s">
        <v>24</v>
      </c>
      <c r="AE10" t="str">
        <f>_xlfn.CONCAT(IF(MOD(Table3[[#Headers],[20]],2),"", ", 0x"), IFERROR(VLOOKUP(H10,Таблица1[],5,0),0))</f>
        <v>, 0xf</v>
      </c>
      <c r="AF10" t="str">
        <f>_xlfn.CONCAT(IF(MOD(Table3[[#Headers],[19]],2),"", ", 0x"), IFERROR(VLOOKUP(I10,Таблица1[],5,0),0))</f>
        <v>f</v>
      </c>
      <c r="AG10" t="str">
        <f>_xlfn.CONCAT(IF(MOD(Table3[[#Headers],[18]],2),"", ", 0x"), IFERROR(VLOOKUP(J10,Таблица1[],5,0),0))</f>
        <v>, 0xf</v>
      </c>
      <c r="AH10" t="str">
        <f>_xlfn.CONCAT(IF(MOD(Table3[[#Headers],[17]],2),"", ", 0x"), IFERROR(VLOOKUP(K10,Таблица1[],5,0),0))</f>
        <v>f</v>
      </c>
      <c r="AI10" t="str">
        <f>_xlfn.CONCAT(IF(MOD(Table3[[#Headers],[16]],2),"", ", 0x"), IFERROR(VLOOKUP(L10,Таблица1[],5,0),0))</f>
        <v>, 0xf</v>
      </c>
      <c r="AJ10" t="str">
        <f>_xlfn.CONCAT(IF(MOD(Table3[[#Headers],[15]],2),"", ", 0x"), IFERROR(VLOOKUP(M10,Таблица1[],5,0),0))</f>
        <v>f</v>
      </c>
      <c r="AK10" t="str">
        <f>_xlfn.CONCAT(IF(MOD(Table3[[#Headers],[14]],2),"", ", 0x"), IFERROR(VLOOKUP(N10,Таблица1[],5,0),0))</f>
        <v>, 0xf</v>
      </c>
      <c r="AL10" t="str">
        <f>_xlfn.CONCAT(IF(MOD(Table3[[#Headers],[13]],2),"", ", 0x"), IFERROR(VLOOKUP(O10,Таблица1[],5,0),0))</f>
        <v>f</v>
      </c>
      <c r="AM10" t="str">
        <f>_xlfn.CONCAT(IF(MOD(Table3[[#Headers],[12]],2),"", ", 0x"), IFERROR(VLOOKUP(P10,Таблица1[],5,0),0))</f>
        <v>, 0xf</v>
      </c>
      <c r="AN10" t="str">
        <f>_xlfn.CONCAT(IF(MOD(Table3[[#Headers],[11]],2),"", ", 0x"), IFERROR(VLOOKUP(Q10,Таблица1[],5,0),0))</f>
        <v>f</v>
      </c>
      <c r="AO10" t="str">
        <f>_xlfn.CONCAT(IF(MOD(Table3[[#Headers],[10]],2),"", ", 0x"), IFERROR(VLOOKUP(R10,Таблица1[],5,0),0))</f>
        <v>, 0xf</v>
      </c>
      <c r="AP10" t="str">
        <f>_xlfn.CONCAT(IF(MOD(Table3[[#Headers],[9]],2),"", ", 0x"), IFERROR(VLOOKUP(S10,Таблица1[],5,0),0))</f>
        <v>f</v>
      </c>
      <c r="AQ10" t="str">
        <f>_xlfn.CONCAT(IF(MOD(Table3[[#Headers],[8]],2),"", ", 0x"), IFERROR(VLOOKUP(T10,Таблица1[],5,0),0))</f>
        <v>, 0xf</v>
      </c>
      <c r="AR10" t="str">
        <f>_xlfn.CONCAT(IF(MOD(Table3[[#Headers],[7]],2),"", ", 0x"), IFERROR(VLOOKUP(U10,Таблица1[],5,0),0))</f>
        <v>f</v>
      </c>
      <c r="AS10" t="str">
        <f>_xlfn.CONCAT(IF(MOD(Table3[[#Headers],[6]],2),"", ", 0x"), IFERROR(VLOOKUP(V10,Таблица1[],5,0),0))</f>
        <v>, 0xf</v>
      </c>
      <c r="AT10" t="str">
        <f>_xlfn.CONCAT(IF(MOD(Table3[[#Headers],[5]],2),"", ", 0x"), IFERROR(VLOOKUP(W10,Таблица1[],5,0),0))</f>
        <v>f</v>
      </c>
      <c r="AU10" t="str">
        <f>_xlfn.CONCAT(IF(MOD(Table3[[#Headers],[4]],2),"", ", 0x"), IFERROR(VLOOKUP(X10,Таблица1[],5,0),0))</f>
        <v>, 0x1</v>
      </c>
      <c r="AV10" t="str">
        <f>_xlfn.CONCAT(IF(MOD(Table3[[#Headers],[3]],2),"", ", 0x"), IFERROR(VLOOKUP(Y10,Таблица1[],5,0),0))</f>
        <v>2</v>
      </c>
      <c r="AW10" t="str">
        <f>_xlfn.CONCAT(IF(MOD(Table3[[#Headers],[2]],2),"", ", 0x"), IFERROR(VLOOKUP(Z10,Таблица1[],5,0),0))</f>
        <v>, 0x3</v>
      </c>
      <c r="AX10" t="str">
        <f>_xlfn.CONCAT(IF(MOD(Table3[[#Headers],[1]],2),"", ", 0x"), IFERROR(VLOOKUP(AA10,Таблица1[],5,0),0))</f>
        <v>4</v>
      </c>
    </row>
    <row r="11" spans="2:50" x14ac:dyDescent="0.45">
      <c r="B11" s="43">
        <v>16</v>
      </c>
      <c r="C11" s="43">
        <v>10</v>
      </c>
      <c r="D11" s="43">
        <v>16</v>
      </c>
      <c r="E11" s="43">
        <v>1</v>
      </c>
      <c r="F11" t="str">
        <f t="shared" si="0"/>
        <v xml:space="preserve">16,10,16,1 </v>
      </c>
      <c r="H11" s="50" t="s">
        <v>43</v>
      </c>
      <c r="I11" s="50" t="s">
        <v>43</v>
      </c>
      <c r="J11" s="50" t="s">
        <v>43</v>
      </c>
      <c r="K11" s="50" t="s">
        <v>43</v>
      </c>
      <c r="L11" s="50" t="s">
        <v>43</v>
      </c>
      <c r="M11" s="50" t="s">
        <v>43</v>
      </c>
      <c r="N11" s="50" t="s">
        <v>43</v>
      </c>
      <c r="O11" s="50" t="s">
        <v>43</v>
      </c>
      <c r="P11" s="50" t="s">
        <v>43</v>
      </c>
      <c r="Q11" s="50" t="s">
        <v>43</v>
      </c>
      <c r="R11" s="50" t="s">
        <v>43</v>
      </c>
      <c r="S11" s="50" t="s">
        <v>43</v>
      </c>
      <c r="T11" s="50" t="s">
        <v>43</v>
      </c>
      <c r="U11" s="50" t="s">
        <v>43</v>
      </c>
      <c r="V11" s="50" t="s">
        <v>43</v>
      </c>
      <c r="W11" s="51" t="s">
        <v>31</v>
      </c>
      <c r="X11" s="51" t="s">
        <v>32</v>
      </c>
      <c r="Y11" s="51" t="s">
        <v>33</v>
      </c>
      <c r="Z11" s="51" t="s">
        <v>35</v>
      </c>
      <c r="AA11" s="51" t="s">
        <v>37</v>
      </c>
      <c r="AC11" t="str">
        <f>CONCATENATE($X$2,F11,Table3[[#This Row],[20]],Table3[[#This Row],[19]],Table3[[#This Row],[18]],Table3[[#This Row],[17]],Table3[[#This Row],[16]],Table3[[#This Row],[15]],Table3[[#This Row],[14]],Table3[[#This Row],[13]],Table3[[#This Row],[12]],Table3[[#This Row],[11]],Table3[[#This Row],[10]],Table3[[#This Row],[9]],Table3[[#This Row],[8]],Table3[[#This Row],[7]],Table3[[#This Row],[6]],Table3[[#This Row],[5]],Table3[[#This Row],[4]],Table3[[#This Row],[3]],Table3[[#This Row],[2]],Table3[[#This Row],[1]])</f>
        <v>.DB   16,10,16,1 , 0xff, 0xff, 0xff, 0xff, 0xff, 0xff, 0xff, 0xf1, 0x23, 0x45</v>
      </c>
      <c r="AD11" s="43" t="s">
        <v>24</v>
      </c>
      <c r="AE11" t="str">
        <f>_xlfn.CONCAT(IF(MOD(Table3[[#Headers],[20]],2),"", ", 0x"), IFERROR(VLOOKUP(H11,Таблица1[],5,0),0))</f>
        <v>, 0xf</v>
      </c>
      <c r="AF11" t="str">
        <f>_xlfn.CONCAT(IF(MOD(Table3[[#Headers],[19]],2),"", ", 0x"), IFERROR(VLOOKUP(I11,Таблица1[],5,0),0))</f>
        <v>f</v>
      </c>
      <c r="AG11" t="str">
        <f>_xlfn.CONCAT(IF(MOD(Table3[[#Headers],[18]],2),"", ", 0x"), IFERROR(VLOOKUP(J11,Таблица1[],5,0),0))</f>
        <v>, 0xf</v>
      </c>
      <c r="AH11" t="str">
        <f>_xlfn.CONCAT(IF(MOD(Table3[[#Headers],[17]],2),"", ", 0x"), IFERROR(VLOOKUP(K11,Таблица1[],5,0),0))</f>
        <v>f</v>
      </c>
      <c r="AI11" t="str">
        <f>_xlfn.CONCAT(IF(MOD(Table3[[#Headers],[16]],2),"", ", 0x"), IFERROR(VLOOKUP(L11,Таблица1[],5,0),0))</f>
        <v>, 0xf</v>
      </c>
      <c r="AJ11" t="str">
        <f>_xlfn.CONCAT(IF(MOD(Table3[[#Headers],[15]],2),"", ", 0x"), IFERROR(VLOOKUP(M11,Таблица1[],5,0),0))</f>
        <v>f</v>
      </c>
      <c r="AK11" t="str">
        <f>_xlfn.CONCAT(IF(MOD(Table3[[#Headers],[14]],2),"", ", 0x"), IFERROR(VLOOKUP(N11,Таблица1[],5,0),0))</f>
        <v>, 0xf</v>
      </c>
      <c r="AL11" t="str">
        <f>_xlfn.CONCAT(IF(MOD(Table3[[#Headers],[13]],2),"", ", 0x"), IFERROR(VLOOKUP(O11,Таблица1[],5,0),0))</f>
        <v>f</v>
      </c>
      <c r="AM11" t="str">
        <f>_xlfn.CONCAT(IF(MOD(Table3[[#Headers],[12]],2),"", ", 0x"), IFERROR(VLOOKUP(P11,Таблица1[],5,0),0))</f>
        <v>, 0xf</v>
      </c>
      <c r="AN11" t="str">
        <f>_xlfn.CONCAT(IF(MOD(Table3[[#Headers],[11]],2),"", ", 0x"), IFERROR(VLOOKUP(Q11,Таблица1[],5,0),0))</f>
        <v>f</v>
      </c>
      <c r="AO11" t="str">
        <f>_xlfn.CONCAT(IF(MOD(Table3[[#Headers],[10]],2),"", ", 0x"), IFERROR(VLOOKUP(R11,Таблица1[],5,0),0))</f>
        <v>, 0xf</v>
      </c>
      <c r="AP11" t="str">
        <f>_xlfn.CONCAT(IF(MOD(Table3[[#Headers],[9]],2),"", ", 0x"), IFERROR(VLOOKUP(S11,Таблица1[],5,0),0))</f>
        <v>f</v>
      </c>
      <c r="AQ11" t="str">
        <f>_xlfn.CONCAT(IF(MOD(Table3[[#Headers],[8]],2),"", ", 0x"), IFERROR(VLOOKUP(T11,Таблица1[],5,0),0))</f>
        <v>, 0xf</v>
      </c>
      <c r="AR11" t="str">
        <f>_xlfn.CONCAT(IF(MOD(Table3[[#Headers],[7]],2),"", ", 0x"), IFERROR(VLOOKUP(U11,Таблица1[],5,0),0))</f>
        <v>f</v>
      </c>
      <c r="AS11" t="str">
        <f>_xlfn.CONCAT(IF(MOD(Table3[[#Headers],[6]],2),"", ", 0x"), IFERROR(VLOOKUP(V11,Таблица1[],5,0),0))</f>
        <v>, 0xf</v>
      </c>
      <c r="AT11" t="str">
        <f>_xlfn.CONCAT(IF(MOD(Table3[[#Headers],[5]],2),"", ", 0x"), IFERROR(VLOOKUP(W11,Таблица1[],5,0),0))</f>
        <v>1</v>
      </c>
      <c r="AU11" t="str">
        <f>_xlfn.CONCAT(IF(MOD(Table3[[#Headers],[4]],2),"", ", 0x"), IFERROR(VLOOKUP(X11,Таблица1[],5,0),0))</f>
        <v>, 0x2</v>
      </c>
      <c r="AV11" t="str">
        <f>_xlfn.CONCAT(IF(MOD(Table3[[#Headers],[3]],2),"", ", 0x"), IFERROR(VLOOKUP(Y11,Таблица1[],5,0),0))</f>
        <v>3</v>
      </c>
      <c r="AW11" t="str">
        <f>_xlfn.CONCAT(IF(MOD(Table3[[#Headers],[2]],2),"", ", 0x"), IFERROR(VLOOKUP(Z11,Таблица1[],5,0),0))</f>
        <v>, 0x4</v>
      </c>
      <c r="AX11" t="str">
        <f>_xlfn.CONCAT(IF(MOD(Table3[[#Headers],[1]],2),"", ", 0x"), IFERROR(VLOOKUP(AA11,Таблица1[],5,0),0))</f>
        <v>5</v>
      </c>
    </row>
    <row r="12" spans="2:50" x14ac:dyDescent="0.45">
      <c r="B12" s="43">
        <v>16</v>
      </c>
      <c r="C12" s="43">
        <v>10</v>
      </c>
      <c r="D12" s="43">
        <v>16</v>
      </c>
      <c r="E12" s="43">
        <v>1</v>
      </c>
      <c r="F12" t="str">
        <f t="shared" si="0"/>
        <v xml:space="preserve">16,10,16,1 </v>
      </c>
      <c r="H12" s="50" t="s">
        <v>43</v>
      </c>
      <c r="I12" s="50" t="s">
        <v>43</v>
      </c>
      <c r="J12" s="50" t="s">
        <v>43</v>
      </c>
      <c r="K12" s="50" t="s">
        <v>43</v>
      </c>
      <c r="L12" s="50" t="s">
        <v>43</v>
      </c>
      <c r="M12" s="50" t="s">
        <v>43</v>
      </c>
      <c r="N12" s="50" t="s">
        <v>43</v>
      </c>
      <c r="O12" s="50" t="s">
        <v>43</v>
      </c>
      <c r="P12" s="50" t="s">
        <v>43</v>
      </c>
      <c r="Q12" s="50" t="s">
        <v>43</v>
      </c>
      <c r="R12" s="50" t="s">
        <v>43</v>
      </c>
      <c r="S12" s="50" t="s">
        <v>43</v>
      </c>
      <c r="T12" s="50" t="s">
        <v>43</v>
      </c>
      <c r="U12" s="50" t="s">
        <v>43</v>
      </c>
      <c r="V12" s="51" t="s">
        <v>31</v>
      </c>
      <c r="W12" s="51" t="s">
        <v>32</v>
      </c>
      <c r="X12" s="51" t="s">
        <v>33</v>
      </c>
      <c r="Y12" s="51" t="s">
        <v>35</v>
      </c>
      <c r="Z12" s="51" t="s">
        <v>37</v>
      </c>
      <c r="AA12" s="51" t="s">
        <v>39</v>
      </c>
      <c r="AC12" t="str">
        <f>CONCATENATE($X$2,F12,Table3[[#This Row],[20]],Table3[[#This Row],[19]],Table3[[#This Row],[18]],Table3[[#This Row],[17]],Table3[[#This Row],[16]],Table3[[#This Row],[15]],Table3[[#This Row],[14]],Table3[[#This Row],[13]],Table3[[#This Row],[12]],Table3[[#This Row],[11]],Table3[[#This Row],[10]],Table3[[#This Row],[9]],Table3[[#This Row],[8]],Table3[[#This Row],[7]],Table3[[#This Row],[6]],Table3[[#This Row],[5]],Table3[[#This Row],[4]],Table3[[#This Row],[3]],Table3[[#This Row],[2]],Table3[[#This Row],[1]])</f>
        <v>.DB   16,10,16,1 , 0xff, 0xff, 0xff, 0xff, 0xff, 0xff, 0xff, 0x12, 0x34, 0x56</v>
      </c>
      <c r="AD12" s="43" t="s">
        <v>24</v>
      </c>
      <c r="AE12" t="str">
        <f>_xlfn.CONCAT(IF(MOD(Table3[[#Headers],[20]],2),"", ", 0x"), IFERROR(VLOOKUP(H12,Таблица1[],5,0),0))</f>
        <v>, 0xf</v>
      </c>
      <c r="AF12" t="str">
        <f>_xlfn.CONCAT(IF(MOD(Table3[[#Headers],[19]],2),"", ", 0x"), IFERROR(VLOOKUP(I12,Таблица1[],5,0),0))</f>
        <v>f</v>
      </c>
      <c r="AG12" t="str">
        <f>_xlfn.CONCAT(IF(MOD(Table3[[#Headers],[18]],2),"", ", 0x"), IFERROR(VLOOKUP(J12,Таблица1[],5,0),0))</f>
        <v>, 0xf</v>
      </c>
      <c r="AH12" t="str">
        <f>_xlfn.CONCAT(IF(MOD(Table3[[#Headers],[17]],2),"", ", 0x"), IFERROR(VLOOKUP(K12,Таблица1[],5,0),0))</f>
        <v>f</v>
      </c>
      <c r="AI12" t="str">
        <f>_xlfn.CONCAT(IF(MOD(Table3[[#Headers],[16]],2),"", ", 0x"), IFERROR(VLOOKUP(L12,Таблица1[],5,0),0))</f>
        <v>, 0xf</v>
      </c>
      <c r="AJ12" t="str">
        <f>_xlfn.CONCAT(IF(MOD(Table3[[#Headers],[15]],2),"", ", 0x"), IFERROR(VLOOKUP(M12,Таблица1[],5,0),0))</f>
        <v>f</v>
      </c>
      <c r="AK12" t="str">
        <f>_xlfn.CONCAT(IF(MOD(Table3[[#Headers],[14]],2),"", ", 0x"), IFERROR(VLOOKUP(N12,Таблица1[],5,0),0))</f>
        <v>, 0xf</v>
      </c>
      <c r="AL12" t="str">
        <f>_xlfn.CONCAT(IF(MOD(Table3[[#Headers],[13]],2),"", ", 0x"), IFERROR(VLOOKUP(O12,Таблица1[],5,0),0))</f>
        <v>f</v>
      </c>
      <c r="AM12" t="str">
        <f>_xlfn.CONCAT(IF(MOD(Table3[[#Headers],[12]],2),"", ", 0x"), IFERROR(VLOOKUP(P12,Таблица1[],5,0),0))</f>
        <v>, 0xf</v>
      </c>
      <c r="AN12" t="str">
        <f>_xlfn.CONCAT(IF(MOD(Table3[[#Headers],[11]],2),"", ", 0x"), IFERROR(VLOOKUP(Q12,Таблица1[],5,0),0))</f>
        <v>f</v>
      </c>
      <c r="AO12" t="str">
        <f>_xlfn.CONCAT(IF(MOD(Table3[[#Headers],[10]],2),"", ", 0x"), IFERROR(VLOOKUP(R12,Таблица1[],5,0),0))</f>
        <v>, 0xf</v>
      </c>
      <c r="AP12" t="str">
        <f>_xlfn.CONCAT(IF(MOD(Table3[[#Headers],[9]],2),"", ", 0x"), IFERROR(VLOOKUP(S12,Таблица1[],5,0),0))</f>
        <v>f</v>
      </c>
      <c r="AQ12" t="str">
        <f>_xlfn.CONCAT(IF(MOD(Table3[[#Headers],[8]],2),"", ", 0x"), IFERROR(VLOOKUP(T12,Таблица1[],5,0),0))</f>
        <v>, 0xf</v>
      </c>
      <c r="AR12" t="str">
        <f>_xlfn.CONCAT(IF(MOD(Table3[[#Headers],[7]],2),"", ", 0x"), IFERROR(VLOOKUP(U12,Таблица1[],5,0),0))</f>
        <v>f</v>
      </c>
      <c r="AS12" t="str">
        <f>_xlfn.CONCAT(IF(MOD(Table3[[#Headers],[6]],2),"", ", 0x"), IFERROR(VLOOKUP(V12,Таблица1[],5,0),0))</f>
        <v>, 0x1</v>
      </c>
      <c r="AT12" t="str">
        <f>_xlfn.CONCAT(IF(MOD(Table3[[#Headers],[5]],2),"", ", 0x"), IFERROR(VLOOKUP(W12,Таблица1[],5,0),0))</f>
        <v>2</v>
      </c>
      <c r="AU12" t="str">
        <f>_xlfn.CONCAT(IF(MOD(Table3[[#Headers],[4]],2),"", ", 0x"), IFERROR(VLOOKUP(X12,Таблица1[],5,0),0))</f>
        <v>, 0x3</v>
      </c>
      <c r="AV12" t="str">
        <f>_xlfn.CONCAT(IF(MOD(Table3[[#Headers],[3]],2),"", ", 0x"), IFERROR(VLOOKUP(Y12,Таблица1[],5,0),0))</f>
        <v>4</v>
      </c>
      <c r="AW12" t="str">
        <f>_xlfn.CONCAT(IF(MOD(Table3[[#Headers],[2]],2),"", ", 0x"), IFERROR(VLOOKUP(Z12,Таблица1[],5,0),0))</f>
        <v>, 0x5</v>
      </c>
      <c r="AX12" t="str">
        <f>_xlfn.CONCAT(IF(MOD(Table3[[#Headers],[1]],2),"", ", 0x"), IFERROR(VLOOKUP(AA12,Таблица1[],5,0),0))</f>
        <v>6</v>
      </c>
    </row>
    <row r="13" spans="2:50" x14ac:dyDescent="0.45">
      <c r="B13" s="43">
        <v>16</v>
      </c>
      <c r="C13" s="43">
        <v>10</v>
      </c>
      <c r="D13" s="43">
        <v>16</v>
      </c>
      <c r="E13" s="43">
        <v>1</v>
      </c>
      <c r="F13" t="str">
        <f t="shared" si="0"/>
        <v xml:space="preserve">16,10,16,1 </v>
      </c>
      <c r="H13" s="50" t="s">
        <v>43</v>
      </c>
      <c r="I13" s="50" t="s">
        <v>43</v>
      </c>
      <c r="J13" s="50" t="s">
        <v>43</v>
      </c>
      <c r="K13" s="50" t="s">
        <v>43</v>
      </c>
      <c r="L13" s="50" t="s">
        <v>43</v>
      </c>
      <c r="M13" s="50" t="s">
        <v>43</v>
      </c>
      <c r="N13" s="50" t="s">
        <v>43</v>
      </c>
      <c r="O13" s="50" t="s">
        <v>43</v>
      </c>
      <c r="P13" s="50" t="s">
        <v>43</v>
      </c>
      <c r="Q13" s="50" t="s">
        <v>43</v>
      </c>
      <c r="R13" s="50" t="s">
        <v>43</v>
      </c>
      <c r="S13" s="50" t="s">
        <v>43</v>
      </c>
      <c r="T13" s="50" t="s">
        <v>43</v>
      </c>
      <c r="U13" s="51" t="s">
        <v>31</v>
      </c>
      <c r="V13" s="51" t="s">
        <v>32</v>
      </c>
      <c r="W13" s="51" t="s">
        <v>33</v>
      </c>
      <c r="X13" s="51" t="s">
        <v>35</v>
      </c>
      <c r="Y13" s="51" t="s">
        <v>37</v>
      </c>
      <c r="Z13" s="51" t="s">
        <v>39</v>
      </c>
      <c r="AA13" s="51" t="s">
        <v>40</v>
      </c>
      <c r="AC13" t="str">
        <f>CONCATENATE($X$2,F13,Table3[[#This Row],[20]],Table3[[#This Row],[19]],Table3[[#This Row],[18]],Table3[[#This Row],[17]],Table3[[#This Row],[16]],Table3[[#This Row],[15]],Table3[[#This Row],[14]],Table3[[#This Row],[13]],Table3[[#This Row],[12]],Table3[[#This Row],[11]],Table3[[#This Row],[10]],Table3[[#This Row],[9]],Table3[[#This Row],[8]],Table3[[#This Row],[7]],Table3[[#This Row],[6]],Table3[[#This Row],[5]],Table3[[#This Row],[4]],Table3[[#This Row],[3]],Table3[[#This Row],[2]],Table3[[#This Row],[1]])</f>
        <v>.DB   16,10,16,1 , 0xff, 0xff, 0xff, 0xff, 0xff, 0xff, 0xf1, 0x23, 0x45, 0x67</v>
      </c>
      <c r="AD13" s="43" t="s">
        <v>24</v>
      </c>
      <c r="AE13" t="str">
        <f>_xlfn.CONCAT(IF(MOD(Table3[[#Headers],[20]],2),"", ", 0x"), IFERROR(VLOOKUP(H13,Таблица1[],5,0),0))</f>
        <v>, 0xf</v>
      </c>
      <c r="AF13" t="str">
        <f>_xlfn.CONCAT(IF(MOD(Table3[[#Headers],[19]],2),"", ", 0x"), IFERROR(VLOOKUP(I13,Таблица1[],5,0),0))</f>
        <v>f</v>
      </c>
      <c r="AG13" t="str">
        <f>_xlfn.CONCAT(IF(MOD(Table3[[#Headers],[18]],2),"", ", 0x"), IFERROR(VLOOKUP(J13,Таблица1[],5,0),0))</f>
        <v>, 0xf</v>
      </c>
      <c r="AH13" t="str">
        <f>_xlfn.CONCAT(IF(MOD(Table3[[#Headers],[17]],2),"", ", 0x"), IFERROR(VLOOKUP(K13,Таблица1[],5,0),0))</f>
        <v>f</v>
      </c>
      <c r="AI13" t="str">
        <f>_xlfn.CONCAT(IF(MOD(Table3[[#Headers],[16]],2),"", ", 0x"), IFERROR(VLOOKUP(L13,Таблица1[],5,0),0))</f>
        <v>, 0xf</v>
      </c>
      <c r="AJ13" t="str">
        <f>_xlfn.CONCAT(IF(MOD(Table3[[#Headers],[15]],2),"", ", 0x"), IFERROR(VLOOKUP(M13,Таблица1[],5,0),0))</f>
        <v>f</v>
      </c>
      <c r="AK13" t="str">
        <f>_xlfn.CONCAT(IF(MOD(Table3[[#Headers],[14]],2),"", ", 0x"), IFERROR(VLOOKUP(N13,Таблица1[],5,0),0))</f>
        <v>, 0xf</v>
      </c>
      <c r="AL13" t="str">
        <f>_xlfn.CONCAT(IF(MOD(Table3[[#Headers],[13]],2),"", ", 0x"), IFERROR(VLOOKUP(O13,Таблица1[],5,0),0))</f>
        <v>f</v>
      </c>
      <c r="AM13" t="str">
        <f>_xlfn.CONCAT(IF(MOD(Table3[[#Headers],[12]],2),"", ", 0x"), IFERROR(VLOOKUP(P13,Таблица1[],5,0),0))</f>
        <v>, 0xf</v>
      </c>
      <c r="AN13" t="str">
        <f>_xlfn.CONCAT(IF(MOD(Table3[[#Headers],[11]],2),"", ", 0x"), IFERROR(VLOOKUP(Q13,Таблица1[],5,0),0))</f>
        <v>f</v>
      </c>
      <c r="AO13" t="str">
        <f>_xlfn.CONCAT(IF(MOD(Table3[[#Headers],[10]],2),"", ", 0x"), IFERROR(VLOOKUP(R13,Таблица1[],5,0),0))</f>
        <v>, 0xf</v>
      </c>
      <c r="AP13" t="str">
        <f>_xlfn.CONCAT(IF(MOD(Table3[[#Headers],[9]],2),"", ", 0x"), IFERROR(VLOOKUP(S13,Таблица1[],5,0),0))</f>
        <v>f</v>
      </c>
      <c r="AQ13" t="str">
        <f>_xlfn.CONCAT(IF(MOD(Table3[[#Headers],[8]],2),"", ", 0x"), IFERROR(VLOOKUP(T13,Таблица1[],5,0),0))</f>
        <v>, 0xf</v>
      </c>
      <c r="AR13" t="str">
        <f>_xlfn.CONCAT(IF(MOD(Table3[[#Headers],[7]],2),"", ", 0x"), IFERROR(VLOOKUP(U13,Таблица1[],5,0),0))</f>
        <v>1</v>
      </c>
      <c r="AS13" t="str">
        <f>_xlfn.CONCAT(IF(MOD(Table3[[#Headers],[6]],2),"", ", 0x"), IFERROR(VLOOKUP(V13,Таблица1[],5,0),0))</f>
        <v>, 0x2</v>
      </c>
      <c r="AT13" t="str">
        <f>_xlfn.CONCAT(IF(MOD(Table3[[#Headers],[5]],2),"", ", 0x"), IFERROR(VLOOKUP(W13,Таблица1[],5,0),0))</f>
        <v>3</v>
      </c>
      <c r="AU13" t="str">
        <f>_xlfn.CONCAT(IF(MOD(Table3[[#Headers],[4]],2),"", ", 0x"), IFERROR(VLOOKUP(X13,Таблица1[],5,0),0))</f>
        <v>, 0x4</v>
      </c>
      <c r="AV13" t="str">
        <f>_xlfn.CONCAT(IF(MOD(Table3[[#Headers],[3]],2),"", ", 0x"), IFERROR(VLOOKUP(Y13,Таблица1[],5,0),0))</f>
        <v>5</v>
      </c>
      <c r="AW13" t="str">
        <f>_xlfn.CONCAT(IF(MOD(Table3[[#Headers],[2]],2),"", ", 0x"), IFERROR(VLOOKUP(Z13,Таблица1[],5,0),0))</f>
        <v>, 0x6</v>
      </c>
      <c r="AX13" t="str">
        <f>_xlfn.CONCAT(IF(MOD(Table3[[#Headers],[1]],2),"", ", 0x"), IFERROR(VLOOKUP(AA13,Таблица1[],5,0),0))</f>
        <v>7</v>
      </c>
    </row>
    <row r="14" spans="2:50" x14ac:dyDescent="0.45">
      <c r="B14" s="43">
        <v>16</v>
      </c>
      <c r="C14" s="43">
        <v>10</v>
      </c>
      <c r="D14" s="43">
        <v>16</v>
      </c>
      <c r="E14" s="43">
        <v>1</v>
      </c>
      <c r="F14" t="str">
        <f t="shared" si="0"/>
        <v xml:space="preserve">16,10,16,1 </v>
      </c>
      <c r="H14" s="50" t="s">
        <v>43</v>
      </c>
      <c r="I14" s="50" t="s">
        <v>43</v>
      </c>
      <c r="J14" s="50" t="s">
        <v>43</v>
      </c>
      <c r="K14" s="50" t="s">
        <v>43</v>
      </c>
      <c r="L14" s="50" t="s">
        <v>43</v>
      </c>
      <c r="M14" s="50" t="s">
        <v>43</v>
      </c>
      <c r="N14" s="50" t="s">
        <v>43</v>
      </c>
      <c r="O14" s="50" t="s">
        <v>43</v>
      </c>
      <c r="P14" s="50" t="s">
        <v>43</v>
      </c>
      <c r="Q14" s="50" t="s">
        <v>43</v>
      </c>
      <c r="R14" s="50" t="s">
        <v>43</v>
      </c>
      <c r="S14" s="50" t="s">
        <v>43</v>
      </c>
      <c r="T14" s="51" t="s">
        <v>31</v>
      </c>
      <c r="U14" s="51" t="s">
        <v>32</v>
      </c>
      <c r="V14" s="51" t="s">
        <v>33</v>
      </c>
      <c r="W14" s="51" t="s">
        <v>35</v>
      </c>
      <c r="X14" s="51" t="s">
        <v>37</v>
      </c>
      <c r="Y14" s="51" t="s">
        <v>39</v>
      </c>
      <c r="Z14" s="51" t="s">
        <v>40</v>
      </c>
      <c r="AA14" s="50" t="s">
        <v>43</v>
      </c>
      <c r="AC14" t="str">
        <f>CONCATENATE($X$2,F14,Table3[[#This Row],[20]],Table3[[#This Row],[19]],Table3[[#This Row],[18]],Table3[[#This Row],[17]],Table3[[#This Row],[16]],Table3[[#This Row],[15]],Table3[[#This Row],[14]],Table3[[#This Row],[13]],Table3[[#This Row],[12]],Table3[[#This Row],[11]],Table3[[#This Row],[10]],Table3[[#This Row],[9]],Table3[[#This Row],[8]],Table3[[#This Row],[7]],Table3[[#This Row],[6]],Table3[[#This Row],[5]],Table3[[#This Row],[4]],Table3[[#This Row],[3]],Table3[[#This Row],[2]],Table3[[#This Row],[1]])</f>
        <v>.DB   16,10,16,1 , 0xff, 0xff, 0xff, 0xff, 0xff, 0xff, 0x12, 0x34, 0x56, 0x7f</v>
      </c>
      <c r="AD14" s="43" t="s">
        <v>24</v>
      </c>
      <c r="AE14" t="str">
        <f>_xlfn.CONCAT(IF(MOD(Table3[[#Headers],[20]],2),"", ", 0x"), IFERROR(VLOOKUP(H14,Таблица1[],5,0),0))</f>
        <v>, 0xf</v>
      </c>
      <c r="AF14" t="str">
        <f>_xlfn.CONCAT(IF(MOD(Table3[[#Headers],[19]],2),"", ", 0x"), IFERROR(VLOOKUP(I14,Таблица1[],5,0),0))</f>
        <v>f</v>
      </c>
      <c r="AG14" t="str">
        <f>_xlfn.CONCAT(IF(MOD(Table3[[#Headers],[18]],2),"", ", 0x"), IFERROR(VLOOKUP(J14,Таблица1[],5,0),0))</f>
        <v>, 0xf</v>
      </c>
      <c r="AH14" t="str">
        <f>_xlfn.CONCAT(IF(MOD(Table3[[#Headers],[17]],2),"", ", 0x"), IFERROR(VLOOKUP(K14,Таблица1[],5,0),0))</f>
        <v>f</v>
      </c>
      <c r="AI14" t="str">
        <f>_xlfn.CONCAT(IF(MOD(Table3[[#Headers],[16]],2),"", ", 0x"), IFERROR(VLOOKUP(L14,Таблица1[],5,0),0))</f>
        <v>, 0xf</v>
      </c>
      <c r="AJ14" t="str">
        <f>_xlfn.CONCAT(IF(MOD(Table3[[#Headers],[15]],2),"", ", 0x"), IFERROR(VLOOKUP(M14,Таблица1[],5,0),0))</f>
        <v>f</v>
      </c>
      <c r="AK14" t="str">
        <f>_xlfn.CONCAT(IF(MOD(Table3[[#Headers],[14]],2),"", ", 0x"), IFERROR(VLOOKUP(N14,Таблица1[],5,0),0))</f>
        <v>, 0xf</v>
      </c>
      <c r="AL14" t="str">
        <f>_xlfn.CONCAT(IF(MOD(Table3[[#Headers],[13]],2),"", ", 0x"), IFERROR(VLOOKUP(O14,Таблица1[],5,0),0))</f>
        <v>f</v>
      </c>
      <c r="AM14" t="str">
        <f>_xlfn.CONCAT(IF(MOD(Table3[[#Headers],[12]],2),"", ", 0x"), IFERROR(VLOOKUP(P14,Таблица1[],5,0),0))</f>
        <v>, 0xf</v>
      </c>
      <c r="AN14" t="str">
        <f>_xlfn.CONCAT(IF(MOD(Table3[[#Headers],[11]],2),"", ", 0x"), IFERROR(VLOOKUP(Q14,Таблица1[],5,0),0))</f>
        <v>f</v>
      </c>
      <c r="AO14" t="str">
        <f>_xlfn.CONCAT(IF(MOD(Table3[[#Headers],[10]],2),"", ", 0x"), IFERROR(VLOOKUP(R14,Таблица1[],5,0),0))</f>
        <v>, 0xf</v>
      </c>
      <c r="AP14" t="str">
        <f>_xlfn.CONCAT(IF(MOD(Table3[[#Headers],[9]],2),"", ", 0x"), IFERROR(VLOOKUP(S14,Таблица1[],5,0),0))</f>
        <v>f</v>
      </c>
      <c r="AQ14" t="str">
        <f>_xlfn.CONCAT(IF(MOD(Table3[[#Headers],[8]],2),"", ", 0x"), IFERROR(VLOOKUP(T14,Таблица1[],5,0),0))</f>
        <v>, 0x1</v>
      </c>
      <c r="AR14" t="str">
        <f>_xlfn.CONCAT(IF(MOD(Table3[[#Headers],[7]],2),"", ", 0x"), IFERROR(VLOOKUP(U14,Таблица1[],5,0),0))</f>
        <v>2</v>
      </c>
      <c r="AS14" t="str">
        <f>_xlfn.CONCAT(IF(MOD(Table3[[#Headers],[6]],2),"", ", 0x"), IFERROR(VLOOKUP(V14,Таблица1[],5,0),0))</f>
        <v>, 0x3</v>
      </c>
      <c r="AT14" t="str">
        <f>_xlfn.CONCAT(IF(MOD(Table3[[#Headers],[5]],2),"", ", 0x"), IFERROR(VLOOKUP(W14,Таблица1[],5,0),0))</f>
        <v>4</v>
      </c>
      <c r="AU14" t="str">
        <f>_xlfn.CONCAT(IF(MOD(Table3[[#Headers],[4]],2),"", ", 0x"), IFERROR(VLOOKUP(X14,Таблица1[],5,0),0))</f>
        <v>, 0x5</v>
      </c>
      <c r="AV14" t="str">
        <f>_xlfn.CONCAT(IF(MOD(Table3[[#Headers],[3]],2),"", ", 0x"), IFERROR(VLOOKUP(Y14,Таблица1[],5,0),0))</f>
        <v>6</v>
      </c>
      <c r="AW14" t="str">
        <f>_xlfn.CONCAT(IF(MOD(Table3[[#Headers],[2]],2),"", ", 0x"), IFERROR(VLOOKUP(Z14,Таблица1[],5,0),0))</f>
        <v>, 0x7</v>
      </c>
      <c r="AX14" t="str">
        <f>_xlfn.CONCAT(IF(MOD(Table3[[#Headers],[1]],2),"", ", 0x"), IFERROR(VLOOKUP(AA14,Таблица1[],5,0),0))</f>
        <v>f</v>
      </c>
    </row>
    <row r="15" spans="2:50" x14ac:dyDescent="0.45">
      <c r="B15" s="43">
        <v>16</v>
      </c>
      <c r="C15" s="43">
        <v>10</v>
      </c>
      <c r="D15" s="43">
        <v>16</v>
      </c>
      <c r="E15" s="43">
        <v>1</v>
      </c>
      <c r="F15" t="str">
        <f t="shared" si="0"/>
        <v xml:space="preserve">16,10,16,1 </v>
      </c>
      <c r="H15" s="50" t="s">
        <v>43</v>
      </c>
      <c r="I15" s="50" t="s">
        <v>43</v>
      </c>
      <c r="J15" s="50" t="s">
        <v>43</v>
      </c>
      <c r="K15" s="50" t="s">
        <v>43</v>
      </c>
      <c r="L15" s="50" t="s">
        <v>43</v>
      </c>
      <c r="M15" s="50" t="s">
        <v>43</v>
      </c>
      <c r="N15" s="50" t="s">
        <v>43</v>
      </c>
      <c r="O15" s="50" t="s">
        <v>43</v>
      </c>
      <c r="P15" s="50" t="s">
        <v>43</v>
      </c>
      <c r="Q15" s="50" t="s">
        <v>43</v>
      </c>
      <c r="R15" s="50" t="s">
        <v>43</v>
      </c>
      <c r="S15" s="51" t="s">
        <v>31</v>
      </c>
      <c r="T15" s="51" t="s">
        <v>32</v>
      </c>
      <c r="U15" s="51" t="s">
        <v>33</v>
      </c>
      <c r="V15" s="51" t="s">
        <v>35</v>
      </c>
      <c r="W15" s="51" t="s">
        <v>37</v>
      </c>
      <c r="X15" s="51" t="s">
        <v>39</v>
      </c>
      <c r="Y15" s="51" t="s">
        <v>40</v>
      </c>
      <c r="Z15" s="50" t="s">
        <v>43</v>
      </c>
      <c r="AA15" s="50" t="s">
        <v>43</v>
      </c>
      <c r="AC15" t="str">
        <f>CONCATENATE($X$2,F15,Table3[[#This Row],[20]],Table3[[#This Row],[19]],Table3[[#This Row],[18]],Table3[[#This Row],[17]],Table3[[#This Row],[16]],Table3[[#This Row],[15]],Table3[[#This Row],[14]],Table3[[#This Row],[13]],Table3[[#This Row],[12]],Table3[[#This Row],[11]],Table3[[#This Row],[10]],Table3[[#This Row],[9]],Table3[[#This Row],[8]],Table3[[#This Row],[7]],Table3[[#This Row],[6]],Table3[[#This Row],[5]],Table3[[#This Row],[4]],Table3[[#This Row],[3]],Table3[[#This Row],[2]],Table3[[#This Row],[1]])</f>
        <v>.DB   16,10,16,1 , 0xff, 0xff, 0xff, 0xff, 0xff, 0xf1, 0x23, 0x45, 0x67, 0xff</v>
      </c>
      <c r="AD15" s="43" t="s">
        <v>24</v>
      </c>
      <c r="AE15" t="str">
        <f>_xlfn.CONCAT(IF(MOD(Table3[[#Headers],[20]],2),"", ", 0x"), IFERROR(VLOOKUP(H15,Таблица1[],5,0),0))</f>
        <v>, 0xf</v>
      </c>
      <c r="AF15" t="str">
        <f>_xlfn.CONCAT(IF(MOD(Table3[[#Headers],[19]],2),"", ", 0x"), IFERROR(VLOOKUP(I15,Таблица1[],5,0),0))</f>
        <v>f</v>
      </c>
      <c r="AG15" t="str">
        <f>_xlfn.CONCAT(IF(MOD(Table3[[#Headers],[18]],2),"", ", 0x"), IFERROR(VLOOKUP(J15,Таблица1[],5,0),0))</f>
        <v>, 0xf</v>
      </c>
      <c r="AH15" t="str">
        <f>_xlfn.CONCAT(IF(MOD(Table3[[#Headers],[17]],2),"", ", 0x"), IFERROR(VLOOKUP(K15,Таблица1[],5,0),0))</f>
        <v>f</v>
      </c>
      <c r="AI15" t="str">
        <f>_xlfn.CONCAT(IF(MOD(Table3[[#Headers],[16]],2),"", ", 0x"), IFERROR(VLOOKUP(L15,Таблица1[],5,0),0))</f>
        <v>, 0xf</v>
      </c>
      <c r="AJ15" t="str">
        <f>_xlfn.CONCAT(IF(MOD(Table3[[#Headers],[15]],2),"", ", 0x"), IFERROR(VLOOKUP(M15,Таблица1[],5,0),0))</f>
        <v>f</v>
      </c>
      <c r="AK15" t="str">
        <f>_xlfn.CONCAT(IF(MOD(Table3[[#Headers],[14]],2),"", ", 0x"), IFERROR(VLOOKUP(N15,Таблица1[],5,0),0))</f>
        <v>, 0xf</v>
      </c>
      <c r="AL15" t="str">
        <f>_xlfn.CONCAT(IF(MOD(Table3[[#Headers],[13]],2),"", ", 0x"), IFERROR(VLOOKUP(O15,Таблица1[],5,0),0))</f>
        <v>f</v>
      </c>
      <c r="AM15" t="str">
        <f>_xlfn.CONCAT(IF(MOD(Table3[[#Headers],[12]],2),"", ", 0x"), IFERROR(VLOOKUP(P15,Таблица1[],5,0),0))</f>
        <v>, 0xf</v>
      </c>
      <c r="AN15" t="str">
        <f>_xlfn.CONCAT(IF(MOD(Table3[[#Headers],[11]],2),"", ", 0x"), IFERROR(VLOOKUP(Q15,Таблица1[],5,0),0))</f>
        <v>f</v>
      </c>
      <c r="AO15" t="str">
        <f>_xlfn.CONCAT(IF(MOD(Table3[[#Headers],[10]],2),"", ", 0x"), IFERROR(VLOOKUP(R15,Таблица1[],5,0),0))</f>
        <v>, 0xf</v>
      </c>
      <c r="AP15" t="str">
        <f>_xlfn.CONCAT(IF(MOD(Table3[[#Headers],[9]],2),"", ", 0x"), IFERROR(VLOOKUP(S15,Таблица1[],5,0),0))</f>
        <v>1</v>
      </c>
      <c r="AQ15" t="str">
        <f>_xlfn.CONCAT(IF(MOD(Table3[[#Headers],[8]],2),"", ", 0x"), IFERROR(VLOOKUP(T15,Таблица1[],5,0),0))</f>
        <v>, 0x2</v>
      </c>
      <c r="AR15" t="str">
        <f>_xlfn.CONCAT(IF(MOD(Table3[[#Headers],[7]],2),"", ", 0x"), IFERROR(VLOOKUP(U15,Таблица1[],5,0),0))</f>
        <v>3</v>
      </c>
      <c r="AS15" t="str">
        <f>_xlfn.CONCAT(IF(MOD(Table3[[#Headers],[6]],2),"", ", 0x"), IFERROR(VLOOKUP(V15,Таблица1[],5,0),0))</f>
        <v>, 0x4</v>
      </c>
      <c r="AT15" t="str">
        <f>_xlfn.CONCAT(IF(MOD(Table3[[#Headers],[5]],2),"", ", 0x"), IFERROR(VLOOKUP(W15,Таблица1[],5,0),0))</f>
        <v>5</v>
      </c>
      <c r="AU15" t="str">
        <f>_xlfn.CONCAT(IF(MOD(Table3[[#Headers],[4]],2),"", ", 0x"), IFERROR(VLOOKUP(X15,Таблица1[],5,0),0))</f>
        <v>, 0x6</v>
      </c>
      <c r="AV15" t="str">
        <f>_xlfn.CONCAT(IF(MOD(Table3[[#Headers],[3]],2),"", ", 0x"), IFERROR(VLOOKUP(Y15,Таблица1[],5,0),0))</f>
        <v>7</v>
      </c>
      <c r="AW15" t="str">
        <f>_xlfn.CONCAT(IF(MOD(Table3[[#Headers],[2]],2),"", ", 0x"), IFERROR(VLOOKUP(Z15,Таблица1[],5,0),0))</f>
        <v>, 0xf</v>
      </c>
      <c r="AX15" t="str">
        <f>_xlfn.CONCAT(IF(MOD(Table3[[#Headers],[1]],2),"", ", 0x"), IFERROR(VLOOKUP(AA15,Таблица1[],5,0),0))</f>
        <v>f</v>
      </c>
    </row>
    <row r="16" spans="2:50" x14ac:dyDescent="0.45">
      <c r="B16" s="43">
        <v>16</v>
      </c>
      <c r="C16" s="43">
        <v>10</v>
      </c>
      <c r="D16" s="43">
        <v>16</v>
      </c>
      <c r="E16" s="43">
        <v>1</v>
      </c>
      <c r="F16" t="str">
        <f t="shared" si="0"/>
        <v xml:space="preserve">16,10,16,1 </v>
      </c>
      <c r="H16" s="50" t="s">
        <v>43</v>
      </c>
      <c r="I16" s="50" t="s">
        <v>43</v>
      </c>
      <c r="J16" s="50" t="s">
        <v>43</v>
      </c>
      <c r="K16" s="50" t="s">
        <v>43</v>
      </c>
      <c r="L16" s="50" t="s">
        <v>43</v>
      </c>
      <c r="M16" s="50" t="s">
        <v>43</v>
      </c>
      <c r="N16" s="50" t="s">
        <v>43</v>
      </c>
      <c r="O16" s="50" t="s">
        <v>43</v>
      </c>
      <c r="P16" s="50" t="s">
        <v>43</v>
      </c>
      <c r="Q16" s="50" t="s">
        <v>43</v>
      </c>
      <c r="R16" s="49" t="s">
        <v>31</v>
      </c>
      <c r="S16" s="49" t="s">
        <v>32</v>
      </c>
      <c r="T16" s="49" t="s">
        <v>33</v>
      </c>
      <c r="U16" s="49" t="s">
        <v>35</v>
      </c>
      <c r="V16" s="49" t="s">
        <v>37</v>
      </c>
      <c r="W16" s="49" t="s">
        <v>39</v>
      </c>
      <c r="X16" s="49" t="s">
        <v>40</v>
      </c>
      <c r="Y16" s="50" t="s">
        <v>43</v>
      </c>
      <c r="Z16" s="50" t="s">
        <v>43</v>
      </c>
      <c r="AA16" s="50" t="s">
        <v>43</v>
      </c>
      <c r="AC16" t="str">
        <f>CONCATENATE($X$2,F16,Table3[[#This Row],[20]],Table3[[#This Row],[19]],Table3[[#This Row],[18]],Table3[[#This Row],[17]],Table3[[#This Row],[16]],Table3[[#This Row],[15]],Table3[[#This Row],[14]],Table3[[#This Row],[13]],Table3[[#This Row],[12]],Table3[[#This Row],[11]],Table3[[#This Row],[10]],Table3[[#This Row],[9]],Table3[[#This Row],[8]],Table3[[#This Row],[7]],Table3[[#This Row],[6]],Table3[[#This Row],[5]],Table3[[#This Row],[4]],Table3[[#This Row],[3]],Table3[[#This Row],[2]],Table3[[#This Row],[1]])</f>
        <v>.DB   16,10,16,1 , 0xff, 0xff, 0xff, 0xff, 0xff, 0x12, 0x34, 0x56, 0x7f, 0xff</v>
      </c>
      <c r="AD16" s="43" t="s">
        <v>24</v>
      </c>
      <c r="AE16" t="str">
        <f>_xlfn.CONCAT(IF(MOD(Table3[[#Headers],[20]],2),"", ", 0x"), IFERROR(VLOOKUP(H16,Таблица1[],5,0),0))</f>
        <v>, 0xf</v>
      </c>
      <c r="AF16" t="str">
        <f>_xlfn.CONCAT(IF(MOD(Table3[[#Headers],[19]],2),"", ", 0x"), IFERROR(VLOOKUP(I16,Таблица1[],5,0),0))</f>
        <v>f</v>
      </c>
      <c r="AG16" t="str">
        <f>_xlfn.CONCAT(IF(MOD(Table3[[#Headers],[18]],2),"", ", 0x"), IFERROR(VLOOKUP(J16,Таблица1[],5,0),0))</f>
        <v>, 0xf</v>
      </c>
      <c r="AH16" t="str">
        <f>_xlfn.CONCAT(IF(MOD(Table3[[#Headers],[17]],2),"", ", 0x"), IFERROR(VLOOKUP(K16,Таблица1[],5,0),0))</f>
        <v>f</v>
      </c>
      <c r="AI16" t="str">
        <f>_xlfn.CONCAT(IF(MOD(Table3[[#Headers],[16]],2),"", ", 0x"), IFERROR(VLOOKUP(L16,Таблица1[],5,0),0))</f>
        <v>, 0xf</v>
      </c>
      <c r="AJ16" t="str">
        <f>_xlfn.CONCAT(IF(MOD(Table3[[#Headers],[15]],2),"", ", 0x"), IFERROR(VLOOKUP(M16,Таблица1[],5,0),0))</f>
        <v>f</v>
      </c>
      <c r="AK16" t="str">
        <f>_xlfn.CONCAT(IF(MOD(Table3[[#Headers],[14]],2),"", ", 0x"), IFERROR(VLOOKUP(N16,Таблица1[],5,0),0))</f>
        <v>, 0xf</v>
      </c>
      <c r="AL16" t="str">
        <f>_xlfn.CONCAT(IF(MOD(Table3[[#Headers],[13]],2),"", ", 0x"), IFERROR(VLOOKUP(O16,Таблица1[],5,0),0))</f>
        <v>f</v>
      </c>
      <c r="AM16" t="str">
        <f>_xlfn.CONCAT(IF(MOD(Table3[[#Headers],[12]],2),"", ", 0x"), IFERROR(VLOOKUP(P16,Таблица1[],5,0),0))</f>
        <v>, 0xf</v>
      </c>
      <c r="AN16" t="str">
        <f>_xlfn.CONCAT(IF(MOD(Table3[[#Headers],[11]],2),"", ", 0x"), IFERROR(VLOOKUP(Q16,Таблица1[],5,0),0))</f>
        <v>f</v>
      </c>
      <c r="AO16" t="str">
        <f>_xlfn.CONCAT(IF(MOD(Table3[[#Headers],[10]],2),"", ", 0x"), IFERROR(VLOOKUP(R16,Таблица1[],5,0),0))</f>
        <v>, 0x1</v>
      </c>
      <c r="AP16" t="str">
        <f>_xlfn.CONCAT(IF(MOD(Table3[[#Headers],[9]],2),"", ", 0x"), IFERROR(VLOOKUP(S16,Таблица1[],5,0),0))</f>
        <v>2</v>
      </c>
      <c r="AQ16" t="str">
        <f>_xlfn.CONCAT(IF(MOD(Table3[[#Headers],[8]],2),"", ", 0x"), IFERROR(VLOOKUP(T16,Таблица1[],5,0),0))</f>
        <v>, 0x3</v>
      </c>
      <c r="AR16" t="str">
        <f>_xlfn.CONCAT(IF(MOD(Table3[[#Headers],[7]],2),"", ", 0x"), IFERROR(VLOOKUP(U16,Таблица1[],5,0),0))</f>
        <v>4</v>
      </c>
      <c r="AS16" t="str">
        <f>_xlfn.CONCAT(IF(MOD(Table3[[#Headers],[6]],2),"", ", 0x"), IFERROR(VLOOKUP(V16,Таблица1[],5,0),0))</f>
        <v>, 0x5</v>
      </c>
      <c r="AT16" t="str">
        <f>_xlfn.CONCAT(IF(MOD(Table3[[#Headers],[5]],2),"", ", 0x"), IFERROR(VLOOKUP(W16,Таблица1[],5,0),0))</f>
        <v>6</v>
      </c>
      <c r="AU16" t="str">
        <f>_xlfn.CONCAT(IF(MOD(Table3[[#Headers],[4]],2),"", ", 0x"), IFERROR(VLOOKUP(X16,Таблица1[],5,0),0))</f>
        <v>, 0x7</v>
      </c>
      <c r="AV16" t="str">
        <f>_xlfn.CONCAT(IF(MOD(Table3[[#Headers],[3]],2),"", ", 0x"), IFERROR(VLOOKUP(Y16,Таблица1[],5,0),0))</f>
        <v>f</v>
      </c>
      <c r="AW16" t="str">
        <f>_xlfn.CONCAT(IF(MOD(Table3[[#Headers],[2]],2),"", ", 0x"), IFERROR(VLOOKUP(Z16,Таблица1[],5,0),0))</f>
        <v>, 0xf</v>
      </c>
      <c r="AX16" t="str">
        <f>_xlfn.CONCAT(IF(MOD(Table3[[#Headers],[1]],2),"", ", 0x"), IFERROR(VLOOKUP(AA16,Таблица1[],5,0),0))</f>
        <v>f</v>
      </c>
    </row>
    <row r="17" spans="2:50" x14ac:dyDescent="0.45">
      <c r="B17" s="43">
        <v>16</v>
      </c>
      <c r="C17" s="43">
        <v>10</v>
      </c>
      <c r="D17" s="43">
        <v>16</v>
      </c>
      <c r="E17" s="43">
        <v>1</v>
      </c>
      <c r="F17" t="str">
        <f t="shared" si="0"/>
        <v xml:space="preserve">16,10,16,1 </v>
      </c>
      <c r="H17" s="50" t="s">
        <v>43</v>
      </c>
      <c r="I17" s="50" t="s">
        <v>43</v>
      </c>
      <c r="J17" s="50" t="s">
        <v>43</v>
      </c>
      <c r="K17" s="50" t="s">
        <v>43</v>
      </c>
      <c r="L17" s="50" t="s">
        <v>43</v>
      </c>
      <c r="M17" s="50" t="s">
        <v>43</v>
      </c>
      <c r="N17" s="50" t="s">
        <v>43</v>
      </c>
      <c r="O17" s="50" t="s">
        <v>43</v>
      </c>
      <c r="P17" s="50" t="s">
        <v>43</v>
      </c>
      <c r="Q17" s="49" t="s">
        <v>31</v>
      </c>
      <c r="R17" s="49" t="s">
        <v>32</v>
      </c>
      <c r="S17" s="49" t="s">
        <v>33</v>
      </c>
      <c r="T17" s="49" t="s">
        <v>35</v>
      </c>
      <c r="U17" s="49" t="s">
        <v>37</v>
      </c>
      <c r="V17" s="49" t="s">
        <v>39</v>
      </c>
      <c r="W17" s="49" t="s">
        <v>40</v>
      </c>
      <c r="X17" s="50" t="s">
        <v>43</v>
      </c>
      <c r="Y17" s="50" t="s">
        <v>43</v>
      </c>
      <c r="Z17" s="50" t="s">
        <v>43</v>
      </c>
      <c r="AA17" s="50" t="s">
        <v>43</v>
      </c>
      <c r="AC17" t="str">
        <f>CONCATENATE($X$2,F17,Table3[[#This Row],[20]],Table3[[#This Row],[19]],Table3[[#This Row],[18]],Table3[[#This Row],[17]],Table3[[#This Row],[16]],Table3[[#This Row],[15]],Table3[[#This Row],[14]],Table3[[#This Row],[13]],Table3[[#This Row],[12]],Table3[[#This Row],[11]],Table3[[#This Row],[10]],Table3[[#This Row],[9]],Table3[[#This Row],[8]],Table3[[#This Row],[7]],Table3[[#This Row],[6]],Table3[[#This Row],[5]],Table3[[#This Row],[4]],Table3[[#This Row],[3]],Table3[[#This Row],[2]],Table3[[#This Row],[1]])</f>
        <v>.DB   16,10,16,1 , 0xff, 0xff, 0xff, 0xff, 0xf1, 0x23, 0x45, 0x67, 0xff, 0xff</v>
      </c>
      <c r="AD17" s="43" t="s">
        <v>24</v>
      </c>
      <c r="AE17" t="str">
        <f>_xlfn.CONCAT(IF(MOD(Table3[[#Headers],[20]],2),"", ", 0x"), IFERROR(VLOOKUP(H17,Таблица1[],5,0),0))</f>
        <v>, 0xf</v>
      </c>
      <c r="AF17" t="str">
        <f>_xlfn.CONCAT(IF(MOD(Table3[[#Headers],[19]],2),"", ", 0x"), IFERROR(VLOOKUP(I17,Таблица1[],5,0),0))</f>
        <v>f</v>
      </c>
      <c r="AG17" t="str">
        <f>_xlfn.CONCAT(IF(MOD(Table3[[#Headers],[18]],2),"", ", 0x"), IFERROR(VLOOKUP(J17,Таблица1[],5,0),0))</f>
        <v>, 0xf</v>
      </c>
      <c r="AH17" t="str">
        <f>_xlfn.CONCAT(IF(MOD(Table3[[#Headers],[17]],2),"", ", 0x"), IFERROR(VLOOKUP(K17,Таблица1[],5,0),0))</f>
        <v>f</v>
      </c>
      <c r="AI17" t="str">
        <f>_xlfn.CONCAT(IF(MOD(Table3[[#Headers],[16]],2),"", ", 0x"), IFERROR(VLOOKUP(L17,Таблица1[],5,0),0))</f>
        <v>, 0xf</v>
      </c>
      <c r="AJ17" t="str">
        <f>_xlfn.CONCAT(IF(MOD(Table3[[#Headers],[15]],2),"", ", 0x"), IFERROR(VLOOKUP(M17,Таблица1[],5,0),0))</f>
        <v>f</v>
      </c>
      <c r="AK17" t="str">
        <f>_xlfn.CONCAT(IF(MOD(Table3[[#Headers],[14]],2),"", ", 0x"), IFERROR(VLOOKUP(N17,Таблица1[],5,0),0))</f>
        <v>, 0xf</v>
      </c>
      <c r="AL17" t="str">
        <f>_xlfn.CONCAT(IF(MOD(Table3[[#Headers],[13]],2),"", ", 0x"), IFERROR(VLOOKUP(O17,Таблица1[],5,0),0))</f>
        <v>f</v>
      </c>
      <c r="AM17" t="str">
        <f>_xlfn.CONCAT(IF(MOD(Table3[[#Headers],[12]],2),"", ", 0x"), IFERROR(VLOOKUP(P17,Таблица1[],5,0),0))</f>
        <v>, 0xf</v>
      </c>
      <c r="AN17" t="str">
        <f>_xlfn.CONCAT(IF(MOD(Table3[[#Headers],[11]],2),"", ", 0x"), IFERROR(VLOOKUP(Q17,Таблица1[],5,0),0))</f>
        <v>1</v>
      </c>
      <c r="AO17" t="str">
        <f>_xlfn.CONCAT(IF(MOD(Table3[[#Headers],[10]],2),"", ", 0x"), IFERROR(VLOOKUP(R17,Таблица1[],5,0),0))</f>
        <v>, 0x2</v>
      </c>
      <c r="AP17" t="str">
        <f>_xlfn.CONCAT(IF(MOD(Table3[[#Headers],[9]],2),"", ", 0x"), IFERROR(VLOOKUP(S17,Таблица1[],5,0),0))</f>
        <v>3</v>
      </c>
      <c r="AQ17" t="str">
        <f>_xlfn.CONCAT(IF(MOD(Table3[[#Headers],[8]],2),"", ", 0x"), IFERROR(VLOOKUP(T17,Таблица1[],5,0),0))</f>
        <v>, 0x4</v>
      </c>
      <c r="AR17" t="str">
        <f>_xlfn.CONCAT(IF(MOD(Table3[[#Headers],[7]],2),"", ", 0x"), IFERROR(VLOOKUP(U17,Таблица1[],5,0),0))</f>
        <v>5</v>
      </c>
      <c r="AS17" t="str">
        <f>_xlfn.CONCAT(IF(MOD(Table3[[#Headers],[6]],2),"", ", 0x"), IFERROR(VLOOKUP(V17,Таблица1[],5,0),0))</f>
        <v>, 0x6</v>
      </c>
      <c r="AT17" t="str">
        <f>_xlfn.CONCAT(IF(MOD(Table3[[#Headers],[5]],2),"", ", 0x"), IFERROR(VLOOKUP(W17,Таблица1[],5,0),0))</f>
        <v>7</v>
      </c>
      <c r="AU17" t="str">
        <f>_xlfn.CONCAT(IF(MOD(Table3[[#Headers],[4]],2),"", ", 0x"), IFERROR(VLOOKUP(X17,Таблица1[],5,0),0))</f>
        <v>, 0xf</v>
      </c>
      <c r="AV17" t="str">
        <f>_xlfn.CONCAT(IF(MOD(Table3[[#Headers],[3]],2),"", ", 0x"), IFERROR(VLOOKUP(Y17,Таблица1[],5,0),0))</f>
        <v>f</v>
      </c>
      <c r="AW17" t="str">
        <f>_xlfn.CONCAT(IF(MOD(Table3[[#Headers],[2]],2),"", ", 0x"), IFERROR(VLOOKUP(Z17,Таблица1[],5,0),0))</f>
        <v>, 0xf</v>
      </c>
      <c r="AX17" t="str">
        <f>_xlfn.CONCAT(IF(MOD(Table3[[#Headers],[1]],2),"", ", 0x"), IFERROR(VLOOKUP(AA17,Таблица1[],5,0),0))</f>
        <v>f</v>
      </c>
    </row>
    <row r="18" spans="2:50" x14ac:dyDescent="0.45">
      <c r="B18" s="43">
        <v>16</v>
      </c>
      <c r="C18" s="43">
        <v>10</v>
      </c>
      <c r="D18" s="43">
        <v>16</v>
      </c>
      <c r="E18" s="43">
        <v>1</v>
      </c>
      <c r="F18" t="str">
        <f t="shared" si="0"/>
        <v xml:space="preserve">16,10,16,1 </v>
      </c>
      <c r="H18" s="50" t="s">
        <v>43</v>
      </c>
      <c r="I18" s="50" t="s">
        <v>43</v>
      </c>
      <c r="J18" s="50" t="s">
        <v>43</v>
      </c>
      <c r="K18" s="50" t="s">
        <v>43</v>
      </c>
      <c r="L18" s="50" t="s">
        <v>43</v>
      </c>
      <c r="M18" s="50" t="s">
        <v>43</v>
      </c>
      <c r="N18" s="50" t="s">
        <v>43</v>
      </c>
      <c r="O18" s="50" t="s">
        <v>43</v>
      </c>
      <c r="P18" s="49" t="s">
        <v>31</v>
      </c>
      <c r="Q18" s="49" t="s">
        <v>32</v>
      </c>
      <c r="R18" s="49" t="s">
        <v>33</v>
      </c>
      <c r="S18" s="49" t="s">
        <v>35</v>
      </c>
      <c r="T18" s="49" t="s">
        <v>37</v>
      </c>
      <c r="U18" s="49" t="s">
        <v>39</v>
      </c>
      <c r="V18" s="49" t="s">
        <v>40</v>
      </c>
      <c r="W18" s="50" t="s">
        <v>43</v>
      </c>
      <c r="X18" s="50" t="s">
        <v>43</v>
      </c>
      <c r="Y18" s="50" t="s">
        <v>43</v>
      </c>
      <c r="Z18" s="50" t="s">
        <v>43</v>
      </c>
      <c r="AA18" s="50" t="s">
        <v>43</v>
      </c>
      <c r="AC18" t="str">
        <f>CONCATENATE($X$2,F18,Table3[[#This Row],[20]],Table3[[#This Row],[19]],Table3[[#This Row],[18]],Table3[[#This Row],[17]],Table3[[#This Row],[16]],Table3[[#This Row],[15]],Table3[[#This Row],[14]],Table3[[#This Row],[13]],Table3[[#This Row],[12]],Table3[[#This Row],[11]],Table3[[#This Row],[10]],Table3[[#This Row],[9]],Table3[[#This Row],[8]],Table3[[#This Row],[7]],Table3[[#This Row],[6]],Table3[[#This Row],[5]],Table3[[#This Row],[4]],Table3[[#This Row],[3]],Table3[[#This Row],[2]],Table3[[#This Row],[1]])</f>
        <v>.DB   16,10,16,1 , 0xff, 0xff, 0xff, 0xff, 0x12, 0x34, 0x56, 0x7f, 0xff, 0xff</v>
      </c>
      <c r="AD18" s="43" t="s">
        <v>24</v>
      </c>
      <c r="AE18" t="str">
        <f>_xlfn.CONCAT(IF(MOD(Table3[[#Headers],[20]],2),"", ", 0x"), IFERROR(VLOOKUP(H18,Таблица1[],5,0),0))</f>
        <v>, 0xf</v>
      </c>
      <c r="AF18" t="str">
        <f>_xlfn.CONCAT(IF(MOD(Table3[[#Headers],[19]],2),"", ", 0x"), IFERROR(VLOOKUP(I18,Таблица1[],5,0),0))</f>
        <v>f</v>
      </c>
      <c r="AG18" t="str">
        <f>_xlfn.CONCAT(IF(MOD(Table3[[#Headers],[18]],2),"", ", 0x"), IFERROR(VLOOKUP(J18,Таблица1[],5,0),0))</f>
        <v>, 0xf</v>
      </c>
      <c r="AH18" t="str">
        <f>_xlfn.CONCAT(IF(MOD(Table3[[#Headers],[17]],2),"", ", 0x"), IFERROR(VLOOKUP(K18,Таблица1[],5,0),0))</f>
        <v>f</v>
      </c>
      <c r="AI18" t="str">
        <f>_xlfn.CONCAT(IF(MOD(Table3[[#Headers],[16]],2),"", ", 0x"), IFERROR(VLOOKUP(L18,Таблица1[],5,0),0))</f>
        <v>, 0xf</v>
      </c>
      <c r="AJ18" t="str">
        <f>_xlfn.CONCAT(IF(MOD(Table3[[#Headers],[15]],2),"", ", 0x"), IFERROR(VLOOKUP(M18,Таблица1[],5,0),0))</f>
        <v>f</v>
      </c>
      <c r="AK18" t="str">
        <f>_xlfn.CONCAT(IF(MOD(Table3[[#Headers],[14]],2),"", ", 0x"), IFERROR(VLOOKUP(N18,Таблица1[],5,0),0))</f>
        <v>, 0xf</v>
      </c>
      <c r="AL18" t="str">
        <f>_xlfn.CONCAT(IF(MOD(Table3[[#Headers],[13]],2),"", ", 0x"), IFERROR(VLOOKUP(O18,Таблица1[],5,0),0))</f>
        <v>f</v>
      </c>
      <c r="AM18" t="str">
        <f>_xlfn.CONCAT(IF(MOD(Table3[[#Headers],[12]],2),"", ", 0x"), IFERROR(VLOOKUP(P18,Таблица1[],5,0),0))</f>
        <v>, 0x1</v>
      </c>
      <c r="AN18" t="str">
        <f>_xlfn.CONCAT(IF(MOD(Table3[[#Headers],[11]],2),"", ", 0x"), IFERROR(VLOOKUP(Q18,Таблица1[],5,0),0))</f>
        <v>2</v>
      </c>
      <c r="AO18" t="str">
        <f>_xlfn.CONCAT(IF(MOD(Table3[[#Headers],[10]],2),"", ", 0x"), IFERROR(VLOOKUP(R18,Таблица1[],5,0),0))</f>
        <v>, 0x3</v>
      </c>
      <c r="AP18" t="str">
        <f>_xlfn.CONCAT(IF(MOD(Table3[[#Headers],[9]],2),"", ", 0x"), IFERROR(VLOOKUP(S18,Таблица1[],5,0),0))</f>
        <v>4</v>
      </c>
      <c r="AQ18" t="str">
        <f>_xlfn.CONCAT(IF(MOD(Table3[[#Headers],[8]],2),"", ", 0x"), IFERROR(VLOOKUP(T18,Таблица1[],5,0),0))</f>
        <v>, 0x5</v>
      </c>
      <c r="AR18" t="str">
        <f>_xlfn.CONCAT(IF(MOD(Table3[[#Headers],[7]],2),"", ", 0x"), IFERROR(VLOOKUP(U18,Таблица1[],5,0),0))</f>
        <v>6</v>
      </c>
      <c r="AS18" t="str">
        <f>_xlfn.CONCAT(IF(MOD(Table3[[#Headers],[6]],2),"", ", 0x"), IFERROR(VLOOKUP(V18,Таблица1[],5,0),0))</f>
        <v>, 0x7</v>
      </c>
      <c r="AT18" t="str">
        <f>_xlfn.CONCAT(IF(MOD(Table3[[#Headers],[5]],2),"", ", 0x"), IFERROR(VLOOKUP(W18,Таблица1[],5,0),0))</f>
        <v>f</v>
      </c>
      <c r="AU18" t="str">
        <f>_xlfn.CONCAT(IF(MOD(Table3[[#Headers],[4]],2),"", ", 0x"), IFERROR(VLOOKUP(X18,Таблица1[],5,0),0))</f>
        <v>, 0xf</v>
      </c>
      <c r="AV18" t="str">
        <f>_xlfn.CONCAT(IF(MOD(Table3[[#Headers],[3]],2),"", ", 0x"), IFERROR(VLOOKUP(Y18,Таблица1[],5,0),0))</f>
        <v>f</v>
      </c>
      <c r="AW18" t="str">
        <f>_xlfn.CONCAT(IF(MOD(Table3[[#Headers],[2]],2),"", ", 0x"), IFERROR(VLOOKUP(Z18,Таблица1[],5,0),0))</f>
        <v>, 0xf</v>
      </c>
      <c r="AX18" t="str">
        <f>_xlfn.CONCAT(IF(MOD(Table3[[#Headers],[1]],2),"", ", 0x"), IFERROR(VLOOKUP(AA18,Таблица1[],5,0),0))</f>
        <v>f</v>
      </c>
    </row>
    <row r="19" spans="2:50" x14ac:dyDescent="0.45">
      <c r="B19" s="43">
        <v>16</v>
      </c>
      <c r="C19" s="43">
        <v>10</v>
      </c>
      <c r="D19" s="43">
        <v>16</v>
      </c>
      <c r="E19" s="43">
        <v>1</v>
      </c>
      <c r="F19" t="str">
        <f t="shared" si="0"/>
        <v xml:space="preserve">16,10,16,1 </v>
      </c>
      <c r="H19" s="50" t="s">
        <v>43</v>
      </c>
      <c r="I19" s="50" t="s">
        <v>43</v>
      </c>
      <c r="J19" s="50" t="s">
        <v>43</v>
      </c>
      <c r="K19" s="50" t="s">
        <v>43</v>
      </c>
      <c r="L19" s="50" t="s">
        <v>43</v>
      </c>
      <c r="M19" s="50" t="s">
        <v>43</v>
      </c>
      <c r="N19" s="50" t="s">
        <v>43</v>
      </c>
      <c r="O19" s="49" t="s">
        <v>31</v>
      </c>
      <c r="P19" s="49" t="s">
        <v>32</v>
      </c>
      <c r="Q19" s="49" t="s">
        <v>33</v>
      </c>
      <c r="R19" s="49" t="s">
        <v>35</v>
      </c>
      <c r="S19" s="49" t="s">
        <v>37</v>
      </c>
      <c r="T19" s="49" t="s">
        <v>39</v>
      </c>
      <c r="U19" s="49" t="s">
        <v>40</v>
      </c>
      <c r="V19" s="50" t="s">
        <v>43</v>
      </c>
      <c r="W19" s="50" t="s">
        <v>43</v>
      </c>
      <c r="X19" s="50" t="s">
        <v>43</v>
      </c>
      <c r="Y19" s="50" t="s">
        <v>43</v>
      </c>
      <c r="Z19" s="50" t="s">
        <v>43</v>
      </c>
      <c r="AA19" s="50" t="s">
        <v>43</v>
      </c>
      <c r="AC19" t="str">
        <f>CONCATENATE($X$2,F19,Table3[[#This Row],[20]],Table3[[#This Row],[19]],Table3[[#This Row],[18]],Table3[[#This Row],[17]],Table3[[#This Row],[16]],Table3[[#This Row],[15]],Table3[[#This Row],[14]],Table3[[#This Row],[13]],Table3[[#This Row],[12]],Table3[[#This Row],[11]],Table3[[#This Row],[10]],Table3[[#This Row],[9]],Table3[[#This Row],[8]],Table3[[#This Row],[7]],Table3[[#This Row],[6]],Table3[[#This Row],[5]],Table3[[#This Row],[4]],Table3[[#This Row],[3]],Table3[[#This Row],[2]],Table3[[#This Row],[1]])</f>
        <v>.DB   16,10,16,1 , 0xff, 0xff, 0xff, 0xf1, 0x23, 0x45, 0x67, 0xff, 0xff, 0xff</v>
      </c>
      <c r="AD19" s="43" t="s">
        <v>24</v>
      </c>
      <c r="AE19" t="str">
        <f>_xlfn.CONCAT(IF(MOD(Table3[[#Headers],[20]],2),"", ", 0x"), IFERROR(VLOOKUP(H19,Таблица1[],5,0),0))</f>
        <v>, 0xf</v>
      </c>
      <c r="AF19" t="str">
        <f>_xlfn.CONCAT(IF(MOD(Table3[[#Headers],[19]],2),"", ", 0x"), IFERROR(VLOOKUP(I19,Таблица1[],5,0),0))</f>
        <v>f</v>
      </c>
      <c r="AG19" t="str">
        <f>_xlfn.CONCAT(IF(MOD(Table3[[#Headers],[18]],2),"", ", 0x"), IFERROR(VLOOKUP(J19,Таблица1[],5,0),0))</f>
        <v>, 0xf</v>
      </c>
      <c r="AH19" t="str">
        <f>_xlfn.CONCAT(IF(MOD(Table3[[#Headers],[17]],2),"", ", 0x"), IFERROR(VLOOKUP(K19,Таблица1[],5,0),0))</f>
        <v>f</v>
      </c>
      <c r="AI19" t="str">
        <f>_xlfn.CONCAT(IF(MOD(Table3[[#Headers],[16]],2),"", ", 0x"), IFERROR(VLOOKUP(L19,Таблица1[],5,0),0))</f>
        <v>, 0xf</v>
      </c>
      <c r="AJ19" t="str">
        <f>_xlfn.CONCAT(IF(MOD(Table3[[#Headers],[15]],2),"", ", 0x"), IFERROR(VLOOKUP(M19,Таблица1[],5,0),0))</f>
        <v>f</v>
      </c>
      <c r="AK19" t="str">
        <f>_xlfn.CONCAT(IF(MOD(Table3[[#Headers],[14]],2),"", ", 0x"), IFERROR(VLOOKUP(N19,Таблица1[],5,0),0))</f>
        <v>, 0xf</v>
      </c>
      <c r="AL19" t="str">
        <f>_xlfn.CONCAT(IF(MOD(Table3[[#Headers],[13]],2),"", ", 0x"), IFERROR(VLOOKUP(O19,Таблица1[],5,0),0))</f>
        <v>1</v>
      </c>
      <c r="AM19" t="str">
        <f>_xlfn.CONCAT(IF(MOD(Table3[[#Headers],[12]],2),"", ", 0x"), IFERROR(VLOOKUP(P19,Таблица1[],5,0),0))</f>
        <v>, 0x2</v>
      </c>
      <c r="AN19" t="str">
        <f>_xlfn.CONCAT(IF(MOD(Table3[[#Headers],[11]],2),"", ", 0x"), IFERROR(VLOOKUP(Q19,Таблица1[],5,0),0))</f>
        <v>3</v>
      </c>
      <c r="AO19" t="str">
        <f>_xlfn.CONCAT(IF(MOD(Table3[[#Headers],[10]],2),"", ", 0x"), IFERROR(VLOOKUP(R19,Таблица1[],5,0),0))</f>
        <v>, 0x4</v>
      </c>
      <c r="AP19" t="str">
        <f>_xlfn.CONCAT(IF(MOD(Table3[[#Headers],[9]],2),"", ", 0x"), IFERROR(VLOOKUP(S19,Таблица1[],5,0),0))</f>
        <v>5</v>
      </c>
      <c r="AQ19" t="str">
        <f>_xlfn.CONCAT(IF(MOD(Table3[[#Headers],[8]],2),"", ", 0x"), IFERROR(VLOOKUP(T19,Таблица1[],5,0),0))</f>
        <v>, 0x6</v>
      </c>
      <c r="AR19" t="str">
        <f>_xlfn.CONCAT(IF(MOD(Table3[[#Headers],[7]],2),"", ", 0x"), IFERROR(VLOOKUP(U19,Таблица1[],5,0),0))</f>
        <v>7</v>
      </c>
      <c r="AS19" t="str">
        <f>_xlfn.CONCAT(IF(MOD(Table3[[#Headers],[6]],2),"", ", 0x"), IFERROR(VLOOKUP(V19,Таблица1[],5,0),0))</f>
        <v>, 0xf</v>
      </c>
      <c r="AT19" t="str">
        <f>_xlfn.CONCAT(IF(MOD(Table3[[#Headers],[5]],2),"", ", 0x"), IFERROR(VLOOKUP(W19,Таблица1[],5,0),0))</f>
        <v>f</v>
      </c>
      <c r="AU19" t="str">
        <f>_xlfn.CONCAT(IF(MOD(Table3[[#Headers],[4]],2),"", ", 0x"), IFERROR(VLOOKUP(X19,Таблица1[],5,0),0))</f>
        <v>, 0xf</v>
      </c>
      <c r="AV19" t="str">
        <f>_xlfn.CONCAT(IF(MOD(Table3[[#Headers],[3]],2),"", ", 0x"), IFERROR(VLOOKUP(Y19,Таблица1[],5,0),0))</f>
        <v>f</v>
      </c>
      <c r="AW19" t="str">
        <f>_xlfn.CONCAT(IF(MOD(Table3[[#Headers],[2]],2),"", ", 0x"), IFERROR(VLOOKUP(Z19,Таблица1[],5,0),0))</f>
        <v>, 0xf</v>
      </c>
      <c r="AX19" t="str">
        <f>_xlfn.CONCAT(IF(MOD(Table3[[#Headers],[1]],2),"", ", 0x"), IFERROR(VLOOKUP(AA19,Таблица1[],5,0),0))</f>
        <v>f</v>
      </c>
    </row>
    <row r="20" spans="2:50" x14ac:dyDescent="0.45">
      <c r="B20" s="43">
        <v>16</v>
      </c>
      <c r="C20" s="43">
        <v>10</v>
      </c>
      <c r="D20" s="43">
        <v>16</v>
      </c>
      <c r="E20" s="43">
        <v>1</v>
      </c>
      <c r="F20" t="str">
        <f t="shared" si="0"/>
        <v xml:space="preserve">16,10,16,1 </v>
      </c>
      <c r="H20" s="50" t="s">
        <v>43</v>
      </c>
      <c r="I20" s="50" t="s">
        <v>43</v>
      </c>
      <c r="J20" s="50" t="s">
        <v>43</v>
      </c>
      <c r="K20" s="50" t="s">
        <v>43</v>
      </c>
      <c r="L20" s="50" t="s">
        <v>43</v>
      </c>
      <c r="M20" s="50" t="s">
        <v>43</v>
      </c>
      <c r="N20" s="49" t="s">
        <v>31</v>
      </c>
      <c r="O20" s="49" t="s">
        <v>32</v>
      </c>
      <c r="P20" s="49" t="s">
        <v>33</v>
      </c>
      <c r="Q20" s="49" t="s">
        <v>35</v>
      </c>
      <c r="R20" s="49" t="s">
        <v>37</v>
      </c>
      <c r="S20" s="49" t="s">
        <v>39</v>
      </c>
      <c r="T20" s="49" t="s">
        <v>40</v>
      </c>
      <c r="U20" s="50" t="s">
        <v>43</v>
      </c>
      <c r="V20" s="50" t="s">
        <v>43</v>
      </c>
      <c r="W20" s="50" t="s">
        <v>43</v>
      </c>
      <c r="X20" s="50" t="s">
        <v>43</v>
      </c>
      <c r="Y20" s="50" t="s">
        <v>43</v>
      </c>
      <c r="Z20" s="50" t="s">
        <v>43</v>
      </c>
      <c r="AA20" s="50" t="s">
        <v>43</v>
      </c>
      <c r="AC20" t="str">
        <f>CONCATENATE($X$2,F20,Table3[[#This Row],[20]],Table3[[#This Row],[19]],Table3[[#This Row],[18]],Table3[[#This Row],[17]],Table3[[#This Row],[16]],Table3[[#This Row],[15]],Table3[[#This Row],[14]],Table3[[#This Row],[13]],Table3[[#This Row],[12]],Table3[[#This Row],[11]],Table3[[#This Row],[10]],Table3[[#This Row],[9]],Table3[[#This Row],[8]],Table3[[#This Row],[7]],Table3[[#This Row],[6]],Table3[[#This Row],[5]],Table3[[#This Row],[4]],Table3[[#This Row],[3]],Table3[[#This Row],[2]],Table3[[#This Row],[1]])</f>
        <v>.DB   16,10,16,1 , 0xff, 0xff, 0xff, 0x12, 0x34, 0x56, 0x7f, 0xff, 0xff, 0xff</v>
      </c>
      <c r="AD20" s="43" t="s">
        <v>24</v>
      </c>
      <c r="AE20" t="str">
        <f>_xlfn.CONCAT(IF(MOD(Table3[[#Headers],[20]],2),"", ", 0x"), IFERROR(VLOOKUP(H20,Таблица1[],5,0),0))</f>
        <v>, 0xf</v>
      </c>
      <c r="AF20" t="str">
        <f>_xlfn.CONCAT(IF(MOD(Table3[[#Headers],[19]],2),"", ", 0x"), IFERROR(VLOOKUP(I20,Таблица1[],5,0),0))</f>
        <v>f</v>
      </c>
      <c r="AG20" t="str">
        <f>_xlfn.CONCAT(IF(MOD(Table3[[#Headers],[18]],2),"", ", 0x"), IFERROR(VLOOKUP(J20,Таблица1[],5,0),0))</f>
        <v>, 0xf</v>
      </c>
      <c r="AH20" t="str">
        <f>_xlfn.CONCAT(IF(MOD(Table3[[#Headers],[17]],2),"", ", 0x"), IFERROR(VLOOKUP(K20,Таблица1[],5,0),0))</f>
        <v>f</v>
      </c>
      <c r="AI20" t="str">
        <f>_xlfn.CONCAT(IF(MOD(Table3[[#Headers],[16]],2),"", ", 0x"), IFERROR(VLOOKUP(L20,Таблица1[],5,0),0))</f>
        <v>, 0xf</v>
      </c>
      <c r="AJ20" t="str">
        <f>_xlfn.CONCAT(IF(MOD(Table3[[#Headers],[15]],2),"", ", 0x"), IFERROR(VLOOKUP(M20,Таблица1[],5,0),0))</f>
        <v>f</v>
      </c>
      <c r="AK20" t="str">
        <f>_xlfn.CONCAT(IF(MOD(Table3[[#Headers],[14]],2),"", ", 0x"), IFERROR(VLOOKUP(N20,Таблица1[],5,0),0))</f>
        <v>, 0x1</v>
      </c>
      <c r="AL20" t="str">
        <f>_xlfn.CONCAT(IF(MOD(Table3[[#Headers],[13]],2),"", ", 0x"), IFERROR(VLOOKUP(O20,Таблица1[],5,0),0))</f>
        <v>2</v>
      </c>
      <c r="AM20" t="str">
        <f>_xlfn.CONCAT(IF(MOD(Table3[[#Headers],[12]],2),"", ", 0x"), IFERROR(VLOOKUP(P20,Таблица1[],5,0),0))</f>
        <v>, 0x3</v>
      </c>
      <c r="AN20" t="str">
        <f>_xlfn.CONCAT(IF(MOD(Table3[[#Headers],[11]],2),"", ", 0x"), IFERROR(VLOOKUP(Q20,Таблица1[],5,0),0))</f>
        <v>4</v>
      </c>
      <c r="AO20" t="str">
        <f>_xlfn.CONCAT(IF(MOD(Table3[[#Headers],[10]],2),"", ", 0x"), IFERROR(VLOOKUP(R20,Таблица1[],5,0),0))</f>
        <v>, 0x5</v>
      </c>
      <c r="AP20" t="str">
        <f>_xlfn.CONCAT(IF(MOD(Table3[[#Headers],[9]],2),"", ", 0x"), IFERROR(VLOOKUP(S20,Таблица1[],5,0),0))</f>
        <v>6</v>
      </c>
      <c r="AQ20" t="str">
        <f>_xlfn.CONCAT(IF(MOD(Table3[[#Headers],[8]],2),"", ", 0x"), IFERROR(VLOOKUP(T20,Таблица1[],5,0),0))</f>
        <v>, 0x7</v>
      </c>
      <c r="AR20" t="str">
        <f>_xlfn.CONCAT(IF(MOD(Table3[[#Headers],[7]],2),"", ", 0x"), IFERROR(VLOOKUP(U20,Таблица1[],5,0),0))</f>
        <v>f</v>
      </c>
      <c r="AS20" t="str">
        <f>_xlfn.CONCAT(IF(MOD(Table3[[#Headers],[6]],2),"", ", 0x"), IFERROR(VLOOKUP(V20,Таблица1[],5,0),0))</f>
        <v>, 0xf</v>
      </c>
      <c r="AT20" t="str">
        <f>_xlfn.CONCAT(IF(MOD(Table3[[#Headers],[5]],2),"", ", 0x"), IFERROR(VLOOKUP(W20,Таблица1[],5,0),0))</f>
        <v>f</v>
      </c>
      <c r="AU20" t="str">
        <f>_xlfn.CONCAT(IF(MOD(Table3[[#Headers],[4]],2),"", ", 0x"), IFERROR(VLOOKUP(X20,Таблица1[],5,0),0))</f>
        <v>, 0xf</v>
      </c>
      <c r="AV20" t="str">
        <f>_xlfn.CONCAT(IF(MOD(Table3[[#Headers],[3]],2),"", ", 0x"), IFERROR(VLOOKUP(Y20,Таблица1[],5,0),0))</f>
        <v>f</v>
      </c>
      <c r="AW20" t="str">
        <f>_xlfn.CONCAT(IF(MOD(Table3[[#Headers],[2]],2),"", ", 0x"), IFERROR(VLOOKUP(Z20,Таблица1[],5,0),0))</f>
        <v>, 0xf</v>
      </c>
      <c r="AX20" t="str">
        <f>_xlfn.CONCAT(IF(MOD(Table3[[#Headers],[1]],2),"", ", 0x"), IFERROR(VLOOKUP(AA20,Таблица1[],5,0),0))</f>
        <v>f</v>
      </c>
    </row>
    <row r="21" spans="2:50" x14ac:dyDescent="0.45">
      <c r="B21" s="43">
        <v>16</v>
      </c>
      <c r="C21" s="43">
        <v>10</v>
      </c>
      <c r="D21" s="43">
        <v>16</v>
      </c>
      <c r="E21" s="43">
        <v>1</v>
      </c>
      <c r="F21" t="str">
        <f t="shared" si="0"/>
        <v xml:space="preserve">16,10,16,1 </v>
      </c>
      <c r="H21" s="50" t="s">
        <v>43</v>
      </c>
      <c r="I21" s="50" t="s">
        <v>43</v>
      </c>
      <c r="J21" s="50" t="s">
        <v>43</v>
      </c>
      <c r="K21" s="50" t="s">
        <v>43</v>
      </c>
      <c r="L21" s="50" t="s">
        <v>43</v>
      </c>
      <c r="M21" s="49" t="s">
        <v>31</v>
      </c>
      <c r="N21" s="49" t="s">
        <v>32</v>
      </c>
      <c r="O21" s="49" t="s">
        <v>33</v>
      </c>
      <c r="P21" s="49" t="s">
        <v>35</v>
      </c>
      <c r="Q21" s="49" t="s">
        <v>37</v>
      </c>
      <c r="R21" s="49" t="s">
        <v>39</v>
      </c>
      <c r="S21" s="49" t="s">
        <v>40</v>
      </c>
      <c r="T21" s="50" t="s">
        <v>43</v>
      </c>
      <c r="U21" s="50" t="s">
        <v>43</v>
      </c>
      <c r="V21" s="50" t="s">
        <v>43</v>
      </c>
      <c r="W21" s="50" t="s">
        <v>43</v>
      </c>
      <c r="X21" s="50" t="s">
        <v>43</v>
      </c>
      <c r="Y21" s="50" t="s">
        <v>43</v>
      </c>
      <c r="Z21" s="50" t="s">
        <v>43</v>
      </c>
      <c r="AA21" s="50" t="s">
        <v>43</v>
      </c>
      <c r="AC21" t="str">
        <f>CONCATENATE($X$2,F21,Table3[[#This Row],[20]],Table3[[#This Row],[19]],Table3[[#This Row],[18]],Table3[[#This Row],[17]],Table3[[#This Row],[16]],Table3[[#This Row],[15]],Table3[[#This Row],[14]],Table3[[#This Row],[13]],Table3[[#This Row],[12]],Table3[[#This Row],[11]],Table3[[#This Row],[10]],Table3[[#This Row],[9]],Table3[[#This Row],[8]],Table3[[#This Row],[7]],Table3[[#This Row],[6]],Table3[[#This Row],[5]],Table3[[#This Row],[4]],Table3[[#This Row],[3]],Table3[[#This Row],[2]],Table3[[#This Row],[1]])</f>
        <v>.DB   16,10,16,1 , 0xff, 0xff, 0xf1, 0x23, 0x45, 0x67, 0xff, 0xff, 0xff, 0xff</v>
      </c>
      <c r="AD21" s="43" t="s">
        <v>24</v>
      </c>
      <c r="AE21" t="str">
        <f>_xlfn.CONCAT(IF(MOD(Table3[[#Headers],[20]],2),"", ", 0x"), IFERROR(VLOOKUP(H21,Таблица1[],5,0),0))</f>
        <v>, 0xf</v>
      </c>
      <c r="AF21" t="str">
        <f>_xlfn.CONCAT(IF(MOD(Table3[[#Headers],[19]],2),"", ", 0x"), IFERROR(VLOOKUP(I21,Таблица1[],5,0),0))</f>
        <v>f</v>
      </c>
      <c r="AG21" t="str">
        <f>_xlfn.CONCAT(IF(MOD(Table3[[#Headers],[18]],2),"", ", 0x"), IFERROR(VLOOKUP(J21,Таблица1[],5,0),0))</f>
        <v>, 0xf</v>
      </c>
      <c r="AH21" t="str">
        <f>_xlfn.CONCAT(IF(MOD(Table3[[#Headers],[17]],2),"", ", 0x"), IFERROR(VLOOKUP(K21,Таблица1[],5,0),0))</f>
        <v>f</v>
      </c>
      <c r="AI21" t="str">
        <f>_xlfn.CONCAT(IF(MOD(Table3[[#Headers],[16]],2),"", ", 0x"), IFERROR(VLOOKUP(L21,Таблица1[],5,0),0))</f>
        <v>, 0xf</v>
      </c>
      <c r="AJ21" t="str">
        <f>_xlfn.CONCAT(IF(MOD(Table3[[#Headers],[15]],2),"", ", 0x"), IFERROR(VLOOKUP(M21,Таблица1[],5,0),0))</f>
        <v>1</v>
      </c>
      <c r="AK21" t="str">
        <f>_xlfn.CONCAT(IF(MOD(Table3[[#Headers],[14]],2),"", ", 0x"), IFERROR(VLOOKUP(N21,Таблица1[],5,0),0))</f>
        <v>, 0x2</v>
      </c>
      <c r="AL21" t="str">
        <f>_xlfn.CONCAT(IF(MOD(Table3[[#Headers],[13]],2),"", ", 0x"), IFERROR(VLOOKUP(O21,Таблица1[],5,0),0))</f>
        <v>3</v>
      </c>
      <c r="AM21" t="str">
        <f>_xlfn.CONCAT(IF(MOD(Table3[[#Headers],[12]],2),"", ", 0x"), IFERROR(VLOOKUP(P21,Таблица1[],5,0),0))</f>
        <v>, 0x4</v>
      </c>
      <c r="AN21" t="str">
        <f>_xlfn.CONCAT(IF(MOD(Table3[[#Headers],[11]],2),"", ", 0x"), IFERROR(VLOOKUP(Q21,Таблица1[],5,0),0))</f>
        <v>5</v>
      </c>
      <c r="AO21" t="str">
        <f>_xlfn.CONCAT(IF(MOD(Table3[[#Headers],[10]],2),"", ", 0x"), IFERROR(VLOOKUP(R21,Таблица1[],5,0),0))</f>
        <v>, 0x6</v>
      </c>
      <c r="AP21" t="str">
        <f>_xlfn.CONCAT(IF(MOD(Table3[[#Headers],[9]],2),"", ", 0x"), IFERROR(VLOOKUP(S21,Таблица1[],5,0),0))</f>
        <v>7</v>
      </c>
      <c r="AQ21" t="str">
        <f>_xlfn.CONCAT(IF(MOD(Table3[[#Headers],[8]],2),"", ", 0x"), IFERROR(VLOOKUP(T21,Таблица1[],5,0),0))</f>
        <v>, 0xf</v>
      </c>
      <c r="AR21" t="str">
        <f>_xlfn.CONCAT(IF(MOD(Table3[[#Headers],[7]],2),"", ", 0x"), IFERROR(VLOOKUP(U21,Таблица1[],5,0),0))</f>
        <v>f</v>
      </c>
      <c r="AS21" t="str">
        <f>_xlfn.CONCAT(IF(MOD(Table3[[#Headers],[6]],2),"", ", 0x"), IFERROR(VLOOKUP(V21,Таблица1[],5,0),0))</f>
        <v>, 0xf</v>
      </c>
      <c r="AT21" t="str">
        <f>_xlfn.CONCAT(IF(MOD(Table3[[#Headers],[5]],2),"", ", 0x"), IFERROR(VLOOKUP(W21,Таблица1[],5,0),0))</f>
        <v>f</v>
      </c>
      <c r="AU21" t="str">
        <f>_xlfn.CONCAT(IF(MOD(Table3[[#Headers],[4]],2),"", ", 0x"), IFERROR(VLOOKUP(X21,Таблица1[],5,0),0))</f>
        <v>, 0xf</v>
      </c>
      <c r="AV21" t="str">
        <f>_xlfn.CONCAT(IF(MOD(Table3[[#Headers],[3]],2),"", ", 0x"), IFERROR(VLOOKUP(Y21,Таблица1[],5,0),0))</f>
        <v>f</v>
      </c>
      <c r="AW21" t="str">
        <f>_xlfn.CONCAT(IF(MOD(Table3[[#Headers],[2]],2),"", ", 0x"), IFERROR(VLOOKUP(Z21,Таблица1[],5,0),0))</f>
        <v>, 0xf</v>
      </c>
      <c r="AX21" t="str">
        <f>_xlfn.CONCAT(IF(MOD(Table3[[#Headers],[1]],2),"", ", 0x"), IFERROR(VLOOKUP(AA21,Таблица1[],5,0),0))</f>
        <v>f</v>
      </c>
    </row>
    <row r="22" spans="2:50" x14ac:dyDescent="0.45">
      <c r="B22" s="43">
        <v>16</v>
      </c>
      <c r="C22" s="43">
        <v>10</v>
      </c>
      <c r="D22" s="43">
        <v>16</v>
      </c>
      <c r="E22" s="43">
        <v>1</v>
      </c>
      <c r="F22" t="str">
        <f t="shared" si="0"/>
        <v xml:space="preserve">16,10,16,1 </v>
      </c>
      <c r="H22" s="50" t="s">
        <v>43</v>
      </c>
      <c r="I22" s="50" t="s">
        <v>43</v>
      </c>
      <c r="J22" s="50" t="s">
        <v>43</v>
      </c>
      <c r="K22" s="50" t="s">
        <v>43</v>
      </c>
      <c r="L22" s="49" t="s">
        <v>31</v>
      </c>
      <c r="M22" s="49" t="s">
        <v>32</v>
      </c>
      <c r="N22" s="49" t="s">
        <v>33</v>
      </c>
      <c r="O22" s="49" t="s">
        <v>35</v>
      </c>
      <c r="P22" s="49" t="s">
        <v>37</v>
      </c>
      <c r="Q22" s="49" t="s">
        <v>39</v>
      </c>
      <c r="R22" s="49" t="s">
        <v>40</v>
      </c>
      <c r="S22" s="50" t="s">
        <v>43</v>
      </c>
      <c r="T22" s="50" t="s">
        <v>43</v>
      </c>
      <c r="U22" s="50" t="s">
        <v>43</v>
      </c>
      <c r="V22" s="50" t="s">
        <v>43</v>
      </c>
      <c r="W22" s="50" t="s">
        <v>43</v>
      </c>
      <c r="X22" s="50" t="s">
        <v>43</v>
      </c>
      <c r="Y22" s="50" t="s">
        <v>43</v>
      </c>
      <c r="Z22" s="50" t="s">
        <v>43</v>
      </c>
      <c r="AA22" s="50" t="s">
        <v>43</v>
      </c>
      <c r="AC22" t="str">
        <f>CONCATENATE($X$2,F22,Table3[[#This Row],[20]],Table3[[#This Row],[19]],Table3[[#This Row],[18]],Table3[[#This Row],[17]],Table3[[#This Row],[16]],Table3[[#This Row],[15]],Table3[[#This Row],[14]],Table3[[#This Row],[13]],Table3[[#This Row],[12]],Table3[[#This Row],[11]],Table3[[#This Row],[10]],Table3[[#This Row],[9]],Table3[[#This Row],[8]],Table3[[#This Row],[7]],Table3[[#This Row],[6]],Table3[[#This Row],[5]],Table3[[#This Row],[4]],Table3[[#This Row],[3]],Table3[[#This Row],[2]],Table3[[#This Row],[1]])</f>
        <v>.DB   16,10,16,1 , 0xff, 0xff, 0x12, 0x34, 0x56, 0x7f, 0xff, 0xff, 0xff, 0xff</v>
      </c>
      <c r="AD22" s="43" t="s">
        <v>24</v>
      </c>
      <c r="AE22" t="str">
        <f>_xlfn.CONCAT(IF(MOD(Table3[[#Headers],[20]],2),"", ", 0x"), IFERROR(VLOOKUP(H22,Таблица1[],5,0),0))</f>
        <v>, 0xf</v>
      </c>
      <c r="AF22" t="str">
        <f>_xlfn.CONCAT(IF(MOD(Table3[[#Headers],[19]],2),"", ", 0x"), IFERROR(VLOOKUP(I22,Таблица1[],5,0),0))</f>
        <v>f</v>
      </c>
      <c r="AG22" t="str">
        <f>_xlfn.CONCAT(IF(MOD(Table3[[#Headers],[18]],2),"", ", 0x"), IFERROR(VLOOKUP(J22,Таблица1[],5,0),0))</f>
        <v>, 0xf</v>
      </c>
      <c r="AH22" t="str">
        <f>_xlfn.CONCAT(IF(MOD(Table3[[#Headers],[17]],2),"", ", 0x"), IFERROR(VLOOKUP(K22,Таблица1[],5,0),0))</f>
        <v>f</v>
      </c>
      <c r="AI22" t="str">
        <f>_xlfn.CONCAT(IF(MOD(Table3[[#Headers],[16]],2),"", ", 0x"), IFERROR(VLOOKUP(L22,Таблица1[],5,0),0))</f>
        <v>, 0x1</v>
      </c>
      <c r="AJ22" t="str">
        <f>_xlfn.CONCAT(IF(MOD(Table3[[#Headers],[15]],2),"", ", 0x"), IFERROR(VLOOKUP(M22,Таблица1[],5,0),0))</f>
        <v>2</v>
      </c>
      <c r="AK22" t="str">
        <f>_xlfn.CONCAT(IF(MOD(Table3[[#Headers],[14]],2),"", ", 0x"), IFERROR(VLOOKUP(N22,Таблица1[],5,0),0))</f>
        <v>, 0x3</v>
      </c>
      <c r="AL22" t="str">
        <f>_xlfn.CONCAT(IF(MOD(Table3[[#Headers],[13]],2),"", ", 0x"), IFERROR(VLOOKUP(O22,Таблица1[],5,0),0))</f>
        <v>4</v>
      </c>
      <c r="AM22" t="str">
        <f>_xlfn.CONCAT(IF(MOD(Table3[[#Headers],[12]],2),"", ", 0x"), IFERROR(VLOOKUP(P22,Таблица1[],5,0),0))</f>
        <v>, 0x5</v>
      </c>
      <c r="AN22" t="str">
        <f>_xlfn.CONCAT(IF(MOD(Table3[[#Headers],[11]],2),"", ", 0x"), IFERROR(VLOOKUP(Q22,Таблица1[],5,0),0))</f>
        <v>6</v>
      </c>
      <c r="AO22" t="str">
        <f>_xlfn.CONCAT(IF(MOD(Table3[[#Headers],[10]],2),"", ", 0x"), IFERROR(VLOOKUP(R22,Таблица1[],5,0),0))</f>
        <v>, 0x7</v>
      </c>
      <c r="AP22" t="str">
        <f>_xlfn.CONCAT(IF(MOD(Table3[[#Headers],[9]],2),"", ", 0x"), IFERROR(VLOOKUP(S22,Таблица1[],5,0),0))</f>
        <v>f</v>
      </c>
      <c r="AQ22" t="str">
        <f>_xlfn.CONCAT(IF(MOD(Table3[[#Headers],[8]],2),"", ", 0x"), IFERROR(VLOOKUP(T22,Таблица1[],5,0),0))</f>
        <v>, 0xf</v>
      </c>
      <c r="AR22" t="str">
        <f>_xlfn.CONCAT(IF(MOD(Table3[[#Headers],[7]],2),"", ", 0x"), IFERROR(VLOOKUP(U22,Таблица1[],5,0),0))</f>
        <v>f</v>
      </c>
      <c r="AS22" t="str">
        <f>_xlfn.CONCAT(IF(MOD(Table3[[#Headers],[6]],2),"", ", 0x"), IFERROR(VLOOKUP(V22,Таблица1[],5,0),0))</f>
        <v>, 0xf</v>
      </c>
      <c r="AT22" t="str">
        <f>_xlfn.CONCAT(IF(MOD(Table3[[#Headers],[5]],2),"", ", 0x"), IFERROR(VLOOKUP(W22,Таблица1[],5,0),0))</f>
        <v>f</v>
      </c>
      <c r="AU22" t="str">
        <f>_xlfn.CONCAT(IF(MOD(Table3[[#Headers],[4]],2),"", ", 0x"), IFERROR(VLOOKUP(X22,Таблица1[],5,0),0))</f>
        <v>, 0xf</v>
      </c>
      <c r="AV22" t="str">
        <f>_xlfn.CONCAT(IF(MOD(Table3[[#Headers],[3]],2),"", ", 0x"), IFERROR(VLOOKUP(Y22,Таблица1[],5,0),0))</f>
        <v>f</v>
      </c>
      <c r="AW22" t="str">
        <f>_xlfn.CONCAT(IF(MOD(Table3[[#Headers],[2]],2),"", ", 0x"), IFERROR(VLOOKUP(Z22,Таблица1[],5,0),0))</f>
        <v>, 0xf</v>
      </c>
      <c r="AX22" t="str">
        <f>_xlfn.CONCAT(IF(MOD(Table3[[#Headers],[1]],2),"", ", 0x"), IFERROR(VLOOKUP(AA22,Таблица1[],5,0),0))</f>
        <v>f</v>
      </c>
    </row>
    <row r="23" spans="2:50" x14ac:dyDescent="0.45">
      <c r="B23" s="43">
        <v>16</v>
      </c>
      <c r="C23" s="43">
        <v>10</v>
      </c>
      <c r="D23" s="43">
        <v>16</v>
      </c>
      <c r="E23" s="43">
        <v>1</v>
      </c>
      <c r="F23" t="str">
        <f t="shared" si="0"/>
        <v xml:space="preserve">16,10,16,1 </v>
      </c>
      <c r="H23" s="50" t="s">
        <v>43</v>
      </c>
      <c r="I23" s="50" t="s">
        <v>43</v>
      </c>
      <c r="J23" s="50" t="s">
        <v>43</v>
      </c>
      <c r="K23" s="49" t="s">
        <v>31</v>
      </c>
      <c r="L23" s="49" t="s">
        <v>32</v>
      </c>
      <c r="M23" s="49" t="s">
        <v>33</v>
      </c>
      <c r="N23" s="49" t="s">
        <v>35</v>
      </c>
      <c r="O23" s="49" t="s">
        <v>37</v>
      </c>
      <c r="P23" s="49" t="s">
        <v>39</v>
      </c>
      <c r="Q23" s="49" t="s">
        <v>40</v>
      </c>
      <c r="R23" s="50" t="s">
        <v>43</v>
      </c>
      <c r="S23" s="50" t="s">
        <v>43</v>
      </c>
      <c r="T23" s="50" t="s">
        <v>43</v>
      </c>
      <c r="U23" s="50" t="s">
        <v>43</v>
      </c>
      <c r="V23" s="50" t="s">
        <v>43</v>
      </c>
      <c r="W23" s="50" t="s">
        <v>43</v>
      </c>
      <c r="X23" s="50" t="s">
        <v>43</v>
      </c>
      <c r="Y23" s="50" t="s">
        <v>43</v>
      </c>
      <c r="Z23" s="50" t="s">
        <v>43</v>
      </c>
      <c r="AA23" s="50" t="s">
        <v>43</v>
      </c>
      <c r="AC23" t="str">
        <f>CONCATENATE($X$2,F23,Table3[[#This Row],[20]],Table3[[#This Row],[19]],Table3[[#This Row],[18]],Table3[[#This Row],[17]],Table3[[#This Row],[16]],Table3[[#This Row],[15]],Table3[[#This Row],[14]],Table3[[#This Row],[13]],Table3[[#This Row],[12]],Table3[[#This Row],[11]],Table3[[#This Row],[10]],Table3[[#This Row],[9]],Table3[[#This Row],[8]],Table3[[#This Row],[7]],Table3[[#This Row],[6]],Table3[[#This Row],[5]],Table3[[#This Row],[4]],Table3[[#This Row],[3]],Table3[[#This Row],[2]],Table3[[#This Row],[1]])</f>
        <v>.DB   16,10,16,1 , 0xff, 0xf1, 0x23, 0x45, 0x67, 0xff, 0xff, 0xff, 0xff, 0xff</v>
      </c>
      <c r="AD23" s="43" t="s">
        <v>24</v>
      </c>
      <c r="AE23" t="str">
        <f>_xlfn.CONCAT(IF(MOD(Table3[[#Headers],[20]],2),"", ", 0x"), IFERROR(VLOOKUP(H23,Таблица1[],5,0),0))</f>
        <v>, 0xf</v>
      </c>
      <c r="AF23" t="str">
        <f>_xlfn.CONCAT(IF(MOD(Table3[[#Headers],[19]],2),"", ", 0x"), IFERROR(VLOOKUP(I23,Таблица1[],5,0),0))</f>
        <v>f</v>
      </c>
      <c r="AG23" t="str">
        <f>_xlfn.CONCAT(IF(MOD(Table3[[#Headers],[18]],2),"", ", 0x"), IFERROR(VLOOKUP(J23,Таблица1[],5,0),0))</f>
        <v>, 0xf</v>
      </c>
      <c r="AH23" t="str">
        <f>_xlfn.CONCAT(IF(MOD(Table3[[#Headers],[17]],2),"", ", 0x"), IFERROR(VLOOKUP(K23,Таблица1[],5,0),0))</f>
        <v>1</v>
      </c>
      <c r="AI23" t="str">
        <f>_xlfn.CONCAT(IF(MOD(Table3[[#Headers],[16]],2),"", ", 0x"), IFERROR(VLOOKUP(L23,Таблица1[],5,0),0))</f>
        <v>, 0x2</v>
      </c>
      <c r="AJ23" t="str">
        <f>_xlfn.CONCAT(IF(MOD(Table3[[#Headers],[15]],2),"", ", 0x"), IFERROR(VLOOKUP(M23,Таблица1[],5,0),0))</f>
        <v>3</v>
      </c>
      <c r="AK23" t="str">
        <f>_xlfn.CONCAT(IF(MOD(Table3[[#Headers],[14]],2),"", ", 0x"), IFERROR(VLOOKUP(N23,Таблица1[],5,0),0))</f>
        <v>, 0x4</v>
      </c>
      <c r="AL23" t="str">
        <f>_xlfn.CONCAT(IF(MOD(Table3[[#Headers],[13]],2),"", ", 0x"), IFERROR(VLOOKUP(O23,Таблица1[],5,0),0))</f>
        <v>5</v>
      </c>
      <c r="AM23" t="str">
        <f>_xlfn.CONCAT(IF(MOD(Table3[[#Headers],[12]],2),"", ", 0x"), IFERROR(VLOOKUP(P23,Таблица1[],5,0),0))</f>
        <v>, 0x6</v>
      </c>
      <c r="AN23" t="str">
        <f>_xlfn.CONCAT(IF(MOD(Table3[[#Headers],[11]],2),"", ", 0x"), IFERROR(VLOOKUP(Q23,Таблица1[],5,0),0))</f>
        <v>7</v>
      </c>
      <c r="AO23" t="str">
        <f>_xlfn.CONCAT(IF(MOD(Table3[[#Headers],[10]],2),"", ", 0x"), IFERROR(VLOOKUP(R23,Таблица1[],5,0),0))</f>
        <v>, 0xf</v>
      </c>
      <c r="AP23" t="str">
        <f>_xlfn.CONCAT(IF(MOD(Table3[[#Headers],[9]],2),"", ", 0x"), IFERROR(VLOOKUP(S23,Таблица1[],5,0),0))</f>
        <v>f</v>
      </c>
      <c r="AQ23" t="str">
        <f>_xlfn.CONCAT(IF(MOD(Table3[[#Headers],[8]],2),"", ", 0x"), IFERROR(VLOOKUP(T23,Таблица1[],5,0),0))</f>
        <v>, 0xf</v>
      </c>
      <c r="AR23" t="str">
        <f>_xlfn.CONCAT(IF(MOD(Table3[[#Headers],[7]],2),"", ", 0x"), IFERROR(VLOOKUP(U23,Таблица1[],5,0),0))</f>
        <v>f</v>
      </c>
      <c r="AS23" t="str">
        <f>_xlfn.CONCAT(IF(MOD(Table3[[#Headers],[6]],2),"", ", 0x"), IFERROR(VLOOKUP(V23,Таблица1[],5,0),0))</f>
        <v>, 0xf</v>
      </c>
      <c r="AT23" t="str">
        <f>_xlfn.CONCAT(IF(MOD(Table3[[#Headers],[5]],2),"", ", 0x"), IFERROR(VLOOKUP(W23,Таблица1[],5,0),0))</f>
        <v>f</v>
      </c>
      <c r="AU23" t="str">
        <f>_xlfn.CONCAT(IF(MOD(Table3[[#Headers],[4]],2),"", ", 0x"), IFERROR(VLOOKUP(X23,Таблица1[],5,0),0))</f>
        <v>, 0xf</v>
      </c>
      <c r="AV23" t="str">
        <f>_xlfn.CONCAT(IF(MOD(Table3[[#Headers],[3]],2),"", ", 0x"), IFERROR(VLOOKUP(Y23,Таблица1[],5,0),0))</f>
        <v>f</v>
      </c>
      <c r="AW23" t="str">
        <f>_xlfn.CONCAT(IF(MOD(Table3[[#Headers],[2]],2),"", ", 0x"), IFERROR(VLOOKUP(Z23,Таблица1[],5,0),0))</f>
        <v>, 0xf</v>
      </c>
      <c r="AX23" t="str">
        <f>_xlfn.CONCAT(IF(MOD(Table3[[#Headers],[1]],2),"", ", 0x"), IFERROR(VLOOKUP(AA23,Таблица1[],5,0),0))</f>
        <v>f</v>
      </c>
    </row>
    <row r="24" spans="2:50" x14ac:dyDescent="0.45">
      <c r="B24" s="43">
        <v>16</v>
      </c>
      <c r="C24" s="43">
        <v>10</v>
      </c>
      <c r="D24" s="43">
        <v>16</v>
      </c>
      <c r="E24" s="43">
        <v>1</v>
      </c>
      <c r="F24" t="str">
        <f t="shared" si="0"/>
        <v xml:space="preserve">16,10,16,1 </v>
      </c>
      <c r="H24" s="50" t="s">
        <v>43</v>
      </c>
      <c r="I24" s="50" t="s">
        <v>43</v>
      </c>
      <c r="J24" s="49" t="s">
        <v>31</v>
      </c>
      <c r="K24" s="49" t="s">
        <v>32</v>
      </c>
      <c r="L24" s="49" t="s">
        <v>33</v>
      </c>
      <c r="M24" s="49" t="s">
        <v>35</v>
      </c>
      <c r="N24" s="49" t="s">
        <v>37</v>
      </c>
      <c r="O24" s="49" t="s">
        <v>39</v>
      </c>
      <c r="P24" s="49" t="s">
        <v>40</v>
      </c>
      <c r="Q24" s="50" t="s">
        <v>43</v>
      </c>
      <c r="R24" s="50" t="s">
        <v>43</v>
      </c>
      <c r="S24" s="50" t="s">
        <v>43</v>
      </c>
      <c r="T24" s="50" t="s">
        <v>43</v>
      </c>
      <c r="U24" s="50" t="s">
        <v>43</v>
      </c>
      <c r="V24" s="50" t="s">
        <v>43</v>
      </c>
      <c r="W24" s="50" t="s">
        <v>43</v>
      </c>
      <c r="X24" s="50" t="s">
        <v>43</v>
      </c>
      <c r="Y24" s="50" t="s">
        <v>43</v>
      </c>
      <c r="Z24" s="50" t="s">
        <v>43</v>
      </c>
      <c r="AA24" s="50" t="s">
        <v>43</v>
      </c>
      <c r="AC24" t="str">
        <f>CONCATENATE($X$2,F24,Table3[[#This Row],[20]],Table3[[#This Row],[19]],Table3[[#This Row],[18]],Table3[[#This Row],[17]],Table3[[#This Row],[16]],Table3[[#This Row],[15]],Table3[[#This Row],[14]],Table3[[#This Row],[13]],Table3[[#This Row],[12]],Table3[[#This Row],[11]],Table3[[#This Row],[10]],Table3[[#This Row],[9]],Table3[[#This Row],[8]],Table3[[#This Row],[7]],Table3[[#This Row],[6]],Table3[[#This Row],[5]],Table3[[#This Row],[4]],Table3[[#This Row],[3]],Table3[[#This Row],[2]],Table3[[#This Row],[1]])</f>
        <v>.DB   16,10,16,1 , 0xff, 0x12, 0x34, 0x56, 0x7f, 0xff, 0xff, 0xff, 0xff, 0xff</v>
      </c>
      <c r="AD24" s="43" t="s">
        <v>24</v>
      </c>
      <c r="AE24" t="str">
        <f>_xlfn.CONCAT(IF(MOD(Table3[[#Headers],[20]],2),"", ", 0x"), IFERROR(VLOOKUP(H24,Таблица1[],5,0),0))</f>
        <v>, 0xf</v>
      </c>
      <c r="AF24" t="str">
        <f>_xlfn.CONCAT(IF(MOD(Table3[[#Headers],[19]],2),"", ", 0x"), IFERROR(VLOOKUP(I24,Таблица1[],5,0),0))</f>
        <v>f</v>
      </c>
      <c r="AG24" t="str">
        <f>_xlfn.CONCAT(IF(MOD(Table3[[#Headers],[18]],2),"", ", 0x"), IFERROR(VLOOKUP(J24,Таблица1[],5,0),0))</f>
        <v>, 0x1</v>
      </c>
      <c r="AH24" t="str">
        <f>_xlfn.CONCAT(IF(MOD(Table3[[#Headers],[17]],2),"", ", 0x"), IFERROR(VLOOKUP(K24,Таблица1[],5,0),0))</f>
        <v>2</v>
      </c>
      <c r="AI24" t="str">
        <f>_xlfn.CONCAT(IF(MOD(Table3[[#Headers],[16]],2),"", ", 0x"), IFERROR(VLOOKUP(L24,Таблица1[],5,0),0))</f>
        <v>, 0x3</v>
      </c>
      <c r="AJ24" t="str">
        <f>_xlfn.CONCAT(IF(MOD(Table3[[#Headers],[15]],2),"", ", 0x"), IFERROR(VLOOKUP(M24,Таблица1[],5,0),0))</f>
        <v>4</v>
      </c>
      <c r="AK24" t="str">
        <f>_xlfn.CONCAT(IF(MOD(Table3[[#Headers],[14]],2),"", ", 0x"), IFERROR(VLOOKUP(N24,Таблица1[],5,0),0))</f>
        <v>, 0x5</v>
      </c>
      <c r="AL24" t="str">
        <f>_xlfn.CONCAT(IF(MOD(Table3[[#Headers],[13]],2),"", ", 0x"), IFERROR(VLOOKUP(O24,Таблица1[],5,0),0))</f>
        <v>6</v>
      </c>
      <c r="AM24" t="str">
        <f>_xlfn.CONCAT(IF(MOD(Table3[[#Headers],[12]],2),"", ", 0x"), IFERROR(VLOOKUP(P24,Таблица1[],5,0),0))</f>
        <v>, 0x7</v>
      </c>
      <c r="AN24" t="str">
        <f>_xlfn.CONCAT(IF(MOD(Table3[[#Headers],[11]],2),"", ", 0x"), IFERROR(VLOOKUP(Q24,Таблица1[],5,0),0))</f>
        <v>f</v>
      </c>
      <c r="AO24" t="str">
        <f>_xlfn.CONCAT(IF(MOD(Table3[[#Headers],[10]],2),"", ", 0x"), IFERROR(VLOOKUP(R24,Таблица1[],5,0),0))</f>
        <v>, 0xf</v>
      </c>
      <c r="AP24" t="str">
        <f>_xlfn.CONCAT(IF(MOD(Table3[[#Headers],[9]],2),"", ", 0x"), IFERROR(VLOOKUP(S24,Таблица1[],5,0),0))</f>
        <v>f</v>
      </c>
      <c r="AQ24" t="str">
        <f>_xlfn.CONCAT(IF(MOD(Table3[[#Headers],[8]],2),"", ", 0x"), IFERROR(VLOOKUP(T24,Таблица1[],5,0),0))</f>
        <v>, 0xf</v>
      </c>
      <c r="AR24" t="str">
        <f>_xlfn.CONCAT(IF(MOD(Table3[[#Headers],[7]],2),"", ", 0x"), IFERROR(VLOOKUP(U24,Таблица1[],5,0),0))</f>
        <v>f</v>
      </c>
      <c r="AS24" t="str">
        <f>_xlfn.CONCAT(IF(MOD(Table3[[#Headers],[6]],2),"", ", 0x"), IFERROR(VLOOKUP(V24,Таблица1[],5,0),0))</f>
        <v>, 0xf</v>
      </c>
      <c r="AT24" t="str">
        <f>_xlfn.CONCAT(IF(MOD(Table3[[#Headers],[5]],2),"", ", 0x"), IFERROR(VLOOKUP(W24,Таблица1[],5,0),0))</f>
        <v>f</v>
      </c>
      <c r="AU24" t="str">
        <f>_xlfn.CONCAT(IF(MOD(Table3[[#Headers],[4]],2),"", ", 0x"), IFERROR(VLOOKUP(X24,Таблица1[],5,0),0))</f>
        <v>, 0xf</v>
      </c>
      <c r="AV24" t="str">
        <f>_xlfn.CONCAT(IF(MOD(Table3[[#Headers],[3]],2),"", ", 0x"), IFERROR(VLOOKUP(Y24,Таблица1[],5,0),0))</f>
        <v>f</v>
      </c>
      <c r="AW24" t="str">
        <f>_xlfn.CONCAT(IF(MOD(Table3[[#Headers],[2]],2),"", ", 0x"), IFERROR(VLOOKUP(Z24,Таблица1[],5,0),0))</f>
        <v>, 0xf</v>
      </c>
      <c r="AX24" t="str">
        <f>_xlfn.CONCAT(IF(MOD(Table3[[#Headers],[1]],2),"", ", 0x"), IFERROR(VLOOKUP(AA24,Таблица1[],5,0),0))</f>
        <v>f</v>
      </c>
    </row>
    <row r="25" spans="2:50" x14ac:dyDescent="0.45">
      <c r="B25" s="43">
        <v>16</v>
      </c>
      <c r="C25" s="43">
        <v>10</v>
      </c>
      <c r="D25" s="43">
        <v>16</v>
      </c>
      <c r="E25" s="43">
        <v>1</v>
      </c>
      <c r="F25" s="52" t="str">
        <f t="shared" ref="F25:F46" si="1">CONCATENATE(B25,",",C25,",",D25,",",E25, " ")</f>
        <v xml:space="preserve">16,10,16,1 </v>
      </c>
      <c r="H25" s="50" t="s">
        <v>43</v>
      </c>
      <c r="I25" s="49" t="s">
        <v>31</v>
      </c>
      <c r="J25" s="49" t="s">
        <v>32</v>
      </c>
      <c r="K25" s="49" t="s">
        <v>33</v>
      </c>
      <c r="L25" s="49" t="s">
        <v>35</v>
      </c>
      <c r="M25" s="49" t="s">
        <v>37</v>
      </c>
      <c r="N25" s="49" t="s">
        <v>39</v>
      </c>
      <c r="O25" s="49" t="s">
        <v>40</v>
      </c>
      <c r="P25" s="50" t="s">
        <v>43</v>
      </c>
      <c r="Q25" s="50" t="s">
        <v>43</v>
      </c>
      <c r="R25" s="50" t="s">
        <v>43</v>
      </c>
      <c r="S25" s="50" t="s">
        <v>43</v>
      </c>
      <c r="T25" s="50" t="s">
        <v>43</v>
      </c>
      <c r="U25" s="50" t="s">
        <v>43</v>
      </c>
      <c r="V25" s="50" t="s">
        <v>43</v>
      </c>
      <c r="W25" s="50" t="s">
        <v>43</v>
      </c>
      <c r="X25" s="50" t="s">
        <v>43</v>
      </c>
      <c r="Y25" s="50" t="s">
        <v>43</v>
      </c>
      <c r="Z25" s="50" t="s">
        <v>43</v>
      </c>
      <c r="AA25" s="50" t="s">
        <v>43</v>
      </c>
      <c r="AC25" t="str">
        <f>CONCATENATE($X$2,F25,Table3[[#This Row],[20]],Table3[[#This Row],[19]],Table3[[#This Row],[18]],Table3[[#This Row],[17]],Table3[[#This Row],[16]],Table3[[#This Row],[15]],Table3[[#This Row],[14]],Table3[[#This Row],[13]],Table3[[#This Row],[12]],Table3[[#This Row],[11]],Table3[[#This Row],[10]],Table3[[#This Row],[9]],Table3[[#This Row],[8]],Table3[[#This Row],[7]],Table3[[#This Row],[6]],Table3[[#This Row],[5]],Table3[[#This Row],[4]],Table3[[#This Row],[3]],Table3[[#This Row],[2]],Table3[[#This Row],[1]])</f>
        <v>.DB   16,10,16,1 , 0xf1, 0x23, 0x45, 0x67, 0xff, 0xff, 0xff, 0xff, 0xff, 0xff</v>
      </c>
      <c r="AD25" s="43"/>
      <c r="AE25" s="52" t="str">
        <f>_xlfn.CONCAT(IF(MOD(Table3[[#Headers],[20]],2),"", ", 0x"), IFERROR(VLOOKUP(H25,Таблица1[],5,0),0))</f>
        <v>, 0xf</v>
      </c>
      <c r="AF25" s="52" t="str">
        <f>_xlfn.CONCAT(IF(MOD(Table3[[#Headers],[19]],2),"", ", 0x"), IFERROR(VLOOKUP(I25,Таблица1[],5,0),0))</f>
        <v>1</v>
      </c>
      <c r="AG25" s="52" t="str">
        <f>_xlfn.CONCAT(IF(MOD(Table3[[#Headers],[18]],2),"", ", 0x"), IFERROR(VLOOKUP(J25,Таблица1[],5,0),0))</f>
        <v>, 0x2</v>
      </c>
      <c r="AH25" s="52" t="str">
        <f>_xlfn.CONCAT(IF(MOD(Table3[[#Headers],[17]],2),"", ", 0x"), IFERROR(VLOOKUP(K25,Таблица1[],5,0),0))</f>
        <v>3</v>
      </c>
      <c r="AI25" s="52" t="str">
        <f>_xlfn.CONCAT(IF(MOD(Table3[[#Headers],[16]],2),"", ", 0x"), IFERROR(VLOOKUP(L25,Таблица1[],5,0),0))</f>
        <v>, 0x4</v>
      </c>
      <c r="AJ25" t="str">
        <f>_xlfn.CONCAT(IF(MOD(Table3[[#Headers],[15]],2),"", ", 0x"), IFERROR(VLOOKUP(M25,Таблица1[],5,0),0))</f>
        <v>5</v>
      </c>
      <c r="AK25" t="str">
        <f>_xlfn.CONCAT(IF(MOD(Table3[[#Headers],[14]],2),"", ", 0x"), IFERROR(VLOOKUP(N25,Таблица1[],5,0),0))</f>
        <v>, 0x6</v>
      </c>
      <c r="AL25" t="str">
        <f>_xlfn.CONCAT(IF(MOD(Table3[[#Headers],[13]],2),"", ", 0x"), IFERROR(VLOOKUP(O25,Таблица1[],5,0),0))</f>
        <v>7</v>
      </c>
      <c r="AM25" t="str">
        <f>_xlfn.CONCAT(IF(MOD(Table3[[#Headers],[12]],2),"", ", 0x"), IFERROR(VLOOKUP(P25,Таблица1[],5,0),0))</f>
        <v>, 0xf</v>
      </c>
      <c r="AN25" t="str">
        <f>_xlfn.CONCAT(IF(MOD(Table3[[#Headers],[11]],2),"", ", 0x"), IFERROR(VLOOKUP(Q25,Таблица1[],5,0),0))</f>
        <v>f</v>
      </c>
      <c r="AO25" t="str">
        <f>_xlfn.CONCAT(IF(MOD(Table3[[#Headers],[10]],2),"", ", 0x"), IFERROR(VLOOKUP(R25,Таблица1[],5,0),0))</f>
        <v>, 0xf</v>
      </c>
      <c r="AP25" t="str">
        <f>_xlfn.CONCAT(IF(MOD(Table3[[#Headers],[9]],2),"", ", 0x"), IFERROR(VLOOKUP(S25,Таблица1[],5,0),0))</f>
        <v>f</v>
      </c>
      <c r="AQ25" t="str">
        <f>_xlfn.CONCAT(IF(MOD(Table3[[#Headers],[8]],2),"", ", 0x"), IFERROR(VLOOKUP(T25,Таблица1[],5,0),0))</f>
        <v>, 0xf</v>
      </c>
      <c r="AR25" t="str">
        <f>_xlfn.CONCAT(IF(MOD(Table3[[#Headers],[7]],2),"", ", 0x"), IFERROR(VLOOKUP(U25,Таблица1[],5,0),0))</f>
        <v>f</v>
      </c>
      <c r="AS25" t="str">
        <f>_xlfn.CONCAT(IF(MOD(Table3[[#Headers],[6]],2),"", ", 0x"), IFERROR(VLOOKUP(V25,Таблица1[],5,0),0))</f>
        <v>, 0xf</v>
      </c>
      <c r="AT25" t="str">
        <f>_xlfn.CONCAT(IF(MOD(Table3[[#Headers],[5]],2),"", ", 0x"), IFERROR(VLOOKUP(W25,Таблица1[],5,0),0))</f>
        <v>f</v>
      </c>
      <c r="AU25" t="str">
        <f>_xlfn.CONCAT(IF(MOD(Table3[[#Headers],[4]],2),"", ", 0x"), IFERROR(VLOOKUP(X25,Таблица1[],5,0),0))</f>
        <v>, 0xf</v>
      </c>
      <c r="AV25" t="str">
        <f>_xlfn.CONCAT(IF(MOD(Table3[[#Headers],[3]],2),"", ", 0x"), IFERROR(VLOOKUP(Y25,Таблица1[],5,0),0))</f>
        <v>f</v>
      </c>
      <c r="AW25" t="str">
        <f>_xlfn.CONCAT(IF(MOD(Table3[[#Headers],[2]],2),"", ", 0x"), IFERROR(VLOOKUP(Z25,Таблица1[],5,0),0))</f>
        <v>, 0xf</v>
      </c>
      <c r="AX25" t="str">
        <f>_xlfn.CONCAT(IF(MOD(Table3[[#Headers],[1]],2),"", ", 0x"), IFERROR(VLOOKUP(AA25,Таблица1[],5,0),0))</f>
        <v>f</v>
      </c>
    </row>
    <row r="26" spans="2:50" x14ac:dyDescent="0.45">
      <c r="B26" s="43">
        <v>16</v>
      </c>
      <c r="C26" s="43">
        <v>10</v>
      </c>
      <c r="D26" s="43">
        <v>16</v>
      </c>
      <c r="E26" s="43">
        <v>1</v>
      </c>
      <c r="F26" s="52" t="str">
        <f t="shared" si="1"/>
        <v xml:space="preserve">16,10,16,1 </v>
      </c>
      <c r="H26" s="49" t="s">
        <v>31</v>
      </c>
      <c r="I26" s="49" t="s">
        <v>32</v>
      </c>
      <c r="J26" s="49" t="s">
        <v>33</v>
      </c>
      <c r="K26" s="49" t="s">
        <v>35</v>
      </c>
      <c r="L26" s="49" t="s">
        <v>37</v>
      </c>
      <c r="M26" s="49" t="s">
        <v>39</v>
      </c>
      <c r="N26" s="49" t="s">
        <v>40</v>
      </c>
      <c r="O26" s="50" t="s">
        <v>43</v>
      </c>
      <c r="P26" s="50" t="s">
        <v>43</v>
      </c>
      <c r="Q26" s="50" t="s">
        <v>43</v>
      </c>
      <c r="R26" s="50" t="s">
        <v>43</v>
      </c>
      <c r="S26" s="50" t="s">
        <v>43</v>
      </c>
      <c r="T26" s="50" t="s">
        <v>43</v>
      </c>
      <c r="U26" s="50" t="s">
        <v>43</v>
      </c>
      <c r="V26" s="50" t="s">
        <v>43</v>
      </c>
      <c r="W26" s="50" t="s">
        <v>43</v>
      </c>
      <c r="X26" s="50" t="s">
        <v>43</v>
      </c>
      <c r="Y26" s="50" t="s">
        <v>43</v>
      </c>
      <c r="Z26" s="50" t="s">
        <v>43</v>
      </c>
      <c r="AA26" s="50" t="s">
        <v>43</v>
      </c>
      <c r="AC26" t="str">
        <f>CONCATENATE($X$2,F26,Table3[[#This Row],[20]],Table3[[#This Row],[19]],Table3[[#This Row],[18]],Table3[[#This Row],[17]],Table3[[#This Row],[16]],Table3[[#This Row],[15]],Table3[[#This Row],[14]],Table3[[#This Row],[13]],Table3[[#This Row],[12]],Table3[[#This Row],[11]],Table3[[#This Row],[10]],Table3[[#This Row],[9]],Table3[[#This Row],[8]],Table3[[#This Row],[7]],Table3[[#This Row],[6]],Table3[[#This Row],[5]],Table3[[#This Row],[4]],Table3[[#This Row],[3]],Table3[[#This Row],[2]],Table3[[#This Row],[1]])</f>
        <v>.DB   16,10,16,1 , 0x12, 0x34, 0x56, 0x7f, 0xff, 0xff, 0xff, 0xff, 0xff, 0xff</v>
      </c>
      <c r="AD26" s="43"/>
      <c r="AE26" s="52" t="str">
        <f>_xlfn.CONCAT(IF(MOD(Table3[[#Headers],[20]],2),"", ", 0x"), IFERROR(VLOOKUP(H26,Таблица1[],5,0),0))</f>
        <v>, 0x1</v>
      </c>
      <c r="AF26" s="52" t="str">
        <f>_xlfn.CONCAT(IF(MOD(Table3[[#Headers],[19]],2),"", ", 0x"), IFERROR(VLOOKUP(I26,Таблица1[],5,0),0))</f>
        <v>2</v>
      </c>
      <c r="AG26" s="52" t="str">
        <f>_xlfn.CONCAT(IF(MOD(Table3[[#Headers],[18]],2),"", ", 0x"), IFERROR(VLOOKUP(J26,Таблица1[],5,0),0))</f>
        <v>, 0x3</v>
      </c>
      <c r="AH26" s="52" t="str">
        <f>_xlfn.CONCAT(IF(MOD(Table3[[#Headers],[17]],2),"", ", 0x"), IFERROR(VLOOKUP(K26,Таблица1[],5,0),0))</f>
        <v>4</v>
      </c>
      <c r="AI26" s="52" t="str">
        <f>_xlfn.CONCAT(IF(MOD(Table3[[#Headers],[16]],2),"", ", 0x"), IFERROR(VLOOKUP(L26,Таблица1[],5,0),0))</f>
        <v>, 0x5</v>
      </c>
      <c r="AJ26" t="str">
        <f>_xlfn.CONCAT(IF(MOD(Table3[[#Headers],[15]],2),"", ", 0x"), IFERROR(VLOOKUP(M26,Таблица1[],5,0),0))</f>
        <v>6</v>
      </c>
      <c r="AK26" t="str">
        <f>_xlfn.CONCAT(IF(MOD(Table3[[#Headers],[14]],2),"", ", 0x"), IFERROR(VLOOKUP(N26,Таблица1[],5,0),0))</f>
        <v>, 0x7</v>
      </c>
      <c r="AL26" t="str">
        <f>_xlfn.CONCAT(IF(MOD(Table3[[#Headers],[13]],2),"", ", 0x"), IFERROR(VLOOKUP(O26,Таблица1[],5,0),0))</f>
        <v>f</v>
      </c>
      <c r="AM26" t="str">
        <f>_xlfn.CONCAT(IF(MOD(Table3[[#Headers],[12]],2),"", ", 0x"), IFERROR(VLOOKUP(P26,Таблица1[],5,0),0))</f>
        <v>, 0xf</v>
      </c>
      <c r="AN26" t="str">
        <f>_xlfn.CONCAT(IF(MOD(Table3[[#Headers],[11]],2),"", ", 0x"), IFERROR(VLOOKUP(Q26,Таблица1[],5,0),0))</f>
        <v>f</v>
      </c>
      <c r="AO26" t="str">
        <f>_xlfn.CONCAT(IF(MOD(Table3[[#Headers],[10]],2),"", ", 0x"), IFERROR(VLOOKUP(R26,Таблица1[],5,0),0))</f>
        <v>, 0xf</v>
      </c>
      <c r="AP26" t="str">
        <f>_xlfn.CONCAT(IF(MOD(Table3[[#Headers],[9]],2),"", ", 0x"), IFERROR(VLOOKUP(S26,Таблица1[],5,0),0))</f>
        <v>f</v>
      </c>
      <c r="AQ26" t="str">
        <f>_xlfn.CONCAT(IF(MOD(Table3[[#Headers],[8]],2),"", ", 0x"), IFERROR(VLOOKUP(T26,Таблица1[],5,0),0))</f>
        <v>, 0xf</v>
      </c>
      <c r="AR26" t="str">
        <f>_xlfn.CONCAT(IF(MOD(Table3[[#Headers],[7]],2),"", ", 0x"), IFERROR(VLOOKUP(U26,Таблица1[],5,0),0))</f>
        <v>f</v>
      </c>
      <c r="AS26" t="str">
        <f>_xlfn.CONCAT(IF(MOD(Table3[[#Headers],[6]],2),"", ", 0x"), IFERROR(VLOOKUP(V26,Таблица1[],5,0),0))</f>
        <v>, 0xf</v>
      </c>
      <c r="AT26" t="str">
        <f>_xlfn.CONCAT(IF(MOD(Table3[[#Headers],[5]],2),"", ", 0x"), IFERROR(VLOOKUP(W26,Таблица1[],5,0),0))</f>
        <v>f</v>
      </c>
      <c r="AU26" t="str">
        <f>_xlfn.CONCAT(IF(MOD(Table3[[#Headers],[4]],2),"", ", 0x"), IFERROR(VLOOKUP(X26,Таблица1[],5,0),0))</f>
        <v>, 0xf</v>
      </c>
      <c r="AV26" t="str">
        <f>_xlfn.CONCAT(IF(MOD(Table3[[#Headers],[3]],2),"", ", 0x"), IFERROR(VLOOKUP(Y26,Таблица1[],5,0),0))</f>
        <v>f</v>
      </c>
      <c r="AW26" t="str">
        <f>_xlfn.CONCAT(IF(MOD(Table3[[#Headers],[2]],2),"", ", 0x"), IFERROR(VLOOKUP(Z26,Таблица1[],5,0),0))</f>
        <v>, 0xf</v>
      </c>
      <c r="AX26" t="str">
        <f>_xlfn.CONCAT(IF(MOD(Table3[[#Headers],[1]],2),"", ", 0x"), IFERROR(VLOOKUP(AA26,Таблица1[],5,0),0))</f>
        <v>f</v>
      </c>
    </row>
    <row r="27" spans="2:50" x14ac:dyDescent="0.45">
      <c r="B27" s="43">
        <v>16</v>
      </c>
      <c r="C27" s="43">
        <v>10</v>
      </c>
      <c r="D27" s="43">
        <v>16</v>
      </c>
      <c r="E27" s="43">
        <v>1</v>
      </c>
      <c r="F27" s="52" t="str">
        <f t="shared" si="1"/>
        <v xml:space="preserve">16,10,16,1 </v>
      </c>
      <c r="H27" s="49" t="s">
        <v>32</v>
      </c>
      <c r="I27" s="49" t="s">
        <v>33</v>
      </c>
      <c r="J27" s="49" t="s">
        <v>35</v>
      </c>
      <c r="K27" s="49" t="s">
        <v>37</v>
      </c>
      <c r="L27" s="49" t="s">
        <v>39</v>
      </c>
      <c r="M27" s="49" t="s">
        <v>40</v>
      </c>
      <c r="N27" s="50" t="s">
        <v>43</v>
      </c>
      <c r="O27" s="50" t="s">
        <v>43</v>
      </c>
      <c r="P27" s="50" t="s">
        <v>43</v>
      </c>
      <c r="Q27" s="50" t="s">
        <v>43</v>
      </c>
      <c r="R27" s="50" t="s">
        <v>43</v>
      </c>
      <c r="S27" s="50" t="s">
        <v>43</v>
      </c>
      <c r="T27" s="50" t="s">
        <v>43</v>
      </c>
      <c r="U27" s="50" t="s">
        <v>43</v>
      </c>
      <c r="V27" s="50" t="s">
        <v>43</v>
      </c>
      <c r="W27" s="50" t="s">
        <v>43</v>
      </c>
      <c r="X27" s="50" t="s">
        <v>43</v>
      </c>
      <c r="Y27" s="50" t="s">
        <v>43</v>
      </c>
      <c r="Z27" s="50" t="s">
        <v>43</v>
      </c>
      <c r="AA27" s="50" t="s">
        <v>43</v>
      </c>
      <c r="AC27" t="str">
        <f>CONCATENATE($X$2,F27,Table3[[#This Row],[20]],Table3[[#This Row],[19]],Table3[[#This Row],[18]],Table3[[#This Row],[17]],Table3[[#This Row],[16]],Table3[[#This Row],[15]],Table3[[#This Row],[14]],Table3[[#This Row],[13]],Table3[[#This Row],[12]],Table3[[#This Row],[11]],Table3[[#This Row],[10]],Table3[[#This Row],[9]],Table3[[#This Row],[8]],Table3[[#This Row],[7]],Table3[[#This Row],[6]],Table3[[#This Row],[5]],Table3[[#This Row],[4]],Table3[[#This Row],[3]],Table3[[#This Row],[2]],Table3[[#This Row],[1]])</f>
        <v>.DB   16,10,16,1 , 0x23, 0x45, 0x67, 0xff, 0xff, 0xff, 0xff, 0xff, 0xff, 0xff</v>
      </c>
      <c r="AD27" s="43"/>
      <c r="AE27" s="52" t="str">
        <f>_xlfn.CONCAT(IF(MOD(Table3[[#Headers],[20]],2),"", ", 0x"), IFERROR(VLOOKUP(H27,Таблица1[],5,0),0))</f>
        <v>, 0x2</v>
      </c>
      <c r="AF27" s="52" t="str">
        <f>_xlfn.CONCAT(IF(MOD(Table3[[#Headers],[19]],2),"", ", 0x"), IFERROR(VLOOKUP(I27,Таблица1[],5,0),0))</f>
        <v>3</v>
      </c>
      <c r="AG27" s="52" t="str">
        <f>_xlfn.CONCAT(IF(MOD(Table3[[#Headers],[18]],2),"", ", 0x"), IFERROR(VLOOKUP(J27,Таблица1[],5,0),0))</f>
        <v>, 0x4</v>
      </c>
      <c r="AH27" s="52" t="str">
        <f>_xlfn.CONCAT(IF(MOD(Table3[[#Headers],[17]],2),"", ", 0x"), IFERROR(VLOOKUP(K27,Таблица1[],5,0),0))</f>
        <v>5</v>
      </c>
      <c r="AI27" s="52" t="str">
        <f>_xlfn.CONCAT(IF(MOD(Table3[[#Headers],[16]],2),"", ", 0x"), IFERROR(VLOOKUP(L27,Таблица1[],5,0),0))</f>
        <v>, 0x6</v>
      </c>
      <c r="AJ27" t="str">
        <f>_xlfn.CONCAT(IF(MOD(Table3[[#Headers],[15]],2),"", ", 0x"), IFERROR(VLOOKUP(M27,Таблица1[],5,0),0))</f>
        <v>7</v>
      </c>
      <c r="AK27" t="str">
        <f>_xlfn.CONCAT(IF(MOD(Table3[[#Headers],[14]],2),"", ", 0x"), IFERROR(VLOOKUP(N27,Таблица1[],5,0),0))</f>
        <v>, 0xf</v>
      </c>
      <c r="AL27" t="str">
        <f>_xlfn.CONCAT(IF(MOD(Table3[[#Headers],[13]],2),"", ", 0x"), IFERROR(VLOOKUP(O27,Таблица1[],5,0),0))</f>
        <v>f</v>
      </c>
      <c r="AM27" t="str">
        <f>_xlfn.CONCAT(IF(MOD(Table3[[#Headers],[12]],2),"", ", 0x"), IFERROR(VLOOKUP(P27,Таблица1[],5,0),0))</f>
        <v>, 0xf</v>
      </c>
      <c r="AN27" t="str">
        <f>_xlfn.CONCAT(IF(MOD(Table3[[#Headers],[11]],2),"", ", 0x"), IFERROR(VLOOKUP(Q27,Таблица1[],5,0),0))</f>
        <v>f</v>
      </c>
      <c r="AO27" t="str">
        <f>_xlfn.CONCAT(IF(MOD(Table3[[#Headers],[10]],2),"", ", 0x"), IFERROR(VLOOKUP(R27,Таблица1[],5,0),0))</f>
        <v>, 0xf</v>
      </c>
      <c r="AP27" t="str">
        <f>_xlfn.CONCAT(IF(MOD(Table3[[#Headers],[9]],2),"", ", 0x"), IFERROR(VLOOKUP(S27,Таблица1[],5,0),0))</f>
        <v>f</v>
      </c>
      <c r="AQ27" t="str">
        <f>_xlfn.CONCAT(IF(MOD(Table3[[#Headers],[8]],2),"", ", 0x"), IFERROR(VLOOKUP(T27,Таблица1[],5,0),0))</f>
        <v>, 0xf</v>
      </c>
      <c r="AR27" t="str">
        <f>_xlfn.CONCAT(IF(MOD(Table3[[#Headers],[7]],2),"", ", 0x"), IFERROR(VLOOKUP(U27,Таблица1[],5,0),0))</f>
        <v>f</v>
      </c>
      <c r="AS27" t="str">
        <f>_xlfn.CONCAT(IF(MOD(Table3[[#Headers],[6]],2),"", ", 0x"), IFERROR(VLOOKUP(V27,Таблица1[],5,0),0))</f>
        <v>, 0xf</v>
      </c>
      <c r="AT27" t="str">
        <f>_xlfn.CONCAT(IF(MOD(Table3[[#Headers],[5]],2),"", ", 0x"), IFERROR(VLOOKUP(W27,Таблица1[],5,0),0))</f>
        <v>f</v>
      </c>
      <c r="AU27" t="str">
        <f>_xlfn.CONCAT(IF(MOD(Table3[[#Headers],[4]],2),"", ", 0x"), IFERROR(VLOOKUP(X27,Таблица1[],5,0),0))</f>
        <v>, 0xf</v>
      </c>
      <c r="AV27" t="str">
        <f>_xlfn.CONCAT(IF(MOD(Table3[[#Headers],[3]],2),"", ", 0x"), IFERROR(VLOOKUP(Y27,Таблица1[],5,0),0))</f>
        <v>f</v>
      </c>
      <c r="AW27" t="str">
        <f>_xlfn.CONCAT(IF(MOD(Table3[[#Headers],[2]],2),"", ", 0x"), IFERROR(VLOOKUP(Z27,Таблица1[],5,0),0))</f>
        <v>, 0xf</v>
      </c>
      <c r="AX27" t="str">
        <f>_xlfn.CONCAT(IF(MOD(Table3[[#Headers],[1]],2),"", ", 0x"), IFERROR(VLOOKUP(AA27,Таблица1[],5,0),0))</f>
        <v>f</v>
      </c>
    </row>
    <row r="28" spans="2:50" x14ac:dyDescent="0.45">
      <c r="B28" s="43">
        <v>16</v>
      </c>
      <c r="C28" s="43">
        <v>10</v>
      </c>
      <c r="D28" s="43">
        <v>16</v>
      </c>
      <c r="E28" s="43">
        <v>1</v>
      </c>
      <c r="F28" s="52" t="str">
        <f t="shared" si="1"/>
        <v xml:space="preserve">16,10,16,1 </v>
      </c>
      <c r="H28" s="49" t="s">
        <v>33</v>
      </c>
      <c r="I28" s="49" t="s">
        <v>35</v>
      </c>
      <c r="J28" s="49" t="s">
        <v>37</v>
      </c>
      <c r="K28" s="49" t="s">
        <v>39</v>
      </c>
      <c r="L28" s="49" t="s">
        <v>40</v>
      </c>
      <c r="M28" s="50" t="s">
        <v>43</v>
      </c>
      <c r="N28" s="50" t="s">
        <v>43</v>
      </c>
      <c r="O28" s="50" t="s">
        <v>43</v>
      </c>
      <c r="P28" s="50" t="s">
        <v>43</v>
      </c>
      <c r="Q28" s="50" t="s">
        <v>43</v>
      </c>
      <c r="R28" s="50" t="s">
        <v>43</v>
      </c>
      <c r="S28" s="50" t="s">
        <v>43</v>
      </c>
      <c r="T28" s="50" t="s">
        <v>43</v>
      </c>
      <c r="U28" s="50" t="s">
        <v>43</v>
      </c>
      <c r="V28" s="50" t="s">
        <v>43</v>
      </c>
      <c r="W28" s="50" t="s">
        <v>43</v>
      </c>
      <c r="X28" s="50" t="s">
        <v>43</v>
      </c>
      <c r="Y28" s="50" t="s">
        <v>43</v>
      </c>
      <c r="Z28" s="50" t="s">
        <v>43</v>
      </c>
      <c r="AA28" s="50" t="s">
        <v>43</v>
      </c>
      <c r="AC28" t="str">
        <f>CONCATENATE($X$2,F28,Table3[[#This Row],[20]],Table3[[#This Row],[19]],Table3[[#This Row],[18]],Table3[[#This Row],[17]],Table3[[#This Row],[16]],Table3[[#This Row],[15]],Table3[[#This Row],[14]],Table3[[#This Row],[13]],Table3[[#This Row],[12]],Table3[[#This Row],[11]],Table3[[#This Row],[10]],Table3[[#This Row],[9]],Table3[[#This Row],[8]],Table3[[#This Row],[7]],Table3[[#This Row],[6]],Table3[[#This Row],[5]],Table3[[#This Row],[4]],Table3[[#This Row],[3]],Table3[[#This Row],[2]],Table3[[#This Row],[1]])</f>
        <v>.DB   16,10,16,1 , 0x34, 0x56, 0x7f, 0xff, 0xff, 0xff, 0xff, 0xff, 0xff, 0xff</v>
      </c>
      <c r="AD28" s="43"/>
      <c r="AE28" s="52" t="str">
        <f>_xlfn.CONCAT(IF(MOD(Table3[[#Headers],[20]],2),"", ", 0x"), IFERROR(VLOOKUP(H28,Таблица1[],5,0),0))</f>
        <v>, 0x3</v>
      </c>
      <c r="AF28" s="52" t="str">
        <f>_xlfn.CONCAT(IF(MOD(Table3[[#Headers],[19]],2),"", ", 0x"), IFERROR(VLOOKUP(I28,Таблица1[],5,0),0))</f>
        <v>4</v>
      </c>
      <c r="AG28" s="52" t="str">
        <f>_xlfn.CONCAT(IF(MOD(Table3[[#Headers],[18]],2),"", ", 0x"), IFERROR(VLOOKUP(J28,Таблица1[],5,0),0))</f>
        <v>, 0x5</v>
      </c>
      <c r="AH28" s="52" t="str">
        <f>_xlfn.CONCAT(IF(MOD(Table3[[#Headers],[17]],2),"", ", 0x"), IFERROR(VLOOKUP(K28,Таблица1[],5,0),0))</f>
        <v>6</v>
      </c>
      <c r="AI28" s="52" t="str">
        <f>_xlfn.CONCAT(IF(MOD(Table3[[#Headers],[16]],2),"", ", 0x"), IFERROR(VLOOKUP(L28,Таблица1[],5,0),0))</f>
        <v>, 0x7</v>
      </c>
      <c r="AJ28" t="str">
        <f>_xlfn.CONCAT(IF(MOD(Table3[[#Headers],[15]],2),"", ", 0x"), IFERROR(VLOOKUP(M28,Таблица1[],5,0),0))</f>
        <v>f</v>
      </c>
      <c r="AK28" t="str">
        <f>_xlfn.CONCAT(IF(MOD(Table3[[#Headers],[14]],2),"", ", 0x"), IFERROR(VLOOKUP(N28,Таблица1[],5,0),0))</f>
        <v>, 0xf</v>
      </c>
      <c r="AL28" t="str">
        <f>_xlfn.CONCAT(IF(MOD(Table3[[#Headers],[13]],2),"", ", 0x"), IFERROR(VLOOKUP(O28,Таблица1[],5,0),0))</f>
        <v>f</v>
      </c>
      <c r="AM28" t="str">
        <f>_xlfn.CONCAT(IF(MOD(Table3[[#Headers],[12]],2),"", ", 0x"), IFERROR(VLOOKUP(P28,Таблица1[],5,0),0))</f>
        <v>, 0xf</v>
      </c>
      <c r="AN28" t="str">
        <f>_xlfn.CONCAT(IF(MOD(Table3[[#Headers],[11]],2),"", ", 0x"), IFERROR(VLOOKUP(Q28,Таблица1[],5,0),0))</f>
        <v>f</v>
      </c>
      <c r="AO28" t="str">
        <f>_xlfn.CONCAT(IF(MOD(Table3[[#Headers],[10]],2),"", ", 0x"), IFERROR(VLOOKUP(R28,Таблица1[],5,0),0))</f>
        <v>, 0xf</v>
      </c>
      <c r="AP28" t="str">
        <f>_xlfn.CONCAT(IF(MOD(Table3[[#Headers],[9]],2),"", ", 0x"), IFERROR(VLOOKUP(S28,Таблица1[],5,0),0))</f>
        <v>f</v>
      </c>
      <c r="AQ28" t="str">
        <f>_xlfn.CONCAT(IF(MOD(Table3[[#Headers],[8]],2),"", ", 0x"), IFERROR(VLOOKUP(T28,Таблица1[],5,0),0))</f>
        <v>, 0xf</v>
      </c>
      <c r="AR28" t="str">
        <f>_xlfn.CONCAT(IF(MOD(Table3[[#Headers],[7]],2),"", ", 0x"), IFERROR(VLOOKUP(U28,Таблица1[],5,0),0))</f>
        <v>f</v>
      </c>
      <c r="AS28" t="str">
        <f>_xlfn.CONCAT(IF(MOD(Table3[[#Headers],[6]],2),"", ", 0x"), IFERROR(VLOOKUP(V28,Таблица1[],5,0),0))</f>
        <v>, 0xf</v>
      </c>
      <c r="AT28" t="str">
        <f>_xlfn.CONCAT(IF(MOD(Table3[[#Headers],[5]],2),"", ", 0x"), IFERROR(VLOOKUP(W28,Таблица1[],5,0),0))</f>
        <v>f</v>
      </c>
      <c r="AU28" t="str">
        <f>_xlfn.CONCAT(IF(MOD(Table3[[#Headers],[4]],2),"", ", 0x"), IFERROR(VLOOKUP(X28,Таблица1[],5,0),0))</f>
        <v>, 0xf</v>
      </c>
      <c r="AV28" t="str">
        <f>_xlfn.CONCAT(IF(MOD(Table3[[#Headers],[3]],2),"", ", 0x"), IFERROR(VLOOKUP(Y28,Таблица1[],5,0),0))</f>
        <v>f</v>
      </c>
      <c r="AW28" t="str">
        <f>_xlfn.CONCAT(IF(MOD(Table3[[#Headers],[2]],2),"", ", 0x"), IFERROR(VLOOKUP(Z28,Таблица1[],5,0),0))</f>
        <v>, 0xf</v>
      </c>
      <c r="AX28" t="str">
        <f>_xlfn.CONCAT(IF(MOD(Table3[[#Headers],[1]],2),"", ", 0x"), IFERROR(VLOOKUP(AA28,Таблица1[],5,0),0))</f>
        <v>f</v>
      </c>
    </row>
    <row r="29" spans="2:50" x14ac:dyDescent="0.45">
      <c r="B29" s="43">
        <v>16</v>
      </c>
      <c r="C29" s="43">
        <v>10</v>
      </c>
      <c r="D29" s="43">
        <v>16</v>
      </c>
      <c r="E29" s="43">
        <v>1</v>
      </c>
      <c r="F29" s="52" t="str">
        <f t="shared" si="1"/>
        <v xml:space="preserve">16,10,16,1 </v>
      </c>
      <c r="H29" s="49" t="s">
        <v>35</v>
      </c>
      <c r="I29" s="49" t="s">
        <v>37</v>
      </c>
      <c r="J29" s="49" t="s">
        <v>39</v>
      </c>
      <c r="K29" s="49" t="s">
        <v>40</v>
      </c>
      <c r="L29" s="50" t="s">
        <v>43</v>
      </c>
      <c r="M29" s="50" t="s">
        <v>43</v>
      </c>
      <c r="N29" s="50" t="s">
        <v>43</v>
      </c>
      <c r="O29" s="50" t="s">
        <v>43</v>
      </c>
      <c r="P29" s="50" t="s">
        <v>43</v>
      </c>
      <c r="Q29" s="50" t="s">
        <v>43</v>
      </c>
      <c r="R29" s="50" t="s">
        <v>43</v>
      </c>
      <c r="S29" s="50" t="s">
        <v>43</v>
      </c>
      <c r="T29" s="50" t="s">
        <v>43</v>
      </c>
      <c r="U29" s="50" t="s">
        <v>43</v>
      </c>
      <c r="V29" s="50" t="s">
        <v>43</v>
      </c>
      <c r="W29" s="50" t="s">
        <v>43</v>
      </c>
      <c r="X29" s="50" t="s">
        <v>43</v>
      </c>
      <c r="Y29" s="50" t="s">
        <v>43</v>
      </c>
      <c r="Z29" s="50" t="s">
        <v>43</v>
      </c>
      <c r="AA29" s="50" t="s">
        <v>43</v>
      </c>
      <c r="AC29" t="str">
        <f>CONCATENATE($X$2,F29,Table3[[#This Row],[20]],Table3[[#This Row],[19]],Table3[[#This Row],[18]],Table3[[#This Row],[17]],Table3[[#This Row],[16]],Table3[[#This Row],[15]],Table3[[#This Row],[14]],Table3[[#This Row],[13]],Table3[[#This Row],[12]],Table3[[#This Row],[11]],Table3[[#This Row],[10]],Table3[[#This Row],[9]],Table3[[#This Row],[8]],Table3[[#This Row],[7]],Table3[[#This Row],[6]],Table3[[#This Row],[5]],Table3[[#This Row],[4]],Table3[[#This Row],[3]],Table3[[#This Row],[2]],Table3[[#This Row],[1]])</f>
        <v>.DB   16,10,16,1 , 0x45, 0x67, 0xff, 0xff, 0xff, 0xff, 0xff, 0xff, 0xff, 0xff</v>
      </c>
      <c r="AD29" s="43"/>
      <c r="AE29" s="52" t="str">
        <f>_xlfn.CONCAT(IF(MOD(Table3[[#Headers],[20]],2),"", ", 0x"), IFERROR(VLOOKUP(H29,Таблица1[],5,0),0))</f>
        <v>, 0x4</v>
      </c>
      <c r="AF29" s="52" t="str">
        <f>_xlfn.CONCAT(IF(MOD(Table3[[#Headers],[19]],2),"", ", 0x"), IFERROR(VLOOKUP(I29,Таблица1[],5,0),0))</f>
        <v>5</v>
      </c>
      <c r="AG29" s="52" t="str">
        <f>_xlfn.CONCAT(IF(MOD(Table3[[#Headers],[18]],2),"", ", 0x"), IFERROR(VLOOKUP(J29,Таблица1[],5,0),0))</f>
        <v>, 0x6</v>
      </c>
      <c r="AH29" s="52" t="str">
        <f>_xlfn.CONCAT(IF(MOD(Table3[[#Headers],[17]],2),"", ", 0x"), IFERROR(VLOOKUP(K29,Таблица1[],5,0),0))</f>
        <v>7</v>
      </c>
      <c r="AI29" s="52" t="str">
        <f>_xlfn.CONCAT(IF(MOD(Table3[[#Headers],[16]],2),"", ", 0x"), IFERROR(VLOOKUP(L29,Таблица1[],5,0),0))</f>
        <v>, 0xf</v>
      </c>
      <c r="AJ29" t="str">
        <f>_xlfn.CONCAT(IF(MOD(Table3[[#Headers],[15]],2),"", ", 0x"), IFERROR(VLOOKUP(M29,Таблица1[],5,0),0))</f>
        <v>f</v>
      </c>
      <c r="AK29" t="str">
        <f>_xlfn.CONCAT(IF(MOD(Table3[[#Headers],[14]],2),"", ", 0x"), IFERROR(VLOOKUP(N29,Таблица1[],5,0),0))</f>
        <v>, 0xf</v>
      </c>
      <c r="AL29" t="str">
        <f>_xlfn.CONCAT(IF(MOD(Table3[[#Headers],[13]],2),"", ", 0x"), IFERROR(VLOOKUP(O29,Таблица1[],5,0),0))</f>
        <v>f</v>
      </c>
      <c r="AM29" t="str">
        <f>_xlfn.CONCAT(IF(MOD(Table3[[#Headers],[12]],2),"", ", 0x"), IFERROR(VLOOKUP(P29,Таблица1[],5,0),0))</f>
        <v>, 0xf</v>
      </c>
      <c r="AN29" t="str">
        <f>_xlfn.CONCAT(IF(MOD(Table3[[#Headers],[11]],2),"", ", 0x"), IFERROR(VLOOKUP(Q29,Таблица1[],5,0),0))</f>
        <v>f</v>
      </c>
      <c r="AO29" t="str">
        <f>_xlfn.CONCAT(IF(MOD(Table3[[#Headers],[10]],2),"", ", 0x"), IFERROR(VLOOKUP(R29,Таблица1[],5,0),0))</f>
        <v>, 0xf</v>
      </c>
      <c r="AP29" t="str">
        <f>_xlfn.CONCAT(IF(MOD(Table3[[#Headers],[9]],2),"", ", 0x"), IFERROR(VLOOKUP(S29,Таблица1[],5,0),0))</f>
        <v>f</v>
      </c>
      <c r="AQ29" t="str">
        <f>_xlfn.CONCAT(IF(MOD(Table3[[#Headers],[8]],2),"", ", 0x"), IFERROR(VLOOKUP(T29,Таблица1[],5,0),0))</f>
        <v>, 0xf</v>
      </c>
      <c r="AR29" t="str">
        <f>_xlfn.CONCAT(IF(MOD(Table3[[#Headers],[7]],2),"", ", 0x"), IFERROR(VLOOKUP(U29,Таблица1[],5,0),0))</f>
        <v>f</v>
      </c>
      <c r="AS29" t="str">
        <f>_xlfn.CONCAT(IF(MOD(Table3[[#Headers],[6]],2),"", ", 0x"), IFERROR(VLOOKUP(V29,Таблица1[],5,0),0))</f>
        <v>, 0xf</v>
      </c>
      <c r="AT29" t="str">
        <f>_xlfn.CONCAT(IF(MOD(Table3[[#Headers],[5]],2),"", ", 0x"), IFERROR(VLOOKUP(W29,Таблица1[],5,0),0))</f>
        <v>f</v>
      </c>
      <c r="AU29" t="str">
        <f>_xlfn.CONCAT(IF(MOD(Table3[[#Headers],[4]],2),"", ", 0x"), IFERROR(VLOOKUP(X29,Таблица1[],5,0),0))</f>
        <v>, 0xf</v>
      </c>
      <c r="AV29" t="str">
        <f>_xlfn.CONCAT(IF(MOD(Table3[[#Headers],[3]],2),"", ", 0x"), IFERROR(VLOOKUP(Y29,Таблица1[],5,0),0))</f>
        <v>f</v>
      </c>
      <c r="AW29" t="str">
        <f>_xlfn.CONCAT(IF(MOD(Table3[[#Headers],[2]],2),"", ", 0x"), IFERROR(VLOOKUP(Z29,Таблица1[],5,0),0))</f>
        <v>, 0xf</v>
      </c>
      <c r="AX29" t="str">
        <f>_xlfn.CONCAT(IF(MOD(Table3[[#Headers],[1]],2),"", ", 0x"), IFERROR(VLOOKUP(AA29,Таблица1[],5,0),0))</f>
        <v>f</v>
      </c>
    </row>
    <row r="30" spans="2:50" x14ac:dyDescent="0.45">
      <c r="B30" s="43">
        <v>16</v>
      </c>
      <c r="C30" s="43">
        <v>10</v>
      </c>
      <c r="D30" s="43">
        <v>16</v>
      </c>
      <c r="E30" s="43">
        <v>1</v>
      </c>
      <c r="F30" s="52" t="str">
        <f t="shared" si="1"/>
        <v xml:space="preserve">16,10,16,1 </v>
      </c>
      <c r="H30" s="49" t="s">
        <v>37</v>
      </c>
      <c r="I30" s="49" t="s">
        <v>39</v>
      </c>
      <c r="J30" s="49" t="s">
        <v>40</v>
      </c>
      <c r="K30" s="50" t="s">
        <v>43</v>
      </c>
      <c r="L30" s="50" t="s">
        <v>43</v>
      </c>
      <c r="M30" s="50" t="s">
        <v>43</v>
      </c>
      <c r="N30" s="50" t="s">
        <v>43</v>
      </c>
      <c r="O30" s="50" t="s">
        <v>43</v>
      </c>
      <c r="P30" s="50" t="s">
        <v>43</v>
      </c>
      <c r="Q30" s="50" t="s">
        <v>43</v>
      </c>
      <c r="R30" s="50" t="s">
        <v>43</v>
      </c>
      <c r="S30" s="50" t="s">
        <v>43</v>
      </c>
      <c r="T30" s="50" t="s">
        <v>43</v>
      </c>
      <c r="U30" s="50" t="s">
        <v>43</v>
      </c>
      <c r="V30" s="50" t="s">
        <v>43</v>
      </c>
      <c r="W30" s="50" t="s">
        <v>43</v>
      </c>
      <c r="X30" s="50" t="s">
        <v>43</v>
      </c>
      <c r="Y30" s="50" t="s">
        <v>43</v>
      </c>
      <c r="Z30" s="50" t="s">
        <v>43</v>
      </c>
      <c r="AA30" s="50" t="s">
        <v>43</v>
      </c>
      <c r="AC30" t="str">
        <f>CONCATENATE($X$2,F30,Table3[[#This Row],[20]],Table3[[#This Row],[19]],Table3[[#This Row],[18]],Table3[[#This Row],[17]],Table3[[#This Row],[16]],Table3[[#This Row],[15]],Table3[[#This Row],[14]],Table3[[#This Row],[13]],Table3[[#This Row],[12]],Table3[[#This Row],[11]],Table3[[#This Row],[10]],Table3[[#This Row],[9]],Table3[[#This Row],[8]],Table3[[#This Row],[7]],Table3[[#This Row],[6]],Table3[[#This Row],[5]],Table3[[#This Row],[4]],Table3[[#This Row],[3]],Table3[[#This Row],[2]],Table3[[#This Row],[1]])</f>
        <v>.DB   16,10,16,1 , 0x56, 0x7f, 0xff, 0xff, 0xff, 0xff, 0xff, 0xff, 0xff, 0xff</v>
      </c>
      <c r="AD30" s="43"/>
      <c r="AE30" s="52" t="str">
        <f>_xlfn.CONCAT(IF(MOD(Table3[[#Headers],[20]],2),"", ", 0x"), IFERROR(VLOOKUP(H30,Таблица1[],5,0),0))</f>
        <v>, 0x5</v>
      </c>
      <c r="AF30" s="52" t="str">
        <f>_xlfn.CONCAT(IF(MOD(Table3[[#Headers],[19]],2),"", ", 0x"), IFERROR(VLOOKUP(I30,Таблица1[],5,0),0))</f>
        <v>6</v>
      </c>
      <c r="AG30" s="52" t="str">
        <f>_xlfn.CONCAT(IF(MOD(Table3[[#Headers],[18]],2),"", ", 0x"), IFERROR(VLOOKUP(J30,Таблица1[],5,0),0))</f>
        <v>, 0x7</v>
      </c>
      <c r="AH30" s="52" t="str">
        <f>_xlfn.CONCAT(IF(MOD(Table3[[#Headers],[17]],2),"", ", 0x"), IFERROR(VLOOKUP(K30,Таблица1[],5,0),0))</f>
        <v>f</v>
      </c>
      <c r="AI30" s="52" t="str">
        <f>_xlfn.CONCAT(IF(MOD(Table3[[#Headers],[16]],2),"", ", 0x"), IFERROR(VLOOKUP(L30,Таблица1[],5,0),0))</f>
        <v>, 0xf</v>
      </c>
      <c r="AJ30" t="str">
        <f>_xlfn.CONCAT(IF(MOD(Table3[[#Headers],[15]],2),"", ", 0x"), IFERROR(VLOOKUP(M30,Таблица1[],5,0),0))</f>
        <v>f</v>
      </c>
      <c r="AK30" t="str">
        <f>_xlfn.CONCAT(IF(MOD(Table3[[#Headers],[14]],2),"", ", 0x"), IFERROR(VLOOKUP(N30,Таблица1[],5,0),0))</f>
        <v>, 0xf</v>
      </c>
      <c r="AL30" t="str">
        <f>_xlfn.CONCAT(IF(MOD(Table3[[#Headers],[13]],2),"", ", 0x"), IFERROR(VLOOKUP(O30,Таблица1[],5,0),0))</f>
        <v>f</v>
      </c>
      <c r="AM30" t="str">
        <f>_xlfn.CONCAT(IF(MOD(Table3[[#Headers],[12]],2),"", ", 0x"), IFERROR(VLOOKUP(P30,Таблица1[],5,0),0))</f>
        <v>, 0xf</v>
      </c>
      <c r="AN30" t="str">
        <f>_xlfn.CONCAT(IF(MOD(Table3[[#Headers],[11]],2),"", ", 0x"), IFERROR(VLOOKUP(Q30,Таблица1[],5,0),0))</f>
        <v>f</v>
      </c>
      <c r="AO30" t="str">
        <f>_xlfn.CONCAT(IF(MOD(Table3[[#Headers],[10]],2),"", ", 0x"), IFERROR(VLOOKUP(R30,Таблица1[],5,0),0))</f>
        <v>, 0xf</v>
      </c>
      <c r="AP30" t="str">
        <f>_xlfn.CONCAT(IF(MOD(Table3[[#Headers],[9]],2),"", ", 0x"), IFERROR(VLOOKUP(S30,Таблица1[],5,0),0))</f>
        <v>f</v>
      </c>
      <c r="AQ30" t="str">
        <f>_xlfn.CONCAT(IF(MOD(Table3[[#Headers],[8]],2),"", ", 0x"), IFERROR(VLOOKUP(T30,Таблица1[],5,0),0))</f>
        <v>, 0xf</v>
      </c>
      <c r="AR30" t="str">
        <f>_xlfn.CONCAT(IF(MOD(Table3[[#Headers],[7]],2),"", ", 0x"), IFERROR(VLOOKUP(U30,Таблица1[],5,0),0))</f>
        <v>f</v>
      </c>
      <c r="AS30" t="str">
        <f>_xlfn.CONCAT(IF(MOD(Table3[[#Headers],[6]],2),"", ", 0x"), IFERROR(VLOOKUP(V30,Таблица1[],5,0),0))</f>
        <v>, 0xf</v>
      </c>
      <c r="AT30" t="str">
        <f>_xlfn.CONCAT(IF(MOD(Table3[[#Headers],[5]],2),"", ", 0x"), IFERROR(VLOOKUP(W30,Таблица1[],5,0),0))</f>
        <v>f</v>
      </c>
      <c r="AU30" t="str">
        <f>_xlfn.CONCAT(IF(MOD(Table3[[#Headers],[4]],2),"", ", 0x"), IFERROR(VLOOKUP(X30,Таблица1[],5,0),0))</f>
        <v>, 0xf</v>
      </c>
      <c r="AV30" t="str">
        <f>_xlfn.CONCAT(IF(MOD(Table3[[#Headers],[3]],2),"", ", 0x"), IFERROR(VLOOKUP(Y30,Таблица1[],5,0),0))</f>
        <v>f</v>
      </c>
      <c r="AW30" t="str">
        <f>_xlfn.CONCAT(IF(MOD(Table3[[#Headers],[2]],2),"", ", 0x"), IFERROR(VLOOKUP(Z30,Таблица1[],5,0),0))</f>
        <v>, 0xf</v>
      </c>
      <c r="AX30" t="str">
        <f>_xlfn.CONCAT(IF(MOD(Table3[[#Headers],[1]],2),"", ", 0x"), IFERROR(VLOOKUP(AA30,Таблица1[],5,0),0))</f>
        <v>f</v>
      </c>
    </row>
    <row r="31" spans="2:50" x14ac:dyDescent="0.45">
      <c r="B31" s="43">
        <v>16</v>
      </c>
      <c r="C31" s="43">
        <v>10</v>
      </c>
      <c r="D31" s="43">
        <v>16</v>
      </c>
      <c r="E31" s="43">
        <v>1</v>
      </c>
      <c r="F31" s="52" t="str">
        <f t="shared" si="1"/>
        <v xml:space="preserve">16,10,16,1 </v>
      </c>
      <c r="H31" s="49" t="s">
        <v>39</v>
      </c>
      <c r="I31" s="49" t="s">
        <v>40</v>
      </c>
      <c r="J31" s="50" t="s">
        <v>43</v>
      </c>
      <c r="K31" s="50" t="s">
        <v>43</v>
      </c>
      <c r="L31" s="50" t="s">
        <v>43</v>
      </c>
      <c r="M31" s="50" t="s">
        <v>43</v>
      </c>
      <c r="N31" s="50" t="s">
        <v>43</v>
      </c>
      <c r="O31" s="50" t="s">
        <v>43</v>
      </c>
      <c r="P31" s="50" t="s">
        <v>43</v>
      </c>
      <c r="Q31" s="50" t="s">
        <v>43</v>
      </c>
      <c r="R31" s="50" t="s">
        <v>43</v>
      </c>
      <c r="S31" s="50" t="s">
        <v>43</v>
      </c>
      <c r="T31" s="50" t="s">
        <v>43</v>
      </c>
      <c r="U31" s="50" t="s">
        <v>43</v>
      </c>
      <c r="V31" s="50" t="s">
        <v>43</v>
      </c>
      <c r="W31" s="50" t="s">
        <v>43</v>
      </c>
      <c r="X31" s="50" t="s">
        <v>43</v>
      </c>
      <c r="Y31" s="50" t="s">
        <v>43</v>
      </c>
      <c r="Z31" s="50" t="s">
        <v>43</v>
      </c>
      <c r="AA31" s="50" t="s">
        <v>43</v>
      </c>
      <c r="AC31" t="str">
        <f>CONCATENATE($X$2,F31,Table3[[#This Row],[20]],Table3[[#This Row],[19]],Table3[[#This Row],[18]],Table3[[#This Row],[17]],Table3[[#This Row],[16]],Table3[[#This Row],[15]],Table3[[#This Row],[14]],Table3[[#This Row],[13]],Table3[[#This Row],[12]],Table3[[#This Row],[11]],Table3[[#This Row],[10]],Table3[[#This Row],[9]],Table3[[#This Row],[8]],Table3[[#This Row],[7]],Table3[[#This Row],[6]],Table3[[#This Row],[5]],Table3[[#This Row],[4]],Table3[[#This Row],[3]],Table3[[#This Row],[2]],Table3[[#This Row],[1]])</f>
        <v>.DB   16,10,16,1 , 0x67, 0xff, 0xff, 0xff, 0xff, 0xff, 0xff, 0xff, 0xff, 0xff</v>
      </c>
      <c r="AD31" s="43"/>
      <c r="AE31" s="52" t="str">
        <f>_xlfn.CONCAT(IF(MOD(Table3[[#Headers],[20]],2),"", ", 0x"), IFERROR(VLOOKUP(H31,Таблица1[],5,0),0))</f>
        <v>, 0x6</v>
      </c>
      <c r="AF31" s="52" t="str">
        <f>_xlfn.CONCAT(IF(MOD(Table3[[#Headers],[19]],2),"", ", 0x"), IFERROR(VLOOKUP(I31,Таблица1[],5,0),0))</f>
        <v>7</v>
      </c>
      <c r="AG31" s="52" t="str">
        <f>_xlfn.CONCAT(IF(MOD(Table3[[#Headers],[18]],2),"", ", 0x"), IFERROR(VLOOKUP(J31,Таблица1[],5,0),0))</f>
        <v>, 0xf</v>
      </c>
      <c r="AH31" s="52" t="str">
        <f>_xlfn.CONCAT(IF(MOD(Table3[[#Headers],[17]],2),"", ", 0x"), IFERROR(VLOOKUP(K31,Таблица1[],5,0),0))</f>
        <v>f</v>
      </c>
      <c r="AI31" s="52" t="str">
        <f>_xlfn.CONCAT(IF(MOD(Table3[[#Headers],[16]],2),"", ", 0x"), IFERROR(VLOOKUP(L31,Таблица1[],5,0),0))</f>
        <v>, 0xf</v>
      </c>
      <c r="AJ31" t="str">
        <f>_xlfn.CONCAT(IF(MOD(Table3[[#Headers],[15]],2),"", ", 0x"), IFERROR(VLOOKUP(M31,Таблица1[],5,0),0))</f>
        <v>f</v>
      </c>
      <c r="AK31" t="str">
        <f>_xlfn.CONCAT(IF(MOD(Table3[[#Headers],[14]],2),"", ", 0x"), IFERROR(VLOOKUP(N31,Таблица1[],5,0),0))</f>
        <v>, 0xf</v>
      </c>
      <c r="AL31" t="str">
        <f>_xlfn.CONCAT(IF(MOD(Table3[[#Headers],[13]],2),"", ", 0x"), IFERROR(VLOOKUP(O31,Таблица1[],5,0),0))</f>
        <v>f</v>
      </c>
      <c r="AM31" t="str">
        <f>_xlfn.CONCAT(IF(MOD(Table3[[#Headers],[12]],2),"", ", 0x"), IFERROR(VLOOKUP(P31,Таблица1[],5,0),0))</f>
        <v>, 0xf</v>
      </c>
      <c r="AN31" t="str">
        <f>_xlfn.CONCAT(IF(MOD(Table3[[#Headers],[11]],2),"", ", 0x"), IFERROR(VLOOKUP(Q31,Таблица1[],5,0),0))</f>
        <v>f</v>
      </c>
      <c r="AO31" t="str">
        <f>_xlfn.CONCAT(IF(MOD(Table3[[#Headers],[10]],2),"", ", 0x"), IFERROR(VLOOKUP(R31,Таблица1[],5,0),0))</f>
        <v>, 0xf</v>
      </c>
      <c r="AP31" t="str">
        <f>_xlfn.CONCAT(IF(MOD(Table3[[#Headers],[9]],2),"", ", 0x"), IFERROR(VLOOKUP(S31,Таблица1[],5,0),0))</f>
        <v>f</v>
      </c>
      <c r="AQ31" t="str">
        <f>_xlfn.CONCAT(IF(MOD(Table3[[#Headers],[8]],2),"", ", 0x"), IFERROR(VLOOKUP(T31,Таблица1[],5,0),0))</f>
        <v>, 0xf</v>
      </c>
      <c r="AR31" t="str">
        <f>_xlfn.CONCAT(IF(MOD(Table3[[#Headers],[7]],2),"", ", 0x"), IFERROR(VLOOKUP(U31,Таблица1[],5,0),0))</f>
        <v>f</v>
      </c>
      <c r="AS31" t="str">
        <f>_xlfn.CONCAT(IF(MOD(Table3[[#Headers],[6]],2),"", ", 0x"), IFERROR(VLOOKUP(V31,Таблица1[],5,0),0))</f>
        <v>, 0xf</v>
      </c>
      <c r="AT31" t="str">
        <f>_xlfn.CONCAT(IF(MOD(Table3[[#Headers],[5]],2),"", ", 0x"), IFERROR(VLOOKUP(W31,Таблица1[],5,0),0))</f>
        <v>f</v>
      </c>
      <c r="AU31" t="str">
        <f>_xlfn.CONCAT(IF(MOD(Table3[[#Headers],[4]],2),"", ", 0x"), IFERROR(VLOOKUP(X31,Таблица1[],5,0),0))</f>
        <v>, 0xf</v>
      </c>
      <c r="AV31" t="str">
        <f>_xlfn.CONCAT(IF(MOD(Table3[[#Headers],[3]],2),"", ", 0x"), IFERROR(VLOOKUP(Y31,Таблица1[],5,0),0))</f>
        <v>f</v>
      </c>
      <c r="AW31" t="str">
        <f>_xlfn.CONCAT(IF(MOD(Table3[[#Headers],[2]],2),"", ", 0x"), IFERROR(VLOOKUP(Z31,Таблица1[],5,0),0))</f>
        <v>, 0xf</v>
      </c>
      <c r="AX31" t="str">
        <f>_xlfn.CONCAT(IF(MOD(Table3[[#Headers],[1]],2),"", ", 0x"), IFERROR(VLOOKUP(AA31,Таблица1[],5,0),0))</f>
        <v>f</v>
      </c>
    </row>
    <row r="32" spans="2:50" x14ac:dyDescent="0.45">
      <c r="B32" s="43">
        <v>16</v>
      </c>
      <c r="C32" s="43">
        <v>10</v>
      </c>
      <c r="D32" s="43">
        <v>16</v>
      </c>
      <c r="E32" s="43">
        <v>1</v>
      </c>
      <c r="F32" s="52" t="str">
        <f t="shared" si="1"/>
        <v xml:space="preserve">16,10,16,1 </v>
      </c>
      <c r="H32" s="49" t="s">
        <v>40</v>
      </c>
      <c r="I32" s="50" t="s">
        <v>43</v>
      </c>
      <c r="J32" s="50" t="s">
        <v>43</v>
      </c>
      <c r="K32" s="50" t="s">
        <v>43</v>
      </c>
      <c r="L32" s="50" t="s">
        <v>43</v>
      </c>
      <c r="M32" s="50" t="s">
        <v>43</v>
      </c>
      <c r="N32" s="50" t="s">
        <v>43</v>
      </c>
      <c r="O32" s="50" t="s">
        <v>43</v>
      </c>
      <c r="P32" s="50" t="s">
        <v>43</v>
      </c>
      <c r="Q32" s="50" t="s">
        <v>43</v>
      </c>
      <c r="R32" s="50" t="s">
        <v>43</v>
      </c>
      <c r="S32" s="50" t="s">
        <v>43</v>
      </c>
      <c r="T32" s="50" t="s">
        <v>43</v>
      </c>
      <c r="U32" s="50" t="s">
        <v>43</v>
      </c>
      <c r="V32" s="50" t="s">
        <v>43</v>
      </c>
      <c r="W32" s="50" t="s">
        <v>43</v>
      </c>
      <c r="X32" s="50" t="s">
        <v>43</v>
      </c>
      <c r="Y32" s="50" t="s">
        <v>43</v>
      </c>
      <c r="Z32" s="50" t="s">
        <v>43</v>
      </c>
      <c r="AA32" s="50" t="s">
        <v>43</v>
      </c>
      <c r="AC32" t="str">
        <f>CONCATENATE($X$2,F32,Table3[[#This Row],[20]],Table3[[#This Row],[19]],Table3[[#This Row],[18]],Table3[[#This Row],[17]],Table3[[#This Row],[16]],Table3[[#This Row],[15]],Table3[[#This Row],[14]],Table3[[#This Row],[13]],Table3[[#This Row],[12]],Table3[[#This Row],[11]],Table3[[#This Row],[10]],Table3[[#This Row],[9]],Table3[[#This Row],[8]],Table3[[#This Row],[7]],Table3[[#This Row],[6]],Table3[[#This Row],[5]],Table3[[#This Row],[4]],Table3[[#This Row],[3]],Table3[[#This Row],[2]],Table3[[#This Row],[1]])</f>
        <v>.DB   16,10,16,1 , 0x7f, 0xff, 0xff, 0xff, 0xff, 0xff, 0xff, 0xff, 0xff, 0xff</v>
      </c>
      <c r="AD32" s="43"/>
      <c r="AE32" s="52" t="str">
        <f>_xlfn.CONCAT(IF(MOD(Table3[[#Headers],[20]],2),"", ", 0x"), IFERROR(VLOOKUP(H32,Таблица1[],5,0),0))</f>
        <v>, 0x7</v>
      </c>
      <c r="AF32" s="52" t="str">
        <f>_xlfn.CONCAT(IF(MOD(Table3[[#Headers],[19]],2),"", ", 0x"), IFERROR(VLOOKUP(I32,Таблица1[],5,0),0))</f>
        <v>f</v>
      </c>
      <c r="AG32" s="52" t="str">
        <f>_xlfn.CONCAT(IF(MOD(Table3[[#Headers],[18]],2),"", ", 0x"), IFERROR(VLOOKUP(J32,Таблица1[],5,0),0))</f>
        <v>, 0xf</v>
      </c>
      <c r="AH32" s="52" t="str">
        <f>_xlfn.CONCAT(IF(MOD(Table3[[#Headers],[17]],2),"", ", 0x"), IFERROR(VLOOKUP(K32,Таблица1[],5,0),0))</f>
        <v>f</v>
      </c>
      <c r="AI32" s="52" t="str">
        <f>_xlfn.CONCAT(IF(MOD(Table3[[#Headers],[16]],2),"", ", 0x"), IFERROR(VLOOKUP(L32,Таблица1[],5,0),0))</f>
        <v>, 0xf</v>
      </c>
      <c r="AJ32" t="str">
        <f>_xlfn.CONCAT(IF(MOD(Table3[[#Headers],[15]],2),"", ", 0x"), IFERROR(VLOOKUP(M32,Таблица1[],5,0),0))</f>
        <v>f</v>
      </c>
      <c r="AK32" t="str">
        <f>_xlfn.CONCAT(IF(MOD(Table3[[#Headers],[14]],2),"", ", 0x"), IFERROR(VLOOKUP(N32,Таблица1[],5,0),0))</f>
        <v>, 0xf</v>
      </c>
      <c r="AL32" t="str">
        <f>_xlfn.CONCAT(IF(MOD(Table3[[#Headers],[13]],2),"", ", 0x"), IFERROR(VLOOKUP(O32,Таблица1[],5,0),0))</f>
        <v>f</v>
      </c>
      <c r="AM32" t="str">
        <f>_xlfn.CONCAT(IF(MOD(Table3[[#Headers],[12]],2),"", ", 0x"), IFERROR(VLOOKUP(P32,Таблица1[],5,0),0))</f>
        <v>, 0xf</v>
      </c>
      <c r="AN32" t="str">
        <f>_xlfn.CONCAT(IF(MOD(Table3[[#Headers],[11]],2),"", ", 0x"), IFERROR(VLOOKUP(Q32,Таблица1[],5,0),0))</f>
        <v>f</v>
      </c>
      <c r="AO32" t="str">
        <f>_xlfn.CONCAT(IF(MOD(Table3[[#Headers],[10]],2),"", ", 0x"), IFERROR(VLOOKUP(R32,Таблица1[],5,0),0))</f>
        <v>, 0xf</v>
      </c>
      <c r="AP32" t="str">
        <f>_xlfn.CONCAT(IF(MOD(Table3[[#Headers],[9]],2),"", ", 0x"), IFERROR(VLOOKUP(S32,Таблица1[],5,0),0))</f>
        <v>f</v>
      </c>
      <c r="AQ32" t="str">
        <f>_xlfn.CONCAT(IF(MOD(Table3[[#Headers],[8]],2),"", ", 0x"), IFERROR(VLOOKUP(T32,Таблица1[],5,0),0))</f>
        <v>, 0xf</v>
      </c>
      <c r="AR32" t="str">
        <f>_xlfn.CONCAT(IF(MOD(Table3[[#Headers],[7]],2),"", ", 0x"), IFERROR(VLOOKUP(U32,Таблица1[],5,0),0))</f>
        <v>f</v>
      </c>
      <c r="AS32" t="str">
        <f>_xlfn.CONCAT(IF(MOD(Table3[[#Headers],[6]],2),"", ", 0x"), IFERROR(VLOOKUP(V32,Таблица1[],5,0),0))</f>
        <v>, 0xf</v>
      </c>
      <c r="AT32" t="str">
        <f>_xlfn.CONCAT(IF(MOD(Table3[[#Headers],[5]],2),"", ", 0x"), IFERROR(VLOOKUP(W32,Таблица1[],5,0),0))</f>
        <v>f</v>
      </c>
      <c r="AU32" t="str">
        <f>_xlfn.CONCAT(IF(MOD(Table3[[#Headers],[4]],2),"", ", 0x"), IFERROR(VLOOKUP(X32,Таблица1[],5,0),0))</f>
        <v>, 0xf</v>
      </c>
      <c r="AV32" t="str">
        <f>_xlfn.CONCAT(IF(MOD(Table3[[#Headers],[3]],2),"", ", 0x"), IFERROR(VLOOKUP(Y32,Таблица1[],5,0),0))</f>
        <v>f</v>
      </c>
      <c r="AW32" t="str">
        <f>_xlfn.CONCAT(IF(MOD(Table3[[#Headers],[2]],2),"", ", 0x"), IFERROR(VLOOKUP(Z32,Таблица1[],5,0),0))</f>
        <v>, 0xf</v>
      </c>
      <c r="AX32" t="str">
        <f>_xlfn.CONCAT(IF(MOD(Table3[[#Headers],[1]],2),"", ", 0x"), IFERROR(VLOOKUP(AA32,Таблица1[],5,0),0))</f>
        <v>f</v>
      </c>
    </row>
    <row r="33" spans="2:50" x14ac:dyDescent="0.45">
      <c r="B33" s="43">
        <v>16</v>
      </c>
      <c r="C33" s="43">
        <v>10</v>
      </c>
      <c r="D33" s="43">
        <v>16</v>
      </c>
      <c r="E33" s="43">
        <v>1</v>
      </c>
      <c r="F33" s="52" t="str">
        <f t="shared" si="1"/>
        <v xml:space="preserve">16,10,16,1 </v>
      </c>
      <c r="H33" s="49"/>
      <c r="I33" s="49"/>
      <c r="J33" s="49"/>
      <c r="K33" s="49"/>
      <c r="L33" s="49"/>
      <c r="M33" s="49"/>
      <c r="N33" s="49"/>
      <c r="O33" s="49"/>
      <c r="AC33" t="str">
        <f>CONCATENATE($X$2,F33,Table3[[#This Row],[20]],Table3[[#This Row],[19]],Table3[[#This Row],[18]],Table3[[#This Row],[17]],Table3[[#This Row],[16]],Table3[[#This Row],[15]],Table3[[#This Row],[14]],Table3[[#This Row],[13]],Table3[[#This Row],[12]],Table3[[#This Row],[11]],Table3[[#This Row],[10]],Table3[[#This Row],[9]],Table3[[#This Row],[8]],Table3[[#This Row],[7]],Table3[[#This Row],[6]],Table3[[#This Row],[5]],Table3[[#This Row],[4]],Table3[[#This Row],[3]],Table3[[#This Row],[2]],Table3[[#This Row],[1]])</f>
        <v>.DB   16,10,16,1 , 0x00, 0x00, 0x00, 0x00, 0x00, 0x00, 0x00, 0x00, 0x00, 0x00</v>
      </c>
      <c r="AD33" s="43"/>
      <c r="AE33" s="52" t="str">
        <f>_xlfn.CONCAT(IF(MOD(Table3[[#Headers],[20]],2),"", ", 0x"), IFERROR(VLOOKUP(H33,Таблица1[],5,0),0))</f>
        <v>, 0x0</v>
      </c>
      <c r="AF33" s="52" t="str">
        <f>_xlfn.CONCAT(IF(MOD(Table3[[#Headers],[19]],2),"", ", 0x"), IFERROR(VLOOKUP(I33,Таблица1[],5,0),0))</f>
        <v>0</v>
      </c>
      <c r="AG33" s="52" t="str">
        <f>_xlfn.CONCAT(IF(MOD(Table3[[#Headers],[18]],2),"", ", 0x"), IFERROR(VLOOKUP(J33,Таблица1[],5,0),0))</f>
        <v>, 0x0</v>
      </c>
      <c r="AH33" s="52" t="str">
        <f>_xlfn.CONCAT(IF(MOD(Table3[[#Headers],[17]],2),"", ", 0x"), IFERROR(VLOOKUP(K33,Таблица1[],5,0),0))</f>
        <v>0</v>
      </c>
      <c r="AI33" s="52" t="str">
        <f>_xlfn.CONCAT(IF(MOD(Table3[[#Headers],[16]],2),"", ", 0x"), IFERROR(VLOOKUP(L33,Таблица1[],5,0),0))</f>
        <v>, 0x0</v>
      </c>
      <c r="AJ33" t="str">
        <f>_xlfn.CONCAT(IF(MOD(Table3[[#Headers],[15]],2),"", ", 0x"), IFERROR(VLOOKUP(M33,Таблица1[],5,0),0))</f>
        <v>0</v>
      </c>
      <c r="AK33" t="str">
        <f>_xlfn.CONCAT(IF(MOD(Table3[[#Headers],[14]],2),"", ", 0x"), IFERROR(VLOOKUP(N33,Таблица1[],5,0),0))</f>
        <v>, 0x0</v>
      </c>
      <c r="AL33" t="str">
        <f>_xlfn.CONCAT(IF(MOD(Table3[[#Headers],[13]],2),"", ", 0x"), IFERROR(VLOOKUP(O33,Таблица1[],5,0),0))</f>
        <v>0</v>
      </c>
      <c r="AM33" t="str">
        <f>_xlfn.CONCAT(IF(MOD(Table3[[#Headers],[12]],2),"", ", 0x"), IFERROR(VLOOKUP(P33,Таблица1[],5,0),0))</f>
        <v>, 0x0</v>
      </c>
      <c r="AN33" t="str">
        <f>_xlfn.CONCAT(IF(MOD(Table3[[#Headers],[11]],2),"", ", 0x"), IFERROR(VLOOKUP(Q33,Таблица1[],5,0),0))</f>
        <v>0</v>
      </c>
      <c r="AO33" t="str">
        <f>_xlfn.CONCAT(IF(MOD(Table3[[#Headers],[10]],2),"", ", 0x"), IFERROR(VLOOKUP(R33,Таблица1[],5,0),0))</f>
        <v>, 0x0</v>
      </c>
      <c r="AP33" t="str">
        <f>_xlfn.CONCAT(IF(MOD(Table3[[#Headers],[9]],2),"", ", 0x"), IFERROR(VLOOKUP(S33,Таблица1[],5,0),0))</f>
        <v>0</v>
      </c>
      <c r="AQ33" t="str">
        <f>_xlfn.CONCAT(IF(MOD(Table3[[#Headers],[8]],2),"", ", 0x"), IFERROR(VLOOKUP(T33,Таблица1[],5,0),0))</f>
        <v>, 0x0</v>
      </c>
      <c r="AR33" t="str">
        <f>_xlfn.CONCAT(IF(MOD(Table3[[#Headers],[7]],2),"", ", 0x"), IFERROR(VLOOKUP(U33,Таблица1[],5,0),0))</f>
        <v>0</v>
      </c>
      <c r="AS33" t="str">
        <f>_xlfn.CONCAT(IF(MOD(Table3[[#Headers],[6]],2),"", ", 0x"), IFERROR(VLOOKUP(V33,Таблица1[],5,0),0))</f>
        <v>, 0x0</v>
      </c>
      <c r="AT33" t="str">
        <f>_xlfn.CONCAT(IF(MOD(Table3[[#Headers],[5]],2),"", ", 0x"), IFERROR(VLOOKUP(W33,Таблица1[],5,0),0))</f>
        <v>0</v>
      </c>
      <c r="AU33" t="str">
        <f>_xlfn.CONCAT(IF(MOD(Table3[[#Headers],[4]],2),"", ", 0x"), IFERROR(VLOOKUP(X33,Таблица1[],5,0),0))</f>
        <v>, 0x0</v>
      </c>
      <c r="AV33" t="str">
        <f>_xlfn.CONCAT(IF(MOD(Table3[[#Headers],[3]],2),"", ", 0x"), IFERROR(VLOOKUP(Y33,Таблица1[],5,0),0))</f>
        <v>0</v>
      </c>
      <c r="AW33" t="str">
        <f>_xlfn.CONCAT(IF(MOD(Table3[[#Headers],[2]],2),"", ", 0x"), IFERROR(VLOOKUP(Z33,Таблица1[],5,0),0))</f>
        <v>, 0x0</v>
      </c>
      <c r="AX33" t="str">
        <f>_xlfn.CONCAT(IF(MOD(Table3[[#Headers],[1]],2),"", ", 0x"), IFERROR(VLOOKUP(AA33,Таблица1[],5,0),0))</f>
        <v>0</v>
      </c>
    </row>
    <row r="34" spans="2:50" x14ac:dyDescent="0.45">
      <c r="B34" s="43">
        <v>1</v>
      </c>
      <c r="C34" s="43">
        <v>255</v>
      </c>
      <c r="D34" s="43">
        <v>1</v>
      </c>
      <c r="E34" s="43">
        <v>1</v>
      </c>
      <c r="F34" s="52" t="str">
        <f t="shared" si="1"/>
        <v xml:space="preserve">1,255,1,1 </v>
      </c>
      <c r="H34" s="49" t="s">
        <v>31</v>
      </c>
      <c r="I34" s="49" t="s">
        <v>31</v>
      </c>
      <c r="J34" s="49" t="s">
        <v>31</v>
      </c>
      <c r="K34" s="49" t="s">
        <v>31</v>
      </c>
      <c r="L34" s="49" t="s">
        <v>31</v>
      </c>
      <c r="M34" s="49" t="s">
        <v>31</v>
      </c>
      <c r="N34" s="49" t="s">
        <v>31</v>
      </c>
      <c r="O34" s="49" t="s">
        <v>31</v>
      </c>
      <c r="P34" s="49" t="s">
        <v>31</v>
      </c>
      <c r="Q34" s="49" t="s">
        <v>31</v>
      </c>
      <c r="R34" s="49" t="s">
        <v>31</v>
      </c>
      <c r="S34" s="49" t="s">
        <v>31</v>
      </c>
      <c r="T34" s="49" t="s">
        <v>31</v>
      </c>
      <c r="U34" s="49" t="s">
        <v>31</v>
      </c>
      <c r="V34" s="49" t="s">
        <v>31</v>
      </c>
      <c r="W34" s="49" t="s">
        <v>31</v>
      </c>
      <c r="X34" s="49" t="s">
        <v>31</v>
      </c>
      <c r="Y34" s="49" t="s">
        <v>31</v>
      </c>
      <c r="Z34" s="49" t="s">
        <v>31</v>
      </c>
      <c r="AA34" s="49" t="s">
        <v>31</v>
      </c>
      <c r="AC34" t="str">
        <f>CONCATENATE($X$2,F34,Table3[[#This Row],[20]],Table3[[#This Row],[19]],Table3[[#This Row],[18]],Table3[[#This Row],[17]],Table3[[#This Row],[16]],Table3[[#This Row],[15]],Table3[[#This Row],[14]],Table3[[#This Row],[13]],Table3[[#This Row],[12]],Table3[[#This Row],[11]],Table3[[#This Row],[10]],Table3[[#This Row],[9]],Table3[[#This Row],[8]],Table3[[#This Row],[7]],Table3[[#This Row],[6]],Table3[[#This Row],[5]],Table3[[#This Row],[4]],Table3[[#This Row],[3]],Table3[[#This Row],[2]],Table3[[#This Row],[1]])</f>
        <v>.DB   1,255,1,1 , 0x11, 0x11, 0x11, 0x11, 0x11, 0x11, 0x11, 0x11, 0x11, 0x11</v>
      </c>
      <c r="AD34" s="43"/>
      <c r="AE34" s="52" t="str">
        <f>_xlfn.CONCAT(IF(MOD(Table3[[#Headers],[20]],2),"", ", 0x"), IFERROR(VLOOKUP(H34,Таблица1[],5,0),0))</f>
        <v>, 0x1</v>
      </c>
      <c r="AF34" s="52" t="str">
        <f>_xlfn.CONCAT(IF(MOD(Table3[[#Headers],[19]],2),"", ", 0x"), IFERROR(VLOOKUP(I34,Таблица1[],5,0),0))</f>
        <v>1</v>
      </c>
      <c r="AG34" s="52" t="str">
        <f>_xlfn.CONCAT(IF(MOD(Table3[[#Headers],[18]],2),"", ", 0x"), IFERROR(VLOOKUP(J34,Таблица1[],5,0),0))</f>
        <v>, 0x1</v>
      </c>
      <c r="AH34" s="52" t="str">
        <f>_xlfn.CONCAT(IF(MOD(Table3[[#Headers],[17]],2),"", ", 0x"), IFERROR(VLOOKUP(K34,Таблица1[],5,0),0))</f>
        <v>1</v>
      </c>
      <c r="AI34" s="52" t="str">
        <f>_xlfn.CONCAT(IF(MOD(Table3[[#Headers],[16]],2),"", ", 0x"), IFERROR(VLOOKUP(L34,Таблица1[],5,0),0))</f>
        <v>, 0x1</v>
      </c>
      <c r="AJ34" t="str">
        <f>_xlfn.CONCAT(IF(MOD(Table3[[#Headers],[15]],2),"", ", 0x"), IFERROR(VLOOKUP(M34,Таблица1[],5,0),0))</f>
        <v>1</v>
      </c>
      <c r="AK34" t="str">
        <f>_xlfn.CONCAT(IF(MOD(Table3[[#Headers],[14]],2),"", ", 0x"), IFERROR(VLOOKUP(N34,Таблица1[],5,0),0))</f>
        <v>, 0x1</v>
      </c>
      <c r="AL34" t="str">
        <f>_xlfn.CONCAT(IF(MOD(Table3[[#Headers],[13]],2),"", ", 0x"), IFERROR(VLOOKUP(O34,Таблица1[],5,0),0))</f>
        <v>1</v>
      </c>
      <c r="AM34" t="str">
        <f>_xlfn.CONCAT(IF(MOD(Table3[[#Headers],[12]],2),"", ", 0x"), IFERROR(VLOOKUP(P34,Таблица1[],5,0),0))</f>
        <v>, 0x1</v>
      </c>
      <c r="AN34" t="str">
        <f>_xlfn.CONCAT(IF(MOD(Table3[[#Headers],[11]],2),"", ", 0x"), IFERROR(VLOOKUP(Q34,Таблица1[],5,0),0))</f>
        <v>1</v>
      </c>
      <c r="AO34" t="str">
        <f>_xlfn.CONCAT(IF(MOD(Table3[[#Headers],[10]],2),"", ", 0x"), IFERROR(VLOOKUP(R34,Таблица1[],5,0),0))</f>
        <v>, 0x1</v>
      </c>
      <c r="AP34" t="str">
        <f>_xlfn.CONCAT(IF(MOD(Table3[[#Headers],[9]],2),"", ", 0x"), IFERROR(VLOOKUP(S34,Таблица1[],5,0),0))</f>
        <v>1</v>
      </c>
      <c r="AQ34" t="str">
        <f>_xlfn.CONCAT(IF(MOD(Table3[[#Headers],[8]],2),"", ", 0x"), IFERROR(VLOOKUP(T34,Таблица1[],5,0),0))</f>
        <v>, 0x1</v>
      </c>
      <c r="AR34" t="str">
        <f>_xlfn.CONCAT(IF(MOD(Table3[[#Headers],[7]],2),"", ", 0x"), IFERROR(VLOOKUP(U34,Таблица1[],5,0),0))</f>
        <v>1</v>
      </c>
      <c r="AS34" t="str">
        <f>_xlfn.CONCAT(IF(MOD(Table3[[#Headers],[6]],2),"", ", 0x"), IFERROR(VLOOKUP(V34,Таблица1[],5,0),0))</f>
        <v>, 0x1</v>
      </c>
      <c r="AT34" t="str">
        <f>_xlfn.CONCAT(IF(MOD(Table3[[#Headers],[5]],2),"", ", 0x"), IFERROR(VLOOKUP(W34,Таблица1[],5,0),0))</f>
        <v>1</v>
      </c>
      <c r="AU34" t="str">
        <f>_xlfn.CONCAT(IF(MOD(Table3[[#Headers],[4]],2),"", ", 0x"), IFERROR(VLOOKUP(X34,Таблица1[],5,0),0))</f>
        <v>, 0x1</v>
      </c>
      <c r="AV34" t="str">
        <f>_xlfn.CONCAT(IF(MOD(Table3[[#Headers],[3]],2),"", ", 0x"), IFERROR(VLOOKUP(Y34,Таблица1[],5,0),0))</f>
        <v>1</v>
      </c>
      <c r="AW34" t="str">
        <f>_xlfn.CONCAT(IF(MOD(Table3[[#Headers],[2]],2),"", ", 0x"), IFERROR(VLOOKUP(Z34,Таблица1[],5,0),0))</f>
        <v>, 0x1</v>
      </c>
      <c r="AX34" t="str">
        <f>_xlfn.CONCAT(IF(MOD(Table3[[#Headers],[1]],2),"", ", 0x"), IFERROR(VLOOKUP(AA34,Таблица1[],5,0),0))</f>
        <v>1</v>
      </c>
    </row>
    <row r="35" spans="2:50" x14ac:dyDescent="0.45">
      <c r="B35" s="43">
        <v>1</v>
      </c>
      <c r="C35" s="43">
        <v>255</v>
      </c>
      <c r="D35" s="43">
        <v>1</v>
      </c>
      <c r="E35" s="43">
        <v>1</v>
      </c>
      <c r="F35" s="52" t="str">
        <f t="shared" si="1"/>
        <v xml:space="preserve">1,255,1,1 </v>
      </c>
      <c r="H35" s="49" t="s">
        <v>32</v>
      </c>
      <c r="I35" s="49" t="s">
        <v>32</v>
      </c>
      <c r="J35" s="49" t="s">
        <v>32</v>
      </c>
      <c r="K35" s="49" t="s">
        <v>32</v>
      </c>
      <c r="L35" s="49" t="s">
        <v>32</v>
      </c>
      <c r="M35" s="49" t="s">
        <v>32</v>
      </c>
      <c r="N35" s="49" t="s">
        <v>32</v>
      </c>
      <c r="O35" s="49" t="s">
        <v>32</v>
      </c>
      <c r="P35" s="49" t="s">
        <v>32</v>
      </c>
      <c r="Q35" s="49" t="s">
        <v>32</v>
      </c>
      <c r="R35" s="49" t="s">
        <v>32</v>
      </c>
      <c r="S35" s="49" t="s">
        <v>32</v>
      </c>
      <c r="T35" s="49" t="s">
        <v>32</v>
      </c>
      <c r="U35" s="49" t="s">
        <v>32</v>
      </c>
      <c r="V35" s="49" t="s">
        <v>32</v>
      </c>
      <c r="W35" s="49" t="s">
        <v>32</v>
      </c>
      <c r="X35" s="49" t="s">
        <v>32</v>
      </c>
      <c r="Y35" s="49" t="s">
        <v>32</v>
      </c>
      <c r="Z35" s="49" t="s">
        <v>32</v>
      </c>
      <c r="AA35" s="49" t="s">
        <v>32</v>
      </c>
      <c r="AC35" t="str">
        <f>CONCATENATE($X$2,F35,Table3[[#This Row],[20]],Table3[[#This Row],[19]],Table3[[#This Row],[18]],Table3[[#This Row],[17]],Table3[[#This Row],[16]],Table3[[#This Row],[15]],Table3[[#This Row],[14]],Table3[[#This Row],[13]],Table3[[#This Row],[12]],Table3[[#This Row],[11]],Table3[[#This Row],[10]],Table3[[#This Row],[9]],Table3[[#This Row],[8]],Table3[[#This Row],[7]],Table3[[#This Row],[6]],Table3[[#This Row],[5]],Table3[[#This Row],[4]],Table3[[#This Row],[3]],Table3[[#This Row],[2]],Table3[[#This Row],[1]])</f>
        <v>.DB   1,255,1,1 , 0x22, 0x22, 0x22, 0x22, 0x22, 0x22, 0x22, 0x22, 0x22, 0x22</v>
      </c>
      <c r="AD35" s="43"/>
      <c r="AE35" s="52" t="str">
        <f>_xlfn.CONCAT(IF(MOD(Table3[[#Headers],[20]],2),"", ", 0x"), IFERROR(VLOOKUP(H35,Таблица1[],5,0),0))</f>
        <v>, 0x2</v>
      </c>
      <c r="AF35" s="52" t="str">
        <f>_xlfn.CONCAT(IF(MOD(Table3[[#Headers],[19]],2),"", ", 0x"), IFERROR(VLOOKUP(I35,Таблица1[],5,0),0))</f>
        <v>2</v>
      </c>
      <c r="AG35" s="52" t="str">
        <f>_xlfn.CONCAT(IF(MOD(Table3[[#Headers],[18]],2),"", ", 0x"), IFERROR(VLOOKUP(J35,Таблица1[],5,0),0))</f>
        <v>, 0x2</v>
      </c>
      <c r="AH35" s="52" t="str">
        <f>_xlfn.CONCAT(IF(MOD(Table3[[#Headers],[17]],2),"", ", 0x"), IFERROR(VLOOKUP(K35,Таблица1[],5,0),0))</f>
        <v>2</v>
      </c>
      <c r="AI35" s="52" t="str">
        <f>_xlfn.CONCAT(IF(MOD(Table3[[#Headers],[16]],2),"", ", 0x"), IFERROR(VLOOKUP(L35,Таблица1[],5,0),0))</f>
        <v>, 0x2</v>
      </c>
      <c r="AJ35" t="str">
        <f>_xlfn.CONCAT(IF(MOD(Table3[[#Headers],[15]],2),"", ", 0x"), IFERROR(VLOOKUP(M35,Таблица1[],5,0),0))</f>
        <v>2</v>
      </c>
      <c r="AK35" t="str">
        <f>_xlfn.CONCAT(IF(MOD(Table3[[#Headers],[14]],2),"", ", 0x"), IFERROR(VLOOKUP(N35,Таблица1[],5,0),0))</f>
        <v>, 0x2</v>
      </c>
      <c r="AL35" t="str">
        <f>_xlfn.CONCAT(IF(MOD(Table3[[#Headers],[13]],2),"", ", 0x"), IFERROR(VLOOKUP(O35,Таблица1[],5,0),0))</f>
        <v>2</v>
      </c>
      <c r="AM35" t="str">
        <f>_xlfn.CONCAT(IF(MOD(Table3[[#Headers],[12]],2),"", ", 0x"), IFERROR(VLOOKUP(P35,Таблица1[],5,0),0))</f>
        <v>, 0x2</v>
      </c>
      <c r="AN35" t="str">
        <f>_xlfn.CONCAT(IF(MOD(Table3[[#Headers],[11]],2),"", ", 0x"), IFERROR(VLOOKUP(Q35,Таблица1[],5,0),0))</f>
        <v>2</v>
      </c>
      <c r="AO35" t="str">
        <f>_xlfn.CONCAT(IF(MOD(Table3[[#Headers],[10]],2),"", ", 0x"), IFERROR(VLOOKUP(R35,Таблица1[],5,0),0))</f>
        <v>, 0x2</v>
      </c>
      <c r="AP35" t="str">
        <f>_xlfn.CONCAT(IF(MOD(Table3[[#Headers],[9]],2),"", ", 0x"), IFERROR(VLOOKUP(S35,Таблица1[],5,0),0))</f>
        <v>2</v>
      </c>
      <c r="AQ35" t="str">
        <f>_xlfn.CONCAT(IF(MOD(Table3[[#Headers],[8]],2),"", ", 0x"), IFERROR(VLOOKUP(T35,Таблица1[],5,0),0))</f>
        <v>, 0x2</v>
      </c>
      <c r="AR35" t="str">
        <f>_xlfn.CONCAT(IF(MOD(Table3[[#Headers],[7]],2),"", ", 0x"), IFERROR(VLOOKUP(U35,Таблица1[],5,0),0))</f>
        <v>2</v>
      </c>
      <c r="AS35" t="str">
        <f>_xlfn.CONCAT(IF(MOD(Table3[[#Headers],[6]],2),"", ", 0x"), IFERROR(VLOOKUP(V35,Таблица1[],5,0),0))</f>
        <v>, 0x2</v>
      </c>
      <c r="AT35" t="str">
        <f>_xlfn.CONCAT(IF(MOD(Table3[[#Headers],[5]],2),"", ", 0x"), IFERROR(VLOOKUP(W35,Таблица1[],5,0),0))</f>
        <v>2</v>
      </c>
      <c r="AU35" t="str">
        <f>_xlfn.CONCAT(IF(MOD(Table3[[#Headers],[4]],2),"", ", 0x"), IFERROR(VLOOKUP(X35,Таблица1[],5,0),0))</f>
        <v>, 0x2</v>
      </c>
      <c r="AV35" t="str">
        <f>_xlfn.CONCAT(IF(MOD(Table3[[#Headers],[3]],2),"", ", 0x"), IFERROR(VLOOKUP(Y35,Таблица1[],5,0),0))</f>
        <v>2</v>
      </c>
      <c r="AW35" t="str">
        <f>_xlfn.CONCAT(IF(MOD(Table3[[#Headers],[2]],2),"", ", 0x"), IFERROR(VLOOKUP(Z35,Таблица1[],5,0),0))</f>
        <v>, 0x2</v>
      </c>
      <c r="AX35" t="str">
        <f>_xlfn.CONCAT(IF(MOD(Table3[[#Headers],[1]],2),"", ", 0x"), IFERROR(VLOOKUP(AA35,Таблица1[],5,0),0))</f>
        <v>2</v>
      </c>
    </row>
    <row r="36" spans="2:50" x14ac:dyDescent="0.45">
      <c r="B36" s="43">
        <v>1</v>
      </c>
      <c r="C36" s="43">
        <v>255</v>
      </c>
      <c r="D36" s="43">
        <v>1</v>
      </c>
      <c r="E36" s="43">
        <v>1</v>
      </c>
      <c r="F36" s="52" t="str">
        <f t="shared" si="1"/>
        <v xml:space="preserve">1,255,1,1 </v>
      </c>
      <c r="H36" s="49" t="s">
        <v>33</v>
      </c>
      <c r="I36" s="49" t="s">
        <v>33</v>
      </c>
      <c r="J36" s="49" t="s">
        <v>33</v>
      </c>
      <c r="K36" s="49" t="s">
        <v>33</v>
      </c>
      <c r="L36" s="49" t="s">
        <v>33</v>
      </c>
      <c r="M36" s="49" t="s">
        <v>33</v>
      </c>
      <c r="N36" s="49" t="s">
        <v>33</v>
      </c>
      <c r="O36" s="49" t="s">
        <v>33</v>
      </c>
      <c r="P36" s="49" t="s">
        <v>33</v>
      </c>
      <c r="Q36" s="49" t="s">
        <v>33</v>
      </c>
      <c r="R36" s="49" t="s">
        <v>33</v>
      </c>
      <c r="S36" s="49" t="s">
        <v>33</v>
      </c>
      <c r="T36" s="49" t="s">
        <v>33</v>
      </c>
      <c r="U36" s="49" t="s">
        <v>33</v>
      </c>
      <c r="V36" s="49" t="s">
        <v>33</v>
      </c>
      <c r="W36" s="49" t="s">
        <v>33</v>
      </c>
      <c r="X36" s="49" t="s">
        <v>33</v>
      </c>
      <c r="Y36" s="49" t="s">
        <v>33</v>
      </c>
      <c r="Z36" s="49" t="s">
        <v>33</v>
      </c>
      <c r="AA36" s="49" t="s">
        <v>33</v>
      </c>
      <c r="AC36" t="str">
        <f>CONCATENATE($X$2,F36,Table3[[#This Row],[20]],Table3[[#This Row],[19]],Table3[[#This Row],[18]],Table3[[#This Row],[17]],Table3[[#This Row],[16]],Table3[[#This Row],[15]],Table3[[#This Row],[14]],Table3[[#This Row],[13]],Table3[[#This Row],[12]],Table3[[#This Row],[11]],Table3[[#This Row],[10]],Table3[[#This Row],[9]],Table3[[#This Row],[8]],Table3[[#This Row],[7]],Table3[[#This Row],[6]],Table3[[#This Row],[5]],Table3[[#This Row],[4]],Table3[[#This Row],[3]],Table3[[#This Row],[2]],Table3[[#This Row],[1]])</f>
        <v>.DB   1,255,1,1 , 0x33, 0x33, 0x33, 0x33, 0x33, 0x33, 0x33, 0x33, 0x33, 0x33</v>
      </c>
      <c r="AD36" s="43"/>
      <c r="AE36" s="52" t="str">
        <f>_xlfn.CONCAT(IF(MOD(Table3[[#Headers],[20]],2),"", ", 0x"), IFERROR(VLOOKUP(H36,Таблица1[],5,0),0))</f>
        <v>, 0x3</v>
      </c>
      <c r="AF36" s="52" t="str">
        <f>_xlfn.CONCAT(IF(MOD(Table3[[#Headers],[19]],2),"", ", 0x"), IFERROR(VLOOKUP(I36,Таблица1[],5,0),0))</f>
        <v>3</v>
      </c>
      <c r="AG36" s="52" t="str">
        <f>_xlfn.CONCAT(IF(MOD(Table3[[#Headers],[18]],2),"", ", 0x"), IFERROR(VLOOKUP(J36,Таблица1[],5,0),0))</f>
        <v>, 0x3</v>
      </c>
      <c r="AH36" s="52" t="str">
        <f>_xlfn.CONCAT(IF(MOD(Table3[[#Headers],[17]],2),"", ", 0x"), IFERROR(VLOOKUP(K36,Таблица1[],5,0),0))</f>
        <v>3</v>
      </c>
      <c r="AI36" s="52" t="str">
        <f>_xlfn.CONCAT(IF(MOD(Table3[[#Headers],[16]],2),"", ", 0x"), IFERROR(VLOOKUP(L36,Таблица1[],5,0),0))</f>
        <v>, 0x3</v>
      </c>
      <c r="AJ36" t="str">
        <f>_xlfn.CONCAT(IF(MOD(Table3[[#Headers],[15]],2),"", ", 0x"), IFERROR(VLOOKUP(M36,Таблица1[],5,0),0))</f>
        <v>3</v>
      </c>
      <c r="AK36" t="str">
        <f>_xlfn.CONCAT(IF(MOD(Table3[[#Headers],[14]],2),"", ", 0x"), IFERROR(VLOOKUP(N36,Таблица1[],5,0),0))</f>
        <v>, 0x3</v>
      </c>
      <c r="AL36" t="str">
        <f>_xlfn.CONCAT(IF(MOD(Table3[[#Headers],[13]],2),"", ", 0x"), IFERROR(VLOOKUP(O36,Таблица1[],5,0),0))</f>
        <v>3</v>
      </c>
      <c r="AM36" t="str">
        <f>_xlfn.CONCAT(IF(MOD(Table3[[#Headers],[12]],2),"", ", 0x"), IFERROR(VLOOKUP(P36,Таблица1[],5,0),0))</f>
        <v>, 0x3</v>
      </c>
      <c r="AN36" t="str">
        <f>_xlfn.CONCAT(IF(MOD(Table3[[#Headers],[11]],2),"", ", 0x"), IFERROR(VLOOKUP(Q36,Таблица1[],5,0),0))</f>
        <v>3</v>
      </c>
      <c r="AO36" t="str">
        <f>_xlfn.CONCAT(IF(MOD(Table3[[#Headers],[10]],2),"", ", 0x"), IFERROR(VLOOKUP(R36,Таблица1[],5,0),0))</f>
        <v>, 0x3</v>
      </c>
      <c r="AP36" t="str">
        <f>_xlfn.CONCAT(IF(MOD(Table3[[#Headers],[9]],2),"", ", 0x"), IFERROR(VLOOKUP(S36,Таблица1[],5,0),0))</f>
        <v>3</v>
      </c>
      <c r="AQ36" t="str">
        <f>_xlfn.CONCAT(IF(MOD(Table3[[#Headers],[8]],2),"", ", 0x"), IFERROR(VLOOKUP(T36,Таблица1[],5,0),0))</f>
        <v>, 0x3</v>
      </c>
      <c r="AR36" t="str">
        <f>_xlfn.CONCAT(IF(MOD(Table3[[#Headers],[7]],2),"", ", 0x"), IFERROR(VLOOKUP(U36,Таблица1[],5,0),0))</f>
        <v>3</v>
      </c>
      <c r="AS36" t="str">
        <f>_xlfn.CONCAT(IF(MOD(Table3[[#Headers],[6]],2),"", ", 0x"), IFERROR(VLOOKUP(V36,Таблица1[],5,0),0))</f>
        <v>, 0x3</v>
      </c>
      <c r="AT36" t="str">
        <f>_xlfn.CONCAT(IF(MOD(Table3[[#Headers],[5]],2),"", ", 0x"), IFERROR(VLOOKUP(W36,Таблица1[],5,0),0))</f>
        <v>3</v>
      </c>
      <c r="AU36" t="str">
        <f>_xlfn.CONCAT(IF(MOD(Table3[[#Headers],[4]],2),"", ", 0x"), IFERROR(VLOOKUP(X36,Таблица1[],5,0),0))</f>
        <v>, 0x3</v>
      </c>
      <c r="AV36" t="str">
        <f>_xlfn.CONCAT(IF(MOD(Table3[[#Headers],[3]],2),"", ", 0x"), IFERROR(VLOOKUP(Y36,Таблица1[],5,0),0))</f>
        <v>3</v>
      </c>
      <c r="AW36" t="str">
        <f>_xlfn.CONCAT(IF(MOD(Table3[[#Headers],[2]],2),"", ", 0x"), IFERROR(VLOOKUP(Z36,Таблица1[],5,0),0))</f>
        <v>, 0x3</v>
      </c>
      <c r="AX36" t="str">
        <f>_xlfn.CONCAT(IF(MOD(Table3[[#Headers],[1]],2),"", ", 0x"), IFERROR(VLOOKUP(AA36,Таблица1[],5,0),0))</f>
        <v>3</v>
      </c>
    </row>
    <row r="37" spans="2:50" x14ac:dyDescent="0.45">
      <c r="B37" s="43">
        <v>1</v>
      </c>
      <c r="C37" s="43">
        <v>255</v>
      </c>
      <c r="D37" s="43">
        <v>1</v>
      </c>
      <c r="E37" s="43">
        <v>1</v>
      </c>
      <c r="F37" s="52" t="str">
        <f t="shared" si="1"/>
        <v xml:space="preserve">1,255,1,1 </v>
      </c>
      <c r="H37" s="49" t="s">
        <v>35</v>
      </c>
      <c r="I37" s="49" t="s">
        <v>35</v>
      </c>
      <c r="J37" s="49" t="s">
        <v>35</v>
      </c>
      <c r="K37" s="49" t="s">
        <v>35</v>
      </c>
      <c r="L37" s="49" t="s">
        <v>35</v>
      </c>
      <c r="M37" s="49" t="s">
        <v>35</v>
      </c>
      <c r="N37" s="49" t="s">
        <v>35</v>
      </c>
      <c r="O37" s="49" t="s">
        <v>35</v>
      </c>
      <c r="P37" s="49" t="s">
        <v>35</v>
      </c>
      <c r="Q37" s="49" t="s">
        <v>35</v>
      </c>
      <c r="R37" s="49" t="s">
        <v>35</v>
      </c>
      <c r="S37" s="49" t="s">
        <v>35</v>
      </c>
      <c r="T37" s="49" t="s">
        <v>35</v>
      </c>
      <c r="U37" s="49" t="s">
        <v>35</v>
      </c>
      <c r="V37" s="49" t="s">
        <v>35</v>
      </c>
      <c r="W37" s="49" t="s">
        <v>35</v>
      </c>
      <c r="X37" s="49" t="s">
        <v>35</v>
      </c>
      <c r="Y37" s="49" t="s">
        <v>35</v>
      </c>
      <c r="Z37" s="49" t="s">
        <v>35</v>
      </c>
      <c r="AA37" s="49" t="s">
        <v>35</v>
      </c>
      <c r="AC37" t="str">
        <f>CONCATENATE($X$2,F37,Table3[[#This Row],[20]],Table3[[#This Row],[19]],Table3[[#This Row],[18]],Table3[[#This Row],[17]],Table3[[#This Row],[16]],Table3[[#This Row],[15]],Table3[[#This Row],[14]],Table3[[#This Row],[13]],Table3[[#This Row],[12]],Table3[[#This Row],[11]],Table3[[#This Row],[10]],Table3[[#This Row],[9]],Table3[[#This Row],[8]],Table3[[#This Row],[7]],Table3[[#This Row],[6]],Table3[[#This Row],[5]],Table3[[#This Row],[4]],Table3[[#This Row],[3]],Table3[[#This Row],[2]],Table3[[#This Row],[1]])</f>
        <v>.DB   1,255,1,1 , 0x44, 0x44, 0x44, 0x44, 0x44, 0x44, 0x44, 0x44, 0x44, 0x44</v>
      </c>
      <c r="AD37" s="43"/>
      <c r="AE37" s="52" t="str">
        <f>_xlfn.CONCAT(IF(MOD(Table3[[#Headers],[20]],2),"", ", 0x"), IFERROR(VLOOKUP(H37,Таблица1[],5,0),0))</f>
        <v>, 0x4</v>
      </c>
      <c r="AF37" s="52" t="str">
        <f>_xlfn.CONCAT(IF(MOD(Table3[[#Headers],[19]],2),"", ", 0x"), IFERROR(VLOOKUP(I37,Таблица1[],5,0),0))</f>
        <v>4</v>
      </c>
      <c r="AG37" s="52" t="str">
        <f>_xlfn.CONCAT(IF(MOD(Table3[[#Headers],[18]],2),"", ", 0x"), IFERROR(VLOOKUP(J37,Таблица1[],5,0),0))</f>
        <v>, 0x4</v>
      </c>
      <c r="AH37" s="52" t="str">
        <f>_xlfn.CONCAT(IF(MOD(Table3[[#Headers],[17]],2),"", ", 0x"), IFERROR(VLOOKUP(K37,Таблица1[],5,0),0))</f>
        <v>4</v>
      </c>
      <c r="AI37" s="52" t="str">
        <f>_xlfn.CONCAT(IF(MOD(Table3[[#Headers],[16]],2),"", ", 0x"), IFERROR(VLOOKUP(L37,Таблица1[],5,0),0))</f>
        <v>, 0x4</v>
      </c>
      <c r="AJ37" t="str">
        <f>_xlfn.CONCAT(IF(MOD(Table3[[#Headers],[15]],2),"", ", 0x"), IFERROR(VLOOKUP(M37,Таблица1[],5,0),0))</f>
        <v>4</v>
      </c>
      <c r="AK37" t="str">
        <f>_xlfn.CONCAT(IF(MOD(Table3[[#Headers],[14]],2),"", ", 0x"), IFERROR(VLOOKUP(N37,Таблица1[],5,0),0))</f>
        <v>, 0x4</v>
      </c>
      <c r="AL37" t="str">
        <f>_xlfn.CONCAT(IF(MOD(Table3[[#Headers],[13]],2),"", ", 0x"), IFERROR(VLOOKUP(O37,Таблица1[],5,0),0))</f>
        <v>4</v>
      </c>
      <c r="AM37" t="str">
        <f>_xlfn.CONCAT(IF(MOD(Table3[[#Headers],[12]],2),"", ", 0x"), IFERROR(VLOOKUP(P37,Таблица1[],5,0),0))</f>
        <v>, 0x4</v>
      </c>
      <c r="AN37" t="str">
        <f>_xlfn.CONCAT(IF(MOD(Table3[[#Headers],[11]],2),"", ", 0x"), IFERROR(VLOOKUP(Q37,Таблица1[],5,0),0))</f>
        <v>4</v>
      </c>
      <c r="AO37" t="str">
        <f>_xlfn.CONCAT(IF(MOD(Table3[[#Headers],[10]],2),"", ", 0x"), IFERROR(VLOOKUP(R37,Таблица1[],5,0),0))</f>
        <v>, 0x4</v>
      </c>
      <c r="AP37" t="str">
        <f>_xlfn.CONCAT(IF(MOD(Table3[[#Headers],[9]],2),"", ", 0x"), IFERROR(VLOOKUP(S37,Таблица1[],5,0),0))</f>
        <v>4</v>
      </c>
      <c r="AQ37" t="str">
        <f>_xlfn.CONCAT(IF(MOD(Table3[[#Headers],[8]],2),"", ", 0x"), IFERROR(VLOOKUP(T37,Таблица1[],5,0),0))</f>
        <v>, 0x4</v>
      </c>
      <c r="AR37" t="str">
        <f>_xlfn.CONCAT(IF(MOD(Table3[[#Headers],[7]],2),"", ", 0x"), IFERROR(VLOOKUP(U37,Таблица1[],5,0),0))</f>
        <v>4</v>
      </c>
      <c r="AS37" t="str">
        <f>_xlfn.CONCAT(IF(MOD(Table3[[#Headers],[6]],2),"", ", 0x"), IFERROR(VLOOKUP(V37,Таблица1[],5,0),0))</f>
        <v>, 0x4</v>
      </c>
      <c r="AT37" t="str">
        <f>_xlfn.CONCAT(IF(MOD(Table3[[#Headers],[5]],2),"", ", 0x"), IFERROR(VLOOKUP(W37,Таблица1[],5,0),0))</f>
        <v>4</v>
      </c>
      <c r="AU37" t="str">
        <f>_xlfn.CONCAT(IF(MOD(Table3[[#Headers],[4]],2),"", ", 0x"), IFERROR(VLOOKUP(X37,Таблица1[],5,0),0))</f>
        <v>, 0x4</v>
      </c>
      <c r="AV37" t="str">
        <f>_xlfn.CONCAT(IF(MOD(Table3[[#Headers],[3]],2),"", ", 0x"), IFERROR(VLOOKUP(Y37,Таблица1[],5,0),0))</f>
        <v>4</v>
      </c>
      <c r="AW37" t="str">
        <f>_xlfn.CONCAT(IF(MOD(Table3[[#Headers],[2]],2),"", ", 0x"), IFERROR(VLOOKUP(Z37,Таблица1[],5,0),0))</f>
        <v>, 0x4</v>
      </c>
      <c r="AX37" t="str">
        <f>_xlfn.CONCAT(IF(MOD(Table3[[#Headers],[1]],2),"", ", 0x"), IFERROR(VLOOKUP(AA37,Таблица1[],5,0),0))</f>
        <v>4</v>
      </c>
    </row>
    <row r="38" spans="2:50" x14ac:dyDescent="0.45">
      <c r="B38" s="43">
        <v>1</v>
      </c>
      <c r="C38" s="43">
        <v>255</v>
      </c>
      <c r="D38" s="43">
        <v>1</v>
      </c>
      <c r="E38" s="43">
        <v>1</v>
      </c>
      <c r="F38" s="52" t="str">
        <f t="shared" si="1"/>
        <v xml:space="preserve">1,255,1,1 </v>
      </c>
      <c r="H38" s="49" t="s">
        <v>37</v>
      </c>
      <c r="I38" s="49" t="s">
        <v>37</v>
      </c>
      <c r="J38" s="49" t="s">
        <v>37</v>
      </c>
      <c r="K38" s="49" t="s">
        <v>37</v>
      </c>
      <c r="L38" s="49" t="s">
        <v>37</v>
      </c>
      <c r="M38" s="49" t="s">
        <v>37</v>
      </c>
      <c r="N38" s="49" t="s">
        <v>37</v>
      </c>
      <c r="O38" s="49" t="s">
        <v>37</v>
      </c>
      <c r="P38" s="49" t="s">
        <v>37</v>
      </c>
      <c r="Q38" s="49" t="s">
        <v>37</v>
      </c>
      <c r="R38" s="49" t="s">
        <v>37</v>
      </c>
      <c r="S38" s="49" t="s">
        <v>37</v>
      </c>
      <c r="T38" s="49" t="s">
        <v>37</v>
      </c>
      <c r="U38" s="49" t="s">
        <v>37</v>
      </c>
      <c r="V38" s="49" t="s">
        <v>37</v>
      </c>
      <c r="W38" s="49" t="s">
        <v>37</v>
      </c>
      <c r="X38" s="49" t="s">
        <v>37</v>
      </c>
      <c r="Y38" s="49" t="s">
        <v>37</v>
      </c>
      <c r="Z38" s="49" t="s">
        <v>37</v>
      </c>
      <c r="AA38" s="49" t="s">
        <v>37</v>
      </c>
      <c r="AC38" t="str">
        <f>CONCATENATE($X$2,F38,Table3[[#This Row],[20]],Table3[[#This Row],[19]],Table3[[#This Row],[18]],Table3[[#This Row],[17]],Table3[[#This Row],[16]],Table3[[#This Row],[15]],Table3[[#This Row],[14]],Table3[[#This Row],[13]],Table3[[#This Row],[12]],Table3[[#This Row],[11]],Table3[[#This Row],[10]],Table3[[#This Row],[9]],Table3[[#This Row],[8]],Table3[[#This Row],[7]],Table3[[#This Row],[6]],Table3[[#This Row],[5]],Table3[[#This Row],[4]],Table3[[#This Row],[3]],Table3[[#This Row],[2]],Table3[[#This Row],[1]])</f>
        <v>.DB   1,255,1,1 , 0x55, 0x55, 0x55, 0x55, 0x55, 0x55, 0x55, 0x55, 0x55, 0x55</v>
      </c>
      <c r="AD38" s="43"/>
      <c r="AE38" s="52" t="str">
        <f>_xlfn.CONCAT(IF(MOD(Table3[[#Headers],[20]],2),"", ", 0x"), IFERROR(VLOOKUP(H38,Таблица1[],5,0),0))</f>
        <v>, 0x5</v>
      </c>
      <c r="AF38" s="52" t="str">
        <f>_xlfn.CONCAT(IF(MOD(Table3[[#Headers],[19]],2),"", ", 0x"), IFERROR(VLOOKUP(I38,Таблица1[],5,0),0))</f>
        <v>5</v>
      </c>
      <c r="AG38" s="52" t="str">
        <f>_xlfn.CONCAT(IF(MOD(Table3[[#Headers],[18]],2),"", ", 0x"), IFERROR(VLOOKUP(J38,Таблица1[],5,0),0))</f>
        <v>, 0x5</v>
      </c>
      <c r="AH38" s="52" t="str">
        <f>_xlfn.CONCAT(IF(MOD(Table3[[#Headers],[17]],2),"", ", 0x"), IFERROR(VLOOKUP(K38,Таблица1[],5,0),0))</f>
        <v>5</v>
      </c>
      <c r="AI38" s="52" t="str">
        <f>_xlfn.CONCAT(IF(MOD(Table3[[#Headers],[16]],2),"", ", 0x"), IFERROR(VLOOKUP(L38,Таблица1[],5,0),0))</f>
        <v>, 0x5</v>
      </c>
      <c r="AJ38" t="str">
        <f>_xlfn.CONCAT(IF(MOD(Table3[[#Headers],[15]],2),"", ", 0x"), IFERROR(VLOOKUP(M38,Таблица1[],5,0),0))</f>
        <v>5</v>
      </c>
      <c r="AK38" t="str">
        <f>_xlfn.CONCAT(IF(MOD(Table3[[#Headers],[14]],2),"", ", 0x"), IFERROR(VLOOKUP(N38,Таблица1[],5,0),0))</f>
        <v>, 0x5</v>
      </c>
      <c r="AL38" t="str">
        <f>_xlfn.CONCAT(IF(MOD(Table3[[#Headers],[13]],2),"", ", 0x"), IFERROR(VLOOKUP(O38,Таблица1[],5,0),0))</f>
        <v>5</v>
      </c>
      <c r="AM38" t="str">
        <f>_xlfn.CONCAT(IF(MOD(Table3[[#Headers],[12]],2),"", ", 0x"), IFERROR(VLOOKUP(P38,Таблица1[],5,0),0))</f>
        <v>, 0x5</v>
      </c>
      <c r="AN38" t="str">
        <f>_xlfn.CONCAT(IF(MOD(Table3[[#Headers],[11]],2),"", ", 0x"), IFERROR(VLOOKUP(Q38,Таблица1[],5,0),0))</f>
        <v>5</v>
      </c>
      <c r="AO38" t="str">
        <f>_xlfn.CONCAT(IF(MOD(Table3[[#Headers],[10]],2),"", ", 0x"), IFERROR(VLOOKUP(R38,Таблица1[],5,0),0))</f>
        <v>, 0x5</v>
      </c>
      <c r="AP38" t="str">
        <f>_xlfn.CONCAT(IF(MOD(Table3[[#Headers],[9]],2),"", ", 0x"), IFERROR(VLOOKUP(S38,Таблица1[],5,0),0))</f>
        <v>5</v>
      </c>
      <c r="AQ38" t="str">
        <f>_xlfn.CONCAT(IF(MOD(Table3[[#Headers],[8]],2),"", ", 0x"), IFERROR(VLOOKUP(T38,Таблица1[],5,0),0))</f>
        <v>, 0x5</v>
      </c>
      <c r="AR38" t="str">
        <f>_xlfn.CONCAT(IF(MOD(Table3[[#Headers],[7]],2),"", ", 0x"), IFERROR(VLOOKUP(U38,Таблица1[],5,0),0))</f>
        <v>5</v>
      </c>
      <c r="AS38" t="str">
        <f>_xlfn.CONCAT(IF(MOD(Table3[[#Headers],[6]],2),"", ", 0x"), IFERROR(VLOOKUP(V38,Таблица1[],5,0),0))</f>
        <v>, 0x5</v>
      </c>
      <c r="AT38" t="str">
        <f>_xlfn.CONCAT(IF(MOD(Table3[[#Headers],[5]],2),"", ", 0x"), IFERROR(VLOOKUP(W38,Таблица1[],5,0),0))</f>
        <v>5</v>
      </c>
      <c r="AU38" t="str">
        <f>_xlfn.CONCAT(IF(MOD(Table3[[#Headers],[4]],2),"", ", 0x"), IFERROR(VLOOKUP(X38,Таблица1[],5,0),0))</f>
        <v>, 0x5</v>
      </c>
      <c r="AV38" t="str">
        <f>_xlfn.CONCAT(IF(MOD(Table3[[#Headers],[3]],2),"", ", 0x"), IFERROR(VLOOKUP(Y38,Таблица1[],5,0),0))</f>
        <v>5</v>
      </c>
      <c r="AW38" t="str">
        <f>_xlfn.CONCAT(IF(MOD(Table3[[#Headers],[2]],2),"", ", 0x"), IFERROR(VLOOKUP(Z38,Таблица1[],5,0),0))</f>
        <v>, 0x5</v>
      </c>
      <c r="AX38" t="str">
        <f>_xlfn.CONCAT(IF(MOD(Table3[[#Headers],[1]],2),"", ", 0x"), IFERROR(VLOOKUP(AA38,Таблица1[],5,0),0))</f>
        <v>5</v>
      </c>
    </row>
    <row r="39" spans="2:50" x14ac:dyDescent="0.45">
      <c r="B39" s="43">
        <v>1</v>
      </c>
      <c r="C39" s="43">
        <v>255</v>
      </c>
      <c r="D39" s="43">
        <v>1</v>
      </c>
      <c r="E39" s="43">
        <v>1</v>
      </c>
      <c r="F39" s="52" t="str">
        <f t="shared" si="1"/>
        <v xml:space="preserve">1,255,1,1 </v>
      </c>
      <c r="H39" s="49" t="s">
        <v>39</v>
      </c>
      <c r="I39" s="49" t="s">
        <v>39</v>
      </c>
      <c r="J39" s="49" t="s">
        <v>39</v>
      </c>
      <c r="K39" s="49" t="s">
        <v>39</v>
      </c>
      <c r="L39" s="49" t="s">
        <v>39</v>
      </c>
      <c r="M39" s="49" t="s">
        <v>39</v>
      </c>
      <c r="N39" s="49" t="s">
        <v>39</v>
      </c>
      <c r="O39" s="49" t="s">
        <v>39</v>
      </c>
      <c r="P39" s="49" t="s">
        <v>39</v>
      </c>
      <c r="Q39" s="49" t="s">
        <v>39</v>
      </c>
      <c r="R39" s="49" t="s">
        <v>39</v>
      </c>
      <c r="S39" s="49" t="s">
        <v>39</v>
      </c>
      <c r="T39" s="49" t="s">
        <v>39</v>
      </c>
      <c r="U39" s="49" t="s">
        <v>39</v>
      </c>
      <c r="V39" s="49" t="s">
        <v>39</v>
      </c>
      <c r="W39" s="49" t="s">
        <v>39</v>
      </c>
      <c r="X39" s="49" t="s">
        <v>39</v>
      </c>
      <c r="Y39" s="49" t="s">
        <v>39</v>
      </c>
      <c r="Z39" s="49" t="s">
        <v>39</v>
      </c>
      <c r="AA39" s="49" t="s">
        <v>39</v>
      </c>
      <c r="AC39" t="str">
        <f>CONCATENATE($X$2,F39,Table3[[#This Row],[20]],Table3[[#This Row],[19]],Table3[[#This Row],[18]],Table3[[#This Row],[17]],Table3[[#This Row],[16]],Table3[[#This Row],[15]],Table3[[#This Row],[14]],Table3[[#This Row],[13]],Table3[[#This Row],[12]],Table3[[#This Row],[11]],Table3[[#This Row],[10]],Table3[[#This Row],[9]],Table3[[#This Row],[8]],Table3[[#This Row],[7]],Table3[[#This Row],[6]],Table3[[#This Row],[5]],Table3[[#This Row],[4]],Table3[[#This Row],[3]],Table3[[#This Row],[2]],Table3[[#This Row],[1]])</f>
        <v>.DB   1,255,1,1 , 0x66, 0x66, 0x66, 0x66, 0x66, 0x66, 0x66, 0x66, 0x66, 0x66</v>
      </c>
      <c r="AD39" s="43"/>
      <c r="AE39" s="52" t="str">
        <f>_xlfn.CONCAT(IF(MOD(Table3[[#Headers],[20]],2),"", ", 0x"), IFERROR(VLOOKUP(H39,Таблица1[],5,0),0))</f>
        <v>, 0x6</v>
      </c>
      <c r="AF39" s="52" t="str">
        <f>_xlfn.CONCAT(IF(MOD(Table3[[#Headers],[19]],2),"", ", 0x"), IFERROR(VLOOKUP(I39,Таблица1[],5,0),0))</f>
        <v>6</v>
      </c>
      <c r="AG39" s="52" t="str">
        <f>_xlfn.CONCAT(IF(MOD(Table3[[#Headers],[18]],2),"", ", 0x"), IFERROR(VLOOKUP(J39,Таблица1[],5,0),0))</f>
        <v>, 0x6</v>
      </c>
      <c r="AH39" s="52" t="str">
        <f>_xlfn.CONCAT(IF(MOD(Table3[[#Headers],[17]],2),"", ", 0x"), IFERROR(VLOOKUP(K39,Таблица1[],5,0),0))</f>
        <v>6</v>
      </c>
      <c r="AI39" s="52" t="str">
        <f>_xlfn.CONCAT(IF(MOD(Table3[[#Headers],[16]],2),"", ", 0x"), IFERROR(VLOOKUP(L39,Таблица1[],5,0),0))</f>
        <v>, 0x6</v>
      </c>
      <c r="AJ39" t="str">
        <f>_xlfn.CONCAT(IF(MOD(Table3[[#Headers],[15]],2),"", ", 0x"), IFERROR(VLOOKUP(M39,Таблица1[],5,0),0))</f>
        <v>6</v>
      </c>
      <c r="AK39" t="str">
        <f>_xlfn.CONCAT(IF(MOD(Table3[[#Headers],[14]],2),"", ", 0x"), IFERROR(VLOOKUP(N39,Таблица1[],5,0),0))</f>
        <v>, 0x6</v>
      </c>
      <c r="AL39" t="str">
        <f>_xlfn.CONCAT(IF(MOD(Table3[[#Headers],[13]],2),"", ", 0x"), IFERROR(VLOOKUP(O39,Таблица1[],5,0),0))</f>
        <v>6</v>
      </c>
      <c r="AM39" t="str">
        <f>_xlfn.CONCAT(IF(MOD(Table3[[#Headers],[12]],2),"", ", 0x"), IFERROR(VLOOKUP(P39,Таблица1[],5,0),0))</f>
        <v>, 0x6</v>
      </c>
      <c r="AN39" t="str">
        <f>_xlfn.CONCAT(IF(MOD(Table3[[#Headers],[11]],2),"", ", 0x"), IFERROR(VLOOKUP(Q39,Таблица1[],5,0),0))</f>
        <v>6</v>
      </c>
      <c r="AO39" t="str">
        <f>_xlfn.CONCAT(IF(MOD(Table3[[#Headers],[10]],2),"", ", 0x"), IFERROR(VLOOKUP(R39,Таблица1[],5,0),0))</f>
        <v>, 0x6</v>
      </c>
      <c r="AP39" t="str">
        <f>_xlfn.CONCAT(IF(MOD(Table3[[#Headers],[9]],2),"", ", 0x"), IFERROR(VLOOKUP(S39,Таблица1[],5,0),0))</f>
        <v>6</v>
      </c>
      <c r="AQ39" t="str">
        <f>_xlfn.CONCAT(IF(MOD(Table3[[#Headers],[8]],2),"", ", 0x"), IFERROR(VLOOKUP(T39,Таблица1[],5,0),0))</f>
        <v>, 0x6</v>
      </c>
      <c r="AR39" t="str">
        <f>_xlfn.CONCAT(IF(MOD(Table3[[#Headers],[7]],2),"", ", 0x"), IFERROR(VLOOKUP(U39,Таблица1[],5,0),0))</f>
        <v>6</v>
      </c>
      <c r="AS39" t="str">
        <f>_xlfn.CONCAT(IF(MOD(Table3[[#Headers],[6]],2),"", ", 0x"), IFERROR(VLOOKUP(V39,Таблица1[],5,0),0))</f>
        <v>, 0x6</v>
      </c>
      <c r="AT39" t="str">
        <f>_xlfn.CONCAT(IF(MOD(Table3[[#Headers],[5]],2),"", ", 0x"), IFERROR(VLOOKUP(W39,Таблица1[],5,0),0))</f>
        <v>6</v>
      </c>
      <c r="AU39" t="str">
        <f>_xlfn.CONCAT(IF(MOD(Table3[[#Headers],[4]],2),"", ", 0x"), IFERROR(VLOOKUP(X39,Таблица1[],5,0),0))</f>
        <v>, 0x6</v>
      </c>
      <c r="AV39" t="str">
        <f>_xlfn.CONCAT(IF(MOD(Table3[[#Headers],[3]],2),"", ", 0x"), IFERROR(VLOOKUP(Y39,Таблица1[],5,0),0))</f>
        <v>6</v>
      </c>
      <c r="AW39" t="str">
        <f>_xlfn.CONCAT(IF(MOD(Table3[[#Headers],[2]],2),"", ", 0x"), IFERROR(VLOOKUP(Z39,Таблица1[],5,0),0))</f>
        <v>, 0x6</v>
      </c>
      <c r="AX39" t="str">
        <f>_xlfn.CONCAT(IF(MOD(Table3[[#Headers],[1]],2),"", ", 0x"), IFERROR(VLOOKUP(AA39,Таблица1[],5,0),0))</f>
        <v>6</v>
      </c>
    </row>
    <row r="40" spans="2:50" x14ac:dyDescent="0.45">
      <c r="B40" s="43">
        <v>1</v>
      </c>
      <c r="C40" s="43">
        <v>255</v>
      </c>
      <c r="D40" s="43">
        <v>1</v>
      </c>
      <c r="E40" s="43">
        <v>1</v>
      </c>
      <c r="F40" s="52" t="str">
        <f t="shared" si="1"/>
        <v xml:space="preserve">1,255,1,1 </v>
      </c>
      <c r="H40" s="49" t="s">
        <v>40</v>
      </c>
      <c r="I40" s="49" t="s">
        <v>40</v>
      </c>
      <c r="J40" s="49" t="s">
        <v>40</v>
      </c>
      <c r="K40" s="49" t="s">
        <v>40</v>
      </c>
      <c r="L40" s="49" t="s">
        <v>40</v>
      </c>
      <c r="M40" s="49" t="s">
        <v>40</v>
      </c>
      <c r="N40" s="49" t="s">
        <v>40</v>
      </c>
      <c r="O40" s="49" t="s">
        <v>40</v>
      </c>
      <c r="P40" s="49" t="s">
        <v>40</v>
      </c>
      <c r="Q40" s="49" t="s">
        <v>40</v>
      </c>
      <c r="R40" s="49" t="s">
        <v>40</v>
      </c>
      <c r="S40" s="49" t="s">
        <v>40</v>
      </c>
      <c r="T40" s="49" t="s">
        <v>40</v>
      </c>
      <c r="U40" s="49" t="s">
        <v>40</v>
      </c>
      <c r="V40" s="49" t="s">
        <v>40</v>
      </c>
      <c r="W40" s="49" t="s">
        <v>40</v>
      </c>
      <c r="X40" s="49" t="s">
        <v>40</v>
      </c>
      <c r="Y40" s="49" t="s">
        <v>40</v>
      </c>
      <c r="Z40" s="49" t="s">
        <v>40</v>
      </c>
      <c r="AA40" s="49" t="s">
        <v>40</v>
      </c>
      <c r="AC40" t="str">
        <f>CONCATENATE($X$2,F40,Table3[[#This Row],[20]],Table3[[#This Row],[19]],Table3[[#This Row],[18]],Table3[[#This Row],[17]],Table3[[#This Row],[16]],Table3[[#This Row],[15]],Table3[[#This Row],[14]],Table3[[#This Row],[13]],Table3[[#This Row],[12]],Table3[[#This Row],[11]],Table3[[#This Row],[10]],Table3[[#This Row],[9]],Table3[[#This Row],[8]],Table3[[#This Row],[7]],Table3[[#This Row],[6]],Table3[[#This Row],[5]],Table3[[#This Row],[4]],Table3[[#This Row],[3]],Table3[[#This Row],[2]],Table3[[#This Row],[1]])</f>
        <v>.DB   1,255,1,1 , 0x77, 0x77, 0x77, 0x77, 0x77, 0x77, 0x77, 0x77, 0x77, 0x77</v>
      </c>
      <c r="AD40" s="43"/>
      <c r="AE40" s="52" t="str">
        <f>_xlfn.CONCAT(IF(MOD(Table3[[#Headers],[20]],2),"", ", 0x"), IFERROR(VLOOKUP(H40,Таблица1[],5,0),0))</f>
        <v>, 0x7</v>
      </c>
      <c r="AF40" s="52" t="str">
        <f>_xlfn.CONCAT(IF(MOD(Table3[[#Headers],[19]],2),"", ", 0x"), IFERROR(VLOOKUP(I40,Таблица1[],5,0),0))</f>
        <v>7</v>
      </c>
      <c r="AG40" s="52" t="str">
        <f>_xlfn.CONCAT(IF(MOD(Table3[[#Headers],[18]],2),"", ", 0x"), IFERROR(VLOOKUP(J40,Таблица1[],5,0),0))</f>
        <v>, 0x7</v>
      </c>
      <c r="AH40" s="52" t="str">
        <f>_xlfn.CONCAT(IF(MOD(Table3[[#Headers],[17]],2),"", ", 0x"), IFERROR(VLOOKUP(K40,Таблица1[],5,0),0))</f>
        <v>7</v>
      </c>
      <c r="AI40" s="52" t="str">
        <f>_xlfn.CONCAT(IF(MOD(Table3[[#Headers],[16]],2),"", ", 0x"), IFERROR(VLOOKUP(L40,Таблица1[],5,0),0))</f>
        <v>, 0x7</v>
      </c>
      <c r="AJ40" t="str">
        <f>_xlfn.CONCAT(IF(MOD(Table3[[#Headers],[15]],2),"", ", 0x"), IFERROR(VLOOKUP(M40,Таблица1[],5,0),0))</f>
        <v>7</v>
      </c>
      <c r="AK40" t="str">
        <f>_xlfn.CONCAT(IF(MOD(Table3[[#Headers],[14]],2),"", ", 0x"), IFERROR(VLOOKUP(N40,Таблица1[],5,0),0))</f>
        <v>, 0x7</v>
      </c>
      <c r="AL40" t="str">
        <f>_xlfn.CONCAT(IF(MOD(Table3[[#Headers],[13]],2),"", ", 0x"), IFERROR(VLOOKUP(O40,Таблица1[],5,0),0))</f>
        <v>7</v>
      </c>
      <c r="AM40" t="str">
        <f>_xlfn.CONCAT(IF(MOD(Table3[[#Headers],[12]],2),"", ", 0x"), IFERROR(VLOOKUP(P40,Таблица1[],5,0),0))</f>
        <v>, 0x7</v>
      </c>
      <c r="AN40" t="str">
        <f>_xlfn.CONCAT(IF(MOD(Table3[[#Headers],[11]],2),"", ", 0x"), IFERROR(VLOOKUP(Q40,Таблица1[],5,0),0))</f>
        <v>7</v>
      </c>
      <c r="AO40" t="str">
        <f>_xlfn.CONCAT(IF(MOD(Table3[[#Headers],[10]],2),"", ", 0x"), IFERROR(VLOOKUP(R40,Таблица1[],5,0),0))</f>
        <v>, 0x7</v>
      </c>
      <c r="AP40" t="str">
        <f>_xlfn.CONCAT(IF(MOD(Table3[[#Headers],[9]],2),"", ", 0x"), IFERROR(VLOOKUP(S40,Таблица1[],5,0),0))</f>
        <v>7</v>
      </c>
      <c r="AQ40" t="str">
        <f>_xlfn.CONCAT(IF(MOD(Table3[[#Headers],[8]],2),"", ", 0x"), IFERROR(VLOOKUP(T40,Таблица1[],5,0),0))</f>
        <v>, 0x7</v>
      </c>
      <c r="AR40" t="str">
        <f>_xlfn.CONCAT(IF(MOD(Table3[[#Headers],[7]],2),"", ", 0x"), IFERROR(VLOOKUP(U40,Таблица1[],5,0),0))</f>
        <v>7</v>
      </c>
      <c r="AS40" t="str">
        <f>_xlfn.CONCAT(IF(MOD(Table3[[#Headers],[6]],2),"", ", 0x"), IFERROR(VLOOKUP(V40,Таблица1[],5,0),0))</f>
        <v>, 0x7</v>
      </c>
      <c r="AT40" t="str">
        <f>_xlfn.CONCAT(IF(MOD(Table3[[#Headers],[5]],2),"", ", 0x"), IFERROR(VLOOKUP(W40,Таблица1[],5,0),0))</f>
        <v>7</v>
      </c>
      <c r="AU40" t="str">
        <f>_xlfn.CONCAT(IF(MOD(Table3[[#Headers],[4]],2),"", ", 0x"), IFERROR(VLOOKUP(X40,Таблица1[],5,0),0))</f>
        <v>, 0x7</v>
      </c>
      <c r="AV40" t="str">
        <f>_xlfn.CONCAT(IF(MOD(Table3[[#Headers],[3]],2),"", ", 0x"), IFERROR(VLOOKUP(Y40,Таблица1[],5,0),0))</f>
        <v>7</v>
      </c>
      <c r="AW40" t="str">
        <f>_xlfn.CONCAT(IF(MOD(Table3[[#Headers],[2]],2),"", ", 0x"), IFERROR(VLOOKUP(Z40,Таблица1[],5,0),0))</f>
        <v>, 0x7</v>
      </c>
      <c r="AX40" t="str">
        <f>_xlfn.CONCAT(IF(MOD(Table3[[#Headers],[1]],2),"", ", 0x"), IFERROR(VLOOKUP(AA40,Таблица1[],5,0),0))</f>
        <v>7</v>
      </c>
    </row>
    <row r="41" spans="2:50" x14ac:dyDescent="0.45">
      <c r="B41" s="43">
        <v>16</v>
      </c>
      <c r="C41" s="43">
        <v>10</v>
      </c>
      <c r="D41" s="43">
        <v>16</v>
      </c>
      <c r="E41" s="43">
        <v>1</v>
      </c>
      <c r="F41" s="52" t="str">
        <f t="shared" si="1"/>
        <v xml:space="preserve">16,10,16,1 </v>
      </c>
      <c r="H41" s="50" t="s">
        <v>43</v>
      </c>
      <c r="I41" s="50" t="s">
        <v>43</v>
      </c>
      <c r="J41" s="50" t="s">
        <v>43</v>
      </c>
      <c r="K41" s="50" t="s">
        <v>43</v>
      </c>
      <c r="L41" s="50" t="s">
        <v>43</v>
      </c>
      <c r="M41" s="50" t="s">
        <v>43</v>
      </c>
      <c r="N41" s="50" t="s">
        <v>43</v>
      </c>
      <c r="O41" s="50" t="s">
        <v>43</v>
      </c>
      <c r="P41" s="50" t="s">
        <v>43</v>
      </c>
      <c r="Q41" s="50" t="s">
        <v>43</v>
      </c>
      <c r="R41" s="50" t="s">
        <v>43</v>
      </c>
      <c r="S41" s="50" t="s">
        <v>43</v>
      </c>
      <c r="T41" s="50" t="s">
        <v>43</v>
      </c>
      <c r="U41" s="50" t="s">
        <v>43</v>
      </c>
      <c r="V41" s="50" t="s">
        <v>43</v>
      </c>
      <c r="W41" s="50" t="s">
        <v>43</v>
      </c>
      <c r="X41" s="50" t="s">
        <v>43</v>
      </c>
      <c r="Y41" s="50" t="s">
        <v>43</v>
      </c>
      <c r="Z41" s="50" t="s">
        <v>43</v>
      </c>
      <c r="AA41" s="50" t="s">
        <v>43</v>
      </c>
      <c r="AC41" t="str">
        <f>CONCATENATE($X$2,F41,Table3[[#This Row],[20]],Table3[[#This Row],[19]],Table3[[#This Row],[18]],Table3[[#This Row],[17]],Table3[[#This Row],[16]],Table3[[#This Row],[15]],Table3[[#This Row],[14]],Table3[[#This Row],[13]],Table3[[#This Row],[12]],Table3[[#This Row],[11]],Table3[[#This Row],[10]],Table3[[#This Row],[9]],Table3[[#This Row],[8]],Table3[[#This Row],[7]],Table3[[#This Row],[6]],Table3[[#This Row],[5]],Table3[[#This Row],[4]],Table3[[#This Row],[3]],Table3[[#This Row],[2]],Table3[[#This Row],[1]])</f>
        <v>.DB   16,10,16,1 , 0xff, 0xff, 0xff, 0xff, 0xff, 0xff, 0xff, 0xff, 0xff, 0xff</v>
      </c>
      <c r="AD41" s="43"/>
      <c r="AE41" s="52" t="str">
        <f>_xlfn.CONCAT(IF(MOD(Table3[[#Headers],[20]],2),"", ", 0x"), IFERROR(VLOOKUP(H41,Таблица1[],5,0),0))</f>
        <v>, 0xf</v>
      </c>
      <c r="AF41" s="52" t="str">
        <f>_xlfn.CONCAT(IF(MOD(Table3[[#Headers],[19]],2),"", ", 0x"), IFERROR(VLOOKUP(I41,Таблица1[],5,0),0))</f>
        <v>f</v>
      </c>
      <c r="AG41" s="52" t="str">
        <f>_xlfn.CONCAT(IF(MOD(Table3[[#Headers],[18]],2),"", ", 0x"), IFERROR(VLOOKUP(J41,Таблица1[],5,0),0))</f>
        <v>, 0xf</v>
      </c>
      <c r="AH41" s="52" t="str">
        <f>_xlfn.CONCAT(IF(MOD(Table3[[#Headers],[17]],2),"", ", 0x"), IFERROR(VLOOKUP(K41,Таблица1[],5,0),0))</f>
        <v>f</v>
      </c>
      <c r="AI41" s="52" t="str">
        <f>_xlfn.CONCAT(IF(MOD(Table3[[#Headers],[16]],2),"", ", 0x"), IFERROR(VLOOKUP(L41,Таблица1[],5,0),0))</f>
        <v>, 0xf</v>
      </c>
      <c r="AJ41" t="str">
        <f>_xlfn.CONCAT(IF(MOD(Table3[[#Headers],[15]],2),"", ", 0x"), IFERROR(VLOOKUP(M41,Таблица1[],5,0),0))</f>
        <v>f</v>
      </c>
      <c r="AK41" t="str">
        <f>_xlfn.CONCAT(IF(MOD(Table3[[#Headers],[14]],2),"", ", 0x"), IFERROR(VLOOKUP(N41,Таблица1[],5,0),0))</f>
        <v>, 0xf</v>
      </c>
      <c r="AL41" t="str">
        <f>_xlfn.CONCAT(IF(MOD(Table3[[#Headers],[13]],2),"", ", 0x"), IFERROR(VLOOKUP(O41,Таблица1[],5,0),0))</f>
        <v>f</v>
      </c>
      <c r="AM41" t="str">
        <f>_xlfn.CONCAT(IF(MOD(Table3[[#Headers],[12]],2),"", ", 0x"), IFERROR(VLOOKUP(P41,Таблица1[],5,0),0))</f>
        <v>, 0xf</v>
      </c>
      <c r="AN41" t="str">
        <f>_xlfn.CONCAT(IF(MOD(Table3[[#Headers],[11]],2),"", ", 0x"), IFERROR(VLOOKUP(Q41,Таблица1[],5,0),0))</f>
        <v>f</v>
      </c>
      <c r="AO41" t="str">
        <f>_xlfn.CONCAT(IF(MOD(Table3[[#Headers],[10]],2),"", ", 0x"), IFERROR(VLOOKUP(R41,Таблица1[],5,0),0))</f>
        <v>, 0xf</v>
      </c>
      <c r="AP41" t="str">
        <f>_xlfn.CONCAT(IF(MOD(Table3[[#Headers],[9]],2),"", ", 0x"), IFERROR(VLOOKUP(S41,Таблица1[],5,0),0))</f>
        <v>f</v>
      </c>
      <c r="AQ41" t="str">
        <f>_xlfn.CONCAT(IF(MOD(Table3[[#Headers],[8]],2),"", ", 0x"), IFERROR(VLOOKUP(T41,Таблица1[],5,0),0))</f>
        <v>, 0xf</v>
      </c>
      <c r="AR41" t="str">
        <f>_xlfn.CONCAT(IF(MOD(Table3[[#Headers],[7]],2),"", ", 0x"), IFERROR(VLOOKUP(U41,Таблица1[],5,0),0))</f>
        <v>f</v>
      </c>
      <c r="AS41" t="str">
        <f>_xlfn.CONCAT(IF(MOD(Table3[[#Headers],[6]],2),"", ", 0x"), IFERROR(VLOOKUP(V41,Таблица1[],5,0),0))</f>
        <v>, 0xf</v>
      </c>
      <c r="AT41" t="str">
        <f>_xlfn.CONCAT(IF(MOD(Table3[[#Headers],[5]],2),"", ", 0x"), IFERROR(VLOOKUP(W41,Таблица1[],5,0),0))</f>
        <v>f</v>
      </c>
      <c r="AU41" t="str">
        <f>_xlfn.CONCAT(IF(MOD(Table3[[#Headers],[4]],2),"", ", 0x"), IFERROR(VLOOKUP(X41,Таблица1[],5,0),0))</f>
        <v>, 0xf</v>
      </c>
      <c r="AV41" t="str">
        <f>_xlfn.CONCAT(IF(MOD(Table3[[#Headers],[3]],2),"", ", 0x"), IFERROR(VLOOKUP(Y41,Таблица1[],5,0),0))</f>
        <v>f</v>
      </c>
      <c r="AW41" t="str">
        <f>_xlfn.CONCAT(IF(MOD(Table3[[#Headers],[2]],2),"", ", 0x"), IFERROR(VLOOKUP(Z41,Таблица1[],5,0),0))</f>
        <v>, 0xf</v>
      </c>
      <c r="AX41" t="str">
        <f>_xlfn.CONCAT(IF(MOD(Table3[[#Headers],[1]],2),"", ", 0x"), IFERROR(VLOOKUP(AA41,Таблица1[],5,0),0))</f>
        <v>f</v>
      </c>
    </row>
    <row r="42" spans="2:50" x14ac:dyDescent="0.45">
      <c r="B42" s="43">
        <v>16</v>
      </c>
      <c r="C42" s="43">
        <v>10</v>
      </c>
      <c r="D42" s="43">
        <v>16</v>
      </c>
      <c r="E42" s="43">
        <v>1</v>
      </c>
      <c r="F42" s="52" t="str">
        <f t="shared" si="1"/>
        <v xml:space="preserve">16,10,16,1 </v>
      </c>
      <c r="H42" s="49"/>
      <c r="I42" s="49"/>
      <c r="J42" s="49"/>
      <c r="K42" s="49"/>
      <c r="L42" s="49"/>
      <c r="M42" s="49"/>
      <c r="N42" s="49"/>
      <c r="O42" s="49"/>
      <c r="AC42" t="str">
        <f>CONCATENATE($X$2,F42,Table3[[#This Row],[20]],Table3[[#This Row],[19]],Table3[[#This Row],[18]],Table3[[#This Row],[17]],Table3[[#This Row],[16]],Table3[[#This Row],[15]],Table3[[#This Row],[14]],Table3[[#This Row],[13]],Table3[[#This Row],[12]],Table3[[#This Row],[11]],Table3[[#This Row],[10]],Table3[[#This Row],[9]],Table3[[#This Row],[8]],Table3[[#This Row],[7]],Table3[[#This Row],[6]],Table3[[#This Row],[5]],Table3[[#This Row],[4]],Table3[[#This Row],[3]],Table3[[#This Row],[2]],Table3[[#This Row],[1]])</f>
        <v>.DB   16,10,16,1 , 0x00, 0x00, 0x00, 0x00, 0x00, 0x00, 0x00, 0x00, 0x00, 0x00</v>
      </c>
      <c r="AD42" s="43"/>
      <c r="AE42" s="52" t="str">
        <f>_xlfn.CONCAT(IF(MOD(Table3[[#Headers],[20]],2),"", ", 0x"), IFERROR(VLOOKUP(H42,Таблица1[],5,0),0))</f>
        <v>, 0x0</v>
      </c>
      <c r="AF42" s="52" t="str">
        <f>_xlfn.CONCAT(IF(MOD(Table3[[#Headers],[19]],2),"", ", 0x"), IFERROR(VLOOKUP(I42,Таблица1[],5,0),0))</f>
        <v>0</v>
      </c>
      <c r="AG42" s="52" t="str">
        <f>_xlfn.CONCAT(IF(MOD(Table3[[#Headers],[18]],2),"", ", 0x"), IFERROR(VLOOKUP(J42,Таблица1[],5,0),0))</f>
        <v>, 0x0</v>
      </c>
      <c r="AH42" s="52" t="str">
        <f>_xlfn.CONCAT(IF(MOD(Table3[[#Headers],[17]],2),"", ", 0x"), IFERROR(VLOOKUP(K42,Таблица1[],5,0),0))</f>
        <v>0</v>
      </c>
      <c r="AI42" s="52" t="str">
        <f>_xlfn.CONCAT(IF(MOD(Table3[[#Headers],[16]],2),"", ", 0x"), IFERROR(VLOOKUP(L42,Таблица1[],5,0),0))</f>
        <v>, 0x0</v>
      </c>
      <c r="AJ42" t="str">
        <f>_xlfn.CONCAT(IF(MOD(Table3[[#Headers],[15]],2),"", ", 0x"), IFERROR(VLOOKUP(M42,Таблица1[],5,0),0))</f>
        <v>0</v>
      </c>
      <c r="AK42" t="str">
        <f>_xlfn.CONCAT(IF(MOD(Table3[[#Headers],[14]],2),"", ", 0x"), IFERROR(VLOOKUP(N42,Таблица1[],5,0),0))</f>
        <v>, 0x0</v>
      </c>
      <c r="AL42" t="str">
        <f>_xlfn.CONCAT(IF(MOD(Table3[[#Headers],[13]],2),"", ", 0x"), IFERROR(VLOOKUP(O42,Таблица1[],5,0),0))</f>
        <v>0</v>
      </c>
      <c r="AM42" t="str">
        <f>_xlfn.CONCAT(IF(MOD(Table3[[#Headers],[12]],2),"", ", 0x"), IFERROR(VLOOKUP(P42,Таблица1[],5,0),0))</f>
        <v>, 0x0</v>
      </c>
      <c r="AN42" t="str">
        <f>_xlfn.CONCAT(IF(MOD(Table3[[#Headers],[11]],2),"", ", 0x"), IFERROR(VLOOKUP(Q42,Таблица1[],5,0),0))</f>
        <v>0</v>
      </c>
      <c r="AO42" t="str">
        <f>_xlfn.CONCAT(IF(MOD(Table3[[#Headers],[10]],2),"", ", 0x"), IFERROR(VLOOKUP(R42,Таблица1[],5,0),0))</f>
        <v>, 0x0</v>
      </c>
      <c r="AP42" t="str">
        <f>_xlfn.CONCAT(IF(MOD(Table3[[#Headers],[9]],2),"", ", 0x"), IFERROR(VLOOKUP(S42,Таблица1[],5,0),0))</f>
        <v>0</v>
      </c>
      <c r="AQ42" t="str">
        <f>_xlfn.CONCAT(IF(MOD(Table3[[#Headers],[8]],2),"", ", 0x"), IFERROR(VLOOKUP(T42,Таблица1[],5,0),0))</f>
        <v>, 0x0</v>
      </c>
      <c r="AR42" t="str">
        <f>_xlfn.CONCAT(IF(MOD(Table3[[#Headers],[7]],2),"", ", 0x"), IFERROR(VLOOKUP(U42,Таблица1[],5,0),0))</f>
        <v>0</v>
      </c>
      <c r="AS42" t="str">
        <f>_xlfn.CONCAT(IF(MOD(Table3[[#Headers],[6]],2),"", ", 0x"), IFERROR(VLOOKUP(V42,Таблица1[],5,0),0))</f>
        <v>, 0x0</v>
      </c>
      <c r="AT42" t="str">
        <f>_xlfn.CONCAT(IF(MOD(Table3[[#Headers],[5]],2),"", ", 0x"), IFERROR(VLOOKUP(W42,Таблица1[],5,0),0))</f>
        <v>0</v>
      </c>
      <c r="AU42" t="str">
        <f>_xlfn.CONCAT(IF(MOD(Table3[[#Headers],[4]],2),"", ", 0x"), IFERROR(VLOOKUP(X42,Таблица1[],5,0),0))</f>
        <v>, 0x0</v>
      </c>
      <c r="AV42" t="str">
        <f>_xlfn.CONCAT(IF(MOD(Table3[[#Headers],[3]],2),"", ", 0x"), IFERROR(VLOOKUP(Y42,Таблица1[],5,0),0))</f>
        <v>0</v>
      </c>
      <c r="AW42" t="str">
        <f>_xlfn.CONCAT(IF(MOD(Table3[[#Headers],[2]],2),"", ", 0x"), IFERROR(VLOOKUP(Z42,Таблица1[],5,0),0))</f>
        <v>, 0x0</v>
      </c>
      <c r="AX42" t="str">
        <f>_xlfn.CONCAT(IF(MOD(Table3[[#Headers],[1]],2),"", ", 0x"), IFERROR(VLOOKUP(AA42,Таблица1[],5,0),0))</f>
        <v>0</v>
      </c>
    </row>
    <row r="43" spans="2:50" x14ac:dyDescent="0.45">
      <c r="B43" s="43">
        <v>16</v>
      </c>
      <c r="C43" s="43">
        <v>10</v>
      </c>
      <c r="D43" s="43">
        <v>16</v>
      </c>
      <c r="E43" s="43">
        <v>1</v>
      </c>
      <c r="F43" s="52" t="str">
        <f t="shared" ref="F43:F46" si="2">CONCATENATE(B43,",",C43,",",D43,",",E43, " ")</f>
        <v xml:space="preserve">16,10,16,1 </v>
      </c>
      <c r="H43" s="49"/>
      <c r="I43" s="49"/>
      <c r="J43" s="49"/>
      <c r="K43" s="49"/>
      <c r="L43" s="49"/>
      <c r="M43" s="49"/>
      <c r="N43" s="49"/>
      <c r="O43" s="49"/>
      <c r="AC43" t="str">
        <f>CONCATENATE($X$2,F43,Table3[[#This Row],[20]],Table3[[#This Row],[19]],Table3[[#This Row],[18]],Table3[[#This Row],[17]],Table3[[#This Row],[16]],Table3[[#This Row],[15]],Table3[[#This Row],[14]],Table3[[#This Row],[13]],Table3[[#This Row],[12]],Table3[[#This Row],[11]],Table3[[#This Row],[10]],Table3[[#This Row],[9]],Table3[[#This Row],[8]],Table3[[#This Row],[7]],Table3[[#This Row],[6]],Table3[[#This Row],[5]],Table3[[#This Row],[4]],Table3[[#This Row],[3]],Table3[[#This Row],[2]],Table3[[#This Row],[1]])</f>
        <v>.DB   16,10,16,1 , 0x00, 0x00, 0x00, 0x00, 0x00, 0x00, 0x00, 0x00, 0x00, 0x00</v>
      </c>
      <c r="AD43" s="43"/>
      <c r="AE43" s="52" t="str">
        <f>_xlfn.CONCAT(IF(MOD(Table3[[#Headers],[20]],2),"", ", 0x"), IFERROR(VLOOKUP(H43,Таблица1[],5,0),0))</f>
        <v>, 0x0</v>
      </c>
      <c r="AF43" s="52" t="str">
        <f>_xlfn.CONCAT(IF(MOD(Table3[[#Headers],[19]],2),"", ", 0x"), IFERROR(VLOOKUP(I43,Таблица1[],5,0),0))</f>
        <v>0</v>
      </c>
      <c r="AG43" s="52" t="str">
        <f>_xlfn.CONCAT(IF(MOD(Table3[[#Headers],[18]],2),"", ", 0x"), IFERROR(VLOOKUP(J43,Таблица1[],5,0),0))</f>
        <v>, 0x0</v>
      </c>
      <c r="AH43" s="52" t="str">
        <f>_xlfn.CONCAT(IF(MOD(Table3[[#Headers],[17]],2),"", ", 0x"), IFERROR(VLOOKUP(K43,Таблица1[],5,0),0))</f>
        <v>0</v>
      </c>
      <c r="AI43" s="52" t="str">
        <f>_xlfn.CONCAT(IF(MOD(Table3[[#Headers],[16]],2),"", ", 0x"), IFERROR(VLOOKUP(L43,Таблица1[],5,0),0))</f>
        <v>, 0x0</v>
      </c>
      <c r="AJ43" t="str">
        <f>_xlfn.CONCAT(IF(MOD(Table3[[#Headers],[15]],2),"", ", 0x"), IFERROR(VLOOKUP(M43,Таблица1[],5,0),0))</f>
        <v>0</v>
      </c>
      <c r="AK43" t="str">
        <f>_xlfn.CONCAT(IF(MOD(Table3[[#Headers],[14]],2),"", ", 0x"), IFERROR(VLOOKUP(N43,Таблица1[],5,0),0))</f>
        <v>, 0x0</v>
      </c>
      <c r="AL43" t="str">
        <f>_xlfn.CONCAT(IF(MOD(Table3[[#Headers],[13]],2),"", ", 0x"), IFERROR(VLOOKUP(O43,Таблица1[],5,0),0))</f>
        <v>0</v>
      </c>
      <c r="AM43" t="str">
        <f>_xlfn.CONCAT(IF(MOD(Table3[[#Headers],[12]],2),"", ", 0x"), IFERROR(VLOOKUP(P43,Таблица1[],5,0),0))</f>
        <v>, 0x0</v>
      </c>
      <c r="AN43" t="str">
        <f>_xlfn.CONCAT(IF(MOD(Table3[[#Headers],[11]],2),"", ", 0x"), IFERROR(VLOOKUP(Q43,Таблица1[],5,0),0))</f>
        <v>0</v>
      </c>
      <c r="AO43" t="str">
        <f>_xlfn.CONCAT(IF(MOD(Table3[[#Headers],[10]],2),"", ", 0x"), IFERROR(VLOOKUP(R43,Таблица1[],5,0),0))</f>
        <v>, 0x0</v>
      </c>
      <c r="AP43" t="str">
        <f>_xlfn.CONCAT(IF(MOD(Table3[[#Headers],[9]],2),"", ", 0x"), IFERROR(VLOOKUP(S43,Таблица1[],5,0),0))</f>
        <v>0</v>
      </c>
      <c r="AQ43" t="str">
        <f>_xlfn.CONCAT(IF(MOD(Table3[[#Headers],[8]],2),"", ", 0x"), IFERROR(VLOOKUP(T43,Таблица1[],5,0),0))</f>
        <v>, 0x0</v>
      </c>
      <c r="AR43" t="str">
        <f>_xlfn.CONCAT(IF(MOD(Table3[[#Headers],[7]],2),"", ", 0x"), IFERROR(VLOOKUP(U43,Таблица1[],5,0),0))</f>
        <v>0</v>
      </c>
      <c r="AS43" t="str">
        <f>_xlfn.CONCAT(IF(MOD(Table3[[#Headers],[6]],2),"", ", 0x"), IFERROR(VLOOKUP(V43,Таблица1[],5,0),0))</f>
        <v>, 0x0</v>
      </c>
      <c r="AT43" t="str">
        <f>_xlfn.CONCAT(IF(MOD(Table3[[#Headers],[5]],2),"", ", 0x"), IFERROR(VLOOKUP(W43,Таблица1[],5,0),0))</f>
        <v>0</v>
      </c>
      <c r="AU43" t="str">
        <f>_xlfn.CONCAT(IF(MOD(Table3[[#Headers],[4]],2),"", ", 0x"), IFERROR(VLOOKUP(X43,Таблица1[],5,0),0))</f>
        <v>, 0x0</v>
      </c>
      <c r="AV43" t="str">
        <f>_xlfn.CONCAT(IF(MOD(Table3[[#Headers],[3]],2),"", ", 0x"), IFERROR(VLOOKUP(Y43,Таблица1[],5,0),0))</f>
        <v>0</v>
      </c>
      <c r="AW43" t="str">
        <f>_xlfn.CONCAT(IF(MOD(Table3[[#Headers],[2]],2),"", ", 0x"), IFERROR(VLOOKUP(Z43,Таблица1[],5,0),0))</f>
        <v>, 0x0</v>
      </c>
      <c r="AX43" t="str">
        <f>_xlfn.CONCAT(IF(MOD(Table3[[#Headers],[1]],2),"", ", 0x"), IFERROR(VLOOKUP(AA43,Таблица1[],5,0),0))</f>
        <v>0</v>
      </c>
    </row>
    <row r="44" spans="2:50" x14ac:dyDescent="0.45">
      <c r="B44" s="43">
        <v>16</v>
      </c>
      <c r="C44" s="43">
        <v>10</v>
      </c>
      <c r="D44" s="43">
        <v>16</v>
      </c>
      <c r="E44" s="43">
        <v>1</v>
      </c>
      <c r="F44" s="52" t="str">
        <f t="shared" si="2"/>
        <v xml:space="preserve">16,10,16,1 </v>
      </c>
      <c r="H44" s="49"/>
      <c r="I44" s="49"/>
      <c r="J44" s="49"/>
      <c r="K44" s="49"/>
      <c r="L44" s="49"/>
      <c r="M44" s="49"/>
      <c r="N44" s="49"/>
      <c r="O44" s="49"/>
      <c r="AC44" t="str">
        <f>CONCATENATE($X$2,F44,Table3[[#This Row],[20]],Table3[[#This Row],[19]],Table3[[#This Row],[18]],Table3[[#This Row],[17]],Table3[[#This Row],[16]],Table3[[#This Row],[15]],Table3[[#This Row],[14]],Table3[[#This Row],[13]],Table3[[#This Row],[12]],Table3[[#This Row],[11]],Table3[[#This Row],[10]],Table3[[#This Row],[9]],Table3[[#This Row],[8]],Table3[[#This Row],[7]],Table3[[#This Row],[6]],Table3[[#This Row],[5]],Table3[[#This Row],[4]],Table3[[#This Row],[3]],Table3[[#This Row],[2]],Table3[[#This Row],[1]])</f>
        <v>.DB   16,10,16,1 , 0x00, 0x00, 0x00, 0x00, 0x00, 0x00, 0x00, 0x00, 0x00, 0x00</v>
      </c>
      <c r="AD44" s="43"/>
      <c r="AE44" s="52" t="str">
        <f>_xlfn.CONCAT(IF(MOD(Table3[[#Headers],[20]],2),"", ", 0x"), IFERROR(VLOOKUP(H44,Таблица1[],5,0),0))</f>
        <v>, 0x0</v>
      </c>
      <c r="AF44" s="52" t="str">
        <f>_xlfn.CONCAT(IF(MOD(Table3[[#Headers],[19]],2),"", ", 0x"), IFERROR(VLOOKUP(I44,Таблица1[],5,0),0))</f>
        <v>0</v>
      </c>
      <c r="AG44" s="52" t="str">
        <f>_xlfn.CONCAT(IF(MOD(Table3[[#Headers],[18]],2),"", ", 0x"), IFERROR(VLOOKUP(J44,Таблица1[],5,0),0))</f>
        <v>, 0x0</v>
      </c>
      <c r="AH44" s="52" t="str">
        <f>_xlfn.CONCAT(IF(MOD(Table3[[#Headers],[17]],2),"", ", 0x"), IFERROR(VLOOKUP(K44,Таблица1[],5,0),0))</f>
        <v>0</v>
      </c>
      <c r="AI44" s="52" t="str">
        <f>_xlfn.CONCAT(IF(MOD(Table3[[#Headers],[16]],2),"", ", 0x"), IFERROR(VLOOKUP(L44,Таблица1[],5,0),0))</f>
        <v>, 0x0</v>
      </c>
      <c r="AJ44" t="str">
        <f>_xlfn.CONCAT(IF(MOD(Table3[[#Headers],[15]],2),"", ", 0x"), IFERROR(VLOOKUP(M44,Таблица1[],5,0),0))</f>
        <v>0</v>
      </c>
      <c r="AK44" t="str">
        <f>_xlfn.CONCAT(IF(MOD(Table3[[#Headers],[14]],2),"", ", 0x"), IFERROR(VLOOKUP(N44,Таблица1[],5,0),0))</f>
        <v>, 0x0</v>
      </c>
      <c r="AL44" t="str">
        <f>_xlfn.CONCAT(IF(MOD(Table3[[#Headers],[13]],2),"", ", 0x"), IFERROR(VLOOKUP(O44,Таблица1[],5,0),0))</f>
        <v>0</v>
      </c>
      <c r="AM44" t="str">
        <f>_xlfn.CONCAT(IF(MOD(Table3[[#Headers],[12]],2),"", ", 0x"), IFERROR(VLOOKUP(P44,Таблица1[],5,0),0))</f>
        <v>, 0x0</v>
      </c>
      <c r="AN44" t="str">
        <f>_xlfn.CONCAT(IF(MOD(Table3[[#Headers],[11]],2),"", ", 0x"), IFERROR(VLOOKUP(Q44,Таблица1[],5,0),0))</f>
        <v>0</v>
      </c>
      <c r="AO44" t="str">
        <f>_xlfn.CONCAT(IF(MOD(Table3[[#Headers],[10]],2),"", ", 0x"), IFERROR(VLOOKUP(R44,Таблица1[],5,0),0))</f>
        <v>, 0x0</v>
      </c>
      <c r="AP44" t="str">
        <f>_xlfn.CONCAT(IF(MOD(Table3[[#Headers],[9]],2),"", ", 0x"), IFERROR(VLOOKUP(S44,Таблица1[],5,0),0))</f>
        <v>0</v>
      </c>
      <c r="AQ44" t="str">
        <f>_xlfn.CONCAT(IF(MOD(Table3[[#Headers],[8]],2),"", ", 0x"), IFERROR(VLOOKUP(T44,Таблица1[],5,0),0))</f>
        <v>, 0x0</v>
      </c>
      <c r="AR44" t="str">
        <f>_xlfn.CONCAT(IF(MOD(Table3[[#Headers],[7]],2),"", ", 0x"), IFERROR(VLOOKUP(U44,Таблица1[],5,0),0))</f>
        <v>0</v>
      </c>
      <c r="AS44" t="str">
        <f>_xlfn.CONCAT(IF(MOD(Table3[[#Headers],[6]],2),"", ", 0x"), IFERROR(VLOOKUP(V44,Таблица1[],5,0),0))</f>
        <v>, 0x0</v>
      </c>
      <c r="AT44" t="str">
        <f>_xlfn.CONCAT(IF(MOD(Table3[[#Headers],[5]],2),"", ", 0x"), IFERROR(VLOOKUP(W44,Таблица1[],5,0),0))</f>
        <v>0</v>
      </c>
      <c r="AU44" t="str">
        <f>_xlfn.CONCAT(IF(MOD(Table3[[#Headers],[4]],2),"", ", 0x"), IFERROR(VLOOKUP(X44,Таблица1[],5,0),0))</f>
        <v>, 0x0</v>
      </c>
      <c r="AV44" t="str">
        <f>_xlfn.CONCAT(IF(MOD(Table3[[#Headers],[3]],2),"", ", 0x"), IFERROR(VLOOKUP(Y44,Таблица1[],5,0),0))</f>
        <v>0</v>
      </c>
      <c r="AW44" t="str">
        <f>_xlfn.CONCAT(IF(MOD(Table3[[#Headers],[2]],2),"", ", 0x"), IFERROR(VLOOKUP(Z44,Таблица1[],5,0),0))</f>
        <v>, 0x0</v>
      </c>
      <c r="AX44" t="str">
        <f>_xlfn.CONCAT(IF(MOD(Table3[[#Headers],[1]],2),"", ", 0x"), IFERROR(VLOOKUP(AA44,Таблица1[],5,0),0))</f>
        <v>0</v>
      </c>
    </row>
    <row r="45" spans="2:50" x14ac:dyDescent="0.45">
      <c r="B45" s="43">
        <v>16</v>
      </c>
      <c r="C45" s="43">
        <v>10</v>
      </c>
      <c r="D45" s="43">
        <v>16</v>
      </c>
      <c r="E45" s="43">
        <v>1</v>
      </c>
      <c r="F45" s="52" t="str">
        <f t="shared" si="2"/>
        <v xml:space="preserve">16,10,16,1 </v>
      </c>
      <c r="H45" s="49"/>
      <c r="I45" s="49"/>
      <c r="J45" s="49"/>
      <c r="K45" s="49"/>
      <c r="L45" s="49"/>
      <c r="M45" s="49"/>
      <c r="N45" s="49"/>
      <c r="O45" s="49"/>
      <c r="AC45" t="str">
        <f>CONCATENATE($X$2,F45,Table3[[#This Row],[20]],Table3[[#This Row],[19]],Table3[[#This Row],[18]],Table3[[#This Row],[17]],Table3[[#This Row],[16]],Table3[[#This Row],[15]],Table3[[#This Row],[14]],Table3[[#This Row],[13]],Table3[[#This Row],[12]],Table3[[#This Row],[11]],Table3[[#This Row],[10]],Table3[[#This Row],[9]],Table3[[#This Row],[8]],Table3[[#This Row],[7]],Table3[[#This Row],[6]],Table3[[#This Row],[5]],Table3[[#This Row],[4]],Table3[[#This Row],[3]],Table3[[#This Row],[2]],Table3[[#This Row],[1]])</f>
        <v>.DB   16,10,16,1 , 0x00, 0x00, 0x00, 0x00, 0x00, 0x00, 0x00, 0x00, 0x00, 0x00</v>
      </c>
      <c r="AD45" s="43"/>
      <c r="AE45" s="52" t="str">
        <f>_xlfn.CONCAT(IF(MOD(Table3[[#Headers],[20]],2),"", ", 0x"), IFERROR(VLOOKUP(H45,Таблица1[],5,0),0))</f>
        <v>, 0x0</v>
      </c>
      <c r="AF45" s="52" t="str">
        <f>_xlfn.CONCAT(IF(MOD(Table3[[#Headers],[19]],2),"", ", 0x"), IFERROR(VLOOKUP(I45,Таблица1[],5,0),0))</f>
        <v>0</v>
      </c>
      <c r="AG45" s="52" t="str">
        <f>_xlfn.CONCAT(IF(MOD(Table3[[#Headers],[18]],2),"", ", 0x"), IFERROR(VLOOKUP(J45,Таблица1[],5,0),0))</f>
        <v>, 0x0</v>
      </c>
      <c r="AH45" s="52" t="str">
        <f>_xlfn.CONCAT(IF(MOD(Table3[[#Headers],[17]],2),"", ", 0x"), IFERROR(VLOOKUP(K45,Таблица1[],5,0),0))</f>
        <v>0</v>
      </c>
      <c r="AI45" s="52" t="str">
        <f>_xlfn.CONCAT(IF(MOD(Table3[[#Headers],[16]],2),"", ", 0x"), IFERROR(VLOOKUP(L45,Таблица1[],5,0),0))</f>
        <v>, 0x0</v>
      </c>
      <c r="AJ45" t="str">
        <f>_xlfn.CONCAT(IF(MOD(Table3[[#Headers],[15]],2),"", ", 0x"), IFERROR(VLOOKUP(M45,Таблица1[],5,0),0))</f>
        <v>0</v>
      </c>
      <c r="AK45" t="str">
        <f>_xlfn.CONCAT(IF(MOD(Table3[[#Headers],[14]],2),"", ", 0x"), IFERROR(VLOOKUP(N45,Таблица1[],5,0),0))</f>
        <v>, 0x0</v>
      </c>
      <c r="AL45" t="str">
        <f>_xlfn.CONCAT(IF(MOD(Table3[[#Headers],[13]],2),"", ", 0x"), IFERROR(VLOOKUP(O45,Таблица1[],5,0),0))</f>
        <v>0</v>
      </c>
      <c r="AM45" t="str">
        <f>_xlfn.CONCAT(IF(MOD(Table3[[#Headers],[12]],2),"", ", 0x"), IFERROR(VLOOKUP(P45,Таблица1[],5,0),0))</f>
        <v>, 0x0</v>
      </c>
      <c r="AN45" t="str">
        <f>_xlfn.CONCAT(IF(MOD(Table3[[#Headers],[11]],2),"", ", 0x"), IFERROR(VLOOKUP(Q45,Таблица1[],5,0),0))</f>
        <v>0</v>
      </c>
      <c r="AO45" t="str">
        <f>_xlfn.CONCAT(IF(MOD(Table3[[#Headers],[10]],2),"", ", 0x"), IFERROR(VLOOKUP(R45,Таблица1[],5,0),0))</f>
        <v>, 0x0</v>
      </c>
      <c r="AP45" t="str">
        <f>_xlfn.CONCAT(IF(MOD(Table3[[#Headers],[9]],2),"", ", 0x"), IFERROR(VLOOKUP(S45,Таблица1[],5,0),0))</f>
        <v>0</v>
      </c>
      <c r="AQ45" t="str">
        <f>_xlfn.CONCAT(IF(MOD(Table3[[#Headers],[8]],2),"", ", 0x"), IFERROR(VLOOKUP(T45,Таблица1[],5,0),0))</f>
        <v>, 0x0</v>
      </c>
      <c r="AR45" t="str">
        <f>_xlfn.CONCAT(IF(MOD(Table3[[#Headers],[7]],2),"", ", 0x"), IFERROR(VLOOKUP(U45,Таблица1[],5,0),0))</f>
        <v>0</v>
      </c>
      <c r="AS45" t="str">
        <f>_xlfn.CONCAT(IF(MOD(Table3[[#Headers],[6]],2),"", ", 0x"), IFERROR(VLOOKUP(V45,Таблица1[],5,0),0))</f>
        <v>, 0x0</v>
      </c>
      <c r="AT45" t="str">
        <f>_xlfn.CONCAT(IF(MOD(Table3[[#Headers],[5]],2),"", ", 0x"), IFERROR(VLOOKUP(W45,Таблица1[],5,0),0))</f>
        <v>0</v>
      </c>
      <c r="AU45" t="str">
        <f>_xlfn.CONCAT(IF(MOD(Table3[[#Headers],[4]],2),"", ", 0x"), IFERROR(VLOOKUP(X45,Таблица1[],5,0),0))</f>
        <v>, 0x0</v>
      </c>
      <c r="AV45" t="str">
        <f>_xlfn.CONCAT(IF(MOD(Table3[[#Headers],[3]],2),"", ", 0x"), IFERROR(VLOOKUP(Y45,Таблица1[],5,0),0))</f>
        <v>0</v>
      </c>
      <c r="AW45" t="str">
        <f>_xlfn.CONCAT(IF(MOD(Table3[[#Headers],[2]],2),"", ", 0x"), IFERROR(VLOOKUP(Z45,Таблица1[],5,0),0))</f>
        <v>, 0x0</v>
      </c>
      <c r="AX45" t="str">
        <f>_xlfn.CONCAT(IF(MOD(Table3[[#Headers],[1]],2),"", ", 0x"), IFERROR(VLOOKUP(AA45,Таблица1[],5,0),0))</f>
        <v>0</v>
      </c>
    </row>
    <row r="46" spans="2:50" x14ac:dyDescent="0.45">
      <c r="B46" s="43">
        <v>16</v>
      </c>
      <c r="C46" s="43">
        <v>10</v>
      </c>
      <c r="D46" s="43">
        <v>16</v>
      </c>
      <c r="E46" s="43">
        <v>1</v>
      </c>
      <c r="F46" s="52" t="str">
        <f t="shared" si="2"/>
        <v xml:space="preserve">16,10,16,1 </v>
      </c>
      <c r="H46" s="49"/>
      <c r="I46" s="49"/>
      <c r="J46" s="49"/>
      <c r="K46" s="49"/>
      <c r="L46" s="49"/>
      <c r="M46" s="49"/>
      <c r="N46" s="49"/>
      <c r="O46" s="49"/>
      <c r="AC46" t="str">
        <f>CONCATENATE($X$2,F46,Table3[[#This Row],[20]],Table3[[#This Row],[19]],Table3[[#This Row],[18]],Table3[[#This Row],[17]],Table3[[#This Row],[16]],Table3[[#This Row],[15]],Table3[[#This Row],[14]],Table3[[#This Row],[13]],Table3[[#This Row],[12]],Table3[[#This Row],[11]],Table3[[#This Row],[10]],Table3[[#This Row],[9]],Table3[[#This Row],[8]],Table3[[#This Row],[7]],Table3[[#This Row],[6]],Table3[[#This Row],[5]],Table3[[#This Row],[4]],Table3[[#This Row],[3]],Table3[[#This Row],[2]],Table3[[#This Row],[1]])</f>
        <v>.DB   16,10,16,1 , 0x00, 0x00, 0x00, 0x00, 0x00, 0x00, 0x00, 0x00, 0x00, 0x00</v>
      </c>
      <c r="AD46" s="43"/>
      <c r="AE46" s="52" t="str">
        <f>_xlfn.CONCAT(IF(MOD(Table3[[#Headers],[20]],2),"", ", 0x"), IFERROR(VLOOKUP(H46,Таблица1[],5,0),0))</f>
        <v>, 0x0</v>
      </c>
      <c r="AF46" s="52" t="str">
        <f>_xlfn.CONCAT(IF(MOD(Table3[[#Headers],[19]],2),"", ", 0x"), IFERROR(VLOOKUP(I46,Таблица1[],5,0),0))</f>
        <v>0</v>
      </c>
      <c r="AG46" s="52" t="str">
        <f>_xlfn.CONCAT(IF(MOD(Table3[[#Headers],[18]],2),"", ", 0x"), IFERROR(VLOOKUP(J46,Таблица1[],5,0),0))</f>
        <v>, 0x0</v>
      </c>
      <c r="AH46" s="52" t="str">
        <f>_xlfn.CONCAT(IF(MOD(Table3[[#Headers],[17]],2),"", ", 0x"), IFERROR(VLOOKUP(K46,Таблица1[],5,0),0))</f>
        <v>0</v>
      </c>
      <c r="AI46" s="52" t="str">
        <f>_xlfn.CONCAT(IF(MOD(Table3[[#Headers],[16]],2),"", ", 0x"), IFERROR(VLOOKUP(L46,Таблица1[],5,0),0))</f>
        <v>, 0x0</v>
      </c>
      <c r="AJ46" t="str">
        <f>_xlfn.CONCAT(IF(MOD(Table3[[#Headers],[15]],2),"", ", 0x"), IFERROR(VLOOKUP(M46,Таблица1[],5,0),0))</f>
        <v>0</v>
      </c>
      <c r="AK46" t="str">
        <f>_xlfn.CONCAT(IF(MOD(Table3[[#Headers],[14]],2),"", ", 0x"), IFERROR(VLOOKUP(N46,Таблица1[],5,0),0))</f>
        <v>, 0x0</v>
      </c>
      <c r="AL46" t="str">
        <f>_xlfn.CONCAT(IF(MOD(Table3[[#Headers],[13]],2),"", ", 0x"), IFERROR(VLOOKUP(O46,Таблица1[],5,0),0))</f>
        <v>0</v>
      </c>
      <c r="AM46" t="str">
        <f>_xlfn.CONCAT(IF(MOD(Table3[[#Headers],[12]],2),"", ", 0x"), IFERROR(VLOOKUP(P46,Таблица1[],5,0),0))</f>
        <v>, 0x0</v>
      </c>
      <c r="AN46" t="str">
        <f>_xlfn.CONCAT(IF(MOD(Table3[[#Headers],[11]],2),"", ", 0x"), IFERROR(VLOOKUP(Q46,Таблица1[],5,0),0))</f>
        <v>0</v>
      </c>
      <c r="AO46" t="str">
        <f>_xlfn.CONCAT(IF(MOD(Table3[[#Headers],[10]],2),"", ", 0x"), IFERROR(VLOOKUP(R46,Таблица1[],5,0),0))</f>
        <v>, 0x0</v>
      </c>
      <c r="AP46" t="str">
        <f>_xlfn.CONCAT(IF(MOD(Table3[[#Headers],[9]],2),"", ", 0x"), IFERROR(VLOOKUP(S46,Таблица1[],5,0),0))</f>
        <v>0</v>
      </c>
      <c r="AQ46" t="str">
        <f>_xlfn.CONCAT(IF(MOD(Table3[[#Headers],[8]],2),"", ", 0x"), IFERROR(VLOOKUP(T46,Таблица1[],5,0),0))</f>
        <v>, 0x0</v>
      </c>
      <c r="AR46" t="str">
        <f>_xlfn.CONCAT(IF(MOD(Table3[[#Headers],[7]],2),"", ", 0x"), IFERROR(VLOOKUP(U46,Таблица1[],5,0),0))</f>
        <v>0</v>
      </c>
      <c r="AS46" t="str">
        <f>_xlfn.CONCAT(IF(MOD(Table3[[#Headers],[6]],2),"", ", 0x"), IFERROR(VLOOKUP(V46,Таблица1[],5,0),0))</f>
        <v>, 0x0</v>
      </c>
      <c r="AT46" t="str">
        <f>_xlfn.CONCAT(IF(MOD(Table3[[#Headers],[5]],2),"", ", 0x"), IFERROR(VLOOKUP(W46,Таблица1[],5,0),0))</f>
        <v>0</v>
      </c>
      <c r="AU46" t="str">
        <f>_xlfn.CONCAT(IF(MOD(Table3[[#Headers],[4]],2),"", ", 0x"), IFERROR(VLOOKUP(X46,Таблица1[],5,0),0))</f>
        <v>, 0x0</v>
      </c>
      <c r="AV46" t="str">
        <f>_xlfn.CONCAT(IF(MOD(Table3[[#Headers],[3]],2),"", ", 0x"), IFERROR(VLOOKUP(Y46,Таблица1[],5,0),0))</f>
        <v>0</v>
      </c>
      <c r="AW46" t="str">
        <f>_xlfn.CONCAT(IF(MOD(Table3[[#Headers],[2]],2),"", ", 0x"), IFERROR(VLOOKUP(Z46,Таблица1[],5,0),0))</f>
        <v>, 0x0</v>
      </c>
      <c r="AX46" t="str">
        <f>_xlfn.CONCAT(IF(MOD(Table3[[#Headers],[1]],2),"", ", 0x"), IFERROR(VLOOKUP(AA46,Таблица1[],5,0),0))</f>
        <v>0</v>
      </c>
    </row>
    <row r="47" spans="2:50" x14ac:dyDescent="0.45">
      <c r="B47" s="43">
        <v>32</v>
      </c>
      <c r="C47" s="43">
        <v>0</v>
      </c>
      <c r="D47" s="43">
        <v>20</v>
      </c>
      <c r="E47" s="43">
        <v>1</v>
      </c>
      <c r="F47" t="str">
        <f t="shared" si="0"/>
        <v xml:space="preserve">32,0,20,1 </v>
      </c>
      <c r="AC47" t="str">
        <f>CONCATENATE($X$2,F47,Table3[[#This Row],[20]],Table3[[#This Row],[19]],Table3[[#This Row],[18]],Table3[[#This Row],[17]],Table3[[#This Row],[16]],Table3[[#This Row],[15]],Table3[[#This Row],[14]],Table3[[#This Row],[13]],Table3[[#This Row],[12]],Table3[[#This Row],[11]],Table3[[#This Row],[10]],Table3[[#This Row],[9]],Table3[[#This Row],[8]],Table3[[#This Row],[7]],Table3[[#This Row],[6]],Table3[[#This Row],[5]],Table3[[#This Row],[4]],Table3[[#This Row],[3]],Table3[[#This Row],[2]],Table3[[#This Row],[1]])</f>
        <v>.DB   32,0,20,1 , 0x00, 0x00, 0x00, 0x00, 0x00, 0x00, 0x00, 0x00, 0x00, 0x00</v>
      </c>
      <c r="AD47" s="43" t="s">
        <v>24</v>
      </c>
      <c r="AE47" t="str">
        <f>_xlfn.CONCAT(IF(MOD(Table3[[#Headers],[20]],2),"", ", 0x"), IFERROR(VLOOKUP(H47,Таблица1[],5,0),0))</f>
        <v>, 0x0</v>
      </c>
      <c r="AF47" t="str">
        <f>_xlfn.CONCAT(IF(MOD(Table3[[#Headers],[19]],2),"", ", 0x"), IFERROR(VLOOKUP(I47,Таблица1[],5,0),0))</f>
        <v>0</v>
      </c>
      <c r="AG47" t="str">
        <f>_xlfn.CONCAT(IF(MOD(Table3[[#Headers],[18]],2),"", ", 0x"), IFERROR(VLOOKUP(J47,Таблица1[],5,0),0))</f>
        <v>, 0x0</v>
      </c>
      <c r="AH47" t="str">
        <f>_xlfn.CONCAT(IF(MOD(Table3[[#Headers],[17]],2),"", ", 0x"), IFERROR(VLOOKUP(K47,Таблица1[],5,0),0))</f>
        <v>0</v>
      </c>
      <c r="AI47" t="str">
        <f>_xlfn.CONCAT(IF(MOD(Table3[[#Headers],[16]],2),"", ", 0x"), IFERROR(VLOOKUP(L47,Таблица1[],5,0),0))</f>
        <v>, 0x0</v>
      </c>
      <c r="AJ47" t="str">
        <f>_xlfn.CONCAT(IF(MOD(Table3[[#Headers],[15]],2),"", ", 0x"), IFERROR(VLOOKUP(M47,Таблица1[],5,0),0))</f>
        <v>0</v>
      </c>
      <c r="AK47" t="str">
        <f>_xlfn.CONCAT(IF(MOD(Table3[[#Headers],[14]],2),"", ", 0x"), IFERROR(VLOOKUP(N47,Таблица1[],5,0),0))</f>
        <v>, 0x0</v>
      </c>
      <c r="AL47" t="str">
        <f>_xlfn.CONCAT(IF(MOD(Table3[[#Headers],[13]],2),"", ", 0x"), IFERROR(VLOOKUP(O47,Таблица1[],5,0),0))</f>
        <v>0</v>
      </c>
      <c r="AM47" t="str">
        <f>_xlfn.CONCAT(IF(MOD(Table3[[#Headers],[12]],2),"", ", 0x"), IFERROR(VLOOKUP(P47,Таблица1[],5,0),0))</f>
        <v>, 0x0</v>
      </c>
      <c r="AN47" t="str">
        <f>_xlfn.CONCAT(IF(MOD(Table3[[#Headers],[11]],2),"", ", 0x"), IFERROR(VLOOKUP(Q47,Таблица1[],5,0),0))</f>
        <v>0</v>
      </c>
      <c r="AO47" t="str">
        <f>_xlfn.CONCAT(IF(MOD(Table3[[#Headers],[10]],2),"", ", 0x"), IFERROR(VLOOKUP(R47,Таблица1[],5,0),0))</f>
        <v>, 0x0</v>
      </c>
      <c r="AP47" t="str">
        <f>_xlfn.CONCAT(IF(MOD(Table3[[#Headers],[9]],2),"", ", 0x"), IFERROR(VLOOKUP(S47,Таблица1[],5,0),0))</f>
        <v>0</v>
      </c>
      <c r="AQ47" t="str">
        <f>_xlfn.CONCAT(IF(MOD(Table3[[#Headers],[8]],2),"", ", 0x"), IFERROR(VLOOKUP(T47,Таблица1[],5,0),0))</f>
        <v>, 0x0</v>
      </c>
      <c r="AR47" t="str">
        <f>_xlfn.CONCAT(IF(MOD(Table3[[#Headers],[7]],2),"", ", 0x"), IFERROR(VLOOKUP(U47,Таблица1[],5,0),0))</f>
        <v>0</v>
      </c>
      <c r="AS47" t="str">
        <f>_xlfn.CONCAT(IF(MOD(Table3[[#Headers],[6]],2),"", ", 0x"), IFERROR(VLOOKUP(V47,Таблица1[],5,0),0))</f>
        <v>, 0x0</v>
      </c>
      <c r="AT47" t="str">
        <f>_xlfn.CONCAT(IF(MOD(Table3[[#Headers],[5]],2),"", ", 0x"), IFERROR(VLOOKUP(W47,Таблица1[],5,0),0))</f>
        <v>0</v>
      </c>
      <c r="AU47" t="str">
        <f>_xlfn.CONCAT(IF(MOD(Table3[[#Headers],[4]],2),"", ", 0x"), IFERROR(VLOOKUP(X47,Таблица1[],5,0),0))</f>
        <v>, 0x0</v>
      </c>
      <c r="AV47" t="str">
        <f>_xlfn.CONCAT(IF(MOD(Table3[[#Headers],[3]],2),"", ", 0x"), IFERROR(VLOOKUP(Y47,Таблица1[],5,0),0))</f>
        <v>0</v>
      </c>
      <c r="AW47" t="str">
        <f>_xlfn.CONCAT(IF(MOD(Table3[[#Headers],[2]],2),"", ", 0x"), IFERROR(VLOOKUP(Z47,Таблица1[],5,0),0))</f>
        <v>, 0x0</v>
      </c>
      <c r="AX47" t="str">
        <f>_xlfn.CONCAT(IF(MOD(Table3[[#Headers],[1]],2),"", ", 0x"), IFERROR(VLOOKUP(AA47,Таблица1[],5,0),0))</f>
        <v>0</v>
      </c>
    </row>
    <row r="48" spans="2:50" x14ac:dyDescent="0.45">
      <c r="B48" s="43">
        <v>32</v>
      </c>
      <c r="C48" s="43">
        <v>0</v>
      </c>
      <c r="D48" s="43">
        <v>20</v>
      </c>
      <c r="E48" s="43">
        <v>1</v>
      </c>
      <c r="F48" t="str">
        <f t="shared" si="0"/>
        <v xml:space="preserve">32,0,20,1 </v>
      </c>
      <c r="H48" s="49" t="s">
        <v>33</v>
      </c>
      <c r="I48" s="49" t="s">
        <v>35</v>
      </c>
      <c r="J48" s="49" t="s">
        <v>37</v>
      </c>
      <c r="K48" s="49" t="s">
        <v>39</v>
      </c>
      <c r="L48" s="49" t="s">
        <v>40</v>
      </c>
      <c r="M48" s="49" t="s">
        <v>31</v>
      </c>
      <c r="N48" s="49" t="s">
        <v>32</v>
      </c>
      <c r="O48" s="49" t="s">
        <v>33</v>
      </c>
      <c r="P48" s="49" t="s">
        <v>35</v>
      </c>
      <c r="Q48" s="49" t="s">
        <v>37</v>
      </c>
      <c r="R48" s="49" t="s">
        <v>39</v>
      </c>
      <c r="S48" s="49" t="s">
        <v>40</v>
      </c>
      <c r="T48" s="49" t="s">
        <v>31</v>
      </c>
      <c r="U48" s="49" t="s">
        <v>32</v>
      </c>
      <c r="V48" s="49" t="s">
        <v>33</v>
      </c>
      <c r="W48" s="49" t="s">
        <v>35</v>
      </c>
      <c r="X48" s="49" t="s">
        <v>37</v>
      </c>
      <c r="Y48" s="49" t="s">
        <v>39</v>
      </c>
      <c r="Z48" s="49" t="s">
        <v>40</v>
      </c>
      <c r="AA48" s="49" t="s">
        <v>31</v>
      </c>
      <c r="AC48" t="str">
        <f>CONCATENATE($X$2,F48,Table3[[#This Row],[20]],Table3[[#This Row],[19]],Table3[[#This Row],[18]],Table3[[#This Row],[17]],Table3[[#This Row],[16]],Table3[[#This Row],[15]],Table3[[#This Row],[14]],Table3[[#This Row],[13]],Table3[[#This Row],[12]],Table3[[#This Row],[11]],Table3[[#This Row],[10]],Table3[[#This Row],[9]],Table3[[#This Row],[8]],Table3[[#This Row],[7]],Table3[[#This Row],[6]],Table3[[#This Row],[5]],Table3[[#This Row],[4]],Table3[[#This Row],[3]],Table3[[#This Row],[2]],Table3[[#This Row],[1]])</f>
        <v>.DB   32,0,20,1 , 0x34, 0x56, 0x71, 0x23, 0x45, 0x67, 0x12, 0x34, 0x56, 0x71</v>
      </c>
      <c r="AD48" s="43" t="s">
        <v>24</v>
      </c>
      <c r="AE48" t="str">
        <f>_xlfn.CONCAT(IF(MOD(Table3[[#Headers],[20]],2),"", ", 0x"), IFERROR(VLOOKUP(H48,Таблица1[],5,0),0))</f>
        <v>, 0x3</v>
      </c>
      <c r="AF48" t="str">
        <f>_xlfn.CONCAT(IF(MOD(Table3[[#Headers],[19]],2),"", ", 0x"), IFERROR(VLOOKUP(I48,Таблица1[],5,0),0))</f>
        <v>4</v>
      </c>
      <c r="AG48" t="str">
        <f>_xlfn.CONCAT(IF(MOD(Table3[[#Headers],[18]],2),"", ", 0x"), IFERROR(VLOOKUP(J48,Таблица1[],5,0),0))</f>
        <v>, 0x5</v>
      </c>
      <c r="AH48" t="str">
        <f>_xlfn.CONCAT(IF(MOD(Table3[[#Headers],[17]],2),"", ", 0x"), IFERROR(VLOOKUP(K48,Таблица1[],5,0),0))</f>
        <v>6</v>
      </c>
      <c r="AI48" t="str">
        <f>_xlfn.CONCAT(IF(MOD(Table3[[#Headers],[16]],2),"", ", 0x"), IFERROR(VLOOKUP(L48,Таблица1[],5,0),0))</f>
        <v>, 0x7</v>
      </c>
      <c r="AJ48" t="str">
        <f>_xlfn.CONCAT(IF(MOD(Table3[[#Headers],[15]],2),"", ", 0x"), IFERROR(VLOOKUP(M48,Таблица1[],5,0),0))</f>
        <v>1</v>
      </c>
      <c r="AK48" t="str">
        <f>_xlfn.CONCAT(IF(MOD(Table3[[#Headers],[14]],2),"", ", 0x"), IFERROR(VLOOKUP(N48,Таблица1[],5,0),0))</f>
        <v>, 0x2</v>
      </c>
      <c r="AL48" t="str">
        <f>_xlfn.CONCAT(IF(MOD(Table3[[#Headers],[13]],2),"", ", 0x"), IFERROR(VLOOKUP(O48,Таблица1[],5,0),0))</f>
        <v>3</v>
      </c>
      <c r="AM48" t="str">
        <f>_xlfn.CONCAT(IF(MOD(Table3[[#Headers],[12]],2),"", ", 0x"), IFERROR(VLOOKUP(P48,Таблица1[],5,0),0))</f>
        <v>, 0x4</v>
      </c>
      <c r="AN48" t="str">
        <f>_xlfn.CONCAT(IF(MOD(Table3[[#Headers],[11]],2),"", ", 0x"), IFERROR(VLOOKUP(Q48,Таблица1[],5,0),0))</f>
        <v>5</v>
      </c>
      <c r="AO48" t="str">
        <f>_xlfn.CONCAT(IF(MOD(Table3[[#Headers],[10]],2),"", ", 0x"), IFERROR(VLOOKUP(R48,Таблица1[],5,0),0))</f>
        <v>, 0x6</v>
      </c>
      <c r="AP48" t="str">
        <f>_xlfn.CONCAT(IF(MOD(Table3[[#Headers],[9]],2),"", ", 0x"), IFERROR(VLOOKUP(S48,Таблица1[],5,0),0))</f>
        <v>7</v>
      </c>
      <c r="AQ48" t="str">
        <f>_xlfn.CONCAT(IF(MOD(Table3[[#Headers],[8]],2),"", ", 0x"), IFERROR(VLOOKUP(T48,Таблица1[],5,0),0))</f>
        <v>, 0x1</v>
      </c>
      <c r="AR48" t="str">
        <f>_xlfn.CONCAT(IF(MOD(Table3[[#Headers],[7]],2),"", ", 0x"), IFERROR(VLOOKUP(U48,Таблица1[],5,0),0))</f>
        <v>2</v>
      </c>
      <c r="AS48" t="str">
        <f>_xlfn.CONCAT(IF(MOD(Table3[[#Headers],[6]],2),"", ", 0x"), IFERROR(VLOOKUP(V48,Таблица1[],5,0),0))</f>
        <v>, 0x3</v>
      </c>
      <c r="AT48" t="str">
        <f>_xlfn.CONCAT(IF(MOD(Table3[[#Headers],[5]],2),"", ", 0x"), IFERROR(VLOOKUP(W48,Таблица1[],5,0),0))</f>
        <v>4</v>
      </c>
      <c r="AU48" t="str">
        <f>_xlfn.CONCAT(IF(MOD(Table3[[#Headers],[4]],2),"", ", 0x"), IFERROR(VLOOKUP(X48,Таблица1[],5,0),0))</f>
        <v>, 0x5</v>
      </c>
      <c r="AV48" t="str">
        <f>_xlfn.CONCAT(IF(MOD(Table3[[#Headers],[3]],2),"", ", 0x"), IFERROR(VLOOKUP(Y48,Таблица1[],5,0),0))</f>
        <v>6</v>
      </c>
      <c r="AW48" t="str">
        <f>_xlfn.CONCAT(IF(MOD(Table3[[#Headers],[2]],2),"", ", 0x"), IFERROR(VLOOKUP(Z48,Таблица1[],5,0),0))</f>
        <v>, 0x7</v>
      </c>
      <c r="AX48" t="str">
        <f>_xlfn.CONCAT(IF(MOD(Table3[[#Headers],[1]],2),"", ", 0x"), IFERROR(VLOOKUP(AA48,Таблица1[],5,0),0))</f>
        <v>1</v>
      </c>
    </row>
    <row r="49" spans="2:50" x14ac:dyDescent="0.45">
      <c r="B49" s="43">
        <v>32</v>
      </c>
      <c r="C49" s="43">
        <v>0</v>
      </c>
      <c r="D49" s="43">
        <v>20</v>
      </c>
      <c r="E49" s="43">
        <v>1</v>
      </c>
      <c r="F49" t="str">
        <f t="shared" si="0"/>
        <v xml:space="preserve">32,0,20,1 </v>
      </c>
      <c r="H49" s="49" t="s">
        <v>35</v>
      </c>
      <c r="I49" s="49" t="s">
        <v>37</v>
      </c>
      <c r="J49" s="49" t="s">
        <v>39</v>
      </c>
      <c r="K49" s="49" t="s">
        <v>40</v>
      </c>
      <c r="L49" s="49" t="s">
        <v>31</v>
      </c>
      <c r="M49" s="49" t="s">
        <v>32</v>
      </c>
      <c r="N49" s="49" t="s">
        <v>33</v>
      </c>
      <c r="O49" s="49" t="s">
        <v>35</v>
      </c>
      <c r="P49" s="49" t="s">
        <v>37</v>
      </c>
      <c r="Q49" s="49" t="s">
        <v>39</v>
      </c>
      <c r="R49" s="49" t="s">
        <v>40</v>
      </c>
      <c r="S49" s="49" t="s">
        <v>31</v>
      </c>
      <c r="T49" s="49" t="s">
        <v>32</v>
      </c>
      <c r="U49" s="49" t="s">
        <v>33</v>
      </c>
      <c r="V49" s="49" t="s">
        <v>35</v>
      </c>
      <c r="W49" s="49" t="s">
        <v>37</v>
      </c>
      <c r="X49" s="49" t="s">
        <v>39</v>
      </c>
      <c r="Y49" s="49" t="s">
        <v>40</v>
      </c>
      <c r="Z49" s="49" t="s">
        <v>31</v>
      </c>
      <c r="AA49" s="49" t="s">
        <v>32</v>
      </c>
      <c r="AC49" t="str">
        <f>CONCATENATE($X$2,F49,Table3[[#This Row],[20]],Table3[[#This Row],[19]],Table3[[#This Row],[18]],Table3[[#This Row],[17]],Table3[[#This Row],[16]],Table3[[#This Row],[15]],Table3[[#This Row],[14]],Table3[[#This Row],[13]],Table3[[#This Row],[12]],Table3[[#This Row],[11]],Table3[[#This Row],[10]],Table3[[#This Row],[9]],Table3[[#This Row],[8]],Table3[[#This Row],[7]],Table3[[#This Row],[6]],Table3[[#This Row],[5]],Table3[[#This Row],[4]],Table3[[#This Row],[3]],Table3[[#This Row],[2]],Table3[[#This Row],[1]])</f>
        <v>.DB   32,0,20,1 , 0x45, 0x67, 0x12, 0x34, 0x56, 0x71, 0x23, 0x45, 0x67, 0x12</v>
      </c>
      <c r="AD49" s="43" t="s">
        <v>24</v>
      </c>
      <c r="AE49" t="str">
        <f>_xlfn.CONCAT(IF(MOD(Table3[[#Headers],[20]],2),"", ", 0x"), IFERROR(VLOOKUP(H49,Таблица1[],5,0),0))</f>
        <v>, 0x4</v>
      </c>
      <c r="AF49" t="str">
        <f>_xlfn.CONCAT(IF(MOD(Table3[[#Headers],[19]],2),"", ", 0x"), IFERROR(VLOOKUP(I49,Таблица1[],5,0),0))</f>
        <v>5</v>
      </c>
      <c r="AG49" t="str">
        <f>_xlfn.CONCAT(IF(MOD(Table3[[#Headers],[18]],2),"", ", 0x"), IFERROR(VLOOKUP(J49,Таблица1[],5,0),0))</f>
        <v>, 0x6</v>
      </c>
      <c r="AH49" t="str">
        <f>_xlfn.CONCAT(IF(MOD(Table3[[#Headers],[17]],2),"", ", 0x"), IFERROR(VLOOKUP(K49,Таблица1[],5,0),0))</f>
        <v>7</v>
      </c>
      <c r="AI49" t="str">
        <f>_xlfn.CONCAT(IF(MOD(Table3[[#Headers],[16]],2),"", ", 0x"), IFERROR(VLOOKUP(L49,Таблица1[],5,0),0))</f>
        <v>, 0x1</v>
      </c>
      <c r="AJ49" t="str">
        <f>_xlfn.CONCAT(IF(MOD(Table3[[#Headers],[15]],2),"", ", 0x"), IFERROR(VLOOKUP(M49,Таблица1[],5,0),0))</f>
        <v>2</v>
      </c>
      <c r="AK49" t="str">
        <f>_xlfn.CONCAT(IF(MOD(Table3[[#Headers],[14]],2),"", ", 0x"), IFERROR(VLOOKUP(N49,Таблица1[],5,0),0))</f>
        <v>, 0x3</v>
      </c>
      <c r="AL49" t="str">
        <f>_xlfn.CONCAT(IF(MOD(Table3[[#Headers],[13]],2),"", ", 0x"), IFERROR(VLOOKUP(O49,Таблица1[],5,0),0))</f>
        <v>4</v>
      </c>
      <c r="AM49" t="str">
        <f>_xlfn.CONCAT(IF(MOD(Table3[[#Headers],[12]],2),"", ", 0x"), IFERROR(VLOOKUP(P49,Таблица1[],5,0),0))</f>
        <v>, 0x5</v>
      </c>
      <c r="AN49" t="str">
        <f>_xlfn.CONCAT(IF(MOD(Table3[[#Headers],[11]],2),"", ", 0x"), IFERROR(VLOOKUP(Q49,Таблица1[],5,0),0))</f>
        <v>6</v>
      </c>
      <c r="AO49" t="str">
        <f>_xlfn.CONCAT(IF(MOD(Table3[[#Headers],[10]],2),"", ", 0x"), IFERROR(VLOOKUP(R49,Таблица1[],5,0),0))</f>
        <v>, 0x7</v>
      </c>
      <c r="AP49" t="str">
        <f>_xlfn.CONCAT(IF(MOD(Table3[[#Headers],[9]],2),"", ", 0x"), IFERROR(VLOOKUP(S49,Таблица1[],5,0),0))</f>
        <v>1</v>
      </c>
      <c r="AQ49" t="str">
        <f>_xlfn.CONCAT(IF(MOD(Table3[[#Headers],[8]],2),"", ", 0x"), IFERROR(VLOOKUP(T49,Таблица1[],5,0),0))</f>
        <v>, 0x2</v>
      </c>
      <c r="AR49" t="str">
        <f>_xlfn.CONCAT(IF(MOD(Table3[[#Headers],[7]],2),"", ", 0x"), IFERROR(VLOOKUP(U49,Таблица1[],5,0),0))</f>
        <v>3</v>
      </c>
      <c r="AS49" t="str">
        <f>_xlfn.CONCAT(IF(MOD(Table3[[#Headers],[6]],2),"", ", 0x"), IFERROR(VLOOKUP(V49,Таблица1[],5,0),0))</f>
        <v>, 0x4</v>
      </c>
      <c r="AT49" t="str">
        <f>_xlfn.CONCAT(IF(MOD(Table3[[#Headers],[5]],2),"", ", 0x"), IFERROR(VLOOKUP(W49,Таблица1[],5,0),0))</f>
        <v>5</v>
      </c>
      <c r="AU49" t="str">
        <f>_xlfn.CONCAT(IF(MOD(Table3[[#Headers],[4]],2),"", ", 0x"), IFERROR(VLOOKUP(X49,Таблица1[],5,0),0))</f>
        <v>, 0x6</v>
      </c>
      <c r="AV49" t="str">
        <f>_xlfn.CONCAT(IF(MOD(Table3[[#Headers],[3]],2),"", ", 0x"), IFERROR(VLOOKUP(Y49,Таблица1[],5,0),0))</f>
        <v>7</v>
      </c>
      <c r="AW49" t="str">
        <f>_xlfn.CONCAT(IF(MOD(Table3[[#Headers],[2]],2),"", ", 0x"), IFERROR(VLOOKUP(Z49,Таблица1[],5,0),0))</f>
        <v>, 0x1</v>
      </c>
      <c r="AX49" t="str">
        <f>_xlfn.CONCAT(IF(MOD(Table3[[#Headers],[1]],2),"", ", 0x"), IFERROR(VLOOKUP(AA49,Таблица1[],5,0),0))</f>
        <v>2</v>
      </c>
    </row>
    <row r="50" spans="2:50" x14ac:dyDescent="0.45">
      <c r="B50" s="43">
        <v>32</v>
      </c>
      <c r="C50" s="43">
        <v>0</v>
      </c>
      <c r="D50" s="43">
        <v>20</v>
      </c>
      <c r="E50" s="43">
        <v>1</v>
      </c>
      <c r="F50" t="str">
        <f t="shared" si="0"/>
        <v xml:space="preserve">32,0,20,1 </v>
      </c>
      <c r="H50" s="49" t="s">
        <v>37</v>
      </c>
      <c r="I50" s="49" t="s">
        <v>39</v>
      </c>
      <c r="J50" s="49" t="s">
        <v>40</v>
      </c>
      <c r="K50" s="49" t="s">
        <v>31</v>
      </c>
      <c r="L50" s="49" t="s">
        <v>32</v>
      </c>
      <c r="M50" s="49" t="s">
        <v>33</v>
      </c>
      <c r="N50" s="49" t="s">
        <v>35</v>
      </c>
      <c r="O50" s="49" t="s">
        <v>37</v>
      </c>
      <c r="P50" s="49" t="s">
        <v>39</v>
      </c>
      <c r="Q50" s="49" t="s">
        <v>40</v>
      </c>
      <c r="R50" s="49" t="s">
        <v>31</v>
      </c>
      <c r="S50" s="49" t="s">
        <v>32</v>
      </c>
      <c r="T50" s="49" t="s">
        <v>33</v>
      </c>
      <c r="U50" s="49" t="s">
        <v>35</v>
      </c>
      <c r="V50" s="49" t="s">
        <v>37</v>
      </c>
      <c r="W50" s="49" t="s">
        <v>39</v>
      </c>
      <c r="X50" s="49" t="s">
        <v>40</v>
      </c>
      <c r="Y50" s="49" t="s">
        <v>31</v>
      </c>
      <c r="Z50" s="49" t="s">
        <v>32</v>
      </c>
      <c r="AA50" s="49" t="s">
        <v>33</v>
      </c>
      <c r="AC50" t="str">
        <f>CONCATENATE($X$2,F50,Table3[[#This Row],[20]],Table3[[#This Row],[19]],Table3[[#This Row],[18]],Table3[[#This Row],[17]],Table3[[#This Row],[16]],Table3[[#This Row],[15]],Table3[[#This Row],[14]],Table3[[#This Row],[13]],Table3[[#This Row],[12]],Table3[[#This Row],[11]],Table3[[#This Row],[10]],Table3[[#This Row],[9]],Table3[[#This Row],[8]],Table3[[#This Row],[7]],Table3[[#This Row],[6]],Table3[[#This Row],[5]],Table3[[#This Row],[4]],Table3[[#This Row],[3]],Table3[[#This Row],[2]],Table3[[#This Row],[1]])</f>
        <v>.DB   32,0,20,1 , 0x56, 0x71, 0x23, 0x45, 0x67, 0x12, 0x34, 0x56, 0x71, 0x23</v>
      </c>
      <c r="AD50" s="43" t="s">
        <v>24</v>
      </c>
      <c r="AE50" t="str">
        <f>_xlfn.CONCAT(IF(MOD(Table3[[#Headers],[20]],2),"", ", 0x"), IFERROR(VLOOKUP(H50,Таблица1[],5,0),0))</f>
        <v>, 0x5</v>
      </c>
      <c r="AF50" t="str">
        <f>_xlfn.CONCAT(IF(MOD(Table3[[#Headers],[19]],2),"", ", 0x"), IFERROR(VLOOKUP(I50,Таблица1[],5,0),0))</f>
        <v>6</v>
      </c>
      <c r="AG50" t="str">
        <f>_xlfn.CONCAT(IF(MOD(Table3[[#Headers],[18]],2),"", ", 0x"), IFERROR(VLOOKUP(J50,Таблица1[],5,0),0))</f>
        <v>, 0x7</v>
      </c>
      <c r="AH50" t="str">
        <f>_xlfn.CONCAT(IF(MOD(Table3[[#Headers],[17]],2),"", ", 0x"), IFERROR(VLOOKUP(K50,Таблица1[],5,0),0))</f>
        <v>1</v>
      </c>
      <c r="AI50" t="str">
        <f>_xlfn.CONCAT(IF(MOD(Table3[[#Headers],[16]],2),"", ", 0x"), IFERROR(VLOOKUP(L50,Таблица1[],5,0),0))</f>
        <v>, 0x2</v>
      </c>
      <c r="AJ50" t="str">
        <f>_xlfn.CONCAT(IF(MOD(Table3[[#Headers],[15]],2),"", ", 0x"), IFERROR(VLOOKUP(M50,Таблица1[],5,0),0))</f>
        <v>3</v>
      </c>
      <c r="AK50" t="str">
        <f>_xlfn.CONCAT(IF(MOD(Table3[[#Headers],[14]],2),"", ", 0x"), IFERROR(VLOOKUP(N50,Таблица1[],5,0),0))</f>
        <v>, 0x4</v>
      </c>
      <c r="AL50" t="str">
        <f>_xlfn.CONCAT(IF(MOD(Table3[[#Headers],[13]],2),"", ", 0x"), IFERROR(VLOOKUP(O50,Таблица1[],5,0),0))</f>
        <v>5</v>
      </c>
      <c r="AM50" t="str">
        <f>_xlfn.CONCAT(IF(MOD(Table3[[#Headers],[12]],2),"", ", 0x"), IFERROR(VLOOKUP(P50,Таблица1[],5,0),0))</f>
        <v>, 0x6</v>
      </c>
      <c r="AN50" t="str">
        <f>_xlfn.CONCAT(IF(MOD(Table3[[#Headers],[11]],2),"", ", 0x"), IFERROR(VLOOKUP(Q50,Таблица1[],5,0),0))</f>
        <v>7</v>
      </c>
      <c r="AO50" t="str">
        <f>_xlfn.CONCAT(IF(MOD(Table3[[#Headers],[10]],2),"", ", 0x"), IFERROR(VLOOKUP(R50,Таблица1[],5,0),0))</f>
        <v>, 0x1</v>
      </c>
      <c r="AP50" t="str">
        <f>_xlfn.CONCAT(IF(MOD(Table3[[#Headers],[9]],2),"", ", 0x"), IFERROR(VLOOKUP(S50,Таблица1[],5,0),0))</f>
        <v>2</v>
      </c>
      <c r="AQ50" t="str">
        <f>_xlfn.CONCAT(IF(MOD(Table3[[#Headers],[8]],2),"", ", 0x"), IFERROR(VLOOKUP(T50,Таблица1[],5,0),0))</f>
        <v>, 0x3</v>
      </c>
      <c r="AR50" t="str">
        <f>_xlfn.CONCAT(IF(MOD(Table3[[#Headers],[7]],2),"", ", 0x"), IFERROR(VLOOKUP(U50,Таблица1[],5,0),0))</f>
        <v>4</v>
      </c>
      <c r="AS50" t="str">
        <f>_xlfn.CONCAT(IF(MOD(Table3[[#Headers],[6]],2),"", ", 0x"), IFERROR(VLOOKUP(V50,Таблица1[],5,0),0))</f>
        <v>, 0x5</v>
      </c>
      <c r="AT50" t="str">
        <f>_xlfn.CONCAT(IF(MOD(Table3[[#Headers],[5]],2),"", ", 0x"), IFERROR(VLOOKUP(W50,Таблица1[],5,0),0))</f>
        <v>6</v>
      </c>
      <c r="AU50" t="str">
        <f>_xlfn.CONCAT(IF(MOD(Table3[[#Headers],[4]],2),"", ", 0x"), IFERROR(VLOOKUP(X50,Таблица1[],5,0),0))</f>
        <v>, 0x7</v>
      </c>
      <c r="AV50" t="str">
        <f>_xlfn.CONCAT(IF(MOD(Table3[[#Headers],[3]],2),"", ", 0x"), IFERROR(VLOOKUP(Y50,Таблица1[],5,0),0))</f>
        <v>1</v>
      </c>
      <c r="AW50" t="str">
        <f>_xlfn.CONCAT(IF(MOD(Table3[[#Headers],[2]],2),"", ", 0x"), IFERROR(VLOOKUP(Z50,Таблица1[],5,0),0))</f>
        <v>, 0x2</v>
      </c>
      <c r="AX50" t="str">
        <f>_xlfn.CONCAT(IF(MOD(Table3[[#Headers],[1]],2),"", ", 0x"), IFERROR(VLOOKUP(AA50,Таблица1[],5,0),0))</f>
        <v>3</v>
      </c>
    </row>
    <row r="51" spans="2:50" x14ac:dyDescent="0.45">
      <c r="B51" s="43">
        <v>32</v>
      </c>
      <c r="C51" s="43">
        <v>0</v>
      </c>
      <c r="D51" s="43">
        <v>20</v>
      </c>
      <c r="E51" s="43">
        <v>1</v>
      </c>
      <c r="F51" t="str">
        <f t="shared" si="0"/>
        <v xml:space="preserve">32,0,20,1 </v>
      </c>
      <c r="H51" s="49" t="s">
        <v>39</v>
      </c>
      <c r="I51" s="49" t="s">
        <v>40</v>
      </c>
      <c r="J51" s="49" t="s">
        <v>31</v>
      </c>
      <c r="K51" s="49" t="s">
        <v>32</v>
      </c>
      <c r="L51" s="49" t="s">
        <v>33</v>
      </c>
      <c r="M51" s="49" t="s">
        <v>35</v>
      </c>
      <c r="N51" s="49" t="s">
        <v>37</v>
      </c>
      <c r="O51" s="49" t="s">
        <v>39</v>
      </c>
      <c r="P51" s="49" t="s">
        <v>40</v>
      </c>
      <c r="Q51" s="49" t="s">
        <v>31</v>
      </c>
      <c r="R51" s="49" t="s">
        <v>32</v>
      </c>
      <c r="S51" s="49" t="s">
        <v>33</v>
      </c>
      <c r="T51" s="49" t="s">
        <v>35</v>
      </c>
      <c r="U51" s="49" t="s">
        <v>37</v>
      </c>
      <c r="V51" s="49" t="s">
        <v>39</v>
      </c>
      <c r="W51" s="49" t="s">
        <v>40</v>
      </c>
      <c r="X51" s="49" t="s">
        <v>31</v>
      </c>
      <c r="Y51" s="49" t="s">
        <v>32</v>
      </c>
      <c r="Z51" s="49" t="s">
        <v>33</v>
      </c>
      <c r="AA51" s="49" t="s">
        <v>35</v>
      </c>
      <c r="AC51" t="str">
        <f>CONCATENATE($X$2,F51,Table3[[#This Row],[20]],Table3[[#This Row],[19]],Table3[[#This Row],[18]],Table3[[#This Row],[17]],Table3[[#This Row],[16]],Table3[[#This Row],[15]],Table3[[#This Row],[14]],Table3[[#This Row],[13]],Table3[[#This Row],[12]],Table3[[#This Row],[11]],Table3[[#This Row],[10]],Table3[[#This Row],[9]],Table3[[#This Row],[8]],Table3[[#This Row],[7]],Table3[[#This Row],[6]],Table3[[#This Row],[5]],Table3[[#This Row],[4]],Table3[[#This Row],[3]],Table3[[#This Row],[2]],Table3[[#This Row],[1]])</f>
        <v>.DB   32,0,20,1 , 0x67, 0x12, 0x34, 0x56, 0x71, 0x23, 0x45, 0x67, 0x12, 0x34</v>
      </c>
      <c r="AD51" s="43" t="s">
        <v>24</v>
      </c>
      <c r="AE51" t="str">
        <f>_xlfn.CONCAT(IF(MOD(Table3[[#Headers],[20]],2),"", ", 0x"), IFERROR(VLOOKUP(H51,Таблица1[],5,0),0))</f>
        <v>, 0x6</v>
      </c>
      <c r="AF51" t="str">
        <f>_xlfn.CONCAT(IF(MOD(Table3[[#Headers],[19]],2),"", ", 0x"), IFERROR(VLOOKUP(I51,Таблица1[],5,0),0))</f>
        <v>7</v>
      </c>
      <c r="AG51" t="str">
        <f>_xlfn.CONCAT(IF(MOD(Table3[[#Headers],[18]],2),"", ", 0x"), IFERROR(VLOOKUP(J51,Таблица1[],5,0),0))</f>
        <v>, 0x1</v>
      </c>
      <c r="AH51" t="str">
        <f>_xlfn.CONCAT(IF(MOD(Table3[[#Headers],[17]],2),"", ", 0x"), IFERROR(VLOOKUP(K51,Таблица1[],5,0),0))</f>
        <v>2</v>
      </c>
      <c r="AI51" t="str">
        <f>_xlfn.CONCAT(IF(MOD(Table3[[#Headers],[16]],2),"", ", 0x"), IFERROR(VLOOKUP(L51,Таблица1[],5,0),0))</f>
        <v>, 0x3</v>
      </c>
      <c r="AJ51" t="str">
        <f>_xlfn.CONCAT(IF(MOD(Table3[[#Headers],[15]],2),"", ", 0x"), IFERROR(VLOOKUP(M51,Таблица1[],5,0),0))</f>
        <v>4</v>
      </c>
      <c r="AK51" t="str">
        <f>_xlfn.CONCAT(IF(MOD(Table3[[#Headers],[14]],2),"", ", 0x"), IFERROR(VLOOKUP(N51,Таблица1[],5,0),0))</f>
        <v>, 0x5</v>
      </c>
      <c r="AL51" t="str">
        <f>_xlfn.CONCAT(IF(MOD(Table3[[#Headers],[13]],2),"", ", 0x"), IFERROR(VLOOKUP(O51,Таблица1[],5,0),0))</f>
        <v>6</v>
      </c>
      <c r="AM51" t="str">
        <f>_xlfn.CONCAT(IF(MOD(Table3[[#Headers],[12]],2),"", ", 0x"), IFERROR(VLOOKUP(P51,Таблица1[],5,0),0))</f>
        <v>, 0x7</v>
      </c>
      <c r="AN51" t="str">
        <f>_xlfn.CONCAT(IF(MOD(Table3[[#Headers],[11]],2),"", ", 0x"), IFERROR(VLOOKUP(Q51,Таблица1[],5,0),0))</f>
        <v>1</v>
      </c>
      <c r="AO51" t="str">
        <f>_xlfn.CONCAT(IF(MOD(Table3[[#Headers],[10]],2),"", ", 0x"), IFERROR(VLOOKUP(R51,Таблица1[],5,0),0))</f>
        <v>, 0x2</v>
      </c>
      <c r="AP51" t="str">
        <f>_xlfn.CONCAT(IF(MOD(Table3[[#Headers],[9]],2),"", ", 0x"), IFERROR(VLOOKUP(S51,Таблица1[],5,0),0))</f>
        <v>3</v>
      </c>
      <c r="AQ51" t="str">
        <f>_xlfn.CONCAT(IF(MOD(Table3[[#Headers],[8]],2),"", ", 0x"), IFERROR(VLOOKUP(T51,Таблица1[],5,0),0))</f>
        <v>, 0x4</v>
      </c>
      <c r="AR51" t="str">
        <f>_xlfn.CONCAT(IF(MOD(Table3[[#Headers],[7]],2),"", ", 0x"), IFERROR(VLOOKUP(U51,Таблица1[],5,0),0))</f>
        <v>5</v>
      </c>
      <c r="AS51" t="str">
        <f>_xlfn.CONCAT(IF(MOD(Table3[[#Headers],[6]],2),"", ", 0x"), IFERROR(VLOOKUP(V51,Таблица1[],5,0),0))</f>
        <v>, 0x6</v>
      </c>
      <c r="AT51" t="str">
        <f>_xlfn.CONCAT(IF(MOD(Table3[[#Headers],[5]],2),"", ", 0x"), IFERROR(VLOOKUP(W51,Таблица1[],5,0),0))</f>
        <v>7</v>
      </c>
      <c r="AU51" t="str">
        <f>_xlfn.CONCAT(IF(MOD(Table3[[#Headers],[4]],2),"", ", 0x"), IFERROR(VLOOKUP(X51,Таблица1[],5,0),0))</f>
        <v>, 0x1</v>
      </c>
      <c r="AV51" t="str">
        <f>_xlfn.CONCAT(IF(MOD(Table3[[#Headers],[3]],2),"", ", 0x"), IFERROR(VLOOKUP(Y51,Таблица1[],5,0),0))</f>
        <v>2</v>
      </c>
      <c r="AW51" t="str">
        <f>_xlfn.CONCAT(IF(MOD(Table3[[#Headers],[2]],2),"", ", 0x"), IFERROR(VLOOKUP(Z51,Таблица1[],5,0),0))</f>
        <v>, 0x3</v>
      </c>
      <c r="AX51" t="str">
        <f>_xlfn.CONCAT(IF(MOD(Table3[[#Headers],[1]],2),"", ", 0x"), IFERROR(VLOOKUP(AA51,Таблица1[],5,0),0))</f>
        <v>4</v>
      </c>
    </row>
    <row r="52" spans="2:50" x14ac:dyDescent="0.45">
      <c r="B52" s="43">
        <v>32</v>
      </c>
      <c r="C52" s="43">
        <v>0</v>
      </c>
      <c r="D52" s="43">
        <v>20</v>
      </c>
      <c r="E52" s="43">
        <v>1</v>
      </c>
      <c r="F52" t="str">
        <f t="shared" si="0"/>
        <v xml:space="preserve">32,0,20,1 </v>
      </c>
      <c r="H52" s="49" t="s">
        <v>40</v>
      </c>
      <c r="I52" s="49" t="s">
        <v>31</v>
      </c>
      <c r="J52" s="49" t="s">
        <v>32</v>
      </c>
      <c r="K52" s="49" t="s">
        <v>33</v>
      </c>
      <c r="L52" s="49" t="s">
        <v>35</v>
      </c>
      <c r="M52" s="49" t="s">
        <v>37</v>
      </c>
      <c r="N52" s="49" t="s">
        <v>39</v>
      </c>
      <c r="O52" s="49" t="s">
        <v>40</v>
      </c>
      <c r="P52" s="49" t="s">
        <v>31</v>
      </c>
      <c r="Q52" s="49" t="s">
        <v>32</v>
      </c>
      <c r="R52" s="49" t="s">
        <v>33</v>
      </c>
      <c r="S52" s="49" t="s">
        <v>35</v>
      </c>
      <c r="T52" s="49" t="s">
        <v>37</v>
      </c>
      <c r="U52" s="49" t="s">
        <v>39</v>
      </c>
      <c r="V52" s="49" t="s">
        <v>40</v>
      </c>
      <c r="W52" s="49" t="s">
        <v>31</v>
      </c>
      <c r="X52" s="49" t="s">
        <v>32</v>
      </c>
      <c r="Y52" s="49" t="s">
        <v>33</v>
      </c>
      <c r="Z52" s="49" t="s">
        <v>35</v>
      </c>
      <c r="AA52" s="49" t="s">
        <v>37</v>
      </c>
      <c r="AC52" t="str">
        <f>CONCATENATE($X$2,F52,Table3[[#This Row],[20]],Table3[[#This Row],[19]],Table3[[#This Row],[18]],Table3[[#This Row],[17]],Table3[[#This Row],[16]],Table3[[#This Row],[15]],Table3[[#This Row],[14]],Table3[[#This Row],[13]],Table3[[#This Row],[12]],Table3[[#This Row],[11]],Table3[[#This Row],[10]],Table3[[#This Row],[9]],Table3[[#This Row],[8]],Table3[[#This Row],[7]],Table3[[#This Row],[6]],Table3[[#This Row],[5]],Table3[[#This Row],[4]],Table3[[#This Row],[3]],Table3[[#This Row],[2]],Table3[[#This Row],[1]])</f>
        <v>.DB   32,0,20,1 , 0x71, 0x23, 0x45, 0x67, 0x12, 0x34, 0x56, 0x71, 0x23, 0x45</v>
      </c>
      <c r="AD52" s="43" t="s">
        <v>24</v>
      </c>
      <c r="AE52" t="str">
        <f>_xlfn.CONCAT(IF(MOD(Table3[[#Headers],[20]],2),"", ", 0x"), IFERROR(VLOOKUP(H52,Таблица1[],5,0),0))</f>
        <v>, 0x7</v>
      </c>
      <c r="AF52" t="str">
        <f>_xlfn.CONCAT(IF(MOD(Table3[[#Headers],[19]],2),"", ", 0x"), IFERROR(VLOOKUP(I52,Таблица1[],5,0),0))</f>
        <v>1</v>
      </c>
      <c r="AG52" t="str">
        <f>_xlfn.CONCAT(IF(MOD(Table3[[#Headers],[18]],2),"", ", 0x"), IFERROR(VLOOKUP(J52,Таблица1[],5,0),0))</f>
        <v>, 0x2</v>
      </c>
      <c r="AH52" t="str">
        <f>_xlfn.CONCAT(IF(MOD(Table3[[#Headers],[17]],2),"", ", 0x"), IFERROR(VLOOKUP(K52,Таблица1[],5,0),0))</f>
        <v>3</v>
      </c>
      <c r="AI52" t="str">
        <f>_xlfn.CONCAT(IF(MOD(Table3[[#Headers],[16]],2),"", ", 0x"), IFERROR(VLOOKUP(L52,Таблица1[],5,0),0))</f>
        <v>, 0x4</v>
      </c>
      <c r="AJ52" t="str">
        <f>_xlfn.CONCAT(IF(MOD(Table3[[#Headers],[15]],2),"", ", 0x"), IFERROR(VLOOKUP(M52,Таблица1[],5,0),0))</f>
        <v>5</v>
      </c>
      <c r="AK52" t="str">
        <f>_xlfn.CONCAT(IF(MOD(Table3[[#Headers],[14]],2),"", ", 0x"), IFERROR(VLOOKUP(N52,Таблица1[],5,0),0))</f>
        <v>, 0x6</v>
      </c>
      <c r="AL52" t="str">
        <f>_xlfn.CONCAT(IF(MOD(Table3[[#Headers],[13]],2),"", ", 0x"), IFERROR(VLOOKUP(O52,Таблица1[],5,0),0))</f>
        <v>7</v>
      </c>
      <c r="AM52" t="str">
        <f>_xlfn.CONCAT(IF(MOD(Table3[[#Headers],[12]],2),"", ", 0x"), IFERROR(VLOOKUP(P52,Таблица1[],5,0),0))</f>
        <v>, 0x1</v>
      </c>
      <c r="AN52" t="str">
        <f>_xlfn.CONCAT(IF(MOD(Table3[[#Headers],[11]],2),"", ", 0x"), IFERROR(VLOOKUP(Q52,Таблица1[],5,0),0))</f>
        <v>2</v>
      </c>
      <c r="AO52" t="str">
        <f>_xlfn.CONCAT(IF(MOD(Table3[[#Headers],[10]],2),"", ", 0x"), IFERROR(VLOOKUP(R52,Таблица1[],5,0),0))</f>
        <v>, 0x3</v>
      </c>
      <c r="AP52" t="str">
        <f>_xlfn.CONCAT(IF(MOD(Table3[[#Headers],[9]],2),"", ", 0x"), IFERROR(VLOOKUP(S52,Таблица1[],5,0),0))</f>
        <v>4</v>
      </c>
      <c r="AQ52" t="str">
        <f>_xlfn.CONCAT(IF(MOD(Table3[[#Headers],[8]],2),"", ", 0x"), IFERROR(VLOOKUP(T52,Таблица1[],5,0),0))</f>
        <v>, 0x5</v>
      </c>
      <c r="AR52" t="str">
        <f>_xlfn.CONCAT(IF(MOD(Table3[[#Headers],[7]],2),"", ", 0x"), IFERROR(VLOOKUP(U52,Таблица1[],5,0),0))</f>
        <v>6</v>
      </c>
      <c r="AS52" t="str">
        <f>_xlfn.CONCAT(IF(MOD(Table3[[#Headers],[6]],2),"", ", 0x"), IFERROR(VLOOKUP(V52,Таблица1[],5,0),0))</f>
        <v>, 0x7</v>
      </c>
      <c r="AT52" t="str">
        <f>_xlfn.CONCAT(IF(MOD(Table3[[#Headers],[5]],2),"", ", 0x"), IFERROR(VLOOKUP(W52,Таблица1[],5,0),0))</f>
        <v>1</v>
      </c>
      <c r="AU52" t="str">
        <f>_xlfn.CONCAT(IF(MOD(Table3[[#Headers],[4]],2),"", ", 0x"), IFERROR(VLOOKUP(X52,Таблица1[],5,0),0))</f>
        <v>, 0x2</v>
      </c>
      <c r="AV52" t="str">
        <f>_xlfn.CONCAT(IF(MOD(Table3[[#Headers],[3]],2),"", ", 0x"), IFERROR(VLOOKUP(Y52,Таблица1[],5,0),0))</f>
        <v>3</v>
      </c>
      <c r="AW52" t="str">
        <f>_xlfn.CONCAT(IF(MOD(Table3[[#Headers],[2]],2),"", ", 0x"), IFERROR(VLOOKUP(Z52,Таблица1[],5,0),0))</f>
        <v>, 0x4</v>
      </c>
      <c r="AX52" t="str">
        <f>_xlfn.CONCAT(IF(MOD(Table3[[#Headers],[1]],2),"", ", 0x"), IFERROR(VLOOKUP(AA52,Таблица1[],5,0),0))</f>
        <v>5</v>
      </c>
    </row>
    <row r="53" spans="2:50" x14ac:dyDescent="0.45">
      <c r="B53" s="43">
        <v>32</v>
      </c>
      <c r="C53" s="43">
        <v>0</v>
      </c>
      <c r="D53" s="43">
        <v>20</v>
      </c>
      <c r="E53" s="43">
        <v>1</v>
      </c>
      <c r="F53" t="str">
        <f t="shared" si="0"/>
        <v xml:space="preserve">32,0,20,1 </v>
      </c>
      <c r="H53" s="49" t="s">
        <v>31</v>
      </c>
      <c r="I53" s="49" t="s">
        <v>32</v>
      </c>
      <c r="J53" s="49" t="s">
        <v>33</v>
      </c>
      <c r="K53" s="49" t="s">
        <v>35</v>
      </c>
      <c r="L53" s="49" t="s">
        <v>37</v>
      </c>
      <c r="M53" s="49" t="s">
        <v>39</v>
      </c>
      <c r="N53" s="49" t="s">
        <v>40</v>
      </c>
      <c r="O53" s="49" t="s">
        <v>31</v>
      </c>
      <c r="P53" s="49" t="s">
        <v>32</v>
      </c>
      <c r="Q53" s="49" t="s">
        <v>33</v>
      </c>
      <c r="R53" s="49" t="s">
        <v>35</v>
      </c>
      <c r="S53" s="49" t="s">
        <v>37</v>
      </c>
      <c r="T53" s="49" t="s">
        <v>39</v>
      </c>
      <c r="U53" s="49" t="s">
        <v>40</v>
      </c>
      <c r="V53" s="49" t="s">
        <v>31</v>
      </c>
      <c r="W53" s="49" t="s">
        <v>32</v>
      </c>
      <c r="X53" s="49" t="s">
        <v>33</v>
      </c>
      <c r="Y53" s="49" t="s">
        <v>35</v>
      </c>
      <c r="Z53" s="49" t="s">
        <v>37</v>
      </c>
      <c r="AA53" s="49" t="s">
        <v>39</v>
      </c>
      <c r="AC53" t="str">
        <f>CONCATENATE($X$2,F53,Table3[[#This Row],[20]],Table3[[#This Row],[19]],Table3[[#This Row],[18]],Table3[[#This Row],[17]],Table3[[#This Row],[16]],Table3[[#This Row],[15]],Table3[[#This Row],[14]],Table3[[#This Row],[13]],Table3[[#This Row],[12]],Table3[[#This Row],[11]],Table3[[#This Row],[10]],Table3[[#This Row],[9]],Table3[[#This Row],[8]],Table3[[#This Row],[7]],Table3[[#This Row],[6]],Table3[[#This Row],[5]],Table3[[#This Row],[4]],Table3[[#This Row],[3]],Table3[[#This Row],[2]],Table3[[#This Row],[1]])</f>
        <v>.DB   32,0,20,1 , 0x12, 0x34, 0x56, 0x71, 0x23, 0x45, 0x67, 0x12, 0x34, 0x56</v>
      </c>
      <c r="AD53" s="43" t="s">
        <v>24</v>
      </c>
      <c r="AE53" t="str">
        <f>_xlfn.CONCAT(IF(MOD(Table3[[#Headers],[20]],2),"", ", 0x"), IFERROR(VLOOKUP(H53,Таблица1[],5,0),0))</f>
        <v>, 0x1</v>
      </c>
      <c r="AF53" t="str">
        <f>_xlfn.CONCAT(IF(MOD(Table3[[#Headers],[19]],2),"", ", 0x"), IFERROR(VLOOKUP(I53,Таблица1[],5,0),0))</f>
        <v>2</v>
      </c>
      <c r="AG53" t="str">
        <f>_xlfn.CONCAT(IF(MOD(Table3[[#Headers],[18]],2),"", ", 0x"), IFERROR(VLOOKUP(J53,Таблица1[],5,0),0))</f>
        <v>, 0x3</v>
      </c>
      <c r="AH53" t="str">
        <f>_xlfn.CONCAT(IF(MOD(Table3[[#Headers],[17]],2),"", ", 0x"), IFERROR(VLOOKUP(K53,Таблица1[],5,0),0))</f>
        <v>4</v>
      </c>
      <c r="AI53" t="str">
        <f>_xlfn.CONCAT(IF(MOD(Table3[[#Headers],[16]],2),"", ", 0x"), IFERROR(VLOOKUP(L53,Таблица1[],5,0),0))</f>
        <v>, 0x5</v>
      </c>
      <c r="AJ53" t="str">
        <f>_xlfn.CONCAT(IF(MOD(Table3[[#Headers],[15]],2),"", ", 0x"), IFERROR(VLOOKUP(M53,Таблица1[],5,0),0))</f>
        <v>6</v>
      </c>
      <c r="AK53" t="str">
        <f>_xlfn.CONCAT(IF(MOD(Table3[[#Headers],[14]],2),"", ", 0x"), IFERROR(VLOOKUP(N53,Таблица1[],5,0),0))</f>
        <v>, 0x7</v>
      </c>
      <c r="AL53" t="str">
        <f>_xlfn.CONCAT(IF(MOD(Table3[[#Headers],[13]],2),"", ", 0x"), IFERROR(VLOOKUP(O53,Таблица1[],5,0),0))</f>
        <v>1</v>
      </c>
      <c r="AM53" t="str">
        <f>_xlfn.CONCAT(IF(MOD(Table3[[#Headers],[12]],2),"", ", 0x"), IFERROR(VLOOKUP(P53,Таблица1[],5,0),0))</f>
        <v>, 0x2</v>
      </c>
      <c r="AN53" t="str">
        <f>_xlfn.CONCAT(IF(MOD(Table3[[#Headers],[11]],2),"", ", 0x"), IFERROR(VLOOKUP(Q53,Таблица1[],5,0),0))</f>
        <v>3</v>
      </c>
      <c r="AO53" t="str">
        <f>_xlfn.CONCAT(IF(MOD(Table3[[#Headers],[10]],2),"", ", 0x"), IFERROR(VLOOKUP(R53,Таблица1[],5,0),0))</f>
        <v>, 0x4</v>
      </c>
      <c r="AP53" t="str">
        <f>_xlfn.CONCAT(IF(MOD(Table3[[#Headers],[9]],2),"", ", 0x"), IFERROR(VLOOKUP(S53,Таблица1[],5,0),0))</f>
        <v>5</v>
      </c>
      <c r="AQ53" t="str">
        <f>_xlfn.CONCAT(IF(MOD(Table3[[#Headers],[8]],2),"", ", 0x"), IFERROR(VLOOKUP(T53,Таблица1[],5,0),0))</f>
        <v>, 0x6</v>
      </c>
      <c r="AR53" t="str">
        <f>_xlfn.CONCAT(IF(MOD(Table3[[#Headers],[7]],2),"", ", 0x"), IFERROR(VLOOKUP(U53,Таблица1[],5,0),0))</f>
        <v>7</v>
      </c>
      <c r="AS53" t="str">
        <f>_xlfn.CONCAT(IF(MOD(Table3[[#Headers],[6]],2),"", ", 0x"), IFERROR(VLOOKUP(V53,Таблица1[],5,0),0))</f>
        <v>, 0x1</v>
      </c>
      <c r="AT53" t="str">
        <f>_xlfn.CONCAT(IF(MOD(Table3[[#Headers],[5]],2),"", ", 0x"), IFERROR(VLOOKUP(W53,Таблица1[],5,0),0))</f>
        <v>2</v>
      </c>
      <c r="AU53" t="str">
        <f>_xlfn.CONCAT(IF(MOD(Table3[[#Headers],[4]],2),"", ", 0x"), IFERROR(VLOOKUP(X53,Таблица1[],5,0),0))</f>
        <v>, 0x3</v>
      </c>
      <c r="AV53" t="str">
        <f>_xlfn.CONCAT(IF(MOD(Table3[[#Headers],[3]],2),"", ", 0x"), IFERROR(VLOOKUP(Y53,Таблица1[],5,0),0))</f>
        <v>4</v>
      </c>
      <c r="AW53" t="str">
        <f>_xlfn.CONCAT(IF(MOD(Table3[[#Headers],[2]],2),"", ", 0x"), IFERROR(VLOOKUP(Z53,Таблица1[],5,0),0))</f>
        <v>, 0x5</v>
      </c>
      <c r="AX53" t="str">
        <f>_xlfn.CONCAT(IF(MOD(Table3[[#Headers],[1]],2),"", ", 0x"), IFERROR(VLOOKUP(AA53,Таблица1[],5,0),0))</f>
        <v>6</v>
      </c>
    </row>
    <row r="54" spans="2:50" x14ac:dyDescent="0.45">
      <c r="B54" s="43">
        <v>32</v>
      </c>
      <c r="C54" s="43">
        <v>0</v>
      </c>
      <c r="D54" s="43">
        <v>20</v>
      </c>
      <c r="E54" s="43">
        <v>1</v>
      </c>
      <c r="F54" t="str">
        <f t="shared" si="0"/>
        <v xml:space="preserve">32,0,20,1 </v>
      </c>
      <c r="H54" s="49" t="s">
        <v>32</v>
      </c>
      <c r="I54" s="49" t="s">
        <v>33</v>
      </c>
      <c r="J54" s="49" t="s">
        <v>35</v>
      </c>
      <c r="K54" s="49" t="s">
        <v>37</v>
      </c>
      <c r="L54" s="49" t="s">
        <v>39</v>
      </c>
      <c r="M54" s="49" t="s">
        <v>40</v>
      </c>
      <c r="N54" s="49" t="s">
        <v>31</v>
      </c>
      <c r="O54" s="49" t="s">
        <v>32</v>
      </c>
      <c r="P54" s="49" t="s">
        <v>33</v>
      </c>
      <c r="Q54" s="49" t="s">
        <v>35</v>
      </c>
      <c r="R54" s="49" t="s">
        <v>37</v>
      </c>
      <c r="S54" s="49" t="s">
        <v>39</v>
      </c>
      <c r="T54" s="49" t="s">
        <v>40</v>
      </c>
      <c r="U54" s="49" t="s">
        <v>31</v>
      </c>
      <c r="V54" s="49" t="s">
        <v>32</v>
      </c>
      <c r="W54" s="49" t="s">
        <v>33</v>
      </c>
      <c r="X54" s="49" t="s">
        <v>35</v>
      </c>
      <c r="Y54" s="49" t="s">
        <v>37</v>
      </c>
      <c r="Z54" s="49" t="s">
        <v>39</v>
      </c>
      <c r="AA54" s="49" t="s">
        <v>40</v>
      </c>
      <c r="AC54" t="str">
        <f>CONCATENATE($X$2,F54,Table3[[#This Row],[20]],Table3[[#This Row],[19]],Table3[[#This Row],[18]],Table3[[#This Row],[17]],Table3[[#This Row],[16]],Table3[[#This Row],[15]],Table3[[#This Row],[14]],Table3[[#This Row],[13]],Table3[[#This Row],[12]],Table3[[#This Row],[11]],Table3[[#This Row],[10]],Table3[[#This Row],[9]],Table3[[#This Row],[8]],Table3[[#This Row],[7]],Table3[[#This Row],[6]],Table3[[#This Row],[5]],Table3[[#This Row],[4]],Table3[[#This Row],[3]],Table3[[#This Row],[2]],Table3[[#This Row],[1]])</f>
        <v>.DB   32,0,20,1 , 0x23, 0x45, 0x67, 0x12, 0x34, 0x56, 0x71, 0x23, 0x45, 0x67</v>
      </c>
      <c r="AD54" s="43" t="s">
        <v>24</v>
      </c>
      <c r="AE54" t="str">
        <f>_xlfn.CONCAT(IF(MOD(Table3[[#Headers],[20]],2),"", ", 0x"), IFERROR(VLOOKUP(H54,Таблица1[],5,0),0))</f>
        <v>, 0x2</v>
      </c>
      <c r="AF54" t="str">
        <f>_xlfn.CONCAT(IF(MOD(Table3[[#Headers],[19]],2),"", ", 0x"), IFERROR(VLOOKUP(I54,Таблица1[],5,0),0))</f>
        <v>3</v>
      </c>
      <c r="AG54" t="str">
        <f>_xlfn.CONCAT(IF(MOD(Table3[[#Headers],[18]],2),"", ", 0x"), IFERROR(VLOOKUP(J54,Таблица1[],5,0),0))</f>
        <v>, 0x4</v>
      </c>
      <c r="AH54" t="str">
        <f>_xlfn.CONCAT(IF(MOD(Table3[[#Headers],[17]],2),"", ", 0x"), IFERROR(VLOOKUP(K54,Таблица1[],5,0),0))</f>
        <v>5</v>
      </c>
      <c r="AI54" t="str">
        <f>_xlfn.CONCAT(IF(MOD(Table3[[#Headers],[16]],2),"", ", 0x"), IFERROR(VLOOKUP(L54,Таблица1[],5,0),0))</f>
        <v>, 0x6</v>
      </c>
      <c r="AJ54" t="str">
        <f>_xlfn.CONCAT(IF(MOD(Table3[[#Headers],[15]],2),"", ", 0x"), IFERROR(VLOOKUP(M54,Таблица1[],5,0),0))</f>
        <v>7</v>
      </c>
      <c r="AK54" t="str">
        <f>_xlfn.CONCAT(IF(MOD(Table3[[#Headers],[14]],2),"", ", 0x"), IFERROR(VLOOKUP(N54,Таблица1[],5,0),0))</f>
        <v>, 0x1</v>
      </c>
      <c r="AL54" t="str">
        <f>_xlfn.CONCAT(IF(MOD(Table3[[#Headers],[13]],2),"", ", 0x"), IFERROR(VLOOKUP(O54,Таблица1[],5,0),0))</f>
        <v>2</v>
      </c>
      <c r="AM54" t="str">
        <f>_xlfn.CONCAT(IF(MOD(Table3[[#Headers],[12]],2),"", ", 0x"), IFERROR(VLOOKUP(P54,Таблица1[],5,0),0))</f>
        <v>, 0x3</v>
      </c>
      <c r="AN54" t="str">
        <f>_xlfn.CONCAT(IF(MOD(Table3[[#Headers],[11]],2),"", ", 0x"), IFERROR(VLOOKUP(Q54,Таблица1[],5,0),0))</f>
        <v>4</v>
      </c>
      <c r="AO54" t="str">
        <f>_xlfn.CONCAT(IF(MOD(Table3[[#Headers],[10]],2),"", ", 0x"), IFERROR(VLOOKUP(R54,Таблица1[],5,0),0))</f>
        <v>, 0x5</v>
      </c>
      <c r="AP54" t="str">
        <f>_xlfn.CONCAT(IF(MOD(Table3[[#Headers],[9]],2),"", ", 0x"), IFERROR(VLOOKUP(S54,Таблица1[],5,0),0))</f>
        <v>6</v>
      </c>
      <c r="AQ54" t="str">
        <f>_xlfn.CONCAT(IF(MOD(Table3[[#Headers],[8]],2),"", ", 0x"), IFERROR(VLOOKUP(T54,Таблица1[],5,0),0))</f>
        <v>, 0x7</v>
      </c>
      <c r="AR54" t="str">
        <f>_xlfn.CONCAT(IF(MOD(Table3[[#Headers],[7]],2),"", ", 0x"), IFERROR(VLOOKUP(U54,Таблица1[],5,0),0))</f>
        <v>1</v>
      </c>
      <c r="AS54" t="str">
        <f>_xlfn.CONCAT(IF(MOD(Table3[[#Headers],[6]],2),"", ", 0x"), IFERROR(VLOOKUP(V54,Таблица1[],5,0),0))</f>
        <v>, 0x2</v>
      </c>
      <c r="AT54" t="str">
        <f>_xlfn.CONCAT(IF(MOD(Table3[[#Headers],[5]],2),"", ", 0x"), IFERROR(VLOOKUP(W54,Таблица1[],5,0),0))</f>
        <v>3</v>
      </c>
      <c r="AU54" t="str">
        <f>_xlfn.CONCAT(IF(MOD(Table3[[#Headers],[4]],2),"", ", 0x"), IFERROR(VLOOKUP(X54,Таблица1[],5,0),0))</f>
        <v>, 0x4</v>
      </c>
      <c r="AV54" t="str">
        <f>_xlfn.CONCAT(IF(MOD(Table3[[#Headers],[3]],2),"", ", 0x"), IFERROR(VLOOKUP(Y54,Таблица1[],5,0),0))</f>
        <v>5</v>
      </c>
      <c r="AW54" t="str">
        <f>_xlfn.CONCAT(IF(MOD(Table3[[#Headers],[2]],2),"", ", 0x"), IFERROR(VLOOKUP(Z54,Таблица1[],5,0),0))</f>
        <v>, 0x6</v>
      </c>
      <c r="AX54" t="str">
        <f>_xlfn.CONCAT(IF(MOD(Table3[[#Headers],[1]],2),"", ", 0x"), IFERROR(VLOOKUP(AA54,Таблица1[],5,0),0))</f>
        <v>7</v>
      </c>
    </row>
    <row r="55" spans="2:50" x14ac:dyDescent="0.45">
      <c r="B55" s="43">
        <v>32</v>
      </c>
      <c r="C55" s="43">
        <v>0</v>
      </c>
      <c r="D55" s="43">
        <v>20</v>
      </c>
      <c r="E55" s="43">
        <v>1</v>
      </c>
      <c r="F55" t="str">
        <f t="shared" si="0"/>
        <v xml:space="preserve">32,0,20,1 </v>
      </c>
      <c r="H55" s="49" t="s">
        <v>33</v>
      </c>
      <c r="I55" s="49" t="s">
        <v>35</v>
      </c>
      <c r="J55" s="49" t="s">
        <v>37</v>
      </c>
      <c r="K55" s="49" t="s">
        <v>39</v>
      </c>
      <c r="L55" s="49" t="s">
        <v>40</v>
      </c>
      <c r="M55" s="49" t="s">
        <v>31</v>
      </c>
      <c r="N55" s="49" t="s">
        <v>32</v>
      </c>
      <c r="O55" s="49" t="s">
        <v>33</v>
      </c>
      <c r="P55" s="49" t="s">
        <v>35</v>
      </c>
      <c r="Q55" s="49" t="s">
        <v>37</v>
      </c>
      <c r="R55" s="49" t="s">
        <v>39</v>
      </c>
      <c r="S55" s="49" t="s">
        <v>40</v>
      </c>
      <c r="T55" s="49" t="s">
        <v>31</v>
      </c>
      <c r="U55" s="49" t="s">
        <v>32</v>
      </c>
      <c r="V55" s="49" t="s">
        <v>33</v>
      </c>
      <c r="W55" s="49" t="s">
        <v>35</v>
      </c>
      <c r="X55" s="49" t="s">
        <v>37</v>
      </c>
      <c r="Y55" s="49" t="s">
        <v>39</v>
      </c>
      <c r="Z55" s="49" t="s">
        <v>40</v>
      </c>
      <c r="AA55" s="49" t="s">
        <v>31</v>
      </c>
      <c r="AC55" t="str">
        <f>CONCATENATE($X$2,F55,Table3[[#This Row],[20]],Table3[[#This Row],[19]],Table3[[#This Row],[18]],Table3[[#This Row],[17]],Table3[[#This Row],[16]],Table3[[#This Row],[15]],Table3[[#This Row],[14]],Table3[[#This Row],[13]],Table3[[#This Row],[12]],Table3[[#This Row],[11]],Table3[[#This Row],[10]],Table3[[#This Row],[9]],Table3[[#This Row],[8]],Table3[[#This Row],[7]],Table3[[#This Row],[6]],Table3[[#This Row],[5]],Table3[[#This Row],[4]],Table3[[#This Row],[3]],Table3[[#This Row],[2]],Table3[[#This Row],[1]])</f>
        <v>.DB   32,0,20,1 , 0x34, 0x56, 0x71, 0x23, 0x45, 0x67, 0x12, 0x34, 0x56, 0x71</v>
      </c>
      <c r="AD55" s="43" t="s">
        <v>24</v>
      </c>
      <c r="AE55" t="str">
        <f>_xlfn.CONCAT(IF(MOD(Table3[[#Headers],[20]],2),"", ", 0x"), IFERROR(VLOOKUP(H55,Таблица1[],5,0),0))</f>
        <v>, 0x3</v>
      </c>
      <c r="AF55" t="str">
        <f>_xlfn.CONCAT(IF(MOD(Table3[[#Headers],[19]],2),"", ", 0x"), IFERROR(VLOOKUP(I55,Таблица1[],5,0),0))</f>
        <v>4</v>
      </c>
      <c r="AG55" t="str">
        <f>_xlfn.CONCAT(IF(MOD(Table3[[#Headers],[18]],2),"", ", 0x"), IFERROR(VLOOKUP(J55,Таблица1[],5,0),0))</f>
        <v>, 0x5</v>
      </c>
      <c r="AH55" t="str">
        <f>_xlfn.CONCAT(IF(MOD(Table3[[#Headers],[17]],2),"", ", 0x"), IFERROR(VLOOKUP(K55,Таблица1[],5,0),0))</f>
        <v>6</v>
      </c>
      <c r="AI55" t="str">
        <f>_xlfn.CONCAT(IF(MOD(Table3[[#Headers],[16]],2),"", ", 0x"), IFERROR(VLOOKUP(L55,Таблица1[],5,0),0))</f>
        <v>, 0x7</v>
      </c>
      <c r="AJ55" t="str">
        <f>_xlfn.CONCAT(IF(MOD(Table3[[#Headers],[15]],2),"", ", 0x"), IFERROR(VLOOKUP(M55,Таблица1[],5,0),0))</f>
        <v>1</v>
      </c>
      <c r="AK55" t="str">
        <f>_xlfn.CONCAT(IF(MOD(Table3[[#Headers],[14]],2),"", ", 0x"), IFERROR(VLOOKUP(N55,Таблица1[],5,0),0))</f>
        <v>, 0x2</v>
      </c>
      <c r="AL55" t="str">
        <f>_xlfn.CONCAT(IF(MOD(Table3[[#Headers],[13]],2),"", ", 0x"), IFERROR(VLOOKUP(O55,Таблица1[],5,0),0))</f>
        <v>3</v>
      </c>
      <c r="AM55" t="str">
        <f>_xlfn.CONCAT(IF(MOD(Table3[[#Headers],[12]],2),"", ", 0x"), IFERROR(VLOOKUP(P55,Таблица1[],5,0),0))</f>
        <v>, 0x4</v>
      </c>
      <c r="AN55" t="str">
        <f>_xlfn.CONCAT(IF(MOD(Table3[[#Headers],[11]],2),"", ", 0x"), IFERROR(VLOOKUP(Q55,Таблица1[],5,0),0))</f>
        <v>5</v>
      </c>
      <c r="AO55" t="str">
        <f>_xlfn.CONCAT(IF(MOD(Table3[[#Headers],[10]],2),"", ", 0x"), IFERROR(VLOOKUP(R55,Таблица1[],5,0),0))</f>
        <v>, 0x6</v>
      </c>
      <c r="AP55" t="str">
        <f>_xlfn.CONCAT(IF(MOD(Table3[[#Headers],[9]],2),"", ", 0x"), IFERROR(VLOOKUP(S55,Таблица1[],5,0),0))</f>
        <v>7</v>
      </c>
      <c r="AQ55" t="str">
        <f>_xlfn.CONCAT(IF(MOD(Table3[[#Headers],[8]],2),"", ", 0x"), IFERROR(VLOOKUP(T55,Таблица1[],5,0),0))</f>
        <v>, 0x1</v>
      </c>
      <c r="AR55" t="str">
        <f>_xlfn.CONCAT(IF(MOD(Table3[[#Headers],[7]],2),"", ", 0x"), IFERROR(VLOOKUP(U55,Таблица1[],5,0),0))</f>
        <v>2</v>
      </c>
      <c r="AS55" t="str">
        <f>_xlfn.CONCAT(IF(MOD(Table3[[#Headers],[6]],2),"", ", 0x"), IFERROR(VLOOKUP(V55,Таблица1[],5,0),0))</f>
        <v>, 0x3</v>
      </c>
      <c r="AT55" t="str">
        <f>_xlfn.CONCAT(IF(MOD(Table3[[#Headers],[5]],2),"", ", 0x"), IFERROR(VLOOKUP(W55,Таблица1[],5,0),0))</f>
        <v>4</v>
      </c>
      <c r="AU55" t="str">
        <f>_xlfn.CONCAT(IF(MOD(Table3[[#Headers],[4]],2),"", ", 0x"), IFERROR(VLOOKUP(X55,Таблица1[],5,0),0))</f>
        <v>, 0x5</v>
      </c>
      <c r="AV55" t="str">
        <f>_xlfn.CONCAT(IF(MOD(Table3[[#Headers],[3]],2),"", ", 0x"), IFERROR(VLOOKUP(Y55,Таблица1[],5,0),0))</f>
        <v>6</v>
      </c>
      <c r="AW55" t="str">
        <f>_xlfn.CONCAT(IF(MOD(Table3[[#Headers],[2]],2),"", ", 0x"), IFERROR(VLOOKUP(Z55,Таблица1[],5,0),0))</f>
        <v>, 0x7</v>
      </c>
      <c r="AX55" t="str">
        <f>_xlfn.CONCAT(IF(MOD(Table3[[#Headers],[1]],2),"", ", 0x"), IFERROR(VLOOKUP(AA55,Таблица1[],5,0),0))</f>
        <v>1</v>
      </c>
    </row>
    <row r="56" spans="2:50" x14ac:dyDescent="0.45">
      <c r="B56" s="43">
        <v>32</v>
      </c>
      <c r="C56" s="43">
        <v>0</v>
      </c>
      <c r="D56" s="43">
        <v>20</v>
      </c>
      <c r="E56" s="43">
        <v>1</v>
      </c>
      <c r="F56" t="str">
        <f t="shared" si="0"/>
        <v xml:space="preserve">32,0,20,1 </v>
      </c>
      <c r="G56" s="43"/>
      <c r="H56" s="49" t="s">
        <v>35</v>
      </c>
      <c r="I56" s="49" t="s">
        <v>37</v>
      </c>
      <c r="J56" s="49" t="s">
        <v>39</v>
      </c>
      <c r="K56" s="49" t="s">
        <v>40</v>
      </c>
      <c r="L56" s="49" t="s">
        <v>31</v>
      </c>
      <c r="M56" s="49" t="s">
        <v>32</v>
      </c>
      <c r="N56" s="49" t="s">
        <v>33</v>
      </c>
      <c r="O56" s="49" t="s">
        <v>35</v>
      </c>
      <c r="P56" s="49" t="s">
        <v>37</v>
      </c>
      <c r="Q56" s="49" t="s">
        <v>39</v>
      </c>
      <c r="R56" s="49" t="s">
        <v>40</v>
      </c>
      <c r="S56" s="49" t="s">
        <v>31</v>
      </c>
      <c r="T56" s="49" t="s">
        <v>32</v>
      </c>
      <c r="U56" s="49" t="s">
        <v>33</v>
      </c>
      <c r="V56" s="49" t="s">
        <v>35</v>
      </c>
      <c r="W56" s="49" t="s">
        <v>37</v>
      </c>
      <c r="X56" s="49" t="s">
        <v>39</v>
      </c>
      <c r="Y56" s="49" t="s">
        <v>40</v>
      </c>
      <c r="Z56" s="49" t="s">
        <v>31</v>
      </c>
      <c r="AA56" s="49" t="s">
        <v>32</v>
      </c>
      <c r="AC56" t="str">
        <f>CONCATENATE($X$2,F56,Table3[[#This Row],[20]],Table3[[#This Row],[19]],Table3[[#This Row],[18]],Table3[[#This Row],[17]],Table3[[#This Row],[16]],Table3[[#This Row],[15]],Table3[[#This Row],[14]],Table3[[#This Row],[13]],Table3[[#This Row],[12]],Table3[[#This Row],[11]],Table3[[#This Row],[10]],Table3[[#This Row],[9]],Table3[[#This Row],[8]],Table3[[#This Row],[7]],Table3[[#This Row],[6]],Table3[[#This Row],[5]],Table3[[#This Row],[4]],Table3[[#This Row],[3]],Table3[[#This Row],[2]],Table3[[#This Row],[1]])</f>
        <v>.DB   32,0,20,1 , 0x45, 0x67, 0x12, 0x34, 0x56, 0x71, 0x23, 0x45, 0x67, 0x12</v>
      </c>
      <c r="AD56" s="43" t="s">
        <v>24</v>
      </c>
      <c r="AE56" t="str">
        <f>_xlfn.CONCAT(IF(MOD(Table3[[#Headers],[20]],2),"", ", 0x"), IFERROR(VLOOKUP(H56,Таблица1[],5,0),0))</f>
        <v>, 0x4</v>
      </c>
      <c r="AF56" t="str">
        <f>_xlfn.CONCAT(IF(MOD(Table3[[#Headers],[19]],2),"", ", 0x"), IFERROR(VLOOKUP(I56,Таблица1[],5,0),0))</f>
        <v>5</v>
      </c>
      <c r="AG56" t="str">
        <f>_xlfn.CONCAT(IF(MOD(Table3[[#Headers],[18]],2),"", ", 0x"), IFERROR(VLOOKUP(J56,Таблица1[],5,0),0))</f>
        <v>, 0x6</v>
      </c>
      <c r="AH56" t="str">
        <f>_xlfn.CONCAT(IF(MOD(Table3[[#Headers],[17]],2),"", ", 0x"), IFERROR(VLOOKUP(K56,Таблица1[],5,0),0))</f>
        <v>7</v>
      </c>
      <c r="AI56" t="str">
        <f>_xlfn.CONCAT(IF(MOD(Table3[[#Headers],[16]],2),"", ", 0x"), IFERROR(VLOOKUP(L56,Таблица1[],5,0),0))</f>
        <v>, 0x1</v>
      </c>
      <c r="AJ56" t="str">
        <f>_xlfn.CONCAT(IF(MOD(Table3[[#Headers],[15]],2),"", ", 0x"), IFERROR(VLOOKUP(M56,Таблица1[],5,0),0))</f>
        <v>2</v>
      </c>
      <c r="AK56" t="str">
        <f>_xlfn.CONCAT(IF(MOD(Table3[[#Headers],[14]],2),"", ", 0x"), IFERROR(VLOOKUP(N56,Таблица1[],5,0),0))</f>
        <v>, 0x3</v>
      </c>
      <c r="AL56" t="str">
        <f>_xlfn.CONCAT(IF(MOD(Table3[[#Headers],[13]],2),"", ", 0x"), IFERROR(VLOOKUP(O56,Таблица1[],5,0),0))</f>
        <v>4</v>
      </c>
      <c r="AM56" t="str">
        <f>_xlfn.CONCAT(IF(MOD(Table3[[#Headers],[12]],2),"", ", 0x"), IFERROR(VLOOKUP(P56,Таблица1[],5,0),0))</f>
        <v>, 0x5</v>
      </c>
      <c r="AN56" t="str">
        <f>_xlfn.CONCAT(IF(MOD(Table3[[#Headers],[11]],2),"", ", 0x"), IFERROR(VLOOKUP(Q56,Таблица1[],5,0),0))</f>
        <v>6</v>
      </c>
      <c r="AO56" t="str">
        <f>_xlfn.CONCAT(IF(MOD(Table3[[#Headers],[10]],2),"", ", 0x"), IFERROR(VLOOKUP(R56,Таблица1[],5,0),0))</f>
        <v>, 0x7</v>
      </c>
      <c r="AP56" t="str">
        <f>_xlfn.CONCAT(IF(MOD(Table3[[#Headers],[9]],2),"", ", 0x"), IFERROR(VLOOKUP(S56,Таблица1[],5,0),0))</f>
        <v>1</v>
      </c>
      <c r="AQ56" t="str">
        <f>_xlfn.CONCAT(IF(MOD(Table3[[#Headers],[8]],2),"", ", 0x"), IFERROR(VLOOKUP(T56,Таблица1[],5,0),0))</f>
        <v>, 0x2</v>
      </c>
      <c r="AR56" t="str">
        <f>_xlfn.CONCAT(IF(MOD(Table3[[#Headers],[7]],2),"", ", 0x"), IFERROR(VLOOKUP(U56,Таблица1[],5,0),0))</f>
        <v>3</v>
      </c>
      <c r="AS56" t="str">
        <f>_xlfn.CONCAT(IF(MOD(Table3[[#Headers],[6]],2),"", ", 0x"), IFERROR(VLOOKUP(V56,Таблица1[],5,0),0))</f>
        <v>, 0x4</v>
      </c>
      <c r="AT56" t="str">
        <f>_xlfn.CONCAT(IF(MOD(Table3[[#Headers],[5]],2),"", ", 0x"), IFERROR(VLOOKUP(W56,Таблица1[],5,0),0))</f>
        <v>5</v>
      </c>
      <c r="AU56" t="str">
        <f>_xlfn.CONCAT(IF(MOD(Table3[[#Headers],[4]],2),"", ", 0x"), IFERROR(VLOOKUP(X56,Таблица1[],5,0),0))</f>
        <v>, 0x6</v>
      </c>
      <c r="AV56" t="str">
        <f>_xlfn.CONCAT(IF(MOD(Table3[[#Headers],[3]],2),"", ", 0x"), IFERROR(VLOOKUP(Y56,Таблица1[],5,0),0))</f>
        <v>7</v>
      </c>
      <c r="AW56" t="str">
        <f>_xlfn.CONCAT(IF(MOD(Table3[[#Headers],[2]],2),"", ", 0x"), IFERROR(VLOOKUP(Z56,Таблица1[],5,0),0))</f>
        <v>, 0x1</v>
      </c>
      <c r="AX56" t="str">
        <f>_xlfn.CONCAT(IF(MOD(Table3[[#Headers],[1]],2),"", ", 0x"), IFERROR(VLOOKUP(AA56,Таблица1[],5,0),0))</f>
        <v>2</v>
      </c>
    </row>
    <row r="57" spans="2:50" x14ac:dyDescent="0.45">
      <c r="B57" s="43">
        <v>32</v>
      </c>
      <c r="C57" s="43">
        <v>0</v>
      </c>
      <c r="D57" s="43">
        <v>20</v>
      </c>
      <c r="E57" s="43">
        <v>1</v>
      </c>
      <c r="F57" t="str">
        <f t="shared" si="0"/>
        <v xml:space="preserve">32,0,20,1 </v>
      </c>
      <c r="H57" s="49" t="s">
        <v>37</v>
      </c>
      <c r="I57" s="49" t="s">
        <v>39</v>
      </c>
      <c r="J57" s="49" t="s">
        <v>40</v>
      </c>
      <c r="K57" s="49" t="s">
        <v>31</v>
      </c>
      <c r="L57" s="49" t="s">
        <v>32</v>
      </c>
      <c r="M57" s="49" t="s">
        <v>33</v>
      </c>
      <c r="N57" s="49" t="s">
        <v>35</v>
      </c>
      <c r="O57" s="49" t="s">
        <v>37</v>
      </c>
      <c r="P57" s="49" t="s">
        <v>39</v>
      </c>
      <c r="Q57" s="49" t="s">
        <v>40</v>
      </c>
      <c r="R57" s="49" t="s">
        <v>31</v>
      </c>
      <c r="S57" s="49" t="s">
        <v>32</v>
      </c>
      <c r="T57" s="49" t="s">
        <v>33</v>
      </c>
      <c r="U57" s="49" t="s">
        <v>35</v>
      </c>
      <c r="V57" s="49" t="s">
        <v>37</v>
      </c>
      <c r="W57" s="49" t="s">
        <v>39</v>
      </c>
      <c r="X57" s="49" t="s">
        <v>40</v>
      </c>
      <c r="Y57" s="49" t="s">
        <v>31</v>
      </c>
      <c r="Z57" s="49" t="s">
        <v>32</v>
      </c>
      <c r="AA57" s="49" t="s">
        <v>33</v>
      </c>
      <c r="AC57" t="str">
        <f>CONCATENATE($X$2,F57,Table3[[#This Row],[20]],Table3[[#This Row],[19]],Table3[[#This Row],[18]],Table3[[#This Row],[17]],Table3[[#This Row],[16]],Table3[[#This Row],[15]],Table3[[#This Row],[14]],Table3[[#This Row],[13]],Table3[[#This Row],[12]],Table3[[#This Row],[11]],Table3[[#This Row],[10]],Table3[[#This Row],[9]],Table3[[#This Row],[8]],Table3[[#This Row],[7]],Table3[[#This Row],[6]],Table3[[#This Row],[5]],Table3[[#This Row],[4]],Table3[[#This Row],[3]],Table3[[#This Row],[2]],Table3[[#This Row],[1]])</f>
        <v>.DB   32,0,20,1 , 0x56, 0x71, 0x23, 0x45, 0x67, 0x12, 0x34, 0x56, 0x71, 0x23</v>
      </c>
      <c r="AD57" s="43" t="s">
        <v>24</v>
      </c>
      <c r="AE57" t="str">
        <f>_xlfn.CONCAT(IF(MOD(Table3[[#Headers],[20]],2),"", ", 0x"), IFERROR(VLOOKUP(H57,Таблица1[],5,0),0))</f>
        <v>, 0x5</v>
      </c>
      <c r="AF57" t="str">
        <f>_xlfn.CONCAT(IF(MOD(Table3[[#Headers],[19]],2),"", ", 0x"), IFERROR(VLOOKUP(I57,Таблица1[],5,0),0))</f>
        <v>6</v>
      </c>
      <c r="AG57" t="str">
        <f>_xlfn.CONCAT(IF(MOD(Table3[[#Headers],[18]],2),"", ", 0x"), IFERROR(VLOOKUP(J57,Таблица1[],5,0),0))</f>
        <v>, 0x7</v>
      </c>
      <c r="AH57" t="str">
        <f>_xlfn.CONCAT(IF(MOD(Table3[[#Headers],[17]],2),"", ", 0x"), IFERROR(VLOOKUP(K57,Таблица1[],5,0),0))</f>
        <v>1</v>
      </c>
      <c r="AI57" t="str">
        <f>_xlfn.CONCAT(IF(MOD(Table3[[#Headers],[16]],2),"", ", 0x"), IFERROR(VLOOKUP(L57,Таблица1[],5,0),0))</f>
        <v>, 0x2</v>
      </c>
      <c r="AJ57" t="str">
        <f>_xlfn.CONCAT(IF(MOD(Table3[[#Headers],[15]],2),"", ", 0x"), IFERROR(VLOOKUP(M57,Таблица1[],5,0),0))</f>
        <v>3</v>
      </c>
      <c r="AK57" t="str">
        <f>_xlfn.CONCAT(IF(MOD(Table3[[#Headers],[14]],2),"", ", 0x"), IFERROR(VLOOKUP(N57,Таблица1[],5,0),0))</f>
        <v>, 0x4</v>
      </c>
      <c r="AL57" t="str">
        <f>_xlfn.CONCAT(IF(MOD(Table3[[#Headers],[13]],2),"", ", 0x"), IFERROR(VLOOKUP(O57,Таблица1[],5,0),0))</f>
        <v>5</v>
      </c>
      <c r="AM57" t="str">
        <f>_xlfn.CONCAT(IF(MOD(Table3[[#Headers],[12]],2),"", ", 0x"), IFERROR(VLOOKUP(P57,Таблица1[],5,0),0))</f>
        <v>, 0x6</v>
      </c>
      <c r="AN57" t="str">
        <f>_xlfn.CONCAT(IF(MOD(Table3[[#Headers],[11]],2),"", ", 0x"), IFERROR(VLOOKUP(Q57,Таблица1[],5,0),0))</f>
        <v>7</v>
      </c>
      <c r="AO57" t="str">
        <f>_xlfn.CONCAT(IF(MOD(Table3[[#Headers],[10]],2),"", ", 0x"), IFERROR(VLOOKUP(R57,Таблица1[],5,0),0))</f>
        <v>, 0x1</v>
      </c>
      <c r="AP57" t="str">
        <f>_xlfn.CONCAT(IF(MOD(Table3[[#Headers],[9]],2),"", ", 0x"), IFERROR(VLOOKUP(S57,Таблица1[],5,0),0))</f>
        <v>2</v>
      </c>
      <c r="AQ57" t="str">
        <f>_xlfn.CONCAT(IF(MOD(Table3[[#Headers],[8]],2),"", ", 0x"), IFERROR(VLOOKUP(T57,Таблица1[],5,0),0))</f>
        <v>, 0x3</v>
      </c>
      <c r="AR57" t="str">
        <f>_xlfn.CONCAT(IF(MOD(Table3[[#Headers],[7]],2),"", ", 0x"), IFERROR(VLOOKUP(U57,Таблица1[],5,0),0))</f>
        <v>4</v>
      </c>
      <c r="AS57" t="str">
        <f>_xlfn.CONCAT(IF(MOD(Table3[[#Headers],[6]],2),"", ", 0x"), IFERROR(VLOOKUP(V57,Таблица1[],5,0),0))</f>
        <v>, 0x5</v>
      </c>
      <c r="AT57" t="str">
        <f>_xlfn.CONCAT(IF(MOD(Table3[[#Headers],[5]],2),"", ", 0x"), IFERROR(VLOOKUP(W57,Таблица1[],5,0),0))</f>
        <v>6</v>
      </c>
      <c r="AU57" t="str">
        <f>_xlfn.CONCAT(IF(MOD(Table3[[#Headers],[4]],2),"", ", 0x"), IFERROR(VLOOKUP(X57,Таблица1[],5,0),0))</f>
        <v>, 0x7</v>
      </c>
      <c r="AV57" t="str">
        <f>_xlfn.CONCAT(IF(MOD(Table3[[#Headers],[3]],2),"", ", 0x"), IFERROR(VLOOKUP(Y57,Таблица1[],5,0),0))</f>
        <v>1</v>
      </c>
      <c r="AW57" t="str">
        <f>_xlfn.CONCAT(IF(MOD(Table3[[#Headers],[2]],2),"", ", 0x"), IFERROR(VLOOKUP(Z57,Таблица1[],5,0),0))</f>
        <v>, 0x2</v>
      </c>
      <c r="AX57" t="str">
        <f>_xlfn.CONCAT(IF(MOD(Table3[[#Headers],[1]],2),"", ", 0x"), IFERROR(VLOOKUP(AA57,Таблица1[],5,0),0))</f>
        <v>3</v>
      </c>
    </row>
    <row r="58" spans="2:50" x14ac:dyDescent="0.45">
      <c r="B58" s="43">
        <v>32</v>
      </c>
      <c r="C58" s="43">
        <v>0</v>
      </c>
      <c r="D58" s="43">
        <v>20</v>
      </c>
      <c r="E58" s="43">
        <v>1</v>
      </c>
      <c r="F58" t="str">
        <f t="shared" si="0"/>
        <v xml:space="preserve">32,0,20,1 </v>
      </c>
      <c r="H58" s="49" t="s">
        <v>39</v>
      </c>
      <c r="I58" s="49" t="s">
        <v>40</v>
      </c>
      <c r="J58" s="49" t="s">
        <v>31</v>
      </c>
      <c r="K58" s="49" t="s">
        <v>32</v>
      </c>
      <c r="L58" s="49" t="s">
        <v>33</v>
      </c>
      <c r="M58" s="49" t="s">
        <v>35</v>
      </c>
      <c r="N58" s="49" t="s">
        <v>37</v>
      </c>
      <c r="O58" s="49" t="s">
        <v>39</v>
      </c>
      <c r="P58" s="49" t="s">
        <v>40</v>
      </c>
      <c r="Q58" s="49" t="s">
        <v>31</v>
      </c>
      <c r="R58" s="49" t="s">
        <v>32</v>
      </c>
      <c r="S58" s="49" t="s">
        <v>33</v>
      </c>
      <c r="T58" s="49" t="s">
        <v>35</v>
      </c>
      <c r="U58" s="49" t="s">
        <v>37</v>
      </c>
      <c r="V58" s="49" t="s">
        <v>39</v>
      </c>
      <c r="W58" s="49" t="s">
        <v>40</v>
      </c>
      <c r="X58" s="49" t="s">
        <v>31</v>
      </c>
      <c r="Y58" s="49" t="s">
        <v>32</v>
      </c>
      <c r="Z58" s="49" t="s">
        <v>33</v>
      </c>
      <c r="AA58" s="49" t="s">
        <v>35</v>
      </c>
      <c r="AC58" t="str">
        <f>CONCATENATE($X$2,F58,Table3[[#This Row],[20]],Table3[[#This Row],[19]],Table3[[#This Row],[18]],Table3[[#This Row],[17]],Table3[[#This Row],[16]],Table3[[#This Row],[15]],Table3[[#This Row],[14]],Table3[[#This Row],[13]],Table3[[#This Row],[12]],Table3[[#This Row],[11]],Table3[[#This Row],[10]],Table3[[#This Row],[9]],Table3[[#This Row],[8]],Table3[[#This Row],[7]],Table3[[#This Row],[6]],Table3[[#This Row],[5]],Table3[[#This Row],[4]],Table3[[#This Row],[3]],Table3[[#This Row],[2]],Table3[[#This Row],[1]])</f>
        <v>.DB   32,0,20,1 , 0x67, 0x12, 0x34, 0x56, 0x71, 0x23, 0x45, 0x67, 0x12, 0x34</v>
      </c>
      <c r="AD58" s="43" t="s">
        <v>24</v>
      </c>
      <c r="AE58" t="str">
        <f>_xlfn.CONCAT(IF(MOD(Table3[[#Headers],[20]],2),"", ", 0x"), IFERROR(VLOOKUP(H58,Таблица1[],5,0),0))</f>
        <v>, 0x6</v>
      </c>
      <c r="AF58" t="str">
        <f>_xlfn.CONCAT(IF(MOD(Table3[[#Headers],[19]],2),"", ", 0x"), IFERROR(VLOOKUP(I58,Таблица1[],5,0),0))</f>
        <v>7</v>
      </c>
      <c r="AG58" t="str">
        <f>_xlfn.CONCAT(IF(MOD(Table3[[#Headers],[18]],2),"", ", 0x"), IFERROR(VLOOKUP(J58,Таблица1[],5,0),0))</f>
        <v>, 0x1</v>
      </c>
      <c r="AH58" t="str">
        <f>_xlfn.CONCAT(IF(MOD(Table3[[#Headers],[17]],2),"", ", 0x"), IFERROR(VLOOKUP(K58,Таблица1[],5,0),0))</f>
        <v>2</v>
      </c>
      <c r="AI58" t="str">
        <f>_xlfn.CONCAT(IF(MOD(Table3[[#Headers],[16]],2),"", ", 0x"), IFERROR(VLOOKUP(L58,Таблица1[],5,0),0))</f>
        <v>, 0x3</v>
      </c>
      <c r="AJ58" t="str">
        <f>_xlfn.CONCAT(IF(MOD(Table3[[#Headers],[15]],2),"", ", 0x"), IFERROR(VLOOKUP(M58,Таблица1[],5,0),0))</f>
        <v>4</v>
      </c>
      <c r="AK58" t="str">
        <f>_xlfn.CONCAT(IF(MOD(Table3[[#Headers],[14]],2),"", ", 0x"), IFERROR(VLOOKUP(N58,Таблица1[],5,0),0))</f>
        <v>, 0x5</v>
      </c>
      <c r="AL58" t="str">
        <f>_xlfn.CONCAT(IF(MOD(Table3[[#Headers],[13]],2),"", ", 0x"), IFERROR(VLOOKUP(O58,Таблица1[],5,0),0))</f>
        <v>6</v>
      </c>
      <c r="AM58" t="str">
        <f>_xlfn.CONCAT(IF(MOD(Table3[[#Headers],[12]],2),"", ", 0x"), IFERROR(VLOOKUP(P58,Таблица1[],5,0),0))</f>
        <v>, 0x7</v>
      </c>
      <c r="AN58" t="str">
        <f>_xlfn.CONCAT(IF(MOD(Table3[[#Headers],[11]],2),"", ", 0x"), IFERROR(VLOOKUP(Q58,Таблица1[],5,0),0))</f>
        <v>1</v>
      </c>
      <c r="AO58" t="str">
        <f>_xlfn.CONCAT(IF(MOD(Table3[[#Headers],[10]],2),"", ", 0x"), IFERROR(VLOOKUP(R58,Таблица1[],5,0),0))</f>
        <v>, 0x2</v>
      </c>
      <c r="AP58" t="str">
        <f>_xlfn.CONCAT(IF(MOD(Table3[[#Headers],[9]],2),"", ", 0x"), IFERROR(VLOOKUP(S58,Таблица1[],5,0),0))</f>
        <v>3</v>
      </c>
      <c r="AQ58" t="str">
        <f>_xlfn.CONCAT(IF(MOD(Table3[[#Headers],[8]],2),"", ", 0x"), IFERROR(VLOOKUP(T58,Таблица1[],5,0),0))</f>
        <v>, 0x4</v>
      </c>
      <c r="AR58" t="str">
        <f>_xlfn.CONCAT(IF(MOD(Table3[[#Headers],[7]],2),"", ", 0x"), IFERROR(VLOOKUP(U58,Таблица1[],5,0),0))</f>
        <v>5</v>
      </c>
      <c r="AS58" t="str">
        <f>_xlfn.CONCAT(IF(MOD(Table3[[#Headers],[6]],2),"", ", 0x"), IFERROR(VLOOKUP(V58,Таблица1[],5,0),0))</f>
        <v>, 0x6</v>
      </c>
      <c r="AT58" t="str">
        <f>_xlfn.CONCAT(IF(MOD(Table3[[#Headers],[5]],2),"", ", 0x"), IFERROR(VLOOKUP(W58,Таблица1[],5,0),0))</f>
        <v>7</v>
      </c>
      <c r="AU58" t="str">
        <f>_xlfn.CONCAT(IF(MOD(Table3[[#Headers],[4]],2),"", ", 0x"), IFERROR(VLOOKUP(X58,Таблица1[],5,0),0))</f>
        <v>, 0x1</v>
      </c>
      <c r="AV58" t="str">
        <f>_xlfn.CONCAT(IF(MOD(Table3[[#Headers],[3]],2),"", ", 0x"), IFERROR(VLOOKUP(Y58,Таблица1[],5,0),0))</f>
        <v>2</v>
      </c>
      <c r="AW58" t="str">
        <f>_xlfn.CONCAT(IF(MOD(Table3[[#Headers],[2]],2),"", ", 0x"), IFERROR(VLOOKUP(Z58,Таблица1[],5,0),0))</f>
        <v>, 0x3</v>
      </c>
      <c r="AX58" t="str">
        <f>_xlfn.CONCAT(IF(MOD(Table3[[#Headers],[1]],2),"", ", 0x"), IFERROR(VLOOKUP(AA58,Таблица1[],5,0),0))</f>
        <v>4</v>
      </c>
    </row>
    <row r="59" spans="2:50" x14ac:dyDescent="0.45">
      <c r="B59" s="43">
        <v>32</v>
      </c>
      <c r="C59" s="43">
        <v>0</v>
      </c>
      <c r="D59" s="43">
        <v>20</v>
      </c>
      <c r="E59" s="43">
        <v>1</v>
      </c>
      <c r="F59" t="str">
        <f t="shared" si="0"/>
        <v xml:space="preserve">32,0,20,1 </v>
      </c>
      <c r="H59" s="49" t="s">
        <v>40</v>
      </c>
      <c r="I59" s="49" t="s">
        <v>31</v>
      </c>
      <c r="J59" s="49" t="s">
        <v>32</v>
      </c>
      <c r="K59" s="49" t="s">
        <v>33</v>
      </c>
      <c r="L59" s="49" t="s">
        <v>35</v>
      </c>
      <c r="M59" s="49" t="s">
        <v>37</v>
      </c>
      <c r="N59" s="49" t="s">
        <v>39</v>
      </c>
      <c r="O59" s="49" t="s">
        <v>40</v>
      </c>
      <c r="P59" s="49" t="s">
        <v>31</v>
      </c>
      <c r="Q59" s="49" t="s">
        <v>32</v>
      </c>
      <c r="R59" s="49" t="s">
        <v>33</v>
      </c>
      <c r="S59" s="49" t="s">
        <v>35</v>
      </c>
      <c r="T59" s="49" t="s">
        <v>37</v>
      </c>
      <c r="U59" s="49" t="s">
        <v>39</v>
      </c>
      <c r="V59" s="49" t="s">
        <v>40</v>
      </c>
      <c r="W59" s="49" t="s">
        <v>31</v>
      </c>
      <c r="X59" s="49" t="s">
        <v>32</v>
      </c>
      <c r="Y59" s="49" t="s">
        <v>33</v>
      </c>
      <c r="Z59" s="49" t="s">
        <v>35</v>
      </c>
      <c r="AA59" s="49" t="s">
        <v>37</v>
      </c>
      <c r="AC59" t="str">
        <f>CONCATENATE($X$2,F59,Table3[[#This Row],[20]],Table3[[#This Row],[19]],Table3[[#This Row],[18]],Table3[[#This Row],[17]],Table3[[#This Row],[16]],Table3[[#This Row],[15]],Table3[[#This Row],[14]],Table3[[#This Row],[13]],Table3[[#This Row],[12]],Table3[[#This Row],[11]],Table3[[#This Row],[10]],Table3[[#This Row],[9]],Table3[[#This Row],[8]],Table3[[#This Row],[7]],Table3[[#This Row],[6]],Table3[[#This Row],[5]],Table3[[#This Row],[4]],Table3[[#This Row],[3]],Table3[[#This Row],[2]],Table3[[#This Row],[1]])</f>
        <v>.DB   32,0,20,1 , 0x71, 0x23, 0x45, 0x67, 0x12, 0x34, 0x56, 0x71, 0x23, 0x45</v>
      </c>
      <c r="AD59" s="43" t="s">
        <v>24</v>
      </c>
      <c r="AE59" t="str">
        <f>_xlfn.CONCAT(IF(MOD(Table3[[#Headers],[20]],2),"", ", 0x"), IFERROR(VLOOKUP(H59,Таблица1[],5,0),0))</f>
        <v>, 0x7</v>
      </c>
      <c r="AF59" t="str">
        <f>_xlfn.CONCAT(IF(MOD(Table3[[#Headers],[19]],2),"", ", 0x"), IFERROR(VLOOKUP(I59,Таблица1[],5,0),0))</f>
        <v>1</v>
      </c>
      <c r="AG59" t="str">
        <f>_xlfn.CONCAT(IF(MOD(Table3[[#Headers],[18]],2),"", ", 0x"), IFERROR(VLOOKUP(J59,Таблица1[],5,0),0))</f>
        <v>, 0x2</v>
      </c>
      <c r="AH59" t="str">
        <f>_xlfn.CONCAT(IF(MOD(Table3[[#Headers],[17]],2),"", ", 0x"), IFERROR(VLOOKUP(K59,Таблица1[],5,0),0))</f>
        <v>3</v>
      </c>
      <c r="AI59" t="str">
        <f>_xlfn.CONCAT(IF(MOD(Table3[[#Headers],[16]],2),"", ", 0x"), IFERROR(VLOOKUP(L59,Таблица1[],5,0),0))</f>
        <v>, 0x4</v>
      </c>
      <c r="AJ59" t="str">
        <f>_xlfn.CONCAT(IF(MOD(Table3[[#Headers],[15]],2),"", ", 0x"), IFERROR(VLOOKUP(M59,Таблица1[],5,0),0))</f>
        <v>5</v>
      </c>
      <c r="AK59" t="str">
        <f>_xlfn.CONCAT(IF(MOD(Table3[[#Headers],[14]],2),"", ", 0x"), IFERROR(VLOOKUP(N59,Таблица1[],5,0),0))</f>
        <v>, 0x6</v>
      </c>
      <c r="AL59" t="str">
        <f>_xlfn.CONCAT(IF(MOD(Table3[[#Headers],[13]],2),"", ", 0x"), IFERROR(VLOOKUP(O59,Таблица1[],5,0),0))</f>
        <v>7</v>
      </c>
      <c r="AM59" t="str">
        <f>_xlfn.CONCAT(IF(MOD(Table3[[#Headers],[12]],2),"", ", 0x"), IFERROR(VLOOKUP(P59,Таблица1[],5,0),0))</f>
        <v>, 0x1</v>
      </c>
      <c r="AN59" t="str">
        <f>_xlfn.CONCAT(IF(MOD(Table3[[#Headers],[11]],2),"", ", 0x"), IFERROR(VLOOKUP(Q59,Таблица1[],5,0),0))</f>
        <v>2</v>
      </c>
      <c r="AO59" t="str">
        <f>_xlfn.CONCAT(IF(MOD(Table3[[#Headers],[10]],2),"", ", 0x"), IFERROR(VLOOKUP(R59,Таблица1[],5,0),0))</f>
        <v>, 0x3</v>
      </c>
      <c r="AP59" t="str">
        <f>_xlfn.CONCAT(IF(MOD(Table3[[#Headers],[9]],2),"", ", 0x"), IFERROR(VLOOKUP(S59,Таблица1[],5,0),0))</f>
        <v>4</v>
      </c>
      <c r="AQ59" t="str">
        <f>_xlfn.CONCAT(IF(MOD(Table3[[#Headers],[8]],2),"", ", 0x"), IFERROR(VLOOKUP(T59,Таблица1[],5,0),0))</f>
        <v>, 0x5</v>
      </c>
      <c r="AR59" t="str">
        <f>_xlfn.CONCAT(IF(MOD(Table3[[#Headers],[7]],2),"", ", 0x"), IFERROR(VLOOKUP(U59,Таблица1[],5,0),0))</f>
        <v>6</v>
      </c>
      <c r="AS59" t="str">
        <f>_xlfn.CONCAT(IF(MOD(Table3[[#Headers],[6]],2),"", ", 0x"), IFERROR(VLOOKUP(V59,Таблица1[],5,0),0))</f>
        <v>, 0x7</v>
      </c>
      <c r="AT59" t="str">
        <f>_xlfn.CONCAT(IF(MOD(Table3[[#Headers],[5]],2),"", ", 0x"), IFERROR(VLOOKUP(W59,Таблица1[],5,0),0))</f>
        <v>1</v>
      </c>
      <c r="AU59" t="str">
        <f>_xlfn.CONCAT(IF(MOD(Table3[[#Headers],[4]],2),"", ", 0x"), IFERROR(VLOOKUP(X59,Таблица1[],5,0),0))</f>
        <v>, 0x2</v>
      </c>
      <c r="AV59" t="str">
        <f>_xlfn.CONCAT(IF(MOD(Table3[[#Headers],[3]],2),"", ", 0x"), IFERROR(VLOOKUP(Y59,Таблица1[],5,0),0))</f>
        <v>3</v>
      </c>
      <c r="AW59" t="str">
        <f>_xlfn.CONCAT(IF(MOD(Table3[[#Headers],[2]],2),"", ", 0x"), IFERROR(VLOOKUP(Z59,Таблица1[],5,0),0))</f>
        <v>, 0x4</v>
      </c>
      <c r="AX59" t="str">
        <f>_xlfn.CONCAT(IF(MOD(Table3[[#Headers],[1]],2),"", ", 0x"), IFERROR(VLOOKUP(AA59,Таблица1[],5,0),0))</f>
        <v>5</v>
      </c>
    </row>
    <row r="60" spans="2:50" x14ac:dyDescent="0.45">
      <c r="B60" s="43">
        <v>32</v>
      </c>
      <c r="C60" s="43">
        <v>0</v>
      </c>
      <c r="D60" s="43">
        <v>20</v>
      </c>
      <c r="E60" s="43">
        <v>1</v>
      </c>
      <c r="F60" t="str">
        <f t="shared" si="0"/>
        <v xml:space="preserve">32,0,20,1 </v>
      </c>
      <c r="H60" s="49" t="s">
        <v>31</v>
      </c>
      <c r="I60" s="49" t="s">
        <v>32</v>
      </c>
      <c r="J60" s="49" t="s">
        <v>33</v>
      </c>
      <c r="K60" s="49" t="s">
        <v>35</v>
      </c>
      <c r="L60" s="49" t="s">
        <v>37</v>
      </c>
      <c r="M60" s="49" t="s">
        <v>39</v>
      </c>
      <c r="N60" s="49" t="s">
        <v>40</v>
      </c>
      <c r="O60" s="49" t="s">
        <v>31</v>
      </c>
      <c r="P60" s="49" t="s">
        <v>32</v>
      </c>
      <c r="Q60" s="49" t="s">
        <v>33</v>
      </c>
      <c r="R60" s="49" t="s">
        <v>35</v>
      </c>
      <c r="S60" s="49" t="s">
        <v>37</v>
      </c>
      <c r="T60" s="49" t="s">
        <v>39</v>
      </c>
      <c r="U60" s="49" t="s">
        <v>40</v>
      </c>
      <c r="V60" s="49" t="s">
        <v>31</v>
      </c>
      <c r="W60" s="49" t="s">
        <v>32</v>
      </c>
      <c r="X60" s="49" t="s">
        <v>33</v>
      </c>
      <c r="Y60" s="49" t="s">
        <v>35</v>
      </c>
      <c r="Z60" s="49" t="s">
        <v>37</v>
      </c>
      <c r="AA60" s="49" t="s">
        <v>39</v>
      </c>
      <c r="AC60" t="str">
        <f>CONCATENATE($X$2,F60,Table3[[#This Row],[20]],Table3[[#This Row],[19]],Table3[[#This Row],[18]],Table3[[#This Row],[17]],Table3[[#This Row],[16]],Table3[[#This Row],[15]],Table3[[#This Row],[14]],Table3[[#This Row],[13]],Table3[[#This Row],[12]],Table3[[#This Row],[11]],Table3[[#This Row],[10]],Table3[[#This Row],[9]],Table3[[#This Row],[8]],Table3[[#This Row],[7]],Table3[[#This Row],[6]],Table3[[#This Row],[5]],Table3[[#This Row],[4]],Table3[[#This Row],[3]],Table3[[#This Row],[2]],Table3[[#This Row],[1]])</f>
        <v>.DB   32,0,20,1 , 0x12, 0x34, 0x56, 0x71, 0x23, 0x45, 0x67, 0x12, 0x34, 0x56</v>
      </c>
      <c r="AD60" s="43" t="s">
        <v>24</v>
      </c>
      <c r="AE60" t="str">
        <f>_xlfn.CONCAT(IF(MOD(Table3[[#Headers],[20]],2),"", ", 0x"), IFERROR(VLOOKUP(H60,Таблица1[],5,0),0))</f>
        <v>, 0x1</v>
      </c>
      <c r="AF60" t="str">
        <f>_xlfn.CONCAT(IF(MOD(Table3[[#Headers],[19]],2),"", ", 0x"), IFERROR(VLOOKUP(I60,Таблица1[],5,0),0))</f>
        <v>2</v>
      </c>
      <c r="AG60" t="str">
        <f>_xlfn.CONCAT(IF(MOD(Table3[[#Headers],[18]],2),"", ", 0x"), IFERROR(VLOOKUP(J60,Таблица1[],5,0),0))</f>
        <v>, 0x3</v>
      </c>
      <c r="AH60" t="str">
        <f>_xlfn.CONCAT(IF(MOD(Table3[[#Headers],[17]],2),"", ", 0x"), IFERROR(VLOOKUP(K60,Таблица1[],5,0),0))</f>
        <v>4</v>
      </c>
      <c r="AI60" t="str">
        <f>_xlfn.CONCAT(IF(MOD(Table3[[#Headers],[16]],2),"", ", 0x"), IFERROR(VLOOKUP(L60,Таблица1[],5,0),0))</f>
        <v>, 0x5</v>
      </c>
      <c r="AJ60" t="str">
        <f>_xlfn.CONCAT(IF(MOD(Table3[[#Headers],[15]],2),"", ", 0x"), IFERROR(VLOOKUP(M60,Таблица1[],5,0),0))</f>
        <v>6</v>
      </c>
      <c r="AK60" t="str">
        <f>_xlfn.CONCAT(IF(MOD(Table3[[#Headers],[14]],2),"", ", 0x"), IFERROR(VLOOKUP(N60,Таблица1[],5,0),0))</f>
        <v>, 0x7</v>
      </c>
      <c r="AL60" t="str">
        <f>_xlfn.CONCAT(IF(MOD(Table3[[#Headers],[13]],2),"", ", 0x"), IFERROR(VLOOKUP(O60,Таблица1[],5,0),0))</f>
        <v>1</v>
      </c>
      <c r="AM60" t="str">
        <f>_xlfn.CONCAT(IF(MOD(Table3[[#Headers],[12]],2),"", ", 0x"), IFERROR(VLOOKUP(P60,Таблица1[],5,0),0))</f>
        <v>, 0x2</v>
      </c>
      <c r="AN60" t="str">
        <f>_xlfn.CONCAT(IF(MOD(Table3[[#Headers],[11]],2),"", ", 0x"), IFERROR(VLOOKUP(Q60,Таблица1[],5,0),0))</f>
        <v>3</v>
      </c>
      <c r="AO60" t="str">
        <f>_xlfn.CONCAT(IF(MOD(Table3[[#Headers],[10]],2),"", ", 0x"), IFERROR(VLOOKUP(R60,Таблица1[],5,0),0))</f>
        <v>, 0x4</v>
      </c>
      <c r="AP60" t="str">
        <f>_xlfn.CONCAT(IF(MOD(Table3[[#Headers],[9]],2),"", ", 0x"), IFERROR(VLOOKUP(S60,Таблица1[],5,0),0))</f>
        <v>5</v>
      </c>
      <c r="AQ60" t="str">
        <f>_xlfn.CONCAT(IF(MOD(Table3[[#Headers],[8]],2),"", ", 0x"), IFERROR(VLOOKUP(T60,Таблица1[],5,0),0))</f>
        <v>, 0x6</v>
      </c>
      <c r="AR60" t="str">
        <f>_xlfn.CONCAT(IF(MOD(Table3[[#Headers],[7]],2),"", ", 0x"), IFERROR(VLOOKUP(U60,Таблица1[],5,0),0))</f>
        <v>7</v>
      </c>
      <c r="AS60" t="str">
        <f>_xlfn.CONCAT(IF(MOD(Table3[[#Headers],[6]],2),"", ", 0x"), IFERROR(VLOOKUP(V60,Таблица1[],5,0),0))</f>
        <v>, 0x1</v>
      </c>
      <c r="AT60" t="str">
        <f>_xlfn.CONCAT(IF(MOD(Table3[[#Headers],[5]],2),"", ", 0x"), IFERROR(VLOOKUP(W60,Таблица1[],5,0),0))</f>
        <v>2</v>
      </c>
      <c r="AU60" t="str">
        <f>_xlfn.CONCAT(IF(MOD(Table3[[#Headers],[4]],2),"", ", 0x"), IFERROR(VLOOKUP(X60,Таблица1[],5,0),0))</f>
        <v>, 0x3</v>
      </c>
      <c r="AV60" t="str">
        <f>_xlfn.CONCAT(IF(MOD(Table3[[#Headers],[3]],2),"", ", 0x"), IFERROR(VLOOKUP(Y60,Таблица1[],5,0),0))</f>
        <v>4</v>
      </c>
      <c r="AW60" t="str">
        <f>_xlfn.CONCAT(IF(MOD(Table3[[#Headers],[2]],2),"", ", 0x"), IFERROR(VLOOKUP(Z60,Таблица1[],5,0),0))</f>
        <v>, 0x5</v>
      </c>
      <c r="AX60" t="str">
        <f>_xlfn.CONCAT(IF(MOD(Table3[[#Headers],[1]],2),"", ", 0x"), IFERROR(VLOOKUP(AA60,Таблица1[],5,0),0))</f>
        <v>6</v>
      </c>
    </row>
    <row r="61" spans="2:50" x14ac:dyDescent="0.45">
      <c r="B61" s="43">
        <v>32</v>
      </c>
      <c r="C61" s="43">
        <v>0</v>
      </c>
      <c r="D61" s="43">
        <v>20</v>
      </c>
      <c r="E61" s="43">
        <v>1</v>
      </c>
      <c r="F61" t="str">
        <f t="shared" si="0"/>
        <v xml:space="preserve">32,0,20,1 </v>
      </c>
      <c r="H61" s="49" t="s">
        <v>32</v>
      </c>
      <c r="I61" s="49" t="s">
        <v>33</v>
      </c>
      <c r="J61" s="49" t="s">
        <v>35</v>
      </c>
      <c r="K61" s="49" t="s">
        <v>37</v>
      </c>
      <c r="L61" s="49" t="s">
        <v>39</v>
      </c>
      <c r="M61" s="49" t="s">
        <v>40</v>
      </c>
      <c r="N61" s="49" t="s">
        <v>31</v>
      </c>
      <c r="O61" s="49" t="s">
        <v>32</v>
      </c>
      <c r="P61" s="49" t="s">
        <v>33</v>
      </c>
      <c r="Q61" s="49" t="s">
        <v>35</v>
      </c>
      <c r="R61" s="49" t="s">
        <v>37</v>
      </c>
      <c r="S61" s="49" t="s">
        <v>39</v>
      </c>
      <c r="T61" s="49" t="s">
        <v>40</v>
      </c>
      <c r="U61" s="49" t="s">
        <v>31</v>
      </c>
      <c r="V61" s="49" t="s">
        <v>32</v>
      </c>
      <c r="W61" s="49" t="s">
        <v>33</v>
      </c>
      <c r="X61" s="49" t="s">
        <v>35</v>
      </c>
      <c r="Y61" s="49" t="s">
        <v>37</v>
      </c>
      <c r="Z61" s="49" t="s">
        <v>39</v>
      </c>
      <c r="AA61" s="49" t="s">
        <v>40</v>
      </c>
      <c r="AC61" t="str">
        <f>CONCATENATE($X$2,F61,Table3[[#This Row],[20]],Table3[[#This Row],[19]],Table3[[#This Row],[18]],Table3[[#This Row],[17]],Table3[[#This Row],[16]],Table3[[#This Row],[15]],Table3[[#This Row],[14]],Table3[[#This Row],[13]],Table3[[#This Row],[12]],Table3[[#This Row],[11]],Table3[[#This Row],[10]],Table3[[#This Row],[9]],Table3[[#This Row],[8]],Table3[[#This Row],[7]],Table3[[#This Row],[6]],Table3[[#This Row],[5]],Table3[[#This Row],[4]],Table3[[#This Row],[3]],Table3[[#This Row],[2]],Table3[[#This Row],[1]])</f>
        <v>.DB   32,0,20,1 , 0x23, 0x45, 0x67, 0x12, 0x34, 0x56, 0x71, 0x23, 0x45, 0x67</v>
      </c>
      <c r="AD61" s="43" t="s">
        <v>24</v>
      </c>
      <c r="AE61" t="str">
        <f>_xlfn.CONCAT(IF(MOD(Table3[[#Headers],[20]],2),"", ", 0x"), IFERROR(VLOOKUP(H61,Таблица1[],5,0),0))</f>
        <v>, 0x2</v>
      </c>
      <c r="AF61" t="str">
        <f>_xlfn.CONCAT(IF(MOD(Table3[[#Headers],[19]],2),"", ", 0x"), IFERROR(VLOOKUP(I61,Таблица1[],5,0),0))</f>
        <v>3</v>
      </c>
      <c r="AG61" t="str">
        <f>_xlfn.CONCAT(IF(MOD(Table3[[#Headers],[18]],2),"", ", 0x"), IFERROR(VLOOKUP(J61,Таблица1[],5,0),0))</f>
        <v>, 0x4</v>
      </c>
      <c r="AH61" t="str">
        <f>_xlfn.CONCAT(IF(MOD(Table3[[#Headers],[17]],2),"", ", 0x"), IFERROR(VLOOKUP(K61,Таблица1[],5,0),0))</f>
        <v>5</v>
      </c>
      <c r="AI61" t="str">
        <f>_xlfn.CONCAT(IF(MOD(Table3[[#Headers],[16]],2),"", ", 0x"), IFERROR(VLOOKUP(L61,Таблица1[],5,0),0))</f>
        <v>, 0x6</v>
      </c>
      <c r="AJ61" t="str">
        <f>_xlfn.CONCAT(IF(MOD(Table3[[#Headers],[15]],2),"", ", 0x"), IFERROR(VLOOKUP(M61,Таблица1[],5,0),0))</f>
        <v>7</v>
      </c>
      <c r="AK61" t="str">
        <f>_xlfn.CONCAT(IF(MOD(Table3[[#Headers],[14]],2),"", ", 0x"), IFERROR(VLOOKUP(N61,Таблица1[],5,0),0))</f>
        <v>, 0x1</v>
      </c>
      <c r="AL61" t="str">
        <f>_xlfn.CONCAT(IF(MOD(Table3[[#Headers],[13]],2),"", ", 0x"), IFERROR(VLOOKUP(O61,Таблица1[],5,0),0))</f>
        <v>2</v>
      </c>
      <c r="AM61" t="str">
        <f>_xlfn.CONCAT(IF(MOD(Table3[[#Headers],[12]],2),"", ", 0x"), IFERROR(VLOOKUP(P61,Таблица1[],5,0),0))</f>
        <v>, 0x3</v>
      </c>
      <c r="AN61" t="str">
        <f>_xlfn.CONCAT(IF(MOD(Table3[[#Headers],[11]],2),"", ", 0x"), IFERROR(VLOOKUP(Q61,Таблица1[],5,0),0))</f>
        <v>4</v>
      </c>
      <c r="AO61" t="str">
        <f>_xlfn.CONCAT(IF(MOD(Table3[[#Headers],[10]],2),"", ", 0x"), IFERROR(VLOOKUP(R61,Таблица1[],5,0),0))</f>
        <v>, 0x5</v>
      </c>
      <c r="AP61" t="str">
        <f>_xlfn.CONCAT(IF(MOD(Table3[[#Headers],[9]],2),"", ", 0x"), IFERROR(VLOOKUP(S61,Таблица1[],5,0),0))</f>
        <v>6</v>
      </c>
      <c r="AQ61" t="str">
        <f>_xlfn.CONCAT(IF(MOD(Table3[[#Headers],[8]],2),"", ", 0x"), IFERROR(VLOOKUP(T61,Таблица1[],5,0),0))</f>
        <v>, 0x7</v>
      </c>
      <c r="AR61" t="str">
        <f>_xlfn.CONCAT(IF(MOD(Table3[[#Headers],[7]],2),"", ", 0x"), IFERROR(VLOOKUP(U61,Таблица1[],5,0),0))</f>
        <v>1</v>
      </c>
      <c r="AS61" t="str">
        <f>_xlfn.CONCAT(IF(MOD(Table3[[#Headers],[6]],2),"", ", 0x"), IFERROR(VLOOKUP(V61,Таблица1[],5,0),0))</f>
        <v>, 0x2</v>
      </c>
      <c r="AT61" t="str">
        <f>_xlfn.CONCAT(IF(MOD(Table3[[#Headers],[5]],2),"", ", 0x"), IFERROR(VLOOKUP(W61,Таблица1[],5,0),0))</f>
        <v>3</v>
      </c>
      <c r="AU61" t="str">
        <f>_xlfn.CONCAT(IF(MOD(Table3[[#Headers],[4]],2),"", ", 0x"), IFERROR(VLOOKUP(X61,Таблица1[],5,0),0))</f>
        <v>, 0x4</v>
      </c>
      <c r="AV61" t="str">
        <f>_xlfn.CONCAT(IF(MOD(Table3[[#Headers],[3]],2),"", ", 0x"), IFERROR(VLOOKUP(Y61,Таблица1[],5,0),0))</f>
        <v>5</v>
      </c>
      <c r="AW61" t="str">
        <f>_xlfn.CONCAT(IF(MOD(Table3[[#Headers],[2]],2),"", ", 0x"), IFERROR(VLOOKUP(Z61,Таблица1[],5,0),0))</f>
        <v>, 0x6</v>
      </c>
      <c r="AX61" t="str">
        <f>_xlfn.CONCAT(IF(MOD(Table3[[#Headers],[1]],2),"", ", 0x"), IFERROR(VLOOKUP(AA61,Таблица1[],5,0),0))</f>
        <v>7</v>
      </c>
    </row>
    <row r="62" spans="2:50" x14ac:dyDescent="0.45">
      <c r="B62" s="43">
        <v>8</v>
      </c>
      <c r="C62" s="43">
        <v>0</v>
      </c>
      <c r="D62" s="43">
        <v>8</v>
      </c>
      <c r="E62" s="43">
        <v>1</v>
      </c>
      <c r="F62" t="str">
        <f t="shared" si="0"/>
        <v xml:space="preserve">8,0,8,1 </v>
      </c>
      <c r="AA62" s="49" t="s">
        <v>37</v>
      </c>
      <c r="AC62" t="str">
        <f>CONCATENATE($X$2,F62,Table3[[#This Row],[20]],Table3[[#This Row],[19]],Table3[[#This Row],[18]],Table3[[#This Row],[17]],Table3[[#This Row],[16]],Table3[[#This Row],[15]],Table3[[#This Row],[14]],Table3[[#This Row],[13]],Table3[[#This Row],[12]],Table3[[#This Row],[11]],Table3[[#This Row],[10]],Table3[[#This Row],[9]],Table3[[#This Row],[8]],Table3[[#This Row],[7]],Table3[[#This Row],[6]],Table3[[#This Row],[5]],Table3[[#This Row],[4]],Table3[[#This Row],[3]],Table3[[#This Row],[2]],Table3[[#This Row],[1]])</f>
        <v>.DB   8,0,8,1 , 0x00, 0x00, 0x00, 0x00, 0x00, 0x00, 0x00, 0x00, 0x00, 0x05</v>
      </c>
      <c r="AD62" s="43" t="s">
        <v>24</v>
      </c>
      <c r="AE62" t="str">
        <f>_xlfn.CONCAT(IF(MOD(Table3[[#Headers],[20]],2),"", ", 0x"), IFERROR(VLOOKUP(H62,Таблица1[],5,0),0))</f>
        <v>, 0x0</v>
      </c>
      <c r="AF62" t="str">
        <f>_xlfn.CONCAT(IF(MOD(Table3[[#Headers],[19]],2),"", ", 0x"), IFERROR(VLOOKUP(I62,Таблица1[],5,0),0))</f>
        <v>0</v>
      </c>
      <c r="AG62" t="str">
        <f>_xlfn.CONCAT(IF(MOD(Table3[[#Headers],[18]],2),"", ", 0x"), IFERROR(VLOOKUP(J62,Таблица1[],5,0),0))</f>
        <v>, 0x0</v>
      </c>
      <c r="AH62" t="str">
        <f>_xlfn.CONCAT(IF(MOD(Table3[[#Headers],[17]],2),"", ", 0x"), IFERROR(VLOOKUP(K62,Таблица1[],5,0),0))</f>
        <v>0</v>
      </c>
      <c r="AI62" t="str">
        <f>_xlfn.CONCAT(IF(MOD(Table3[[#Headers],[16]],2),"", ", 0x"), IFERROR(VLOOKUP(L62,Таблица1[],5,0),0))</f>
        <v>, 0x0</v>
      </c>
      <c r="AJ62" t="str">
        <f>_xlfn.CONCAT(IF(MOD(Table3[[#Headers],[15]],2),"", ", 0x"), IFERROR(VLOOKUP(M62,Таблица1[],5,0),0))</f>
        <v>0</v>
      </c>
      <c r="AK62" t="str">
        <f>_xlfn.CONCAT(IF(MOD(Table3[[#Headers],[14]],2),"", ", 0x"), IFERROR(VLOOKUP(N62,Таблица1[],5,0),0))</f>
        <v>, 0x0</v>
      </c>
      <c r="AL62" t="str">
        <f>_xlfn.CONCAT(IF(MOD(Table3[[#Headers],[13]],2),"", ", 0x"), IFERROR(VLOOKUP(O62,Таблица1[],5,0),0))</f>
        <v>0</v>
      </c>
      <c r="AM62" t="str">
        <f>_xlfn.CONCAT(IF(MOD(Table3[[#Headers],[12]],2),"", ", 0x"), IFERROR(VLOOKUP(P62,Таблица1[],5,0),0))</f>
        <v>, 0x0</v>
      </c>
      <c r="AN62" t="str">
        <f>_xlfn.CONCAT(IF(MOD(Table3[[#Headers],[11]],2),"", ", 0x"), IFERROR(VLOOKUP(Q62,Таблица1[],5,0),0))</f>
        <v>0</v>
      </c>
      <c r="AO62" t="str">
        <f>_xlfn.CONCAT(IF(MOD(Table3[[#Headers],[10]],2),"", ", 0x"), IFERROR(VLOOKUP(R62,Таблица1[],5,0),0))</f>
        <v>, 0x0</v>
      </c>
      <c r="AP62" t="str">
        <f>_xlfn.CONCAT(IF(MOD(Table3[[#Headers],[9]],2),"", ", 0x"), IFERROR(VLOOKUP(S62,Таблица1[],5,0),0))</f>
        <v>0</v>
      </c>
      <c r="AQ62" t="str">
        <f>_xlfn.CONCAT(IF(MOD(Table3[[#Headers],[8]],2),"", ", 0x"), IFERROR(VLOOKUP(T62,Таблица1[],5,0),0))</f>
        <v>, 0x0</v>
      </c>
      <c r="AR62" t="str">
        <f>_xlfn.CONCAT(IF(MOD(Table3[[#Headers],[7]],2),"", ", 0x"), IFERROR(VLOOKUP(U62,Таблица1[],5,0),0))</f>
        <v>0</v>
      </c>
      <c r="AS62" t="str">
        <f>_xlfn.CONCAT(IF(MOD(Table3[[#Headers],[6]],2),"", ", 0x"), IFERROR(VLOOKUP(V62,Таблица1[],5,0),0))</f>
        <v>, 0x0</v>
      </c>
      <c r="AT62" t="str">
        <f>_xlfn.CONCAT(IF(MOD(Table3[[#Headers],[5]],2),"", ", 0x"), IFERROR(VLOOKUP(W62,Таблица1[],5,0),0))</f>
        <v>0</v>
      </c>
      <c r="AU62" t="str">
        <f>_xlfn.CONCAT(IF(MOD(Table3[[#Headers],[4]],2),"", ", 0x"), IFERROR(VLOOKUP(X62,Таблица1[],5,0),0))</f>
        <v>, 0x0</v>
      </c>
      <c r="AV62" t="str">
        <f>_xlfn.CONCAT(IF(MOD(Table3[[#Headers],[3]],2),"", ", 0x"), IFERROR(VLOOKUP(Y62,Таблица1[],5,0),0))</f>
        <v>0</v>
      </c>
      <c r="AW62" t="str">
        <f>_xlfn.CONCAT(IF(MOD(Table3[[#Headers],[2]],2),"", ", 0x"), IFERROR(VLOOKUP(Z62,Таблица1[],5,0),0))</f>
        <v>, 0x0</v>
      </c>
      <c r="AX62" t="str">
        <f>_xlfn.CONCAT(IF(MOD(Table3[[#Headers],[1]],2),"", ", 0x"), IFERROR(VLOOKUP(AA62,Таблица1[],5,0),0))</f>
        <v>5</v>
      </c>
    </row>
    <row r="63" spans="2:50" x14ac:dyDescent="0.45">
      <c r="B63" s="43">
        <v>8</v>
      </c>
      <c r="C63" s="43">
        <v>0</v>
      </c>
      <c r="D63" s="43">
        <v>8</v>
      </c>
      <c r="E63" s="43">
        <v>1</v>
      </c>
      <c r="F63" t="str">
        <f t="shared" si="0"/>
        <v xml:space="preserve">8,0,8,1 </v>
      </c>
      <c r="H63" s="50" t="s">
        <v>43</v>
      </c>
      <c r="Z63" s="49" t="s">
        <v>37</v>
      </c>
      <c r="AA63" s="49" t="s">
        <v>40</v>
      </c>
      <c r="AC63" t="str">
        <f>CONCATENATE($X$2,F63,Table3[[#This Row],[20]],Table3[[#This Row],[19]],Table3[[#This Row],[18]],Table3[[#This Row],[17]],Table3[[#This Row],[16]],Table3[[#This Row],[15]],Table3[[#This Row],[14]],Table3[[#This Row],[13]],Table3[[#This Row],[12]],Table3[[#This Row],[11]],Table3[[#This Row],[10]],Table3[[#This Row],[9]],Table3[[#This Row],[8]],Table3[[#This Row],[7]],Table3[[#This Row],[6]],Table3[[#This Row],[5]],Table3[[#This Row],[4]],Table3[[#This Row],[3]],Table3[[#This Row],[2]],Table3[[#This Row],[1]])</f>
        <v>.DB   8,0,8,1 , 0xf0, 0x00, 0x00, 0x00, 0x00, 0x00, 0x00, 0x00, 0x00, 0x57</v>
      </c>
      <c r="AD63" s="43" t="s">
        <v>24</v>
      </c>
      <c r="AE63" t="str">
        <f>_xlfn.CONCAT(IF(MOD(Table3[[#Headers],[20]],2),"", ", 0x"), IFERROR(VLOOKUP(H63,Таблица1[],5,0),0))</f>
        <v>, 0xf</v>
      </c>
      <c r="AF63" t="str">
        <f>_xlfn.CONCAT(IF(MOD(Table3[[#Headers],[19]],2),"", ", 0x"), IFERROR(VLOOKUP(I63,Таблица1[],5,0),0))</f>
        <v>0</v>
      </c>
      <c r="AG63" t="str">
        <f>_xlfn.CONCAT(IF(MOD(Table3[[#Headers],[18]],2),"", ", 0x"), IFERROR(VLOOKUP(J63,Таблица1[],5,0),0))</f>
        <v>, 0x0</v>
      </c>
      <c r="AH63" t="str">
        <f>_xlfn.CONCAT(IF(MOD(Table3[[#Headers],[17]],2),"", ", 0x"), IFERROR(VLOOKUP(K63,Таблица1[],5,0),0))</f>
        <v>0</v>
      </c>
      <c r="AI63" t="str">
        <f>_xlfn.CONCAT(IF(MOD(Table3[[#Headers],[16]],2),"", ", 0x"), IFERROR(VLOOKUP(L63,Таблица1[],5,0),0))</f>
        <v>, 0x0</v>
      </c>
      <c r="AJ63" t="str">
        <f>_xlfn.CONCAT(IF(MOD(Table3[[#Headers],[15]],2),"", ", 0x"), IFERROR(VLOOKUP(M63,Таблица1[],5,0),0))</f>
        <v>0</v>
      </c>
      <c r="AK63" t="str">
        <f>_xlfn.CONCAT(IF(MOD(Table3[[#Headers],[14]],2),"", ", 0x"), IFERROR(VLOOKUP(N63,Таблица1[],5,0),0))</f>
        <v>, 0x0</v>
      </c>
      <c r="AL63" t="str">
        <f>_xlfn.CONCAT(IF(MOD(Table3[[#Headers],[13]],2),"", ", 0x"), IFERROR(VLOOKUP(O63,Таблица1[],5,0),0))</f>
        <v>0</v>
      </c>
      <c r="AM63" t="str">
        <f>_xlfn.CONCAT(IF(MOD(Table3[[#Headers],[12]],2),"", ", 0x"), IFERROR(VLOOKUP(P63,Таблица1[],5,0),0))</f>
        <v>, 0x0</v>
      </c>
      <c r="AN63" t="str">
        <f>_xlfn.CONCAT(IF(MOD(Table3[[#Headers],[11]],2),"", ", 0x"), IFERROR(VLOOKUP(Q63,Таблица1[],5,0),0))</f>
        <v>0</v>
      </c>
      <c r="AO63" t="str">
        <f>_xlfn.CONCAT(IF(MOD(Table3[[#Headers],[10]],2),"", ", 0x"), IFERROR(VLOOKUP(R63,Таблица1[],5,0),0))</f>
        <v>, 0x0</v>
      </c>
      <c r="AP63" t="str">
        <f>_xlfn.CONCAT(IF(MOD(Table3[[#Headers],[9]],2),"", ", 0x"), IFERROR(VLOOKUP(S63,Таблица1[],5,0),0))</f>
        <v>0</v>
      </c>
      <c r="AQ63" t="str">
        <f>_xlfn.CONCAT(IF(MOD(Table3[[#Headers],[8]],2),"", ", 0x"), IFERROR(VLOOKUP(T63,Таблица1[],5,0),0))</f>
        <v>, 0x0</v>
      </c>
      <c r="AR63" t="str">
        <f>_xlfn.CONCAT(IF(MOD(Table3[[#Headers],[7]],2),"", ", 0x"), IFERROR(VLOOKUP(U63,Таблица1[],5,0),0))</f>
        <v>0</v>
      </c>
      <c r="AS63" t="str">
        <f>_xlfn.CONCAT(IF(MOD(Table3[[#Headers],[6]],2),"", ", 0x"), IFERROR(VLOOKUP(V63,Таблица1[],5,0),0))</f>
        <v>, 0x0</v>
      </c>
      <c r="AT63" t="str">
        <f>_xlfn.CONCAT(IF(MOD(Table3[[#Headers],[5]],2),"", ", 0x"), IFERROR(VLOOKUP(W63,Таблица1[],5,0),0))</f>
        <v>0</v>
      </c>
      <c r="AU63" t="str">
        <f>_xlfn.CONCAT(IF(MOD(Table3[[#Headers],[4]],2),"", ", 0x"), IFERROR(VLOOKUP(X63,Таблица1[],5,0),0))</f>
        <v>, 0x0</v>
      </c>
      <c r="AV63" t="str">
        <f>_xlfn.CONCAT(IF(MOD(Table3[[#Headers],[3]],2),"", ", 0x"), IFERROR(VLOOKUP(Y63,Таблица1[],5,0),0))</f>
        <v>0</v>
      </c>
      <c r="AW63" t="str">
        <f>_xlfn.CONCAT(IF(MOD(Table3[[#Headers],[2]],2),"", ", 0x"), IFERROR(VLOOKUP(Z63,Таблица1[],5,0),0))</f>
        <v>, 0x5</v>
      </c>
      <c r="AX63" t="str">
        <f>_xlfn.CONCAT(IF(MOD(Table3[[#Headers],[1]],2),"", ", 0x"), IFERROR(VLOOKUP(AA63,Таблица1[],5,0),0))</f>
        <v>7</v>
      </c>
    </row>
    <row r="64" spans="2:50" x14ac:dyDescent="0.45">
      <c r="B64" s="43">
        <v>8</v>
      </c>
      <c r="C64" s="43">
        <v>0</v>
      </c>
      <c r="D64" s="43">
        <v>8</v>
      </c>
      <c r="E64" s="43">
        <v>1</v>
      </c>
      <c r="F64" t="str">
        <f t="shared" si="0"/>
        <v xml:space="preserve">8,0,8,1 </v>
      </c>
      <c r="H64" s="50" t="s">
        <v>31</v>
      </c>
      <c r="I64" s="50" t="s">
        <v>43</v>
      </c>
      <c r="Y64" s="49" t="s">
        <v>37</v>
      </c>
      <c r="Z64" s="49" t="s">
        <v>40</v>
      </c>
      <c r="AC64" t="str">
        <f>CONCATENATE($X$2,F64,Table3[[#This Row],[20]],Table3[[#This Row],[19]],Table3[[#This Row],[18]],Table3[[#This Row],[17]],Table3[[#This Row],[16]],Table3[[#This Row],[15]],Table3[[#This Row],[14]],Table3[[#This Row],[13]],Table3[[#This Row],[12]],Table3[[#This Row],[11]],Table3[[#This Row],[10]],Table3[[#This Row],[9]],Table3[[#This Row],[8]],Table3[[#This Row],[7]],Table3[[#This Row],[6]],Table3[[#This Row],[5]],Table3[[#This Row],[4]],Table3[[#This Row],[3]],Table3[[#This Row],[2]],Table3[[#This Row],[1]])</f>
        <v>.DB   8,0,8,1 , 0x1f, 0x00, 0x00, 0x00, 0x00, 0x00, 0x00, 0x00, 0x05, 0x70</v>
      </c>
      <c r="AD64" s="43" t="s">
        <v>24</v>
      </c>
      <c r="AE64" t="str">
        <f>_xlfn.CONCAT(IF(MOD(Table3[[#Headers],[20]],2),"", ", 0x"), IFERROR(VLOOKUP(H64,Таблица1[],5,0),0))</f>
        <v>, 0x1</v>
      </c>
      <c r="AF64" t="str">
        <f>_xlfn.CONCAT(IF(MOD(Table3[[#Headers],[19]],2),"", ", 0x"), IFERROR(VLOOKUP(I64,Таблица1[],5,0),0))</f>
        <v>f</v>
      </c>
      <c r="AG64" t="str">
        <f>_xlfn.CONCAT(IF(MOD(Table3[[#Headers],[18]],2),"", ", 0x"), IFERROR(VLOOKUP(J64,Таблица1[],5,0),0))</f>
        <v>, 0x0</v>
      </c>
      <c r="AH64" t="str">
        <f>_xlfn.CONCAT(IF(MOD(Table3[[#Headers],[17]],2),"", ", 0x"), IFERROR(VLOOKUP(K64,Таблица1[],5,0),0))</f>
        <v>0</v>
      </c>
      <c r="AI64" t="str">
        <f>_xlfn.CONCAT(IF(MOD(Table3[[#Headers],[16]],2),"", ", 0x"), IFERROR(VLOOKUP(L64,Таблица1[],5,0),0))</f>
        <v>, 0x0</v>
      </c>
      <c r="AJ64" t="str">
        <f>_xlfn.CONCAT(IF(MOD(Table3[[#Headers],[15]],2),"", ", 0x"), IFERROR(VLOOKUP(M64,Таблица1[],5,0),0))</f>
        <v>0</v>
      </c>
      <c r="AK64" t="str">
        <f>_xlfn.CONCAT(IF(MOD(Table3[[#Headers],[14]],2),"", ", 0x"), IFERROR(VLOOKUP(N64,Таблица1[],5,0),0))</f>
        <v>, 0x0</v>
      </c>
      <c r="AL64" t="str">
        <f>_xlfn.CONCAT(IF(MOD(Table3[[#Headers],[13]],2),"", ", 0x"), IFERROR(VLOOKUP(O64,Таблица1[],5,0),0))</f>
        <v>0</v>
      </c>
      <c r="AM64" t="str">
        <f>_xlfn.CONCAT(IF(MOD(Table3[[#Headers],[12]],2),"", ", 0x"), IFERROR(VLOOKUP(P64,Таблица1[],5,0),0))</f>
        <v>, 0x0</v>
      </c>
      <c r="AN64" t="str">
        <f>_xlfn.CONCAT(IF(MOD(Table3[[#Headers],[11]],2),"", ", 0x"), IFERROR(VLOOKUP(Q64,Таблица1[],5,0),0))</f>
        <v>0</v>
      </c>
      <c r="AO64" t="str">
        <f>_xlfn.CONCAT(IF(MOD(Table3[[#Headers],[10]],2),"", ", 0x"), IFERROR(VLOOKUP(R64,Таблица1[],5,0),0))</f>
        <v>, 0x0</v>
      </c>
      <c r="AP64" t="str">
        <f>_xlfn.CONCAT(IF(MOD(Table3[[#Headers],[9]],2),"", ", 0x"), IFERROR(VLOOKUP(S64,Таблица1[],5,0),0))</f>
        <v>0</v>
      </c>
      <c r="AQ64" t="str">
        <f>_xlfn.CONCAT(IF(MOD(Table3[[#Headers],[8]],2),"", ", 0x"), IFERROR(VLOOKUP(T64,Таблица1[],5,0),0))</f>
        <v>, 0x0</v>
      </c>
      <c r="AR64" t="str">
        <f>_xlfn.CONCAT(IF(MOD(Table3[[#Headers],[7]],2),"", ", 0x"), IFERROR(VLOOKUP(U64,Таблица1[],5,0),0))</f>
        <v>0</v>
      </c>
      <c r="AS64" t="str">
        <f>_xlfn.CONCAT(IF(MOD(Table3[[#Headers],[6]],2),"", ", 0x"), IFERROR(VLOOKUP(V64,Таблица1[],5,0),0))</f>
        <v>, 0x0</v>
      </c>
      <c r="AT64" t="str">
        <f>_xlfn.CONCAT(IF(MOD(Table3[[#Headers],[5]],2),"", ", 0x"), IFERROR(VLOOKUP(W64,Таблица1[],5,0),0))</f>
        <v>0</v>
      </c>
      <c r="AU64" t="str">
        <f>_xlfn.CONCAT(IF(MOD(Table3[[#Headers],[4]],2),"", ", 0x"), IFERROR(VLOOKUP(X64,Таблица1[],5,0),0))</f>
        <v>, 0x0</v>
      </c>
      <c r="AV64" t="str">
        <f>_xlfn.CONCAT(IF(MOD(Table3[[#Headers],[3]],2),"", ", 0x"), IFERROR(VLOOKUP(Y64,Таблица1[],5,0),0))</f>
        <v>5</v>
      </c>
      <c r="AW64" t="str">
        <f>_xlfn.CONCAT(IF(MOD(Table3[[#Headers],[2]],2),"", ", 0x"), IFERROR(VLOOKUP(Z64,Таблица1[],5,0),0))</f>
        <v>, 0x7</v>
      </c>
      <c r="AX64" t="str">
        <f>_xlfn.CONCAT(IF(MOD(Table3[[#Headers],[1]],2),"", ", 0x"), IFERROR(VLOOKUP(AA64,Таблица1[],5,0),0))</f>
        <v>0</v>
      </c>
    </row>
    <row r="65" spans="2:50" x14ac:dyDescent="0.45">
      <c r="B65" s="43">
        <v>8</v>
      </c>
      <c r="C65" s="43">
        <v>0</v>
      </c>
      <c r="D65" s="43">
        <v>8</v>
      </c>
      <c r="E65" s="43">
        <v>1</v>
      </c>
      <c r="F65" t="str">
        <f t="shared" si="0"/>
        <v xml:space="preserve">8,0,8,1 </v>
      </c>
      <c r="I65" s="50" t="s">
        <v>31</v>
      </c>
      <c r="J65" s="50" t="s">
        <v>43</v>
      </c>
      <c r="X65" s="49" t="s">
        <v>37</v>
      </c>
      <c r="Y65" s="49" t="s">
        <v>40</v>
      </c>
      <c r="AC65" t="str">
        <f>CONCATENATE($X$2,F65,Table3[[#This Row],[20]],Table3[[#This Row],[19]],Table3[[#This Row],[18]],Table3[[#This Row],[17]],Table3[[#This Row],[16]],Table3[[#This Row],[15]],Table3[[#This Row],[14]],Table3[[#This Row],[13]],Table3[[#This Row],[12]],Table3[[#This Row],[11]],Table3[[#This Row],[10]],Table3[[#This Row],[9]],Table3[[#This Row],[8]],Table3[[#This Row],[7]],Table3[[#This Row],[6]],Table3[[#This Row],[5]],Table3[[#This Row],[4]],Table3[[#This Row],[3]],Table3[[#This Row],[2]],Table3[[#This Row],[1]])</f>
        <v>.DB   8,0,8,1 , 0x01, 0xf0, 0x00, 0x00, 0x00, 0x00, 0x00, 0x00, 0x57, 0x00</v>
      </c>
      <c r="AD65" s="43" t="s">
        <v>24</v>
      </c>
      <c r="AE65" t="str">
        <f>_xlfn.CONCAT(IF(MOD(Table3[[#Headers],[20]],2),"", ", 0x"), IFERROR(VLOOKUP(H65,Таблица1[],5,0),0))</f>
        <v>, 0x0</v>
      </c>
      <c r="AF65" t="str">
        <f>_xlfn.CONCAT(IF(MOD(Table3[[#Headers],[19]],2),"", ", 0x"), IFERROR(VLOOKUP(I65,Таблица1[],5,0),0))</f>
        <v>1</v>
      </c>
      <c r="AG65" t="str">
        <f>_xlfn.CONCAT(IF(MOD(Table3[[#Headers],[18]],2),"", ", 0x"), IFERROR(VLOOKUP(J65,Таблица1[],5,0),0))</f>
        <v>, 0xf</v>
      </c>
      <c r="AH65" t="str">
        <f>_xlfn.CONCAT(IF(MOD(Table3[[#Headers],[17]],2),"", ", 0x"), IFERROR(VLOOKUP(K65,Таблица1[],5,0),0))</f>
        <v>0</v>
      </c>
      <c r="AI65" t="str">
        <f>_xlfn.CONCAT(IF(MOD(Table3[[#Headers],[16]],2),"", ", 0x"), IFERROR(VLOOKUP(L65,Таблица1[],5,0),0))</f>
        <v>, 0x0</v>
      </c>
      <c r="AJ65" t="str">
        <f>_xlfn.CONCAT(IF(MOD(Table3[[#Headers],[15]],2),"", ", 0x"), IFERROR(VLOOKUP(M65,Таблица1[],5,0),0))</f>
        <v>0</v>
      </c>
      <c r="AK65" t="str">
        <f>_xlfn.CONCAT(IF(MOD(Table3[[#Headers],[14]],2),"", ", 0x"), IFERROR(VLOOKUP(N65,Таблица1[],5,0),0))</f>
        <v>, 0x0</v>
      </c>
      <c r="AL65" t="str">
        <f>_xlfn.CONCAT(IF(MOD(Table3[[#Headers],[13]],2),"", ", 0x"), IFERROR(VLOOKUP(O65,Таблица1[],5,0),0))</f>
        <v>0</v>
      </c>
      <c r="AM65" t="str">
        <f>_xlfn.CONCAT(IF(MOD(Table3[[#Headers],[12]],2),"", ", 0x"), IFERROR(VLOOKUP(P65,Таблица1[],5,0),0))</f>
        <v>, 0x0</v>
      </c>
      <c r="AN65" t="str">
        <f>_xlfn.CONCAT(IF(MOD(Table3[[#Headers],[11]],2),"", ", 0x"), IFERROR(VLOOKUP(Q65,Таблица1[],5,0),0))</f>
        <v>0</v>
      </c>
      <c r="AO65" t="str">
        <f>_xlfn.CONCAT(IF(MOD(Table3[[#Headers],[10]],2),"", ", 0x"), IFERROR(VLOOKUP(R65,Таблица1[],5,0),0))</f>
        <v>, 0x0</v>
      </c>
      <c r="AP65" t="str">
        <f>_xlfn.CONCAT(IF(MOD(Table3[[#Headers],[9]],2),"", ", 0x"), IFERROR(VLOOKUP(S65,Таблица1[],5,0),0))</f>
        <v>0</v>
      </c>
      <c r="AQ65" t="str">
        <f>_xlfn.CONCAT(IF(MOD(Table3[[#Headers],[8]],2),"", ", 0x"), IFERROR(VLOOKUP(T65,Таблица1[],5,0),0))</f>
        <v>, 0x0</v>
      </c>
      <c r="AR65" t="str">
        <f>_xlfn.CONCAT(IF(MOD(Table3[[#Headers],[7]],2),"", ", 0x"), IFERROR(VLOOKUP(U65,Таблица1[],5,0),0))</f>
        <v>0</v>
      </c>
      <c r="AS65" t="str">
        <f>_xlfn.CONCAT(IF(MOD(Table3[[#Headers],[6]],2),"", ", 0x"), IFERROR(VLOOKUP(V65,Таблица1[],5,0),0))</f>
        <v>, 0x0</v>
      </c>
      <c r="AT65" t="str">
        <f>_xlfn.CONCAT(IF(MOD(Table3[[#Headers],[5]],2),"", ", 0x"), IFERROR(VLOOKUP(W65,Таблица1[],5,0),0))</f>
        <v>0</v>
      </c>
      <c r="AU65" t="str">
        <f>_xlfn.CONCAT(IF(MOD(Table3[[#Headers],[4]],2),"", ", 0x"), IFERROR(VLOOKUP(X65,Таблица1[],5,0),0))</f>
        <v>, 0x5</v>
      </c>
      <c r="AV65" t="str">
        <f>_xlfn.CONCAT(IF(MOD(Table3[[#Headers],[3]],2),"", ", 0x"), IFERROR(VLOOKUP(Y65,Таблица1[],5,0),0))</f>
        <v>7</v>
      </c>
      <c r="AW65" t="str">
        <f>_xlfn.CONCAT(IF(MOD(Table3[[#Headers],[2]],2),"", ", 0x"), IFERROR(VLOOKUP(Z65,Таблица1[],5,0),0))</f>
        <v>, 0x0</v>
      </c>
      <c r="AX65" t="str">
        <f>_xlfn.CONCAT(IF(MOD(Table3[[#Headers],[1]],2),"", ", 0x"), IFERROR(VLOOKUP(AA65,Таблица1[],5,0),0))</f>
        <v>0</v>
      </c>
    </row>
    <row r="66" spans="2:50" x14ac:dyDescent="0.45">
      <c r="B66" s="43">
        <v>8</v>
      </c>
      <c r="C66" s="43">
        <v>0</v>
      </c>
      <c r="D66" s="43">
        <v>8</v>
      </c>
      <c r="E66" s="43">
        <v>1</v>
      </c>
      <c r="F66" t="str">
        <f t="shared" si="0"/>
        <v xml:space="preserve">8,0,8,1 </v>
      </c>
      <c r="J66" s="50" t="s">
        <v>31</v>
      </c>
      <c r="K66" s="50" t="s">
        <v>43</v>
      </c>
      <c r="W66" s="49" t="s">
        <v>37</v>
      </c>
      <c r="X66" s="49" t="s">
        <v>40</v>
      </c>
      <c r="AC66" t="str">
        <f>CONCATENATE($X$2,F66,Table3[[#This Row],[20]],Table3[[#This Row],[19]],Table3[[#This Row],[18]],Table3[[#This Row],[17]],Table3[[#This Row],[16]],Table3[[#This Row],[15]],Table3[[#This Row],[14]],Table3[[#This Row],[13]],Table3[[#This Row],[12]],Table3[[#This Row],[11]],Table3[[#This Row],[10]],Table3[[#This Row],[9]],Table3[[#This Row],[8]],Table3[[#This Row],[7]],Table3[[#This Row],[6]],Table3[[#This Row],[5]],Table3[[#This Row],[4]],Table3[[#This Row],[3]],Table3[[#This Row],[2]],Table3[[#This Row],[1]])</f>
        <v>.DB   8,0,8,1 , 0x00, 0x1f, 0x00, 0x00, 0x00, 0x00, 0x00, 0x05, 0x70, 0x00</v>
      </c>
      <c r="AD66" s="43" t="s">
        <v>24</v>
      </c>
      <c r="AE66" t="str">
        <f>_xlfn.CONCAT(IF(MOD(Table3[[#Headers],[20]],2),"", ", 0x"), IFERROR(VLOOKUP(H66,Таблица1[],5,0),0))</f>
        <v>, 0x0</v>
      </c>
      <c r="AF66" t="str">
        <f>_xlfn.CONCAT(IF(MOD(Table3[[#Headers],[19]],2),"", ", 0x"), IFERROR(VLOOKUP(I66,Таблица1[],5,0),0))</f>
        <v>0</v>
      </c>
      <c r="AG66" t="str">
        <f>_xlfn.CONCAT(IF(MOD(Table3[[#Headers],[18]],2),"", ", 0x"), IFERROR(VLOOKUP(J66,Таблица1[],5,0),0))</f>
        <v>, 0x1</v>
      </c>
      <c r="AH66" t="str">
        <f>_xlfn.CONCAT(IF(MOD(Table3[[#Headers],[17]],2),"", ", 0x"), IFERROR(VLOOKUP(K66,Таблица1[],5,0),0))</f>
        <v>f</v>
      </c>
      <c r="AI66" t="str">
        <f>_xlfn.CONCAT(IF(MOD(Table3[[#Headers],[16]],2),"", ", 0x"), IFERROR(VLOOKUP(L66,Таблица1[],5,0),0))</f>
        <v>, 0x0</v>
      </c>
      <c r="AJ66" t="str">
        <f>_xlfn.CONCAT(IF(MOD(Table3[[#Headers],[15]],2),"", ", 0x"), IFERROR(VLOOKUP(M66,Таблица1[],5,0),0))</f>
        <v>0</v>
      </c>
      <c r="AK66" t="str">
        <f>_xlfn.CONCAT(IF(MOD(Table3[[#Headers],[14]],2),"", ", 0x"), IFERROR(VLOOKUP(N66,Таблица1[],5,0),0))</f>
        <v>, 0x0</v>
      </c>
      <c r="AL66" t="str">
        <f>_xlfn.CONCAT(IF(MOD(Table3[[#Headers],[13]],2),"", ", 0x"), IFERROR(VLOOKUP(O66,Таблица1[],5,0),0))</f>
        <v>0</v>
      </c>
      <c r="AM66" t="str">
        <f>_xlfn.CONCAT(IF(MOD(Table3[[#Headers],[12]],2),"", ", 0x"), IFERROR(VLOOKUP(P66,Таблица1[],5,0),0))</f>
        <v>, 0x0</v>
      </c>
      <c r="AN66" t="str">
        <f>_xlfn.CONCAT(IF(MOD(Table3[[#Headers],[11]],2),"", ", 0x"), IFERROR(VLOOKUP(Q66,Таблица1[],5,0),0))</f>
        <v>0</v>
      </c>
      <c r="AO66" t="str">
        <f>_xlfn.CONCAT(IF(MOD(Table3[[#Headers],[10]],2),"", ", 0x"), IFERROR(VLOOKUP(R66,Таблица1[],5,0),0))</f>
        <v>, 0x0</v>
      </c>
      <c r="AP66" t="str">
        <f>_xlfn.CONCAT(IF(MOD(Table3[[#Headers],[9]],2),"", ", 0x"), IFERROR(VLOOKUP(S66,Таблица1[],5,0),0))</f>
        <v>0</v>
      </c>
      <c r="AQ66" t="str">
        <f>_xlfn.CONCAT(IF(MOD(Table3[[#Headers],[8]],2),"", ", 0x"), IFERROR(VLOOKUP(T66,Таблица1[],5,0),0))</f>
        <v>, 0x0</v>
      </c>
      <c r="AR66" t="str">
        <f>_xlfn.CONCAT(IF(MOD(Table3[[#Headers],[7]],2),"", ", 0x"), IFERROR(VLOOKUP(U66,Таблица1[],5,0),0))</f>
        <v>0</v>
      </c>
      <c r="AS66" t="str">
        <f>_xlfn.CONCAT(IF(MOD(Table3[[#Headers],[6]],2),"", ", 0x"), IFERROR(VLOOKUP(V66,Таблица1[],5,0),0))</f>
        <v>, 0x0</v>
      </c>
      <c r="AT66" t="str">
        <f>_xlfn.CONCAT(IF(MOD(Table3[[#Headers],[5]],2),"", ", 0x"), IFERROR(VLOOKUP(W66,Таблица1[],5,0),0))</f>
        <v>5</v>
      </c>
      <c r="AU66" t="str">
        <f>_xlfn.CONCAT(IF(MOD(Table3[[#Headers],[4]],2),"", ", 0x"), IFERROR(VLOOKUP(X66,Таблица1[],5,0),0))</f>
        <v>, 0x7</v>
      </c>
      <c r="AV66" t="str">
        <f>_xlfn.CONCAT(IF(MOD(Table3[[#Headers],[3]],2),"", ", 0x"), IFERROR(VLOOKUP(Y66,Таблица1[],5,0),0))</f>
        <v>0</v>
      </c>
      <c r="AW66" t="str">
        <f>_xlfn.CONCAT(IF(MOD(Table3[[#Headers],[2]],2),"", ", 0x"), IFERROR(VLOOKUP(Z66,Таблица1[],5,0),0))</f>
        <v>, 0x0</v>
      </c>
      <c r="AX66" t="str">
        <f>_xlfn.CONCAT(IF(MOD(Table3[[#Headers],[1]],2),"", ", 0x"), IFERROR(VLOOKUP(AA66,Таблица1[],5,0),0))</f>
        <v>0</v>
      </c>
    </row>
    <row r="67" spans="2:50" x14ac:dyDescent="0.45">
      <c r="B67" s="43">
        <v>8</v>
      </c>
      <c r="C67" s="43">
        <v>0</v>
      </c>
      <c r="D67" s="43">
        <v>8</v>
      </c>
      <c r="E67" s="43">
        <v>1</v>
      </c>
      <c r="F67" t="str">
        <f t="shared" si="0"/>
        <v xml:space="preserve">8,0,8,1 </v>
      </c>
      <c r="K67" s="50" t="s">
        <v>31</v>
      </c>
      <c r="L67" s="50" t="s">
        <v>43</v>
      </c>
      <c r="V67" s="49" t="s">
        <v>37</v>
      </c>
      <c r="W67" s="49" t="s">
        <v>40</v>
      </c>
      <c r="AC67" t="str">
        <f>CONCATENATE($X$2,F67,Table3[[#This Row],[20]],Table3[[#This Row],[19]],Table3[[#This Row],[18]],Table3[[#This Row],[17]],Table3[[#This Row],[16]],Table3[[#This Row],[15]],Table3[[#This Row],[14]],Table3[[#This Row],[13]],Table3[[#This Row],[12]],Table3[[#This Row],[11]],Table3[[#This Row],[10]],Table3[[#This Row],[9]],Table3[[#This Row],[8]],Table3[[#This Row],[7]],Table3[[#This Row],[6]],Table3[[#This Row],[5]],Table3[[#This Row],[4]],Table3[[#This Row],[3]],Table3[[#This Row],[2]],Table3[[#This Row],[1]])</f>
        <v>.DB   8,0,8,1 , 0x00, 0x01, 0xf0, 0x00, 0x00, 0x00, 0x00, 0x57, 0x00, 0x00</v>
      </c>
      <c r="AD67" s="43" t="s">
        <v>24</v>
      </c>
      <c r="AE67" t="str">
        <f>_xlfn.CONCAT(IF(MOD(Table3[[#Headers],[20]],2),"", ", 0x"), IFERROR(VLOOKUP(H67,Таблица1[],5,0),0))</f>
        <v>, 0x0</v>
      </c>
      <c r="AF67" t="str">
        <f>_xlfn.CONCAT(IF(MOD(Table3[[#Headers],[19]],2),"", ", 0x"), IFERROR(VLOOKUP(I67,Таблица1[],5,0),0))</f>
        <v>0</v>
      </c>
      <c r="AG67" t="str">
        <f>_xlfn.CONCAT(IF(MOD(Table3[[#Headers],[18]],2),"", ", 0x"), IFERROR(VLOOKUP(J67,Таблица1[],5,0),0))</f>
        <v>, 0x0</v>
      </c>
      <c r="AH67" t="str">
        <f>_xlfn.CONCAT(IF(MOD(Table3[[#Headers],[17]],2),"", ", 0x"), IFERROR(VLOOKUP(K67,Таблица1[],5,0),0))</f>
        <v>1</v>
      </c>
      <c r="AI67" t="str">
        <f>_xlfn.CONCAT(IF(MOD(Table3[[#Headers],[16]],2),"", ", 0x"), IFERROR(VLOOKUP(L67,Таблица1[],5,0),0))</f>
        <v>, 0xf</v>
      </c>
      <c r="AJ67" t="str">
        <f>_xlfn.CONCAT(IF(MOD(Table3[[#Headers],[15]],2),"", ", 0x"), IFERROR(VLOOKUP(M67,Таблица1[],5,0),0))</f>
        <v>0</v>
      </c>
      <c r="AK67" t="str">
        <f>_xlfn.CONCAT(IF(MOD(Table3[[#Headers],[14]],2),"", ", 0x"), IFERROR(VLOOKUP(N67,Таблица1[],5,0),0))</f>
        <v>, 0x0</v>
      </c>
      <c r="AL67" t="str">
        <f>_xlfn.CONCAT(IF(MOD(Table3[[#Headers],[13]],2),"", ", 0x"), IFERROR(VLOOKUP(O67,Таблица1[],5,0),0))</f>
        <v>0</v>
      </c>
      <c r="AM67" t="str">
        <f>_xlfn.CONCAT(IF(MOD(Table3[[#Headers],[12]],2),"", ", 0x"), IFERROR(VLOOKUP(P67,Таблица1[],5,0),0))</f>
        <v>, 0x0</v>
      </c>
      <c r="AN67" t="str">
        <f>_xlfn.CONCAT(IF(MOD(Table3[[#Headers],[11]],2),"", ", 0x"), IFERROR(VLOOKUP(Q67,Таблица1[],5,0),0))</f>
        <v>0</v>
      </c>
      <c r="AO67" t="str">
        <f>_xlfn.CONCAT(IF(MOD(Table3[[#Headers],[10]],2),"", ", 0x"), IFERROR(VLOOKUP(R67,Таблица1[],5,0),0))</f>
        <v>, 0x0</v>
      </c>
      <c r="AP67" t="str">
        <f>_xlfn.CONCAT(IF(MOD(Table3[[#Headers],[9]],2),"", ", 0x"), IFERROR(VLOOKUP(S67,Таблица1[],5,0),0))</f>
        <v>0</v>
      </c>
      <c r="AQ67" t="str">
        <f>_xlfn.CONCAT(IF(MOD(Table3[[#Headers],[8]],2),"", ", 0x"), IFERROR(VLOOKUP(T67,Таблица1[],5,0),0))</f>
        <v>, 0x0</v>
      </c>
      <c r="AR67" t="str">
        <f>_xlfn.CONCAT(IF(MOD(Table3[[#Headers],[7]],2),"", ", 0x"), IFERROR(VLOOKUP(U67,Таблица1[],5,0),0))</f>
        <v>0</v>
      </c>
      <c r="AS67" t="str">
        <f>_xlfn.CONCAT(IF(MOD(Table3[[#Headers],[6]],2),"", ", 0x"), IFERROR(VLOOKUP(V67,Таблица1[],5,0),0))</f>
        <v>, 0x5</v>
      </c>
      <c r="AT67" t="str">
        <f>_xlfn.CONCAT(IF(MOD(Table3[[#Headers],[5]],2),"", ", 0x"), IFERROR(VLOOKUP(W67,Таблица1[],5,0),0))</f>
        <v>7</v>
      </c>
      <c r="AU67" t="str">
        <f>_xlfn.CONCAT(IF(MOD(Table3[[#Headers],[4]],2),"", ", 0x"), IFERROR(VLOOKUP(X67,Таблица1[],5,0),0))</f>
        <v>, 0x0</v>
      </c>
      <c r="AV67" t="str">
        <f>_xlfn.CONCAT(IF(MOD(Table3[[#Headers],[3]],2),"", ", 0x"), IFERROR(VLOOKUP(Y67,Таблица1[],5,0),0))</f>
        <v>0</v>
      </c>
      <c r="AW67" t="str">
        <f>_xlfn.CONCAT(IF(MOD(Table3[[#Headers],[2]],2),"", ", 0x"), IFERROR(VLOOKUP(Z67,Таблица1[],5,0),0))</f>
        <v>, 0x0</v>
      </c>
      <c r="AX67" t="str">
        <f>_xlfn.CONCAT(IF(MOD(Table3[[#Headers],[1]],2),"", ", 0x"), IFERROR(VLOOKUP(AA67,Таблица1[],5,0),0))</f>
        <v>0</v>
      </c>
    </row>
    <row r="68" spans="2:50" x14ac:dyDescent="0.45">
      <c r="B68" s="43">
        <v>8</v>
      </c>
      <c r="C68" s="43">
        <v>0</v>
      </c>
      <c r="D68" s="43">
        <v>8</v>
      </c>
      <c r="E68" s="43">
        <v>1</v>
      </c>
      <c r="F68" t="str">
        <f t="shared" si="0"/>
        <v xml:space="preserve">8,0,8,1 </v>
      </c>
      <c r="L68" s="50" t="s">
        <v>31</v>
      </c>
      <c r="M68" s="50" t="s">
        <v>43</v>
      </c>
      <c r="U68" s="49" t="s">
        <v>37</v>
      </c>
      <c r="V68" s="49" t="s">
        <v>40</v>
      </c>
      <c r="AC68" t="str">
        <f>CONCATENATE($X$2,F68,Table3[[#This Row],[20]],Table3[[#This Row],[19]],Table3[[#This Row],[18]],Table3[[#This Row],[17]],Table3[[#This Row],[16]],Table3[[#This Row],[15]],Table3[[#This Row],[14]],Table3[[#This Row],[13]],Table3[[#This Row],[12]],Table3[[#This Row],[11]],Table3[[#This Row],[10]],Table3[[#This Row],[9]],Table3[[#This Row],[8]],Table3[[#This Row],[7]],Table3[[#This Row],[6]],Table3[[#This Row],[5]],Table3[[#This Row],[4]],Table3[[#This Row],[3]],Table3[[#This Row],[2]],Table3[[#This Row],[1]])</f>
        <v>.DB   8,0,8,1 , 0x00, 0x00, 0x1f, 0x00, 0x00, 0x00, 0x05, 0x70, 0x00, 0x00</v>
      </c>
      <c r="AD68" s="43" t="s">
        <v>24</v>
      </c>
      <c r="AE68" t="str">
        <f>_xlfn.CONCAT(IF(MOD(Table3[[#Headers],[20]],2),"", ", 0x"), IFERROR(VLOOKUP(H68,Таблица1[],5,0),0))</f>
        <v>, 0x0</v>
      </c>
      <c r="AF68" t="str">
        <f>_xlfn.CONCAT(IF(MOD(Table3[[#Headers],[19]],2),"", ", 0x"), IFERROR(VLOOKUP(I68,Таблица1[],5,0),0))</f>
        <v>0</v>
      </c>
      <c r="AG68" t="str">
        <f>_xlfn.CONCAT(IF(MOD(Table3[[#Headers],[18]],2),"", ", 0x"), IFERROR(VLOOKUP(J68,Таблица1[],5,0),0))</f>
        <v>, 0x0</v>
      </c>
      <c r="AH68" t="str">
        <f>_xlfn.CONCAT(IF(MOD(Table3[[#Headers],[17]],2),"", ", 0x"), IFERROR(VLOOKUP(K68,Таблица1[],5,0),0))</f>
        <v>0</v>
      </c>
      <c r="AI68" t="str">
        <f>_xlfn.CONCAT(IF(MOD(Table3[[#Headers],[16]],2),"", ", 0x"), IFERROR(VLOOKUP(L68,Таблица1[],5,0),0))</f>
        <v>, 0x1</v>
      </c>
      <c r="AJ68" t="str">
        <f>_xlfn.CONCAT(IF(MOD(Table3[[#Headers],[15]],2),"", ", 0x"), IFERROR(VLOOKUP(M68,Таблица1[],5,0),0))</f>
        <v>f</v>
      </c>
      <c r="AK68" t="str">
        <f>_xlfn.CONCAT(IF(MOD(Table3[[#Headers],[14]],2),"", ", 0x"), IFERROR(VLOOKUP(N68,Таблица1[],5,0),0))</f>
        <v>, 0x0</v>
      </c>
      <c r="AL68" t="str">
        <f>_xlfn.CONCAT(IF(MOD(Table3[[#Headers],[13]],2),"", ", 0x"), IFERROR(VLOOKUP(O68,Таблица1[],5,0),0))</f>
        <v>0</v>
      </c>
      <c r="AM68" t="str">
        <f>_xlfn.CONCAT(IF(MOD(Table3[[#Headers],[12]],2),"", ", 0x"), IFERROR(VLOOKUP(P68,Таблица1[],5,0),0))</f>
        <v>, 0x0</v>
      </c>
      <c r="AN68" t="str">
        <f>_xlfn.CONCAT(IF(MOD(Table3[[#Headers],[11]],2),"", ", 0x"), IFERROR(VLOOKUP(Q68,Таблица1[],5,0),0))</f>
        <v>0</v>
      </c>
      <c r="AO68" t="str">
        <f>_xlfn.CONCAT(IF(MOD(Table3[[#Headers],[10]],2),"", ", 0x"), IFERROR(VLOOKUP(R68,Таблица1[],5,0),0))</f>
        <v>, 0x0</v>
      </c>
      <c r="AP68" t="str">
        <f>_xlfn.CONCAT(IF(MOD(Table3[[#Headers],[9]],2),"", ", 0x"), IFERROR(VLOOKUP(S68,Таблица1[],5,0),0))</f>
        <v>0</v>
      </c>
      <c r="AQ68" t="str">
        <f>_xlfn.CONCAT(IF(MOD(Table3[[#Headers],[8]],2),"", ", 0x"), IFERROR(VLOOKUP(T68,Таблица1[],5,0),0))</f>
        <v>, 0x0</v>
      </c>
      <c r="AR68" t="str">
        <f>_xlfn.CONCAT(IF(MOD(Table3[[#Headers],[7]],2),"", ", 0x"), IFERROR(VLOOKUP(U68,Таблица1[],5,0),0))</f>
        <v>5</v>
      </c>
      <c r="AS68" t="str">
        <f>_xlfn.CONCAT(IF(MOD(Table3[[#Headers],[6]],2),"", ", 0x"), IFERROR(VLOOKUP(V68,Таблица1[],5,0),0))</f>
        <v>, 0x7</v>
      </c>
      <c r="AT68" t="str">
        <f>_xlfn.CONCAT(IF(MOD(Table3[[#Headers],[5]],2),"", ", 0x"), IFERROR(VLOOKUP(W68,Таблица1[],5,0),0))</f>
        <v>0</v>
      </c>
      <c r="AU68" t="str">
        <f>_xlfn.CONCAT(IF(MOD(Table3[[#Headers],[4]],2),"", ", 0x"), IFERROR(VLOOKUP(X68,Таблица1[],5,0),0))</f>
        <v>, 0x0</v>
      </c>
      <c r="AV68" t="str">
        <f>_xlfn.CONCAT(IF(MOD(Table3[[#Headers],[3]],2),"", ", 0x"), IFERROR(VLOOKUP(Y68,Таблица1[],5,0),0))</f>
        <v>0</v>
      </c>
      <c r="AW68" t="str">
        <f>_xlfn.CONCAT(IF(MOD(Table3[[#Headers],[2]],2),"", ", 0x"), IFERROR(VLOOKUP(Z68,Таблица1[],5,0),0))</f>
        <v>, 0x0</v>
      </c>
      <c r="AX68" t="str">
        <f>_xlfn.CONCAT(IF(MOD(Table3[[#Headers],[1]],2),"", ", 0x"), IFERROR(VLOOKUP(AA68,Таблица1[],5,0),0))</f>
        <v>0</v>
      </c>
    </row>
    <row r="69" spans="2:50" x14ac:dyDescent="0.45">
      <c r="B69" s="43">
        <v>8</v>
      </c>
      <c r="C69" s="43">
        <v>0</v>
      </c>
      <c r="D69" s="43">
        <v>8</v>
      </c>
      <c r="E69" s="43">
        <v>1</v>
      </c>
      <c r="F69" t="str">
        <f t="shared" si="0"/>
        <v xml:space="preserve">8,0,8,1 </v>
      </c>
      <c r="M69" s="50" t="s">
        <v>31</v>
      </c>
      <c r="N69" s="50" t="s">
        <v>43</v>
      </c>
      <c r="T69" s="49" t="s">
        <v>37</v>
      </c>
      <c r="U69" s="49" t="s">
        <v>40</v>
      </c>
      <c r="AC69" t="str">
        <f>CONCATENATE($X$2,F69,Table3[[#This Row],[20]],Table3[[#This Row],[19]],Table3[[#This Row],[18]],Table3[[#This Row],[17]],Table3[[#This Row],[16]],Table3[[#This Row],[15]],Table3[[#This Row],[14]],Table3[[#This Row],[13]],Table3[[#This Row],[12]],Table3[[#This Row],[11]],Table3[[#This Row],[10]],Table3[[#This Row],[9]],Table3[[#This Row],[8]],Table3[[#This Row],[7]],Table3[[#This Row],[6]],Table3[[#This Row],[5]],Table3[[#This Row],[4]],Table3[[#This Row],[3]],Table3[[#This Row],[2]],Table3[[#This Row],[1]])</f>
        <v>.DB   8,0,8,1 , 0x00, 0x00, 0x01, 0xf0, 0x00, 0x00, 0x57, 0x00, 0x00, 0x00</v>
      </c>
      <c r="AD69" s="43" t="s">
        <v>24</v>
      </c>
      <c r="AE69" t="str">
        <f>_xlfn.CONCAT(IF(MOD(Table3[[#Headers],[20]],2),"", ", 0x"), IFERROR(VLOOKUP(H69,Таблица1[],5,0),0))</f>
        <v>, 0x0</v>
      </c>
      <c r="AF69" t="str">
        <f>_xlfn.CONCAT(IF(MOD(Table3[[#Headers],[19]],2),"", ", 0x"), IFERROR(VLOOKUP(I69,Таблица1[],5,0),0))</f>
        <v>0</v>
      </c>
      <c r="AG69" t="str">
        <f>_xlfn.CONCAT(IF(MOD(Table3[[#Headers],[18]],2),"", ", 0x"), IFERROR(VLOOKUP(J69,Таблица1[],5,0),0))</f>
        <v>, 0x0</v>
      </c>
      <c r="AH69" t="str">
        <f>_xlfn.CONCAT(IF(MOD(Table3[[#Headers],[17]],2),"", ", 0x"), IFERROR(VLOOKUP(K69,Таблица1[],5,0),0))</f>
        <v>0</v>
      </c>
      <c r="AI69" t="str">
        <f>_xlfn.CONCAT(IF(MOD(Table3[[#Headers],[16]],2),"", ", 0x"), IFERROR(VLOOKUP(L69,Таблица1[],5,0),0))</f>
        <v>, 0x0</v>
      </c>
      <c r="AJ69" t="str">
        <f>_xlfn.CONCAT(IF(MOD(Table3[[#Headers],[15]],2),"", ", 0x"), IFERROR(VLOOKUP(M69,Таблица1[],5,0),0))</f>
        <v>1</v>
      </c>
      <c r="AK69" t="str">
        <f>_xlfn.CONCAT(IF(MOD(Table3[[#Headers],[14]],2),"", ", 0x"), IFERROR(VLOOKUP(N69,Таблица1[],5,0),0))</f>
        <v>, 0xf</v>
      </c>
      <c r="AL69" t="str">
        <f>_xlfn.CONCAT(IF(MOD(Table3[[#Headers],[13]],2),"", ", 0x"), IFERROR(VLOOKUP(O69,Таблица1[],5,0),0))</f>
        <v>0</v>
      </c>
      <c r="AM69" t="str">
        <f>_xlfn.CONCAT(IF(MOD(Table3[[#Headers],[12]],2),"", ", 0x"), IFERROR(VLOOKUP(P69,Таблица1[],5,0),0))</f>
        <v>, 0x0</v>
      </c>
      <c r="AN69" t="str">
        <f>_xlfn.CONCAT(IF(MOD(Table3[[#Headers],[11]],2),"", ", 0x"), IFERROR(VLOOKUP(Q69,Таблица1[],5,0),0))</f>
        <v>0</v>
      </c>
      <c r="AO69" t="str">
        <f>_xlfn.CONCAT(IF(MOD(Table3[[#Headers],[10]],2),"", ", 0x"), IFERROR(VLOOKUP(R69,Таблица1[],5,0),0))</f>
        <v>, 0x0</v>
      </c>
      <c r="AP69" t="str">
        <f>_xlfn.CONCAT(IF(MOD(Table3[[#Headers],[9]],2),"", ", 0x"), IFERROR(VLOOKUP(S69,Таблица1[],5,0),0))</f>
        <v>0</v>
      </c>
      <c r="AQ69" t="str">
        <f>_xlfn.CONCAT(IF(MOD(Table3[[#Headers],[8]],2),"", ", 0x"), IFERROR(VLOOKUP(T69,Таблица1[],5,0),0))</f>
        <v>, 0x5</v>
      </c>
      <c r="AR69" t="str">
        <f>_xlfn.CONCAT(IF(MOD(Table3[[#Headers],[7]],2),"", ", 0x"), IFERROR(VLOOKUP(U69,Таблица1[],5,0),0))</f>
        <v>7</v>
      </c>
      <c r="AS69" t="str">
        <f>_xlfn.CONCAT(IF(MOD(Table3[[#Headers],[6]],2),"", ", 0x"), IFERROR(VLOOKUP(V69,Таблица1[],5,0),0))</f>
        <v>, 0x0</v>
      </c>
      <c r="AT69" t="str">
        <f>_xlfn.CONCAT(IF(MOD(Table3[[#Headers],[5]],2),"", ", 0x"), IFERROR(VLOOKUP(W69,Таблица1[],5,0),0))</f>
        <v>0</v>
      </c>
      <c r="AU69" t="str">
        <f>_xlfn.CONCAT(IF(MOD(Table3[[#Headers],[4]],2),"", ", 0x"), IFERROR(VLOOKUP(X69,Таблица1[],5,0),0))</f>
        <v>, 0x0</v>
      </c>
      <c r="AV69" t="str">
        <f>_xlfn.CONCAT(IF(MOD(Table3[[#Headers],[3]],2),"", ", 0x"), IFERROR(VLOOKUP(Y69,Таблица1[],5,0),0))</f>
        <v>0</v>
      </c>
      <c r="AW69" t="str">
        <f>_xlfn.CONCAT(IF(MOD(Table3[[#Headers],[2]],2),"", ", 0x"), IFERROR(VLOOKUP(Z69,Таблица1[],5,0),0))</f>
        <v>, 0x0</v>
      </c>
      <c r="AX69" t="str">
        <f>_xlfn.CONCAT(IF(MOD(Table3[[#Headers],[1]],2),"", ", 0x"), IFERROR(VLOOKUP(AA69,Таблица1[],5,0),0))</f>
        <v>0</v>
      </c>
    </row>
    <row r="70" spans="2:50" x14ac:dyDescent="0.45">
      <c r="B70" s="43">
        <v>8</v>
      </c>
      <c r="C70" s="43">
        <v>0</v>
      </c>
      <c r="D70" s="43">
        <v>8</v>
      </c>
      <c r="E70" s="43">
        <v>1</v>
      </c>
      <c r="F70" t="str">
        <f t="shared" si="0"/>
        <v xml:space="preserve">8,0,8,1 </v>
      </c>
      <c r="N70" s="50" t="s">
        <v>31</v>
      </c>
      <c r="O70" s="50" t="s">
        <v>43</v>
      </c>
      <c r="S70" s="49" t="s">
        <v>37</v>
      </c>
      <c r="T70" s="49" t="s">
        <v>40</v>
      </c>
      <c r="AC70" t="str">
        <f>CONCATENATE($X$2,F70,Table3[[#This Row],[20]],Table3[[#This Row],[19]],Table3[[#This Row],[18]],Table3[[#This Row],[17]],Table3[[#This Row],[16]],Table3[[#This Row],[15]],Table3[[#This Row],[14]],Table3[[#This Row],[13]],Table3[[#This Row],[12]],Table3[[#This Row],[11]],Table3[[#This Row],[10]],Table3[[#This Row],[9]],Table3[[#This Row],[8]],Table3[[#This Row],[7]],Table3[[#This Row],[6]],Table3[[#This Row],[5]],Table3[[#This Row],[4]],Table3[[#This Row],[3]],Table3[[#This Row],[2]],Table3[[#This Row],[1]])</f>
        <v>.DB   8,0,8,1 , 0x00, 0x00, 0x00, 0x1f, 0x00, 0x05, 0x70, 0x00, 0x00, 0x00</v>
      </c>
      <c r="AD70" s="43" t="s">
        <v>24</v>
      </c>
      <c r="AE70" t="str">
        <f>_xlfn.CONCAT(IF(MOD(Table3[[#Headers],[20]],2),"", ", 0x"), IFERROR(VLOOKUP(H70,Таблица1[],5,0),0))</f>
        <v>, 0x0</v>
      </c>
      <c r="AF70" t="str">
        <f>_xlfn.CONCAT(IF(MOD(Table3[[#Headers],[19]],2),"", ", 0x"), IFERROR(VLOOKUP(I70,Таблица1[],5,0),0))</f>
        <v>0</v>
      </c>
      <c r="AG70" t="str">
        <f>_xlfn.CONCAT(IF(MOD(Table3[[#Headers],[18]],2),"", ", 0x"), IFERROR(VLOOKUP(J70,Таблица1[],5,0),0))</f>
        <v>, 0x0</v>
      </c>
      <c r="AH70" t="str">
        <f>_xlfn.CONCAT(IF(MOD(Table3[[#Headers],[17]],2),"", ", 0x"), IFERROR(VLOOKUP(K70,Таблица1[],5,0),0))</f>
        <v>0</v>
      </c>
      <c r="AI70" t="str">
        <f>_xlfn.CONCAT(IF(MOD(Table3[[#Headers],[16]],2),"", ", 0x"), IFERROR(VLOOKUP(L70,Таблица1[],5,0),0))</f>
        <v>, 0x0</v>
      </c>
      <c r="AJ70" t="str">
        <f>_xlfn.CONCAT(IF(MOD(Table3[[#Headers],[15]],2),"", ", 0x"), IFERROR(VLOOKUP(M70,Таблица1[],5,0),0))</f>
        <v>0</v>
      </c>
      <c r="AK70" t="str">
        <f>_xlfn.CONCAT(IF(MOD(Table3[[#Headers],[14]],2),"", ", 0x"), IFERROR(VLOOKUP(N70,Таблица1[],5,0),0))</f>
        <v>, 0x1</v>
      </c>
      <c r="AL70" t="str">
        <f>_xlfn.CONCAT(IF(MOD(Table3[[#Headers],[13]],2),"", ", 0x"), IFERROR(VLOOKUP(O70,Таблица1[],5,0),0))</f>
        <v>f</v>
      </c>
      <c r="AM70" t="str">
        <f>_xlfn.CONCAT(IF(MOD(Table3[[#Headers],[12]],2),"", ", 0x"), IFERROR(VLOOKUP(P70,Таблица1[],5,0),0))</f>
        <v>, 0x0</v>
      </c>
      <c r="AN70" t="str">
        <f>_xlfn.CONCAT(IF(MOD(Table3[[#Headers],[11]],2),"", ", 0x"), IFERROR(VLOOKUP(Q70,Таблица1[],5,0),0))</f>
        <v>0</v>
      </c>
      <c r="AO70" t="str">
        <f>_xlfn.CONCAT(IF(MOD(Table3[[#Headers],[10]],2),"", ", 0x"), IFERROR(VLOOKUP(R70,Таблица1[],5,0),0))</f>
        <v>, 0x0</v>
      </c>
      <c r="AP70" t="str">
        <f>_xlfn.CONCAT(IF(MOD(Table3[[#Headers],[9]],2),"", ", 0x"), IFERROR(VLOOKUP(S70,Таблица1[],5,0),0))</f>
        <v>5</v>
      </c>
      <c r="AQ70" t="str">
        <f>_xlfn.CONCAT(IF(MOD(Table3[[#Headers],[8]],2),"", ", 0x"), IFERROR(VLOOKUP(T70,Таблица1[],5,0),0))</f>
        <v>, 0x7</v>
      </c>
      <c r="AR70" t="str">
        <f>_xlfn.CONCAT(IF(MOD(Table3[[#Headers],[7]],2),"", ", 0x"), IFERROR(VLOOKUP(U70,Таблица1[],5,0),0))</f>
        <v>0</v>
      </c>
      <c r="AS70" t="str">
        <f>_xlfn.CONCAT(IF(MOD(Table3[[#Headers],[6]],2),"", ", 0x"), IFERROR(VLOOKUP(V70,Таблица1[],5,0),0))</f>
        <v>, 0x0</v>
      </c>
      <c r="AT70" t="str">
        <f>_xlfn.CONCAT(IF(MOD(Table3[[#Headers],[5]],2),"", ", 0x"), IFERROR(VLOOKUP(W70,Таблица1[],5,0),0))</f>
        <v>0</v>
      </c>
      <c r="AU70" t="str">
        <f>_xlfn.CONCAT(IF(MOD(Table3[[#Headers],[4]],2),"", ", 0x"), IFERROR(VLOOKUP(X70,Таблица1[],5,0),0))</f>
        <v>, 0x0</v>
      </c>
      <c r="AV70" t="str">
        <f>_xlfn.CONCAT(IF(MOD(Table3[[#Headers],[3]],2),"", ", 0x"), IFERROR(VLOOKUP(Y70,Таблица1[],5,0),0))</f>
        <v>0</v>
      </c>
      <c r="AW70" t="str">
        <f>_xlfn.CONCAT(IF(MOD(Table3[[#Headers],[2]],2),"", ", 0x"), IFERROR(VLOOKUP(Z70,Таблица1[],5,0),0))</f>
        <v>, 0x0</v>
      </c>
      <c r="AX70" t="str">
        <f>_xlfn.CONCAT(IF(MOD(Table3[[#Headers],[1]],2),"", ", 0x"), IFERROR(VLOOKUP(AA70,Таблица1[],5,0),0))</f>
        <v>0</v>
      </c>
    </row>
    <row r="71" spans="2:50" x14ac:dyDescent="0.45">
      <c r="B71" s="43">
        <v>8</v>
      </c>
      <c r="C71" s="43">
        <v>0</v>
      </c>
      <c r="D71" s="43">
        <v>8</v>
      </c>
      <c r="E71" s="43">
        <v>1</v>
      </c>
      <c r="F71" t="str">
        <f t="shared" si="0"/>
        <v xml:space="preserve">8,0,8,1 </v>
      </c>
      <c r="O71" s="50" t="s">
        <v>31</v>
      </c>
      <c r="P71" s="49" t="s">
        <v>43</v>
      </c>
      <c r="R71" s="49" t="s">
        <v>37</v>
      </c>
      <c r="S71" s="49" t="s">
        <v>40</v>
      </c>
      <c r="AC71" t="str">
        <f>CONCATENATE($X$2,F71,Table3[[#This Row],[20]],Table3[[#This Row],[19]],Table3[[#This Row],[18]],Table3[[#This Row],[17]],Table3[[#This Row],[16]],Table3[[#This Row],[15]],Table3[[#This Row],[14]],Table3[[#This Row],[13]],Table3[[#This Row],[12]],Table3[[#This Row],[11]],Table3[[#This Row],[10]],Table3[[#This Row],[9]],Table3[[#This Row],[8]],Table3[[#This Row],[7]],Table3[[#This Row],[6]],Table3[[#This Row],[5]],Table3[[#This Row],[4]],Table3[[#This Row],[3]],Table3[[#This Row],[2]],Table3[[#This Row],[1]])</f>
        <v>.DB   8,0,8,1 , 0x00, 0x00, 0x00, 0x01, 0xf0, 0x57, 0x00, 0x00, 0x00, 0x00</v>
      </c>
      <c r="AD71" s="43" t="s">
        <v>24</v>
      </c>
      <c r="AE71" t="str">
        <f>_xlfn.CONCAT(IF(MOD(Table3[[#Headers],[20]],2),"", ", 0x"), IFERROR(VLOOKUP(H71,Таблица1[],5,0),0))</f>
        <v>, 0x0</v>
      </c>
      <c r="AF71" t="str">
        <f>_xlfn.CONCAT(IF(MOD(Table3[[#Headers],[19]],2),"", ", 0x"), IFERROR(VLOOKUP(I71,Таблица1[],5,0),0))</f>
        <v>0</v>
      </c>
      <c r="AG71" t="str">
        <f>_xlfn.CONCAT(IF(MOD(Table3[[#Headers],[18]],2),"", ", 0x"), IFERROR(VLOOKUP(J71,Таблица1[],5,0),0))</f>
        <v>, 0x0</v>
      </c>
      <c r="AH71" t="str">
        <f>_xlfn.CONCAT(IF(MOD(Table3[[#Headers],[17]],2),"", ", 0x"), IFERROR(VLOOKUP(K71,Таблица1[],5,0),0))</f>
        <v>0</v>
      </c>
      <c r="AI71" t="str">
        <f>_xlfn.CONCAT(IF(MOD(Table3[[#Headers],[16]],2),"", ", 0x"), IFERROR(VLOOKUP(L71,Таблица1[],5,0),0))</f>
        <v>, 0x0</v>
      </c>
      <c r="AJ71" t="str">
        <f>_xlfn.CONCAT(IF(MOD(Table3[[#Headers],[15]],2),"", ", 0x"), IFERROR(VLOOKUP(M71,Таблица1[],5,0),0))</f>
        <v>0</v>
      </c>
      <c r="AK71" t="str">
        <f>_xlfn.CONCAT(IF(MOD(Table3[[#Headers],[14]],2),"", ", 0x"), IFERROR(VLOOKUP(N71,Таблица1[],5,0),0))</f>
        <v>, 0x0</v>
      </c>
      <c r="AL71" t="str">
        <f>_xlfn.CONCAT(IF(MOD(Table3[[#Headers],[13]],2),"", ", 0x"), IFERROR(VLOOKUP(O71,Таблица1[],5,0),0))</f>
        <v>1</v>
      </c>
      <c r="AM71" t="str">
        <f>_xlfn.CONCAT(IF(MOD(Table3[[#Headers],[12]],2),"", ", 0x"), IFERROR(VLOOKUP(P71,Таблица1[],5,0),0))</f>
        <v>, 0xf</v>
      </c>
      <c r="AN71" t="str">
        <f>_xlfn.CONCAT(IF(MOD(Table3[[#Headers],[11]],2),"", ", 0x"), IFERROR(VLOOKUP(Q71,Таблица1[],5,0),0))</f>
        <v>0</v>
      </c>
      <c r="AO71" t="str">
        <f>_xlfn.CONCAT(IF(MOD(Table3[[#Headers],[10]],2),"", ", 0x"), IFERROR(VLOOKUP(R71,Таблица1[],5,0),0))</f>
        <v>, 0x5</v>
      </c>
      <c r="AP71" t="str">
        <f>_xlfn.CONCAT(IF(MOD(Table3[[#Headers],[9]],2),"", ", 0x"), IFERROR(VLOOKUP(S71,Таблица1[],5,0),0))</f>
        <v>7</v>
      </c>
      <c r="AQ71" t="str">
        <f>_xlfn.CONCAT(IF(MOD(Table3[[#Headers],[8]],2),"", ", 0x"), IFERROR(VLOOKUP(T71,Таблица1[],5,0),0))</f>
        <v>, 0x0</v>
      </c>
      <c r="AR71" t="str">
        <f>_xlfn.CONCAT(IF(MOD(Table3[[#Headers],[7]],2),"", ", 0x"), IFERROR(VLOOKUP(U71,Таблица1[],5,0),0))</f>
        <v>0</v>
      </c>
      <c r="AS71" t="str">
        <f>_xlfn.CONCAT(IF(MOD(Table3[[#Headers],[6]],2),"", ", 0x"), IFERROR(VLOOKUP(V71,Таблица1[],5,0),0))</f>
        <v>, 0x0</v>
      </c>
      <c r="AT71" t="str">
        <f>_xlfn.CONCAT(IF(MOD(Table3[[#Headers],[5]],2),"", ", 0x"), IFERROR(VLOOKUP(W71,Таблица1[],5,0),0))</f>
        <v>0</v>
      </c>
      <c r="AU71" t="str">
        <f>_xlfn.CONCAT(IF(MOD(Table3[[#Headers],[4]],2),"", ", 0x"), IFERROR(VLOOKUP(X71,Таблица1[],5,0),0))</f>
        <v>, 0x0</v>
      </c>
      <c r="AV71" t="str">
        <f>_xlfn.CONCAT(IF(MOD(Table3[[#Headers],[3]],2),"", ", 0x"), IFERROR(VLOOKUP(Y71,Таблица1[],5,0),0))</f>
        <v>0</v>
      </c>
      <c r="AW71" t="str">
        <f>_xlfn.CONCAT(IF(MOD(Table3[[#Headers],[2]],2),"", ", 0x"), IFERROR(VLOOKUP(Z71,Таблица1[],5,0),0))</f>
        <v>, 0x0</v>
      </c>
      <c r="AX71" t="str">
        <f>_xlfn.CONCAT(IF(MOD(Table3[[#Headers],[1]],2),"", ", 0x"), IFERROR(VLOOKUP(AA71,Таблица1[],5,0),0))</f>
        <v>0</v>
      </c>
    </row>
    <row r="72" spans="2:50" x14ac:dyDescent="0.45">
      <c r="B72" s="43">
        <v>8</v>
      </c>
      <c r="C72" s="43">
        <v>0</v>
      </c>
      <c r="D72" s="43">
        <v>8</v>
      </c>
      <c r="E72" s="43">
        <v>1</v>
      </c>
      <c r="F72" t="str">
        <f t="shared" si="0"/>
        <v xml:space="preserve">8,0,8,1 </v>
      </c>
      <c r="P72" s="49" t="s">
        <v>31</v>
      </c>
      <c r="Q72" s="49" t="s">
        <v>43</v>
      </c>
      <c r="R72" s="49" t="s">
        <v>40</v>
      </c>
      <c r="AC72" t="str">
        <f>CONCATENATE($X$2,F72,Table3[[#This Row],[20]],Table3[[#This Row],[19]],Table3[[#This Row],[18]],Table3[[#This Row],[17]],Table3[[#This Row],[16]],Table3[[#This Row],[15]],Table3[[#This Row],[14]],Table3[[#This Row],[13]],Table3[[#This Row],[12]],Table3[[#This Row],[11]],Table3[[#This Row],[10]],Table3[[#This Row],[9]],Table3[[#This Row],[8]],Table3[[#This Row],[7]],Table3[[#This Row],[6]],Table3[[#This Row],[5]],Table3[[#This Row],[4]],Table3[[#This Row],[3]],Table3[[#This Row],[2]],Table3[[#This Row],[1]])</f>
        <v>.DB   8,0,8,1 , 0x00, 0x00, 0x00, 0x00, 0x1f, 0x70, 0x00, 0x00, 0x00, 0x00</v>
      </c>
      <c r="AD72" s="43" t="s">
        <v>24</v>
      </c>
      <c r="AE72" t="str">
        <f>_xlfn.CONCAT(IF(MOD(Table3[[#Headers],[20]],2),"", ", 0x"), IFERROR(VLOOKUP(H72,Таблица1[],5,0),0))</f>
        <v>, 0x0</v>
      </c>
      <c r="AF72" t="str">
        <f>_xlfn.CONCAT(IF(MOD(Table3[[#Headers],[19]],2),"", ", 0x"), IFERROR(VLOOKUP(I72,Таблица1[],5,0),0))</f>
        <v>0</v>
      </c>
      <c r="AG72" t="str">
        <f>_xlfn.CONCAT(IF(MOD(Table3[[#Headers],[18]],2),"", ", 0x"), IFERROR(VLOOKUP(J72,Таблица1[],5,0),0))</f>
        <v>, 0x0</v>
      </c>
      <c r="AH72" t="str">
        <f>_xlfn.CONCAT(IF(MOD(Table3[[#Headers],[17]],2),"", ", 0x"), IFERROR(VLOOKUP(K72,Таблица1[],5,0),0))</f>
        <v>0</v>
      </c>
      <c r="AI72" t="str">
        <f>_xlfn.CONCAT(IF(MOD(Table3[[#Headers],[16]],2),"", ", 0x"), IFERROR(VLOOKUP(L72,Таблица1[],5,0),0))</f>
        <v>, 0x0</v>
      </c>
      <c r="AJ72" t="str">
        <f>_xlfn.CONCAT(IF(MOD(Table3[[#Headers],[15]],2),"", ", 0x"), IFERROR(VLOOKUP(M72,Таблица1[],5,0),0))</f>
        <v>0</v>
      </c>
      <c r="AK72" t="str">
        <f>_xlfn.CONCAT(IF(MOD(Table3[[#Headers],[14]],2),"", ", 0x"), IFERROR(VLOOKUP(N72,Таблица1[],5,0),0))</f>
        <v>, 0x0</v>
      </c>
      <c r="AL72" t="str">
        <f>_xlfn.CONCAT(IF(MOD(Table3[[#Headers],[13]],2),"", ", 0x"), IFERROR(VLOOKUP(O72,Таблица1[],5,0),0))</f>
        <v>0</v>
      </c>
      <c r="AM72" t="str">
        <f>_xlfn.CONCAT(IF(MOD(Table3[[#Headers],[12]],2),"", ", 0x"), IFERROR(VLOOKUP(P72,Таблица1[],5,0),0))</f>
        <v>, 0x1</v>
      </c>
      <c r="AN72" t="str">
        <f>_xlfn.CONCAT(IF(MOD(Table3[[#Headers],[11]],2),"", ", 0x"), IFERROR(VLOOKUP(Q72,Таблица1[],5,0),0))</f>
        <v>f</v>
      </c>
      <c r="AO72" t="str">
        <f>_xlfn.CONCAT(IF(MOD(Table3[[#Headers],[10]],2),"", ", 0x"), IFERROR(VLOOKUP(R72,Таблица1[],5,0),0))</f>
        <v>, 0x7</v>
      </c>
      <c r="AP72" t="str">
        <f>_xlfn.CONCAT(IF(MOD(Table3[[#Headers],[9]],2),"", ", 0x"), IFERROR(VLOOKUP(S72,Таблица1[],5,0),0))</f>
        <v>0</v>
      </c>
      <c r="AQ72" t="str">
        <f>_xlfn.CONCAT(IF(MOD(Table3[[#Headers],[8]],2),"", ", 0x"), IFERROR(VLOOKUP(T72,Таблица1[],5,0),0))</f>
        <v>, 0x0</v>
      </c>
      <c r="AR72" t="str">
        <f>_xlfn.CONCAT(IF(MOD(Table3[[#Headers],[7]],2),"", ", 0x"), IFERROR(VLOOKUP(U72,Таблица1[],5,0),0))</f>
        <v>0</v>
      </c>
      <c r="AS72" t="str">
        <f>_xlfn.CONCAT(IF(MOD(Table3[[#Headers],[6]],2),"", ", 0x"), IFERROR(VLOOKUP(V72,Таблица1[],5,0),0))</f>
        <v>, 0x0</v>
      </c>
      <c r="AT72" t="str">
        <f>_xlfn.CONCAT(IF(MOD(Table3[[#Headers],[5]],2),"", ", 0x"), IFERROR(VLOOKUP(W72,Таблица1[],5,0),0))</f>
        <v>0</v>
      </c>
      <c r="AU72" t="str">
        <f>_xlfn.CONCAT(IF(MOD(Table3[[#Headers],[4]],2),"", ", 0x"), IFERROR(VLOOKUP(X72,Таблица1[],5,0),0))</f>
        <v>, 0x0</v>
      </c>
      <c r="AV72" t="str">
        <f>_xlfn.CONCAT(IF(MOD(Table3[[#Headers],[3]],2),"", ", 0x"), IFERROR(VLOOKUP(Y72,Таблица1[],5,0),0))</f>
        <v>0</v>
      </c>
      <c r="AW72" t="str">
        <f>_xlfn.CONCAT(IF(MOD(Table3[[#Headers],[2]],2),"", ", 0x"), IFERROR(VLOOKUP(Z72,Таблица1[],5,0),0))</f>
        <v>, 0x0</v>
      </c>
      <c r="AX72" t="str">
        <f>_xlfn.CONCAT(IF(MOD(Table3[[#Headers],[1]],2),"", ", 0x"), IFERROR(VLOOKUP(AA72,Таблица1[],5,0),0))</f>
        <v>0</v>
      </c>
    </row>
    <row r="73" spans="2:50" x14ac:dyDescent="0.45">
      <c r="B73" s="43">
        <v>8</v>
      </c>
      <c r="C73" s="43">
        <v>0</v>
      </c>
      <c r="D73" s="43">
        <v>8</v>
      </c>
      <c r="E73" s="43">
        <v>1</v>
      </c>
      <c r="F73" t="str">
        <f t="shared" si="0"/>
        <v xml:space="preserve">8,0,8,1 </v>
      </c>
      <c r="P73" s="49" t="s">
        <v>37</v>
      </c>
      <c r="Q73" s="49" t="s">
        <v>31</v>
      </c>
      <c r="R73" s="49" t="s">
        <v>43</v>
      </c>
      <c r="AC73" t="str">
        <f>CONCATENATE($X$2,F73,Table3[[#This Row],[20]],Table3[[#This Row],[19]],Table3[[#This Row],[18]],Table3[[#This Row],[17]],Table3[[#This Row],[16]],Table3[[#This Row],[15]],Table3[[#This Row],[14]],Table3[[#This Row],[13]],Table3[[#This Row],[12]],Table3[[#This Row],[11]],Table3[[#This Row],[10]],Table3[[#This Row],[9]],Table3[[#This Row],[8]],Table3[[#This Row],[7]],Table3[[#This Row],[6]],Table3[[#This Row],[5]],Table3[[#This Row],[4]],Table3[[#This Row],[3]],Table3[[#This Row],[2]],Table3[[#This Row],[1]])</f>
        <v>.DB   8,0,8,1 , 0x00, 0x00, 0x00, 0x00, 0x51, 0xf0, 0x00, 0x00, 0x00, 0x00</v>
      </c>
      <c r="AD73" s="43" t="s">
        <v>24</v>
      </c>
      <c r="AE73" t="str">
        <f>_xlfn.CONCAT(IF(MOD(Table3[[#Headers],[20]],2),"", ", 0x"), IFERROR(VLOOKUP(H73,Таблица1[],5,0),0))</f>
        <v>, 0x0</v>
      </c>
      <c r="AF73" t="str">
        <f>_xlfn.CONCAT(IF(MOD(Table3[[#Headers],[19]],2),"", ", 0x"), IFERROR(VLOOKUP(I73,Таблица1[],5,0),0))</f>
        <v>0</v>
      </c>
      <c r="AG73" t="str">
        <f>_xlfn.CONCAT(IF(MOD(Table3[[#Headers],[18]],2),"", ", 0x"), IFERROR(VLOOKUP(J73,Таблица1[],5,0),0))</f>
        <v>, 0x0</v>
      </c>
      <c r="AH73" t="str">
        <f>_xlfn.CONCAT(IF(MOD(Table3[[#Headers],[17]],2),"", ", 0x"), IFERROR(VLOOKUP(K73,Таблица1[],5,0),0))</f>
        <v>0</v>
      </c>
      <c r="AI73" t="str">
        <f>_xlfn.CONCAT(IF(MOD(Table3[[#Headers],[16]],2),"", ", 0x"), IFERROR(VLOOKUP(L73,Таблица1[],5,0),0))</f>
        <v>, 0x0</v>
      </c>
      <c r="AJ73" t="str">
        <f>_xlfn.CONCAT(IF(MOD(Table3[[#Headers],[15]],2),"", ", 0x"), IFERROR(VLOOKUP(M73,Таблица1[],5,0),0))</f>
        <v>0</v>
      </c>
      <c r="AK73" t="str">
        <f>_xlfn.CONCAT(IF(MOD(Table3[[#Headers],[14]],2),"", ", 0x"), IFERROR(VLOOKUP(N73,Таблица1[],5,0),0))</f>
        <v>, 0x0</v>
      </c>
      <c r="AL73" t="str">
        <f>_xlfn.CONCAT(IF(MOD(Table3[[#Headers],[13]],2),"", ", 0x"), IFERROR(VLOOKUP(O73,Таблица1[],5,0),0))</f>
        <v>0</v>
      </c>
      <c r="AM73" t="str">
        <f>_xlfn.CONCAT(IF(MOD(Table3[[#Headers],[12]],2),"", ", 0x"), IFERROR(VLOOKUP(P73,Таблица1[],5,0),0))</f>
        <v>, 0x5</v>
      </c>
      <c r="AN73" t="str">
        <f>_xlfn.CONCAT(IF(MOD(Table3[[#Headers],[11]],2),"", ", 0x"), IFERROR(VLOOKUP(Q73,Таблица1[],5,0),0))</f>
        <v>1</v>
      </c>
      <c r="AO73" t="str">
        <f>_xlfn.CONCAT(IF(MOD(Table3[[#Headers],[10]],2),"", ", 0x"), IFERROR(VLOOKUP(R73,Таблица1[],5,0),0))</f>
        <v>, 0xf</v>
      </c>
      <c r="AP73" t="str">
        <f>_xlfn.CONCAT(IF(MOD(Table3[[#Headers],[9]],2),"", ", 0x"), IFERROR(VLOOKUP(S73,Таблица1[],5,0),0))</f>
        <v>0</v>
      </c>
      <c r="AQ73" t="str">
        <f>_xlfn.CONCAT(IF(MOD(Table3[[#Headers],[8]],2),"", ", 0x"), IFERROR(VLOOKUP(T73,Таблица1[],5,0),0))</f>
        <v>, 0x0</v>
      </c>
      <c r="AR73" t="str">
        <f>_xlfn.CONCAT(IF(MOD(Table3[[#Headers],[7]],2),"", ", 0x"), IFERROR(VLOOKUP(U73,Таблица1[],5,0),0))</f>
        <v>0</v>
      </c>
      <c r="AS73" t="str">
        <f>_xlfn.CONCAT(IF(MOD(Table3[[#Headers],[6]],2),"", ", 0x"), IFERROR(VLOOKUP(V73,Таблица1[],5,0),0))</f>
        <v>, 0x0</v>
      </c>
      <c r="AT73" t="str">
        <f>_xlfn.CONCAT(IF(MOD(Table3[[#Headers],[5]],2),"", ", 0x"), IFERROR(VLOOKUP(W73,Таблица1[],5,0),0))</f>
        <v>0</v>
      </c>
      <c r="AU73" t="str">
        <f>_xlfn.CONCAT(IF(MOD(Table3[[#Headers],[4]],2),"", ", 0x"), IFERROR(VLOOKUP(X73,Таблица1[],5,0),0))</f>
        <v>, 0x0</v>
      </c>
      <c r="AV73" t="str">
        <f>_xlfn.CONCAT(IF(MOD(Table3[[#Headers],[3]],2),"", ", 0x"), IFERROR(VLOOKUP(Y73,Таблица1[],5,0),0))</f>
        <v>0</v>
      </c>
      <c r="AW73" t="str">
        <f>_xlfn.CONCAT(IF(MOD(Table3[[#Headers],[2]],2),"", ", 0x"), IFERROR(VLOOKUP(Z73,Таблица1[],5,0),0))</f>
        <v>, 0x0</v>
      </c>
      <c r="AX73" t="str">
        <f>_xlfn.CONCAT(IF(MOD(Table3[[#Headers],[1]],2),"", ", 0x"), IFERROR(VLOOKUP(AA73,Таблица1[],5,0),0))</f>
        <v>0</v>
      </c>
    </row>
    <row r="74" spans="2:50" x14ac:dyDescent="0.45">
      <c r="B74" s="43">
        <v>8</v>
      </c>
      <c r="C74" s="43">
        <v>0</v>
      </c>
      <c r="D74" s="43">
        <v>8</v>
      </c>
      <c r="E74" s="43">
        <v>1</v>
      </c>
      <c r="F74" t="str">
        <f t="shared" si="0"/>
        <v xml:space="preserve">8,0,8,1 </v>
      </c>
      <c r="O74" s="50" t="s">
        <v>37</v>
      </c>
      <c r="P74" s="49" t="s">
        <v>40</v>
      </c>
      <c r="R74" s="49" t="s">
        <v>31</v>
      </c>
      <c r="S74" s="49" t="s">
        <v>43</v>
      </c>
      <c r="AC74" t="str">
        <f>CONCATENATE($X$2,F74,Table3[[#This Row],[20]],Table3[[#This Row],[19]],Table3[[#This Row],[18]],Table3[[#This Row],[17]],Table3[[#This Row],[16]],Table3[[#This Row],[15]],Table3[[#This Row],[14]],Table3[[#This Row],[13]],Table3[[#This Row],[12]],Table3[[#This Row],[11]],Table3[[#This Row],[10]],Table3[[#This Row],[9]],Table3[[#This Row],[8]],Table3[[#This Row],[7]],Table3[[#This Row],[6]],Table3[[#This Row],[5]],Table3[[#This Row],[4]],Table3[[#This Row],[3]],Table3[[#This Row],[2]],Table3[[#This Row],[1]])</f>
        <v>.DB   8,0,8,1 , 0x00, 0x00, 0x00, 0x05, 0x70, 0x1f, 0x00, 0x00, 0x00, 0x00</v>
      </c>
      <c r="AD74" s="43" t="s">
        <v>24</v>
      </c>
      <c r="AE74" t="str">
        <f>_xlfn.CONCAT(IF(MOD(Table3[[#Headers],[20]],2),"", ", 0x"), IFERROR(VLOOKUP(H74,Таблица1[],5,0),0))</f>
        <v>, 0x0</v>
      </c>
      <c r="AF74" t="str">
        <f>_xlfn.CONCAT(IF(MOD(Table3[[#Headers],[19]],2),"", ", 0x"), IFERROR(VLOOKUP(I74,Таблица1[],5,0),0))</f>
        <v>0</v>
      </c>
      <c r="AG74" t="str">
        <f>_xlfn.CONCAT(IF(MOD(Table3[[#Headers],[18]],2),"", ", 0x"), IFERROR(VLOOKUP(J74,Таблица1[],5,0),0))</f>
        <v>, 0x0</v>
      </c>
      <c r="AH74" t="str">
        <f>_xlfn.CONCAT(IF(MOD(Table3[[#Headers],[17]],2),"", ", 0x"), IFERROR(VLOOKUP(K74,Таблица1[],5,0),0))</f>
        <v>0</v>
      </c>
      <c r="AI74" t="str">
        <f>_xlfn.CONCAT(IF(MOD(Table3[[#Headers],[16]],2),"", ", 0x"), IFERROR(VLOOKUP(L74,Таблица1[],5,0),0))</f>
        <v>, 0x0</v>
      </c>
      <c r="AJ74" t="str">
        <f>_xlfn.CONCAT(IF(MOD(Table3[[#Headers],[15]],2),"", ", 0x"), IFERROR(VLOOKUP(M74,Таблица1[],5,0),0))</f>
        <v>0</v>
      </c>
      <c r="AK74" t="str">
        <f>_xlfn.CONCAT(IF(MOD(Table3[[#Headers],[14]],2),"", ", 0x"), IFERROR(VLOOKUP(N74,Таблица1[],5,0),0))</f>
        <v>, 0x0</v>
      </c>
      <c r="AL74" t="str">
        <f>_xlfn.CONCAT(IF(MOD(Table3[[#Headers],[13]],2),"", ", 0x"), IFERROR(VLOOKUP(O74,Таблица1[],5,0),0))</f>
        <v>5</v>
      </c>
      <c r="AM74" t="str">
        <f>_xlfn.CONCAT(IF(MOD(Table3[[#Headers],[12]],2),"", ", 0x"), IFERROR(VLOOKUP(P74,Таблица1[],5,0),0))</f>
        <v>, 0x7</v>
      </c>
      <c r="AN74" t="str">
        <f>_xlfn.CONCAT(IF(MOD(Table3[[#Headers],[11]],2),"", ", 0x"), IFERROR(VLOOKUP(Q74,Таблица1[],5,0),0))</f>
        <v>0</v>
      </c>
      <c r="AO74" t="str">
        <f>_xlfn.CONCAT(IF(MOD(Table3[[#Headers],[10]],2),"", ", 0x"), IFERROR(VLOOKUP(R74,Таблица1[],5,0),0))</f>
        <v>, 0x1</v>
      </c>
      <c r="AP74" t="str">
        <f>_xlfn.CONCAT(IF(MOD(Table3[[#Headers],[9]],2),"", ", 0x"), IFERROR(VLOOKUP(S74,Таблица1[],5,0),0))</f>
        <v>f</v>
      </c>
      <c r="AQ74" t="str">
        <f>_xlfn.CONCAT(IF(MOD(Table3[[#Headers],[8]],2),"", ", 0x"), IFERROR(VLOOKUP(T74,Таблица1[],5,0),0))</f>
        <v>, 0x0</v>
      </c>
      <c r="AR74" t="str">
        <f>_xlfn.CONCAT(IF(MOD(Table3[[#Headers],[7]],2),"", ", 0x"), IFERROR(VLOOKUP(U74,Таблица1[],5,0),0))</f>
        <v>0</v>
      </c>
      <c r="AS74" t="str">
        <f>_xlfn.CONCAT(IF(MOD(Table3[[#Headers],[6]],2),"", ", 0x"), IFERROR(VLOOKUP(V74,Таблица1[],5,0),0))</f>
        <v>, 0x0</v>
      </c>
      <c r="AT74" t="str">
        <f>_xlfn.CONCAT(IF(MOD(Table3[[#Headers],[5]],2),"", ", 0x"), IFERROR(VLOOKUP(W74,Таблица1[],5,0),0))</f>
        <v>0</v>
      </c>
      <c r="AU74" t="str">
        <f>_xlfn.CONCAT(IF(MOD(Table3[[#Headers],[4]],2),"", ", 0x"), IFERROR(VLOOKUP(X74,Таблица1[],5,0),0))</f>
        <v>, 0x0</v>
      </c>
      <c r="AV74" t="str">
        <f>_xlfn.CONCAT(IF(MOD(Table3[[#Headers],[3]],2),"", ", 0x"), IFERROR(VLOOKUP(Y74,Таблица1[],5,0),0))</f>
        <v>0</v>
      </c>
      <c r="AW74" t="str">
        <f>_xlfn.CONCAT(IF(MOD(Table3[[#Headers],[2]],2),"", ", 0x"), IFERROR(VLOOKUP(Z74,Таблица1[],5,0),0))</f>
        <v>, 0x0</v>
      </c>
      <c r="AX74" t="str">
        <f>_xlfn.CONCAT(IF(MOD(Table3[[#Headers],[1]],2),"", ", 0x"), IFERROR(VLOOKUP(AA74,Таблица1[],5,0),0))</f>
        <v>0</v>
      </c>
    </row>
    <row r="75" spans="2:50" x14ac:dyDescent="0.45">
      <c r="B75" s="43">
        <v>8</v>
      </c>
      <c r="C75" s="43">
        <v>0</v>
      </c>
      <c r="D75" s="43">
        <v>8</v>
      </c>
      <c r="E75" s="43">
        <v>1</v>
      </c>
      <c r="F75" t="str">
        <f t="shared" si="0"/>
        <v xml:space="preserve">8,0,8,1 </v>
      </c>
      <c r="N75" s="50" t="s">
        <v>37</v>
      </c>
      <c r="O75" s="50" t="s">
        <v>40</v>
      </c>
      <c r="S75" s="49" t="s">
        <v>31</v>
      </c>
      <c r="T75" s="49" t="s">
        <v>43</v>
      </c>
      <c r="AC75" t="str">
        <f>CONCATENATE($X$2,F75,Table3[[#This Row],[20]],Table3[[#This Row],[19]],Table3[[#This Row],[18]],Table3[[#This Row],[17]],Table3[[#This Row],[16]],Table3[[#This Row],[15]],Table3[[#This Row],[14]],Table3[[#This Row],[13]],Table3[[#This Row],[12]],Table3[[#This Row],[11]],Table3[[#This Row],[10]],Table3[[#This Row],[9]],Table3[[#This Row],[8]],Table3[[#This Row],[7]],Table3[[#This Row],[6]],Table3[[#This Row],[5]],Table3[[#This Row],[4]],Table3[[#This Row],[3]],Table3[[#This Row],[2]],Table3[[#This Row],[1]])</f>
        <v>.DB   8,0,8,1 , 0x00, 0x00, 0x00, 0x57, 0x00, 0x01, 0xf0, 0x00, 0x00, 0x00</v>
      </c>
      <c r="AD75" s="43" t="s">
        <v>24</v>
      </c>
      <c r="AE75" t="str">
        <f>_xlfn.CONCAT(IF(MOD(Table3[[#Headers],[20]],2),"", ", 0x"), IFERROR(VLOOKUP(H75,Таблица1[],5,0),0))</f>
        <v>, 0x0</v>
      </c>
      <c r="AF75" t="str">
        <f>_xlfn.CONCAT(IF(MOD(Table3[[#Headers],[19]],2),"", ", 0x"), IFERROR(VLOOKUP(I75,Таблица1[],5,0),0))</f>
        <v>0</v>
      </c>
      <c r="AG75" t="str">
        <f>_xlfn.CONCAT(IF(MOD(Table3[[#Headers],[18]],2),"", ", 0x"), IFERROR(VLOOKUP(J75,Таблица1[],5,0),0))</f>
        <v>, 0x0</v>
      </c>
      <c r="AH75" t="str">
        <f>_xlfn.CONCAT(IF(MOD(Table3[[#Headers],[17]],2),"", ", 0x"), IFERROR(VLOOKUP(K75,Таблица1[],5,0),0))</f>
        <v>0</v>
      </c>
      <c r="AI75" t="str">
        <f>_xlfn.CONCAT(IF(MOD(Table3[[#Headers],[16]],2),"", ", 0x"), IFERROR(VLOOKUP(L75,Таблица1[],5,0),0))</f>
        <v>, 0x0</v>
      </c>
      <c r="AJ75" t="str">
        <f>_xlfn.CONCAT(IF(MOD(Table3[[#Headers],[15]],2),"", ", 0x"), IFERROR(VLOOKUP(M75,Таблица1[],5,0),0))</f>
        <v>0</v>
      </c>
      <c r="AK75" t="str">
        <f>_xlfn.CONCAT(IF(MOD(Table3[[#Headers],[14]],2),"", ", 0x"), IFERROR(VLOOKUP(N75,Таблица1[],5,0),0))</f>
        <v>, 0x5</v>
      </c>
      <c r="AL75" t="str">
        <f>_xlfn.CONCAT(IF(MOD(Table3[[#Headers],[13]],2),"", ", 0x"), IFERROR(VLOOKUP(O75,Таблица1[],5,0),0))</f>
        <v>7</v>
      </c>
      <c r="AM75" t="str">
        <f>_xlfn.CONCAT(IF(MOD(Table3[[#Headers],[12]],2),"", ", 0x"), IFERROR(VLOOKUP(P75,Таблица1[],5,0),0))</f>
        <v>, 0x0</v>
      </c>
      <c r="AN75" t="str">
        <f>_xlfn.CONCAT(IF(MOD(Table3[[#Headers],[11]],2),"", ", 0x"), IFERROR(VLOOKUP(Q75,Таблица1[],5,0),0))</f>
        <v>0</v>
      </c>
      <c r="AO75" t="str">
        <f>_xlfn.CONCAT(IF(MOD(Table3[[#Headers],[10]],2),"", ", 0x"), IFERROR(VLOOKUP(R75,Таблица1[],5,0),0))</f>
        <v>, 0x0</v>
      </c>
      <c r="AP75" t="str">
        <f>_xlfn.CONCAT(IF(MOD(Table3[[#Headers],[9]],2),"", ", 0x"), IFERROR(VLOOKUP(S75,Таблица1[],5,0),0))</f>
        <v>1</v>
      </c>
      <c r="AQ75" t="str">
        <f>_xlfn.CONCAT(IF(MOD(Table3[[#Headers],[8]],2),"", ", 0x"), IFERROR(VLOOKUP(T75,Таблица1[],5,0),0))</f>
        <v>, 0xf</v>
      </c>
      <c r="AR75" t="str">
        <f>_xlfn.CONCAT(IF(MOD(Table3[[#Headers],[7]],2),"", ", 0x"), IFERROR(VLOOKUP(U75,Таблица1[],5,0),0))</f>
        <v>0</v>
      </c>
      <c r="AS75" t="str">
        <f>_xlfn.CONCAT(IF(MOD(Table3[[#Headers],[6]],2),"", ", 0x"), IFERROR(VLOOKUP(V75,Таблица1[],5,0),0))</f>
        <v>, 0x0</v>
      </c>
      <c r="AT75" t="str">
        <f>_xlfn.CONCAT(IF(MOD(Table3[[#Headers],[5]],2),"", ", 0x"), IFERROR(VLOOKUP(W75,Таблица1[],5,0),0))</f>
        <v>0</v>
      </c>
      <c r="AU75" t="str">
        <f>_xlfn.CONCAT(IF(MOD(Table3[[#Headers],[4]],2),"", ", 0x"), IFERROR(VLOOKUP(X75,Таблица1[],5,0),0))</f>
        <v>, 0x0</v>
      </c>
      <c r="AV75" t="str">
        <f>_xlfn.CONCAT(IF(MOD(Table3[[#Headers],[3]],2),"", ", 0x"), IFERROR(VLOOKUP(Y75,Таблица1[],5,0),0))</f>
        <v>0</v>
      </c>
      <c r="AW75" t="str">
        <f>_xlfn.CONCAT(IF(MOD(Table3[[#Headers],[2]],2),"", ", 0x"), IFERROR(VLOOKUP(Z75,Таблица1[],5,0),0))</f>
        <v>, 0x0</v>
      </c>
      <c r="AX75" t="str">
        <f>_xlfn.CONCAT(IF(MOD(Table3[[#Headers],[1]],2),"", ", 0x"), IFERROR(VLOOKUP(AA75,Таблица1[],5,0),0))</f>
        <v>0</v>
      </c>
    </row>
    <row r="76" spans="2:50" x14ac:dyDescent="0.45">
      <c r="B76" s="43">
        <v>8</v>
      </c>
      <c r="C76" s="43">
        <v>0</v>
      </c>
      <c r="D76" s="43">
        <v>8</v>
      </c>
      <c r="E76" s="43">
        <v>1</v>
      </c>
      <c r="F76" t="str">
        <f t="shared" si="0"/>
        <v xml:space="preserve">8,0,8,1 </v>
      </c>
      <c r="M76" s="50" t="s">
        <v>37</v>
      </c>
      <c r="N76" s="50" t="s">
        <v>40</v>
      </c>
      <c r="T76" s="49" t="s">
        <v>31</v>
      </c>
      <c r="U76" s="49" t="s">
        <v>43</v>
      </c>
      <c r="AC76" t="str">
        <f>CONCATENATE($X$2,F76,Table3[[#This Row],[20]],Table3[[#This Row],[19]],Table3[[#This Row],[18]],Table3[[#This Row],[17]],Table3[[#This Row],[16]],Table3[[#This Row],[15]],Table3[[#This Row],[14]],Table3[[#This Row],[13]],Table3[[#This Row],[12]],Table3[[#This Row],[11]],Table3[[#This Row],[10]],Table3[[#This Row],[9]],Table3[[#This Row],[8]],Table3[[#This Row],[7]],Table3[[#This Row],[6]],Table3[[#This Row],[5]],Table3[[#This Row],[4]],Table3[[#This Row],[3]],Table3[[#This Row],[2]],Table3[[#This Row],[1]])</f>
        <v>.DB   8,0,8,1 , 0x00, 0x00, 0x05, 0x70, 0x00, 0x00, 0x1f, 0x00, 0x00, 0x00</v>
      </c>
      <c r="AD76" s="43" t="s">
        <v>24</v>
      </c>
      <c r="AE76" t="str">
        <f>_xlfn.CONCAT(IF(MOD(Table3[[#Headers],[20]],2),"", ", 0x"), IFERROR(VLOOKUP(H76,Таблица1[],5,0),0))</f>
        <v>, 0x0</v>
      </c>
      <c r="AF76" t="str">
        <f>_xlfn.CONCAT(IF(MOD(Table3[[#Headers],[19]],2),"", ", 0x"), IFERROR(VLOOKUP(I76,Таблица1[],5,0),0))</f>
        <v>0</v>
      </c>
      <c r="AG76" t="str">
        <f>_xlfn.CONCAT(IF(MOD(Table3[[#Headers],[18]],2),"", ", 0x"), IFERROR(VLOOKUP(J76,Таблица1[],5,0),0))</f>
        <v>, 0x0</v>
      </c>
      <c r="AH76" t="str">
        <f>_xlfn.CONCAT(IF(MOD(Table3[[#Headers],[17]],2),"", ", 0x"), IFERROR(VLOOKUP(K76,Таблица1[],5,0),0))</f>
        <v>0</v>
      </c>
      <c r="AI76" t="str">
        <f>_xlfn.CONCAT(IF(MOD(Table3[[#Headers],[16]],2),"", ", 0x"), IFERROR(VLOOKUP(L76,Таблица1[],5,0),0))</f>
        <v>, 0x0</v>
      </c>
      <c r="AJ76" t="str">
        <f>_xlfn.CONCAT(IF(MOD(Table3[[#Headers],[15]],2),"", ", 0x"), IFERROR(VLOOKUP(M76,Таблица1[],5,0),0))</f>
        <v>5</v>
      </c>
      <c r="AK76" t="str">
        <f>_xlfn.CONCAT(IF(MOD(Table3[[#Headers],[14]],2),"", ", 0x"), IFERROR(VLOOKUP(N76,Таблица1[],5,0),0))</f>
        <v>, 0x7</v>
      </c>
      <c r="AL76" t="str">
        <f>_xlfn.CONCAT(IF(MOD(Table3[[#Headers],[13]],2),"", ", 0x"), IFERROR(VLOOKUP(O76,Таблица1[],5,0),0))</f>
        <v>0</v>
      </c>
      <c r="AM76" t="str">
        <f>_xlfn.CONCAT(IF(MOD(Table3[[#Headers],[12]],2),"", ", 0x"), IFERROR(VLOOKUP(P76,Таблица1[],5,0),0))</f>
        <v>, 0x0</v>
      </c>
      <c r="AN76" t="str">
        <f>_xlfn.CONCAT(IF(MOD(Table3[[#Headers],[11]],2),"", ", 0x"), IFERROR(VLOOKUP(Q76,Таблица1[],5,0),0))</f>
        <v>0</v>
      </c>
      <c r="AO76" t="str">
        <f>_xlfn.CONCAT(IF(MOD(Table3[[#Headers],[10]],2),"", ", 0x"), IFERROR(VLOOKUP(R76,Таблица1[],5,0),0))</f>
        <v>, 0x0</v>
      </c>
      <c r="AP76" t="str">
        <f>_xlfn.CONCAT(IF(MOD(Table3[[#Headers],[9]],2),"", ", 0x"), IFERROR(VLOOKUP(S76,Таблица1[],5,0),0))</f>
        <v>0</v>
      </c>
      <c r="AQ76" t="str">
        <f>_xlfn.CONCAT(IF(MOD(Table3[[#Headers],[8]],2),"", ", 0x"), IFERROR(VLOOKUP(T76,Таблица1[],5,0),0))</f>
        <v>, 0x1</v>
      </c>
      <c r="AR76" t="str">
        <f>_xlfn.CONCAT(IF(MOD(Table3[[#Headers],[7]],2),"", ", 0x"), IFERROR(VLOOKUP(U76,Таблица1[],5,0),0))</f>
        <v>f</v>
      </c>
      <c r="AS76" t="str">
        <f>_xlfn.CONCAT(IF(MOD(Table3[[#Headers],[6]],2),"", ", 0x"), IFERROR(VLOOKUP(V76,Таблица1[],5,0),0))</f>
        <v>, 0x0</v>
      </c>
      <c r="AT76" t="str">
        <f>_xlfn.CONCAT(IF(MOD(Table3[[#Headers],[5]],2),"", ", 0x"), IFERROR(VLOOKUP(W76,Таблица1[],5,0),0))</f>
        <v>0</v>
      </c>
      <c r="AU76" t="str">
        <f>_xlfn.CONCAT(IF(MOD(Table3[[#Headers],[4]],2),"", ", 0x"), IFERROR(VLOOKUP(X76,Таблица1[],5,0),0))</f>
        <v>, 0x0</v>
      </c>
      <c r="AV76" t="str">
        <f>_xlfn.CONCAT(IF(MOD(Table3[[#Headers],[3]],2),"", ", 0x"), IFERROR(VLOOKUP(Y76,Таблица1[],5,0),0))</f>
        <v>0</v>
      </c>
      <c r="AW76" t="str">
        <f>_xlfn.CONCAT(IF(MOD(Table3[[#Headers],[2]],2),"", ", 0x"), IFERROR(VLOOKUP(Z76,Таблица1[],5,0),0))</f>
        <v>, 0x0</v>
      </c>
      <c r="AX76" t="str">
        <f>_xlfn.CONCAT(IF(MOD(Table3[[#Headers],[1]],2),"", ", 0x"), IFERROR(VLOOKUP(AA76,Таблица1[],5,0),0))</f>
        <v>0</v>
      </c>
    </row>
    <row r="77" spans="2:50" x14ac:dyDescent="0.45">
      <c r="B77" s="43">
        <v>8</v>
      </c>
      <c r="C77" s="43">
        <v>0</v>
      </c>
      <c r="D77" s="43">
        <v>8</v>
      </c>
      <c r="E77" s="43">
        <v>1</v>
      </c>
      <c r="F77" t="str">
        <f t="shared" si="0"/>
        <v xml:space="preserve">8,0,8,1 </v>
      </c>
      <c r="L77" s="50" t="s">
        <v>37</v>
      </c>
      <c r="M77" s="50" t="s">
        <v>40</v>
      </c>
      <c r="U77" s="49" t="s">
        <v>31</v>
      </c>
      <c r="V77" s="49" t="s">
        <v>43</v>
      </c>
      <c r="AC77" t="str">
        <f>CONCATENATE($X$2,F77,Table3[[#This Row],[20]],Table3[[#This Row],[19]],Table3[[#This Row],[18]],Table3[[#This Row],[17]],Table3[[#This Row],[16]],Table3[[#This Row],[15]],Table3[[#This Row],[14]],Table3[[#This Row],[13]],Table3[[#This Row],[12]],Table3[[#This Row],[11]],Table3[[#This Row],[10]],Table3[[#This Row],[9]],Table3[[#This Row],[8]],Table3[[#This Row],[7]],Table3[[#This Row],[6]],Table3[[#This Row],[5]],Table3[[#This Row],[4]],Table3[[#This Row],[3]],Table3[[#This Row],[2]],Table3[[#This Row],[1]])</f>
        <v>.DB   8,0,8,1 , 0x00, 0x00, 0x57, 0x00, 0x00, 0x00, 0x01, 0xf0, 0x00, 0x00</v>
      </c>
      <c r="AD77" s="43" t="s">
        <v>24</v>
      </c>
      <c r="AE77" t="str">
        <f>_xlfn.CONCAT(IF(MOD(Table3[[#Headers],[20]],2),"", ", 0x"), IFERROR(VLOOKUP(H77,Таблица1[],5,0),0))</f>
        <v>, 0x0</v>
      </c>
      <c r="AF77" t="str">
        <f>_xlfn.CONCAT(IF(MOD(Table3[[#Headers],[19]],2),"", ", 0x"), IFERROR(VLOOKUP(I77,Таблица1[],5,0),0))</f>
        <v>0</v>
      </c>
      <c r="AG77" t="str">
        <f>_xlfn.CONCAT(IF(MOD(Table3[[#Headers],[18]],2),"", ", 0x"), IFERROR(VLOOKUP(J77,Таблица1[],5,0),0))</f>
        <v>, 0x0</v>
      </c>
      <c r="AH77" t="str">
        <f>_xlfn.CONCAT(IF(MOD(Table3[[#Headers],[17]],2),"", ", 0x"), IFERROR(VLOOKUP(K77,Таблица1[],5,0),0))</f>
        <v>0</v>
      </c>
      <c r="AI77" t="str">
        <f>_xlfn.CONCAT(IF(MOD(Table3[[#Headers],[16]],2),"", ", 0x"), IFERROR(VLOOKUP(L77,Таблица1[],5,0),0))</f>
        <v>, 0x5</v>
      </c>
      <c r="AJ77" t="str">
        <f>_xlfn.CONCAT(IF(MOD(Table3[[#Headers],[15]],2),"", ", 0x"), IFERROR(VLOOKUP(M77,Таблица1[],5,0),0))</f>
        <v>7</v>
      </c>
      <c r="AK77" t="str">
        <f>_xlfn.CONCAT(IF(MOD(Table3[[#Headers],[14]],2),"", ", 0x"), IFERROR(VLOOKUP(N77,Таблица1[],5,0),0))</f>
        <v>, 0x0</v>
      </c>
      <c r="AL77" t="str">
        <f>_xlfn.CONCAT(IF(MOD(Table3[[#Headers],[13]],2),"", ", 0x"), IFERROR(VLOOKUP(O77,Таблица1[],5,0),0))</f>
        <v>0</v>
      </c>
      <c r="AM77" t="str">
        <f>_xlfn.CONCAT(IF(MOD(Table3[[#Headers],[12]],2),"", ", 0x"), IFERROR(VLOOKUP(P77,Таблица1[],5,0),0))</f>
        <v>, 0x0</v>
      </c>
      <c r="AN77" t="str">
        <f>_xlfn.CONCAT(IF(MOD(Table3[[#Headers],[11]],2),"", ", 0x"), IFERROR(VLOOKUP(Q77,Таблица1[],5,0),0))</f>
        <v>0</v>
      </c>
      <c r="AO77" t="str">
        <f>_xlfn.CONCAT(IF(MOD(Table3[[#Headers],[10]],2),"", ", 0x"), IFERROR(VLOOKUP(R77,Таблица1[],5,0),0))</f>
        <v>, 0x0</v>
      </c>
      <c r="AP77" t="str">
        <f>_xlfn.CONCAT(IF(MOD(Table3[[#Headers],[9]],2),"", ", 0x"), IFERROR(VLOOKUP(S77,Таблица1[],5,0),0))</f>
        <v>0</v>
      </c>
      <c r="AQ77" t="str">
        <f>_xlfn.CONCAT(IF(MOD(Table3[[#Headers],[8]],2),"", ", 0x"), IFERROR(VLOOKUP(T77,Таблица1[],5,0),0))</f>
        <v>, 0x0</v>
      </c>
      <c r="AR77" t="str">
        <f>_xlfn.CONCAT(IF(MOD(Table3[[#Headers],[7]],2),"", ", 0x"), IFERROR(VLOOKUP(U77,Таблица1[],5,0),0))</f>
        <v>1</v>
      </c>
      <c r="AS77" t="str">
        <f>_xlfn.CONCAT(IF(MOD(Table3[[#Headers],[6]],2),"", ", 0x"), IFERROR(VLOOKUP(V77,Таблица1[],5,0),0))</f>
        <v>, 0xf</v>
      </c>
      <c r="AT77" t="str">
        <f>_xlfn.CONCAT(IF(MOD(Table3[[#Headers],[5]],2),"", ", 0x"), IFERROR(VLOOKUP(W77,Таблица1[],5,0),0))</f>
        <v>0</v>
      </c>
      <c r="AU77" t="str">
        <f>_xlfn.CONCAT(IF(MOD(Table3[[#Headers],[4]],2),"", ", 0x"), IFERROR(VLOOKUP(X77,Таблица1[],5,0),0))</f>
        <v>, 0x0</v>
      </c>
      <c r="AV77" t="str">
        <f>_xlfn.CONCAT(IF(MOD(Table3[[#Headers],[3]],2),"", ", 0x"), IFERROR(VLOOKUP(Y77,Таблица1[],5,0),0))</f>
        <v>0</v>
      </c>
      <c r="AW77" t="str">
        <f>_xlfn.CONCAT(IF(MOD(Table3[[#Headers],[2]],2),"", ", 0x"), IFERROR(VLOOKUP(Z77,Таблица1[],5,0),0))</f>
        <v>, 0x0</v>
      </c>
      <c r="AX77" t="str">
        <f>_xlfn.CONCAT(IF(MOD(Table3[[#Headers],[1]],2),"", ", 0x"), IFERROR(VLOOKUP(AA77,Таблица1[],5,0),0))</f>
        <v>0</v>
      </c>
    </row>
    <row r="78" spans="2:50" x14ac:dyDescent="0.45">
      <c r="B78" s="43">
        <v>8</v>
      </c>
      <c r="C78" s="43">
        <v>0</v>
      </c>
      <c r="D78" s="43">
        <v>8</v>
      </c>
      <c r="E78" s="43">
        <v>1</v>
      </c>
      <c r="F78" t="str">
        <f t="shared" si="0"/>
        <v xml:space="preserve">8,0,8,1 </v>
      </c>
      <c r="K78" s="50" t="s">
        <v>37</v>
      </c>
      <c r="L78" s="50" t="s">
        <v>40</v>
      </c>
      <c r="V78" s="49" t="s">
        <v>31</v>
      </c>
      <c r="W78" s="49" t="s">
        <v>43</v>
      </c>
      <c r="AC78" t="str">
        <f>CONCATENATE($X$2,F78,Table3[[#This Row],[20]],Table3[[#This Row],[19]],Table3[[#This Row],[18]],Table3[[#This Row],[17]],Table3[[#This Row],[16]],Table3[[#This Row],[15]],Table3[[#This Row],[14]],Table3[[#This Row],[13]],Table3[[#This Row],[12]],Table3[[#This Row],[11]],Table3[[#This Row],[10]],Table3[[#This Row],[9]],Table3[[#This Row],[8]],Table3[[#This Row],[7]],Table3[[#This Row],[6]],Table3[[#This Row],[5]],Table3[[#This Row],[4]],Table3[[#This Row],[3]],Table3[[#This Row],[2]],Table3[[#This Row],[1]])</f>
        <v>.DB   8,0,8,1 , 0x00, 0x05, 0x70, 0x00, 0x00, 0x00, 0x00, 0x1f, 0x00, 0x00</v>
      </c>
      <c r="AD78" s="43" t="s">
        <v>24</v>
      </c>
      <c r="AE78" t="str">
        <f>_xlfn.CONCAT(IF(MOD(Table3[[#Headers],[20]],2),"", ", 0x"), IFERROR(VLOOKUP(H78,Таблица1[],5,0),0))</f>
        <v>, 0x0</v>
      </c>
      <c r="AF78" t="str">
        <f>_xlfn.CONCAT(IF(MOD(Table3[[#Headers],[19]],2),"", ", 0x"), IFERROR(VLOOKUP(I78,Таблица1[],5,0),0))</f>
        <v>0</v>
      </c>
      <c r="AG78" t="str">
        <f>_xlfn.CONCAT(IF(MOD(Table3[[#Headers],[18]],2),"", ", 0x"), IFERROR(VLOOKUP(J78,Таблица1[],5,0),0))</f>
        <v>, 0x0</v>
      </c>
      <c r="AH78" t="str">
        <f>_xlfn.CONCAT(IF(MOD(Table3[[#Headers],[17]],2),"", ", 0x"), IFERROR(VLOOKUP(K78,Таблица1[],5,0),0))</f>
        <v>5</v>
      </c>
      <c r="AI78" t="str">
        <f>_xlfn.CONCAT(IF(MOD(Table3[[#Headers],[16]],2),"", ", 0x"), IFERROR(VLOOKUP(L78,Таблица1[],5,0),0))</f>
        <v>, 0x7</v>
      </c>
      <c r="AJ78" t="str">
        <f>_xlfn.CONCAT(IF(MOD(Table3[[#Headers],[15]],2),"", ", 0x"), IFERROR(VLOOKUP(M78,Таблица1[],5,0),0))</f>
        <v>0</v>
      </c>
      <c r="AK78" t="str">
        <f>_xlfn.CONCAT(IF(MOD(Table3[[#Headers],[14]],2),"", ", 0x"), IFERROR(VLOOKUP(N78,Таблица1[],5,0),0))</f>
        <v>, 0x0</v>
      </c>
      <c r="AL78" t="str">
        <f>_xlfn.CONCAT(IF(MOD(Table3[[#Headers],[13]],2),"", ", 0x"), IFERROR(VLOOKUP(O78,Таблица1[],5,0),0))</f>
        <v>0</v>
      </c>
      <c r="AM78" t="str">
        <f>_xlfn.CONCAT(IF(MOD(Table3[[#Headers],[12]],2),"", ", 0x"), IFERROR(VLOOKUP(P78,Таблица1[],5,0),0))</f>
        <v>, 0x0</v>
      </c>
      <c r="AN78" t="str">
        <f>_xlfn.CONCAT(IF(MOD(Table3[[#Headers],[11]],2),"", ", 0x"), IFERROR(VLOOKUP(Q78,Таблица1[],5,0),0))</f>
        <v>0</v>
      </c>
      <c r="AO78" t="str">
        <f>_xlfn.CONCAT(IF(MOD(Table3[[#Headers],[10]],2),"", ", 0x"), IFERROR(VLOOKUP(R78,Таблица1[],5,0),0))</f>
        <v>, 0x0</v>
      </c>
      <c r="AP78" t="str">
        <f>_xlfn.CONCAT(IF(MOD(Table3[[#Headers],[9]],2),"", ", 0x"), IFERROR(VLOOKUP(S78,Таблица1[],5,0),0))</f>
        <v>0</v>
      </c>
      <c r="AQ78" t="str">
        <f>_xlfn.CONCAT(IF(MOD(Table3[[#Headers],[8]],2),"", ", 0x"), IFERROR(VLOOKUP(T78,Таблица1[],5,0),0))</f>
        <v>, 0x0</v>
      </c>
      <c r="AR78" t="str">
        <f>_xlfn.CONCAT(IF(MOD(Table3[[#Headers],[7]],2),"", ", 0x"), IFERROR(VLOOKUP(U78,Таблица1[],5,0),0))</f>
        <v>0</v>
      </c>
      <c r="AS78" t="str">
        <f>_xlfn.CONCAT(IF(MOD(Table3[[#Headers],[6]],2),"", ", 0x"), IFERROR(VLOOKUP(V78,Таблица1[],5,0),0))</f>
        <v>, 0x1</v>
      </c>
      <c r="AT78" t="str">
        <f>_xlfn.CONCAT(IF(MOD(Table3[[#Headers],[5]],2),"", ", 0x"), IFERROR(VLOOKUP(W78,Таблица1[],5,0),0))</f>
        <v>f</v>
      </c>
      <c r="AU78" t="str">
        <f>_xlfn.CONCAT(IF(MOD(Table3[[#Headers],[4]],2),"", ", 0x"), IFERROR(VLOOKUP(X78,Таблица1[],5,0),0))</f>
        <v>, 0x0</v>
      </c>
      <c r="AV78" t="str">
        <f>_xlfn.CONCAT(IF(MOD(Table3[[#Headers],[3]],2),"", ", 0x"), IFERROR(VLOOKUP(Y78,Таблица1[],5,0),0))</f>
        <v>0</v>
      </c>
      <c r="AW78" t="str">
        <f>_xlfn.CONCAT(IF(MOD(Table3[[#Headers],[2]],2),"", ", 0x"), IFERROR(VLOOKUP(Z78,Таблица1[],5,0),0))</f>
        <v>, 0x0</v>
      </c>
      <c r="AX78" t="str">
        <f>_xlfn.CONCAT(IF(MOD(Table3[[#Headers],[1]],2),"", ", 0x"), IFERROR(VLOOKUP(AA78,Таблица1[],5,0),0))</f>
        <v>0</v>
      </c>
    </row>
    <row r="79" spans="2:50" x14ac:dyDescent="0.45">
      <c r="B79" s="43">
        <v>8</v>
      </c>
      <c r="C79" s="43">
        <v>0</v>
      </c>
      <c r="D79" s="43">
        <v>8</v>
      </c>
      <c r="E79" s="43">
        <v>1</v>
      </c>
      <c r="F79" t="str">
        <f t="shared" si="0"/>
        <v xml:space="preserve">8,0,8,1 </v>
      </c>
      <c r="J79" s="50" t="s">
        <v>37</v>
      </c>
      <c r="K79" s="50" t="s">
        <v>40</v>
      </c>
      <c r="W79" s="49" t="s">
        <v>31</v>
      </c>
      <c r="X79" s="49" t="s">
        <v>43</v>
      </c>
      <c r="AC79" t="str">
        <f>CONCATENATE($X$2,F79,Table3[[#This Row],[20]],Table3[[#This Row],[19]],Table3[[#This Row],[18]],Table3[[#This Row],[17]],Table3[[#This Row],[16]],Table3[[#This Row],[15]],Table3[[#This Row],[14]],Table3[[#This Row],[13]],Table3[[#This Row],[12]],Table3[[#This Row],[11]],Table3[[#This Row],[10]],Table3[[#This Row],[9]],Table3[[#This Row],[8]],Table3[[#This Row],[7]],Table3[[#This Row],[6]],Table3[[#This Row],[5]],Table3[[#This Row],[4]],Table3[[#This Row],[3]],Table3[[#This Row],[2]],Table3[[#This Row],[1]])</f>
        <v>.DB   8,0,8,1 , 0x00, 0x57, 0x00, 0x00, 0x00, 0x00, 0x00, 0x01, 0xf0, 0x00</v>
      </c>
      <c r="AD79" s="43" t="s">
        <v>24</v>
      </c>
      <c r="AE79" t="str">
        <f>_xlfn.CONCAT(IF(MOD(Table3[[#Headers],[20]],2),"", ", 0x"), IFERROR(VLOOKUP(H79,Таблица1[],5,0),0))</f>
        <v>, 0x0</v>
      </c>
      <c r="AF79" t="str">
        <f>_xlfn.CONCAT(IF(MOD(Table3[[#Headers],[19]],2),"", ", 0x"), IFERROR(VLOOKUP(I79,Таблица1[],5,0),0))</f>
        <v>0</v>
      </c>
      <c r="AG79" t="str">
        <f>_xlfn.CONCAT(IF(MOD(Table3[[#Headers],[18]],2),"", ", 0x"), IFERROR(VLOOKUP(J79,Таблица1[],5,0),0))</f>
        <v>, 0x5</v>
      </c>
      <c r="AH79" t="str">
        <f>_xlfn.CONCAT(IF(MOD(Table3[[#Headers],[17]],2),"", ", 0x"), IFERROR(VLOOKUP(K79,Таблица1[],5,0),0))</f>
        <v>7</v>
      </c>
      <c r="AI79" t="str">
        <f>_xlfn.CONCAT(IF(MOD(Table3[[#Headers],[16]],2),"", ", 0x"), IFERROR(VLOOKUP(L79,Таблица1[],5,0),0))</f>
        <v>, 0x0</v>
      </c>
      <c r="AJ79" t="str">
        <f>_xlfn.CONCAT(IF(MOD(Table3[[#Headers],[15]],2),"", ", 0x"), IFERROR(VLOOKUP(M79,Таблица1[],5,0),0))</f>
        <v>0</v>
      </c>
      <c r="AK79" t="str">
        <f>_xlfn.CONCAT(IF(MOD(Table3[[#Headers],[14]],2),"", ", 0x"), IFERROR(VLOOKUP(N79,Таблица1[],5,0),0))</f>
        <v>, 0x0</v>
      </c>
      <c r="AL79" t="str">
        <f>_xlfn.CONCAT(IF(MOD(Table3[[#Headers],[13]],2),"", ", 0x"), IFERROR(VLOOKUP(O79,Таблица1[],5,0),0))</f>
        <v>0</v>
      </c>
      <c r="AM79" t="str">
        <f>_xlfn.CONCAT(IF(MOD(Table3[[#Headers],[12]],2),"", ", 0x"), IFERROR(VLOOKUP(P79,Таблица1[],5,0),0))</f>
        <v>, 0x0</v>
      </c>
      <c r="AN79" t="str">
        <f>_xlfn.CONCAT(IF(MOD(Table3[[#Headers],[11]],2),"", ", 0x"), IFERROR(VLOOKUP(Q79,Таблица1[],5,0),0))</f>
        <v>0</v>
      </c>
      <c r="AO79" t="str">
        <f>_xlfn.CONCAT(IF(MOD(Table3[[#Headers],[10]],2),"", ", 0x"), IFERROR(VLOOKUP(R79,Таблица1[],5,0),0))</f>
        <v>, 0x0</v>
      </c>
      <c r="AP79" t="str">
        <f>_xlfn.CONCAT(IF(MOD(Table3[[#Headers],[9]],2),"", ", 0x"), IFERROR(VLOOKUP(S79,Таблица1[],5,0),0))</f>
        <v>0</v>
      </c>
      <c r="AQ79" t="str">
        <f>_xlfn.CONCAT(IF(MOD(Table3[[#Headers],[8]],2),"", ", 0x"), IFERROR(VLOOKUP(T79,Таблица1[],5,0),0))</f>
        <v>, 0x0</v>
      </c>
      <c r="AR79" t="str">
        <f>_xlfn.CONCAT(IF(MOD(Table3[[#Headers],[7]],2),"", ", 0x"), IFERROR(VLOOKUP(U79,Таблица1[],5,0),0))</f>
        <v>0</v>
      </c>
      <c r="AS79" t="str">
        <f>_xlfn.CONCAT(IF(MOD(Table3[[#Headers],[6]],2),"", ", 0x"), IFERROR(VLOOKUP(V79,Таблица1[],5,0),0))</f>
        <v>, 0x0</v>
      </c>
      <c r="AT79" t="str">
        <f>_xlfn.CONCAT(IF(MOD(Table3[[#Headers],[5]],2),"", ", 0x"), IFERROR(VLOOKUP(W79,Таблица1[],5,0),0))</f>
        <v>1</v>
      </c>
      <c r="AU79" t="str">
        <f>_xlfn.CONCAT(IF(MOD(Table3[[#Headers],[4]],2),"", ", 0x"), IFERROR(VLOOKUP(X79,Таблица1[],5,0),0))</f>
        <v>, 0xf</v>
      </c>
      <c r="AV79" t="str">
        <f>_xlfn.CONCAT(IF(MOD(Table3[[#Headers],[3]],2),"", ", 0x"), IFERROR(VLOOKUP(Y79,Таблица1[],5,0),0))</f>
        <v>0</v>
      </c>
      <c r="AW79" t="str">
        <f>_xlfn.CONCAT(IF(MOD(Table3[[#Headers],[2]],2),"", ", 0x"), IFERROR(VLOOKUP(Z79,Таблица1[],5,0),0))</f>
        <v>, 0x0</v>
      </c>
      <c r="AX79" t="str">
        <f>_xlfn.CONCAT(IF(MOD(Table3[[#Headers],[1]],2),"", ", 0x"), IFERROR(VLOOKUP(AA79,Таблица1[],5,0),0))</f>
        <v>0</v>
      </c>
    </row>
    <row r="80" spans="2:50" x14ac:dyDescent="0.45">
      <c r="B80" s="43">
        <v>8</v>
      </c>
      <c r="C80" s="43">
        <v>0</v>
      </c>
      <c r="D80" s="43">
        <v>8</v>
      </c>
      <c r="E80" s="43">
        <v>1</v>
      </c>
      <c r="F80" t="str">
        <f t="shared" si="0"/>
        <v xml:space="preserve">8,0,8,1 </v>
      </c>
      <c r="I80" s="50" t="s">
        <v>37</v>
      </c>
      <c r="J80" s="50" t="s">
        <v>40</v>
      </c>
      <c r="X80" s="49" t="s">
        <v>31</v>
      </c>
      <c r="Y80" s="49" t="s">
        <v>43</v>
      </c>
      <c r="AC80" t="str">
        <f>CONCATENATE($X$2,F80,Table3[[#This Row],[20]],Table3[[#This Row],[19]],Table3[[#This Row],[18]],Table3[[#This Row],[17]],Table3[[#This Row],[16]],Table3[[#This Row],[15]],Table3[[#This Row],[14]],Table3[[#This Row],[13]],Table3[[#This Row],[12]],Table3[[#This Row],[11]],Table3[[#This Row],[10]],Table3[[#This Row],[9]],Table3[[#This Row],[8]],Table3[[#This Row],[7]],Table3[[#This Row],[6]],Table3[[#This Row],[5]],Table3[[#This Row],[4]],Table3[[#This Row],[3]],Table3[[#This Row],[2]],Table3[[#This Row],[1]])</f>
        <v>.DB   8,0,8,1 , 0x05, 0x70, 0x00, 0x00, 0x00, 0x00, 0x00, 0x00, 0x1f, 0x00</v>
      </c>
      <c r="AD80" s="43" t="s">
        <v>24</v>
      </c>
      <c r="AE80" t="str">
        <f>_xlfn.CONCAT(IF(MOD(Table3[[#Headers],[20]],2),"", ", 0x"), IFERROR(VLOOKUP(H80,Таблица1[],5,0),0))</f>
        <v>, 0x0</v>
      </c>
      <c r="AF80" t="str">
        <f>_xlfn.CONCAT(IF(MOD(Table3[[#Headers],[19]],2),"", ", 0x"), IFERROR(VLOOKUP(I80,Таблица1[],5,0),0))</f>
        <v>5</v>
      </c>
      <c r="AG80" t="str">
        <f>_xlfn.CONCAT(IF(MOD(Table3[[#Headers],[18]],2),"", ", 0x"), IFERROR(VLOOKUP(J80,Таблица1[],5,0),0))</f>
        <v>, 0x7</v>
      </c>
      <c r="AH80" t="str">
        <f>_xlfn.CONCAT(IF(MOD(Table3[[#Headers],[17]],2),"", ", 0x"), IFERROR(VLOOKUP(K80,Таблица1[],5,0),0))</f>
        <v>0</v>
      </c>
      <c r="AI80" t="str">
        <f>_xlfn.CONCAT(IF(MOD(Table3[[#Headers],[16]],2),"", ", 0x"), IFERROR(VLOOKUP(L80,Таблица1[],5,0),0))</f>
        <v>, 0x0</v>
      </c>
      <c r="AJ80" t="str">
        <f>_xlfn.CONCAT(IF(MOD(Table3[[#Headers],[15]],2),"", ", 0x"), IFERROR(VLOOKUP(M80,Таблица1[],5,0),0))</f>
        <v>0</v>
      </c>
      <c r="AK80" t="str">
        <f>_xlfn.CONCAT(IF(MOD(Table3[[#Headers],[14]],2),"", ", 0x"), IFERROR(VLOOKUP(N80,Таблица1[],5,0),0))</f>
        <v>, 0x0</v>
      </c>
      <c r="AL80" t="str">
        <f>_xlfn.CONCAT(IF(MOD(Table3[[#Headers],[13]],2),"", ", 0x"), IFERROR(VLOOKUP(O80,Таблица1[],5,0),0))</f>
        <v>0</v>
      </c>
      <c r="AM80" t="str">
        <f>_xlfn.CONCAT(IF(MOD(Table3[[#Headers],[12]],2),"", ", 0x"), IFERROR(VLOOKUP(P80,Таблица1[],5,0),0))</f>
        <v>, 0x0</v>
      </c>
      <c r="AN80" t="str">
        <f>_xlfn.CONCAT(IF(MOD(Table3[[#Headers],[11]],2),"", ", 0x"), IFERROR(VLOOKUP(Q80,Таблица1[],5,0),0))</f>
        <v>0</v>
      </c>
      <c r="AO80" t="str">
        <f>_xlfn.CONCAT(IF(MOD(Table3[[#Headers],[10]],2),"", ", 0x"), IFERROR(VLOOKUP(R80,Таблица1[],5,0),0))</f>
        <v>, 0x0</v>
      </c>
      <c r="AP80" t="str">
        <f>_xlfn.CONCAT(IF(MOD(Table3[[#Headers],[9]],2),"", ", 0x"), IFERROR(VLOOKUP(S80,Таблица1[],5,0),0))</f>
        <v>0</v>
      </c>
      <c r="AQ80" t="str">
        <f>_xlfn.CONCAT(IF(MOD(Table3[[#Headers],[8]],2),"", ", 0x"), IFERROR(VLOOKUP(T80,Таблица1[],5,0),0))</f>
        <v>, 0x0</v>
      </c>
      <c r="AR80" t="str">
        <f>_xlfn.CONCAT(IF(MOD(Table3[[#Headers],[7]],2),"", ", 0x"), IFERROR(VLOOKUP(U80,Таблица1[],5,0),0))</f>
        <v>0</v>
      </c>
      <c r="AS80" t="str">
        <f>_xlfn.CONCAT(IF(MOD(Table3[[#Headers],[6]],2),"", ", 0x"), IFERROR(VLOOKUP(V80,Таблица1[],5,0),0))</f>
        <v>, 0x0</v>
      </c>
      <c r="AT80" t="str">
        <f>_xlfn.CONCAT(IF(MOD(Table3[[#Headers],[5]],2),"", ", 0x"), IFERROR(VLOOKUP(W80,Таблица1[],5,0),0))</f>
        <v>0</v>
      </c>
      <c r="AU80" t="str">
        <f>_xlfn.CONCAT(IF(MOD(Table3[[#Headers],[4]],2),"", ", 0x"), IFERROR(VLOOKUP(X80,Таблица1[],5,0),0))</f>
        <v>, 0x1</v>
      </c>
      <c r="AV80" t="str">
        <f>_xlfn.CONCAT(IF(MOD(Table3[[#Headers],[3]],2),"", ", 0x"), IFERROR(VLOOKUP(Y80,Таблица1[],5,0),0))</f>
        <v>f</v>
      </c>
      <c r="AW80" t="str">
        <f>_xlfn.CONCAT(IF(MOD(Table3[[#Headers],[2]],2),"", ", 0x"), IFERROR(VLOOKUP(Z80,Таблица1[],5,0),0))</f>
        <v>, 0x0</v>
      </c>
      <c r="AX80" t="str">
        <f>_xlfn.CONCAT(IF(MOD(Table3[[#Headers],[1]],2),"", ", 0x"), IFERROR(VLOOKUP(AA80,Таблица1[],5,0),0))</f>
        <v>0</v>
      </c>
    </row>
    <row r="81" spans="2:50" x14ac:dyDescent="0.45">
      <c r="B81" s="43">
        <v>8</v>
      </c>
      <c r="C81" s="43">
        <v>0</v>
      </c>
      <c r="D81" s="43">
        <v>8</v>
      </c>
      <c r="E81" s="43">
        <v>1</v>
      </c>
      <c r="F81" t="str">
        <f t="shared" si="0"/>
        <v xml:space="preserve">8,0,8,1 </v>
      </c>
      <c r="H81" s="50" t="s">
        <v>37</v>
      </c>
      <c r="I81" s="50" t="s">
        <v>40</v>
      </c>
      <c r="Y81" s="49" t="s">
        <v>31</v>
      </c>
      <c r="Z81" s="49" t="s">
        <v>43</v>
      </c>
      <c r="AC81" t="str">
        <f>CONCATENATE($X$2,F81,Table3[[#This Row],[20]],Table3[[#This Row],[19]],Table3[[#This Row],[18]],Table3[[#This Row],[17]],Table3[[#This Row],[16]],Table3[[#This Row],[15]],Table3[[#This Row],[14]],Table3[[#This Row],[13]],Table3[[#This Row],[12]],Table3[[#This Row],[11]],Table3[[#This Row],[10]],Table3[[#This Row],[9]],Table3[[#This Row],[8]],Table3[[#This Row],[7]],Table3[[#This Row],[6]],Table3[[#This Row],[5]],Table3[[#This Row],[4]],Table3[[#This Row],[3]],Table3[[#This Row],[2]],Table3[[#This Row],[1]])</f>
        <v>.DB   8,0,8,1 , 0x57, 0x00, 0x00, 0x00, 0x00, 0x00, 0x00, 0x00, 0x01, 0xf0</v>
      </c>
      <c r="AD81" s="43" t="s">
        <v>24</v>
      </c>
      <c r="AE81" t="str">
        <f>_xlfn.CONCAT(IF(MOD(Table3[[#Headers],[20]],2),"", ", 0x"), IFERROR(VLOOKUP(H81,Таблица1[],5,0),0))</f>
        <v>, 0x5</v>
      </c>
      <c r="AF81" t="str">
        <f>_xlfn.CONCAT(IF(MOD(Table3[[#Headers],[19]],2),"", ", 0x"), IFERROR(VLOOKUP(I81,Таблица1[],5,0),0))</f>
        <v>7</v>
      </c>
      <c r="AG81" t="str">
        <f>_xlfn.CONCAT(IF(MOD(Table3[[#Headers],[18]],2),"", ", 0x"), IFERROR(VLOOKUP(J81,Таблица1[],5,0),0))</f>
        <v>, 0x0</v>
      </c>
      <c r="AH81" t="str">
        <f>_xlfn.CONCAT(IF(MOD(Table3[[#Headers],[17]],2),"", ", 0x"), IFERROR(VLOOKUP(K81,Таблица1[],5,0),0))</f>
        <v>0</v>
      </c>
      <c r="AI81" t="str">
        <f>_xlfn.CONCAT(IF(MOD(Table3[[#Headers],[16]],2),"", ", 0x"), IFERROR(VLOOKUP(L81,Таблица1[],5,0),0))</f>
        <v>, 0x0</v>
      </c>
      <c r="AJ81" t="str">
        <f>_xlfn.CONCAT(IF(MOD(Table3[[#Headers],[15]],2),"", ", 0x"), IFERROR(VLOOKUP(M81,Таблица1[],5,0),0))</f>
        <v>0</v>
      </c>
      <c r="AK81" t="str">
        <f>_xlfn.CONCAT(IF(MOD(Table3[[#Headers],[14]],2),"", ", 0x"), IFERROR(VLOOKUP(N81,Таблица1[],5,0),0))</f>
        <v>, 0x0</v>
      </c>
      <c r="AL81" t="str">
        <f>_xlfn.CONCAT(IF(MOD(Table3[[#Headers],[13]],2),"", ", 0x"), IFERROR(VLOOKUP(O81,Таблица1[],5,0),0))</f>
        <v>0</v>
      </c>
      <c r="AM81" t="str">
        <f>_xlfn.CONCAT(IF(MOD(Table3[[#Headers],[12]],2),"", ", 0x"), IFERROR(VLOOKUP(P81,Таблица1[],5,0),0))</f>
        <v>, 0x0</v>
      </c>
      <c r="AN81" t="str">
        <f>_xlfn.CONCAT(IF(MOD(Table3[[#Headers],[11]],2),"", ", 0x"), IFERROR(VLOOKUP(Q81,Таблица1[],5,0),0))</f>
        <v>0</v>
      </c>
      <c r="AO81" t="str">
        <f>_xlfn.CONCAT(IF(MOD(Table3[[#Headers],[10]],2),"", ", 0x"), IFERROR(VLOOKUP(R81,Таблица1[],5,0),0))</f>
        <v>, 0x0</v>
      </c>
      <c r="AP81" t="str">
        <f>_xlfn.CONCAT(IF(MOD(Table3[[#Headers],[9]],2),"", ", 0x"), IFERROR(VLOOKUP(S81,Таблица1[],5,0),0))</f>
        <v>0</v>
      </c>
      <c r="AQ81" t="str">
        <f>_xlfn.CONCAT(IF(MOD(Table3[[#Headers],[8]],2),"", ", 0x"), IFERROR(VLOOKUP(T81,Таблица1[],5,0),0))</f>
        <v>, 0x0</v>
      </c>
      <c r="AR81" t="str">
        <f>_xlfn.CONCAT(IF(MOD(Table3[[#Headers],[7]],2),"", ", 0x"), IFERROR(VLOOKUP(U81,Таблица1[],5,0),0))</f>
        <v>0</v>
      </c>
      <c r="AS81" t="str">
        <f>_xlfn.CONCAT(IF(MOD(Table3[[#Headers],[6]],2),"", ", 0x"), IFERROR(VLOOKUP(V81,Таблица1[],5,0),0))</f>
        <v>, 0x0</v>
      </c>
      <c r="AT81" t="str">
        <f>_xlfn.CONCAT(IF(MOD(Table3[[#Headers],[5]],2),"", ", 0x"), IFERROR(VLOOKUP(W81,Таблица1[],5,0),0))</f>
        <v>0</v>
      </c>
      <c r="AU81" t="str">
        <f>_xlfn.CONCAT(IF(MOD(Table3[[#Headers],[4]],2),"", ", 0x"), IFERROR(VLOOKUP(X81,Таблица1[],5,0),0))</f>
        <v>, 0x0</v>
      </c>
      <c r="AV81" t="str">
        <f>_xlfn.CONCAT(IF(MOD(Table3[[#Headers],[3]],2),"", ", 0x"), IFERROR(VLOOKUP(Y81,Таблица1[],5,0),0))</f>
        <v>1</v>
      </c>
      <c r="AW81" t="str">
        <f>_xlfn.CONCAT(IF(MOD(Table3[[#Headers],[2]],2),"", ", 0x"), IFERROR(VLOOKUP(Z81,Таблица1[],5,0),0))</f>
        <v>, 0xf</v>
      </c>
      <c r="AX81" t="str">
        <f>_xlfn.CONCAT(IF(MOD(Table3[[#Headers],[1]],2),"", ", 0x"), IFERROR(VLOOKUP(AA81,Таблица1[],5,0),0))</f>
        <v>0</v>
      </c>
    </row>
    <row r="82" spans="2:50" x14ac:dyDescent="0.45">
      <c r="B82" s="43">
        <v>8</v>
      </c>
      <c r="C82" s="43">
        <v>0</v>
      </c>
      <c r="D82" s="43">
        <v>8</v>
      </c>
      <c r="E82" s="43">
        <v>1</v>
      </c>
      <c r="F82" t="str">
        <f t="shared" si="0"/>
        <v xml:space="preserve">8,0,8,1 </v>
      </c>
      <c r="H82" s="50" t="s">
        <v>40</v>
      </c>
      <c r="Z82" s="49" t="s">
        <v>31</v>
      </c>
      <c r="AA82" s="49" t="s">
        <v>43</v>
      </c>
      <c r="AC82" t="str">
        <f>CONCATENATE($X$2,F82,Table3[[#This Row],[20]],Table3[[#This Row],[19]],Table3[[#This Row],[18]],Table3[[#This Row],[17]],Table3[[#This Row],[16]],Table3[[#This Row],[15]],Table3[[#This Row],[14]],Table3[[#This Row],[13]],Table3[[#This Row],[12]],Table3[[#This Row],[11]],Table3[[#This Row],[10]],Table3[[#This Row],[9]],Table3[[#This Row],[8]],Table3[[#This Row],[7]],Table3[[#This Row],[6]],Table3[[#This Row],[5]],Table3[[#This Row],[4]],Table3[[#This Row],[3]],Table3[[#This Row],[2]],Table3[[#This Row],[1]])</f>
        <v>.DB   8,0,8,1 , 0x70, 0x00, 0x00, 0x00, 0x00, 0x00, 0x00, 0x00, 0x00, 0x1f</v>
      </c>
      <c r="AD82" s="43" t="s">
        <v>24</v>
      </c>
      <c r="AE82" t="str">
        <f>_xlfn.CONCAT(IF(MOD(Table3[[#Headers],[20]],2),"", ", 0x"), IFERROR(VLOOKUP(H82,Таблица1[],5,0),0))</f>
        <v>, 0x7</v>
      </c>
      <c r="AF82" t="str">
        <f>_xlfn.CONCAT(IF(MOD(Table3[[#Headers],[19]],2),"", ", 0x"), IFERROR(VLOOKUP(I82,Таблица1[],5,0),0))</f>
        <v>0</v>
      </c>
      <c r="AG82" t="str">
        <f>_xlfn.CONCAT(IF(MOD(Table3[[#Headers],[18]],2),"", ", 0x"), IFERROR(VLOOKUP(J82,Таблица1[],5,0),0))</f>
        <v>, 0x0</v>
      </c>
      <c r="AH82" t="str">
        <f>_xlfn.CONCAT(IF(MOD(Table3[[#Headers],[17]],2),"", ", 0x"), IFERROR(VLOOKUP(K82,Таблица1[],5,0),0))</f>
        <v>0</v>
      </c>
      <c r="AI82" t="str">
        <f>_xlfn.CONCAT(IF(MOD(Table3[[#Headers],[16]],2),"", ", 0x"), IFERROR(VLOOKUP(L82,Таблица1[],5,0),0))</f>
        <v>, 0x0</v>
      </c>
      <c r="AJ82" t="str">
        <f>_xlfn.CONCAT(IF(MOD(Table3[[#Headers],[15]],2),"", ", 0x"), IFERROR(VLOOKUP(M82,Таблица1[],5,0),0))</f>
        <v>0</v>
      </c>
      <c r="AK82" t="str">
        <f>_xlfn.CONCAT(IF(MOD(Table3[[#Headers],[14]],2),"", ", 0x"), IFERROR(VLOOKUP(N82,Таблица1[],5,0),0))</f>
        <v>, 0x0</v>
      </c>
      <c r="AL82" t="str">
        <f>_xlfn.CONCAT(IF(MOD(Table3[[#Headers],[13]],2),"", ", 0x"), IFERROR(VLOOKUP(O82,Таблица1[],5,0),0))</f>
        <v>0</v>
      </c>
      <c r="AM82" t="str">
        <f>_xlfn.CONCAT(IF(MOD(Table3[[#Headers],[12]],2),"", ", 0x"), IFERROR(VLOOKUP(P82,Таблица1[],5,0),0))</f>
        <v>, 0x0</v>
      </c>
      <c r="AN82" t="str">
        <f>_xlfn.CONCAT(IF(MOD(Table3[[#Headers],[11]],2),"", ", 0x"), IFERROR(VLOOKUP(Q82,Таблица1[],5,0),0))</f>
        <v>0</v>
      </c>
      <c r="AO82" t="str">
        <f>_xlfn.CONCAT(IF(MOD(Table3[[#Headers],[10]],2),"", ", 0x"), IFERROR(VLOOKUP(R82,Таблица1[],5,0),0))</f>
        <v>, 0x0</v>
      </c>
      <c r="AP82" t="str">
        <f>_xlfn.CONCAT(IF(MOD(Table3[[#Headers],[9]],2),"", ", 0x"), IFERROR(VLOOKUP(S82,Таблица1[],5,0),0))</f>
        <v>0</v>
      </c>
      <c r="AQ82" t="str">
        <f>_xlfn.CONCAT(IF(MOD(Table3[[#Headers],[8]],2),"", ", 0x"), IFERROR(VLOOKUP(T82,Таблица1[],5,0),0))</f>
        <v>, 0x0</v>
      </c>
      <c r="AR82" t="str">
        <f>_xlfn.CONCAT(IF(MOD(Table3[[#Headers],[7]],2),"", ", 0x"), IFERROR(VLOOKUP(U82,Таблица1[],5,0),0))</f>
        <v>0</v>
      </c>
      <c r="AS82" t="str">
        <f>_xlfn.CONCAT(IF(MOD(Table3[[#Headers],[6]],2),"", ", 0x"), IFERROR(VLOOKUP(V82,Таблица1[],5,0),0))</f>
        <v>, 0x0</v>
      </c>
      <c r="AT82" t="str">
        <f>_xlfn.CONCAT(IF(MOD(Table3[[#Headers],[5]],2),"", ", 0x"), IFERROR(VLOOKUP(W82,Таблица1[],5,0),0))</f>
        <v>0</v>
      </c>
      <c r="AU82" t="str">
        <f>_xlfn.CONCAT(IF(MOD(Table3[[#Headers],[4]],2),"", ", 0x"), IFERROR(VLOOKUP(X82,Таблица1[],5,0),0))</f>
        <v>, 0x0</v>
      </c>
      <c r="AV82" t="str">
        <f>_xlfn.CONCAT(IF(MOD(Table3[[#Headers],[3]],2),"", ", 0x"), IFERROR(VLOOKUP(Y82,Таблица1[],5,0),0))</f>
        <v>0</v>
      </c>
      <c r="AW82" t="str">
        <f>_xlfn.CONCAT(IF(MOD(Table3[[#Headers],[2]],2),"", ", 0x"), IFERROR(VLOOKUP(Z82,Таблица1[],5,0),0))</f>
        <v>, 0x1</v>
      </c>
      <c r="AX82" t="str">
        <f>_xlfn.CONCAT(IF(MOD(Table3[[#Headers],[1]],2),"", ", 0x"), IFERROR(VLOOKUP(AA82,Таблица1[],5,0),0))</f>
        <v>f</v>
      </c>
    </row>
    <row r="83" spans="2:50" x14ac:dyDescent="0.45">
      <c r="B83" s="43">
        <v>8</v>
      </c>
      <c r="C83" s="43">
        <v>0</v>
      </c>
      <c r="D83" s="43">
        <v>8</v>
      </c>
      <c r="E83" s="43">
        <v>1</v>
      </c>
      <c r="F83" t="str">
        <f t="shared" si="0"/>
        <v xml:space="preserve">8,0,8,1 </v>
      </c>
      <c r="AA83" s="49" t="s">
        <v>31</v>
      </c>
      <c r="AC83" t="str">
        <f>CONCATENATE($X$2,F83,Table3[[#This Row],[20]],Table3[[#This Row],[19]],Table3[[#This Row],[18]],Table3[[#This Row],[17]],Table3[[#This Row],[16]],Table3[[#This Row],[15]],Table3[[#This Row],[14]],Table3[[#This Row],[13]],Table3[[#This Row],[12]],Table3[[#This Row],[11]],Table3[[#This Row],[10]],Table3[[#This Row],[9]],Table3[[#This Row],[8]],Table3[[#This Row],[7]],Table3[[#This Row],[6]],Table3[[#This Row],[5]],Table3[[#This Row],[4]],Table3[[#This Row],[3]],Table3[[#This Row],[2]],Table3[[#This Row],[1]])</f>
        <v>.DB   8,0,8,1 , 0x00, 0x00, 0x00, 0x00, 0x00, 0x00, 0x00, 0x00, 0x00, 0x01</v>
      </c>
      <c r="AD83" s="43" t="s">
        <v>24</v>
      </c>
      <c r="AE83" t="str">
        <f>_xlfn.CONCAT(IF(MOD(Table3[[#Headers],[20]],2),"", ", 0x"), IFERROR(VLOOKUP(H83,Таблица1[],5,0),0))</f>
        <v>, 0x0</v>
      </c>
      <c r="AF83" t="str">
        <f>_xlfn.CONCAT(IF(MOD(Table3[[#Headers],[19]],2),"", ", 0x"), IFERROR(VLOOKUP(I83,Таблица1[],5,0),0))</f>
        <v>0</v>
      </c>
      <c r="AG83" t="str">
        <f>_xlfn.CONCAT(IF(MOD(Table3[[#Headers],[18]],2),"", ", 0x"), IFERROR(VLOOKUP(J83,Таблица1[],5,0),0))</f>
        <v>, 0x0</v>
      </c>
      <c r="AH83" t="str">
        <f>_xlfn.CONCAT(IF(MOD(Table3[[#Headers],[17]],2),"", ", 0x"), IFERROR(VLOOKUP(K83,Таблица1[],5,0),0))</f>
        <v>0</v>
      </c>
      <c r="AI83" t="str">
        <f>_xlfn.CONCAT(IF(MOD(Table3[[#Headers],[16]],2),"", ", 0x"), IFERROR(VLOOKUP(L83,Таблица1[],5,0),0))</f>
        <v>, 0x0</v>
      </c>
      <c r="AJ83" t="str">
        <f>_xlfn.CONCAT(IF(MOD(Table3[[#Headers],[15]],2),"", ", 0x"), IFERROR(VLOOKUP(M83,Таблица1[],5,0),0))</f>
        <v>0</v>
      </c>
      <c r="AK83" t="str">
        <f>_xlfn.CONCAT(IF(MOD(Table3[[#Headers],[14]],2),"", ", 0x"), IFERROR(VLOOKUP(N83,Таблица1[],5,0),0))</f>
        <v>, 0x0</v>
      </c>
      <c r="AL83" t="str">
        <f>_xlfn.CONCAT(IF(MOD(Table3[[#Headers],[13]],2),"", ", 0x"), IFERROR(VLOOKUP(O83,Таблица1[],5,0),0))</f>
        <v>0</v>
      </c>
      <c r="AM83" t="str">
        <f>_xlfn.CONCAT(IF(MOD(Table3[[#Headers],[12]],2),"", ", 0x"), IFERROR(VLOOKUP(P83,Таблица1[],5,0),0))</f>
        <v>, 0x0</v>
      </c>
      <c r="AN83" t="str">
        <f>_xlfn.CONCAT(IF(MOD(Table3[[#Headers],[11]],2),"", ", 0x"), IFERROR(VLOOKUP(Q83,Таблица1[],5,0),0))</f>
        <v>0</v>
      </c>
      <c r="AO83" t="str">
        <f>_xlfn.CONCAT(IF(MOD(Table3[[#Headers],[10]],2),"", ", 0x"), IFERROR(VLOOKUP(R83,Таблица1[],5,0),0))</f>
        <v>, 0x0</v>
      </c>
      <c r="AP83" t="str">
        <f>_xlfn.CONCAT(IF(MOD(Table3[[#Headers],[9]],2),"", ", 0x"), IFERROR(VLOOKUP(S83,Таблица1[],5,0),0))</f>
        <v>0</v>
      </c>
      <c r="AQ83" t="str">
        <f>_xlfn.CONCAT(IF(MOD(Table3[[#Headers],[8]],2),"", ", 0x"), IFERROR(VLOOKUP(T83,Таблица1[],5,0),0))</f>
        <v>, 0x0</v>
      </c>
      <c r="AR83" t="str">
        <f>_xlfn.CONCAT(IF(MOD(Table3[[#Headers],[7]],2),"", ", 0x"), IFERROR(VLOOKUP(U83,Таблица1[],5,0),0))</f>
        <v>0</v>
      </c>
      <c r="AS83" t="str">
        <f>_xlfn.CONCAT(IF(MOD(Table3[[#Headers],[6]],2),"", ", 0x"), IFERROR(VLOOKUP(V83,Таблица1[],5,0),0))</f>
        <v>, 0x0</v>
      </c>
      <c r="AT83" t="str">
        <f>_xlfn.CONCAT(IF(MOD(Table3[[#Headers],[5]],2),"", ", 0x"), IFERROR(VLOOKUP(W83,Таблица1[],5,0),0))</f>
        <v>0</v>
      </c>
      <c r="AU83" t="str">
        <f>_xlfn.CONCAT(IF(MOD(Table3[[#Headers],[4]],2),"", ", 0x"), IFERROR(VLOOKUP(X83,Таблица1[],5,0),0))</f>
        <v>, 0x0</v>
      </c>
      <c r="AV83" t="str">
        <f>_xlfn.CONCAT(IF(MOD(Table3[[#Headers],[3]],2),"", ", 0x"), IFERROR(VLOOKUP(Y83,Таблица1[],5,0),0))</f>
        <v>0</v>
      </c>
      <c r="AW83" t="str">
        <f>_xlfn.CONCAT(IF(MOD(Table3[[#Headers],[2]],2),"", ", 0x"), IFERROR(VLOOKUP(Z83,Таблица1[],5,0),0))</f>
        <v>, 0x0</v>
      </c>
      <c r="AX83" t="str">
        <f>_xlfn.CONCAT(IF(MOD(Table3[[#Headers],[1]],2),"", ", 0x"), IFERROR(VLOOKUP(AA83,Таблица1[],5,0),0))</f>
        <v>1</v>
      </c>
    </row>
    <row r="84" spans="2:50" x14ac:dyDescent="0.45">
      <c r="B84" s="43">
        <v>8</v>
      </c>
      <c r="C84" s="43">
        <v>0</v>
      </c>
      <c r="D84" s="43">
        <v>8</v>
      </c>
      <c r="E84" s="43">
        <v>1</v>
      </c>
      <c r="F84" t="str">
        <f t="shared" si="0"/>
        <v xml:space="preserve">8,0,8,1 </v>
      </c>
      <c r="AC84" t="str">
        <f>CONCATENATE($X$2,F84,Table3[[#This Row],[20]],Table3[[#This Row],[19]],Table3[[#This Row],[18]],Table3[[#This Row],[17]],Table3[[#This Row],[16]],Table3[[#This Row],[15]],Table3[[#This Row],[14]],Table3[[#This Row],[13]],Table3[[#This Row],[12]],Table3[[#This Row],[11]],Table3[[#This Row],[10]],Table3[[#This Row],[9]],Table3[[#This Row],[8]],Table3[[#This Row],[7]],Table3[[#This Row],[6]],Table3[[#This Row],[5]],Table3[[#This Row],[4]],Table3[[#This Row],[3]],Table3[[#This Row],[2]],Table3[[#This Row],[1]])</f>
        <v>.DB   8,0,8,1 , 0x00, 0x00, 0x00, 0x00, 0x00, 0x00, 0x00, 0x00, 0x00, 0x00</v>
      </c>
      <c r="AD84" s="43" t="s">
        <v>24</v>
      </c>
      <c r="AE84" t="str">
        <f>_xlfn.CONCAT(IF(MOD(Table3[[#Headers],[20]],2),"", ", 0x"), IFERROR(VLOOKUP(H84,Таблица1[],5,0),0))</f>
        <v>, 0x0</v>
      </c>
      <c r="AF84" t="str">
        <f>_xlfn.CONCAT(IF(MOD(Table3[[#Headers],[19]],2),"", ", 0x"), IFERROR(VLOOKUP(I84,Таблица1[],5,0),0))</f>
        <v>0</v>
      </c>
      <c r="AG84" t="str">
        <f>_xlfn.CONCAT(IF(MOD(Table3[[#Headers],[18]],2),"", ", 0x"), IFERROR(VLOOKUP(J84,Таблица1[],5,0),0))</f>
        <v>, 0x0</v>
      </c>
      <c r="AH84" t="str">
        <f>_xlfn.CONCAT(IF(MOD(Table3[[#Headers],[17]],2),"", ", 0x"), IFERROR(VLOOKUP(K84,Таблица1[],5,0),0))</f>
        <v>0</v>
      </c>
      <c r="AI84" t="str">
        <f>_xlfn.CONCAT(IF(MOD(Table3[[#Headers],[16]],2),"", ", 0x"), IFERROR(VLOOKUP(L84,Таблица1[],5,0),0))</f>
        <v>, 0x0</v>
      </c>
      <c r="AJ84" t="str">
        <f>_xlfn.CONCAT(IF(MOD(Table3[[#Headers],[15]],2),"", ", 0x"), IFERROR(VLOOKUP(M84,Таблица1[],5,0),0))</f>
        <v>0</v>
      </c>
      <c r="AK84" t="str">
        <f>_xlfn.CONCAT(IF(MOD(Table3[[#Headers],[14]],2),"", ", 0x"), IFERROR(VLOOKUP(N84,Таблица1[],5,0),0))</f>
        <v>, 0x0</v>
      </c>
      <c r="AL84" t="str">
        <f>_xlfn.CONCAT(IF(MOD(Table3[[#Headers],[13]],2),"", ", 0x"), IFERROR(VLOOKUP(O84,Таблица1[],5,0),0))</f>
        <v>0</v>
      </c>
      <c r="AM84" t="str">
        <f>_xlfn.CONCAT(IF(MOD(Table3[[#Headers],[12]],2),"", ", 0x"), IFERROR(VLOOKUP(P84,Таблица1[],5,0),0))</f>
        <v>, 0x0</v>
      </c>
      <c r="AN84" t="str">
        <f>_xlfn.CONCAT(IF(MOD(Table3[[#Headers],[11]],2),"", ", 0x"), IFERROR(VLOOKUP(Q84,Таблица1[],5,0),0))</f>
        <v>0</v>
      </c>
      <c r="AO84" t="str">
        <f>_xlfn.CONCAT(IF(MOD(Table3[[#Headers],[10]],2),"", ", 0x"), IFERROR(VLOOKUP(R84,Таблица1[],5,0),0))</f>
        <v>, 0x0</v>
      </c>
      <c r="AP84" t="str">
        <f>_xlfn.CONCAT(IF(MOD(Table3[[#Headers],[9]],2),"", ", 0x"), IFERROR(VLOOKUP(S84,Таблица1[],5,0),0))</f>
        <v>0</v>
      </c>
      <c r="AQ84" t="str">
        <f>_xlfn.CONCAT(IF(MOD(Table3[[#Headers],[8]],2),"", ", 0x"), IFERROR(VLOOKUP(T84,Таблица1[],5,0),0))</f>
        <v>, 0x0</v>
      </c>
      <c r="AR84" t="str">
        <f>_xlfn.CONCAT(IF(MOD(Table3[[#Headers],[7]],2),"", ", 0x"), IFERROR(VLOOKUP(U84,Таблица1[],5,0),0))</f>
        <v>0</v>
      </c>
      <c r="AS84" t="str">
        <f>_xlfn.CONCAT(IF(MOD(Table3[[#Headers],[6]],2),"", ", 0x"), IFERROR(VLOOKUP(V84,Таблица1[],5,0),0))</f>
        <v>, 0x0</v>
      </c>
      <c r="AT84" t="str">
        <f>_xlfn.CONCAT(IF(MOD(Table3[[#Headers],[5]],2),"", ", 0x"), IFERROR(VLOOKUP(W84,Таблица1[],5,0),0))</f>
        <v>0</v>
      </c>
      <c r="AU84" t="str">
        <f>_xlfn.CONCAT(IF(MOD(Table3[[#Headers],[4]],2),"", ", 0x"), IFERROR(VLOOKUP(X84,Таблица1[],5,0),0))</f>
        <v>, 0x0</v>
      </c>
      <c r="AV84" t="str">
        <f>_xlfn.CONCAT(IF(MOD(Table3[[#Headers],[3]],2),"", ", 0x"), IFERROR(VLOOKUP(Y84,Таблица1[],5,0),0))</f>
        <v>0</v>
      </c>
      <c r="AW84" t="str">
        <f>_xlfn.CONCAT(IF(MOD(Table3[[#Headers],[2]],2),"", ", 0x"), IFERROR(VLOOKUP(Z84,Таблица1[],5,0),0))</f>
        <v>, 0x0</v>
      </c>
      <c r="AX84" t="str">
        <f>_xlfn.CONCAT(IF(MOD(Table3[[#Headers],[1]],2),"", ", 0x"), IFERROR(VLOOKUP(AA84,Таблица1[],5,0),0))</f>
        <v>0</v>
      </c>
    </row>
    <row r="85" spans="2:50" x14ac:dyDescent="0.45">
      <c r="B85" s="43">
        <v>8</v>
      </c>
      <c r="C85" s="43">
        <v>0</v>
      </c>
      <c r="D85" s="43">
        <v>8</v>
      </c>
      <c r="E85" s="43">
        <v>1</v>
      </c>
      <c r="F85" t="str">
        <f t="shared" si="0"/>
        <v xml:space="preserve">8,0,8,1 </v>
      </c>
      <c r="H85" s="50" t="s">
        <v>40</v>
      </c>
      <c r="I85" s="50" t="s">
        <v>43</v>
      </c>
      <c r="J85" s="50" t="s">
        <v>43</v>
      </c>
      <c r="K85" s="50" t="s">
        <v>43</v>
      </c>
      <c r="L85" s="50" t="s">
        <v>43</v>
      </c>
      <c r="M85" s="50" t="s">
        <v>43</v>
      </c>
      <c r="N85" s="50" t="s">
        <v>43</v>
      </c>
      <c r="O85" s="50" t="s">
        <v>43</v>
      </c>
      <c r="P85" s="50" t="s">
        <v>43</v>
      </c>
      <c r="Q85" s="50" t="s">
        <v>43</v>
      </c>
      <c r="R85" s="50" t="s">
        <v>43</v>
      </c>
      <c r="S85" s="50" t="s">
        <v>43</v>
      </c>
      <c r="T85" s="50" t="s">
        <v>43</v>
      </c>
      <c r="U85" s="50" t="s">
        <v>43</v>
      </c>
      <c r="V85" s="50" t="s">
        <v>43</v>
      </c>
      <c r="W85" s="50" t="s">
        <v>43</v>
      </c>
      <c r="X85" s="50" t="s">
        <v>43</v>
      </c>
      <c r="Y85" s="50" t="s">
        <v>43</v>
      </c>
      <c r="Z85" s="50" t="s">
        <v>43</v>
      </c>
      <c r="AA85" s="50" t="s">
        <v>31</v>
      </c>
      <c r="AC85" t="str">
        <f>CONCATENATE($X$2,F85,Table3[[#This Row],[20]],Table3[[#This Row],[19]],Table3[[#This Row],[18]],Table3[[#This Row],[17]],Table3[[#This Row],[16]],Table3[[#This Row],[15]],Table3[[#This Row],[14]],Table3[[#This Row],[13]],Table3[[#This Row],[12]],Table3[[#This Row],[11]],Table3[[#This Row],[10]],Table3[[#This Row],[9]],Table3[[#This Row],[8]],Table3[[#This Row],[7]],Table3[[#This Row],[6]],Table3[[#This Row],[5]],Table3[[#This Row],[4]],Table3[[#This Row],[3]],Table3[[#This Row],[2]],Table3[[#This Row],[1]])</f>
        <v>.DB   8,0,8,1 , 0x7f, 0xff, 0xff, 0xff, 0xff, 0xff, 0xff, 0xff, 0xff, 0xf1</v>
      </c>
      <c r="AD85" s="43" t="s">
        <v>24</v>
      </c>
      <c r="AE85" t="str">
        <f>_xlfn.CONCAT(IF(MOD(Table3[[#Headers],[20]],2),"", ", 0x"), IFERROR(VLOOKUP(H85,Таблица1[],5,0),0))</f>
        <v>, 0x7</v>
      </c>
      <c r="AF85" t="str">
        <f>_xlfn.CONCAT(IF(MOD(Table3[[#Headers],[19]],2),"", ", 0x"), IFERROR(VLOOKUP(I85,Таблица1[],5,0),0))</f>
        <v>f</v>
      </c>
      <c r="AG85" t="str">
        <f>_xlfn.CONCAT(IF(MOD(Table3[[#Headers],[18]],2),"", ", 0x"), IFERROR(VLOOKUP(J85,Таблица1[],5,0),0))</f>
        <v>, 0xf</v>
      </c>
      <c r="AH85" t="str">
        <f>_xlfn.CONCAT(IF(MOD(Table3[[#Headers],[17]],2),"", ", 0x"), IFERROR(VLOOKUP(K85,Таблица1[],5,0),0))</f>
        <v>f</v>
      </c>
      <c r="AI85" t="str">
        <f>_xlfn.CONCAT(IF(MOD(Table3[[#Headers],[16]],2),"", ", 0x"), IFERROR(VLOOKUP(L85,Таблица1[],5,0),0))</f>
        <v>, 0xf</v>
      </c>
      <c r="AJ85" t="str">
        <f>_xlfn.CONCAT(IF(MOD(Table3[[#Headers],[15]],2),"", ", 0x"), IFERROR(VLOOKUP(M85,Таблица1[],5,0),0))</f>
        <v>f</v>
      </c>
      <c r="AK85" t="str">
        <f>_xlfn.CONCAT(IF(MOD(Table3[[#Headers],[14]],2),"", ", 0x"), IFERROR(VLOOKUP(N85,Таблица1[],5,0),0))</f>
        <v>, 0xf</v>
      </c>
      <c r="AL85" t="str">
        <f>_xlfn.CONCAT(IF(MOD(Table3[[#Headers],[13]],2),"", ", 0x"), IFERROR(VLOOKUP(O85,Таблица1[],5,0),0))</f>
        <v>f</v>
      </c>
      <c r="AM85" t="str">
        <f>_xlfn.CONCAT(IF(MOD(Table3[[#Headers],[12]],2),"", ", 0x"), IFERROR(VLOOKUP(P85,Таблица1[],5,0),0))</f>
        <v>, 0xf</v>
      </c>
      <c r="AN85" t="str">
        <f>_xlfn.CONCAT(IF(MOD(Table3[[#Headers],[11]],2),"", ", 0x"), IFERROR(VLOOKUP(Q85,Таблица1[],5,0),0))</f>
        <v>f</v>
      </c>
      <c r="AO85" t="str">
        <f>_xlfn.CONCAT(IF(MOD(Table3[[#Headers],[10]],2),"", ", 0x"), IFERROR(VLOOKUP(R85,Таблица1[],5,0),0))</f>
        <v>, 0xf</v>
      </c>
      <c r="AP85" t="str">
        <f>_xlfn.CONCAT(IF(MOD(Table3[[#Headers],[9]],2),"", ", 0x"), IFERROR(VLOOKUP(S85,Таблица1[],5,0),0))</f>
        <v>f</v>
      </c>
      <c r="AQ85" t="str">
        <f>_xlfn.CONCAT(IF(MOD(Table3[[#Headers],[8]],2),"", ", 0x"), IFERROR(VLOOKUP(T85,Таблица1[],5,0),0))</f>
        <v>, 0xf</v>
      </c>
      <c r="AR85" t="str">
        <f>_xlfn.CONCAT(IF(MOD(Table3[[#Headers],[7]],2),"", ", 0x"), IFERROR(VLOOKUP(U85,Таблица1[],5,0),0))</f>
        <v>f</v>
      </c>
      <c r="AS85" t="str">
        <f>_xlfn.CONCAT(IF(MOD(Table3[[#Headers],[6]],2),"", ", 0x"), IFERROR(VLOOKUP(V85,Таблица1[],5,0),0))</f>
        <v>, 0xf</v>
      </c>
      <c r="AT85" t="str">
        <f>_xlfn.CONCAT(IF(MOD(Table3[[#Headers],[5]],2),"", ", 0x"), IFERROR(VLOOKUP(W85,Таблица1[],5,0),0))</f>
        <v>f</v>
      </c>
      <c r="AU85" t="str">
        <f>_xlfn.CONCAT(IF(MOD(Table3[[#Headers],[4]],2),"", ", 0x"), IFERROR(VLOOKUP(X85,Таблица1[],5,0),0))</f>
        <v>, 0xf</v>
      </c>
      <c r="AV85" t="str">
        <f>_xlfn.CONCAT(IF(MOD(Table3[[#Headers],[3]],2),"", ", 0x"), IFERROR(VLOOKUP(Y85,Таблица1[],5,0),0))</f>
        <v>f</v>
      </c>
      <c r="AW85" t="str">
        <f>_xlfn.CONCAT(IF(MOD(Table3[[#Headers],[2]],2),"", ", 0x"), IFERROR(VLOOKUP(Z85,Таблица1[],5,0),0))</f>
        <v>, 0xf</v>
      </c>
      <c r="AX85" t="str">
        <f>_xlfn.CONCAT(IF(MOD(Table3[[#Headers],[1]],2),"", ", 0x"), IFERROR(VLOOKUP(AA85,Таблица1[],5,0),0))</f>
        <v>1</v>
      </c>
    </row>
    <row r="86" spans="2:50" x14ac:dyDescent="0.45">
      <c r="B86" s="43">
        <v>8</v>
      </c>
      <c r="C86" s="43">
        <v>0</v>
      </c>
      <c r="D86" s="43">
        <v>8</v>
      </c>
      <c r="E86" s="43">
        <v>1</v>
      </c>
      <c r="F86" t="str">
        <f t="shared" si="0"/>
        <v xml:space="preserve">8,0,8,1 </v>
      </c>
      <c r="H86" s="50" t="s">
        <v>39</v>
      </c>
      <c r="I86" s="50" t="s">
        <v>40</v>
      </c>
      <c r="J86" s="50" t="s">
        <v>43</v>
      </c>
      <c r="K86" s="50" t="s">
        <v>43</v>
      </c>
      <c r="L86" s="50" t="s">
        <v>43</v>
      </c>
      <c r="M86" s="50" t="s">
        <v>43</v>
      </c>
      <c r="N86" s="50" t="s">
        <v>43</v>
      </c>
      <c r="O86" s="50" t="s">
        <v>43</v>
      </c>
      <c r="P86" s="50" t="s">
        <v>43</v>
      </c>
      <c r="Q86" s="50" t="s">
        <v>43</v>
      </c>
      <c r="R86" s="50" t="s">
        <v>43</v>
      </c>
      <c r="S86" s="50" t="s">
        <v>43</v>
      </c>
      <c r="T86" s="50" t="s">
        <v>43</v>
      </c>
      <c r="U86" s="50" t="s">
        <v>43</v>
      </c>
      <c r="V86" s="50" t="s">
        <v>43</v>
      </c>
      <c r="W86" s="50" t="s">
        <v>43</v>
      </c>
      <c r="X86" s="50" t="s">
        <v>43</v>
      </c>
      <c r="Y86" s="50" t="s">
        <v>43</v>
      </c>
      <c r="Z86" s="50" t="s">
        <v>31</v>
      </c>
      <c r="AA86" s="50" t="s">
        <v>32</v>
      </c>
      <c r="AC86" t="str">
        <f>CONCATENATE($X$2,F86,Table3[[#This Row],[20]],Table3[[#This Row],[19]],Table3[[#This Row],[18]],Table3[[#This Row],[17]],Table3[[#This Row],[16]],Table3[[#This Row],[15]],Table3[[#This Row],[14]],Table3[[#This Row],[13]],Table3[[#This Row],[12]],Table3[[#This Row],[11]],Table3[[#This Row],[10]],Table3[[#This Row],[9]],Table3[[#This Row],[8]],Table3[[#This Row],[7]],Table3[[#This Row],[6]],Table3[[#This Row],[5]],Table3[[#This Row],[4]],Table3[[#This Row],[3]],Table3[[#This Row],[2]],Table3[[#This Row],[1]])</f>
        <v>.DB   8,0,8,1 , 0x67, 0xff, 0xff, 0xff, 0xff, 0xff, 0xff, 0xff, 0xff, 0x12</v>
      </c>
      <c r="AD86" s="43" t="s">
        <v>24</v>
      </c>
      <c r="AE86" t="str">
        <f>_xlfn.CONCAT(IF(MOD(Table3[[#Headers],[20]],2),"", ", 0x"), IFERROR(VLOOKUP(H86,Таблица1[],5,0),0))</f>
        <v>, 0x6</v>
      </c>
      <c r="AF86" t="str">
        <f>_xlfn.CONCAT(IF(MOD(Table3[[#Headers],[19]],2),"", ", 0x"), IFERROR(VLOOKUP(I86,Таблица1[],5,0),0))</f>
        <v>7</v>
      </c>
      <c r="AG86" t="str">
        <f>_xlfn.CONCAT(IF(MOD(Table3[[#Headers],[18]],2),"", ", 0x"), IFERROR(VLOOKUP(J86,Таблица1[],5,0),0))</f>
        <v>, 0xf</v>
      </c>
      <c r="AH86" t="str">
        <f>_xlfn.CONCAT(IF(MOD(Table3[[#Headers],[17]],2),"", ", 0x"), IFERROR(VLOOKUP(K86,Таблица1[],5,0),0))</f>
        <v>f</v>
      </c>
      <c r="AI86" t="str">
        <f>_xlfn.CONCAT(IF(MOD(Table3[[#Headers],[16]],2),"", ", 0x"), IFERROR(VLOOKUP(L86,Таблица1[],5,0),0))</f>
        <v>, 0xf</v>
      </c>
      <c r="AJ86" t="str">
        <f>_xlfn.CONCAT(IF(MOD(Table3[[#Headers],[15]],2),"", ", 0x"), IFERROR(VLOOKUP(M86,Таблица1[],5,0),0))</f>
        <v>f</v>
      </c>
      <c r="AK86" t="str">
        <f>_xlfn.CONCAT(IF(MOD(Table3[[#Headers],[14]],2),"", ", 0x"), IFERROR(VLOOKUP(N86,Таблица1[],5,0),0))</f>
        <v>, 0xf</v>
      </c>
      <c r="AL86" t="str">
        <f>_xlfn.CONCAT(IF(MOD(Table3[[#Headers],[13]],2),"", ", 0x"), IFERROR(VLOOKUP(O86,Таблица1[],5,0),0))</f>
        <v>f</v>
      </c>
      <c r="AM86" t="str">
        <f>_xlfn.CONCAT(IF(MOD(Table3[[#Headers],[12]],2),"", ", 0x"), IFERROR(VLOOKUP(P86,Таблица1[],5,0),0))</f>
        <v>, 0xf</v>
      </c>
      <c r="AN86" t="str">
        <f>_xlfn.CONCAT(IF(MOD(Table3[[#Headers],[11]],2),"", ", 0x"), IFERROR(VLOOKUP(Q86,Таблица1[],5,0),0))</f>
        <v>f</v>
      </c>
      <c r="AO86" t="str">
        <f>_xlfn.CONCAT(IF(MOD(Table3[[#Headers],[10]],2),"", ", 0x"), IFERROR(VLOOKUP(R86,Таблица1[],5,0),0))</f>
        <v>, 0xf</v>
      </c>
      <c r="AP86" t="str">
        <f>_xlfn.CONCAT(IF(MOD(Table3[[#Headers],[9]],2),"", ", 0x"), IFERROR(VLOOKUP(S86,Таблица1[],5,0),0))</f>
        <v>f</v>
      </c>
      <c r="AQ86" t="str">
        <f>_xlfn.CONCAT(IF(MOD(Table3[[#Headers],[8]],2),"", ", 0x"), IFERROR(VLOOKUP(T86,Таблица1[],5,0),0))</f>
        <v>, 0xf</v>
      </c>
      <c r="AR86" t="str">
        <f>_xlfn.CONCAT(IF(MOD(Table3[[#Headers],[7]],2),"", ", 0x"), IFERROR(VLOOKUP(U86,Таблица1[],5,0),0))</f>
        <v>f</v>
      </c>
      <c r="AS86" t="str">
        <f>_xlfn.CONCAT(IF(MOD(Table3[[#Headers],[6]],2),"", ", 0x"), IFERROR(VLOOKUP(V86,Таблица1[],5,0),0))</f>
        <v>, 0xf</v>
      </c>
      <c r="AT86" t="str">
        <f>_xlfn.CONCAT(IF(MOD(Table3[[#Headers],[5]],2),"", ", 0x"), IFERROR(VLOOKUP(W86,Таблица1[],5,0),0))</f>
        <v>f</v>
      </c>
      <c r="AU86" t="str">
        <f>_xlfn.CONCAT(IF(MOD(Table3[[#Headers],[4]],2),"", ", 0x"), IFERROR(VLOOKUP(X86,Таблица1[],5,0),0))</f>
        <v>, 0xf</v>
      </c>
      <c r="AV86" t="str">
        <f>_xlfn.CONCAT(IF(MOD(Table3[[#Headers],[3]],2),"", ", 0x"), IFERROR(VLOOKUP(Y86,Таблица1[],5,0),0))</f>
        <v>f</v>
      </c>
      <c r="AW86" t="str">
        <f>_xlfn.CONCAT(IF(MOD(Table3[[#Headers],[2]],2),"", ", 0x"), IFERROR(VLOOKUP(Z86,Таблица1[],5,0),0))</f>
        <v>, 0x1</v>
      </c>
      <c r="AX86" t="str">
        <f>_xlfn.CONCAT(IF(MOD(Table3[[#Headers],[1]],2),"", ", 0x"), IFERROR(VLOOKUP(AA86,Таблица1[],5,0),0))</f>
        <v>2</v>
      </c>
    </row>
    <row r="87" spans="2:50" x14ac:dyDescent="0.45">
      <c r="B87" s="43">
        <v>8</v>
      </c>
      <c r="C87" s="43">
        <v>0</v>
      </c>
      <c r="D87" s="43">
        <v>8</v>
      </c>
      <c r="E87" s="43">
        <v>1</v>
      </c>
      <c r="F87" t="str">
        <f t="shared" si="0"/>
        <v xml:space="preserve">8,0,8,1 </v>
      </c>
      <c r="H87" s="50" t="s">
        <v>37</v>
      </c>
      <c r="I87" s="50" t="s">
        <v>39</v>
      </c>
      <c r="J87" s="50" t="s">
        <v>40</v>
      </c>
      <c r="K87" s="50" t="s">
        <v>43</v>
      </c>
      <c r="L87" s="50" t="s">
        <v>43</v>
      </c>
      <c r="M87" s="50" t="s">
        <v>43</v>
      </c>
      <c r="N87" s="50" t="s">
        <v>43</v>
      </c>
      <c r="O87" s="50" t="s">
        <v>43</v>
      </c>
      <c r="P87" s="50" t="s">
        <v>43</v>
      </c>
      <c r="Q87" s="50" t="s">
        <v>43</v>
      </c>
      <c r="R87" s="50" t="s">
        <v>43</v>
      </c>
      <c r="S87" s="50" t="s">
        <v>43</v>
      </c>
      <c r="T87" s="50" t="s">
        <v>43</v>
      </c>
      <c r="U87" s="50" t="s">
        <v>43</v>
      </c>
      <c r="V87" s="50" t="s">
        <v>43</v>
      </c>
      <c r="W87" s="50" t="s">
        <v>43</v>
      </c>
      <c r="X87" s="50" t="s">
        <v>43</v>
      </c>
      <c r="Y87" s="50" t="s">
        <v>31</v>
      </c>
      <c r="Z87" s="50" t="s">
        <v>32</v>
      </c>
      <c r="AA87" s="50" t="s">
        <v>33</v>
      </c>
      <c r="AC87" t="str">
        <f>CONCATENATE($X$2,F87,Table3[[#This Row],[20]],Table3[[#This Row],[19]],Table3[[#This Row],[18]],Table3[[#This Row],[17]],Table3[[#This Row],[16]],Table3[[#This Row],[15]],Table3[[#This Row],[14]],Table3[[#This Row],[13]],Table3[[#This Row],[12]],Table3[[#This Row],[11]],Table3[[#This Row],[10]],Table3[[#This Row],[9]],Table3[[#This Row],[8]],Table3[[#This Row],[7]],Table3[[#This Row],[6]],Table3[[#This Row],[5]],Table3[[#This Row],[4]],Table3[[#This Row],[3]],Table3[[#This Row],[2]],Table3[[#This Row],[1]])</f>
        <v>.DB   8,0,8,1 , 0x56, 0x7f, 0xff, 0xff, 0xff, 0xff, 0xff, 0xff, 0xf1, 0x23</v>
      </c>
      <c r="AD87" s="43" t="s">
        <v>24</v>
      </c>
      <c r="AE87" t="str">
        <f>_xlfn.CONCAT(IF(MOD(Table3[[#Headers],[20]],2),"", ", 0x"), IFERROR(VLOOKUP(H87,Таблица1[],5,0),0))</f>
        <v>, 0x5</v>
      </c>
      <c r="AF87" t="str">
        <f>_xlfn.CONCAT(IF(MOD(Table3[[#Headers],[19]],2),"", ", 0x"), IFERROR(VLOOKUP(I87,Таблица1[],5,0),0))</f>
        <v>6</v>
      </c>
      <c r="AG87" t="str">
        <f>_xlfn.CONCAT(IF(MOD(Table3[[#Headers],[18]],2),"", ", 0x"), IFERROR(VLOOKUP(J87,Таблица1[],5,0),0))</f>
        <v>, 0x7</v>
      </c>
      <c r="AH87" t="str">
        <f>_xlfn.CONCAT(IF(MOD(Table3[[#Headers],[17]],2),"", ", 0x"), IFERROR(VLOOKUP(K87,Таблица1[],5,0),0))</f>
        <v>f</v>
      </c>
      <c r="AI87" t="str">
        <f>_xlfn.CONCAT(IF(MOD(Table3[[#Headers],[16]],2),"", ", 0x"), IFERROR(VLOOKUP(L87,Таблица1[],5,0),0))</f>
        <v>, 0xf</v>
      </c>
      <c r="AJ87" t="str">
        <f>_xlfn.CONCAT(IF(MOD(Table3[[#Headers],[15]],2),"", ", 0x"), IFERROR(VLOOKUP(M87,Таблица1[],5,0),0))</f>
        <v>f</v>
      </c>
      <c r="AK87" t="str">
        <f>_xlfn.CONCAT(IF(MOD(Table3[[#Headers],[14]],2),"", ", 0x"), IFERROR(VLOOKUP(N87,Таблица1[],5,0),0))</f>
        <v>, 0xf</v>
      </c>
      <c r="AL87" t="str">
        <f>_xlfn.CONCAT(IF(MOD(Table3[[#Headers],[13]],2),"", ", 0x"), IFERROR(VLOOKUP(O87,Таблица1[],5,0),0))</f>
        <v>f</v>
      </c>
      <c r="AM87" t="str">
        <f>_xlfn.CONCAT(IF(MOD(Table3[[#Headers],[12]],2),"", ", 0x"), IFERROR(VLOOKUP(P87,Таблица1[],5,0),0))</f>
        <v>, 0xf</v>
      </c>
      <c r="AN87" t="str">
        <f>_xlfn.CONCAT(IF(MOD(Table3[[#Headers],[11]],2),"", ", 0x"), IFERROR(VLOOKUP(Q87,Таблица1[],5,0),0))</f>
        <v>f</v>
      </c>
      <c r="AO87" t="str">
        <f>_xlfn.CONCAT(IF(MOD(Table3[[#Headers],[10]],2),"", ", 0x"), IFERROR(VLOOKUP(R87,Таблица1[],5,0),0))</f>
        <v>, 0xf</v>
      </c>
      <c r="AP87" t="str">
        <f>_xlfn.CONCAT(IF(MOD(Table3[[#Headers],[9]],2),"", ", 0x"), IFERROR(VLOOKUP(S87,Таблица1[],5,0),0))</f>
        <v>f</v>
      </c>
      <c r="AQ87" t="str">
        <f>_xlfn.CONCAT(IF(MOD(Table3[[#Headers],[8]],2),"", ", 0x"), IFERROR(VLOOKUP(T87,Таблица1[],5,0),0))</f>
        <v>, 0xf</v>
      </c>
      <c r="AR87" t="str">
        <f>_xlfn.CONCAT(IF(MOD(Table3[[#Headers],[7]],2),"", ", 0x"), IFERROR(VLOOKUP(U87,Таблица1[],5,0),0))</f>
        <v>f</v>
      </c>
      <c r="AS87" t="str">
        <f>_xlfn.CONCAT(IF(MOD(Table3[[#Headers],[6]],2),"", ", 0x"), IFERROR(VLOOKUP(V87,Таблица1[],5,0),0))</f>
        <v>, 0xf</v>
      </c>
      <c r="AT87" t="str">
        <f>_xlfn.CONCAT(IF(MOD(Table3[[#Headers],[5]],2),"", ", 0x"), IFERROR(VLOOKUP(W87,Таблица1[],5,0),0))</f>
        <v>f</v>
      </c>
      <c r="AU87" t="str">
        <f>_xlfn.CONCAT(IF(MOD(Table3[[#Headers],[4]],2),"", ", 0x"), IFERROR(VLOOKUP(X87,Таблица1[],5,0),0))</f>
        <v>, 0xf</v>
      </c>
      <c r="AV87" t="str">
        <f>_xlfn.CONCAT(IF(MOD(Table3[[#Headers],[3]],2),"", ", 0x"), IFERROR(VLOOKUP(Y87,Таблица1[],5,0),0))</f>
        <v>1</v>
      </c>
      <c r="AW87" t="str">
        <f>_xlfn.CONCAT(IF(MOD(Table3[[#Headers],[2]],2),"", ", 0x"), IFERROR(VLOOKUP(Z87,Таблица1[],5,0),0))</f>
        <v>, 0x2</v>
      </c>
      <c r="AX87" t="str">
        <f>_xlfn.CONCAT(IF(MOD(Table3[[#Headers],[1]],2),"", ", 0x"), IFERROR(VLOOKUP(AA87,Таблица1[],5,0),0))</f>
        <v>3</v>
      </c>
    </row>
    <row r="88" spans="2:50" x14ac:dyDescent="0.45">
      <c r="B88" s="43">
        <v>8</v>
      </c>
      <c r="C88" s="43">
        <v>0</v>
      </c>
      <c r="D88" s="43">
        <v>8</v>
      </c>
      <c r="E88" s="43">
        <v>1</v>
      </c>
      <c r="F88" t="str">
        <f t="shared" si="0"/>
        <v xml:space="preserve">8,0,8,1 </v>
      </c>
      <c r="H88" s="50" t="s">
        <v>43</v>
      </c>
      <c r="I88" s="50" t="s">
        <v>37</v>
      </c>
      <c r="J88" s="50" t="s">
        <v>39</v>
      </c>
      <c r="K88" s="50" t="s">
        <v>40</v>
      </c>
      <c r="L88" s="50" t="s">
        <v>43</v>
      </c>
      <c r="M88" s="50" t="s">
        <v>43</v>
      </c>
      <c r="N88" s="50" t="s">
        <v>43</v>
      </c>
      <c r="O88" s="50" t="s">
        <v>43</v>
      </c>
      <c r="P88" s="50" t="s">
        <v>43</v>
      </c>
      <c r="Q88" s="50" t="s">
        <v>43</v>
      </c>
      <c r="R88" s="50" t="s">
        <v>43</v>
      </c>
      <c r="S88" s="50" t="s">
        <v>43</v>
      </c>
      <c r="T88" s="50" t="s">
        <v>43</v>
      </c>
      <c r="U88" s="50" t="s">
        <v>43</v>
      </c>
      <c r="V88" s="50" t="s">
        <v>43</v>
      </c>
      <c r="W88" s="50" t="s">
        <v>43</v>
      </c>
      <c r="X88" s="50" t="s">
        <v>31</v>
      </c>
      <c r="Y88" s="50" t="s">
        <v>32</v>
      </c>
      <c r="Z88" s="50" t="s">
        <v>33</v>
      </c>
      <c r="AA88" s="50" t="s">
        <v>43</v>
      </c>
      <c r="AC88" t="str">
        <f>CONCATENATE($X$2,F88,Table3[[#This Row],[20]],Table3[[#This Row],[19]],Table3[[#This Row],[18]],Table3[[#This Row],[17]],Table3[[#This Row],[16]],Table3[[#This Row],[15]],Table3[[#This Row],[14]],Table3[[#This Row],[13]],Table3[[#This Row],[12]],Table3[[#This Row],[11]],Table3[[#This Row],[10]],Table3[[#This Row],[9]],Table3[[#This Row],[8]],Table3[[#This Row],[7]],Table3[[#This Row],[6]],Table3[[#This Row],[5]],Table3[[#This Row],[4]],Table3[[#This Row],[3]],Table3[[#This Row],[2]],Table3[[#This Row],[1]])</f>
        <v>.DB   8,0,8,1 , 0xf5, 0x67, 0xff, 0xff, 0xff, 0xff, 0xff, 0xff, 0x12, 0x3f</v>
      </c>
      <c r="AD88" s="43" t="s">
        <v>24</v>
      </c>
      <c r="AE88" t="str">
        <f>_xlfn.CONCAT(IF(MOD(Table3[[#Headers],[20]],2),"", ", 0x"), IFERROR(VLOOKUP(H88,Таблица1[],5,0),0))</f>
        <v>, 0xf</v>
      </c>
      <c r="AF88" t="str">
        <f>_xlfn.CONCAT(IF(MOD(Table3[[#Headers],[19]],2),"", ", 0x"), IFERROR(VLOOKUP(I88,Таблица1[],5,0),0))</f>
        <v>5</v>
      </c>
      <c r="AG88" t="str">
        <f>_xlfn.CONCAT(IF(MOD(Table3[[#Headers],[18]],2),"", ", 0x"), IFERROR(VLOOKUP(J88,Таблица1[],5,0),0))</f>
        <v>, 0x6</v>
      </c>
      <c r="AH88" t="str">
        <f>_xlfn.CONCAT(IF(MOD(Table3[[#Headers],[17]],2),"", ", 0x"), IFERROR(VLOOKUP(K88,Таблица1[],5,0),0))</f>
        <v>7</v>
      </c>
      <c r="AI88" t="str">
        <f>_xlfn.CONCAT(IF(MOD(Table3[[#Headers],[16]],2),"", ", 0x"), IFERROR(VLOOKUP(L88,Таблица1[],5,0),0))</f>
        <v>, 0xf</v>
      </c>
      <c r="AJ88" t="str">
        <f>_xlfn.CONCAT(IF(MOD(Table3[[#Headers],[15]],2),"", ", 0x"), IFERROR(VLOOKUP(M88,Таблица1[],5,0),0))</f>
        <v>f</v>
      </c>
      <c r="AK88" t="str">
        <f>_xlfn.CONCAT(IF(MOD(Table3[[#Headers],[14]],2),"", ", 0x"), IFERROR(VLOOKUP(N88,Таблица1[],5,0),0))</f>
        <v>, 0xf</v>
      </c>
      <c r="AL88" t="str">
        <f>_xlfn.CONCAT(IF(MOD(Table3[[#Headers],[13]],2),"", ", 0x"), IFERROR(VLOOKUP(O88,Таблица1[],5,0),0))</f>
        <v>f</v>
      </c>
      <c r="AM88" t="str">
        <f>_xlfn.CONCAT(IF(MOD(Table3[[#Headers],[12]],2),"", ", 0x"), IFERROR(VLOOKUP(P88,Таблица1[],5,0),0))</f>
        <v>, 0xf</v>
      </c>
      <c r="AN88" t="str">
        <f>_xlfn.CONCAT(IF(MOD(Table3[[#Headers],[11]],2),"", ", 0x"), IFERROR(VLOOKUP(Q88,Таблица1[],5,0),0))</f>
        <v>f</v>
      </c>
      <c r="AO88" t="str">
        <f>_xlfn.CONCAT(IF(MOD(Table3[[#Headers],[10]],2),"", ", 0x"), IFERROR(VLOOKUP(R88,Таблица1[],5,0),0))</f>
        <v>, 0xf</v>
      </c>
      <c r="AP88" t="str">
        <f>_xlfn.CONCAT(IF(MOD(Table3[[#Headers],[9]],2),"", ", 0x"), IFERROR(VLOOKUP(S88,Таблица1[],5,0),0))</f>
        <v>f</v>
      </c>
      <c r="AQ88" t="str">
        <f>_xlfn.CONCAT(IF(MOD(Table3[[#Headers],[8]],2),"", ", 0x"), IFERROR(VLOOKUP(T88,Таблица1[],5,0),0))</f>
        <v>, 0xf</v>
      </c>
      <c r="AR88" t="str">
        <f>_xlfn.CONCAT(IF(MOD(Table3[[#Headers],[7]],2),"", ", 0x"), IFERROR(VLOOKUP(U88,Таблица1[],5,0),0))</f>
        <v>f</v>
      </c>
      <c r="AS88" t="str">
        <f>_xlfn.CONCAT(IF(MOD(Table3[[#Headers],[6]],2),"", ", 0x"), IFERROR(VLOOKUP(V88,Таблица1[],5,0),0))</f>
        <v>, 0xf</v>
      </c>
      <c r="AT88" t="str">
        <f>_xlfn.CONCAT(IF(MOD(Table3[[#Headers],[5]],2),"", ", 0x"), IFERROR(VLOOKUP(W88,Таблица1[],5,0),0))</f>
        <v>f</v>
      </c>
      <c r="AU88" t="str">
        <f>_xlfn.CONCAT(IF(MOD(Table3[[#Headers],[4]],2),"", ", 0x"), IFERROR(VLOOKUP(X88,Таблица1[],5,0),0))</f>
        <v>, 0x1</v>
      </c>
      <c r="AV88" t="str">
        <f>_xlfn.CONCAT(IF(MOD(Table3[[#Headers],[3]],2),"", ", 0x"), IFERROR(VLOOKUP(Y88,Таблица1[],5,0),0))</f>
        <v>2</v>
      </c>
      <c r="AW88" t="str">
        <f>_xlfn.CONCAT(IF(MOD(Table3[[#Headers],[2]],2),"", ", 0x"), IFERROR(VLOOKUP(Z88,Таблица1[],5,0),0))</f>
        <v>, 0x3</v>
      </c>
      <c r="AX88" t="str">
        <f>_xlfn.CONCAT(IF(MOD(Table3[[#Headers],[1]],2),"", ", 0x"), IFERROR(VLOOKUP(AA88,Таблица1[],5,0),0))</f>
        <v>f</v>
      </c>
    </row>
    <row r="89" spans="2:50" x14ac:dyDescent="0.45">
      <c r="B89" s="43">
        <v>8</v>
      </c>
      <c r="C89" s="43">
        <v>0</v>
      </c>
      <c r="D89" s="43">
        <v>8</v>
      </c>
      <c r="E89" s="43">
        <v>1</v>
      </c>
      <c r="F89" t="str">
        <f t="shared" si="0"/>
        <v xml:space="preserve">8,0,8,1 </v>
      </c>
      <c r="H89" s="50" t="s">
        <v>43</v>
      </c>
      <c r="I89" s="50" t="s">
        <v>43</v>
      </c>
      <c r="J89" s="50" t="s">
        <v>37</v>
      </c>
      <c r="K89" s="50" t="s">
        <v>39</v>
      </c>
      <c r="L89" s="50" t="s">
        <v>40</v>
      </c>
      <c r="M89" s="50" t="s">
        <v>43</v>
      </c>
      <c r="N89" s="50" t="s">
        <v>43</v>
      </c>
      <c r="O89" s="50" t="s">
        <v>43</v>
      </c>
      <c r="P89" s="50" t="s">
        <v>43</v>
      </c>
      <c r="Q89" s="50" t="s">
        <v>43</v>
      </c>
      <c r="R89" s="50" t="s">
        <v>43</v>
      </c>
      <c r="S89" s="50" t="s">
        <v>43</v>
      </c>
      <c r="T89" s="50" t="s">
        <v>43</v>
      </c>
      <c r="U89" s="50" t="s">
        <v>43</v>
      </c>
      <c r="V89" s="50" t="s">
        <v>43</v>
      </c>
      <c r="W89" s="50" t="s">
        <v>31</v>
      </c>
      <c r="X89" s="50" t="s">
        <v>32</v>
      </c>
      <c r="Y89" s="50" t="s">
        <v>33</v>
      </c>
      <c r="Z89" s="50" t="s">
        <v>43</v>
      </c>
      <c r="AA89" s="50" t="s">
        <v>43</v>
      </c>
      <c r="AC89" t="str">
        <f>CONCATENATE($X$2,F89,Table3[[#This Row],[20]],Table3[[#This Row],[19]],Table3[[#This Row],[18]],Table3[[#This Row],[17]],Table3[[#This Row],[16]],Table3[[#This Row],[15]],Table3[[#This Row],[14]],Table3[[#This Row],[13]],Table3[[#This Row],[12]],Table3[[#This Row],[11]],Table3[[#This Row],[10]],Table3[[#This Row],[9]],Table3[[#This Row],[8]],Table3[[#This Row],[7]],Table3[[#This Row],[6]],Table3[[#This Row],[5]],Table3[[#This Row],[4]],Table3[[#This Row],[3]],Table3[[#This Row],[2]],Table3[[#This Row],[1]])</f>
        <v>.DB   8,0,8,1 , 0xff, 0x56, 0x7f, 0xff, 0xff, 0xff, 0xff, 0xf1, 0x23, 0xff</v>
      </c>
      <c r="AD89" s="43" t="s">
        <v>24</v>
      </c>
      <c r="AE89" t="str">
        <f>_xlfn.CONCAT(IF(MOD(Table3[[#Headers],[20]],2),"", ", 0x"), IFERROR(VLOOKUP(H89,Таблица1[],5,0),0))</f>
        <v>, 0xf</v>
      </c>
      <c r="AF89" t="str">
        <f>_xlfn.CONCAT(IF(MOD(Table3[[#Headers],[19]],2),"", ", 0x"), IFERROR(VLOOKUP(I89,Таблица1[],5,0),0))</f>
        <v>f</v>
      </c>
      <c r="AG89" t="str">
        <f>_xlfn.CONCAT(IF(MOD(Table3[[#Headers],[18]],2),"", ", 0x"), IFERROR(VLOOKUP(J89,Таблица1[],5,0),0))</f>
        <v>, 0x5</v>
      </c>
      <c r="AH89" t="str">
        <f>_xlfn.CONCAT(IF(MOD(Table3[[#Headers],[17]],2),"", ", 0x"), IFERROR(VLOOKUP(K89,Таблица1[],5,0),0))</f>
        <v>6</v>
      </c>
      <c r="AI89" t="str">
        <f>_xlfn.CONCAT(IF(MOD(Table3[[#Headers],[16]],2),"", ", 0x"), IFERROR(VLOOKUP(L89,Таблица1[],5,0),0))</f>
        <v>, 0x7</v>
      </c>
      <c r="AJ89" t="str">
        <f>_xlfn.CONCAT(IF(MOD(Table3[[#Headers],[15]],2),"", ", 0x"), IFERROR(VLOOKUP(M89,Таблица1[],5,0),0))</f>
        <v>f</v>
      </c>
      <c r="AK89" t="str">
        <f>_xlfn.CONCAT(IF(MOD(Table3[[#Headers],[14]],2),"", ", 0x"), IFERROR(VLOOKUP(N89,Таблица1[],5,0),0))</f>
        <v>, 0xf</v>
      </c>
      <c r="AL89" t="str">
        <f>_xlfn.CONCAT(IF(MOD(Table3[[#Headers],[13]],2),"", ", 0x"), IFERROR(VLOOKUP(O89,Таблица1[],5,0),0))</f>
        <v>f</v>
      </c>
      <c r="AM89" t="str">
        <f>_xlfn.CONCAT(IF(MOD(Table3[[#Headers],[12]],2),"", ", 0x"), IFERROR(VLOOKUP(P89,Таблица1[],5,0),0))</f>
        <v>, 0xf</v>
      </c>
      <c r="AN89" t="str">
        <f>_xlfn.CONCAT(IF(MOD(Table3[[#Headers],[11]],2),"", ", 0x"), IFERROR(VLOOKUP(Q89,Таблица1[],5,0),0))</f>
        <v>f</v>
      </c>
      <c r="AO89" t="str">
        <f>_xlfn.CONCAT(IF(MOD(Table3[[#Headers],[10]],2),"", ", 0x"), IFERROR(VLOOKUP(R89,Таблица1[],5,0),0))</f>
        <v>, 0xf</v>
      </c>
      <c r="AP89" t="str">
        <f>_xlfn.CONCAT(IF(MOD(Table3[[#Headers],[9]],2),"", ", 0x"), IFERROR(VLOOKUP(S89,Таблица1[],5,0),0))</f>
        <v>f</v>
      </c>
      <c r="AQ89" t="str">
        <f>_xlfn.CONCAT(IF(MOD(Table3[[#Headers],[8]],2),"", ", 0x"), IFERROR(VLOOKUP(T89,Таблица1[],5,0),0))</f>
        <v>, 0xf</v>
      </c>
      <c r="AR89" t="str">
        <f>_xlfn.CONCAT(IF(MOD(Table3[[#Headers],[7]],2),"", ", 0x"), IFERROR(VLOOKUP(U89,Таблица1[],5,0),0))</f>
        <v>f</v>
      </c>
      <c r="AS89" t="str">
        <f>_xlfn.CONCAT(IF(MOD(Table3[[#Headers],[6]],2),"", ", 0x"), IFERROR(VLOOKUP(V89,Таблица1[],5,0),0))</f>
        <v>, 0xf</v>
      </c>
      <c r="AT89" t="str">
        <f>_xlfn.CONCAT(IF(MOD(Table3[[#Headers],[5]],2),"", ", 0x"), IFERROR(VLOOKUP(W89,Таблица1[],5,0),0))</f>
        <v>1</v>
      </c>
      <c r="AU89" t="str">
        <f>_xlfn.CONCAT(IF(MOD(Table3[[#Headers],[4]],2),"", ", 0x"), IFERROR(VLOOKUP(X89,Таблица1[],5,0),0))</f>
        <v>, 0x2</v>
      </c>
      <c r="AV89" t="str">
        <f>_xlfn.CONCAT(IF(MOD(Table3[[#Headers],[3]],2),"", ", 0x"), IFERROR(VLOOKUP(Y89,Таблица1[],5,0),0))</f>
        <v>3</v>
      </c>
      <c r="AW89" t="str">
        <f>_xlfn.CONCAT(IF(MOD(Table3[[#Headers],[2]],2),"", ", 0x"), IFERROR(VLOOKUP(Z89,Таблица1[],5,0),0))</f>
        <v>, 0xf</v>
      </c>
      <c r="AX89" t="str">
        <f>_xlfn.CONCAT(IF(MOD(Table3[[#Headers],[1]],2),"", ", 0x"), IFERROR(VLOOKUP(AA89,Таблица1[],5,0),0))</f>
        <v>f</v>
      </c>
    </row>
    <row r="90" spans="2:50" x14ac:dyDescent="0.45">
      <c r="B90" s="43">
        <v>8</v>
      </c>
      <c r="C90" s="43">
        <v>0</v>
      </c>
      <c r="D90" s="43">
        <v>8</v>
      </c>
      <c r="E90" s="43">
        <v>1</v>
      </c>
      <c r="F90" t="str">
        <f t="shared" si="0"/>
        <v xml:space="preserve">8,0,8,1 </v>
      </c>
      <c r="H90" s="50" t="s">
        <v>43</v>
      </c>
      <c r="I90" s="50" t="s">
        <v>43</v>
      </c>
      <c r="J90" s="50" t="s">
        <v>43</v>
      </c>
      <c r="K90" s="50" t="s">
        <v>37</v>
      </c>
      <c r="L90" s="50" t="s">
        <v>39</v>
      </c>
      <c r="M90" s="50" t="s">
        <v>40</v>
      </c>
      <c r="N90" s="50" t="s">
        <v>43</v>
      </c>
      <c r="O90" s="50" t="s">
        <v>43</v>
      </c>
      <c r="P90" s="50" t="s">
        <v>43</v>
      </c>
      <c r="Q90" s="50" t="s">
        <v>43</v>
      </c>
      <c r="R90" s="50" t="s">
        <v>43</v>
      </c>
      <c r="S90" s="50" t="s">
        <v>43</v>
      </c>
      <c r="T90" s="50" t="s">
        <v>43</v>
      </c>
      <c r="U90" s="50" t="s">
        <v>43</v>
      </c>
      <c r="V90" s="50" t="s">
        <v>31</v>
      </c>
      <c r="W90" s="50" t="s">
        <v>32</v>
      </c>
      <c r="X90" s="50" t="s">
        <v>33</v>
      </c>
      <c r="Y90" s="50" t="s">
        <v>43</v>
      </c>
      <c r="Z90" s="50" t="s">
        <v>43</v>
      </c>
      <c r="AA90" s="50" t="s">
        <v>43</v>
      </c>
      <c r="AC90" t="str">
        <f>CONCATENATE($X$2,F90,Table3[[#This Row],[20]],Table3[[#This Row],[19]],Table3[[#This Row],[18]],Table3[[#This Row],[17]],Table3[[#This Row],[16]],Table3[[#This Row],[15]],Table3[[#This Row],[14]],Table3[[#This Row],[13]],Table3[[#This Row],[12]],Table3[[#This Row],[11]],Table3[[#This Row],[10]],Table3[[#This Row],[9]],Table3[[#This Row],[8]],Table3[[#This Row],[7]],Table3[[#This Row],[6]],Table3[[#This Row],[5]],Table3[[#This Row],[4]],Table3[[#This Row],[3]],Table3[[#This Row],[2]],Table3[[#This Row],[1]])</f>
        <v>.DB   8,0,8,1 , 0xff, 0xf5, 0x67, 0xff, 0xff, 0xff, 0xff, 0x12, 0x3f, 0xff</v>
      </c>
      <c r="AD90" s="43" t="s">
        <v>24</v>
      </c>
      <c r="AE90" t="str">
        <f>_xlfn.CONCAT(IF(MOD(Table3[[#Headers],[20]],2),"", ", 0x"), IFERROR(VLOOKUP(H90,Таблица1[],5,0),0))</f>
        <v>, 0xf</v>
      </c>
      <c r="AF90" t="str">
        <f>_xlfn.CONCAT(IF(MOD(Table3[[#Headers],[19]],2),"", ", 0x"), IFERROR(VLOOKUP(I90,Таблица1[],5,0),0))</f>
        <v>f</v>
      </c>
      <c r="AG90" t="str">
        <f>_xlfn.CONCAT(IF(MOD(Table3[[#Headers],[18]],2),"", ", 0x"), IFERROR(VLOOKUP(J90,Таблица1[],5,0),0))</f>
        <v>, 0xf</v>
      </c>
      <c r="AH90" t="str">
        <f>_xlfn.CONCAT(IF(MOD(Table3[[#Headers],[17]],2),"", ", 0x"), IFERROR(VLOOKUP(K90,Таблица1[],5,0),0))</f>
        <v>5</v>
      </c>
      <c r="AI90" t="str">
        <f>_xlfn.CONCAT(IF(MOD(Table3[[#Headers],[16]],2),"", ", 0x"), IFERROR(VLOOKUP(L90,Таблица1[],5,0),0))</f>
        <v>, 0x6</v>
      </c>
      <c r="AJ90" t="str">
        <f>_xlfn.CONCAT(IF(MOD(Table3[[#Headers],[15]],2),"", ", 0x"), IFERROR(VLOOKUP(M90,Таблица1[],5,0),0))</f>
        <v>7</v>
      </c>
      <c r="AK90" t="str">
        <f>_xlfn.CONCAT(IF(MOD(Table3[[#Headers],[14]],2),"", ", 0x"), IFERROR(VLOOKUP(N90,Таблица1[],5,0),0))</f>
        <v>, 0xf</v>
      </c>
      <c r="AL90" t="str">
        <f>_xlfn.CONCAT(IF(MOD(Table3[[#Headers],[13]],2),"", ", 0x"), IFERROR(VLOOKUP(O90,Таблица1[],5,0),0))</f>
        <v>f</v>
      </c>
      <c r="AM90" t="str">
        <f>_xlfn.CONCAT(IF(MOD(Table3[[#Headers],[12]],2),"", ", 0x"), IFERROR(VLOOKUP(P90,Таблица1[],5,0),0))</f>
        <v>, 0xf</v>
      </c>
      <c r="AN90" t="str">
        <f>_xlfn.CONCAT(IF(MOD(Table3[[#Headers],[11]],2),"", ", 0x"), IFERROR(VLOOKUP(Q90,Таблица1[],5,0),0))</f>
        <v>f</v>
      </c>
      <c r="AO90" t="str">
        <f>_xlfn.CONCAT(IF(MOD(Table3[[#Headers],[10]],2),"", ", 0x"), IFERROR(VLOOKUP(R90,Таблица1[],5,0),0))</f>
        <v>, 0xf</v>
      </c>
      <c r="AP90" t="str">
        <f>_xlfn.CONCAT(IF(MOD(Table3[[#Headers],[9]],2),"", ", 0x"), IFERROR(VLOOKUP(S90,Таблица1[],5,0),0))</f>
        <v>f</v>
      </c>
      <c r="AQ90" t="str">
        <f>_xlfn.CONCAT(IF(MOD(Table3[[#Headers],[8]],2),"", ", 0x"), IFERROR(VLOOKUP(T90,Таблица1[],5,0),0))</f>
        <v>, 0xf</v>
      </c>
      <c r="AR90" t="str">
        <f>_xlfn.CONCAT(IF(MOD(Table3[[#Headers],[7]],2),"", ", 0x"), IFERROR(VLOOKUP(U90,Таблица1[],5,0),0))</f>
        <v>f</v>
      </c>
      <c r="AS90" t="str">
        <f>_xlfn.CONCAT(IF(MOD(Table3[[#Headers],[6]],2),"", ", 0x"), IFERROR(VLOOKUP(V90,Таблица1[],5,0),0))</f>
        <v>, 0x1</v>
      </c>
      <c r="AT90" t="str">
        <f>_xlfn.CONCAT(IF(MOD(Table3[[#Headers],[5]],2),"", ", 0x"), IFERROR(VLOOKUP(W90,Таблица1[],5,0),0))</f>
        <v>2</v>
      </c>
      <c r="AU90" t="str">
        <f>_xlfn.CONCAT(IF(MOD(Table3[[#Headers],[4]],2),"", ", 0x"), IFERROR(VLOOKUP(X90,Таблица1[],5,0),0))</f>
        <v>, 0x3</v>
      </c>
      <c r="AV90" t="str">
        <f>_xlfn.CONCAT(IF(MOD(Table3[[#Headers],[3]],2),"", ", 0x"), IFERROR(VLOOKUP(Y90,Таблица1[],5,0),0))</f>
        <v>f</v>
      </c>
      <c r="AW90" t="str">
        <f>_xlfn.CONCAT(IF(MOD(Table3[[#Headers],[2]],2),"", ", 0x"), IFERROR(VLOOKUP(Z90,Таблица1[],5,0),0))</f>
        <v>, 0xf</v>
      </c>
      <c r="AX90" t="str">
        <f>_xlfn.CONCAT(IF(MOD(Table3[[#Headers],[1]],2),"", ", 0x"), IFERROR(VLOOKUP(AA90,Таблица1[],5,0),0))</f>
        <v>f</v>
      </c>
    </row>
    <row r="91" spans="2:50" x14ac:dyDescent="0.45">
      <c r="B91" s="43">
        <v>8</v>
      </c>
      <c r="C91" s="43">
        <v>0</v>
      </c>
      <c r="D91" s="43">
        <v>8</v>
      </c>
      <c r="E91" s="43">
        <v>1</v>
      </c>
      <c r="F91" t="str">
        <f t="shared" ref="F91:F154" si="3">CONCATENATE(B91,",",C91,",",D91,",",E91, " ")</f>
        <v xml:space="preserve">8,0,8,1 </v>
      </c>
      <c r="H91" s="50" t="s">
        <v>43</v>
      </c>
      <c r="I91" s="50" t="s">
        <v>43</v>
      </c>
      <c r="J91" s="50" t="s">
        <v>43</v>
      </c>
      <c r="K91" s="50" t="s">
        <v>43</v>
      </c>
      <c r="L91" s="50" t="s">
        <v>37</v>
      </c>
      <c r="M91" s="50" t="s">
        <v>39</v>
      </c>
      <c r="N91" s="50" t="s">
        <v>40</v>
      </c>
      <c r="O91" s="50" t="s">
        <v>43</v>
      </c>
      <c r="P91" s="50" t="s">
        <v>43</v>
      </c>
      <c r="Q91" s="50" t="s">
        <v>43</v>
      </c>
      <c r="R91" s="50" t="s">
        <v>43</v>
      </c>
      <c r="S91" s="50" t="s">
        <v>43</v>
      </c>
      <c r="T91" s="50" t="s">
        <v>43</v>
      </c>
      <c r="U91" s="50" t="s">
        <v>31</v>
      </c>
      <c r="V91" s="50" t="s">
        <v>32</v>
      </c>
      <c r="W91" s="50" t="s">
        <v>33</v>
      </c>
      <c r="X91" s="50" t="s">
        <v>43</v>
      </c>
      <c r="Y91" s="50" t="s">
        <v>43</v>
      </c>
      <c r="Z91" s="50" t="s">
        <v>43</v>
      </c>
      <c r="AA91" s="50" t="s">
        <v>43</v>
      </c>
      <c r="AC91" t="str">
        <f>CONCATENATE($X$2,F91,Table3[[#This Row],[20]],Table3[[#This Row],[19]],Table3[[#This Row],[18]],Table3[[#This Row],[17]],Table3[[#This Row],[16]],Table3[[#This Row],[15]],Table3[[#This Row],[14]],Table3[[#This Row],[13]],Table3[[#This Row],[12]],Table3[[#This Row],[11]],Table3[[#This Row],[10]],Table3[[#This Row],[9]],Table3[[#This Row],[8]],Table3[[#This Row],[7]],Table3[[#This Row],[6]],Table3[[#This Row],[5]],Table3[[#This Row],[4]],Table3[[#This Row],[3]],Table3[[#This Row],[2]],Table3[[#This Row],[1]])</f>
        <v>.DB   8,0,8,1 , 0xff, 0xff, 0x56, 0x7f, 0xff, 0xff, 0xf1, 0x23, 0xff, 0xff</v>
      </c>
      <c r="AD91" s="43" t="s">
        <v>24</v>
      </c>
      <c r="AE91" t="str">
        <f>_xlfn.CONCAT(IF(MOD(Table3[[#Headers],[20]],2),"", ", 0x"), IFERROR(VLOOKUP(H91,Таблица1[],5,0),0))</f>
        <v>, 0xf</v>
      </c>
      <c r="AF91" t="str">
        <f>_xlfn.CONCAT(IF(MOD(Table3[[#Headers],[19]],2),"", ", 0x"), IFERROR(VLOOKUP(I91,Таблица1[],5,0),0))</f>
        <v>f</v>
      </c>
      <c r="AG91" t="str">
        <f>_xlfn.CONCAT(IF(MOD(Table3[[#Headers],[18]],2),"", ", 0x"), IFERROR(VLOOKUP(J91,Таблица1[],5,0),0))</f>
        <v>, 0xf</v>
      </c>
      <c r="AH91" t="str">
        <f>_xlfn.CONCAT(IF(MOD(Table3[[#Headers],[17]],2),"", ", 0x"), IFERROR(VLOOKUP(K91,Таблица1[],5,0),0))</f>
        <v>f</v>
      </c>
      <c r="AI91" t="str">
        <f>_xlfn.CONCAT(IF(MOD(Table3[[#Headers],[16]],2),"", ", 0x"), IFERROR(VLOOKUP(L91,Таблица1[],5,0),0))</f>
        <v>, 0x5</v>
      </c>
      <c r="AJ91" t="str">
        <f>_xlfn.CONCAT(IF(MOD(Table3[[#Headers],[15]],2),"", ", 0x"), IFERROR(VLOOKUP(M91,Таблица1[],5,0),0))</f>
        <v>6</v>
      </c>
      <c r="AK91" t="str">
        <f>_xlfn.CONCAT(IF(MOD(Table3[[#Headers],[14]],2),"", ", 0x"), IFERROR(VLOOKUP(N91,Таблица1[],5,0),0))</f>
        <v>, 0x7</v>
      </c>
      <c r="AL91" t="str">
        <f>_xlfn.CONCAT(IF(MOD(Table3[[#Headers],[13]],2),"", ", 0x"), IFERROR(VLOOKUP(O91,Таблица1[],5,0),0))</f>
        <v>f</v>
      </c>
      <c r="AM91" t="str">
        <f>_xlfn.CONCAT(IF(MOD(Table3[[#Headers],[12]],2),"", ", 0x"), IFERROR(VLOOKUP(P91,Таблица1[],5,0),0))</f>
        <v>, 0xf</v>
      </c>
      <c r="AN91" t="str">
        <f>_xlfn.CONCAT(IF(MOD(Table3[[#Headers],[11]],2),"", ", 0x"), IFERROR(VLOOKUP(Q91,Таблица1[],5,0),0))</f>
        <v>f</v>
      </c>
      <c r="AO91" t="str">
        <f>_xlfn.CONCAT(IF(MOD(Table3[[#Headers],[10]],2),"", ", 0x"), IFERROR(VLOOKUP(R91,Таблица1[],5,0),0))</f>
        <v>, 0xf</v>
      </c>
      <c r="AP91" t="str">
        <f>_xlfn.CONCAT(IF(MOD(Table3[[#Headers],[9]],2),"", ", 0x"), IFERROR(VLOOKUP(S91,Таблица1[],5,0),0))</f>
        <v>f</v>
      </c>
      <c r="AQ91" t="str">
        <f>_xlfn.CONCAT(IF(MOD(Table3[[#Headers],[8]],2),"", ", 0x"), IFERROR(VLOOKUP(T91,Таблица1[],5,0),0))</f>
        <v>, 0xf</v>
      </c>
      <c r="AR91" t="str">
        <f>_xlfn.CONCAT(IF(MOD(Table3[[#Headers],[7]],2),"", ", 0x"), IFERROR(VLOOKUP(U91,Таблица1[],5,0),0))</f>
        <v>1</v>
      </c>
      <c r="AS91" t="str">
        <f>_xlfn.CONCAT(IF(MOD(Table3[[#Headers],[6]],2),"", ", 0x"), IFERROR(VLOOKUP(V91,Таблица1[],5,0),0))</f>
        <v>, 0x2</v>
      </c>
      <c r="AT91" t="str">
        <f>_xlfn.CONCAT(IF(MOD(Table3[[#Headers],[5]],2),"", ", 0x"), IFERROR(VLOOKUP(W91,Таблица1[],5,0),0))</f>
        <v>3</v>
      </c>
      <c r="AU91" t="str">
        <f>_xlfn.CONCAT(IF(MOD(Table3[[#Headers],[4]],2),"", ", 0x"), IFERROR(VLOOKUP(X91,Таблица1[],5,0),0))</f>
        <v>, 0xf</v>
      </c>
      <c r="AV91" t="str">
        <f>_xlfn.CONCAT(IF(MOD(Table3[[#Headers],[3]],2),"", ", 0x"), IFERROR(VLOOKUP(Y91,Таблица1[],5,0),0))</f>
        <v>f</v>
      </c>
      <c r="AW91" t="str">
        <f>_xlfn.CONCAT(IF(MOD(Table3[[#Headers],[2]],2),"", ", 0x"), IFERROR(VLOOKUP(Z91,Таблица1[],5,0),0))</f>
        <v>, 0xf</v>
      </c>
      <c r="AX91" t="str">
        <f>_xlfn.CONCAT(IF(MOD(Table3[[#Headers],[1]],2),"", ", 0x"), IFERROR(VLOOKUP(AA91,Таблица1[],5,0),0))</f>
        <v>f</v>
      </c>
    </row>
    <row r="92" spans="2:50" x14ac:dyDescent="0.45">
      <c r="B92" s="43">
        <v>8</v>
      </c>
      <c r="C92" s="43">
        <v>0</v>
      </c>
      <c r="D92" s="43">
        <v>8</v>
      </c>
      <c r="E92" s="43">
        <v>1</v>
      </c>
      <c r="F92" t="str">
        <f t="shared" si="3"/>
        <v xml:space="preserve">8,0,8,1 </v>
      </c>
      <c r="H92" s="50" t="s">
        <v>43</v>
      </c>
      <c r="I92" s="50" t="s">
        <v>43</v>
      </c>
      <c r="J92" s="50" t="s">
        <v>43</v>
      </c>
      <c r="K92" s="50" t="s">
        <v>43</v>
      </c>
      <c r="L92" s="50" t="s">
        <v>43</v>
      </c>
      <c r="M92" s="50" t="s">
        <v>37</v>
      </c>
      <c r="N92" s="50" t="s">
        <v>39</v>
      </c>
      <c r="O92" s="50" t="s">
        <v>40</v>
      </c>
      <c r="P92" s="50" t="s">
        <v>43</v>
      </c>
      <c r="Q92" s="50" t="s">
        <v>43</v>
      </c>
      <c r="R92" s="50" t="s">
        <v>43</v>
      </c>
      <c r="S92" s="50" t="s">
        <v>43</v>
      </c>
      <c r="T92" s="50" t="s">
        <v>31</v>
      </c>
      <c r="U92" s="50" t="s">
        <v>32</v>
      </c>
      <c r="V92" s="50" t="s">
        <v>33</v>
      </c>
      <c r="W92" s="50" t="s">
        <v>43</v>
      </c>
      <c r="X92" s="50" t="s">
        <v>43</v>
      </c>
      <c r="Y92" s="50" t="s">
        <v>43</v>
      </c>
      <c r="Z92" s="50" t="s">
        <v>43</v>
      </c>
      <c r="AA92" s="50" t="s">
        <v>43</v>
      </c>
      <c r="AC92" t="str">
        <f>CONCATENATE($X$2,F92,Table3[[#This Row],[20]],Table3[[#This Row],[19]],Table3[[#This Row],[18]],Table3[[#This Row],[17]],Table3[[#This Row],[16]],Table3[[#This Row],[15]],Table3[[#This Row],[14]],Table3[[#This Row],[13]],Table3[[#This Row],[12]],Table3[[#This Row],[11]],Table3[[#This Row],[10]],Table3[[#This Row],[9]],Table3[[#This Row],[8]],Table3[[#This Row],[7]],Table3[[#This Row],[6]],Table3[[#This Row],[5]],Table3[[#This Row],[4]],Table3[[#This Row],[3]],Table3[[#This Row],[2]],Table3[[#This Row],[1]])</f>
        <v>.DB   8,0,8,1 , 0xff, 0xff, 0xf5, 0x67, 0xff, 0xff, 0x12, 0x3f, 0xff, 0xff</v>
      </c>
      <c r="AD92" s="43" t="s">
        <v>24</v>
      </c>
      <c r="AE92" t="str">
        <f>_xlfn.CONCAT(IF(MOD(Table3[[#Headers],[20]],2),"", ", 0x"), IFERROR(VLOOKUP(H92,Таблица1[],5,0),0))</f>
        <v>, 0xf</v>
      </c>
      <c r="AF92" t="str">
        <f>_xlfn.CONCAT(IF(MOD(Table3[[#Headers],[19]],2),"", ", 0x"), IFERROR(VLOOKUP(I92,Таблица1[],5,0),0))</f>
        <v>f</v>
      </c>
      <c r="AG92" t="str">
        <f>_xlfn.CONCAT(IF(MOD(Table3[[#Headers],[18]],2),"", ", 0x"), IFERROR(VLOOKUP(J92,Таблица1[],5,0),0))</f>
        <v>, 0xf</v>
      </c>
      <c r="AH92" t="str">
        <f>_xlfn.CONCAT(IF(MOD(Table3[[#Headers],[17]],2),"", ", 0x"), IFERROR(VLOOKUP(K92,Таблица1[],5,0),0))</f>
        <v>f</v>
      </c>
      <c r="AI92" t="str">
        <f>_xlfn.CONCAT(IF(MOD(Table3[[#Headers],[16]],2),"", ", 0x"), IFERROR(VLOOKUP(L92,Таблица1[],5,0),0))</f>
        <v>, 0xf</v>
      </c>
      <c r="AJ92" t="str">
        <f>_xlfn.CONCAT(IF(MOD(Table3[[#Headers],[15]],2),"", ", 0x"), IFERROR(VLOOKUP(M92,Таблица1[],5,0),0))</f>
        <v>5</v>
      </c>
      <c r="AK92" t="str">
        <f>_xlfn.CONCAT(IF(MOD(Table3[[#Headers],[14]],2),"", ", 0x"), IFERROR(VLOOKUP(N92,Таблица1[],5,0),0))</f>
        <v>, 0x6</v>
      </c>
      <c r="AL92" t="str">
        <f>_xlfn.CONCAT(IF(MOD(Table3[[#Headers],[13]],2),"", ", 0x"), IFERROR(VLOOKUP(O92,Таблица1[],5,0),0))</f>
        <v>7</v>
      </c>
      <c r="AM92" t="str">
        <f>_xlfn.CONCAT(IF(MOD(Table3[[#Headers],[12]],2),"", ", 0x"), IFERROR(VLOOKUP(P92,Таблица1[],5,0),0))</f>
        <v>, 0xf</v>
      </c>
      <c r="AN92" t="str">
        <f>_xlfn.CONCAT(IF(MOD(Table3[[#Headers],[11]],2),"", ", 0x"), IFERROR(VLOOKUP(Q92,Таблица1[],5,0),0))</f>
        <v>f</v>
      </c>
      <c r="AO92" t="str">
        <f>_xlfn.CONCAT(IF(MOD(Table3[[#Headers],[10]],2),"", ", 0x"), IFERROR(VLOOKUP(R92,Таблица1[],5,0),0))</f>
        <v>, 0xf</v>
      </c>
      <c r="AP92" t="str">
        <f>_xlfn.CONCAT(IF(MOD(Table3[[#Headers],[9]],2),"", ", 0x"), IFERROR(VLOOKUP(S92,Таблица1[],5,0),0))</f>
        <v>f</v>
      </c>
      <c r="AQ92" t="str">
        <f>_xlfn.CONCAT(IF(MOD(Table3[[#Headers],[8]],2),"", ", 0x"), IFERROR(VLOOKUP(T92,Таблица1[],5,0),0))</f>
        <v>, 0x1</v>
      </c>
      <c r="AR92" t="str">
        <f>_xlfn.CONCAT(IF(MOD(Table3[[#Headers],[7]],2),"", ", 0x"), IFERROR(VLOOKUP(U92,Таблица1[],5,0),0))</f>
        <v>2</v>
      </c>
      <c r="AS92" t="str">
        <f>_xlfn.CONCAT(IF(MOD(Table3[[#Headers],[6]],2),"", ", 0x"), IFERROR(VLOOKUP(V92,Таблица1[],5,0),0))</f>
        <v>, 0x3</v>
      </c>
      <c r="AT92" t="str">
        <f>_xlfn.CONCAT(IF(MOD(Table3[[#Headers],[5]],2),"", ", 0x"), IFERROR(VLOOKUP(W92,Таблица1[],5,0),0))</f>
        <v>f</v>
      </c>
      <c r="AU92" t="str">
        <f>_xlfn.CONCAT(IF(MOD(Table3[[#Headers],[4]],2),"", ", 0x"), IFERROR(VLOOKUP(X92,Таблица1[],5,0),0))</f>
        <v>, 0xf</v>
      </c>
      <c r="AV92" t="str">
        <f>_xlfn.CONCAT(IF(MOD(Table3[[#Headers],[3]],2),"", ", 0x"), IFERROR(VLOOKUP(Y92,Таблица1[],5,0),0))</f>
        <v>f</v>
      </c>
      <c r="AW92" t="str">
        <f>_xlfn.CONCAT(IF(MOD(Table3[[#Headers],[2]],2),"", ", 0x"), IFERROR(VLOOKUP(Z92,Таблица1[],5,0),0))</f>
        <v>, 0xf</v>
      </c>
      <c r="AX92" t="str">
        <f>_xlfn.CONCAT(IF(MOD(Table3[[#Headers],[1]],2),"", ", 0x"), IFERROR(VLOOKUP(AA92,Таблица1[],5,0),0))</f>
        <v>f</v>
      </c>
    </row>
    <row r="93" spans="2:50" x14ac:dyDescent="0.45">
      <c r="B93" s="43">
        <v>8</v>
      </c>
      <c r="C93" s="43">
        <v>0</v>
      </c>
      <c r="D93" s="43">
        <v>8</v>
      </c>
      <c r="E93" s="43">
        <v>1</v>
      </c>
      <c r="F93" t="str">
        <f t="shared" si="3"/>
        <v xml:space="preserve">8,0,8,1 </v>
      </c>
      <c r="H93" s="50" t="s">
        <v>43</v>
      </c>
      <c r="I93" s="50" t="s">
        <v>43</v>
      </c>
      <c r="J93" s="50" t="s">
        <v>43</v>
      </c>
      <c r="K93" s="50" t="s">
        <v>43</v>
      </c>
      <c r="L93" s="50" t="s">
        <v>43</v>
      </c>
      <c r="M93" s="50" t="s">
        <v>43</v>
      </c>
      <c r="N93" s="50" t="s">
        <v>37</v>
      </c>
      <c r="O93" s="50" t="s">
        <v>39</v>
      </c>
      <c r="P93" s="50" t="s">
        <v>40</v>
      </c>
      <c r="Q93" s="50" t="s">
        <v>43</v>
      </c>
      <c r="R93" s="50" t="s">
        <v>43</v>
      </c>
      <c r="S93" s="50" t="s">
        <v>31</v>
      </c>
      <c r="T93" s="50" t="s">
        <v>32</v>
      </c>
      <c r="U93" s="50" t="s">
        <v>33</v>
      </c>
      <c r="V93" s="50" t="s">
        <v>43</v>
      </c>
      <c r="W93" s="50" t="s">
        <v>43</v>
      </c>
      <c r="X93" s="50" t="s">
        <v>43</v>
      </c>
      <c r="Y93" s="50" t="s">
        <v>43</v>
      </c>
      <c r="Z93" s="50" t="s">
        <v>43</v>
      </c>
      <c r="AA93" s="50" t="s">
        <v>43</v>
      </c>
      <c r="AC93" t="str">
        <f>CONCATENATE($X$2,F93,Table3[[#This Row],[20]],Table3[[#This Row],[19]],Table3[[#This Row],[18]],Table3[[#This Row],[17]],Table3[[#This Row],[16]],Table3[[#This Row],[15]],Table3[[#This Row],[14]],Table3[[#This Row],[13]],Table3[[#This Row],[12]],Table3[[#This Row],[11]],Table3[[#This Row],[10]],Table3[[#This Row],[9]],Table3[[#This Row],[8]],Table3[[#This Row],[7]],Table3[[#This Row],[6]],Table3[[#This Row],[5]],Table3[[#This Row],[4]],Table3[[#This Row],[3]],Table3[[#This Row],[2]],Table3[[#This Row],[1]])</f>
        <v>.DB   8,0,8,1 , 0xff, 0xff, 0xff, 0x56, 0x7f, 0xf1, 0x23, 0xff, 0xff, 0xff</v>
      </c>
      <c r="AD93" s="43" t="s">
        <v>24</v>
      </c>
      <c r="AE93" t="str">
        <f>_xlfn.CONCAT(IF(MOD(Table3[[#Headers],[20]],2),"", ", 0x"), IFERROR(VLOOKUP(H93,Таблица1[],5,0),0))</f>
        <v>, 0xf</v>
      </c>
      <c r="AF93" t="str">
        <f>_xlfn.CONCAT(IF(MOD(Table3[[#Headers],[19]],2),"", ", 0x"), IFERROR(VLOOKUP(I93,Таблица1[],5,0),0))</f>
        <v>f</v>
      </c>
      <c r="AG93" t="str">
        <f>_xlfn.CONCAT(IF(MOD(Table3[[#Headers],[18]],2),"", ", 0x"), IFERROR(VLOOKUP(J93,Таблица1[],5,0),0))</f>
        <v>, 0xf</v>
      </c>
      <c r="AH93" t="str">
        <f>_xlfn.CONCAT(IF(MOD(Table3[[#Headers],[17]],2),"", ", 0x"), IFERROR(VLOOKUP(K93,Таблица1[],5,0),0))</f>
        <v>f</v>
      </c>
      <c r="AI93" t="str">
        <f>_xlfn.CONCAT(IF(MOD(Table3[[#Headers],[16]],2),"", ", 0x"), IFERROR(VLOOKUP(L93,Таблица1[],5,0),0))</f>
        <v>, 0xf</v>
      </c>
      <c r="AJ93" t="str">
        <f>_xlfn.CONCAT(IF(MOD(Table3[[#Headers],[15]],2),"", ", 0x"), IFERROR(VLOOKUP(M93,Таблица1[],5,0),0))</f>
        <v>f</v>
      </c>
      <c r="AK93" t="str">
        <f>_xlfn.CONCAT(IF(MOD(Table3[[#Headers],[14]],2),"", ", 0x"), IFERROR(VLOOKUP(N93,Таблица1[],5,0),0))</f>
        <v>, 0x5</v>
      </c>
      <c r="AL93" t="str">
        <f>_xlfn.CONCAT(IF(MOD(Table3[[#Headers],[13]],2),"", ", 0x"), IFERROR(VLOOKUP(O93,Таблица1[],5,0),0))</f>
        <v>6</v>
      </c>
      <c r="AM93" t="str">
        <f>_xlfn.CONCAT(IF(MOD(Table3[[#Headers],[12]],2),"", ", 0x"), IFERROR(VLOOKUP(P93,Таблица1[],5,0),0))</f>
        <v>, 0x7</v>
      </c>
      <c r="AN93" t="str">
        <f>_xlfn.CONCAT(IF(MOD(Table3[[#Headers],[11]],2),"", ", 0x"), IFERROR(VLOOKUP(Q93,Таблица1[],5,0),0))</f>
        <v>f</v>
      </c>
      <c r="AO93" t="str">
        <f>_xlfn.CONCAT(IF(MOD(Table3[[#Headers],[10]],2),"", ", 0x"), IFERROR(VLOOKUP(R93,Таблица1[],5,0),0))</f>
        <v>, 0xf</v>
      </c>
      <c r="AP93" t="str">
        <f>_xlfn.CONCAT(IF(MOD(Table3[[#Headers],[9]],2),"", ", 0x"), IFERROR(VLOOKUP(S93,Таблица1[],5,0),0))</f>
        <v>1</v>
      </c>
      <c r="AQ93" t="str">
        <f>_xlfn.CONCAT(IF(MOD(Table3[[#Headers],[8]],2),"", ", 0x"), IFERROR(VLOOKUP(T93,Таблица1[],5,0),0))</f>
        <v>, 0x2</v>
      </c>
      <c r="AR93" t="str">
        <f>_xlfn.CONCAT(IF(MOD(Table3[[#Headers],[7]],2),"", ", 0x"), IFERROR(VLOOKUP(U93,Таблица1[],5,0),0))</f>
        <v>3</v>
      </c>
      <c r="AS93" t="str">
        <f>_xlfn.CONCAT(IF(MOD(Table3[[#Headers],[6]],2),"", ", 0x"), IFERROR(VLOOKUP(V93,Таблица1[],5,0),0))</f>
        <v>, 0xf</v>
      </c>
      <c r="AT93" t="str">
        <f>_xlfn.CONCAT(IF(MOD(Table3[[#Headers],[5]],2),"", ", 0x"), IFERROR(VLOOKUP(W93,Таблица1[],5,0),0))</f>
        <v>f</v>
      </c>
      <c r="AU93" t="str">
        <f>_xlfn.CONCAT(IF(MOD(Table3[[#Headers],[4]],2),"", ", 0x"), IFERROR(VLOOKUP(X93,Таблица1[],5,0),0))</f>
        <v>, 0xf</v>
      </c>
      <c r="AV93" t="str">
        <f>_xlfn.CONCAT(IF(MOD(Table3[[#Headers],[3]],2),"", ", 0x"), IFERROR(VLOOKUP(Y93,Таблица1[],5,0),0))</f>
        <v>f</v>
      </c>
      <c r="AW93" t="str">
        <f>_xlfn.CONCAT(IF(MOD(Table3[[#Headers],[2]],2),"", ", 0x"), IFERROR(VLOOKUP(Z93,Таблица1[],5,0),0))</f>
        <v>, 0xf</v>
      </c>
      <c r="AX93" t="str">
        <f>_xlfn.CONCAT(IF(MOD(Table3[[#Headers],[1]],2),"", ", 0x"), IFERROR(VLOOKUP(AA93,Таблица1[],5,0),0))</f>
        <v>f</v>
      </c>
    </row>
    <row r="94" spans="2:50" x14ac:dyDescent="0.45">
      <c r="B94" s="43">
        <v>8</v>
      </c>
      <c r="C94" s="43">
        <v>0</v>
      </c>
      <c r="D94" s="43">
        <v>8</v>
      </c>
      <c r="E94" s="43">
        <v>1</v>
      </c>
      <c r="F94" t="str">
        <f t="shared" si="3"/>
        <v xml:space="preserve">8,0,8,1 </v>
      </c>
      <c r="H94" s="50" t="s">
        <v>43</v>
      </c>
      <c r="I94" s="50" t="s">
        <v>43</v>
      </c>
      <c r="J94" s="50" t="s">
        <v>43</v>
      </c>
      <c r="K94" s="50" t="s">
        <v>43</v>
      </c>
      <c r="L94" s="50" t="s">
        <v>43</v>
      </c>
      <c r="M94" s="50" t="s">
        <v>43</v>
      </c>
      <c r="N94" s="50" t="s">
        <v>43</v>
      </c>
      <c r="O94" s="50" t="s">
        <v>37</v>
      </c>
      <c r="P94" s="50" t="s">
        <v>39</v>
      </c>
      <c r="Q94" s="50" t="s">
        <v>40</v>
      </c>
      <c r="R94" s="50" t="s">
        <v>31</v>
      </c>
      <c r="S94" s="50" t="s">
        <v>32</v>
      </c>
      <c r="T94" s="50" t="s">
        <v>33</v>
      </c>
      <c r="U94" s="50" t="s">
        <v>43</v>
      </c>
      <c r="V94" s="50" t="s">
        <v>43</v>
      </c>
      <c r="W94" s="50" t="s">
        <v>43</v>
      </c>
      <c r="X94" s="50" t="s">
        <v>43</v>
      </c>
      <c r="Y94" s="50" t="s">
        <v>43</v>
      </c>
      <c r="Z94" s="50" t="s">
        <v>43</v>
      </c>
      <c r="AA94" s="50" t="s">
        <v>43</v>
      </c>
      <c r="AC94" t="str">
        <f>CONCATENATE($X$2,F94,Table3[[#This Row],[20]],Table3[[#This Row],[19]],Table3[[#This Row],[18]],Table3[[#This Row],[17]],Table3[[#This Row],[16]],Table3[[#This Row],[15]],Table3[[#This Row],[14]],Table3[[#This Row],[13]],Table3[[#This Row],[12]],Table3[[#This Row],[11]],Table3[[#This Row],[10]],Table3[[#This Row],[9]],Table3[[#This Row],[8]],Table3[[#This Row],[7]],Table3[[#This Row],[6]],Table3[[#This Row],[5]],Table3[[#This Row],[4]],Table3[[#This Row],[3]],Table3[[#This Row],[2]],Table3[[#This Row],[1]])</f>
        <v>.DB   8,0,8,1 , 0xff, 0xff, 0xff, 0xf5, 0x67, 0x12, 0x3f, 0xff, 0xff, 0xff</v>
      </c>
      <c r="AD94" s="43" t="s">
        <v>24</v>
      </c>
      <c r="AE94" t="str">
        <f>_xlfn.CONCAT(IF(MOD(Table3[[#Headers],[20]],2),"", ", 0x"), IFERROR(VLOOKUP(H94,Таблица1[],5,0),0))</f>
        <v>, 0xf</v>
      </c>
      <c r="AF94" t="str">
        <f>_xlfn.CONCAT(IF(MOD(Table3[[#Headers],[19]],2),"", ", 0x"), IFERROR(VLOOKUP(I94,Таблица1[],5,0),0))</f>
        <v>f</v>
      </c>
      <c r="AG94" t="str">
        <f>_xlfn.CONCAT(IF(MOD(Table3[[#Headers],[18]],2),"", ", 0x"), IFERROR(VLOOKUP(J94,Таблица1[],5,0),0))</f>
        <v>, 0xf</v>
      </c>
      <c r="AH94" t="str">
        <f>_xlfn.CONCAT(IF(MOD(Table3[[#Headers],[17]],2),"", ", 0x"), IFERROR(VLOOKUP(K94,Таблица1[],5,0),0))</f>
        <v>f</v>
      </c>
      <c r="AI94" t="str">
        <f>_xlfn.CONCAT(IF(MOD(Table3[[#Headers],[16]],2),"", ", 0x"), IFERROR(VLOOKUP(L94,Таблица1[],5,0),0))</f>
        <v>, 0xf</v>
      </c>
      <c r="AJ94" t="str">
        <f>_xlfn.CONCAT(IF(MOD(Table3[[#Headers],[15]],2),"", ", 0x"), IFERROR(VLOOKUP(M94,Таблица1[],5,0),0))</f>
        <v>f</v>
      </c>
      <c r="AK94" t="str">
        <f>_xlfn.CONCAT(IF(MOD(Table3[[#Headers],[14]],2),"", ", 0x"), IFERROR(VLOOKUP(N94,Таблица1[],5,0),0))</f>
        <v>, 0xf</v>
      </c>
      <c r="AL94" t="str">
        <f>_xlfn.CONCAT(IF(MOD(Table3[[#Headers],[13]],2),"", ", 0x"), IFERROR(VLOOKUP(O94,Таблица1[],5,0),0))</f>
        <v>5</v>
      </c>
      <c r="AM94" t="str">
        <f>_xlfn.CONCAT(IF(MOD(Table3[[#Headers],[12]],2),"", ", 0x"), IFERROR(VLOOKUP(P94,Таблица1[],5,0),0))</f>
        <v>, 0x6</v>
      </c>
      <c r="AN94" t="str">
        <f>_xlfn.CONCAT(IF(MOD(Table3[[#Headers],[11]],2),"", ", 0x"), IFERROR(VLOOKUP(Q94,Таблица1[],5,0),0))</f>
        <v>7</v>
      </c>
      <c r="AO94" t="str">
        <f>_xlfn.CONCAT(IF(MOD(Table3[[#Headers],[10]],2),"", ", 0x"), IFERROR(VLOOKUP(R94,Таблица1[],5,0),0))</f>
        <v>, 0x1</v>
      </c>
      <c r="AP94" t="str">
        <f>_xlfn.CONCAT(IF(MOD(Table3[[#Headers],[9]],2),"", ", 0x"), IFERROR(VLOOKUP(S94,Таблица1[],5,0),0))</f>
        <v>2</v>
      </c>
      <c r="AQ94" t="str">
        <f>_xlfn.CONCAT(IF(MOD(Table3[[#Headers],[8]],2),"", ", 0x"), IFERROR(VLOOKUP(T94,Таблица1[],5,0),0))</f>
        <v>, 0x3</v>
      </c>
      <c r="AR94" t="str">
        <f>_xlfn.CONCAT(IF(MOD(Table3[[#Headers],[7]],2),"", ", 0x"), IFERROR(VLOOKUP(U94,Таблица1[],5,0),0))</f>
        <v>f</v>
      </c>
      <c r="AS94" t="str">
        <f>_xlfn.CONCAT(IF(MOD(Table3[[#Headers],[6]],2),"", ", 0x"), IFERROR(VLOOKUP(V94,Таблица1[],5,0),0))</f>
        <v>, 0xf</v>
      </c>
      <c r="AT94" t="str">
        <f>_xlfn.CONCAT(IF(MOD(Table3[[#Headers],[5]],2),"", ", 0x"), IFERROR(VLOOKUP(W94,Таблица1[],5,0),0))</f>
        <v>f</v>
      </c>
      <c r="AU94" t="str">
        <f>_xlfn.CONCAT(IF(MOD(Table3[[#Headers],[4]],2),"", ", 0x"), IFERROR(VLOOKUP(X94,Таблица1[],5,0),0))</f>
        <v>, 0xf</v>
      </c>
      <c r="AV94" t="str">
        <f>_xlfn.CONCAT(IF(MOD(Table3[[#Headers],[3]],2),"", ", 0x"), IFERROR(VLOOKUP(Y94,Таблица1[],5,0),0))</f>
        <v>f</v>
      </c>
      <c r="AW94" t="str">
        <f>_xlfn.CONCAT(IF(MOD(Table3[[#Headers],[2]],2),"", ", 0x"), IFERROR(VLOOKUP(Z94,Таблица1[],5,0),0))</f>
        <v>, 0xf</v>
      </c>
      <c r="AX94" t="str">
        <f>_xlfn.CONCAT(IF(MOD(Table3[[#Headers],[1]],2),"", ", 0x"), IFERROR(VLOOKUP(AA94,Таблица1[],5,0),0))</f>
        <v>f</v>
      </c>
    </row>
    <row r="95" spans="2:50" x14ac:dyDescent="0.45">
      <c r="B95" s="43">
        <v>8</v>
      </c>
      <c r="C95" s="43">
        <v>0</v>
      </c>
      <c r="D95" s="43">
        <v>8</v>
      </c>
      <c r="E95" s="43">
        <v>1</v>
      </c>
      <c r="F95" t="str">
        <f t="shared" si="3"/>
        <v xml:space="preserve">8,0,8,1 </v>
      </c>
      <c r="H95" s="50" t="s">
        <v>43</v>
      </c>
      <c r="I95" s="50" t="s">
        <v>43</v>
      </c>
      <c r="J95" s="50" t="s">
        <v>43</v>
      </c>
      <c r="K95" s="50" t="s">
        <v>43</v>
      </c>
      <c r="L95" s="50" t="s">
        <v>43</v>
      </c>
      <c r="M95" s="50" t="s">
        <v>43</v>
      </c>
      <c r="N95" s="50" t="s">
        <v>43</v>
      </c>
      <c r="O95" s="50" t="s">
        <v>43</v>
      </c>
      <c r="P95" s="50" t="s">
        <v>37</v>
      </c>
      <c r="Q95" s="50" t="s">
        <v>31</v>
      </c>
      <c r="R95" s="50" t="s">
        <v>32</v>
      </c>
      <c r="S95" s="50" t="s">
        <v>33</v>
      </c>
      <c r="T95" s="50" t="s">
        <v>43</v>
      </c>
      <c r="U95" s="50" t="s">
        <v>43</v>
      </c>
      <c r="V95" s="50" t="s">
        <v>43</v>
      </c>
      <c r="W95" s="50" t="s">
        <v>43</v>
      </c>
      <c r="X95" s="50" t="s">
        <v>43</v>
      </c>
      <c r="Y95" s="50" t="s">
        <v>43</v>
      </c>
      <c r="Z95" s="50" t="s">
        <v>43</v>
      </c>
      <c r="AA95" s="50" t="s">
        <v>43</v>
      </c>
      <c r="AC95" t="str">
        <f>CONCATENATE($X$2,F95,Table3[[#This Row],[20]],Table3[[#This Row],[19]],Table3[[#This Row],[18]],Table3[[#This Row],[17]],Table3[[#This Row],[16]],Table3[[#This Row],[15]],Table3[[#This Row],[14]],Table3[[#This Row],[13]],Table3[[#This Row],[12]],Table3[[#This Row],[11]],Table3[[#This Row],[10]],Table3[[#This Row],[9]],Table3[[#This Row],[8]],Table3[[#This Row],[7]],Table3[[#This Row],[6]],Table3[[#This Row],[5]],Table3[[#This Row],[4]],Table3[[#This Row],[3]],Table3[[#This Row],[2]],Table3[[#This Row],[1]])</f>
        <v>.DB   8,0,8,1 , 0xff, 0xff, 0xff, 0xff, 0x51, 0x23, 0xff, 0xff, 0xff, 0xff</v>
      </c>
      <c r="AD95" s="43" t="s">
        <v>24</v>
      </c>
      <c r="AE95" t="str">
        <f>_xlfn.CONCAT(IF(MOD(Table3[[#Headers],[20]],2),"", ", 0x"), IFERROR(VLOOKUP(H95,Таблица1[],5,0),0))</f>
        <v>, 0xf</v>
      </c>
      <c r="AF95" t="str">
        <f>_xlfn.CONCAT(IF(MOD(Table3[[#Headers],[19]],2),"", ", 0x"), IFERROR(VLOOKUP(I95,Таблица1[],5,0),0))</f>
        <v>f</v>
      </c>
      <c r="AG95" t="str">
        <f>_xlfn.CONCAT(IF(MOD(Table3[[#Headers],[18]],2),"", ", 0x"), IFERROR(VLOOKUP(J95,Таблица1[],5,0),0))</f>
        <v>, 0xf</v>
      </c>
      <c r="AH95" t="str">
        <f>_xlfn.CONCAT(IF(MOD(Table3[[#Headers],[17]],2),"", ", 0x"), IFERROR(VLOOKUP(K95,Таблица1[],5,0),0))</f>
        <v>f</v>
      </c>
      <c r="AI95" t="str">
        <f>_xlfn.CONCAT(IF(MOD(Table3[[#Headers],[16]],2),"", ", 0x"), IFERROR(VLOOKUP(L95,Таблица1[],5,0),0))</f>
        <v>, 0xf</v>
      </c>
      <c r="AJ95" t="str">
        <f>_xlfn.CONCAT(IF(MOD(Table3[[#Headers],[15]],2),"", ", 0x"), IFERROR(VLOOKUP(M95,Таблица1[],5,0),0))</f>
        <v>f</v>
      </c>
      <c r="AK95" t="str">
        <f>_xlfn.CONCAT(IF(MOD(Table3[[#Headers],[14]],2),"", ", 0x"), IFERROR(VLOOKUP(N95,Таблица1[],5,0),0))</f>
        <v>, 0xf</v>
      </c>
      <c r="AL95" t="str">
        <f>_xlfn.CONCAT(IF(MOD(Table3[[#Headers],[13]],2),"", ", 0x"), IFERROR(VLOOKUP(O95,Таблица1[],5,0),0))</f>
        <v>f</v>
      </c>
      <c r="AM95" t="str">
        <f>_xlfn.CONCAT(IF(MOD(Table3[[#Headers],[12]],2),"", ", 0x"), IFERROR(VLOOKUP(P95,Таблица1[],5,0),0))</f>
        <v>, 0x5</v>
      </c>
      <c r="AN95" t="str">
        <f>_xlfn.CONCAT(IF(MOD(Table3[[#Headers],[11]],2),"", ", 0x"), IFERROR(VLOOKUP(Q95,Таблица1[],5,0),0))</f>
        <v>1</v>
      </c>
      <c r="AO95" t="str">
        <f>_xlfn.CONCAT(IF(MOD(Table3[[#Headers],[10]],2),"", ", 0x"), IFERROR(VLOOKUP(R95,Таблица1[],5,0),0))</f>
        <v>, 0x2</v>
      </c>
      <c r="AP95" t="str">
        <f>_xlfn.CONCAT(IF(MOD(Table3[[#Headers],[9]],2),"", ", 0x"), IFERROR(VLOOKUP(S95,Таблица1[],5,0),0))</f>
        <v>3</v>
      </c>
      <c r="AQ95" t="str">
        <f>_xlfn.CONCAT(IF(MOD(Table3[[#Headers],[8]],2),"", ", 0x"), IFERROR(VLOOKUP(T95,Таблица1[],5,0),0))</f>
        <v>, 0xf</v>
      </c>
      <c r="AR95" t="str">
        <f>_xlfn.CONCAT(IF(MOD(Table3[[#Headers],[7]],2),"", ", 0x"), IFERROR(VLOOKUP(U95,Таблица1[],5,0),0))</f>
        <v>f</v>
      </c>
      <c r="AS95" t="str">
        <f>_xlfn.CONCAT(IF(MOD(Table3[[#Headers],[6]],2),"", ", 0x"), IFERROR(VLOOKUP(V95,Таблица1[],5,0),0))</f>
        <v>, 0xf</v>
      </c>
      <c r="AT95" t="str">
        <f>_xlfn.CONCAT(IF(MOD(Table3[[#Headers],[5]],2),"", ", 0x"), IFERROR(VLOOKUP(W95,Таблица1[],5,0),0))</f>
        <v>f</v>
      </c>
      <c r="AU95" t="str">
        <f>_xlfn.CONCAT(IF(MOD(Table3[[#Headers],[4]],2),"", ", 0x"), IFERROR(VLOOKUP(X95,Таблица1[],5,0),0))</f>
        <v>, 0xf</v>
      </c>
      <c r="AV95" t="str">
        <f>_xlfn.CONCAT(IF(MOD(Table3[[#Headers],[3]],2),"", ", 0x"), IFERROR(VLOOKUP(Y95,Таблица1[],5,0),0))</f>
        <v>f</v>
      </c>
      <c r="AW95" t="str">
        <f>_xlfn.CONCAT(IF(MOD(Table3[[#Headers],[2]],2),"", ", 0x"), IFERROR(VLOOKUP(Z95,Таблица1[],5,0),0))</f>
        <v>, 0xf</v>
      </c>
      <c r="AX95" t="str">
        <f>_xlfn.CONCAT(IF(MOD(Table3[[#Headers],[1]],2),"", ", 0x"), IFERROR(VLOOKUP(AA95,Таблица1[],5,0),0))</f>
        <v>f</v>
      </c>
    </row>
    <row r="96" spans="2:50" x14ac:dyDescent="0.45">
      <c r="B96" s="43">
        <v>8</v>
      </c>
      <c r="C96" s="43">
        <v>0</v>
      </c>
      <c r="D96" s="43">
        <v>8</v>
      </c>
      <c r="E96" s="43">
        <v>1</v>
      </c>
      <c r="F96" t="str">
        <f t="shared" si="3"/>
        <v xml:space="preserve">8,0,8,1 </v>
      </c>
      <c r="H96" s="50" t="s">
        <v>43</v>
      </c>
      <c r="I96" s="50" t="s">
        <v>43</v>
      </c>
      <c r="J96" s="50" t="s">
        <v>43</v>
      </c>
      <c r="K96" s="50" t="s">
        <v>43</v>
      </c>
      <c r="L96" s="50" t="s">
        <v>43</v>
      </c>
      <c r="M96" s="50" t="s">
        <v>43</v>
      </c>
      <c r="N96" s="50" t="s">
        <v>43</v>
      </c>
      <c r="O96" s="50" t="s">
        <v>43</v>
      </c>
      <c r="P96" s="50" t="s">
        <v>31</v>
      </c>
      <c r="Q96" s="50" t="s">
        <v>32</v>
      </c>
      <c r="R96" s="50" t="s">
        <v>33</v>
      </c>
      <c r="S96" s="50" t="s">
        <v>40</v>
      </c>
      <c r="T96" s="50" t="s">
        <v>43</v>
      </c>
      <c r="U96" s="50" t="s">
        <v>43</v>
      </c>
      <c r="V96" s="50" t="s">
        <v>43</v>
      </c>
      <c r="W96" s="50" t="s">
        <v>43</v>
      </c>
      <c r="X96" s="50" t="s">
        <v>43</v>
      </c>
      <c r="Y96" s="50" t="s">
        <v>43</v>
      </c>
      <c r="Z96" s="50" t="s">
        <v>43</v>
      </c>
      <c r="AA96" s="50" t="s">
        <v>43</v>
      </c>
      <c r="AC96" t="str">
        <f>CONCATENATE($X$2,F96,Table3[[#This Row],[20]],Table3[[#This Row],[19]],Table3[[#This Row],[18]],Table3[[#This Row],[17]],Table3[[#This Row],[16]],Table3[[#This Row],[15]],Table3[[#This Row],[14]],Table3[[#This Row],[13]],Table3[[#This Row],[12]],Table3[[#This Row],[11]],Table3[[#This Row],[10]],Table3[[#This Row],[9]],Table3[[#This Row],[8]],Table3[[#This Row],[7]],Table3[[#This Row],[6]],Table3[[#This Row],[5]],Table3[[#This Row],[4]],Table3[[#This Row],[3]],Table3[[#This Row],[2]],Table3[[#This Row],[1]])</f>
        <v>.DB   8,0,8,1 , 0xff, 0xff, 0xff, 0xff, 0x12, 0x37, 0xff, 0xff, 0xff, 0xff</v>
      </c>
      <c r="AD96" s="43" t="s">
        <v>24</v>
      </c>
      <c r="AE96" t="str">
        <f>_xlfn.CONCAT(IF(MOD(Table3[[#Headers],[20]],2),"", ", 0x"), IFERROR(VLOOKUP(H96,Таблица1[],5,0),0))</f>
        <v>, 0xf</v>
      </c>
      <c r="AF96" t="str">
        <f>_xlfn.CONCAT(IF(MOD(Table3[[#Headers],[19]],2),"", ", 0x"), IFERROR(VLOOKUP(I96,Таблица1[],5,0),0))</f>
        <v>f</v>
      </c>
      <c r="AG96" t="str">
        <f>_xlfn.CONCAT(IF(MOD(Table3[[#Headers],[18]],2),"", ", 0x"), IFERROR(VLOOKUP(J96,Таблица1[],5,0),0))</f>
        <v>, 0xf</v>
      </c>
      <c r="AH96" t="str">
        <f>_xlfn.CONCAT(IF(MOD(Table3[[#Headers],[17]],2),"", ", 0x"), IFERROR(VLOOKUP(K96,Таблица1[],5,0),0))</f>
        <v>f</v>
      </c>
      <c r="AI96" t="str">
        <f>_xlfn.CONCAT(IF(MOD(Table3[[#Headers],[16]],2),"", ", 0x"), IFERROR(VLOOKUP(L96,Таблица1[],5,0),0))</f>
        <v>, 0xf</v>
      </c>
      <c r="AJ96" t="str">
        <f>_xlfn.CONCAT(IF(MOD(Table3[[#Headers],[15]],2),"", ", 0x"), IFERROR(VLOOKUP(M96,Таблица1[],5,0),0))</f>
        <v>f</v>
      </c>
      <c r="AK96" t="str">
        <f>_xlfn.CONCAT(IF(MOD(Table3[[#Headers],[14]],2),"", ", 0x"), IFERROR(VLOOKUP(N96,Таблица1[],5,0),0))</f>
        <v>, 0xf</v>
      </c>
      <c r="AL96" t="str">
        <f>_xlfn.CONCAT(IF(MOD(Table3[[#Headers],[13]],2),"", ", 0x"), IFERROR(VLOOKUP(O96,Таблица1[],5,0),0))</f>
        <v>f</v>
      </c>
      <c r="AM96" t="str">
        <f>_xlfn.CONCAT(IF(MOD(Table3[[#Headers],[12]],2),"", ", 0x"), IFERROR(VLOOKUP(P96,Таблица1[],5,0),0))</f>
        <v>, 0x1</v>
      </c>
      <c r="AN96" t="str">
        <f>_xlfn.CONCAT(IF(MOD(Table3[[#Headers],[11]],2),"", ", 0x"), IFERROR(VLOOKUP(Q96,Таблица1[],5,0),0))</f>
        <v>2</v>
      </c>
      <c r="AO96" t="str">
        <f>_xlfn.CONCAT(IF(MOD(Table3[[#Headers],[10]],2),"", ", 0x"), IFERROR(VLOOKUP(R96,Таблица1[],5,0),0))</f>
        <v>, 0x3</v>
      </c>
      <c r="AP96" t="str">
        <f>_xlfn.CONCAT(IF(MOD(Table3[[#Headers],[9]],2),"", ", 0x"), IFERROR(VLOOKUP(S96,Таблица1[],5,0),0))</f>
        <v>7</v>
      </c>
      <c r="AQ96" t="str">
        <f>_xlfn.CONCAT(IF(MOD(Table3[[#Headers],[8]],2),"", ", 0x"), IFERROR(VLOOKUP(T96,Таблица1[],5,0),0))</f>
        <v>, 0xf</v>
      </c>
      <c r="AR96" t="str">
        <f>_xlfn.CONCAT(IF(MOD(Table3[[#Headers],[7]],2),"", ", 0x"), IFERROR(VLOOKUP(U96,Таблица1[],5,0),0))</f>
        <v>f</v>
      </c>
      <c r="AS96" t="str">
        <f>_xlfn.CONCAT(IF(MOD(Table3[[#Headers],[6]],2),"", ", 0x"), IFERROR(VLOOKUP(V96,Таблица1[],5,0),0))</f>
        <v>, 0xf</v>
      </c>
      <c r="AT96" t="str">
        <f>_xlfn.CONCAT(IF(MOD(Table3[[#Headers],[5]],2),"", ", 0x"), IFERROR(VLOOKUP(W96,Таблица1[],5,0),0))</f>
        <v>f</v>
      </c>
      <c r="AU96" t="str">
        <f>_xlfn.CONCAT(IF(MOD(Table3[[#Headers],[4]],2),"", ", 0x"), IFERROR(VLOOKUP(X96,Таблица1[],5,0),0))</f>
        <v>, 0xf</v>
      </c>
      <c r="AV96" t="str">
        <f>_xlfn.CONCAT(IF(MOD(Table3[[#Headers],[3]],2),"", ", 0x"), IFERROR(VLOOKUP(Y96,Таблица1[],5,0),0))</f>
        <v>f</v>
      </c>
      <c r="AW96" t="str">
        <f>_xlfn.CONCAT(IF(MOD(Table3[[#Headers],[2]],2),"", ", 0x"), IFERROR(VLOOKUP(Z96,Таблица1[],5,0),0))</f>
        <v>, 0xf</v>
      </c>
      <c r="AX96" t="str">
        <f>_xlfn.CONCAT(IF(MOD(Table3[[#Headers],[1]],2),"", ", 0x"), IFERROR(VLOOKUP(AA96,Таблица1[],5,0),0))</f>
        <v>f</v>
      </c>
    </row>
    <row r="97" spans="2:50" x14ac:dyDescent="0.45">
      <c r="B97" s="43">
        <v>8</v>
      </c>
      <c r="C97" s="43">
        <v>0</v>
      </c>
      <c r="D97" s="43">
        <v>8</v>
      </c>
      <c r="E97" s="43">
        <v>1</v>
      </c>
      <c r="F97" t="str">
        <f t="shared" si="3"/>
        <v xml:space="preserve">8,0,8,1 </v>
      </c>
      <c r="H97" s="50" t="s">
        <v>43</v>
      </c>
      <c r="I97" s="50" t="s">
        <v>43</v>
      </c>
      <c r="J97" s="50" t="s">
        <v>43</v>
      </c>
      <c r="K97" s="50" t="s">
        <v>43</v>
      </c>
      <c r="L97" s="50" t="s">
        <v>43</v>
      </c>
      <c r="M97" s="50" t="s">
        <v>43</v>
      </c>
      <c r="N97" s="50" t="s">
        <v>43</v>
      </c>
      <c r="O97" s="50" t="s">
        <v>31</v>
      </c>
      <c r="P97" s="50" t="s">
        <v>32</v>
      </c>
      <c r="Q97" s="50" t="s">
        <v>33</v>
      </c>
      <c r="R97" s="50" t="s">
        <v>37</v>
      </c>
      <c r="S97" s="50" t="s">
        <v>39</v>
      </c>
      <c r="T97" s="50" t="s">
        <v>40</v>
      </c>
      <c r="U97" s="50" t="s">
        <v>43</v>
      </c>
      <c r="V97" s="50" t="s">
        <v>43</v>
      </c>
      <c r="W97" s="50" t="s">
        <v>43</v>
      </c>
      <c r="X97" s="50" t="s">
        <v>43</v>
      </c>
      <c r="Y97" s="50" t="s">
        <v>43</v>
      </c>
      <c r="Z97" s="50" t="s">
        <v>43</v>
      </c>
      <c r="AA97" s="50" t="s">
        <v>43</v>
      </c>
      <c r="AC97" t="str">
        <f>CONCATENATE($X$2,F97,Table3[[#This Row],[20]],Table3[[#This Row],[19]],Table3[[#This Row],[18]],Table3[[#This Row],[17]],Table3[[#This Row],[16]],Table3[[#This Row],[15]],Table3[[#This Row],[14]],Table3[[#This Row],[13]],Table3[[#This Row],[12]],Table3[[#This Row],[11]],Table3[[#This Row],[10]],Table3[[#This Row],[9]],Table3[[#This Row],[8]],Table3[[#This Row],[7]],Table3[[#This Row],[6]],Table3[[#This Row],[5]],Table3[[#This Row],[4]],Table3[[#This Row],[3]],Table3[[#This Row],[2]],Table3[[#This Row],[1]])</f>
        <v>.DB   8,0,8,1 , 0xff, 0xff, 0xff, 0xf1, 0x23, 0x56, 0x7f, 0xff, 0xff, 0xff</v>
      </c>
      <c r="AD97" s="43" t="s">
        <v>24</v>
      </c>
      <c r="AE97" t="str">
        <f>_xlfn.CONCAT(IF(MOD(Table3[[#Headers],[20]],2),"", ", 0x"), IFERROR(VLOOKUP(H97,Таблица1[],5,0),0))</f>
        <v>, 0xf</v>
      </c>
      <c r="AF97" t="str">
        <f>_xlfn.CONCAT(IF(MOD(Table3[[#Headers],[19]],2),"", ", 0x"), IFERROR(VLOOKUP(I97,Таблица1[],5,0),0))</f>
        <v>f</v>
      </c>
      <c r="AG97" t="str">
        <f>_xlfn.CONCAT(IF(MOD(Table3[[#Headers],[18]],2),"", ", 0x"), IFERROR(VLOOKUP(J97,Таблица1[],5,0),0))</f>
        <v>, 0xf</v>
      </c>
      <c r="AH97" t="str">
        <f>_xlfn.CONCAT(IF(MOD(Table3[[#Headers],[17]],2),"", ", 0x"), IFERROR(VLOOKUP(K97,Таблица1[],5,0),0))</f>
        <v>f</v>
      </c>
      <c r="AI97" t="str">
        <f>_xlfn.CONCAT(IF(MOD(Table3[[#Headers],[16]],2),"", ", 0x"), IFERROR(VLOOKUP(L97,Таблица1[],5,0),0))</f>
        <v>, 0xf</v>
      </c>
      <c r="AJ97" t="str">
        <f>_xlfn.CONCAT(IF(MOD(Table3[[#Headers],[15]],2),"", ", 0x"), IFERROR(VLOOKUP(M97,Таблица1[],5,0),0))</f>
        <v>f</v>
      </c>
      <c r="AK97" t="str">
        <f>_xlfn.CONCAT(IF(MOD(Table3[[#Headers],[14]],2),"", ", 0x"), IFERROR(VLOOKUP(N97,Таблица1[],5,0),0))</f>
        <v>, 0xf</v>
      </c>
      <c r="AL97" t="str">
        <f>_xlfn.CONCAT(IF(MOD(Table3[[#Headers],[13]],2),"", ", 0x"), IFERROR(VLOOKUP(O97,Таблица1[],5,0),0))</f>
        <v>1</v>
      </c>
      <c r="AM97" t="str">
        <f>_xlfn.CONCAT(IF(MOD(Table3[[#Headers],[12]],2),"", ", 0x"), IFERROR(VLOOKUP(P97,Таблица1[],5,0),0))</f>
        <v>, 0x2</v>
      </c>
      <c r="AN97" t="str">
        <f>_xlfn.CONCAT(IF(MOD(Table3[[#Headers],[11]],2),"", ", 0x"), IFERROR(VLOOKUP(Q97,Таблица1[],5,0),0))</f>
        <v>3</v>
      </c>
      <c r="AO97" t="str">
        <f>_xlfn.CONCAT(IF(MOD(Table3[[#Headers],[10]],2),"", ", 0x"), IFERROR(VLOOKUP(R97,Таблица1[],5,0),0))</f>
        <v>, 0x5</v>
      </c>
      <c r="AP97" t="str">
        <f>_xlfn.CONCAT(IF(MOD(Table3[[#Headers],[9]],2),"", ", 0x"), IFERROR(VLOOKUP(S97,Таблица1[],5,0),0))</f>
        <v>6</v>
      </c>
      <c r="AQ97" t="str">
        <f>_xlfn.CONCAT(IF(MOD(Table3[[#Headers],[8]],2),"", ", 0x"), IFERROR(VLOOKUP(T97,Таблица1[],5,0),0))</f>
        <v>, 0x7</v>
      </c>
      <c r="AR97" t="str">
        <f>_xlfn.CONCAT(IF(MOD(Table3[[#Headers],[7]],2),"", ", 0x"), IFERROR(VLOOKUP(U97,Таблица1[],5,0),0))</f>
        <v>f</v>
      </c>
      <c r="AS97" t="str">
        <f>_xlfn.CONCAT(IF(MOD(Table3[[#Headers],[6]],2),"", ", 0x"), IFERROR(VLOOKUP(V97,Таблица1[],5,0),0))</f>
        <v>, 0xf</v>
      </c>
      <c r="AT97" t="str">
        <f>_xlfn.CONCAT(IF(MOD(Table3[[#Headers],[5]],2),"", ", 0x"), IFERROR(VLOOKUP(W97,Таблица1[],5,0),0))</f>
        <v>f</v>
      </c>
      <c r="AU97" t="str">
        <f>_xlfn.CONCAT(IF(MOD(Table3[[#Headers],[4]],2),"", ", 0x"), IFERROR(VLOOKUP(X97,Таблица1[],5,0),0))</f>
        <v>, 0xf</v>
      </c>
      <c r="AV97" t="str">
        <f>_xlfn.CONCAT(IF(MOD(Table3[[#Headers],[3]],2),"", ", 0x"), IFERROR(VLOOKUP(Y97,Таблица1[],5,0),0))</f>
        <v>f</v>
      </c>
      <c r="AW97" t="str">
        <f>_xlfn.CONCAT(IF(MOD(Table3[[#Headers],[2]],2),"", ", 0x"), IFERROR(VLOOKUP(Z97,Таблица1[],5,0),0))</f>
        <v>, 0xf</v>
      </c>
      <c r="AX97" t="str">
        <f>_xlfn.CONCAT(IF(MOD(Table3[[#Headers],[1]],2),"", ", 0x"), IFERROR(VLOOKUP(AA97,Таблица1[],5,0),0))</f>
        <v>f</v>
      </c>
    </row>
    <row r="98" spans="2:50" x14ac:dyDescent="0.45">
      <c r="B98" s="43">
        <v>8</v>
      </c>
      <c r="C98" s="43">
        <v>0</v>
      </c>
      <c r="D98" s="43">
        <v>8</v>
      </c>
      <c r="E98" s="43">
        <v>1</v>
      </c>
      <c r="F98" t="str">
        <f t="shared" si="3"/>
        <v xml:space="preserve">8,0,8,1 </v>
      </c>
      <c r="H98" s="50" t="s">
        <v>43</v>
      </c>
      <c r="I98" s="50" t="s">
        <v>43</v>
      </c>
      <c r="J98" s="50" t="s">
        <v>43</v>
      </c>
      <c r="K98" s="50" t="s">
        <v>43</v>
      </c>
      <c r="L98" s="50" t="s">
        <v>43</v>
      </c>
      <c r="M98" s="50" t="s">
        <v>43</v>
      </c>
      <c r="N98" s="50" t="s">
        <v>31</v>
      </c>
      <c r="O98" s="50" t="s">
        <v>32</v>
      </c>
      <c r="P98" s="50" t="s">
        <v>33</v>
      </c>
      <c r="Q98" s="50" t="s">
        <v>43</v>
      </c>
      <c r="R98" s="50" t="s">
        <v>43</v>
      </c>
      <c r="S98" s="50" t="s">
        <v>37</v>
      </c>
      <c r="T98" s="50" t="s">
        <v>39</v>
      </c>
      <c r="U98" s="50" t="s">
        <v>40</v>
      </c>
      <c r="V98" s="50" t="s">
        <v>43</v>
      </c>
      <c r="W98" s="50" t="s">
        <v>43</v>
      </c>
      <c r="X98" s="50" t="s">
        <v>43</v>
      </c>
      <c r="Y98" s="50" t="s">
        <v>43</v>
      </c>
      <c r="Z98" s="50" t="s">
        <v>43</v>
      </c>
      <c r="AA98" s="50" t="s">
        <v>43</v>
      </c>
      <c r="AC98" t="str">
        <f>CONCATENATE($X$2,F98,Table3[[#This Row],[20]],Table3[[#This Row],[19]],Table3[[#This Row],[18]],Table3[[#This Row],[17]],Table3[[#This Row],[16]],Table3[[#This Row],[15]],Table3[[#This Row],[14]],Table3[[#This Row],[13]],Table3[[#This Row],[12]],Table3[[#This Row],[11]],Table3[[#This Row],[10]],Table3[[#This Row],[9]],Table3[[#This Row],[8]],Table3[[#This Row],[7]],Table3[[#This Row],[6]],Table3[[#This Row],[5]],Table3[[#This Row],[4]],Table3[[#This Row],[3]],Table3[[#This Row],[2]],Table3[[#This Row],[1]])</f>
        <v>.DB   8,0,8,1 , 0xff, 0xff, 0xff, 0x12, 0x3f, 0xf5, 0x67, 0xff, 0xff, 0xff</v>
      </c>
      <c r="AD98" s="43" t="s">
        <v>24</v>
      </c>
      <c r="AE98" t="str">
        <f>_xlfn.CONCAT(IF(MOD(Table3[[#Headers],[20]],2),"", ", 0x"), IFERROR(VLOOKUP(H98,Таблица1[],5,0),0))</f>
        <v>, 0xf</v>
      </c>
      <c r="AF98" t="str">
        <f>_xlfn.CONCAT(IF(MOD(Table3[[#Headers],[19]],2),"", ", 0x"), IFERROR(VLOOKUP(I98,Таблица1[],5,0),0))</f>
        <v>f</v>
      </c>
      <c r="AG98" t="str">
        <f>_xlfn.CONCAT(IF(MOD(Table3[[#Headers],[18]],2),"", ", 0x"), IFERROR(VLOOKUP(J98,Таблица1[],5,0),0))</f>
        <v>, 0xf</v>
      </c>
      <c r="AH98" t="str">
        <f>_xlfn.CONCAT(IF(MOD(Table3[[#Headers],[17]],2),"", ", 0x"), IFERROR(VLOOKUP(K98,Таблица1[],5,0),0))</f>
        <v>f</v>
      </c>
      <c r="AI98" t="str">
        <f>_xlfn.CONCAT(IF(MOD(Table3[[#Headers],[16]],2),"", ", 0x"), IFERROR(VLOOKUP(L98,Таблица1[],5,0),0))</f>
        <v>, 0xf</v>
      </c>
      <c r="AJ98" t="str">
        <f>_xlfn.CONCAT(IF(MOD(Table3[[#Headers],[15]],2),"", ", 0x"), IFERROR(VLOOKUP(M98,Таблица1[],5,0),0))</f>
        <v>f</v>
      </c>
      <c r="AK98" t="str">
        <f>_xlfn.CONCAT(IF(MOD(Table3[[#Headers],[14]],2),"", ", 0x"), IFERROR(VLOOKUP(N98,Таблица1[],5,0),0))</f>
        <v>, 0x1</v>
      </c>
      <c r="AL98" t="str">
        <f>_xlfn.CONCAT(IF(MOD(Table3[[#Headers],[13]],2),"", ", 0x"), IFERROR(VLOOKUP(O98,Таблица1[],5,0),0))</f>
        <v>2</v>
      </c>
      <c r="AM98" t="str">
        <f>_xlfn.CONCAT(IF(MOD(Table3[[#Headers],[12]],2),"", ", 0x"), IFERROR(VLOOKUP(P98,Таблица1[],5,0),0))</f>
        <v>, 0x3</v>
      </c>
      <c r="AN98" t="str">
        <f>_xlfn.CONCAT(IF(MOD(Table3[[#Headers],[11]],2),"", ", 0x"), IFERROR(VLOOKUP(Q98,Таблица1[],5,0),0))</f>
        <v>f</v>
      </c>
      <c r="AO98" t="str">
        <f>_xlfn.CONCAT(IF(MOD(Table3[[#Headers],[10]],2),"", ", 0x"), IFERROR(VLOOKUP(R98,Таблица1[],5,0),0))</f>
        <v>, 0xf</v>
      </c>
      <c r="AP98" t="str">
        <f>_xlfn.CONCAT(IF(MOD(Table3[[#Headers],[9]],2),"", ", 0x"), IFERROR(VLOOKUP(S98,Таблица1[],5,0),0))</f>
        <v>5</v>
      </c>
      <c r="AQ98" t="str">
        <f>_xlfn.CONCAT(IF(MOD(Table3[[#Headers],[8]],2),"", ", 0x"), IFERROR(VLOOKUP(T98,Таблица1[],5,0),0))</f>
        <v>, 0x6</v>
      </c>
      <c r="AR98" t="str">
        <f>_xlfn.CONCAT(IF(MOD(Table3[[#Headers],[7]],2),"", ", 0x"), IFERROR(VLOOKUP(U98,Таблица1[],5,0),0))</f>
        <v>7</v>
      </c>
      <c r="AS98" t="str">
        <f>_xlfn.CONCAT(IF(MOD(Table3[[#Headers],[6]],2),"", ", 0x"), IFERROR(VLOOKUP(V98,Таблица1[],5,0),0))</f>
        <v>, 0xf</v>
      </c>
      <c r="AT98" t="str">
        <f>_xlfn.CONCAT(IF(MOD(Table3[[#Headers],[5]],2),"", ", 0x"), IFERROR(VLOOKUP(W98,Таблица1[],5,0),0))</f>
        <v>f</v>
      </c>
      <c r="AU98" t="str">
        <f>_xlfn.CONCAT(IF(MOD(Table3[[#Headers],[4]],2),"", ", 0x"), IFERROR(VLOOKUP(X98,Таблица1[],5,0),0))</f>
        <v>, 0xf</v>
      </c>
      <c r="AV98" t="str">
        <f>_xlfn.CONCAT(IF(MOD(Table3[[#Headers],[3]],2),"", ", 0x"), IFERROR(VLOOKUP(Y98,Таблица1[],5,0),0))</f>
        <v>f</v>
      </c>
      <c r="AW98" t="str">
        <f>_xlfn.CONCAT(IF(MOD(Table3[[#Headers],[2]],2),"", ", 0x"), IFERROR(VLOOKUP(Z98,Таблица1[],5,0),0))</f>
        <v>, 0xf</v>
      </c>
      <c r="AX98" t="str">
        <f>_xlfn.CONCAT(IF(MOD(Table3[[#Headers],[1]],2),"", ", 0x"), IFERROR(VLOOKUP(AA98,Таблица1[],5,0),0))</f>
        <v>f</v>
      </c>
    </row>
    <row r="99" spans="2:50" x14ac:dyDescent="0.45">
      <c r="B99" s="43">
        <v>8</v>
      </c>
      <c r="C99" s="43">
        <v>0</v>
      </c>
      <c r="D99" s="43">
        <v>8</v>
      </c>
      <c r="E99" s="43">
        <v>1</v>
      </c>
      <c r="F99" t="str">
        <f t="shared" si="3"/>
        <v xml:space="preserve">8,0,8,1 </v>
      </c>
      <c r="H99" s="50" t="s">
        <v>43</v>
      </c>
      <c r="I99" s="50" t="s">
        <v>43</v>
      </c>
      <c r="J99" s="50" t="s">
        <v>43</v>
      </c>
      <c r="K99" s="50" t="s">
        <v>43</v>
      </c>
      <c r="L99" s="50" t="s">
        <v>43</v>
      </c>
      <c r="M99" s="50" t="s">
        <v>31</v>
      </c>
      <c r="N99" s="50" t="s">
        <v>32</v>
      </c>
      <c r="O99" s="50" t="s">
        <v>33</v>
      </c>
      <c r="P99" s="50" t="s">
        <v>43</v>
      </c>
      <c r="Q99" s="50" t="s">
        <v>43</v>
      </c>
      <c r="R99" s="50" t="s">
        <v>43</v>
      </c>
      <c r="S99" s="50" t="s">
        <v>43</v>
      </c>
      <c r="T99" s="50" t="s">
        <v>37</v>
      </c>
      <c r="U99" s="50" t="s">
        <v>39</v>
      </c>
      <c r="V99" s="50" t="s">
        <v>40</v>
      </c>
      <c r="W99" s="50" t="s">
        <v>43</v>
      </c>
      <c r="X99" s="50" t="s">
        <v>43</v>
      </c>
      <c r="Y99" s="50" t="s">
        <v>43</v>
      </c>
      <c r="Z99" s="50" t="s">
        <v>43</v>
      </c>
      <c r="AA99" s="50" t="s">
        <v>43</v>
      </c>
      <c r="AC99" t="str">
        <f>CONCATENATE($X$2,F99,Table3[[#This Row],[20]],Table3[[#This Row],[19]],Table3[[#This Row],[18]],Table3[[#This Row],[17]],Table3[[#This Row],[16]],Table3[[#This Row],[15]],Table3[[#This Row],[14]],Table3[[#This Row],[13]],Table3[[#This Row],[12]],Table3[[#This Row],[11]],Table3[[#This Row],[10]],Table3[[#This Row],[9]],Table3[[#This Row],[8]],Table3[[#This Row],[7]],Table3[[#This Row],[6]],Table3[[#This Row],[5]],Table3[[#This Row],[4]],Table3[[#This Row],[3]],Table3[[#This Row],[2]],Table3[[#This Row],[1]])</f>
        <v>.DB   8,0,8,1 , 0xff, 0xff, 0xf1, 0x23, 0xff, 0xff, 0x56, 0x7f, 0xff, 0xff</v>
      </c>
      <c r="AD99" s="43" t="s">
        <v>24</v>
      </c>
      <c r="AE99" t="str">
        <f>_xlfn.CONCAT(IF(MOD(Table3[[#Headers],[20]],2),"", ", 0x"), IFERROR(VLOOKUP(H99,Таблица1[],5,0),0))</f>
        <v>, 0xf</v>
      </c>
      <c r="AF99" t="str">
        <f>_xlfn.CONCAT(IF(MOD(Table3[[#Headers],[19]],2),"", ", 0x"), IFERROR(VLOOKUP(I99,Таблица1[],5,0),0))</f>
        <v>f</v>
      </c>
      <c r="AG99" t="str">
        <f>_xlfn.CONCAT(IF(MOD(Table3[[#Headers],[18]],2),"", ", 0x"), IFERROR(VLOOKUP(J99,Таблица1[],5,0),0))</f>
        <v>, 0xf</v>
      </c>
      <c r="AH99" t="str">
        <f>_xlfn.CONCAT(IF(MOD(Table3[[#Headers],[17]],2),"", ", 0x"), IFERROR(VLOOKUP(K99,Таблица1[],5,0),0))</f>
        <v>f</v>
      </c>
      <c r="AI99" t="str">
        <f>_xlfn.CONCAT(IF(MOD(Table3[[#Headers],[16]],2),"", ", 0x"), IFERROR(VLOOKUP(L99,Таблица1[],5,0),0))</f>
        <v>, 0xf</v>
      </c>
      <c r="AJ99" t="str">
        <f>_xlfn.CONCAT(IF(MOD(Table3[[#Headers],[15]],2),"", ", 0x"), IFERROR(VLOOKUP(M99,Таблица1[],5,0),0))</f>
        <v>1</v>
      </c>
      <c r="AK99" t="str">
        <f>_xlfn.CONCAT(IF(MOD(Table3[[#Headers],[14]],2),"", ", 0x"), IFERROR(VLOOKUP(N99,Таблица1[],5,0),0))</f>
        <v>, 0x2</v>
      </c>
      <c r="AL99" t="str">
        <f>_xlfn.CONCAT(IF(MOD(Table3[[#Headers],[13]],2),"", ", 0x"), IFERROR(VLOOKUP(O99,Таблица1[],5,0),0))</f>
        <v>3</v>
      </c>
      <c r="AM99" t="str">
        <f>_xlfn.CONCAT(IF(MOD(Table3[[#Headers],[12]],2),"", ", 0x"), IFERROR(VLOOKUP(P99,Таблица1[],5,0),0))</f>
        <v>, 0xf</v>
      </c>
      <c r="AN99" t="str">
        <f>_xlfn.CONCAT(IF(MOD(Table3[[#Headers],[11]],2),"", ", 0x"), IFERROR(VLOOKUP(Q99,Таблица1[],5,0),0))</f>
        <v>f</v>
      </c>
      <c r="AO99" t="str">
        <f>_xlfn.CONCAT(IF(MOD(Table3[[#Headers],[10]],2),"", ", 0x"), IFERROR(VLOOKUP(R99,Таблица1[],5,0),0))</f>
        <v>, 0xf</v>
      </c>
      <c r="AP99" t="str">
        <f>_xlfn.CONCAT(IF(MOD(Table3[[#Headers],[9]],2),"", ", 0x"), IFERROR(VLOOKUP(S99,Таблица1[],5,0),0))</f>
        <v>f</v>
      </c>
      <c r="AQ99" t="str">
        <f>_xlfn.CONCAT(IF(MOD(Table3[[#Headers],[8]],2),"", ", 0x"), IFERROR(VLOOKUP(T99,Таблица1[],5,0),0))</f>
        <v>, 0x5</v>
      </c>
      <c r="AR99" t="str">
        <f>_xlfn.CONCAT(IF(MOD(Table3[[#Headers],[7]],2),"", ", 0x"), IFERROR(VLOOKUP(U99,Таблица1[],5,0),0))</f>
        <v>6</v>
      </c>
      <c r="AS99" t="str">
        <f>_xlfn.CONCAT(IF(MOD(Table3[[#Headers],[6]],2),"", ", 0x"), IFERROR(VLOOKUP(V99,Таблица1[],5,0),0))</f>
        <v>, 0x7</v>
      </c>
      <c r="AT99" t="str">
        <f>_xlfn.CONCAT(IF(MOD(Table3[[#Headers],[5]],2),"", ", 0x"), IFERROR(VLOOKUP(W99,Таблица1[],5,0),0))</f>
        <v>f</v>
      </c>
      <c r="AU99" t="str">
        <f>_xlfn.CONCAT(IF(MOD(Table3[[#Headers],[4]],2),"", ", 0x"), IFERROR(VLOOKUP(X99,Таблица1[],5,0),0))</f>
        <v>, 0xf</v>
      </c>
      <c r="AV99" t="str">
        <f>_xlfn.CONCAT(IF(MOD(Table3[[#Headers],[3]],2),"", ", 0x"), IFERROR(VLOOKUP(Y99,Таблица1[],5,0),0))</f>
        <v>f</v>
      </c>
      <c r="AW99" t="str">
        <f>_xlfn.CONCAT(IF(MOD(Table3[[#Headers],[2]],2),"", ", 0x"), IFERROR(VLOOKUP(Z99,Таблица1[],5,0),0))</f>
        <v>, 0xf</v>
      </c>
      <c r="AX99" t="str">
        <f>_xlfn.CONCAT(IF(MOD(Table3[[#Headers],[1]],2),"", ", 0x"), IFERROR(VLOOKUP(AA99,Таблица1[],5,0),0))</f>
        <v>f</v>
      </c>
    </row>
    <row r="100" spans="2:50" x14ac:dyDescent="0.45">
      <c r="B100" s="43">
        <v>8</v>
      </c>
      <c r="C100" s="43">
        <v>0</v>
      </c>
      <c r="D100" s="43">
        <v>8</v>
      </c>
      <c r="E100" s="43">
        <v>1</v>
      </c>
      <c r="F100" t="str">
        <f t="shared" si="3"/>
        <v xml:space="preserve">8,0,8,1 </v>
      </c>
      <c r="H100" s="50" t="s">
        <v>43</v>
      </c>
      <c r="I100" s="50" t="s">
        <v>43</v>
      </c>
      <c r="J100" s="50" t="s">
        <v>43</v>
      </c>
      <c r="K100" s="50" t="s">
        <v>43</v>
      </c>
      <c r="L100" s="50" t="s">
        <v>31</v>
      </c>
      <c r="M100" s="50" t="s">
        <v>32</v>
      </c>
      <c r="N100" s="50" t="s">
        <v>33</v>
      </c>
      <c r="O100" s="50" t="s">
        <v>43</v>
      </c>
      <c r="P100" s="50" t="s">
        <v>43</v>
      </c>
      <c r="Q100" s="50" t="s">
        <v>43</v>
      </c>
      <c r="R100" s="50" t="s">
        <v>43</v>
      </c>
      <c r="S100" s="50" t="s">
        <v>43</v>
      </c>
      <c r="T100" s="50" t="s">
        <v>43</v>
      </c>
      <c r="U100" s="50" t="s">
        <v>37</v>
      </c>
      <c r="V100" s="50" t="s">
        <v>39</v>
      </c>
      <c r="W100" s="50" t="s">
        <v>40</v>
      </c>
      <c r="X100" s="50" t="s">
        <v>43</v>
      </c>
      <c r="Y100" s="50" t="s">
        <v>43</v>
      </c>
      <c r="Z100" s="50" t="s">
        <v>43</v>
      </c>
      <c r="AA100" s="50" t="s">
        <v>43</v>
      </c>
      <c r="AC100" t="str">
        <f>CONCATENATE($X$2,F100,Table3[[#This Row],[20]],Table3[[#This Row],[19]],Table3[[#This Row],[18]],Table3[[#This Row],[17]],Table3[[#This Row],[16]],Table3[[#This Row],[15]],Table3[[#This Row],[14]],Table3[[#This Row],[13]],Table3[[#This Row],[12]],Table3[[#This Row],[11]],Table3[[#This Row],[10]],Table3[[#This Row],[9]],Table3[[#This Row],[8]],Table3[[#This Row],[7]],Table3[[#This Row],[6]],Table3[[#This Row],[5]],Table3[[#This Row],[4]],Table3[[#This Row],[3]],Table3[[#This Row],[2]],Table3[[#This Row],[1]])</f>
        <v>.DB   8,0,8,1 , 0xff, 0xff, 0x12, 0x3f, 0xff, 0xff, 0xf5, 0x67, 0xff, 0xff</v>
      </c>
      <c r="AD100" s="43" t="s">
        <v>24</v>
      </c>
      <c r="AE100" t="str">
        <f>_xlfn.CONCAT(IF(MOD(Table3[[#Headers],[20]],2),"", ", 0x"), IFERROR(VLOOKUP(H100,Таблица1[],5,0),0))</f>
        <v>, 0xf</v>
      </c>
      <c r="AF100" t="str">
        <f>_xlfn.CONCAT(IF(MOD(Table3[[#Headers],[19]],2),"", ", 0x"), IFERROR(VLOOKUP(I100,Таблица1[],5,0),0))</f>
        <v>f</v>
      </c>
      <c r="AG100" t="str">
        <f>_xlfn.CONCAT(IF(MOD(Table3[[#Headers],[18]],2),"", ", 0x"), IFERROR(VLOOKUP(J100,Таблица1[],5,0),0))</f>
        <v>, 0xf</v>
      </c>
      <c r="AH100" t="str">
        <f>_xlfn.CONCAT(IF(MOD(Table3[[#Headers],[17]],2),"", ", 0x"), IFERROR(VLOOKUP(K100,Таблица1[],5,0),0))</f>
        <v>f</v>
      </c>
      <c r="AI100" t="str">
        <f>_xlfn.CONCAT(IF(MOD(Table3[[#Headers],[16]],2),"", ", 0x"), IFERROR(VLOOKUP(L100,Таблица1[],5,0),0))</f>
        <v>, 0x1</v>
      </c>
      <c r="AJ100" t="str">
        <f>_xlfn.CONCAT(IF(MOD(Table3[[#Headers],[15]],2),"", ", 0x"), IFERROR(VLOOKUP(M100,Таблица1[],5,0),0))</f>
        <v>2</v>
      </c>
      <c r="AK100" t="str">
        <f>_xlfn.CONCAT(IF(MOD(Table3[[#Headers],[14]],2),"", ", 0x"), IFERROR(VLOOKUP(N100,Таблица1[],5,0),0))</f>
        <v>, 0x3</v>
      </c>
      <c r="AL100" t="str">
        <f>_xlfn.CONCAT(IF(MOD(Table3[[#Headers],[13]],2),"", ", 0x"), IFERROR(VLOOKUP(O100,Таблица1[],5,0),0))</f>
        <v>f</v>
      </c>
      <c r="AM100" t="str">
        <f>_xlfn.CONCAT(IF(MOD(Table3[[#Headers],[12]],2),"", ", 0x"), IFERROR(VLOOKUP(P100,Таблица1[],5,0),0))</f>
        <v>, 0xf</v>
      </c>
      <c r="AN100" t="str">
        <f>_xlfn.CONCAT(IF(MOD(Table3[[#Headers],[11]],2),"", ", 0x"), IFERROR(VLOOKUP(Q100,Таблица1[],5,0),0))</f>
        <v>f</v>
      </c>
      <c r="AO100" t="str">
        <f>_xlfn.CONCAT(IF(MOD(Table3[[#Headers],[10]],2),"", ", 0x"), IFERROR(VLOOKUP(R100,Таблица1[],5,0),0))</f>
        <v>, 0xf</v>
      </c>
      <c r="AP100" t="str">
        <f>_xlfn.CONCAT(IF(MOD(Table3[[#Headers],[9]],2),"", ", 0x"), IFERROR(VLOOKUP(S100,Таблица1[],5,0),0))</f>
        <v>f</v>
      </c>
      <c r="AQ100" t="str">
        <f>_xlfn.CONCAT(IF(MOD(Table3[[#Headers],[8]],2),"", ", 0x"), IFERROR(VLOOKUP(T100,Таблица1[],5,0),0))</f>
        <v>, 0xf</v>
      </c>
      <c r="AR100" t="str">
        <f>_xlfn.CONCAT(IF(MOD(Table3[[#Headers],[7]],2),"", ", 0x"), IFERROR(VLOOKUP(U100,Таблица1[],5,0),0))</f>
        <v>5</v>
      </c>
      <c r="AS100" t="str">
        <f>_xlfn.CONCAT(IF(MOD(Table3[[#Headers],[6]],2),"", ", 0x"), IFERROR(VLOOKUP(V100,Таблица1[],5,0),0))</f>
        <v>, 0x6</v>
      </c>
      <c r="AT100" t="str">
        <f>_xlfn.CONCAT(IF(MOD(Table3[[#Headers],[5]],2),"", ", 0x"), IFERROR(VLOOKUP(W100,Таблица1[],5,0),0))</f>
        <v>7</v>
      </c>
      <c r="AU100" t="str">
        <f>_xlfn.CONCAT(IF(MOD(Table3[[#Headers],[4]],2),"", ", 0x"), IFERROR(VLOOKUP(X100,Таблица1[],5,0),0))</f>
        <v>, 0xf</v>
      </c>
      <c r="AV100" t="str">
        <f>_xlfn.CONCAT(IF(MOD(Table3[[#Headers],[3]],2),"", ", 0x"), IFERROR(VLOOKUP(Y100,Таблица1[],5,0),0))</f>
        <v>f</v>
      </c>
      <c r="AW100" t="str">
        <f>_xlfn.CONCAT(IF(MOD(Table3[[#Headers],[2]],2),"", ", 0x"), IFERROR(VLOOKUP(Z100,Таблица1[],5,0),0))</f>
        <v>, 0xf</v>
      </c>
      <c r="AX100" t="str">
        <f>_xlfn.CONCAT(IF(MOD(Table3[[#Headers],[1]],2),"", ", 0x"), IFERROR(VLOOKUP(AA100,Таблица1[],5,0),0))</f>
        <v>f</v>
      </c>
    </row>
    <row r="101" spans="2:50" x14ac:dyDescent="0.45">
      <c r="B101" s="43">
        <v>8</v>
      </c>
      <c r="C101" s="43">
        <v>0</v>
      </c>
      <c r="D101" s="43">
        <v>8</v>
      </c>
      <c r="E101" s="43">
        <v>1</v>
      </c>
      <c r="F101" t="str">
        <f t="shared" si="3"/>
        <v xml:space="preserve">8,0,8,1 </v>
      </c>
      <c r="H101" s="50" t="s">
        <v>43</v>
      </c>
      <c r="I101" s="50" t="s">
        <v>43</v>
      </c>
      <c r="J101" s="50" t="s">
        <v>43</v>
      </c>
      <c r="K101" s="50" t="s">
        <v>31</v>
      </c>
      <c r="L101" s="50" t="s">
        <v>32</v>
      </c>
      <c r="M101" s="50" t="s">
        <v>33</v>
      </c>
      <c r="N101" s="50" t="s">
        <v>43</v>
      </c>
      <c r="O101" s="50" t="s">
        <v>43</v>
      </c>
      <c r="P101" s="50" t="s">
        <v>43</v>
      </c>
      <c r="Q101" s="50" t="s">
        <v>43</v>
      </c>
      <c r="R101" s="50" t="s">
        <v>43</v>
      </c>
      <c r="S101" s="50" t="s">
        <v>43</v>
      </c>
      <c r="T101" s="50" t="s">
        <v>43</v>
      </c>
      <c r="U101" s="50" t="s">
        <v>43</v>
      </c>
      <c r="V101" s="50" t="s">
        <v>37</v>
      </c>
      <c r="W101" s="50" t="s">
        <v>39</v>
      </c>
      <c r="X101" s="50" t="s">
        <v>40</v>
      </c>
      <c r="Y101" s="50" t="s">
        <v>43</v>
      </c>
      <c r="Z101" s="50" t="s">
        <v>43</v>
      </c>
      <c r="AA101" s="50" t="s">
        <v>43</v>
      </c>
      <c r="AC101" t="str">
        <f>CONCATENATE($X$2,F101,Table3[[#This Row],[20]],Table3[[#This Row],[19]],Table3[[#This Row],[18]],Table3[[#This Row],[17]],Table3[[#This Row],[16]],Table3[[#This Row],[15]],Table3[[#This Row],[14]],Table3[[#This Row],[13]],Table3[[#This Row],[12]],Table3[[#This Row],[11]],Table3[[#This Row],[10]],Table3[[#This Row],[9]],Table3[[#This Row],[8]],Table3[[#This Row],[7]],Table3[[#This Row],[6]],Table3[[#This Row],[5]],Table3[[#This Row],[4]],Table3[[#This Row],[3]],Table3[[#This Row],[2]],Table3[[#This Row],[1]])</f>
        <v>.DB   8,0,8,1 , 0xff, 0xf1, 0x23, 0xff, 0xff, 0xff, 0xff, 0x56, 0x7f, 0xff</v>
      </c>
      <c r="AD101" s="43" t="s">
        <v>24</v>
      </c>
      <c r="AE101" t="str">
        <f>_xlfn.CONCAT(IF(MOD(Table3[[#Headers],[20]],2),"", ", 0x"), IFERROR(VLOOKUP(H101,Таблица1[],5,0),0))</f>
        <v>, 0xf</v>
      </c>
      <c r="AF101" t="str">
        <f>_xlfn.CONCAT(IF(MOD(Table3[[#Headers],[19]],2),"", ", 0x"), IFERROR(VLOOKUP(I101,Таблица1[],5,0),0))</f>
        <v>f</v>
      </c>
      <c r="AG101" t="str">
        <f>_xlfn.CONCAT(IF(MOD(Table3[[#Headers],[18]],2),"", ", 0x"), IFERROR(VLOOKUP(J101,Таблица1[],5,0),0))</f>
        <v>, 0xf</v>
      </c>
      <c r="AH101" t="str">
        <f>_xlfn.CONCAT(IF(MOD(Table3[[#Headers],[17]],2),"", ", 0x"), IFERROR(VLOOKUP(K101,Таблица1[],5,0),0))</f>
        <v>1</v>
      </c>
      <c r="AI101" t="str">
        <f>_xlfn.CONCAT(IF(MOD(Table3[[#Headers],[16]],2),"", ", 0x"), IFERROR(VLOOKUP(L101,Таблица1[],5,0),0))</f>
        <v>, 0x2</v>
      </c>
      <c r="AJ101" t="str">
        <f>_xlfn.CONCAT(IF(MOD(Table3[[#Headers],[15]],2),"", ", 0x"), IFERROR(VLOOKUP(M101,Таблица1[],5,0),0))</f>
        <v>3</v>
      </c>
      <c r="AK101" t="str">
        <f>_xlfn.CONCAT(IF(MOD(Table3[[#Headers],[14]],2),"", ", 0x"), IFERROR(VLOOKUP(N101,Таблица1[],5,0),0))</f>
        <v>, 0xf</v>
      </c>
      <c r="AL101" t="str">
        <f>_xlfn.CONCAT(IF(MOD(Table3[[#Headers],[13]],2),"", ", 0x"), IFERROR(VLOOKUP(O101,Таблица1[],5,0),0))</f>
        <v>f</v>
      </c>
      <c r="AM101" t="str">
        <f>_xlfn.CONCAT(IF(MOD(Table3[[#Headers],[12]],2),"", ", 0x"), IFERROR(VLOOKUP(P101,Таблица1[],5,0),0))</f>
        <v>, 0xf</v>
      </c>
      <c r="AN101" t="str">
        <f>_xlfn.CONCAT(IF(MOD(Table3[[#Headers],[11]],2),"", ", 0x"), IFERROR(VLOOKUP(Q101,Таблица1[],5,0),0))</f>
        <v>f</v>
      </c>
      <c r="AO101" t="str">
        <f>_xlfn.CONCAT(IF(MOD(Table3[[#Headers],[10]],2),"", ", 0x"), IFERROR(VLOOKUP(R101,Таблица1[],5,0),0))</f>
        <v>, 0xf</v>
      </c>
      <c r="AP101" t="str">
        <f>_xlfn.CONCAT(IF(MOD(Table3[[#Headers],[9]],2),"", ", 0x"), IFERROR(VLOOKUP(S101,Таблица1[],5,0),0))</f>
        <v>f</v>
      </c>
      <c r="AQ101" t="str">
        <f>_xlfn.CONCAT(IF(MOD(Table3[[#Headers],[8]],2),"", ", 0x"), IFERROR(VLOOKUP(T101,Таблица1[],5,0),0))</f>
        <v>, 0xf</v>
      </c>
      <c r="AR101" t="str">
        <f>_xlfn.CONCAT(IF(MOD(Table3[[#Headers],[7]],2),"", ", 0x"), IFERROR(VLOOKUP(U101,Таблица1[],5,0),0))</f>
        <v>f</v>
      </c>
      <c r="AS101" t="str">
        <f>_xlfn.CONCAT(IF(MOD(Table3[[#Headers],[6]],2),"", ", 0x"), IFERROR(VLOOKUP(V101,Таблица1[],5,0),0))</f>
        <v>, 0x5</v>
      </c>
      <c r="AT101" t="str">
        <f>_xlfn.CONCAT(IF(MOD(Table3[[#Headers],[5]],2),"", ", 0x"), IFERROR(VLOOKUP(W101,Таблица1[],5,0),0))</f>
        <v>6</v>
      </c>
      <c r="AU101" t="str">
        <f>_xlfn.CONCAT(IF(MOD(Table3[[#Headers],[4]],2),"", ", 0x"), IFERROR(VLOOKUP(X101,Таблица1[],5,0),0))</f>
        <v>, 0x7</v>
      </c>
      <c r="AV101" t="str">
        <f>_xlfn.CONCAT(IF(MOD(Table3[[#Headers],[3]],2),"", ", 0x"), IFERROR(VLOOKUP(Y101,Таблица1[],5,0),0))</f>
        <v>f</v>
      </c>
      <c r="AW101" t="str">
        <f>_xlfn.CONCAT(IF(MOD(Table3[[#Headers],[2]],2),"", ", 0x"), IFERROR(VLOOKUP(Z101,Таблица1[],5,0),0))</f>
        <v>, 0xf</v>
      </c>
      <c r="AX101" t="str">
        <f>_xlfn.CONCAT(IF(MOD(Table3[[#Headers],[1]],2),"", ", 0x"), IFERROR(VLOOKUP(AA101,Таблица1[],5,0),0))</f>
        <v>f</v>
      </c>
    </row>
    <row r="102" spans="2:50" x14ac:dyDescent="0.45">
      <c r="B102" s="43">
        <v>8</v>
      </c>
      <c r="C102" s="43">
        <v>0</v>
      </c>
      <c r="D102" s="43">
        <v>8</v>
      </c>
      <c r="E102" s="43">
        <v>1</v>
      </c>
      <c r="F102" t="str">
        <f t="shared" si="3"/>
        <v xml:space="preserve">8,0,8,1 </v>
      </c>
      <c r="H102" s="50" t="s">
        <v>43</v>
      </c>
      <c r="I102" s="50" t="s">
        <v>43</v>
      </c>
      <c r="J102" s="50" t="s">
        <v>31</v>
      </c>
      <c r="K102" s="50" t="s">
        <v>32</v>
      </c>
      <c r="L102" s="50" t="s">
        <v>33</v>
      </c>
      <c r="M102" s="50" t="s">
        <v>43</v>
      </c>
      <c r="N102" s="50" t="s">
        <v>43</v>
      </c>
      <c r="O102" s="50" t="s">
        <v>43</v>
      </c>
      <c r="P102" s="50" t="s">
        <v>43</v>
      </c>
      <c r="Q102" s="50" t="s">
        <v>43</v>
      </c>
      <c r="R102" s="50" t="s">
        <v>43</v>
      </c>
      <c r="S102" s="50" t="s">
        <v>43</v>
      </c>
      <c r="T102" s="50" t="s">
        <v>43</v>
      </c>
      <c r="U102" s="50" t="s">
        <v>43</v>
      </c>
      <c r="V102" s="50" t="s">
        <v>43</v>
      </c>
      <c r="W102" s="50" t="s">
        <v>37</v>
      </c>
      <c r="X102" s="50" t="s">
        <v>39</v>
      </c>
      <c r="Y102" s="50" t="s">
        <v>40</v>
      </c>
      <c r="Z102" s="50" t="s">
        <v>43</v>
      </c>
      <c r="AA102" s="50" t="s">
        <v>43</v>
      </c>
      <c r="AC102" t="str">
        <f>CONCATENATE($X$2,F102,Table3[[#This Row],[20]],Table3[[#This Row],[19]],Table3[[#This Row],[18]],Table3[[#This Row],[17]],Table3[[#This Row],[16]],Table3[[#This Row],[15]],Table3[[#This Row],[14]],Table3[[#This Row],[13]],Table3[[#This Row],[12]],Table3[[#This Row],[11]],Table3[[#This Row],[10]],Table3[[#This Row],[9]],Table3[[#This Row],[8]],Table3[[#This Row],[7]],Table3[[#This Row],[6]],Table3[[#This Row],[5]],Table3[[#This Row],[4]],Table3[[#This Row],[3]],Table3[[#This Row],[2]],Table3[[#This Row],[1]])</f>
        <v>.DB   8,0,8,1 , 0xff, 0x12, 0x3f, 0xff, 0xff, 0xff, 0xff, 0xf5, 0x67, 0xff</v>
      </c>
      <c r="AD102" s="43" t="s">
        <v>24</v>
      </c>
      <c r="AE102" t="str">
        <f>_xlfn.CONCAT(IF(MOD(Table3[[#Headers],[20]],2),"", ", 0x"), IFERROR(VLOOKUP(H102,Таблица1[],5,0),0))</f>
        <v>, 0xf</v>
      </c>
      <c r="AF102" t="str">
        <f>_xlfn.CONCAT(IF(MOD(Table3[[#Headers],[19]],2),"", ", 0x"), IFERROR(VLOOKUP(I102,Таблица1[],5,0),0))</f>
        <v>f</v>
      </c>
      <c r="AG102" t="str">
        <f>_xlfn.CONCAT(IF(MOD(Table3[[#Headers],[18]],2),"", ", 0x"), IFERROR(VLOOKUP(J102,Таблица1[],5,0),0))</f>
        <v>, 0x1</v>
      </c>
      <c r="AH102" t="str">
        <f>_xlfn.CONCAT(IF(MOD(Table3[[#Headers],[17]],2),"", ", 0x"), IFERROR(VLOOKUP(K102,Таблица1[],5,0),0))</f>
        <v>2</v>
      </c>
      <c r="AI102" t="str">
        <f>_xlfn.CONCAT(IF(MOD(Table3[[#Headers],[16]],2),"", ", 0x"), IFERROR(VLOOKUP(L102,Таблица1[],5,0),0))</f>
        <v>, 0x3</v>
      </c>
      <c r="AJ102" t="str">
        <f>_xlfn.CONCAT(IF(MOD(Table3[[#Headers],[15]],2),"", ", 0x"), IFERROR(VLOOKUP(M102,Таблица1[],5,0),0))</f>
        <v>f</v>
      </c>
      <c r="AK102" t="str">
        <f>_xlfn.CONCAT(IF(MOD(Table3[[#Headers],[14]],2),"", ", 0x"), IFERROR(VLOOKUP(N102,Таблица1[],5,0),0))</f>
        <v>, 0xf</v>
      </c>
      <c r="AL102" t="str">
        <f>_xlfn.CONCAT(IF(MOD(Table3[[#Headers],[13]],2),"", ", 0x"), IFERROR(VLOOKUP(O102,Таблица1[],5,0),0))</f>
        <v>f</v>
      </c>
      <c r="AM102" t="str">
        <f>_xlfn.CONCAT(IF(MOD(Table3[[#Headers],[12]],2),"", ", 0x"), IFERROR(VLOOKUP(P102,Таблица1[],5,0),0))</f>
        <v>, 0xf</v>
      </c>
      <c r="AN102" t="str">
        <f>_xlfn.CONCAT(IF(MOD(Table3[[#Headers],[11]],2),"", ", 0x"), IFERROR(VLOOKUP(Q102,Таблица1[],5,0),0))</f>
        <v>f</v>
      </c>
      <c r="AO102" t="str">
        <f>_xlfn.CONCAT(IF(MOD(Table3[[#Headers],[10]],2),"", ", 0x"), IFERROR(VLOOKUP(R102,Таблица1[],5,0),0))</f>
        <v>, 0xf</v>
      </c>
      <c r="AP102" t="str">
        <f>_xlfn.CONCAT(IF(MOD(Table3[[#Headers],[9]],2),"", ", 0x"), IFERROR(VLOOKUP(S102,Таблица1[],5,0),0))</f>
        <v>f</v>
      </c>
      <c r="AQ102" t="str">
        <f>_xlfn.CONCAT(IF(MOD(Table3[[#Headers],[8]],2),"", ", 0x"), IFERROR(VLOOKUP(T102,Таблица1[],5,0),0))</f>
        <v>, 0xf</v>
      </c>
      <c r="AR102" t="str">
        <f>_xlfn.CONCAT(IF(MOD(Table3[[#Headers],[7]],2),"", ", 0x"), IFERROR(VLOOKUP(U102,Таблица1[],5,0),0))</f>
        <v>f</v>
      </c>
      <c r="AS102" t="str">
        <f>_xlfn.CONCAT(IF(MOD(Table3[[#Headers],[6]],2),"", ", 0x"), IFERROR(VLOOKUP(V102,Таблица1[],5,0),0))</f>
        <v>, 0xf</v>
      </c>
      <c r="AT102" t="str">
        <f>_xlfn.CONCAT(IF(MOD(Table3[[#Headers],[5]],2),"", ", 0x"), IFERROR(VLOOKUP(W102,Таблица1[],5,0),0))</f>
        <v>5</v>
      </c>
      <c r="AU102" t="str">
        <f>_xlfn.CONCAT(IF(MOD(Table3[[#Headers],[4]],2),"", ", 0x"), IFERROR(VLOOKUP(X102,Таблица1[],5,0),0))</f>
        <v>, 0x6</v>
      </c>
      <c r="AV102" t="str">
        <f>_xlfn.CONCAT(IF(MOD(Table3[[#Headers],[3]],2),"", ", 0x"), IFERROR(VLOOKUP(Y102,Таблица1[],5,0),0))</f>
        <v>7</v>
      </c>
      <c r="AW102" t="str">
        <f>_xlfn.CONCAT(IF(MOD(Table3[[#Headers],[2]],2),"", ", 0x"), IFERROR(VLOOKUP(Z102,Таблица1[],5,0),0))</f>
        <v>, 0xf</v>
      </c>
      <c r="AX102" t="str">
        <f>_xlfn.CONCAT(IF(MOD(Table3[[#Headers],[1]],2),"", ", 0x"), IFERROR(VLOOKUP(AA102,Таблица1[],5,0),0))</f>
        <v>f</v>
      </c>
    </row>
    <row r="103" spans="2:50" x14ac:dyDescent="0.45">
      <c r="B103" s="43">
        <v>8</v>
      </c>
      <c r="C103" s="43">
        <v>0</v>
      </c>
      <c r="D103" s="43">
        <v>8</v>
      </c>
      <c r="E103" s="43">
        <v>1</v>
      </c>
      <c r="F103" t="str">
        <f t="shared" si="3"/>
        <v xml:space="preserve">8,0,8,1 </v>
      </c>
      <c r="H103" s="50" t="s">
        <v>43</v>
      </c>
      <c r="I103" s="50" t="s">
        <v>31</v>
      </c>
      <c r="J103" s="50" t="s">
        <v>32</v>
      </c>
      <c r="K103" s="50" t="s">
        <v>33</v>
      </c>
      <c r="L103" s="50" t="s">
        <v>43</v>
      </c>
      <c r="M103" s="50" t="s">
        <v>43</v>
      </c>
      <c r="N103" s="50" t="s">
        <v>43</v>
      </c>
      <c r="O103" s="50" t="s">
        <v>43</v>
      </c>
      <c r="P103" s="50" t="s">
        <v>43</v>
      </c>
      <c r="Q103" s="50" t="s">
        <v>43</v>
      </c>
      <c r="R103" s="50" t="s">
        <v>43</v>
      </c>
      <c r="S103" s="50" t="s">
        <v>43</v>
      </c>
      <c r="T103" s="50" t="s">
        <v>43</v>
      </c>
      <c r="U103" s="50" t="s">
        <v>43</v>
      </c>
      <c r="V103" s="50" t="s">
        <v>43</v>
      </c>
      <c r="W103" s="50" t="s">
        <v>43</v>
      </c>
      <c r="X103" s="50" t="s">
        <v>37</v>
      </c>
      <c r="Y103" s="50" t="s">
        <v>39</v>
      </c>
      <c r="Z103" s="50" t="s">
        <v>40</v>
      </c>
      <c r="AA103" s="50" t="s">
        <v>43</v>
      </c>
      <c r="AC103" t="str">
        <f>CONCATENATE($X$2,F103,Table3[[#This Row],[20]],Table3[[#This Row],[19]],Table3[[#This Row],[18]],Table3[[#This Row],[17]],Table3[[#This Row],[16]],Table3[[#This Row],[15]],Table3[[#This Row],[14]],Table3[[#This Row],[13]],Table3[[#This Row],[12]],Table3[[#This Row],[11]],Table3[[#This Row],[10]],Table3[[#This Row],[9]],Table3[[#This Row],[8]],Table3[[#This Row],[7]],Table3[[#This Row],[6]],Table3[[#This Row],[5]],Table3[[#This Row],[4]],Table3[[#This Row],[3]],Table3[[#This Row],[2]],Table3[[#This Row],[1]])</f>
        <v>.DB   8,0,8,1 , 0xf1, 0x23, 0xff, 0xff, 0xff, 0xff, 0xff, 0xff, 0x56, 0x7f</v>
      </c>
      <c r="AD103" s="43" t="s">
        <v>24</v>
      </c>
      <c r="AE103" t="str">
        <f>_xlfn.CONCAT(IF(MOD(Table3[[#Headers],[20]],2),"", ", 0x"), IFERROR(VLOOKUP(H103,Таблица1[],5,0),0))</f>
        <v>, 0xf</v>
      </c>
      <c r="AF103" t="str">
        <f>_xlfn.CONCAT(IF(MOD(Table3[[#Headers],[19]],2),"", ", 0x"), IFERROR(VLOOKUP(I103,Таблица1[],5,0),0))</f>
        <v>1</v>
      </c>
      <c r="AG103" t="str">
        <f>_xlfn.CONCAT(IF(MOD(Table3[[#Headers],[18]],2),"", ", 0x"), IFERROR(VLOOKUP(J103,Таблица1[],5,0),0))</f>
        <v>, 0x2</v>
      </c>
      <c r="AH103" t="str">
        <f>_xlfn.CONCAT(IF(MOD(Table3[[#Headers],[17]],2),"", ", 0x"), IFERROR(VLOOKUP(K103,Таблица1[],5,0),0))</f>
        <v>3</v>
      </c>
      <c r="AI103" t="str">
        <f>_xlfn.CONCAT(IF(MOD(Table3[[#Headers],[16]],2),"", ", 0x"), IFERROR(VLOOKUP(L103,Таблица1[],5,0),0))</f>
        <v>, 0xf</v>
      </c>
      <c r="AJ103" t="str">
        <f>_xlfn.CONCAT(IF(MOD(Table3[[#Headers],[15]],2),"", ", 0x"), IFERROR(VLOOKUP(M103,Таблица1[],5,0),0))</f>
        <v>f</v>
      </c>
      <c r="AK103" t="str">
        <f>_xlfn.CONCAT(IF(MOD(Table3[[#Headers],[14]],2),"", ", 0x"), IFERROR(VLOOKUP(N103,Таблица1[],5,0),0))</f>
        <v>, 0xf</v>
      </c>
      <c r="AL103" t="str">
        <f>_xlfn.CONCAT(IF(MOD(Table3[[#Headers],[13]],2),"", ", 0x"), IFERROR(VLOOKUP(O103,Таблица1[],5,0),0))</f>
        <v>f</v>
      </c>
      <c r="AM103" t="str">
        <f>_xlfn.CONCAT(IF(MOD(Table3[[#Headers],[12]],2),"", ", 0x"), IFERROR(VLOOKUP(P103,Таблица1[],5,0),0))</f>
        <v>, 0xf</v>
      </c>
      <c r="AN103" t="str">
        <f>_xlfn.CONCAT(IF(MOD(Table3[[#Headers],[11]],2),"", ", 0x"), IFERROR(VLOOKUP(Q103,Таблица1[],5,0),0))</f>
        <v>f</v>
      </c>
      <c r="AO103" t="str">
        <f>_xlfn.CONCAT(IF(MOD(Table3[[#Headers],[10]],2),"", ", 0x"), IFERROR(VLOOKUP(R103,Таблица1[],5,0),0))</f>
        <v>, 0xf</v>
      </c>
      <c r="AP103" t="str">
        <f>_xlfn.CONCAT(IF(MOD(Table3[[#Headers],[9]],2),"", ", 0x"), IFERROR(VLOOKUP(S103,Таблица1[],5,0),0))</f>
        <v>f</v>
      </c>
      <c r="AQ103" t="str">
        <f>_xlfn.CONCAT(IF(MOD(Table3[[#Headers],[8]],2),"", ", 0x"), IFERROR(VLOOKUP(T103,Таблица1[],5,0),0))</f>
        <v>, 0xf</v>
      </c>
      <c r="AR103" t="str">
        <f>_xlfn.CONCAT(IF(MOD(Table3[[#Headers],[7]],2),"", ", 0x"), IFERROR(VLOOKUP(U103,Таблица1[],5,0),0))</f>
        <v>f</v>
      </c>
      <c r="AS103" t="str">
        <f>_xlfn.CONCAT(IF(MOD(Table3[[#Headers],[6]],2),"", ", 0x"), IFERROR(VLOOKUP(V103,Таблица1[],5,0),0))</f>
        <v>, 0xf</v>
      </c>
      <c r="AT103" t="str">
        <f>_xlfn.CONCAT(IF(MOD(Table3[[#Headers],[5]],2),"", ", 0x"), IFERROR(VLOOKUP(W103,Таблица1[],5,0),0))</f>
        <v>f</v>
      </c>
      <c r="AU103" t="str">
        <f>_xlfn.CONCAT(IF(MOD(Table3[[#Headers],[4]],2),"", ", 0x"), IFERROR(VLOOKUP(X103,Таблица1[],5,0),0))</f>
        <v>, 0x5</v>
      </c>
      <c r="AV103" t="str">
        <f>_xlfn.CONCAT(IF(MOD(Table3[[#Headers],[3]],2),"", ", 0x"), IFERROR(VLOOKUP(Y103,Таблица1[],5,0),0))</f>
        <v>6</v>
      </c>
      <c r="AW103" t="str">
        <f>_xlfn.CONCAT(IF(MOD(Table3[[#Headers],[2]],2),"", ", 0x"), IFERROR(VLOOKUP(Z103,Таблица1[],5,0),0))</f>
        <v>, 0x7</v>
      </c>
      <c r="AX103" t="str">
        <f>_xlfn.CONCAT(IF(MOD(Table3[[#Headers],[1]],2),"", ", 0x"), IFERROR(VLOOKUP(AA103,Таблица1[],5,0),0))</f>
        <v>f</v>
      </c>
    </row>
    <row r="104" spans="2:50" x14ac:dyDescent="0.45">
      <c r="B104" s="43">
        <v>8</v>
      </c>
      <c r="C104" s="43">
        <v>0</v>
      </c>
      <c r="D104" s="43">
        <v>8</v>
      </c>
      <c r="E104" s="43">
        <v>1</v>
      </c>
      <c r="F104" t="str">
        <f t="shared" si="3"/>
        <v xml:space="preserve">8,0,8,1 </v>
      </c>
      <c r="H104" s="50" t="s">
        <v>31</v>
      </c>
      <c r="I104" s="50" t="s">
        <v>32</v>
      </c>
      <c r="J104" s="50" t="s">
        <v>33</v>
      </c>
      <c r="K104" s="50" t="s">
        <v>43</v>
      </c>
      <c r="L104" s="50" t="s">
        <v>43</v>
      </c>
      <c r="M104" s="50" t="s">
        <v>43</v>
      </c>
      <c r="N104" s="50" t="s">
        <v>43</v>
      </c>
      <c r="O104" s="50" t="s">
        <v>43</v>
      </c>
      <c r="P104" s="50" t="s">
        <v>43</v>
      </c>
      <c r="Q104" s="50" t="s">
        <v>43</v>
      </c>
      <c r="R104" s="50" t="s">
        <v>43</v>
      </c>
      <c r="S104" s="50" t="s">
        <v>43</v>
      </c>
      <c r="T104" s="50" t="s">
        <v>43</v>
      </c>
      <c r="U104" s="50" t="s">
        <v>43</v>
      </c>
      <c r="V104" s="50" t="s">
        <v>43</v>
      </c>
      <c r="W104" s="50" t="s">
        <v>43</v>
      </c>
      <c r="X104" s="50" t="s">
        <v>43</v>
      </c>
      <c r="Y104" s="50" t="s">
        <v>37</v>
      </c>
      <c r="Z104" s="50" t="s">
        <v>39</v>
      </c>
      <c r="AA104" s="50" t="s">
        <v>40</v>
      </c>
      <c r="AC104" t="str">
        <f>CONCATENATE($X$2,F104,Table3[[#This Row],[20]],Table3[[#This Row],[19]],Table3[[#This Row],[18]],Table3[[#This Row],[17]],Table3[[#This Row],[16]],Table3[[#This Row],[15]],Table3[[#This Row],[14]],Table3[[#This Row],[13]],Table3[[#This Row],[12]],Table3[[#This Row],[11]],Table3[[#This Row],[10]],Table3[[#This Row],[9]],Table3[[#This Row],[8]],Table3[[#This Row],[7]],Table3[[#This Row],[6]],Table3[[#This Row],[5]],Table3[[#This Row],[4]],Table3[[#This Row],[3]],Table3[[#This Row],[2]],Table3[[#This Row],[1]])</f>
        <v>.DB   8,0,8,1 , 0x12, 0x3f, 0xff, 0xff, 0xff, 0xff, 0xff, 0xff, 0xf5, 0x67</v>
      </c>
      <c r="AD104" s="43" t="s">
        <v>24</v>
      </c>
      <c r="AE104" t="str">
        <f>_xlfn.CONCAT(IF(MOD(Table3[[#Headers],[20]],2),"", ", 0x"), IFERROR(VLOOKUP(H104,Таблица1[],5,0),0))</f>
        <v>, 0x1</v>
      </c>
      <c r="AF104" t="str">
        <f>_xlfn.CONCAT(IF(MOD(Table3[[#Headers],[19]],2),"", ", 0x"), IFERROR(VLOOKUP(I104,Таблица1[],5,0),0))</f>
        <v>2</v>
      </c>
      <c r="AG104" t="str">
        <f>_xlfn.CONCAT(IF(MOD(Table3[[#Headers],[18]],2),"", ", 0x"), IFERROR(VLOOKUP(J104,Таблица1[],5,0),0))</f>
        <v>, 0x3</v>
      </c>
      <c r="AH104" t="str">
        <f>_xlfn.CONCAT(IF(MOD(Table3[[#Headers],[17]],2),"", ", 0x"), IFERROR(VLOOKUP(K104,Таблица1[],5,0),0))</f>
        <v>f</v>
      </c>
      <c r="AI104" t="str">
        <f>_xlfn.CONCAT(IF(MOD(Table3[[#Headers],[16]],2),"", ", 0x"), IFERROR(VLOOKUP(L104,Таблица1[],5,0),0))</f>
        <v>, 0xf</v>
      </c>
      <c r="AJ104" t="str">
        <f>_xlfn.CONCAT(IF(MOD(Table3[[#Headers],[15]],2),"", ", 0x"), IFERROR(VLOOKUP(M104,Таблица1[],5,0),0))</f>
        <v>f</v>
      </c>
      <c r="AK104" t="str">
        <f>_xlfn.CONCAT(IF(MOD(Table3[[#Headers],[14]],2),"", ", 0x"), IFERROR(VLOOKUP(N104,Таблица1[],5,0),0))</f>
        <v>, 0xf</v>
      </c>
      <c r="AL104" t="str">
        <f>_xlfn.CONCAT(IF(MOD(Table3[[#Headers],[13]],2),"", ", 0x"), IFERROR(VLOOKUP(O104,Таблица1[],5,0),0))</f>
        <v>f</v>
      </c>
      <c r="AM104" t="str">
        <f>_xlfn.CONCAT(IF(MOD(Table3[[#Headers],[12]],2),"", ", 0x"), IFERROR(VLOOKUP(P104,Таблица1[],5,0),0))</f>
        <v>, 0xf</v>
      </c>
      <c r="AN104" t="str">
        <f>_xlfn.CONCAT(IF(MOD(Table3[[#Headers],[11]],2),"", ", 0x"), IFERROR(VLOOKUP(Q104,Таблица1[],5,0),0))</f>
        <v>f</v>
      </c>
      <c r="AO104" t="str">
        <f>_xlfn.CONCAT(IF(MOD(Table3[[#Headers],[10]],2),"", ", 0x"), IFERROR(VLOOKUP(R104,Таблица1[],5,0),0))</f>
        <v>, 0xf</v>
      </c>
      <c r="AP104" t="str">
        <f>_xlfn.CONCAT(IF(MOD(Table3[[#Headers],[9]],2),"", ", 0x"), IFERROR(VLOOKUP(S104,Таблица1[],5,0),0))</f>
        <v>f</v>
      </c>
      <c r="AQ104" t="str">
        <f>_xlfn.CONCAT(IF(MOD(Table3[[#Headers],[8]],2),"", ", 0x"), IFERROR(VLOOKUP(T104,Таблица1[],5,0),0))</f>
        <v>, 0xf</v>
      </c>
      <c r="AR104" t="str">
        <f>_xlfn.CONCAT(IF(MOD(Table3[[#Headers],[7]],2),"", ", 0x"), IFERROR(VLOOKUP(U104,Таблица1[],5,0),0))</f>
        <v>f</v>
      </c>
      <c r="AS104" t="str">
        <f>_xlfn.CONCAT(IF(MOD(Table3[[#Headers],[6]],2),"", ", 0x"), IFERROR(VLOOKUP(V104,Таблица1[],5,0),0))</f>
        <v>, 0xf</v>
      </c>
      <c r="AT104" t="str">
        <f>_xlfn.CONCAT(IF(MOD(Table3[[#Headers],[5]],2),"", ", 0x"), IFERROR(VLOOKUP(W104,Таблица1[],5,0),0))</f>
        <v>f</v>
      </c>
      <c r="AU104" t="str">
        <f>_xlfn.CONCAT(IF(MOD(Table3[[#Headers],[4]],2),"", ", 0x"), IFERROR(VLOOKUP(X104,Таблица1[],5,0),0))</f>
        <v>, 0xf</v>
      </c>
      <c r="AV104" t="str">
        <f>_xlfn.CONCAT(IF(MOD(Table3[[#Headers],[3]],2),"", ", 0x"), IFERROR(VLOOKUP(Y104,Таблица1[],5,0),0))</f>
        <v>5</v>
      </c>
      <c r="AW104" t="str">
        <f>_xlfn.CONCAT(IF(MOD(Table3[[#Headers],[2]],2),"", ", 0x"), IFERROR(VLOOKUP(Z104,Таблица1[],5,0),0))</f>
        <v>, 0x6</v>
      </c>
      <c r="AX104" t="str">
        <f>_xlfn.CONCAT(IF(MOD(Table3[[#Headers],[1]],2),"", ", 0x"), IFERROR(VLOOKUP(AA104,Таблица1[],5,0),0))</f>
        <v>7</v>
      </c>
    </row>
    <row r="105" spans="2:50" x14ac:dyDescent="0.45">
      <c r="B105" s="43">
        <v>8</v>
      </c>
      <c r="C105" s="43">
        <v>0</v>
      </c>
      <c r="D105" s="43">
        <v>8</v>
      </c>
      <c r="E105" s="43">
        <v>1</v>
      </c>
      <c r="F105" t="str">
        <f t="shared" si="3"/>
        <v xml:space="preserve">8,0,8,1 </v>
      </c>
      <c r="H105" s="50" t="s">
        <v>32</v>
      </c>
      <c r="I105" s="50" t="s">
        <v>33</v>
      </c>
      <c r="J105" s="50" t="s">
        <v>43</v>
      </c>
      <c r="K105" s="50" t="s">
        <v>43</v>
      </c>
      <c r="L105" s="50" t="s">
        <v>43</v>
      </c>
      <c r="M105" s="50" t="s">
        <v>43</v>
      </c>
      <c r="N105" s="50" t="s">
        <v>43</v>
      </c>
      <c r="O105" s="50" t="s">
        <v>43</v>
      </c>
      <c r="P105" s="50" t="s">
        <v>43</v>
      </c>
      <c r="Q105" s="50" t="s">
        <v>43</v>
      </c>
      <c r="R105" s="50" t="s">
        <v>43</v>
      </c>
      <c r="S105" s="50" t="s">
        <v>43</v>
      </c>
      <c r="T105" s="50" t="s">
        <v>43</v>
      </c>
      <c r="U105" s="50" t="s">
        <v>43</v>
      </c>
      <c r="V105" s="50" t="s">
        <v>43</v>
      </c>
      <c r="W105" s="50" t="s">
        <v>43</v>
      </c>
      <c r="X105" s="50" t="s">
        <v>43</v>
      </c>
      <c r="Y105" s="50" t="s">
        <v>43</v>
      </c>
      <c r="Z105" s="50" t="s">
        <v>37</v>
      </c>
      <c r="AA105" s="50" t="s">
        <v>39</v>
      </c>
      <c r="AC105" t="str">
        <f>CONCATENATE($X$2,F105,Table3[[#This Row],[20]],Table3[[#This Row],[19]],Table3[[#This Row],[18]],Table3[[#This Row],[17]],Table3[[#This Row],[16]],Table3[[#This Row],[15]],Table3[[#This Row],[14]],Table3[[#This Row],[13]],Table3[[#This Row],[12]],Table3[[#This Row],[11]],Table3[[#This Row],[10]],Table3[[#This Row],[9]],Table3[[#This Row],[8]],Table3[[#This Row],[7]],Table3[[#This Row],[6]],Table3[[#This Row],[5]],Table3[[#This Row],[4]],Table3[[#This Row],[3]],Table3[[#This Row],[2]],Table3[[#This Row],[1]])</f>
        <v>.DB   8,0,8,1 , 0x23, 0xff, 0xff, 0xff, 0xff, 0xff, 0xff, 0xff, 0xff, 0x56</v>
      </c>
      <c r="AD105" s="43" t="s">
        <v>24</v>
      </c>
      <c r="AE105" t="str">
        <f>_xlfn.CONCAT(IF(MOD(Table3[[#Headers],[20]],2),"", ", 0x"), IFERROR(VLOOKUP(H105,Таблица1[],5,0),0))</f>
        <v>, 0x2</v>
      </c>
      <c r="AF105" t="str">
        <f>_xlfn.CONCAT(IF(MOD(Table3[[#Headers],[19]],2),"", ", 0x"), IFERROR(VLOOKUP(I105,Таблица1[],5,0),0))</f>
        <v>3</v>
      </c>
      <c r="AG105" t="str">
        <f>_xlfn.CONCAT(IF(MOD(Table3[[#Headers],[18]],2),"", ", 0x"), IFERROR(VLOOKUP(J105,Таблица1[],5,0),0))</f>
        <v>, 0xf</v>
      </c>
      <c r="AH105" t="str">
        <f>_xlfn.CONCAT(IF(MOD(Table3[[#Headers],[17]],2),"", ", 0x"), IFERROR(VLOOKUP(K105,Таблица1[],5,0),0))</f>
        <v>f</v>
      </c>
      <c r="AI105" t="str">
        <f>_xlfn.CONCAT(IF(MOD(Table3[[#Headers],[16]],2),"", ", 0x"), IFERROR(VLOOKUP(L105,Таблица1[],5,0),0))</f>
        <v>, 0xf</v>
      </c>
      <c r="AJ105" t="str">
        <f>_xlfn.CONCAT(IF(MOD(Table3[[#Headers],[15]],2),"", ", 0x"), IFERROR(VLOOKUP(M105,Таблица1[],5,0),0))</f>
        <v>f</v>
      </c>
      <c r="AK105" t="str">
        <f>_xlfn.CONCAT(IF(MOD(Table3[[#Headers],[14]],2),"", ", 0x"), IFERROR(VLOOKUP(N105,Таблица1[],5,0),0))</f>
        <v>, 0xf</v>
      </c>
      <c r="AL105" t="str">
        <f>_xlfn.CONCAT(IF(MOD(Table3[[#Headers],[13]],2),"", ", 0x"), IFERROR(VLOOKUP(O105,Таблица1[],5,0),0))</f>
        <v>f</v>
      </c>
      <c r="AM105" t="str">
        <f>_xlfn.CONCAT(IF(MOD(Table3[[#Headers],[12]],2),"", ", 0x"), IFERROR(VLOOKUP(P105,Таблица1[],5,0),0))</f>
        <v>, 0xf</v>
      </c>
      <c r="AN105" t="str">
        <f>_xlfn.CONCAT(IF(MOD(Table3[[#Headers],[11]],2),"", ", 0x"), IFERROR(VLOOKUP(Q105,Таблица1[],5,0),0))</f>
        <v>f</v>
      </c>
      <c r="AO105" t="str">
        <f>_xlfn.CONCAT(IF(MOD(Table3[[#Headers],[10]],2),"", ", 0x"), IFERROR(VLOOKUP(R105,Таблица1[],5,0),0))</f>
        <v>, 0xf</v>
      </c>
      <c r="AP105" t="str">
        <f>_xlfn.CONCAT(IF(MOD(Table3[[#Headers],[9]],2),"", ", 0x"), IFERROR(VLOOKUP(S105,Таблица1[],5,0),0))</f>
        <v>f</v>
      </c>
      <c r="AQ105" t="str">
        <f>_xlfn.CONCAT(IF(MOD(Table3[[#Headers],[8]],2),"", ", 0x"), IFERROR(VLOOKUP(T105,Таблица1[],5,0),0))</f>
        <v>, 0xf</v>
      </c>
      <c r="AR105" t="str">
        <f>_xlfn.CONCAT(IF(MOD(Table3[[#Headers],[7]],2),"", ", 0x"), IFERROR(VLOOKUP(U105,Таблица1[],5,0),0))</f>
        <v>f</v>
      </c>
      <c r="AS105" t="str">
        <f>_xlfn.CONCAT(IF(MOD(Table3[[#Headers],[6]],2),"", ", 0x"), IFERROR(VLOOKUP(V105,Таблица1[],5,0),0))</f>
        <v>, 0xf</v>
      </c>
      <c r="AT105" t="str">
        <f>_xlfn.CONCAT(IF(MOD(Table3[[#Headers],[5]],2),"", ", 0x"), IFERROR(VLOOKUP(W105,Таблица1[],5,0),0))</f>
        <v>f</v>
      </c>
      <c r="AU105" t="str">
        <f>_xlfn.CONCAT(IF(MOD(Table3[[#Headers],[4]],2),"", ", 0x"), IFERROR(VLOOKUP(X105,Таблица1[],5,0),0))</f>
        <v>, 0xf</v>
      </c>
      <c r="AV105" t="str">
        <f>_xlfn.CONCAT(IF(MOD(Table3[[#Headers],[3]],2),"", ", 0x"), IFERROR(VLOOKUP(Y105,Таблица1[],5,0),0))</f>
        <v>f</v>
      </c>
      <c r="AW105" t="str">
        <f>_xlfn.CONCAT(IF(MOD(Table3[[#Headers],[2]],2),"", ", 0x"), IFERROR(VLOOKUP(Z105,Таблица1[],5,0),0))</f>
        <v>, 0x5</v>
      </c>
      <c r="AX105" t="str">
        <f>_xlfn.CONCAT(IF(MOD(Table3[[#Headers],[1]],2),"", ", 0x"), IFERROR(VLOOKUP(AA105,Таблица1[],5,0),0))</f>
        <v>6</v>
      </c>
    </row>
    <row r="106" spans="2:50" x14ac:dyDescent="0.45">
      <c r="B106" s="43">
        <v>8</v>
      </c>
      <c r="C106" s="43">
        <v>0</v>
      </c>
      <c r="D106" s="43">
        <v>8</v>
      </c>
      <c r="E106" s="43">
        <v>1</v>
      </c>
      <c r="F106" t="str">
        <f t="shared" si="3"/>
        <v xml:space="preserve">8,0,8,1 </v>
      </c>
      <c r="H106" s="50" t="s">
        <v>33</v>
      </c>
      <c r="I106" s="50" t="s">
        <v>43</v>
      </c>
      <c r="J106" s="50" t="s">
        <v>43</v>
      </c>
      <c r="K106" s="50" t="s">
        <v>43</v>
      </c>
      <c r="L106" s="50" t="s">
        <v>43</v>
      </c>
      <c r="M106" s="50" t="s">
        <v>43</v>
      </c>
      <c r="N106" s="50" t="s">
        <v>43</v>
      </c>
      <c r="O106" s="50" t="s">
        <v>43</v>
      </c>
      <c r="P106" s="50" t="s">
        <v>43</v>
      </c>
      <c r="Q106" s="50" t="s">
        <v>43</v>
      </c>
      <c r="R106" s="50" t="s">
        <v>43</v>
      </c>
      <c r="S106" s="50" t="s">
        <v>43</v>
      </c>
      <c r="T106" s="50" t="s">
        <v>43</v>
      </c>
      <c r="U106" s="50" t="s">
        <v>43</v>
      </c>
      <c r="V106" s="50" t="s">
        <v>43</v>
      </c>
      <c r="W106" s="50" t="s">
        <v>43</v>
      </c>
      <c r="X106" s="50" t="s">
        <v>43</v>
      </c>
      <c r="Y106" s="50" t="s">
        <v>43</v>
      </c>
      <c r="Z106" s="50" t="s">
        <v>43</v>
      </c>
      <c r="AA106" s="50" t="s">
        <v>37</v>
      </c>
      <c r="AC106" t="str">
        <f>CONCATENATE($X$2,F106,Table3[[#This Row],[20]],Table3[[#This Row],[19]],Table3[[#This Row],[18]],Table3[[#This Row],[17]],Table3[[#This Row],[16]],Table3[[#This Row],[15]],Table3[[#This Row],[14]],Table3[[#This Row],[13]],Table3[[#This Row],[12]],Table3[[#This Row],[11]],Table3[[#This Row],[10]],Table3[[#This Row],[9]],Table3[[#This Row],[8]],Table3[[#This Row],[7]],Table3[[#This Row],[6]],Table3[[#This Row],[5]],Table3[[#This Row],[4]],Table3[[#This Row],[3]],Table3[[#This Row],[2]],Table3[[#This Row],[1]])</f>
        <v>.DB   8,0,8,1 , 0x3f, 0xff, 0xff, 0xff, 0xff, 0xff, 0xff, 0xff, 0xff, 0xf5</v>
      </c>
      <c r="AD106" s="43" t="s">
        <v>24</v>
      </c>
      <c r="AE106" t="str">
        <f>_xlfn.CONCAT(IF(MOD(Table3[[#Headers],[20]],2),"", ", 0x"), IFERROR(VLOOKUP(H106,Таблица1[],5,0),0))</f>
        <v>, 0x3</v>
      </c>
      <c r="AF106" t="str">
        <f>_xlfn.CONCAT(IF(MOD(Table3[[#Headers],[19]],2),"", ", 0x"), IFERROR(VLOOKUP(I106,Таблица1[],5,0),0))</f>
        <v>f</v>
      </c>
      <c r="AG106" t="str">
        <f>_xlfn.CONCAT(IF(MOD(Table3[[#Headers],[18]],2),"", ", 0x"), IFERROR(VLOOKUP(J106,Таблица1[],5,0),0))</f>
        <v>, 0xf</v>
      </c>
      <c r="AH106" t="str">
        <f>_xlfn.CONCAT(IF(MOD(Table3[[#Headers],[17]],2),"", ", 0x"), IFERROR(VLOOKUP(K106,Таблица1[],5,0),0))</f>
        <v>f</v>
      </c>
      <c r="AI106" t="str">
        <f>_xlfn.CONCAT(IF(MOD(Table3[[#Headers],[16]],2),"", ", 0x"), IFERROR(VLOOKUP(L106,Таблица1[],5,0),0))</f>
        <v>, 0xf</v>
      </c>
      <c r="AJ106" t="str">
        <f>_xlfn.CONCAT(IF(MOD(Table3[[#Headers],[15]],2),"", ", 0x"), IFERROR(VLOOKUP(M106,Таблица1[],5,0),0))</f>
        <v>f</v>
      </c>
      <c r="AK106" t="str">
        <f>_xlfn.CONCAT(IF(MOD(Table3[[#Headers],[14]],2),"", ", 0x"), IFERROR(VLOOKUP(N106,Таблица1[],5,0),0))</f>
        <v>, 0xf</v>
      </c>
      <c r="AL106" t="str">
        <f>_xlfn.CONCAT(IF(MOD(Table3[[#Headers],[13]],2),"", ", 0x"), IFERROR(VLOOKUP(O106,Таблица1[],5,0),0))</f>
        <v>f</v>
      </c>
      <c r="AM106" t="str">
        <f>_xlfn.CONCAT(IF(MOD(Table3[[#Headers],[12]],2),"", ", 0x"), IFERROR(VLOOKUP(P106,Таблица1[],5,0),0))</f>
        <v>, 0xf</v>
      </c>
      <c r="AN106" t="str">
        <f>_xlfn.CONCAT(IF(MOD(Table3[[#Headers],[11]],2),"", ", 0x"), IFERROR(VLOOKUP(Q106,Таблица1[],5,0),0))</f>
        <v>f</v>
      </c>
      <c r="AO106" t="str">
        <f>_xlfn.CONCAT(IF(MOD(Table3[[#Headers],[10]],2),"", ", 0x"), IFERROR(VLOOKUP(R106,Таблица1[],5,0),0))</f>
        <v>, 0xf</v>
      </c>
      <c r="AP106" t="str">
        <f>_xlfn.CONCAT(IF(MOD(Table3[[#Headers],[9]],2),"", ", 0x"), IFERROR(VLOOKUP(S106,Таблица1[],5,0),0))</f>
        <v>f</v>
      </c>
      <c r="AQ106" t="str">
        <f>_xlfn.CONCAT(IF(MOD(Table3[[#Headers],[8]],2),"", ", 0x"), IFERROR(VLOOKUP(T106,Таблица1[],5,0),0))</f>
        <v>, 0xf</v>
      </c>
      <c r="AR106" t="str">
        <f>_xlfn.CONCAT(IF(MOD(Table3[[#Headers],[7]],2),"", ", 0x"), IFERROR(VLOOKUP(U106,Таблица1[],5,0),0))</f>
        <v>f</v>
      </c>
      <c r="AS106" t="str">
        <f>_xlfn.CONCAT(IF(MOD(Table3[[#Headers],[6]],2),"", ", 0x"), IFERROR(VLOOKUP(V106,Таблица1[],5,0),0))</f>
        <v>, 0xf</v>
      </c>
      <c r="AT106" t="str">
        <f>_xlfn.CONCAT(IF(MOD(Table3[[#Headers],[5]],2),"", ", 0x"), IFERROR(VLOOKUP(W106,Таблица1[],5,0),0))</f>
        <v>f</v>
      </c>
      <c r="AU106" t="str">
        <f>_xlfn.CONCAT(IF(MOD(Table3[[#Headers],[4]],2),"", ", 0x"), IFERROR(VLOOKUP(X106,Таблица1[],5,0),0))</f>
        <v>, 0xf</v>
      </c>
      <c r="AV106" t="str">
        <f>_xlfn.CONCAT(IF(MOD(Table3[[#Headers],[3]],2),"", ", 0x"), IFERROR(VLOOKUP(Y106,Таблица1[],5,0),0))</f>
        <v>f</v>
      </c>
      <c r="AW106" t="str">
        <f>_xlfn.CONCAT(IF(MOD(Table3[[#Headers],[2]],2),"", ", 0x"), IFERROR(VLOOKUP(Z106,Таблица1[],5,0),0))</f>
        <v>, 0xf</v>
      </c>
      <c r="AX106" t="str">
        <f>_xlfn.CONCAT(IF(MOD(Table3[[#Headers],[1]],2),"", ", 0x"), IFERROR(VLOOKUP(AA106,Таблица1[],5,0),0))</f>
        <v>5</v>
      </c>
    </row>
    <row r="107" spans="2:50" x14ac:dyDescent="0.45">
      <c r="B107" s="43">
        <v>8</v>
      </c>
      <c r="C107" s="43">
        <v>0</v>
      </c>
      <c r="D107" s="43">
        <v>8</v>
      </c>
      <c r="E107" s="43">
        <v>1</v>
      </c>
      <c r="F107" t="str">
        <f t="shared" si="3"/>
        <v xml:space="preserve">8,0,8,1 </v>
      </c>
      <c r="H107" s="50" t="s">
        <v>43</v>
      </c>
      <c r="I107" s="50" t="s">
        <v>43</v>
      </c>
      <c r="J107" s="50" t="s">
        <v>43</v>
      </c>
      <c r="K107" s="50" t="s">
        <v>43</v>
      </c>
      <c r="L107" s="50" t="s">
        <v>43</v>
      </c>
      <c r="M107" s="50" t="s">
        <v>43</v>
      </c>
      <c r="N107" s="50" t="s">
        <v>43</v>
      </c>
      <c r="O107" s="50" t="s">
        <v>43</v>
      </c>
      <c r="P107" s="50" t="s">
        <v>43</v>
      </c>
      <c r="Q107" s="50" t="s">
        <v>43</v>
      </c>
      <c r="R107" s="50" t="s">
        <v>43</v>
      </c>
      <c r="S107" s="50" t="s">
        <v>43</v>
      </c>
      <c r="T107" s="50" t="s">
        <v>43</v>
      </c>
      <c r="U107" s="50" t="s">
        <v>43</v>
      </c>
      <c r="V107" s="50" t="s">
        <v>43</v>
      </c>
      <c r="W107" s="50" t="s">
        <v>43</v>
      </c>
      <c r="X107" s="50" t="s">
        <v>43</v>
      </c>
      <c r="Y107" s="50" t="s">
        <v>43</v>
      </c>
      <c r="Z107" s="50" t="s">
        <v>43</v>
      </c>
      <c r="AA107" s="50" t="s">
        <v>43</v>
      </c>
      <c r="AC107" t="str">
        <f>CONCATENATE($X$2,F107,Table3[[#This Row],[20]],Table3[[#This Row],[19]],Table3[[#This Row],[18]],Table3[[#This Row],[17]],Table3[[#This Row],[16]],Table3[[#This Row],[15]],Table3[[#This Row],[14]],Table3[[#This Row],[13]],Table3[[#This Row],[12]],Table3[[#This Row],[11]],Table3[[#This Row],[10]],Table3[[#This Row],[9]],Table3[[#This Row],[8]],Table3[[#This Row],[7]],Table3[[#This Row],[6]],Table3[[#This Row],[5]],Table3[[#This Row],[4]],Table3[[#This Row],[3]],Table3[[#This Row],[2]],Table3[[#This Row],[1]])</f>
        <v>.DB   8,0,8,1 , 0xff, 0xff, 0xff, 0xff, 0xff, 0xff, 0xff, 0xff, 0xff, 0xff</v>
      </c>
      <c r="AD107" s="43" t="s">
        <v>24</v>
      </c>
      <c r="AE107" t="str">
        <f>_xlfn.CONCAT(IF(MOD(Table3[[#Headers],[20]],2),"", ", 0x"), IFERROR(VLOOKUP(H107,Таблица1[],5,0),0))</f>
        <v>, 0xf</v>
      </c>
      <c r="AF107" t="str">
        <f>_xlfn.CONCAT(IF(MOD(Table3[[#Headers],[19]],2),"", ", 0x"), IFERROR(VLOOKUP(I107,Таблица1[],5,0),0))</f>
        <v>f</v>
      </c>
      <c r="AG107" t="str">
        <f>_xlfn.CONCAT(IF(MOD(Table3[[#Headers],[18]],2),"", ", 0x"), IFERROR(VLOOKUP(J107,Таблица1[],5,0),0))</f>
        <v>, 0xf</v>
      </c>
      <c r="AH107" t="str">
        <f>_xlfn.CONCAT(IF(MOD(Table3[[#Headers],[17]],2),"", ", 0x"), IFERROR(VLOOKUP(K107,Таблица1[],5,0),0))</f>
        <v>f</v>
      </c>
      <c r="AI107" t="str">
        <f>_xlfn.CONCAT(IF(MOD(Table3[[#Headers],[16]],2),"", ", 0x"), IFERROR(VLOOKUP(L107,Таблица1[],5,0),0))</f>
        <v>, 0xf</v>
      </c>
      <c r="AJ107" t="str">
        <f>_xlfn.CONCAT(IF(MOD(Table3[[#Headers],[15]],2),"", ", 0x"), IFERROR(VLOOKUP(M107,Таблица1[],5,0),0))</f>
        <v>f</v>
      </c>
      <c r="AK107" t="str">
        <f>_xlfn.CONCAT(IF(MOD(Table3[[#Headers],[14]],2),"", ", 0x"), IFERROR(VLOOKUP(N107,Таблица1[],5,0),0))</f>
        <v>, 0xf</v>
      </c>
      <c r="AL107" t="str">
        <f>_xlfn.CONCAT(IF(MOD(Table3[[#Headers],[13]],2),"", ", 0x"), IFERROR(VLOOKUP(O107,Таблица1[],5,0),0))</f>
        <v>f</v>
      </c>
      <c r="AM107" t="str">
        <f>_xlfn.CONCAT(IF(MOD(Table3[[#Headers],[12]],2),"", ", 0x"), IFERROR(VLOOKUP(P107,Таблица1[],5,0),0))</f>
        <v>, 0xf</v>
      </c>
      <c r="AN107" t="str">
        <f>_xlfn.CONCAT(IF(MOD(Table3[[#Headers],[11]],2),"", ", 0x"), IFERROR(VLOOKUP(Q107,Таблица1[],5,0),0))</f>
        <v>f</v>
      </c>
      <c r="AO107" t="str">
        <f>_xlfn.CONCAT(IF(MOD(Table3[[#Headers],[10]],2),"", ", 0x"), IFERROR(VLOOKUP(R107,Таблица1[],5,0),0))</f>
        <v>, 0xf</v>
      </c>
      <c r="AP107" t="str">
        <f>_xlfn.CONCAT(IF(MOD(Table3[[#Headers],[9]],2),"", ", 0x"), IFERROR(VLOOKUP(S107,Таблица1[],5,0),0))</f>
        <v>f</v>
      </c>
      <c r="AQ107" t="str">
        <f>_xlfn.CONCAT(IF(MOD(Table3[[#Headers],[8]],2),"", ", 0x"), IFERROR(VLOOKUP(T107,Таблица1[],5,0),0))</f>
        <v>, 0xf</v>
      </c>
      <c r="AR107" t="str">
        <f>_xlfn.CONCAT(IF(MOD(Table3[[#Headers],[7]],2),"", ", 0x"), IFERROR(VLOOKUP(U107,Таблица1[],5,0),0))</f>
        <v>f</v>
      </c>
      <c r="AS107" t="str">
        <f>_xlfn.CONCAT(IF(MOD(Table3[[#Headers],[6]],2),"", ", 0x"), IFERROR(VLOOKUP(V107,Таблица1[],5,0),0))</f>
        <v>, 0xf</v>
      </c>
      <c r="AT107" t="str">
        <f>_xlfn.CONCAT(IF(MOD(Table3[[#Headers],[5]],2),"", ", 0x"), IFERROR(VLOOKUP(W107,Таблица1[],5,0),0))</f>
        <v>f</v>
      </c>
      <c r="AU107" t="str">
        <f>_xlfn.CONCAT(IF(MOD(Table3[[#Headers],[4]],2),"", ", 0x"), IFERROR(VLOOKUP(X107,Таблица1[],5,0),0))</f>
        <v>, 0xf</v>
      </c>
      <c r="AV107" t="str">
        <f>_xlfn.CONCAT(IF(MOD(Table3[[#Headers],[3]],2),"", ", 0x"), IFERROR(VLOOKUP(Y107,Таблица1[],5,0),0))</f>
        <v>f</v>
      </c>
      <c r="AW107" t="str">
        <f>_xlfn.CONCAT(IF(MOD(Table3[[#Headers],[2]],2),"", ", 0x"), IFERROR(VLOOKUP(Z107,Таблица1[],5,0),0))</f>
        <v>, 0xf</v>
      </c>
      <c r="AX107" t="str">
        <f>_xlfn.CONCAT(IF(MOD(Table3[[#Headers],[1]],2),"", ", 0x"), IFERROR(VLOOKUP(AA107,Таблица1[],5,0),0))</f>
        <v>f</v>
      </c>
    </row>
    <row r="108" spans="2:50" x14ac:dyDescent="0.45">
      <c r="B108" s="43">
        <v>8</v>
      </c>
      <c r="C108" s="43">
        <v>0</v>
      </c>
      <c r="D108" s="43">
        <v>8</v>
      </c>
      <c r="E108" s="43">
        <v>1</v>
      </c>
      <c r="F108" t="str">
        <f t="shared" si="3"/>
        <v xml:space="preserve">8,0,8,1 </v>
      </c>
      <c r="AC108" t="str">
        <f>CONCATENATE($X$2,F108,Table3[[#This Row],[20]],Table3[[#This Row],[19]],Table3[[#This Row],[18]],Table3[[#This Row],[17]],Table3[[#This Row],[16]],Table3[[#This Row],[15]],Table3[[#This Row],[14]],Table3[[#This Row],[13]],Table3[[#This Row],[12]],Table3[[#This Row],[11]],Table3[[#This Row],[10]],Table3[[#This Row],[9]],Table3[[#This Row],[8]],Table3[[#This Row],[7]],Table3[[#This Row],[6]],Table3[[#This Row],[5]],Table3[[#This Row],[4]],Table3[[#This Row],[3]],Table3[[#This Row],[2]],Table3[[#This Row],[1]])</f>
        <v>.DB   8,0,8,1 , 0x00, 0x00, 0x00, 0x00, 0x00, 0x00, 0x00, 0x00, 0x00, 0x00</v>
      </c>
      <c r="AD108" s="43" t="s">
        <v>24</v>
      </c>
      <c r="AE108" t="str">
        <f>_xlfn.CONCAT(IF(MOD(Table3[[#Headers],[20]],2),"", ", 0x"), IFERROR(VLOOKUP(H108,Таблица1[],5,0),0))</f>
        <v>, 0x0</v>
      </c>
      <c r="AF108" t="str">
        <f>_xlfn.CONCAT(IF(MOD(Table3[[#Headers],[19]],2),"", ", 0x"), IFERROR(VLOOKUP(I108,Таблица1[],5,0),0))</f>
        <v>0</v>
      </c>
      <c r="AG108" t="str">
        <f>_xlfn.CONCAT(IF(MOD(Table3[[#Headers],[18]],2),"", ", 0x"), IFERROR(VLOOKUP(J108,Таблица1[],5,0),0))</f>
        <v>, 0x0</v>
      </c>
      <c r="AH108" t="str">
        <f>_xlfn.CONCAT(IF(MOD(Table3[[#Headers],[17]],2),"", ", 0x"), IFERROR(VLOOKUP(K108,Таблица1[],5,0),0))</f>
        <v>0</v>
      </c>
      <c r="AI108" t="str">
        <f>_xlfn.CONCAT(IF(MOD(Table3[[#Headers],[16]],2),"", ", 0x"), IFERROR(VLOOKUP(L108,Таблица1[],5,0),0))</f>
        <v>, 0x0</v>
      </c>
      <c r="AJ108" t="str">
        <f>_xlfn.CONCAT(IF(MOD(Table3[[#Headers],[15]],2),"", ", 0x"), IFERROR(VLOOKUP(M108,Таблица1[],5,0),0))</f>
        <v>0</v>
      </c>
      <c r="AK108" t="str">
        <f>_xlfn.CONCAT(IF(MOD(Table3[[#Headers],[14]],2),"", ", 0x"), IFERROR(VLOOKUP(N108,Таблица1[],5,0),0))</f>
        <v>, 0x0</v>
      </c>
      <c r="AL108" t="str">
        <f>_xlfn.CONCAT(IF(MOD(Table3[[#Headers],[13]],2),"", ", 0x"), IFERROR(VLOOKUP(O108,Таблица1[],5,0),0))</f>
        <v>0</v>
      </c>
      <c r="AM108" t="str">
        <f>_xlfn.CONCAT(IF(MOD(Table3[[#Headers],[12]],2),"", ", 0x"), IFERROR(VLOOKUP(P108,Таблица1[],5,0),0))</f>
        <v>, 0x0</v>
      </c>
      <c r="AN108" t="str">
        <f>_xlfn.CONCAT(IF(MOD(Table3[[#Headers],[11]],2),"", ", 0x"), IFERROR(VLOOKUP(Q108,Таблица1[],5,0),0))</f>
        <v>0</v>
      </c>
      <c r="AO108" t="str">
        <f>_xlfn.CONCAT(IF(MOD(Table3[[#Headers],[10]],2),"", ", 0x"), IFERROR(VLOOKUP(R108,Таблица1[],5,0),0))</f>
        <v>, 0x0</v>
      </c>
      <c r="AP108" t="str">
        <f>_xlfn.CONCAT(IF(MOD(Table3[[#Headers],[9]],2),"", ", 0x"), IFERROR(VLOOKUP(S108,Таблица1[],5,0),0))</f>
        <v>0</v>
      </c>
      <c r="AQ108" t="str">
        <f>_xlfn.CONCAT(IF(MOD(Table3[[#Headers],[8]],2),"", ", 0x"), IFERROR(VLOOKUP(T108,Таблица1[],5,0),0))</f>
        <v>, 0x0</v>
      </c>
      <c r="AR108" t="str">
        <f>_xlfn.CONCAT(IF(MOD(Table3[[#Headers],[7]],2),"", ", 0x"), IFERROR(VLOOKUP(U108,Таблица1[],5,0),0))</f>
        <v>0</v>
      </c>
      <c r="AS108" t="str">
        <f>_xlfn.CONCAT(IF(MOD(Table3[[#Headers],[6]],2),"", ", 0x"), IFERROR(VLOOKUP(V108,Таблица1[],5,0),0))</f>
        <v>, 0x0</v>
      </c>
      <c r="AT108" t="str">
        <f>_xlfn.CONCAT(IF(MOD(Table3[[#Headers],[5]],2),"", ", 0x"), IFERROR(VLOOKUP(W108,Таблица1[],5,0),0))</f>
        <v>0</v>
      </c>
      <c r="AU108" t="str">
        <f>_xlfn.CONCAT(IF(MOD(Table3[[#Headers],[4]],2),"", ", 0x"), IFERROR(VLOOKUP(X108,Таблица1[],5,0),0))</f>
        <v>, 0x0</v>
      </c>
      <c r="AV108" t="str">
        <f>_xlfn.CONCAT(IF(MOD(Table3[[#Headers],[3]],2),"", ", 0x"), IFERROR(VLOOKUP(Y108,Таблица1[],5,0),0))</f>
        <v>0</v>
      </c>
      <c r="AW108" t="str">
        <f>_xlfn.CONCAT(IF(MOD(Table3[[#Headers],[2]],2),"", ", 0x"), IFERROR(VLOOKUP(Z108,Таблица1[],5,0),0))</f>
        <v>, 0x0</v>
      </c>
      <c r="AX108" t="str">
        <f>_xlfn.CONCAT(IF(MOD(Table3[[#Headers],[1]],2),"", ", 0x"), IFERROR(VLOOKUP(AA108,Таблица1[],5,0),0))</f>
        <v>0</v>
      </c>
    </row>
    <row r="109" spans="2:50" x14ac:dyDescent="0.45">
      <c r="B109" s="43">
        <v>8</v>
      </c>
      <c r="C109" s="43">
        <v>0</v>
      </c>
      <c r="D109" s="43">
        <v>8</v>
      </c>
      <c r="E109" s="43">
        <v>1</v>
      </c>
      <c r="F109" t="str">
        <f t="shared" si="3"/>
        <v xml:space="preserve">8,0,8,1 </v>
      </c>
      <c r="H109" s="50" t="s">
        <v>43</v>
      </c>
      <c r="AA109" s="49" t="s">
        <v>37</v>
      </c>
      <c r="AC109" t="str">
        <f>CONCATENATE($X$2,F109,Table3[[#This Row],[20]],Table3[[#This Row],[19]],Table3[[#This Row],[18]],Table3[[#This Row],[17]],Table3[[#This Row],[16]],Table3[[#This Row],[15]],Table3[[#This Row],[14]],Table3[[#This Row],[13]],Table3[[#This Row],[12]],Table3[[#This Row],[11]],Table3[[#This Row],[10]],Table3[[#This Row],[9]],Table3[[#This Row],[8]],Table3[[#This Row],[7]],Table3[[#This Row],[6]],Table3[[#This Row],[5]],Table3[[#This Row],[4]],Table3[[#This Row],[3]],Table3[[#This Row],[2]],Table3[[#This Row],[1]])</f>
        <v>.DB   8,0,8,1 , 0xf0, 0x00, 0x00, 0x00, 0x00, 0x00, 0x00, 0x00, 0x00, 0x05</v>
      </c>
      <c r="AD109" s="43" t="s">
        <v>24</v>
      </c>
      <c r="AE109" t="str">
        <f>_xlfn.CONCAT(IF(MOD(Table3[[#Headers],[20]],2),"", ", 0x"), IFERROR(VLOOKUP(H109,Таблица1[],5,0),0))</f>
        <v>, 0xf</v>
      </c>
      <c r="AF109" t="str">
        <f>_xlfn.CONCAT(IF(MOD(Table3[[#Headers],[19]],2),"", ", 0x"), IFERROR(VLOOKUP(I109,Таблица1[],5,0),0))</f>
        <v>0</v>
      </c>
      <c r="AG109" t="str">
        <f>_xlfn.CONCAT(IF(MOD(Table3[[#Headers],[18]],2),"", ", 0x"), IFERROR(VLOOKUP(J109,Таблица1[],5,0),0))</f>
        <v>, 0x0</v>
      </c>
      <c r="AH109" t="str">
        <f>_xlfn.CONCAT(IF(MOD(Table3[[#Headers],[17]],2),"", ", 0x"), IFERROR(VLOOKUP(K109,Таблица1[],5,0),0))</f>
        <v>0</v>
      </c>
      <c r="AI109" t="str">
        <f>_xlfn.CONCAT(IF(MOD(Table3[[#Headers],[16]],2),"", ", 0x"), IFERROR(VLOOKUP(L109,Таблица1[],5,0),0))</f>
        <v>, 0x0</v>
      </c>
      <c r="AJ109" t="str">
        <f>_xlfn.CONCAT(IF(MOD(Table3[[#Headers],[15]],2),"", ", 0x"), IFERROR(VLOOKUP(M109,Таблица1[],5,0),0))</f>
        <v>0</v>
      </c>
      <c r="AK109" t="str">
        <f>_xlfn.CONCAT(IF(MOD(Table3[[#Headers],[14]],2),"", ", 0x"), IFERROR(VLOOKUP(N109,Таблица1[],5,0),0))</f>
        <v>, 0x0</v>
      </c>
      <c r="AL109" t="str">
        <f>_xlfn.CONCAT(IF(MOD(Table3[[#Headers],[13]],2),"", ", 0x"), IFERROR(VLOOKUP(O109,Таблица1[],5,0),0))</f>
        <v>0</v>
      </c>
      <c r="AM109" t="str">
        <f>_xlfn.CONCAT(IF(MOD(Table3[[#Headers],[12]],2),"", ", 0x"), IFERROR(VLOOKUP(P109,Таблица1[],5,0),0))</f>
        <v>, 0x0</v>
      </c>
      <c r="AN109" t="str">
        <f>_xlfn.CONCAT(IF(MOD(Table3[[#Headers],[11]],2),"", ", 0x"), IFERROR(VLOOKUP(Q109,Таблица1[],5,0),0))</f>
        <v>0</v>
      </c>
      <c r="AO109" t="str">
        <f>_xlfn.CONCAT(IF(MOD(Table3[[#Headers],[10]],2),"", ", 0x"), IFERROR(VLOOKUP(R109,Таблица1[],5,0),0))</f>
        <v>, 0x0</v>
      </c>
      <c r="AP109" t="str">
        <f>_xlfn.CONCAT(IF(MOD(Table3[[#Headers],[9]],2),"", ", 0x"), IFERROR(VLOOKUP(S109,Таблица1[],5,0),0))</f>
        <v>0</v>
      </c>
      <c r="AQ109" t="str">
        <f>_xlfn.CONCAT(IF(MOD(Table3[[#Headers],[8]],2),"", ", 0x"), IFERROR(VLOOKUP(T109,Таблица1[],5,0),0))</f>
        <v>, 0x0</v>
      </c>
      <c r="AR109" t="str">
        <f>_xlfn.CONCAT(IF(MOD(Table3[[#Headers],[7]],2),"", ", 0x"), IFERROR(VLOOKUP(U109,Таблица1[],5,0),0))</f>
        <v>0</v>
      </c>
      <c r="AS109" t="str">
        <f>_xlfn.CONCAT(IF(MOD(Table3[[#Headers],[6]],2),"", ", 0x"), IFERROR(VLOOKUP(V109,Таблица1[],5,0),0))</f>
        <v>, 0x0</v>
      </c>
      <c r="AT109" t="str">
        <f>_xlfn.CONCAT(IF(MOD(Table3[[#Headers],[5]],2),"", ", 0x"), IFERROR(VLOOKUP(W109,Таблица1[],5,0),0))</f>
        <v>0</v>
      </c>
      <c r="AU109" t="str">
        <f>_xlfn.CONCAT(IF(MOD(Table3[[#Headers],[4]],2),"", ", 0x"), IFERROR(VLOOKUP(X109,Таблица1[],5,0),0))</f>
        <v>, 0x0</v>
      </c>
      <c r="AV109" t="str">
        <f>_xlfn.CONCAT(IF(MOD(Table3[[#Headers],[3]],2),"", ", 0x"), IFERROR(VLOOKUP(Y109,Таблица1[],5,0),0))</f>
        <v>0</v>
      </c>
      <c r="AW109" t="str">
        <f>_xlfn.CONCAT(IF(MOD(Table3[[#Headers],[2]],2),"", ", 0x"), IFERROR(VLOOKUP(Z109,Таблица1[],5,0),0))</f>
        <v>, 0x0</v>
      </c>
      <c r="AX109" t="str">
        <f>_xlfn.CONCAT(IF(MOD(Table3[[#Headers],[1]],2),"", ", 0x"), IFERROR(VLOOKUP(AA109,Таблица1[],5,0),0))</f>
        <v>5</v>
      </c>
    </row>
    <row r="110" spans="2:50" x14ac:dyDescent="0.45">
      <c r="B110" s="43">
        <v>8</v>
      </c>
      <c r="C110" s="43">
        <v>0</v>
      </c>
      <c r="D110" s="43">
        <v>8</v>
      </c>
      <c r="E110" s="43">
        <v>1</v>
      </c>
      <c r="F110" t="str">
        <f t="shared" si="3"/>
        <v xml:space="preserve">8,0,8,1 </v>
      </c>
      <c r="H110" s="50" t="s">
        <v>31</v>
      </c>
      <c r="I110" s="50" t="s">
        <v>43</v>
      </c>
      <c r="Z110" s="49" t="s">
        <v>37</v>
      </c>
      <c r="AA110" s="49" t="s">
        <v>40</v>
      </c>
      <c r="AC110" t="str">
        <f>CONCATENATE($X$2,F110,Table3[[#This Row],[20]],Table3[[#This Row],[19]],Table3[[#This Row],[18]],Table3[[#This Row],[17]],Table3[[#This Row],[16]],Table3[[#This Row],[15]],Table3[[#This Row],[14]],Table3[[#This Row],[13]],Table3[[#This Row],[12]],Table3[[#This Row],[11]],Table3[[#This Row],[10]],Table3[[#This Row],[9]],Table3[[#This Row],[8]],Table3[[#This Row],[7]],Table3[[#This Row],[6]],Table3[[#This Row],[5]],Table3[[#This Row],[4]],Table3[[#This Row],[3]],Table3[[#This Row],[2]],Table3[[#This Row],[1]])</f>
        <v>.DB   8,0,8,1 , 0x1f, 0x00, 0x00, 0x00, 0x00, 0x00, 0x00, 0x00, 0x00, 0x57</v>
      </c>
      <c r="AD110" s="43" t="s">
        <v>24</v>
      </c>
      <c r="AE110" t="str">
        <f>_xlfn.CONCAT(IF(MOD(Table3[[#Headers],[20]],2),"", ", 0x"), IFERROR(VLOOKUP(H110,Таблица1[],5,0),0))</f>
        <v>, 0x1</v>
      </c>
      <c r="AF110" t="str">
        <f>_xlfn.CONCAT(IF(MOD(Table3[[#Headers],[19]],2),"", ", 0x"), IFERROR(VLOOKUP(I110,Таблица1[],5,0),0))</f>
        <v>f</v>
      </c>
      <c r="AG110" t="str">
        <f>_xlfn.CONCAT(IF(MOD(Table3[[#Headers],[18]],2),"", ", 0x"), IFERROR(VLOOKUP(J110,Таблица1[],5,0),0))</f>
        <v>, 0x0</v>
      </c>
      <c r="AH110" t="str">
        <f>_xlfn.CONCAT(IF(MOD(Table3[[#Headers],[17]],2),"", ", 0x"), IFERROR(VLOOKUP(K110,Таблица1[],5,0),0))</f>
        <v>0</v>
      </c>
      <c r="AI110" t="str">
        <f>_xlfn.CONCAT(IF(MOD(Table3[[#Headers],[16]],2),"", ", 0x"), IFERROR(VLOOKUP(L110,Таблица1[],5,0),0))</f>
        <v>, 0x0</v>
      </c>
      <c r="AJ110" t="str">
        <f>_xlfn.CONCAT(IF(MOD(Table3[[#Headers],[15]],2),"", ", 0x"), IFERROR(VLOOKUP(M110,Таблица1[],5,0),0))</f>
        <v>0</v>
      </c>
      <c r="AK110" t="str">
        <f>_xlfn.CONCAT(IF(MOD(Table3[[#Headers],[14]],2),"", ", 0x"), IFERROR(VLOOKUP(N110,Таблица1[],5,0),0))</f>
        <v>, 0x0</v>
      </c>
      <c r="AL110" t="str">
        <f>_xlfn.CONCAT(IF(MOD(Table3[[#Headers],[13]],2),"", ", 0x"), IFERROR(VLOOKUP(O110,Таблица1[],5,0),0))</f>
        <v>0</v>
      </c>
      <c r="AM110" t="str">
        <f>_xlfn.CONCAT(IF(MOD(Table3[[#Headers],[12]],2),"", ", 0x"), IFERROR(VLOOKUP(P110,Таблица1[],5,0),0))</f>
        <v>, 0x0</v>
      </c>
      <c r="AN110" t="str">
        <f>_xlfn.CONCAT(IF(MOD(Table3[[#Headers],[11]],2),"", ", 0x"), IFERROR(VLOOKUP(Q110,Таблица1[],5,0),0))</f>
        <v>0</v>
      </c>
      <c r="AO110" t="str">
        <f>_xlfn.CONCAT(IF(MOD(Table3[[#Headers],[10]],2),"", ", 0x"), IFERROR(VLOOKUP(R110,Таблица1[],5,0),0))</f>
        <v>, 0x0</v>
      </c>
      <c r="AP110" t="str">
        <f>_xlfn.CONCAT(IF(MOD(Table3[[#Headers],[9]],2),"", ", 0x"), IFERROR(VLOOKUP(S110,Таблица1[],5,0),0))</f>
        <v>0</v>
      </c>
      <c r="AQ110" t="str">
        <f>_xlfn.CONCAT(IF(MOD(Table3[[#Headers],[8]],2),"", ", 0x"), IFERROR(VLOOKUP(T110,Таблица1[],5,0),0))</f>
        <v>, 0x0</v>
      </c>
      <c r="AR110" t="str">
        <f>_xlfn.CONCAT(IF(MOD(Table3[[#Headers],[7]],2),"", ", 0x"), IFERROR(VLOOKUP(U110,Таблица1[],5,0),0))</f>
        <v>0</v>
      </c>
      <c r="AS110" t="str">
        <f>_xlfn.CONCAT(IF(MOD(Table3[[#Headers],[6]],2),"", ", 0x"), IFERROR(VLOOKUP(V110,Таблица1[],5,0),0))</f>
        <v>, 0x0</v>
      </c>
      <c r="AT110" t="str">
        <f>_xlfn.CONCAT(IF(MOD(Table3[[#Headers],[5]],2),"", ", 0x"), IFERROR(VLOOKUP(W110,Таблица1[],5,0),0))</f>
        <v>0</v>
      </c>
      <c r="AU110" t="str">
        <f>_xlfn.CONCAT(IF(MOD(Table3[[#Headers],[4]],2),"", ", 0x"), IFERROR(VLOOKUP(X110,Таблица1[],5,0),0))</f>
        <v>, 0x0</v>
      </c>
      <c r="AV110" t="str">
        <f>_xlfn.CONCAT(IF(MOD(Table3[[#Headers],[3]],2),"", ", 0x"), IFERROR(VLOOKUP(Y110,Таблица1[],5,0),0))</f>
        <v>0</v>
      </c>
      <c r="AW110" t="str">
        <f>_xlfn.CONCAT(IF(MOD(Table3[[#Headers],[2]],2),"", ", 0x"), IFERROR(VLOOKUP(Z110,Таблица1[],5,0),0))</f>
        <v>, 0x5</v>
      </c>
      <c r="AX110" t="str">
        <f>_xlfn.CONCAT(IF(MOD(Table3[[#Headers],[1]],2),"", ", 0x"), IFERROR(VLOOKUP(AA110,Таблица1[],5,0),0))</f>
        <v>7</v>
      </c>
    </row>
    <row r="111" spans="2:50" x14ac:dyDescent="0.45">
      <c r="B111" s="43">
        <v>8</v>
      </c>
      <c r="C111" s="43">
        <v>0</v>
      </c>
      <c r="D111" s="43">
        <v>8</v>
      </c>
      <c r="E111" s="43">
        <v>1</v>
      </c>
      <c r="F111" t="str">
        <f t="shared" si="3"/>
        <v xml:space="preserve">8,0,8,1 </v>
      </c>
      <c r="I111" s="50" t="s">
        <v>31</v>
      </c>
      <c r="J111" s="50" t="s">
        <v>43</v>
      </c>
      <c r="Y111" s="49" t="s">
        <v>37</v>
      </c>
      <c r="Z111" s="49" t="s">
        <v>40</v>
      </c>
      <c r="AC111" t="str">
        <f>CONCATENATE($X$2,F111,Table3[[#This Row],[20]],Table3[[#This Row],[19]],Table3[[#This Row],[18]],Table3[[#This Row],[17]],Table3[[#This Row],[16]],Table3[[#This Row],[15]],Table3[[#This Row],[14]],Table3[[#This Row],[13]],Table3[[#This Row],[12]],Table3[[#This Row],[11]],Table3[[#This Row],[10]],Table3[[#This Row],[9]],Table3[[#This Row],[8]],Table3[[#This Row],[7]],Table3[[#This Row],[6]],Table3[[#This Row],[5]],Table3[[#This Row],[4]],Table3[[#This Row],[3]],Table3[[#This Row],[2]],Table3[[#This Row],[1]])</f>
        <v>.DB   8,0,8,1 , 0x01, 0xf0, 0x00, 0x00, 0x00, 0x00, 0x00, 0x00, 0x05, 0x70</v>
      </c>
      <c r="AD111" s="43" t="s">
        <v>24</v>
      </c>
      <c r="AE111" t="str">
        <f>_xlfn.CONCAT(IF(MOD(Table3[[#Headers],[20]],2),"", ", 0x"), IFERROR(VLOOKUP(H111,Таблица1[],5,0),0))</f>
        <v>, 0x0</v>
      </c>
      <c r="AF111" t="str">
        <f>_xlfn.CONCAT(IF(MOD(Table3[[#Headers],[19]],2),"", ", 0x"), IFERROR(VLOOKUP(I111,Таблица1[],5,0),0))</f>
        <v>1</v>
      </c>
      <c r="AG111" t="str">
        <f>_xlfn.CONCAT(IF(MOD(Table3[[#Headers],[18]],2),"", ", 0x"), IFERROR(VLOOKUP(J111,Таблица1[],5,0),0))</f>
        <v>, 0xf</v>
      </c>
      <c r="AH111" t="str">
        <f>_xlfn.CONCAT(IF(MOD(Table3[[#Headers],[17]],2),"", ", 0x"), IFERROR(VLOOKUP(K111,Таблица1[],5,0),0))</f>
        <v>0</v>
      </c>
      <c r="AI111" t="str">
        <f>_xlfn.CONCAT(IF(MOD(Table3[[#Headers],[16]],2),"", ", 0x"), IFERROR(VLOOKUP(L111,Таблица1[],5,0),0))</f>
        <v>, 0x0</v>
      </c>
      <c r="AJ111" t="str">
        <f>_xlfn.CONCAT(IF(MOD(Table3[[#Headers],[15]],2),"", ", 0x"), IFERROR(VLOOKUP(M111,Таблица1[],5,0),0))</f>
        <v>0</v>
      </c>
      <c r="AK111" t="str">
        <f>_xlfn.CONCAT(IF(MOD(Table3[[#Headers],[14]],2),"", ", 0x"), IFERROR(VLOOKUP(N111,Таблица1[],5,0),0))</f>
        <v>, 0x0</v>
      </c>
      <c r="AL111" t="str">
        <f>_xlfn.CONCAT(IF(MOD(Table3[[#Headers],[13]],2),"", ", 0x"), IFERROR(VLOOKUP(O111,Таблица1[],5,0),0))</f>
        <v>0</v>
      </c>
      <c r="AM111" t="str">
        <f>_xlfn.CONCAT(IF(MOD(Table3[[#Headers],[12]],2),"", ", 0x"), IFERROR(VLOOKUP(P111,Таблица1[],5,0),0))</f>
        <v>, 0x0</v>
      </c>
      <c r="AN111" t="str">
        <f>_xlfn.CONCAT(IF(MOD(Table3[[#Headers],[11]],2),"", ", 0x"), IFERROR(VLOOKUP(Q111,Таблица1[],5,0),0))</f>
        <v>0</v>
      </c>
      <c r="AO111" t="str">
        <f>_xlfn.CONCAT(IF(MOD(Table3[[#Headers],[10]],2),"", ", 0x"), IFERROR(VLOOKUP(R111,Таблица1[],5,0),0))</f>
        <v>, 0x0</v>
      </c>
      <c r="AP111" t="str">
        <f>_xlfn.CONCAT(IF(MOD(Table3[[#Headers],[9]],2),"", ", 0x"), IFERROR(VLOOKUP(S111,Таблица1[],5,0),0))</f>
        <v>0</v>
      </c>
      <c r="AQ111" t="str">
        <f>_xlfn.CONCAT(IF(MOD(Table3[[#Headers],[8]],2),"", ", 0x"), IFERROR(VLOOKUP(T111,Таблица1[],5,0),0))</f>
        <v>, 0x0</v>
      </c>
      <c r="AR111" t="str">
        <f>_xlfn.CONCAT(IF(MOD(Table3[[#Headers],[7]],2),"", ", 0x"), IFERROR(VLOOKUP(U111,Таблица1[],5,0),0))</f>
        <v>0</v>
      </c>
      <c r="AS111" t="str">
        <f>_xlfn.CONCAT(IF(MOD(Table3[[#Headers],[6]],2),"", ", 0x"), IFERROR(VLOOKUP(V111,Таблица1[],5,0),0))</f>
        <v>, 0x0</v>
      </c>
      <c r="AT111" t="str">
        <f>_xlfn.CONCAT(IF(MOD(Table3[[#Headers],[5]],2),"", ", 0x"), IFERROR(VLOOKUP(W111,Таблица1[],5,0),0))</f>
        <v>0</v>
      </c>
      <c r="AU111" t="str">
        <f>_xlfn.CONCAT(IF(MOD(Table3[[#Headers],[4]],2),"", ", 0x"), IFERROR(VLOOKUP(X111,Таблица1[],5,0),0))</f>
        <v>, 0x0</v>
      </c>
      <c r="AV111" t="str">
        <f>_xlfn.CONCAT(IF(MOD(Table3[[#Headers],[3]],2),"", ", 0x"), IFERROR(VLOOKUP(Y111,Таблица1[],5,0),0))</f>
        <v>5</v>
      </c>
      <c r="AW111" t="str">
        <f>_xlfn.CONCAT(IF(MOD(Table3[[#Headers],[2]],2),"", ", 0x"), IFERROR(VLOOKUP(Z111,Таблица1[],5,0),0))</f>
        <v>, 0x7</v>
      </c>
      <c r="AX111" t="str">
        <f>_xlfn.CONCAT(IF(MOD(Table3[[#Headers],[1]],2),"", ", 0x"), IFERROR(VLOOKUP(AA111,Таблица1[],5,0),0))</f>
        <v>0</v>
      </c>
    </row>
    <row r="112" spans="2:50" x14ac:dyDescent="0.45">
      <c r="B112" s="43">
        <v>8</v>
      </c>
      <c r="C112" s="43">
        <v>0</v>
      </c>
      <c r="D112" s="43">
        <v>8</v>
      </c>
      <c r="E112" s="43">
        <v>1</v>
      </c>
      <c r="F112" t="str">
        <f t="shared" si="3"/>
        <v xml:space="preserve">8,0,8,1 </v>
      </c>
      <c r="J112" s="50" t="s">
        <v>31</v>
      </c>
      <c r="K112" s="50" t="s">
        <v>43</v>
      </c>
      <c r="X112" s="49" t="s">
        <v>37</v>
      </c>
      <c r="Y112" s="49" t="s">
        <v>40</v>
      </c>
      <c r="AC112" t="str">
        <f>CONCATENATE($X$2,F112,Table3[[#This Row],[20]],Table3[[#This Row],[19]],Table3[[#This Row],[18]],Table3[[#This Row],[17]],Table3[[#This Row],[16]],Table3[[#This Row],[15]],Table3[[#This Row],[14]],Table3[[#This Row],[13]],Table3[[#This Row],[12]],Table3[[#This Row],[11]],Table3[[#This Row],[10]],Table3[[#This Row],[9]],Table3[[#This Row],[8]],Table3[[#This Row],[7]],Table3[[#This Row],[6]],Table3[[#This Row],[5]],Table3[[#This Row],[4]],Table3[[#This Row],[3]],Table3[[#This Row],[2]],Table3[[#This Row],[1]])</f>
        <v>.DB   8,0,8,1 , 0x00, 0x1f, 0x00, 0x00, 0x00, 0x00, 0x00, 0x00, 0x57, 0x00</v>
      </c>
      <c r="AD112" s="43" t="s">
        <v>24</v>
      </c>
      <c r="AE112" t="str">
        <f>_xlfn.CONCAT(IF(MOD(Table3[[#Headers],[20]],2),"", ", 0x"), IFERROR(VLOOKUP(H112,Таблица1[],5,0),0))</f>
        <v>, 0x0</v>
      </c>
      <c r="AF112" t="str">
        <f>_xlfn.CONCAT(IF(MOD(Table3[[#Headers],[19]],2),"", ", 0x"), IFERROR(VLOOKUP(I112,Таблица1[],5,0),0))</f>
        <v>0</v>
      </c>
      <c r="AG112" t="str">
        <f>_xlfn.CONCAT(IF(MOD(Table3[[#Headers],[18]],2),"", ", 0x"), IFERROR(VLOOKUP(J112,Таблица1[],5,0),0))</f>
        <v>, 0x1</v>
      </c>
      <c r="AH112" t="str">
        <f>_xlfn.CONCAT(IF(MOD(Table3[[#Headers],[17]],2),"", ", 0x"), IFERROR(VLOOKUP(K112,Таблица1[],5,0),0))</f>
        <v>f</v>
      </c>
      <c r="AI112" t="str">
        <f>_xlfn.CONCAT(IF(MOD(Table3[[#Headers],[16]],2),"", ", 0x"), IFERROR(VLOOKUP(L112,Таблица1[],5,0),0))</f>
        <v>, 0x0</v>
      </c>
      <c r="AJ112" t="str">
        <f>_xlfn.CONCAT(IF(MOD(Table3[[#Headers],[15]],2),"", ", 0x"), IFERROR(VLOOKUP(M112,Таблица1[],5,0),0))</f>
        <v>0</v>
      </c>
      <c r="AK112" t="str">
        <f>_xlfn.CONCAT(IF(MOD(Table3[[#Headers],[14]],2),"", ", 0x"), IFERROR(VLOOKUP(N112,Таблица1[],5,0),0))</f>
        <v>, 0x0</v>
      </c>
      <c r="AL112" t="str">
        <f>_xlfn.CONCAT(IF(MOD(Table3[[#Headers],[13]],2),"", ", 0x"), IFERROR(VLOOKUP(O112,Таблица1[],5,0),0))</f>
        <v>0</v>
      </c>
      <c r="AM112" t="str">
        <f>_xlfn.CONCAT(IF(MOD(Table3[[#Headers],[12]],2),"", ", 0x"), IFERROR(VLOOKUP(P112,Таблица1[],5,0),0))</f>
        <v>, 0x0</v>
      </c>
      <c r="AN112" t="str">
        <f>_xlfn.CONCAT(IF(MOD(Table3[[#Headers],[11]],2),"", ", 0x"), IFERROR(VLOOKUP(Q112,Таблица1[],5,0),0))</f>
        <v>0</v>
      </c>
      <c r="AO112" t="str">
        <f>_xlfn.CONCAT(IF(MOD(Table3[[#Headers],[10]],2),"", ", 0x"), IFERROR(VLOOKUP(R112,Таблица1[],5,0),0))</f>
        <v>, 0x0</v>
      </c>
      <c r="AP112" t="str">
        <f>_xlfn.CONCAT(IF(MOD(Table3[[#Headers],[9]],2),"", ", 0x"), IFERROR(VLOOKUP(S112,Таблица1[],5,0),0))</f>
        <v>0</v>
      </c>
      <c r="AQ112" t="str">
        <f>_xlfn.CONCAT(IF(MOD(Table3[[#Headers],[8]],2),"", ", 0x"), IFERROR(VLOOKUP(T112,Таблица1[],5,0),0))</f>
        <v>, 0x0</v>
      </c>
      <c r="AR112" t="str">
        <f>_xlfn.CONCAT(IF(MOD(Table3[[#Headers],[7]],2),"", ", 0x"), IFERROR(VLOOKUP(U112,Таблица1[],5,0),0))</f>
        <v>0</v>
      </c>
      <c r="AS112" t="str">
        <f>_xlfn.CONCAT(IF(MOD(Table3[[#Headers],[6]],2),"", ", 0x"), IFERROR(VLOOKUP(V112,Таблица1[],5,0),0))</f>
        <v>, 0x0</v>
      </c>
      <c r="AT112" t="str">
        <f>_xlfn.CONCAT(IF(MOD(Table3[[#Headers],[5]],2),"", ", 0x"), IFERROR(VLOOKUP(W112,Таблица1[],5,0),0))</f>
        <v>0</v>
      </c>
      <c r="AU112" t="str">
        <f>_xlfn.CONCAT(IF(MOD(Table3[[#Headers],[4]],2),"", ", 0x"), IFERROR(VLOOKUP(X112,Таблица1[],5,0),0))</f>
        <v>, 0x5</v>
      </c>
      <c r="AV112" t="str">
        <f>_xlfn.CONCAT(IF(MOD(Table3[[#Headers],[3]],2),"", ", 0x"), IFERROR(VLOOKUP(Y112,Таблица1[],5,0),0))</f>
        <v>7</v>
      </c>
      <c r="AW112" t="str">
        <f>_xlfn.CONCAT(IF(MOD(Table3[[#Headers],[2]],2),"", ", 0x"), IFERROR(VLOOKUP(Z112,Таблица1[],5,0),0))</f>
        <v>, 0x0</v>
      </c>
      <c r="AX112" t="str">
        <f>_xlfn.CONCAT(IF(MOD(Table3[[#Headers],[1]],2),"", ", 0x"), IFERROR(VLOOKUP(AA112,Таблица1[],5,0),0))</f>
        <v>0</v>
      </c>
    </row>
    <row r="113" spans="2:50" x14ac:dyDescent="0.45">
      <c r="B113" s="43">
        <v>8</v>
      </c>
      <c r="C113" s="43">
        <v>0</v>
      </c>
      <c r="D113" s="43">
        <v>8</v>
      </c>
      <c r="E113" s="43">
        <v>1</v>
      </c>
      <c r="F113" t="str">
        <f t="shared" si="3"/>
        <v xml:space="preserve">8,0,8,1 </v>
      </c>
      <c r="K113" s="50" t="s">
        <v>31</v>
      </c>
      <c r="L113" s="50" t="s">
        <v>43</v>
      </c>
      <c r="W113" s="49" t="s">
        <v>37</v>
      </c>
      <c r="X113" s="49" t="s">
        <v>40</v>
      </c>
      <c r="AC113" t="str">
        <f>CONCATENATE($X$2,F113,Table3[[#This Row],[20]],Table3[[#This Row],[19]],Table3[[#This Row],[18]],Table3[[#This Row],[17]],Table3[[#This Row],[16]],Table3[[#This Row],[15]],Table3[[#This Row],[14]],Table3[[#This Row],[13]],Table3[[#This Row],[12]],Table3[[#This Row],[11]],Table3[[#This Row],[10]],Table3[[#This Row],[9]],Table3[[#This Row],[8]],Table3[[#This Row],[7]],Table3[[#This Row],[6]],Table3[[#This Row],[5]],Table3[[#This Row],[4]],Table3[[#This Row],[3]],Table3[[#This Row],[2]],Table3[[#This Row],[1]])</f>
        <v>.DB   8,0,8,1 , 0x00, 0x01, 0xf0, 0x00, 0x00, 0x00, 0x00, 0x05, 0x70, 0x00</v>
      </c>
      <c r="AD113" s="43" t="s">
        <v>24</v>
      </c>
      <c r="AE113" t="str">
        <f>_xlfn.CONCAT(IF(MOD(Table3[[#Headers],[20]],2),"", ", 0x"), IFERROR(VLOOKUP(H113,Таблица1[],5,0),0))</f>
        <v>, 0x0</v>
      </c>
      <c r="AF113" t="str">
        <f>_xlfn.CONCAT(IF(MOD(Table3[[#Headers],[19]],2),"", ", 0x"), IFERROR(VLOOKUP(I113,Таблица1[],5,0),0))</f>
        <v>0</v>
      </c>
      <c r="AG113" t="str">
        <f>_xlfn.CONCAT(IF(MOD(Table3[[#Headers],[18]],2),"", ", 0x"), IFERROR(VLOOKUP(J113,Таблица1[],5,0),0))</f>
        <v>, 0x0</v>
      </c>
      <c r="AH113" t="str">
        <f>_xlfn.CONCAT(IF(MOD(Table3[[#Headers],[17]],2),"", ", 0x"), IFERROR(VLOOKUP(K113,Таблица1[],5,0),0))</f>
        <v>1</v>
      </c>
      <c r="AI113" t="str">
        <f>_xlfn.CONCAT(IF(MOD(Table3[[#Headers],[16]],2),"", ", 0x"), IFERROR(VLOOKUP(L113,Таблица1[],5,0),0))</f>
        <v>, 0xf</v>
      </c>
      <c r="AJ113" t="str">
        <f>_xlfn.CONCAT(IF(MOD(Table3[[#Headers],[15]],2),"", ", 0x"), IFERROR(VLOOKUP(M113,Таблица1[],5,0),0))</f>
        <v>0</v>
      </c>
      <c r="AK113" t="str">
        <f>_xlfn.CONCAT(IF(MOD(Table3[[#Headers],[14]],2),"", ", 0x"), IFERROR(VLOOKUP(N113,Таблица1[],5,0),0))</f>
        <v>, 0x0</v>
      </c>
      <c r="AL113" t="str">
        <f>_xlfn.CONCAT(IF(MOD(Table3[[#Headers],[13]],2),"", ", 0x"), IFERROR(VLOOKUP(O113,Таблица1[],5,0),0))</f>
        <v>0</v>
      </c>
      <c r="AM113" t="str">
        <f>_xlfn.CONCAT(IF(MOD(Table3[[#Headers],[12]],2),"", ", 0x"), IFERROR(VLOOKUP(P113,Таблица1[],5,0),0))</f>
        <v>, 0x0</v>
      </c>
      <c r="AN113" t="str">
        <f>_xlfn.CONCAT(IF(MOD(Table3[[#Headers],[11]],2),"", ", 0x"), IFERROR(VLOOKUP(Q113,Таблица1[],5,0),0))</f>
        <v>0</v>
      </c>
      <c r="AO113" t="str">
        <f>_xlfn.CONCAT(IF(MOD(Table3[[#Headers],[10]],2),"", ", 0x"), IFERROR(VLOOKUP(R113,Таблица1[],5,0),0))</f>
        <v>, 0x0</v>
      </c>
      <c r="AP113" t="str">
        <f>_xlfn.CONCAT(IF(MOD(Table3[[#Headers],[9]],2),"", ", 0x"), IFERROR(VLOOKUP(S113,Таблица1[],5,0),0))</f>
        <v>0</v>
      </c>
      <c r="AQ113" t="str">
        <f>_xlfn.CONCAT(IF(MOD(Table3[[#Headers],[8]],2),"", ", 0x"), IFERROR(VLOOKUP(T113,Таблица1[],5,0),0))</f>
        <v>, 0x0</v>
      </c>
      <c r="AR113" t="str">
        <f>_xlfn.CONCAT(IF(MOD(Table3[[#Headers],[7]],2),"", ", 0x"), IFERROR(VLOOKUP(U113,Таблица1[],5,0),0))</f>
        <v>0</v>
      </c>
      <c r="AS113" t="str">
        <f>_xlfn.CONCAT(IF(MOD(Table3[[#Headers],[6]],2),"", ", 0x"), IFERROR(VLOOKUP(V113,Таблица1[],5,0),0))</f>
        <v>, 0x0</v>
      </c>
      <c r="AT113" t="str">
        <f>_xlfn.CONCAT(IF(MOD(Table3[[#Headers],[5]],2),"", ", 0x"), IFERROR(VLOOKUP(W113,Таблица1[],5,0),0))</f>
        <v>5</v>
      </c>
      <c r="AU113" t="str">
        <f>_xlfn.CONCAT(IF(MOD(Table3[[#Headers],[4]],2),"", ", 0x"), IFERROR(VLOOKUP(X113,Таблица1[],5,0),0))</f>
        <v>, 0x7</v>
      </c>
      <c r="AV113" t="str">
        <f>_xlfn.CONCAT(IF(MOD(Table3[[#Headers],[3]],2),"", ", 0x"), IFERROR(VLOOKUP(Y113,Таблица1[],5,0),0))</f>
        <v>0</v>
      </c>
      <c r="AW113" t="str">
        <f>_xlfn.CONCAT(IF(MOD(Table3[[#Headers],[2]],2),"", ", 0x"), IFERROR(VLOOKUP(Z113,Таблица1[],5,0),0))</f>
        <v>, 0x0</v>
      </c>
      <c r="AX113" t="str">
        <f>_xlfn.CONCAT(IF(MOD(Table3[[#Headers],[1]],2),"", ", 0x"), IFERROR(VLOOKUP(AA113,Таблица1[],5,0),0))</f>
        <v>0</v>
      </c>
    </row>
    <row r="114" spans="2:50" x14ac:dyDescent="0.45">
      <c r="B114" s="43">
        <v>8</v>
      </c>
      <c r="C114" s="43">
        <v>0</v>
      </c>
      <c r="D114" s="43">
        <v>8</v>
      </c>
      <c r="E114" s="43">
        <v>1</v>
      </c>
      <c r="F114" t="str">
        <f t="shared" si="3"/>
        <v xml:space="preserve">8,0,8,1 </v>
      </c>
      <c r="L114" s="50" t="s">
        <v>31</v>
      </c>
      <c r="M114" s="50" t="s">
        <v>43</v>
      </c>
      <c r="V114" s="49" t="s">
        <v>37</v>
      </c>
      <c r="W114" s="49" t="s">
        <v>40</v>
      </c>
      <c r="AC114" t="str">
        <f>CONCATENATE($X$2,F114,Table3[[#This Row],[20]],Table3[[#This Row],[19]],Table3[[#This Row],[18]],Table3[[#This Row],[17]],Table3[[#This Row],[16]],Table3[[#This Row],[15]],Table3[[#This Row],[14]],Table3[[#This Row],[13]],Table3[[#This Row],[12]],Table3[[#This Row],[11]],Table3[[#This Row],[10]],Table3[[#This Row],[9]],Table3[[#This Row],[8]],Table3[[#This Row],[7]],Table3[[#This Row],[6]],Table3[[#This Row],[5]],Table3[[#This Row],[4]],Table3[[#This Row],[3]],Table3[[#This Row],[2]],Table3[[#This Row],[1]])</f>
        <v>.DB   8,0,8,1 , 0x00, 0x00, 0x1f, 0x00, 0x00, 0x00, 0x00, 0x57, 0x00, 0x00</v>
      </c>
      <c r="AD114" s="43" t="s">
        <v>24</v>
      </c>
      <c r="AE114" t="str">
        <f>_xlfn.CONCAT(IF(MOD(Table3[[#Headers],[20]],2),"", ", 0x"), IFERROR(VLOOKUP(H114,Таблица1[],5,0),0))</f>
        <v>, 0x0</v>
      </c>
      <c r="AF114" t="str">
        <f>_xlfn.CONCAT(IF(MOD(Table3[[#Headers],[19]],2),"", ", 0x"), IFERROR(VLOOKUP(I114,Таблица1[],5,0),0))</f>
        <v>0</v>
      </c>
      <c r="AG114" t="str">
        <f>_xlfn.CONCAT(IF(MOD(Table3[[#Headers],[18]],2),"", ", 0x"), IFERROR(VLOOKUP(J114,Таблица1[],5,0),0))</f>
        <v>, 0x0</v>
      </c>
      <c r="AH114" t="str">
        <f>_xlfn.CONCAT(IF(MOD(Table3[[#Headers],[17]],2),"", ", 0x"), IFERROR(VLOOKUP(K114,Таблица1[],5,0),0))</f>
        <v>0</v>
      </c>
      <c r="AI114" t="str">
        <f>_xlfn.CONCAT(IF(MOD(Table3[[#Headers],[16]],2),"", ", 0x"), IFERROR(VLOOKUP(L114,Таблица1[],5,0),0))</f>
        <v>, 0x1</v>
      </c>
      <c r="AJ114" t="str">
        <f>_xlfn.CONCAT(IF(MOD(Table3[[#Headers],[15]],2),"", ", 0x"), IFERROR(VLOOKUP(M114,Таблица1[],5,0),0))</f>
        <v>f</v>
      </c>
      <c r="AK114" t="str">
        <f>_xlfn.CONCAT(IF(MOD(Table3[[#Headers],[14]],2),"", ", 0x"), IFERROR(VLOOKUP(N114,Таблица1[],5,0),0))</f>
        <v>, 0x0</v>
      </c>
      <c r="AL114" t="str">
        <f>_xlfn.CONCAT(IF(MOD(Table3[[#Headers],[13]],2),"", ", 0x"), IFERROR(VLOOKUP(O114,Таблица1[],5,0),0))</f>
        <v>0</v>
      </c>
      <c r="AM114" t="str">
        <f>_xlfn.CONCAT(IF(MOD(Table3[[#Headers],[12]],2),"", ", 0x"), IFERROR(VLOOKUP(P114,Таблица1[],5,0),0))</f>
        <v>, 0x0</v>
      </c>
      <c r="AN114" t="str">
        <f>_xlfn.CONCAT(IF(MOD(Table3[[#Headers],[11]],2),"", ", 0x"), IFERROR(VLOOKUP(Q114,Таблица1[],5,0),0))</f>
        <v>0</v>
      </c>
      <c r="AO114" t="str">
        <f>_xlfn.CONCAT(IF(MOD(Table3[[#Headers],[10]],2),"", ", 0x"), IFERROR(VLOOKUP(R114,Таблица1[],5,0),0))</f>
        <v>, 0x0</v>
      </c>
      <c r="AP114" t="str">
        <f>_xlfn.CONCAT(IF(MOD(Table3[[#Headers],[9]],2),"", ", 0x"), IFERROR(VLOOKUP(S114,Таблица1[],5,0),0))</f>
        <v>0</v>
      </c>
      <c r="AQ114" t="str">
        <f>_xlfn.CONCAT(IF(MOD(Table3[[#Headers],[8]],2),"", ", 0x"), IFERROR(VLOOKUP(T114,Таблица1[],5,0),0))</f>
        <v>, 0x0</v>
      </c>
      <c r="AR114" t="str">
        <f>_xlfn.CONCAT(IF(MOD(Table3[[#Headers],[7]],2),"", ", 0x"), IFERROR(VLOOKUP(U114,Таблица1[],5,0),0))</f>
        <v>0</v>
      </c>
      <c r="AS114" t="str">
        <f>_xlfn.CONCAT(IF(MOD(Table3[[#Headers],[6]],2),"", ", 0x"), IFERROR(VLOOKUP(V114,Таблица1[],5,0),0))</f>
        <v>, 0x5</v>
      </c>
      <c r="AT114" t="str">
        <f>_xlfn.CONCAT(IF(MOD(Table3[[#Headers],[5]],2),"", ", 0x"), IFERROR(VLOOKUP(W114,Таблица1[],5,0),0))</f>
        <v>7</v>
      </c>
      <c r="AU114" t="str">
        <f>_xlfn.CONCAT(IF(MOD(Table3[[#Headers],[4]],2),"", ", 0x"), IFERROR(VLOOKUP(X114,Таблица1[],5,0),0))</f>
        <v>, 0x0</v>
      </c>
      <c r="AV114" t="str">
        <f>_xlfn.CONCAT(IF(MOD(Table3[[#Headers],[3]],2),"", ", 0x"), IFERROR(VLOOKUP(Y114,Таблица1[],5,0),0))</f>
        <v>0</v>
      </c>
      <c r="AW114" t="str">
        <f>_xlfn.CONCAT(IF(MOD(Table3[[#Headers],[2]],2),"", ", 0x"), IFERROR(VLOOKUP(Z114,Таблица1[],5,0),0))</f>
        <v>, 0x0</v>
      </c>
      <c r="AX114" t="str">
        <f>_xlfn.CONCAT(IF(MOD(Table3[[#Headers],[1]],2),"", ", 0x"), IFERROR(VLOOKUP(AA114,Таблица1[],5,0),0))</f>
        <v>0</v>
      </c>
    </row>
    <row r="115" spans="2:50" x14ac:dyDescent="0.45">
      <c r="B115" s="43">
        <v>8</v>
      </c>
      <c r="C115" s="43">
        <v>0</v>
      </c>
      <c r="D115" s="43">
        <v>8</v>
      </c>
      <c r="E115" s="43">
        <v>1</v>
      </c>
      <c r="F115" t="str">
        <f t="shared" si="3"/>
        <v xml:space="preserve">8,0,8,1 </v>
      </c>
      <c r="M115" s="50" t="s">
        <v>31</v>
      </c>
      <c r="N115" s="50" t="s">
        <v>43</v>
      </c>
      <c r="U115" s="49" t="s">
        <v>37</v>
      </c>
      <c r="V115" s="49" t="s">
        <v>40</v>
      </c>
      <c r="AC115" t="str">
        <f>CONCATENATE($X$2,F115,Table3[[#This Row],[20]],Table3[[#This Row],[19]],Table3[[#This Row],[18]],Table3[[#This Row],[17]],Table3[[#This Row],[16]],Table3[[#This Row],[15]],Table3[[#This Row],[14]],Table3[[#This Row],[13]],Table3[[#This Row],[12]],Table3[[#This Row],[11]],Table3[[#This Row],[10]],Table3[[#This Row],[9]],Table3[[#This Row],[8]],Table3[[#This Row],[7]],Table3[[#This Row],[6]],Table3[[#This Row],[5]],Table3[[#This Row],[4]],Table3[[#This Row],[3]],Table3[[#This Row],[2]],Table3[[#This Row],[1]])</f>
        <v>.DB   8,0,8,1 , 0x00, 0x00, 0x01, 0xf0, 0x00, 0x00, 0x05, 0x70, 0x00, 0x00</v>
      </c>
      <c r="AD115" s="43" t="s">
        <v>24</v>
      </c>
      <c r="AE115" t="str">
        <f>_xlfn.CONCAT(IF(MOD(Table3[[#Headers],[20]],2),"", ", 0x"), IFERROR(VLOOKUP(H115,Таблица1[],5,0),0))</f>
        <v>, 0x0</v>
      </c>
      <c r="AF115" t="str">
        <f>_xlfn.CONCAT(IF(MOD(Table3[[#Headers],[19]],2),"", ", 0x"), IFERROR(VLOOKUP(I115,Таблица1[],5,0),0))</f>
        <v>0</v>
      </c>
      <c r="AG115" t="str">
        <f>_xlfn.CONCAT(IF(MOD(Table3[[#Headers],[18]],2),"", ", 0x"), IFERROR(VLOOKUP(J115,Таблица1[],5,0),0))</f>
        <v>, 0x0</v>
      </c>
      <c r="AH115" t="str">
        <f>_xlfn.CONCAT(IF(MOD(Table3[[#Headers],[17]],2),"", ", 0x"), IFERROR(VLOOKUP(K115,Таблица1[],5,0),0))</f>
        <v>0</v>
      </c>
      <c r="AI115" t="str">
        <f>_xlfn.CONCAT(IF(MOD(Table3[[#Headers],[16]],2),"", ", 0x"), IFERROR(VLOOKUP(L115,Таблица1[],5,0),0))</f>
        <v>, 0x0</v>
      </c>
      <c r="AJ115" t="str">
        <f>_xlfn.CONCAT(IF(MOD(Table3[[#Headers],[15]],2),"", ", 0x"), IFERROR(VLOOKUP(M115,Таблица1[],5,0),0))</f>
        <v>1</v>
      </c>
      <c r="AK115" t="str">
        <f>_xlfn.CONCAT(IF(MOD(Table3[[#Headers],[14]],2),"", ", 0x"), IFERROR(VLOOKUP(N115,Таблица1[],5,0),0))</f>
        <v>, 0xf</v>
      </c>
      <c r="AL115" t="str">
        <f>_xlfn.CONCAT(IF(MOD(Table3[[#Headers],[13]],2),"", ", 0x"), IFERROR(VLOOKUP(O115,Таблица1[],5,0),0))</f>
        <v>0</v>
      </c>
      <c r="AM115" t="str">
        <f>_xlfn.CONCAT(IF(MOD(Table3[[#Headers],[12]],2),"", ", 0x"), IFERROR(VLOOKUP(P115,Таблица1[],5,0),0))</f>
        <v>, 0x0</v>
      </c>
      <c r="AN115" t="str">
        <f>_xlfn.CONCAT(IF(MOD(Table3[[#Headers],[11]],2),"", ", 0x"), IFERROR(VLOOKUP(Q115,Таблица1[],5,0),0))</f>
        <v>0</v>
      </c>
      <c r="AO115" t="str">
        <f>_xlfn.CONCAT(IF(MOD(Table3[[#Headers],[10]],2),"", ", 0x"), IFERROR(VLOOKUP(R115,Таблица1[],5,0),0))</f>
        <v>, 0x0</v>
      </c>
      <c r="AP115" t="str">
        <f>_xlfn.CONCAT(IF(MOD(Table3[[#Headers],[9]],2),"", ", 0x"), IFERROR(VLOOKUP(S115,Таблица1[],5,0),0))</f>
        <v>0</v>
      </c>
      <c r="AQ115" t="str">
        <f>_xlfn.CONCAT(IF(MOD(Table3[[#Headers],[8]],2),"", ", 0x"), IFERROR(VLOOKUP(T115,Таблица1[],5,0),0))</f>
        <v>, 0x0</v>
      </c>
      <c r="AR115" t="str">
        <f>_xlfn.CONCAT(IF(MOD(Table3[[#Headers],[7]],2),"", ", 0x"), IFERROR(VLOOKUP(U115,Таблица1[],5,0),0))</f>
        <v>5</v>
      </c>
      <c r="AS115" t="str">
        <f>_xlfn.CONCAT(IF(MOD(Table3[[#Headers],[6]],2),"", ", 0x"), IFERROR(VLOOKUP(V115,Таблица1[],5,0),0))</f>
        <v>, 0x7</v>
      </c>
      <c r="AT115" t="str">
        <f>_xlfn.CONCAT(IF(MOD(Table3[[#Headers],[5]],2),"", ", 0x"), IFERROR(VLOOKUP(W115,Таблица1[],5,0),0))</f>
        <v>0</v>
      </c>
      <c r="AU115" t="str">
        <f>_xlfn.CONCAT(IF(MOD(Table3[[#Headers],[4]],2),"", ", 0x"), IFERROR(VLOOKUP(X115,Таблица1[],5,0),0))</f>
        <v>, 0x0</v>
      </c>
      <c r="AV115" t="str">
        <f>_xlfn.CONCAT(IF(MOD(Table3[[#Headers],[3]],2),"", ", 0x"), IFERROR(VLOOKUP(Y115,Таблица1[],5,0),0))</f>
        <v>0</v>
      </c>
      <c r="AW115" t="str">
        <f>_xlfn.CONCAT(IF(MOD(Table3[[#Headers],[2]],2),"", ", 0x"), IFERROR(VLOOKUP(Z115,Таблица1[],5,0),0))</f>
        <v>, 0x0</v>
      </c>
      <c r="AX115" t="str">
        <f>_xlfn.CONCAT(IF(MOD(Table3[[#Headers],[1]],2),"", ", 0x"), IFERROR(VLOOKUP(AA115,Таблица1[],5,0),0))</f>
        <v>0</v>
      </c>
    </row>
    <row r="116" spans="2:50" x14ac:dyDescent="0.45">
      <c r="B116" s="43">
        <v>8</v>
      </c>
      <c r="C116" s="43">
        <v>0</v>
      </c>
      <c r="D116" s="43">
        <v>8</v>
      </c>
      <c r="E116" s="43">
        <v>1</v>
      </c>
      <c r="F116" t="str">
        <f t="shared" si="3"/>
        <v xml:space="preserve">8,0,8,1 </v>
      </c>
      <c r="N116" s="50" t="s">
        <v>31</v>
      </c>
      <c r="O116" s="50" t="s">
        <v>43</v>
      </c>
      <c r="T116" s="49" t="s">
        <v>37</v>
      </c>
      <c r="U116" s="49" t="s">
        <v>40</v>
      </c>
      <c r="AC116" t="str">
        <f>CONCATENATE($X$2,F116,Table3[[#This Row],[20]],Table3[[#This Row],[19]],Table3[[#This Row],[18]],Table3[[#This Row],[17]],Table3[[#This Row],[16]],Table3[[#This Row],[15]],Table3[[#This Row],[14]],Table3[[#This Row],[13]],Table3[[#This Row],[12]],Table3[[#This Row],[11]],Table3[[#This Row],[10]],Table3[[#This Row],[9]],Table3[[#This Row],[8]],Table3[[#This Row],[7]],Table3[[#This Row],[6]],Table3[[#This Row],[5]],Table3[[#This Row],[4]],Table3[[#This Row],[3]],Table3[[#This Row],[2]],Table3[[#This Row],[1]])</f>
        <v>.DB   8,0,8,1 , 0x00, 0x00, 0x00, 0x1f, 0x00, 0x00, 0x57, 0x00, 0x00, 0x00</v>
      </c>
      <c r="AD116" s="43" t="s">
        <v>24</v>
      </c>
      <c r="AE116" t="str">
        <f>_xlfn.CONCAT(IF(MOD(Table3[[#Headers],[20]],2),"", ", 0x"), IFERROR(VLOOKUP(H116,Таблица1[],5,0),0))</f>
        <v>, 0x0</v>
      </c>
      <c r="AF116" t="str">
        <f>_xlfn.CONCAT(IF(MOD(Table3[[#Headers],[19]],2),"", ", 0x"), IFERROR(VLOOKUP(I116,Таблица1[],5,0),0))</f>
        <v>0</v>
      </c>
      <c r="AG116" t="str">
        <f>_xlfn.CONCAT(IF(MOD(Table3[[#Headers],[18]],2),"", ", 0x"), IFERROR(VLOOKUP(J116,Таблица1[],5,0),0))</f>
        <v>, 0x0</v>
      </c>
      <c r="AH116" t="str">
        <f>_xlfn.CONCAT(IF(MOD(Table3[[#Headers],[17]],2),"", ", 0x"), IFERROR(VLOOKUP(K116,Таблица1[],5,0),0))</f>
        <v>0</v>
      </c>
      <c r="AI116" t="str">
        <f>_xlfn.CONCAT(IF(MOD(Table3[[#Headers],[16]],2),"", ", 0x"), IFERROR(VLOOKUP(L116,Таблица1[],5,0),0))</f>
        <v>, 0x0</v>
      </c>
      <c r="AJ116" t="str">
        <f>_xlfn.CONCAT(IF(MOD(Table3[[#Headers],[15]],2),"", ", 0x"), IFERROR(VLOOKUP(M116,Таблица1[],5,0),0))</f>
        <v>0</v>
      </c>
      <c r="AK116" t="str">
        <f>_xlfn.CONCAT(IF(MOD(Table3[[#Headers],[14]],2),"", ", 0x"), IFERROR(VLOOKUP(N116,Таблица1[],5,0),0))</f>
        <v>, 0x1</v>
      </c>
      <c r="AL116" t="str">
        <f>_xlfn.CONCAT(IF(MOD(Table3[[#Headers],[13]],2),"", ", 0x"), IFERROR(VLOOKUP(O116,Таблица1[],5,0),0))</f>
        <v>f</v>
      </c>
      <c r="AM116" t="str">
        <f>_xlfn.CONCAT(IF(MOD(Table3[[#Headers],[12]],2),"", ", 0x"), IFERROR(VLOOKUP(P116,Таблица1[],5,0),0))</f>
        <v>, 0x0</v>
      </c>
      <c r="AN116" t="str">
        <f>_xlfn.CONCAT(IF(MOD(Table3[[#Headers],[11]],2),"", ", 0x"), IFERROR(VLOOKUP(Q116,Таблица1[],5,0),0))</f>
        <v>0</v>
      </c>
      <c r="AO116" t="str">
        <f>_xlfn.CONCAT(IF(MOD(Table3[[#Headers],[10]],2),"", ", 0x"), IFERROR(VLOOKUP(R116,Таблица1[],5,0),0))</f>
        <v>, 0x0</v>
      </c>
      <c r="AP116" t="str">
        <f>_xlfn.CONCAT(IF(MOD(Table3[[#Headers],[9]],2),"", ", 0x"), IFERROR(VLOOKUP(S116,Таблица1[],5,0),0))</f>
        <v>0</v>
      </c>
      <c r="AQ116" t="str">
        <f>_xlfn.CONCAT(IF(MOD(Table3[[#Headers],[8]],2),"", ", 0x"), IFERROR(VLOOKUP(T116,Таблица1[],5,0),0))</f>
        <v>, 0x5</v>
      </c>
      <c r="AR116" t="str">
        <f>_xlfn.CONCAT(IF(MOD(Table3[[#Headers],[7]],2),"", ", 0x"), IFERROR(VLOOKUP(U116,Таблица1[],5,0),0))</f>
        <v>7</v>
      </c>
      <c r="AS116" t="str">
        <f>_xlfn.CONCAT(IF(MOD(Table3[[#Headers],[6]],2),"", ", 0x"), IFERROR(VLOOKUP(V116,Таблица1[],5,0),0))</f>
        <v>, 0x0</v>
      </c>
      <c r="AT116" t="str">
        <f>_xlfn.CONCAT(IF(MOD(Table3[[#Headers],[5]],2),"", ", 0x"), IFERROR(VLOOKUP(W116,Таблица1[],5,0),0))</f>
        <v>0</v>
      </c>
      <c r="AU116" t="str">
        <f>_xlfn.CONCAT(IF(MOD(Table3[[#Headers],[4]],2),"", ", 0x"), IFERROR(VLOOKUP(X116,Таблица1[],5,0),0))</f>
        <v>, 0x0</v>
      </c>
      <c r="AV116" t="str">
        <f>_xlfn.CONCAT(IF(MOD(Table3[[#Headers],[3]],2),"", ", 0x"), IFERROR(VLOOKUP(Y116,Таблица1[],5,0),0))</f>
        <v>0</v>
      </c>
      <c r="AW116" t="str">
        <f>_xlfn.CONCAT(IF(MOD(Table3[[#Headers],[2]],2),"", ", 0x"), IFERROR(VLOOKUP(Z116,Таблица1[],5,0),0))</f>
        <v>, 0x0</v>
      </c>
      <c r="AX116" t="str">
        <f>_xlfn.CONCAT(IF(MOD(Table3[[#Headers],[1]],2),"", ", 0x"), IFERROR(VLOOKUP(AA116,Таблица1[],5,0),0))</f>
        <v>0</v>
      </c>
    </row>
    <row r="117" spans="2:50" x14ac:dyDescent="0.45">
      <c r="B117" s="43">
        <v>8</v>
      </c>
      <c r="C117" s="43">
        <v>0</v>
      </c>
      <c r="D117" s="43">
        <v>8</v>
      </c>
      <c r="E117" s="43">
        <v>1</v>
      </c>
      <c r="F117" t="str">
        <f t="shared" si="3"/>
        <v xml:space="preserve">8,0,8,1 </v>
      </c>
      <c r="O117" s="50" t="s">
        <v>31</v>
      </c>
      <c r="P117" s="49" t="s">
        <v>43</v>
      </c>
      <c r="S117" s="49" t="s">
        <v>37</v>
      </c>
      <c r="T117" s="49" t="s">
        <v>40</v>
      </c>
      <c r="AC117" t="str">
        <f>CONCATENATE($X$2,F117,Table3[[#This Row],[20]],Table3[[#This Row],[19]],Table3[[#This Row],[18]],Table3[[#This Row],[17]],Table3[[#This Row],[16]],Table3[[#This Row],[15]],Table3[[#This Row],[14]],Table3[[#This Row],[13]],Table3[[#This Row],[12]],Table3[[#This Row],[11]],Table3[[#This Row],[10]],Table3[[#This Row],[9]],Table3[[#This Row],[8]],Table3[[#This Row],[7]],Table3[[#This Row],[6]],Table3[[#This Row],[5]],Table3[[#This Row],[4]],Table3[[#This Row],[3]],Table3[[#This Row],[2]],Table3[[#This Row],[1]])</f>
        <v>.DB   8,0,8,1 , 0x00, 0x00, 0x00, 0x01, 0xf0, 0x05, 0x70, 0x00, 0x00, 0x00</v>
      </c>
      <c r="AD117" s="43" t="s">
        <v>24</v>
      </c>
      <c r="AE117" t="str">
        <f>_xlfn.CONCAT(IF(MOD(Table3[[#Headers],[20]],2),"", ", 0x"), IFERROR(VLOOKUP(H117,Таблица1[],5,0),0))</f>
        <v>, 0x0</v>
      </c>
      <c r="AF117" t="str">
        <f>_xlfn.CONCAT(IF(MOD(Table3[[#Headers],[19]],2),"", ", 0x"), IFERROR(VLOOKUP(I117,Таблица1[],5,0),0))</f>
        <v>0</v>
      </c>
      <c r="AG117" t="str">
        <f>_xlfn.CONCAT(IF(MOD(Table3[[#Headers],[18]],2),"", ", 0x"), IFERROR(VLOOKUP(J117,Таблица1[],5,0),0))</f>
        <v>, 0x0</v>
      </c>
      <c r="AH117" t="str">
        <f>_xlfn.CONCAT(IF(MOD(Table3[[#Headers],[17]],2),"", ", 0x"), IFERROR(VLOOKUP(K117,Таблица1[],5,0),0))</f>
        <v>0</v>
      </c>
      <c r="AI117" t="str">
        <f>_xlfn.CONCAT(IF(MOD(Table3[[#Headers],[16]],2),"", ", 0x"), IFERROR(VLOOKUP(L117,Таблица1[],5,0),0))</f>
        <v>, 0x0</v>
      </c>
      <c r="AJ117" t="str">
        <f>_xlfn.CONCAT(IF(MOD(Table3[[#Headers],[15]],2),"", ", 0x"), IFERROR(VLOOKUP(M117,Таблица1[],5,0),0))</f>
        <v>0</v>
      </c>
      <c r="AK117" t="str">
        <f>_xlfn.CONCAT(IF(MOD(Table3[[#Headers],[14]],2),"", ", 0x"), IFERROR(VLOOKUP(N117,Таблица1[],5,0),0))</f>
        <v>, 0x0</v>
      </c>
      <c r="AL117" t="str">
        <f>_xlfn.CONCAT(IF(MOD(Table3[[#Headers],[13]],2),"", ", 0x"), IFERROR(VLOOKUP(O117,Таблица1[],5,0),0))</f>
        <v>1</v>
      </c>
      <c r="AM117" t="str">
        <f>_xlfn.CONCAT(IF(MOD(Table3[[#Headers],[12]],2),"", ", 0x"), IFERROR(VLOOKUP(P117,Таблица1[],5,0),0))</f>
        <v>, 0xf</v>
      </c>
      <c r="AN117" t="str">
        <f>_xlfn.CONCAT(IF(MOD(Table3[[#Headers],[11]],2),"", ", 0x"), IFERROR(VLOOKUP(Q117,Таблица1[],5,0),0))</f>
        <v>0</v>
      </c>
      <c r="AO117" t="str">
        <f>_xlfn.CONCAT(IF(MOD(Table3[[#Headers],[10]],2),"", ", 0x"), IFERROR(VLOOKUP(R117,Таблица1[],5,0),0))</f>
        <v>, 0x0</v>
      </c>
      <c r="AP117" t="str">
        <f>_xlfn.CONCAT(IF(MOD(Table3[[#Headers],[9]],2),"", ", 0x"), IFERROR(VLOOKUP(S117,Таблица1[],5,0),0))</f>
        <v>5</v>
      </c>
      <c r="AQ117" t="str">
        <f>_xlfn.CONCAT(IF(MOD(Table3[[#Headers],[8]],2),"", ", 0x"), IFERROR(VLOOKUP(T117,Таблица1[],5,0),0))</f>
        <v>, 0x7</v>
      </c>
      <c r="AR117" t="str">
        <f>_xlfn.CONCAT(IF(MOD(Table3[[#Headers],[7]],2),"", ", 0x"), IFERROR(VLOOKUP(U117,Таблица1[],5,0),0))</f>
        <v>0</v>
      </c>
      <c r="AS117" t="str">
        <f>_xlfn.CONCAT(IF(MOD(Table3[[#Headers],[6]],2),"", ", 0x"), IFERROR(VLOOKUP(V117,Таблица1[],5,0),0))</f>
        <v>, 0x0</v>
      </c>
      <c r="AT117" t="str">
        <f>_xlfn.CONCAT(IF(MOD(Table3[[#Headers],[5]],2),"", ", 0x"), IFERROR(VLOOKUP(W117,Таблица1[],5,0),0))</f>
        <v>0</v>
      </c>
      <c r="AU117" t="str">
        <f>_xlfn.CONCAT(IF(MOD(Table3[[#Headers],[4]],2),"", ", 0x"), IFERROR(VLOOKUP(X117,Таблица1[],5,0),0))</f>
        <v>, 0x0</v>
      </c>
      <c r="AV117" t="str">
        <f>_xlfn.CONCAT(IF(MOD(Table3[[#Headers],[3]],2),"", ", 0x"), IFERROR(VLOOKUP(Y117,Таблица1[],5,0),0))</f>
        <v>0</v>
      </c>
      <c r="AW117" t="str">
        <f>_xlfn.CONCAT(IF(MOD(Table3[[#Headers],[2]],2),"", ", 0x"), IFERROR(VLOOKUP(Z117,Таблица1[],5,0),0))</f>
        <v>, 0x0</v>
      </c>
      <c r="AX117" t="str">
        <f>_xlfn.CONCAT(IF(MOD(Table3[[#Headers],[1]],2),"", ", 0x"), IFERROR(VLOOKUP(AA117,Таблица1[],5,0),0))</f>
        <v>0</v>
      </c>
    </row>
    <row r="118" spans="2:50" x14ac:dyDescent="0.45">
      <c r="B118" s="43">
        <v>8</v>
      </c>
      <c r="C118" s="43">
        <v>0</v>
      </c>
      <c r="D118" s="43">
        <v>8</v>
      </c>
      <c r="E118" s="43">
        <v>1</v>
      </c>
      <c r="F118" t="str">
        <f t="shared" si="3"/>
        <v xml:space="preserve">8,0,8,1 </v>
      </c>
      <c r="P118" s="49" t="s">
        <v>31</v>
      </c>
      <c r="Q118" s="49" t="s">
        <v>43</v>
      </c>
      <c r="R118" s="49" t="s">
        <v>37</v>
      </c>
      <c r="S118" s="49" t="s">
        <v>40</v>
      </c>
      <c r="AC118" t="str">
        <f>CONCATENATE($X$2,F118,Table3[[#This Row],[20]],Table3[[#This Row],[19]],Table3[[#This Row],[18]],Table3[[#This Row],[17]],Table3[[#This Row],[16]],Table3[[#This Row],[15]],Table3[[#This Row],[14]],Table3[[#This Row],[13]],Table3[[#This Row],[12]],Table3[[#This Row],[11]],Table3[[#This Row],[10]],Table3[[#This Row],[9]],Table3[[#This Row],[8]],Table3[[#This Row],[7]],Table3[[#This Row],[6]],Table3[[#This Row],[5]],Table3[[#This Row],[4]],Table3[[#This Row],[3]],Table3[[#This Row],[2]],Table3[[#This Row],[1]])</f>
        <v>.DB   8,0,8,1 , 0x00, 0x00, 0x00, 0x00, 0x1f, 0x57, 0x00, 0x00, 0x00, 0x00</v>
      </c>
      <c r="AD118" s="43" t="s">
        <v>24</v>
      </c>
      <c r="AE118" t="str">
        <f>_xlfn.CONCAT(IF(MOD(Table3[[#Headers],[20]],2),"", ", 0x"), IFERROR(VLOOKUP(H118,Таблица1[],5,0),0))</f>
        <v>, 0x0</v>
      </c>
      <c r="AF118" t="str">
        <f>_xlfn.CONCAT(IF(MOD(Table3[[#Headers],[19]],2),"", ", 0x"), IFERROR(VLOOKUP(I118,Таблица1[],5,0),0))</f>
        <v>0</v>
      </c>
      <c r="AG118" t="str">
        <f>_xlfn.CONCAT(IF(MOD(Table3[[#Headers],[18]],2),"", ", 0x"), IFERROR(VLOOKUP(J118,Таблица1[],5,0),0))</f>
        <v>, 0x0</v>
      </c>
      <c r="AH118" t="str">
        <f>_xlfn.CONCAT(IF(MOD(Table3[[#Headers],[17]],2),"", ", 0x"), IFERROR(VLOOKUP(K118,Таблица1[],5,0),0))</f>
        <v>0</v>
      </c>
      <c r="AI118" t="str">
        <f>_xlfn.CONCAT(IF(MOD(Table3[[#Headers],[16]],2),"", ", 0x"), IFERROR(VLOOKUP(L118,Таблица1[],5,0),0))</f>
        <v>, 0x0</v>
      </c>
      <c r="AJ118" t="str">
        <f>_xlfn.CONCAT(IF(MOD(Table3[[#Headers],[15]],2),"", ", 0x"), IFERROR(VLOOKUP(M118,Таблица1[],5,0),0))</f>
        <v>0</v>
      </c>
      <c r="AK118" t="str">
        <f>_xlfn.CONCAT(IF(MOD(Table3[[#Headers],[14]],2),"", ", 0x"), IFERROR(VLOOKUP(N118,Таблица1[],5,0),0))</f>
        <v>, 0x0</v>
      </c>
      <c r="AL118" t="str">
        <f>_xlfn.CONCAT(IF(MOD(Table3[[#Headers],[13]],2),"", ", 0x"), IFERROR(VLOOKUP(O118,Таблица1[],5,0),0))</f>
        <v>0</v>
      </c>
      <c r="AM118" t="str">
        <f>_xlfn.CONCAT(IF(MOD(Table3[[#Headers],[12]],2),"", ", 0x"), IFERROR(VLOOKUP(P118,Таблица1[],5,0),0))</f>
        <v>, 0x1</v>
      </c>
      <c r="AN118" t="str">
        <f>_xlfn.CONCAT(IF(MOD(Table3[[#Headers],[11]],2),"", ", 0x"), IFERROR(VLOOKUP(Q118,Таблица1[],5,0),0))</f>
        <v>f</v>
      </c>
      <c r="AO118" t="str">
        <f>_xlfn.CONCAT(IF(MOD(Table3[[#Headers],[10]],2),"", ", 0x"), IFERROR(VLOOKUP(R118,Таблица1[],5,0),0))</f>
        <v>, 0x5</v>
      </c>
      <c r="AP118" t="str">
        <f>_xlfn.CONCAT(IF(MOD(Table3[[#Headers],[9]],2),"", ", 0x"), IFERROR(VLOOKUP(S118,Таблица1[],5,0),0))</f>
        <v>7</v>
      </c>
      <c r="AQ118" t="str">
        <f>_xlfn.CONCAT(IF(MOD(Table3[[#Headers],[8]],2),"", ", 0x"), IFERROR(VLOOKUP(T118,Таблица1[],5,0),0))</f>
        <v>, 0x0</v>
      </c>
      <c r="AR118" t="str">
        <f>_xlfn.CONCAT(IF(MOD(Table3[[#Headers],[7]],2),"", ", 0x"), IFERROR(VLOOKUP(U118,Таблица1[],5,0),0))</f>
        <v>0</v>
      </c>
      <c r="AS118" t="str">
        <f>_xlfn.CONCAT(IF(MOD(Table3[[#Headers],[6]],2),"", ", 0x"), IFERROR(VLOOKUP(V118,Таблица1[],5,0),0))</f>
        <v>, 0x0</v>
      </c>
      <c r="AT118" t="str">
        <f>_xlfn.CONCAT(IF(MOD(Table3[[#Headers],[5]],2),"", ", 0x"), IFERROR(VLOOKUP(W118,Таблица1[],5,0),0))</f>
        <v>0</v>
      </c>
      <c r="AU118" t="str">
        <f>_xlfn.CONCAT(IF(MOD(Table3[[#Headers],[4]],2),"", ", 0x"), IFERROR(VLOOKUP(X118,Таблица1[],5,0),0))</f>
        <v>, 0x0</v>
      </c>
      <c r="AV118" t="str">
        <f>_xlfn.CONCAT(IF(MOD(Table3[[#Headers],[3]],2),"", ", 0x"), IFERROR(VLOOKUP(Y118,Таблица1[],5,0),0))</f>
        <v>0</v>
      </c>
      <c r="AW118" t="str">
        <f>_xlfn.CONCAT(IF(MOD(Table3[[#Headers],[2]],2),"", ", 0x"), IFERROR(VLOOKUP(Z118,Таблица1[],5,0),0))</f>
        <v>, 0x0</v>
      </c>
      <c r="AX118" t="str">
        <f>_xlfn.CONCAT(IF(MOD(Table3[[#Headers],[1]],2),"", ", 0x"), IFERROR(VLOOKUP(AA118,Таблица1[],5,0),0))</f>
        <v>0</v>
      </c>
    </row>
    <row r="119" spans="2:50" x14ac:dyDescent="0.45">
      <c r="B119" s="43">
        <v>4</v>
      </c>
      <c r="C119" s="43">
        <v>0</v>
      </c>
      <c r="D119" s="43">
        <v>4</v>
      </c>
      <c r="E119" s="43">
        <v>1</v>
      </c>
      <c r="F119" t="str">
        <f t="shared" si="3"/>
        <v xml:space="preserve">4,0,4,1 </v>
      </c>
      <c r="P119" s="49" t="s">
        <v>33</v>
      </c>
      <c r="Q119" s="49" t="s">
        <v>43</v>
      </c>
      <c r="R119" s="49" t="s">
        <v>43</v>
      </c>
      <c r="S119" s="49" t="s">
        <v>33</v>
      </c>
      <c r="AC119" t="str">
        <f>CONCATENATE($X$2,F119,Table3[[#This Row],[20]],Table3[[#This Row],[19]],Table3[[#This Row],[18]],Table3[[#This Row],[17]],Table3[[#This Row],[16]],Table3[[#This Row],[15]],Table3[[#This Row],[14]],Table3[[#This Row],[13]],Table3[[#This Row],[12]],Table3[[#This Row],[11]],Table3[[#This Row],[10]],Table3[[#This Row],[9]],Table3[[#This Row],[8]],Table3[[#This Row],[7]],Table3[[#This Row],[6]],Table3[[#This Row],[5]],Table3[[#This Row],[4]],Table3[[#This Row],[3]],Table3[[#This Row],[2]],Table3[[#This Row],[1]])</f>
        <v>.DB   4,0,4,1 , 0x00, 0x00, 0x00, 0x00, 0x3f, 0xf3, 0x00, 0x00, 0x00, 0x00</v>
      </c>
      <c r="AD119" s="43" t="s">
        <v>24</v>
      </c>
      <c r="AE119" t="str">
        <f>_xlfn.CONCAT(IF(MOD(Table3[[#Headers],[20]],2),"", ", 0x"), IFERROR(VLOOKUP(H119,Таблица1[],5,0),0))</f>
        <v>, 0x0</v>
      </c>
      <c r="AF119" t="str">
        <f>_xlfn.CONCAT(IF(MOD(Table3[[#Headers],[19]],2),"", ", 0x"), IFERROR(VLOOKUP(I119,Таблица1[],5,0),0))</f>
        <v>0</v>
      </c>
      <c r="AG119" t="str">
        <f>_xlfn.CONCAT(IF(MOD(Table3[[#Headers],[18]],2),"", ", 0x"), IFERROR(VLOOKUP(J119,Таблица1[],5,0),0))</f>
        <v>, 0x0</v>
      </c>
      <c r="AH119" t="str">
        <f>_xlfn.CONCAT(IF(MOD(Table3[[#Headers],[17]],2),"", ", 0x"), IFERROR(VLOOKUP(K119,Таблица1[],5,0),0))</f>
        <v>0</v>
      </c>
      <c r="AI119" t="str">
        <f>_xlfn.CONCAT(IF(MOD(Table3[[#Headers],[16]],2),"", ", 0x"), IFERROR(VLOOKUP(L119,Таблица1[],5,0),0))</f>
        <v>, 0x0</v>
      </c>
      <c r="AJ119" t="str">
        <f>_xlfn.CONCAT(IF(MOD(Table3[[#Headers],[15]],2),"", ", 0x"), IFERROR(VLOOKUP(M119,Таблица1[],5,0),0))</f>
        <v>0</v>
      </c>
      <c r="AK119" t="str">
        <f>_xlfn.CONCAT(IF(MOD(Table3[[#Headers],[14]],2),"", ", 0x"), IFERROR(VLOOKUP(N119,Таблица1[],5,0),0))</f>
        <v>, 0x0</v>
      </c>
      <c r="AL119" t="str">
        <f>_xlfn.CONCAT(IF(MOD(Table3[[#Headers],[13]],2),"", ", 0x"), IFERROR(VLOOKUP(O119,Таблица1[],5,0),0))</f>
        <v>0</v>
      </c>
      <c r="AM119" t="str">
        <f>_xlfn.CONCAT(IF(MOD(Table3[[#Headers],[12]],2),"", ", 0x"), IFERROR(VLOOKUP(P119,Таблица1[],5,0),0))</f>
        <v>, 0x3</v>
      </c>
      <c r="AN119" t="str">
        <f>_xlfn.CONCAT(IF(MOD(Table3[[#Headers],[11]],2),"", ", 0x"), IFERROR(VLOOKUP(Q119,Таблица1[],5,0),0))</f>
        <v>f</v>
      </c>
      <c r="AO119" t="str">
        <f>_xlfn.CONCAT(IF(MOD(Table3[[#Headers],[10]],2),"", ", 0x"), IFERROR(VLOOKUP(R119,Таблица1[],5,0),0))</f>
        <v>, 0xf</v>
      </c>
      <c r="AP119" t="str">
        <f>_xlfn.CONCAT(IF(MOD(Table3[[#Headers],[9]],2),"", ", 0x"), IFERROR(VLOOKUP(S119,Таблица1[],5,0),0))</f>
        <v>3</v>
      </c>
      <c r="AQ119" t="str">
        <f>_xlfn.CONCAT(IF(MOD(Table3[[#Headers],[8]],2),"", ", 0x"), IFERROR(VLOOKUP(T119,Таблица1[],5,0),0))</f>
        <v>, 0x0</v>
      </c>
      <c r="AR119" t="str">
        <f>_xlfn.CONCAT(IF(MOD(Table3[[#Headers],[7]],2),"", ", 0x"), IFERROR(VLOOKUP(U119,Таблица1[],5,0),0))</f>
        <v>0</v>
      </c>
      <c r="AS119" t="str">
        <f>_xlfn.CONCAT(IF(MOD(Table3[[#Headers],[6]],2),"", ", 0x"), IFERROR(VLOOKUP(V119,Таблица1[],5,0),0))</f>
        <v>, 0x0</v>
      </c>
      <c r="AT119" t="str">
        <f>_xlfn.CONCAT(IF(MOD(Table3[[#Headers],[5]],2),"", ", 0x"), IFERROR(VLOOKUP(W119,Таблица1[],5,0),0))</f>
        <v>0</v>
      </c>
      <c r="AU119" t="str">
        <f>_xlfn.CONCAT(IF(MOD(Table3[[#Headers],[4]],2),"", ", 0x"), IFERROR(VLOOKUP(X119,Таблица1[],5,0),0))</f>
        <v>, 0x0</v>
      </c>
      <c r="AV119" t="str">
        <f>_xlfn.CONCAT(IF(MOD(Table3[[#Headers],[3]],2),"", ", 0x"), IFERROR(VLOOKUP(Y119,Таблица1[],5,0),0))</f>
        <v>0</v>
      </c>
      <c r="AW119" t="str">
        <f>_xlfn.CONCAT(IF(MOD(Table3[[#Headers],[2]],2),"", ", 0x"), IFERROR(VLOOKUP(Z119,Таблица1[],5,0),0))</f>
        <v>, 0x0</v>
      </c>
      <c r="AX119" t="str">
        <f>_xlfn.CONCAT(IF(MOD(Table3[[#Headers],[1]],2),"", ", 0x"), IFERROR(VLOOKUP(AA119,Таблица1[],5,0),0))</f>
        <v>0</v>
      </c>
    </row>
    <row r="120" spans="2:50" x14ac:dyDescent="0.45">
      <c r="B120" s="43">
        <v>4</v>
      </c>
      <c r="C120" s="43">
        <v>0</v>
      </c>
      <c r="D120" s="43">
        <v>4</v>
      </c>
      <c r="E120" s="43">
        <v>1</v>
      </c>
      <c r="F120" t="str">
        <f t="shared" si="3"/>
        <v xml:space="preserve">4,0,4,1 </v>
      </c>
      <c r="O120" s="50" t="s">
        <v>33</v>
      </c>
      <c r="P120" s="49" t="s">
        <v>43</v>
      </c>
      <c r="Q120" s="49" t="s">
        <v>43</v>
      </c>
      <c r="R120" s="49" t="s">
        <v>43</v>
      </c>
      <c r="S120" s="49" t="s">
        <v>43</v>
      </c>
      <c r="T120" s="49" t="s">
        <v>33</v>
      </c>
      <c r="AC120" t="str">
        <f>CONCATENATE($X$2,F120,Table3[[#This Row],[20]],Table3[[#This Row],[19]],Table3[[#This Row],[18]],Table3[[#This Row],[17]],Table3[[#This Row],[16]],Table3[[#This Row],[15]],Table3[[#This Row],[14]],Table3[[#This Row],[13]],Table3[[#This Row],[12]],Table3[[#This Row],[11]],Table3[[#This Row],[10]],Table3[[#This Row],[9]],Table3[[#This Row],[8]],Table3[[#This Row],[7]],Table3[[#This Row],[6]],Table3[[#This Row],[5]],Table3[[#This Row],[4]],Table3[[#This Row],[3]],Table3[[#This Row],[2]],Table3[[#This Row],[1]])</f>
        <v>.DB   4,0,4,1 , 0x00, 0x00, 0x00, 0x03, 0xff, 0xff, 0x30, 0x00, 0x00, 0x00</v>
      </c>
      <c r="AD120" s="43" t="s">
        <v>24</v>
      </c>
      <c r="AE120" t="str">
        <f>_xlfn.CONCAT(IF(MOD(Table3[[#Headers],[20]],2),"", ", 0x"), IFERROR(VLOOKUP(H120,Таблица1[],5,0),0))</f>
        <v>, 0x0</v>
      </c>
      <c r="AF120" t="str">
        <f>_xlfn.CONCAT(IF(MOD(Table3[[#Headers],[19]],2),"", ", 0x"), IFERROR(VLOOKUP(I120,Таблица1[],5,0),0))</f>
        <v>0</v>
      </c>
      <c r="AG120" t="str">
        <f>_xlfn.CONCAT(IF(MOD(Table3[[#Headers],[18]],2),"", ", 0x"), IFERROR(VLOOKUP(J120,Таблица1[],5,0),0))</f>
        <v>, 0x0</v>
      </c>
      <c r="AH120" t="str">
        <f>_xlfn.CONCAT(IF(MOD(Table3[[#Headers],[17]],2),"", ", 0x"), IFERROR(VLOOKUP(K120,Таблица1[],5,0),0))</f>
        <v>0</v>
      </c>
      <c r="AI120" t="str">
        <f>_xlfn.CONCAT(IF(MOD(Table3[[#Headers],[16]],2),"", ", 0x"), IFERROR(VLOOKUP(L120,Таблица1[],5,0),0))</f>
        <v>, 0x0</v>
      </c>
      <c r="AJ120" t="str">
        <f>_xlfn.CONCAT(IF(MOD(Table3[[#Headers],[15]],2),"", ", 0x"), IFERROR(VLOOKUP(M120,Таблица1[],5,0),0))</f>
        <v>0</v>
      </c>
      <c r="AK120" t="str">
        <f>_xlfn.CONCAT(IF(MOD(Table3[[#Headers],[14]],2),"", ", 0x"), IFERROR(VLOOKUP(N120,Таблица1[],5,0),0))</f>
        <v>, 0x0</v>
      </c>
      <c r="AL120" t="str">
        <f>_xlfn.CONCAT(IF(MOD(Table3[[#Headers],[13]],2),"", ", 0x"), IFERROR(VLOOKUP(O120,Таблица1[],5,0),0))</f>
        <v>3</v>
      </c>
      <c r="AM120" t="str">
        <f>_xlfn.CONCAT(IF(MOD(Table3[[#Headers],[12]],2),"", ", 0x"), IFERROR(VLOOKUP(P120,Таблица1[],5,0),0))</f>
        <v>, 0xf</v>
      </c>
      <c r="AN120" t="str">
        <f>_xlfn.CONCAT(IF(MOD(Table3[[#Headers],[11]],2),"", ", 0x"), IFERROR(VLOOKUP(Q120,Таблица1[],5,0),0))</f>
        <v>f</v>
      </c>
      <c r="AO120" t="str">
        <f>_xlfn.CONCAT(IF(MOD(Table3[[#Headers],[10]],2),"", ", 0x"), IFERROR(VLOOKUP(R120,Таблица1[],5,0),0))</f>
        <v>, 0xf</v>
      </c>
      <c r="AP120" t="str">
        <f>_xlfn.CONCAT(IF(MOD(Table3[[#Headers],[9]],2),"", ", 0x"), IFERROR(VLOOKUP(S120,Таблица1[],5,0),0))</f>
        <v>f</v>
      </c>
      <c r="AQ120" t="str">
        <f>_xlfn.CONCAT(IF(MOD(Table3[[#Headers],[8]],2),"", ", 0x"), IFERROR(VLOOKUP(T120,Таблица1[],5,0),0))</f>
        <v>, 0x3</v>
      </c>
      <c r="AR120" t="str">
        <f>_xlfn.CONCAT(IF(MOD(Table3[[#Headers],[7]],2),"", ", 0x"), IFERROR(VLOOKUP(U120,Таблица1[],5,0),0))</f>
        <v>0</v>
      </c>
      <c r="AS120" t="str">
        <f>_xlfn.CONCAT(IF(MOD(Table3[[#Headers],[6]],2),"", ", 0x"), IFERROR(VLOOKUP(V120,Таблица1[],5,0),0))</f>
        <v>, 0x0</v>
      </c>
      <c r="AT120" t="str">
        <f>_xlfn.CONCAT(IF(MOD(Table3[[#Headers],[5]],2),"", ", 0x"), IFERROR(VLOOKUP(W120,Таблица1[],5,0),0))</f>
        <v>0</v>
      </c>
      <c r="AU120" t="str">
        <f>_xlfn.CONCAT(IF(MOD(Table3[[#Headers],[4]],2),"", ", 0x"), IFERROR(VLOOKUP(X120,Таблица1[],5,0),0))</f>
        <v>, 0x0</v>
      </c>
      <c r="AV120" t="str">
        <f>_xlfn.CONCAT(IF(MOD(Table3[[#Headers],[3]],2),"", ", 0x"), IFERROR(VLOOKUP(Y120,Таблица1[],5,0),0))</f>
        <v>0</v>
      </c>
      <c r="AW120" t="str">
        <f>_xlfn.CONCAT(IF(MOD(Table3[[#Headers],[2]],2),"", ", 0x"), IFERROR(VLOOKUP(Z120,Таблица1[],5,0),0))</f>
        <v>, 0x0</v>
      </c>
      <c r="AX120" t="str">
        <f>_xlfn.CONCAT(IF(MOD(Table3[[#Headers],[1]],2),"", ", 0x"), IFERROR(VLOOKUP(AA120,Таблица1[],5,0),0))</f>
        <v>0</v>
      </c>
    </row>
    <row r="121" spans="2:50" x14ac:dyDescent="0.45">
      <c r="B121" s="43">
        <v>4</v>
      </c>
      <c r="C121" s="43">
        <v>0</v>
      </c>
      <c r="D121" s="43">
        <v>4</v>
      </c>
      <c r="E121" s="43">
        <v>1</v>
      </c>
      <c r="F121" t="str">
        <f t="shared" si="3"/>
        <v xml:space="preserve">4,0,4,1 </v>
      </c>
      <c r="N121" s="50" t="s">
        <v>33</v>
      </c>
      <c r="O121" s="50" t="s">
        <v>43</v>
      </c>
      <c r="P121" s="49" t="s">
        <v>43</v>
      </c>
      <c r="Q121" s="49" t="s">
        <v>43</v>
      </c>
      <c r="R121" s="49" t="s">
        <v>43</v>
      </c>
      <c r="S121" s="49" t="s">
        <v>43</v>
      </c>
      <c r="T121" s="49" t="s">
        <v>43</v>
      </c>
      <c r="U121" s="49" t="s">
        <v>33</v>
      </c>
      <c r="AC121" t="str">
        <f>CONCATENATE($X$2,F121,Table3[[#This Row],[20]],Table3[[#This Row],[19]],Table3[[#This Row],[18]],Table3[[#This Row],[17]],Table3[[#This Row],[16]],Table3[[#This Row],[15]],Table3[[#This Row],[14]],Table3[[#This Row],[13]],Table3[[#This Row],[12]],Table3[[#This Row],[11]],Table3[[#This Row],[10]],Table3[[#This Row],[9]],Table3[[#This Row],[8]],Table3[[#This Row],[7]],Table3[[#This Row],[6]],Table3[[#This Row],[5]],Table3[[#This Row],[4]],Table3[[#This Row],[3]],Table3[[#This Row],[2]],Table3[[#This Row],[1]])</f>
        <v>.DB   4,0,4,1 , 0x00, 0x00, 0x00, 0x3f, 0xff, 0xff, 0xf3, 0x00, 0x00, 0x00</v>
      </c>
      <c r="AD121" s="43" t="s">
        <v>24</v>
      </c>
      <c r="AE121" t="str">
        <f>_xlfn.CONCAT(IF(MOD(Table3[[#Headers],[20]],2),"", ", 0x"), IFERROR(VLOOKUP(H121,Таблица1[],5,0),0))</f>
        <v>, 0x0</v>
      </c>
      <c r="AF121" t="str">
        <f>_xlfn.CONCAT(IF(MOD(Table3[[#Headers],[19]],2),"", ", 0x"), IFERROR(VLOOKUP(I121,Таблица1[],5,0),0))</f>
        <v>0</v>
      </c>
      <c r="AG121" t="str">
        <f>_xlfn.CONCAT(IF(MOD(Table3[[#Headers],[18]],2),"", ", 0x"), IFERROR(VLOOKUP(J121,Таблица1[],5,0),0))</f>
        <v>, 0x0</v>
      </c>
      <c r="AH121" t="str">
        <f>_xlfn.CONCAT(IF(MOD(Table3[[#Headers],[17]],2),"", ", 0x"), IFERROR(VLOOKUP(K121,Таблица1[],5,0),0))</f>
        <v>0</v>
      </c>
      <c r="AI121" t="str">
        <f>_xlfn.CONCAT(IF(MOD(Table3[[#Headers],[16]],2),"", ", 0x"), IFERROR(VLOOKUP(L121,Таблица1[],5,0),0))</f>
        <v>, 0x0</v>
      </c>
      <c r="AJ121" t="str">
        <f>_xlfn.CONCAT(IF(MOD(Table3[[#Headers],[15]],2),"", ", 0x"), IFERROR(VLOOKUP(M121,Таблица1[],5,0),0))</f>
        <v>0</v>
      </c>
      <c r="AK121" t="str">
        <f>_xlfn.CONCAT(IF(MOD(Table3[[#Headers],[14]],2),"", ", 0x"), IFERROR(VLOOKUP(N121,Таблица1[],5,0),0))</f>
        <v>, 0x3</v>
      </c>
      <c r="AL121" t="str">
        <f>_xlfn.CONCAT(IF(MOD(Table3[[#Headers],[13]],2),"", ", 0x"), IFERROR(VLOOKUP(O121,Таблица1[],5,0),0))</f>
        <v>f</v>
      </c>
      <c r="AM121" t="str">
        <f>_xlfn.CONCAT(IF(MOD(Table3[[#Headers],[12]],2),"", ", 0x"), IFERROR(VLOOKUP(P121,Таблица1[],5,0),0))</f>
        <v>, 0xf</v>
      </c>
      <c r="AN121" t="str">
        <f>_xlfn.CONCAT(IF(MOD(Table3[[#Headers],[11]],2),"", ", 0x"), IFERROR(VLOOKUP(Q121,Таблица1[],5,0),0))</f>
        <v>f</v>
      </c>
      <c r="AO121" t="str">
        <f>_xlfn.CONCAT(IF(MOD(Table3[[#Headers],[10]],2),"", ", 0x"), IFERROR(VLOOKUP(R121,Таблица1[],5,0),0))</f>
        <v>, 0xf</v>
      </c>
      <c r="AP121" t="str">
        <f>_xlfn.CONCAT(IF(MOD(Table3[[#Headers],[9]],2),"", ", 0x"), IFERROR(VLOOKUP(S121,Таблица1[],5,0),0))</f>
        <v>f</v>
      </c>
      <c r="AQ121" t="str">
        <f>_xlfn.CONCAT(IF(MOD(Table3[[#Headers],[8]],2),"", ", 0x"), IFERROR(VLOOKUP(T121,Таблица1[],5,0),0))</f>
        <v>, 0xf</v>
      </c>
      <c r="AR121" t="str">
        <f>_xlfn.CONCAT(IF(MOD(Table3[[#Headers],[7]],2),"", ", 0x"), IFERROR(VLOOKUP(U121,Таблица1[],5,0),0))</f>
        <v>3</v>
      </c>
      <c r="AS121" t="str">
        <f>_xlfn.CONCAT(IF(MOD(Table3[[#Headers],[6]],2),"", ", 0x"), IFERROR(VLOOKUP(V121,Таблица1[],5,0),0))</f>
        <v>, 0x0</v>
      </c>
      <c r="AT121" t="str">
        <f>_xlfn.CONCAT(IF(MOD(Table3[[#Headers],[5]],2),"", ", 0x"), IFERROR(VLOOKUP(W121,Таблица1[],5,0),0))</f>
        <v>0</v>
      </c>
      <c r="AU121" t="str">
        <f>_xlfn.CONCAT(IF(MOD(Table3[[#Headers],[4]],2),"", ", 0x"), IFERROR(VLOOKUP(X121,Таблица1[],5,0),0))</f>
        <v>, 0x0</v>
      </c>
      <c r="AV121" t="str">
        <f>_xlfn.CONCAT(IF(MOD(Table3[[#Headers],[3]],2),"", ", 0x"), IFERROR(VLOOKUP(Y121,Таблица1[],5,0),0))</f>
        <v>0</v>
      </c>
      <c r="AW121" t="str">
        <f>_xlfn.CONCAT(IF(MOD(Table3[[#Headers],[2]],2),"", ", 0x"), IFERROR(VLOOKUP(Z121,Таблица1[],5,0),0))</f>
        <v>, 0x0</v>
      </c>
      <c r="AX121" t="str">
        <f>_xlfn.CONCAT(IF(MOD(Table3[[#Headers],[1]],2),"", ", 0x"), IFERROR(VLOOKUP(AA121,Таблица1[],5,0),0))</f>
        <v>0</v>
      </c>
    </row>
    <row r="122" spans="2:50" x14ac:dyDescent="0.45">
      <c r="B122" s="43">
        <v>4</v>
      </c>
      <c r="C122" s="43">
        <v>0</v>
      </c>
      <c r="D122" s="43">
        <v>4</v>
      </c>
      <c r="E122" s="43">
        <v>1</v>
      </c>
      <c r="F122" t="str">
        <f t="shared" si="3"/>
        <v xml:space="preserve">4,0,4,1 </v>
      </c>
      <c r="M122" s="50" t="s">
        <v>33</v>
      </c>
      <c r="N122" s="50" t="s">
        <v>43</v>
      </c>
      <c r="O122" s="50" t="s">
        <v>43</v>
      </c>
      <c r="P122" s="50" t="s">
        <v>43</v>
      </c>
      <c r="Q122" s="50" t="s">
        <v>43</v>
      </c>
      <c r="R122" s="50" t="s">
        <v>43</v>
      </c>
      <c r="S122" s="50" t="s">
        <v>43</v>
      </c>
      <c r="T122" s="50" t="s">
        <v>43</v>
      </c>
      <c r="U122" s="49" t="s">
        <v>43</v>
      </c>
      <c r="V122" s="49" t="s">
        <v>33</v>
      </c>
      <c r="AC122" t="str">
        <f>CONCATENATE($X$2,F122,Table3[[#This Row],[20]],Table3[[#This Row],[19]],Table3[[#This Row],[18]],Table3[[#This Row],[17]],Table3[[#This Row],[16]],Table3[[#This Row],[15]],Table3[[#This Row],[14]],Table3[[#This Row],[13]],Table3[[#This Row],[12]],Table3[[#This Row],[11]],Table3[[#This Row],[10]],Table3[[#This Row],[9]],Table3[[#This Row],[8]],Table3[[#This Row],[7]],Table3[[#This Row],[6]],Table3[[#This Row],[5]],Table3[[#This Row],[4]],Table3[[#This Row],[3]],Table3[[#This Row],[2]],Table3[[#This Row],[1]])</f>
        <v>.DB   4,0,4,1 , 0x00, 0x00, 0x03, 0xff, 0xff, 0xff, 0xff, 0x30, 0x00, 0x00</v>
      </c>
      <c r="AD122" s="43" t="s">
        <v>24</v>
      </c>
      <c r="AE122" t="str">
        <f>_xlfn.CONCAT(IF(MOD(Table3[[#Headers],[20]],2),"", ", 0x"), IFERROR(VLOOKUP(H122,Таблица1[],5,0),0))</f>
        <v>, 0x0</v>
      </c>
      <c r="AF122" t="str">
        <f>_xlfn.CONCAT(IF(MOD(Table3[[#Headers],[19]],2),"", ", 0x"), IFERROR(VLOOKUP(I122,Таблица1[],5,0),0))</f>
        <v>0</v>
      </c>
      <c r="AG122" t="str">
        <f>_xlfn.CONCAT(IF(MOD(Table3[[#Headers],[18]],2),"", ", 0x"), IFERROR(VLOOKUP(J122,Таблица1[],5,0),0))</f>
        <v>, 0x0</v>
      </c>
      <c r="AH122" t="str">
        <f>_xlfn.CONCAT(IF(MOD(Table3[[#Headers],[17]],2),"", ", 0x"), IFERROR(VLOOKUP(K122,Таблица1[],5,0),0))</f>
        <v>0</v>
      </c>
      <c r="AI122" t="str">
        <f>_xlfn.CONCAT(IF(MOD(Table3[[#Headers],[16]],2),"", ", 0x"), IFERROR(VLOOKUP(L122,Таблица1[],5,0),0))</f>
        <v>, 0x0</v>
      </c>
      <c r="AJ122" t="str">
        <f>_xlfn.CONCAT(IF(MOD(Table3[[#Headers],[15]],2),"", ", 0x"), IFERROR(VLOOKUP(M122,Таблица1[],5,0),0))</f>
        <v>3</v>
      </c>
      <c r="AK122" t="str">
        <f>_xlfn.CONCAT(IF(MOD(Table3[[#Headers],[14]],2),"", ", 0x"), IFERROR(VLOOKUP(N122,Таблица1[],5,0),0))</f>
        <v>, 0xf</v>
      </c>
      <c r="AL122" t="str">
        <f>_xlfn.CONCAT(IF(MOD(Table3[[#Headers],[13]],2),"", ", 0x"), IFERROR(VLOOKUP(O122,Таблица1[],5,0),0))</f>
        <v>f</v>
      </c>
      <c r="AM122" t="str">
        <f>_xlfn.CONCAT(IF(MOD(Table3[[#Headers],[12]],2),"", ", 0x"), IFERROR(VLOOKUP(P122,Таблица1[],5,0),0))</f>
        <v>, 0xf</v>
      </c>
      <c r="AN122" t="str">
        <f>_xlfn.CONCAT(IF(MOD(Table3[[#Headers],[11]],2),"", ", 0x"), IFERROR(VLOOKUP(Q122,Таблица1[],5,0),0))</f>
        <v>f</v>
      </c>
      <c r="AO122" t="str">
        <f>_xlfn.CONCAT(IF(MOD(Table3[[#Headers],[10]],2),"", ", 0x"), IFERROR(VLOOKUP(R122,Таблица1[],5,0),0))</f>
        <v>, 0xf</v>
      </c>
      <c r="AP122" t="str">
        <f>_xlfn.CONCAT(IF(MOD(Table3[[#Headers],[9]],2),"", ", 0x"), IFERROR(VLOOKUP(S122,Таблица1[],5,0),0))</f>
        <v>f</v>
      </c>
      <c r="AQ122" t="str">
        <f>_xlfn.CONCAT(IF(MOD(Table3[[#Headers],[8]],2),"", ", 0x"), IFERROR(VLOOKUP(T122,Таблица1[],5,0),0))</f>
        <v>, 0xf</v>
      </c>
      <c r="AR122" t="str">
        <f>_xlfn.CONCAT(IF(MOD(Table3[[#Headers],[7]],2),"", ", 0x"), IFERROR(VLOOKUP(U122,Таблица1[],5,0),0))</f>
        <v>f</v>
      </c>
      <c r="AS122" t="str">
        <f>_xlfn.CONCAT(IF(MOD(Table3[[#Headers],[6]],2),"", ", 0x"), IFERROR(VLOOKUP(V122,Таблица1[],5,0),0))</f>
        <v>, 0x3</v>
      </c>
      <c r="AT122" t="str">
        <f>_xlfn.CONCAT(IF(MOD(Table3[[#Headers],[5]],2),"", ", 0x"), IFERROR(VLOOKUP(W122,Таблица1[],5,0),0))</f>
        <v>0</v>
      </c>
      <c r="AU122" t="str">
        <f>_xlfn.CONCAT(IF(MOD(Table3[[#Headers],[4]],2),"", ", 0x"), IFERROR(VLOOKUP(X122,Таблица1[],5,0),0))</f>
        <v>, 0x0</v>
      </c>
      <c r="AV122" t="str">
        <f>_xlfn.CONCAT(IF(MOD(Table3[[#Headers],[3]],2),"", ", 0x"), IFERROR(VLOOKUP(Y122,Таблица1[],5,0),0))</f>
        <v>0</v>
      </c>
      <c r="AW122" t="str">
        <f>_xlfn.CONCAT(IF(MOD(Table3[[#Headers],[2]],2),"", ", 0x"), IFERROR(VLOOKUP(Z122,Таблица1[],5,0),0))</f>
        <v>, 0x0</v>
      </c>
      <c r="AX122" t="str">
        <f>_xlfn.CONCAT(IF(MOD(Table3[[#Headers],[1]],2),"", ", 0x"), IFERROR(VLOOKUP(AA122,Таблица1[],5,0),0))</f>
        <v>0</v>
      </c>
    </row>
    <row r="123" spans="2:50" x14ac:dyDescent="0.45">
      <c r="B123" s="43">
        <v>4</v>
      </c>
      <c r="C123" s="43">
        <v>0</v>
      </c>
      <c r="D123" s="43">
        <v>4</v>
      </c>
      <c r="E123" s="43">
        <v>1</v>
      </c>
      <c r="F123" t="str">
        <f t="shared" si="3"/>
        <v xml:space="preserve">4,0,4,1 </v>
      </c>
      <c r="L123" s="50" t="s">
        <v>33</v>
      </c>
      <c r="M123" s="50" t="s">
        <v>43</v>
      </c>
      <c r="N123" s="50" t="s">
        <v>43</v>
      </c>
      <c r="O123" s="50" t="s">
        <v>43</v>
      </c>
      <c r="P123" s="50" t="s">
        <v>43</v>
      </c>
      <c r="Q123" s="50" t="s">
        <v>43</v>
      </c>
      <c r="R123" s="50" t="s">
        <v>43</v>
      </c>
      <c r="S123" s="50" t="s">
        <v>43</v>
      </c>
      <c r="T123" s="50" t="s">
        <v>43</v>
      </c>
      <c r="U123" s="50" t="s">
        <v>43</v>
      </c>
      <c r="V123" s="49" t="s">
        <v>43</v>
      </c>
      <c r="W123" s="49" t="s">
        <v>33</v>
      </c>
      <c r="AC123" t="str">
        <f>CONCATENATE($X$2,F123,Table3[[#This Row],[20]],Table3[[#This Row],[19]],Table3[[#This Row],[18]],Table3[[#This Row],[17]],Table3[[#This Row],[16]],Table3[[#This Row],[15]],Table3[[#This Row],[14]],Table3[[#This Row],[13]],Table3[[#This Row],[12]],Table3[[#This Row],[11]],Table3[[#This Row],[10]],Table3[[#This Row],[9]],Table3[[#This Row],[8]],Table3[[#This Row],[7]],Table3[[#This Row],[6]],Table3[[#This Row],[5]],Table3[[#This Row],[4]],Table3[[#This Row],[3]],Table3[[#This Row],[2]],Table3[[#This Row],[1]])</f>
        <v>.DB   4,0,4,1 , 0x00, 0x00, 0x3f, 0xff, 0xff, 0xff, 0xff, 0xf3, 0x00, 0x00</v>
      </c>
      <c r="AD123" s="43" t="s">
        <v>24</v>
      </c>
      <c r="AE123" t="str">
        <f>_xlfn.CONCAT(IF(MOD(Table3[[#Headers],[20]],2),"", ", 0x"), IFERROR(VLOOKUP(H123,Таблица1[],5,0),0))</f>
        <v>, 0x0</v>
      </c>
      <c r="AF123" t="str">
        <f>_xlfn.CONCAT(IF(MOD(Table3[[#Headers],[19]],2),"", ", 0x"), IFERROR(VLOOKUP(I123,Таблица1[],5,0),0))</f>
        <v>0</v>
      </c>
      <c r="AG123" t="str">
        <f>_xlfn.CONCAT(IF(MOD(Table3[[#Headers],[18]],2),"", ", 0x"), IFERROR(VLOOKUP(J123,Таблица1[],5,0),0))</f>
        <v>, 0x0</v>
      </c>
      <c r="AH123" t="str">
        <f>_xlfn.CONCAT(IF(MOD(Table3[[#Headers],[17]],2),"", ", 0x"), IFERROR(VLOOKUP(K123,Таблица1[],5,0),0))</f>
        <v>0</v>
      </c>
      <c r="AI123" t="str">
        <f>_xlfn.CONCAT(IF(MOD(Table3[[#Headers],[16]],2),"", ", 0x"), IFERROR(VLOOKUP(L123,Таблица1[],5,0),0))</f>
        <v>, 0x3</v>
      </c>
      <c r="AJ123" t="str">
        <f>_xlfn.CONCAT(IF(MOD(Table3[[#Headers],[15]],2),"", ", 0x"), IFERROR(VLOOKUP(M123,Таблица1[],5,0),0))</f>
        <v>f</v>
      </c>
      <c r="AK123" t="str">
        <f>_xlfn.CONCAT(IF(MOD(Table3[[#Headers],[14]],2),"", ", 0x"), IFERROR(VLOOKUP(N123,Таблица1[],5,0),0))</f>
        <v>, 0xf</v>
      </c>
      <c r="AL123" t="str">
        <f>_xlfn.CONCAT(IF(MOD(Table3[[#Headers],[13]],2),"", ", 0x"), IFERROR(VLOOKUP(O123,Таблица1[],5,0),0))</f>
        <v>f</v>
      </c>
      <c r="AM123" t="str">
        <f>_xlfn.CONCAT(IF(MOD(Table3[[#Headers],[12]],2),"", ", 0x"), IFERROR(VLOOKUP(P123,Таблица1[],5,0),0))</f>
        <v>, 0xf</v>
      </c>
      <c r="AN123" t="str">
        <f>_xlfn.CONCAT(IF(MOD(Table3[[#Headers],[11]],2),"", ", 0x"), IFERROR(VLOOKUP(Q123,Таблица1[],5,0),0))</f>
        <v>f</v>
      </c>
      <c r="AO123" t="str">
        <f>_xlfn.CONCAT(IF(MOD(Table3[[#Headers],[10]],2),"", ", 0x"), IFERROR(VLOOKUP(R123,Таблица1[],5,0),0))</f>
        <v>, 0xf</v>
      </c>
      <c r="AP123" t="str">
        <f>_xlfn.CONCAT(IF(MOD(Table3[[#Headers],[9]],2),"", ", 0x"), IFERROR(VLOOKUP(S123,Таблица1[],5,0),0))</f>
        <v>f</v>
      </c>
      <c r="AQ123" t="str">
        <f>_xlfn.CONCAT(IF(MOD(Table3[[#Headers],[8]],2),"", ", 0x"), IFERROR(VLOOKUP(T123,Таблица1[],5,0),0))</f>
        <v>, 0xf</v>
      </c>
      <c r="AR123" t="str">
        <f>_xlfn.CONCAT(IF(MOD(Table3[[#Headers],[7]],2),"", ", 0x"), IFERROR(VLOOKUP(U123,Таблица1[],5,0),0))</f>
        <v>f</v>
      </c>
      <c r="AS123" t="str">
        <f>_xlfn.CONCAT(IF(MOD(Table3[[#Headers],[6]],2),"", ", 0x"), IFERROR(VLOOKUP(V123,Таблица1[],5,0),0))</f>
        <v>, 0xf</v>
      </c>
      <c r="AT123" t="str">
        <f>_xlfn.CONCAT(IF(MOD(Table3[[#Headers],[5]],2),"", ", 0x"), IFERROR(VLOOKUP(W123,Таблица1[],5,0),0))</f>
        <v>3</v>
      </c>
      <c r="AU123" t="str">
        <f>_xlfn.CONCAT(IF(MOD(Table3[[#Headers],[4]],2),"", ", 0x"), IFERROR(VLOOKUP(X123,Таблица1[],5,0),0))</f>
        <v>, 0x0</v>
      </c>
      <c r="AV123" t="str">
        <f>_xlfn.CONCAT(IF(MOD(Table3[[#Headers],[3]],2),"", ", 0x"), IFERROR(VLOOKUP(Y123,Таблица1[],5,0),0))</f>
        <v>0</v>
      </c>
      <c r="AW123" t="str">
        <f>_xlfn.CONCAT(IF(MOD(Table3[[#Headers],[2]],2),"", ", 0x"), IFERROR(VLOOKUP(Z123,Таблица1[],5,0),0))</f>
        <v>, 0x0</v>
      </c>
      <c r="AX123" t="str">
        <f>_xlfn.CONCAT(IF(MOD(Table3[[#Headers],[1]],2),"", ", 0x"), IFERROR(VLOOKUP(AA123,Таблица1[],5,0),0))</f>
        <v>0</v>
      </c>
    </row>
    <row r="124" spans="2:50" x14ac:dyDescent="0.45">
      <c r="B124" s="43">
        <v>4</v>
      </c>
      <c r="C124" s="43">
        <v>0</v>
      </c>
      <c r="D124" s="43">
        <v>4</v>
      </c>
      <c r="E124" s="43">
        <v>1</v>
      </c>
      <c r="F124" t="str">
        <f t="shared" si="3"/>
        <v xml:space="preserve">4,0,4,1 </v>
      </c>
      <c r="K124" s="50" t="s">
        <v>33</v>
      </c>
      <c r="L124" s="50" t="s">
        <v>43</v>
      </c>
      <c r="M124" s="50" t="s">
        <v>43</v>
      </c>
      <c r="N124" s="50" t="s">
        <v>43</v>
      </c>
      <c r="O124" s="50" t="s">
        <v>43</v>
      </c>
      <c r="P124" s="50" t="s">
        <v>43</v>
      </c>
      <c r="Q124" s="50" t="s">
        <v>43</v>
      </c>
      <c r="R124" s="50" t="s">
        <v>43</v>
      </c>
      <c r="S124" s="50" t="s">
        <v>43</v>
      </c>
      <c r="T124" s="50" t="s">
        <v>43</v>
      </c>
      <c r="U124" s="50" t="s">
        <v>43</v>
      </c>
      <c r="V124" s="50" t="s">
        <v>43</v>
      </c>
      <c r="W124" s="49" t="s">
        <v>43</v>
      </c>
      <c r="X124" s="49" t="s">
        <v>33</v>
      </c>
      <c r="AC124" t="str">
        <f>CONCATENATE($X$2,F124,Table3[[#This Row],[20]],Table3[[#This Row],[19]],Table3[[#This Row],[18]],Table3[[#This Row],[17]],Table3[[#This Row],[16]],Table3[[#This Row],[15]],Table3[[#This Row],[14]],Table3[[#This Row],[13]],Table3[[#This Row],[12]],Table3[[#This Row],[11]],Table3[[#This Row],[10]],Table3[[#This Row],[9]],Table3[[#This Row],[8]],Table3[[#This Row],[7]],Table3[[#This Row],[6]],Table3[[#This Row],[5]],Table3[[#This Row],[4]],Table3[[#This Row],[3]],Table3[[#This Row],[2]],Table3[[#This Row],[1]])</f>
        <v>.DB   4,0,4,1 , 0x00, 0x03, 0xff, 0xff, 0xff, 0xff, 0xff, 0xff, 0x30, 0x00</v>
      </c>
      <c r="AD124" s="43" t="s">
        <v>24</v>
      </c>
      <c r="AE124" t="str">
        <f>_xlfn.CONCAT(IF(MOD(Table3[[#Headers],[20]],2),"", ", 0x"), IFERROR(VLOOKUP(H124,Таблица1[],5,0),0))</f>
        <v>, 0x0</v>
      </c>
      <c r="AF124" t="str">
        <f>_xlfn.CONCAT(IF(MOD(Table3[[#Headers],[19]],2),"", ", 0x"), IFERROR(VLOOKUP(I124,Таблица1[],5,0),0))</f>
        <v>0</v>
      </c>
      <c r="AG124" t="str">
        <f>_xlfn.CONCAT(IF(MOD(Table3[[#Headers],[18]],2),"", ", 0x"), IFERROR(VLOOKUP(J124,Таблица1[],5,0),0))</f>
        <v>, 0x0</v>
      </c>
      <c r="AH124" t="str">
        <f>_xlfn.CONCAT(IF(MOD(Table3[[#Headers],[17]],2),"", ", 0x"), IFERROR(VLOOKUP(K124,Таблица1[],5,0),0))</f>
        <v>3</v>
      </c>
      <c r="AI124" t="str">
        <f>_xlfn.CONCAT(IF(MOD(Table3[[#Headers],[16]],2),"", ", 0x"), IFERROR(VLOOKUP(L124,Таблица1[],5,0),0))</f>
        <v>, 0xf</v>
      </c>
      <c r="AJ124" t="str">
        <f>_xlfn.CONCAT(IF(MOD(Table3[[#Headers],[15]],2),"", ", 0x"), IFERROR(VLOOKUP(M124,Таблица1[],5,0),0))</f>
        <v>f</v>
      </c>
      <c r="AK124" t="str">
        <f>_xlfn.CONCAT(IF(MOD(Table3[[#Headers],[14]],2),"", ", 0x"), IFERROR(VLOOKUP(N124,Таблица1[],5,0),0))</f>
        <v>, 0xf</v>
      </c>
      <c r="AL124" t="str">
        <f>_xlfn.CONCAT(IF(MOD(Table3[[#Headers],[13]],2),"", ", 0x"), IFERROR(VLOOKUP(O124,Таблица1[],5,0),0))</f>
        <v>f</v>
      </c>
      <c r="AM124" t="str">
        <f>_xlfn.CONCAT(IF(MOD(Table3[[#Headers],[12]],2),"", ", 0x"), IFERROR(VLOOKUP(P124,Таблица1[],5,0),0))</f>
        <v>, 0xf</v>
      </c>
      <c r="AN124" t="str">
        <f>_xlfn.CONCAT(IF(MOD(Table3[[#Headers],[11]],2),"", ", 0x"), IFERROR(VLOOKUP(Q124,Таблица1[],5,0),0))</f>
        <v>f</v>
      </c>
      <c r="AO124" t="str">
        <f>_xlfn.CONCAT(IF(MOD(Table3[[#Headers],[10]],2),"", ", 0x"), IFERROR(VLOOKUP(R124,Таблица1[],5,0),0))</f>
        <v>, 0xf</v>
      </c>
      <c r="AP124" t="str">
        <f>_xlfn.CONCAT(IF(MOD(Table3[[#Headers],[9]],2),"", ", 0x"), IFERROR(VLOOKUP(S124,Таблица1[],5,0),0))</f>
        <v>f</v>
      </c>
      <c r="AQ124" t="str">
        <f>_xlfn.CONCAT(IF(MOD(Table3[[#Headers],[8]],2),"", ", 0x"), IFERROR(VLOOKUP(T124,Таблица1[],5,0),0))</f>
        <v>, 0xf</v>
      </c>
      <c r="AR124" t="str">
        <f>_xlfn.CONCAT(IF(MOD(Table3[[#Headers],[7]],2),"", ", 0x"), IFERROR(VLOOKUP(U124,Таблица1[],5,0),0))</f>
        <v>f</v>
      </c>
      <c r="AS124" t="str">
        <f>_xlfn.CONCAT(IF(MOD(Table3[[#Headers],[6]],2),"", ", 0x"), IFERROR(VLOOKUP(V124,Таблица1[],5,0),0))</f>
        <v>, 0xf</v>
      </c>
      <c r="AT124" t="str">
        <f>_xlfn.CONCAT(IF(MOD(Table3[[#Headers],[5]],2),"", ", 0x"), IFERROR(VLOOKUP(W124,Таблица1[],5,0),0))</f>
        <v>f</v>
      </c>
      <c r="AU124" t="str">
        <f>_xlfn.CONCAT(IF(MOD(Table3[[#Headers],[4]],2),"", ", 0x"), IFERROR(VLOOKUP(X124,Таблица1[],5,0),0))</f>
        <v>, 0x3</v>
      </c>
      <c r="AV124" t="str">
        <f>_xlfn.CONCAT(IF(MOD(Table3[[#Headers],[3]],2),"", ", 0x"), IFERROR(VLOOKUP(Y124,Таблица1[],5,0),0))</f>
        <v>0</v>
      </c>
      <c r="AW124" t="str">
        <f>_xlfn.CONCAT(IF(MOD(Table3[[#Headers],[2]],2),"", ", 0x"), IFERROR(VLOOKUP(Z124,Таблица1[],5,0),0))</f>
        <v>, 0x0</v>
      </c>
      <c r="AX124" t="str">
        <f>_xlfn.CONCAT(IF(MOD(Table3[[#Headers],[1]],2),"", ", 0x"), IFERROR(VLOOKUP(AA124,Таблица1[],5,0),0))</f>
        <v>0</v>
      </c>
    </row>
    <row r="125" spans="2:50" x14ac:dyDescent="0.45">
      <c r="B125" s="43">
        <v>4</v>
      </c>
      <c r="C125" s="43">
        <v>0</v>
      </c>
      <c r="D125" s="43">
        <v>4</v>
      </c>
      <c r="E125" s="43">
        <v>1</v>
      </c>
      <c r="F125" t="str">
        <f t="shared" si="3"/>
        <v xml:space="preserve">4,0,4,1 </v>
      </c>
      <c r="J125" s="50" t="s">
        <v>33</v>
      </c>
      <c r="K125" s="50" t="s">
        <v>43</v>
      </c>
      <c r="L125" s="50" t="s">
        <v>43</v>
      </c>
      <c r="M125" s="50" t="s">
        <v>43</v>
      </c>
      <c r="N125" s="50" t="s">
        <v>43</v>
      </c>
      <c r="O125" s="50" t="s">
        <v>43</v>
      </c>
      <c r="P125" s="50" t="s">
        <v>43</v>
      </c>
      <c r="Q125" s="50" t="s">
        <v>33</v>
      </c>
      <c r="R125" s="50" t="s">
        <v>33</v>
      </c>
      <c r="S125" s="50" t="s">
        <v>43</v>
      </c>
      <c r="T125" s="50" t="s">
        <v>43</v>
      </c>
      <c r="U125" s="50" t="s">
        <v>43</v>
      </c>
      <c r="V125" s="50" t="s">
        <v>43</v>
      </c>
      <c r="W125" s="50" t="s">
        <v>43</v>
      </c>
      <c r="X125" s="49" t="s">
        <v>43</v>
      </c>
      <c r="Y125" s="49" t="s">
        <v>33</v>
      </c>
      <c r="AC125" t="str">
        <f>CONCATENATE($X$2,F125,Table3[[#This Row],[20]],Table3[[#This Row],[19]],Table3[[#This Row],[18]],Table3[[#This Row],[17]],Table3[[#This Row],[16]],Table3[[#This Row],[15]],Table3[[#This Row],[14]],Table3[[#This Row],[13]],Table3[[#This Row],[12]],Table3[[#This Row],[11]],Table3[[#This Row],[10]],Table3[[#This Row],[9]],Table3[[#This Row],[8]],Table3[[#This Row],[7]],Table3[[#This Row],[6]],Table3[[#This Row],[5]],Table3[[#This Row],[4]],Table3[[#This Row],[3]],Table3[[#This Row],[2]],Table3[[#This Row],[1]])</f>
        <v>.DB   4,0,4,1 , 0x00, 0x3f, 0xff, 0xff, 0xf3, 0x3f, 0xff, 0xff, 0xf3, 0x00</v>
      </c>
      <c r="AD125" s="43" t="s">
        <v>24</v>
      </c>
      <c r="AE125" t="str">
        <f>_xlfn.CONCAT(IF(MOD(Table3[[#Headers],[20]],2),"", ", 0x"), IFERROR(VLOOKUP(H125,Таблица1[],5,0),0))</f>
        <v>, 0x0</v>
      </c>
      <c r="AF125" t="str">
        <f>_xlfn.CONCAT(IF(MOD(Table3[[#Headers],[19]],2),"", ", 0x"), IFERROR(VLOOKUP(I125,Таблица1[],5,0),0))</f>
        <v>0</v>
      </c>
      <c r="AG125" t="str">
        <f>_xlfn.CONCAT(IF(MOD(Table3[[#Headers],[18]],2),"", ", 0x"), IFERROR(VLOOKUP(J125,Таблица1[],5,0),0))</f>
        <v>, 0x3</v>
      </c>
      <c r="AH125" t="str">
        <f>_xlfn.CONCAT(IF(MOD(Table3[[#Headers],[17]],2),"", ", 0x"), IFERROR(VLOOKUP(K125,Таблица1[],5,0),0))</f>
        <v>f</v>
      </c>
      <c r="AI125" t="str">
        <f>_xlfn.CONCAT(IF(MOD(Table3[[#Headers],[16]],2),"", ", 0x"), IFERROR(VLOOKUP(L125,Таблица1[],5,0),0))</f>
        <v>, 0xf</v>
      </c>
      <c r="AJ125" t="str">
        <f>_xlfn.CONCAT(IF(MOD(Table3[[#Headers],[15]],2),"", ", 0x"), IFERROR(VLOOKUP(M125,Таблица1[],5,0),0))</f>
        <v>f</v>
      </c>
      <c r="AK125" t="str">
        <f>_xlfn.CONCAT(IF(MOD(Table3[[#Headers],[14]],2),"", ", 0x"), IFERROR(VLOOKUP(N125,Таблица1[],5,0),0))</f>
        <v>, 0xf</v>
      </c>
      <c r="AL125" t="str">
        <f>_xlfn.CONCAT(IF(MOD(Table3[[#Headers],[13]],2),"", ", 0x"), IFERROR(VLOOKUP(O125,Таблица1[],5,0),0))</f>
        <v>f</v>
      </c>
      <c r="AM125" t="str">
        <f>_xlfn.CONCAT(IF(MOD(Table3[[#Headers],[12]],2),"", ", 0x"), IFERROR(VLOOKUP(P125,Таблица1[],5,0),0))</f>
        <v>, 0xf</v>
      </c>
      <c r="AN125" t="str">
        <f>_xlfn.CONCAT(IF(MOD(Table3[[#Headers],[11]],2),"", ", 0x"), IFERROR(VLOOKUP(Q125,Таблица1[],5,0),0))</f>
        <v>3</v>
      </c>
      <c r="AO125" t="str">
        <f>_xlfn.CONCAT(IF(MOD(Table3[[#Headers],[10]],2),"", ", 0x"), IFERROR(VLOOKUP(R125,Таблица1[],5,0),0))</f>
        <v>, 0x3</v>
      </c>
      <c r="AP125" t="str">
        <f>_xlfn.CONCAT(IF(MOD(Table3[[#Headers],[9]],2),"", ", 0x"), IFERROR(VLOOKUP(S125,Таблица1[],5,0),0))</f>
        <v>f</v>
      </c>
      <c r="AQ125" t="str">
        <f>_xlfn.CONCAT(IF(MOD(Table3[[#Headers],[8]],2),"", ", 0x"), IFERROR(VLOOKUP(T125,Таблица1[],5,0),0))</f>
        <v>, 0xf</v>
      </c>
      <c r="AR125" t="str">
        <f>_xlfn.CONCAT(IF(MOD(Table3[[#Headers],[7]],2),"", ", 0x"), IFERROR(VLOOKUP(U125,Таблица1[],5,0),0))</f>
        <v>f</v>
      </c>
      <c r="AS125" t="str">
        <f>_xlfn.CONCAT(IF(MOD(Table3[[#Headers],[6]],2),"", ", 0x"), IFERROR(VLOOKUP(V125,Таблица1[],5,0),0))</f>
        <v>, 0xf</v>
      </c>
      <c r="AT125" t="str">
        <f>_xlfn.CONCAT(IF(MOD(Table3[[#Headers],[5]],2),"", ", 0x"), IFERROR(VLOOKUP(W125,Таблица1[],5,0),0))</f>
        <v>f</v>
      </c>
      <c r="AU125" t="str">
        <f>_xlfn.CONCAT(IF(MOD(Table3[[#Headers],[4]],2),"", ", 0x"), IFERROR(VLOOKUP(X125,Таблица1[],5,0),0))</f>
        <v>, 0xf</v>
      </c>
      <c r="AV125" t="str">
        <f>_xlfn.CONCAT(IF(MOD(Table3[[#Headers],[3]],2),"", ", 0x"), IFERROR(VLOOKUP(Y125,Таблица1[],5,0),0))</f>
        <v>3</v>
      </c>
      <c r="AW125" t="str">
        <f>_xlfn.CONCAT(IF(MOD(Table3[[#Headers],[2]],2),"", ", 0x"), IFERROR(VLOOKUP(Z125,Таблица1[],5,0),0))</f>
        <v>, 0x0</v>
      </c>
      <c r="AX125" t="str">
        <f>_xlfn.CONCAT(IF(MOD(Table3[[#Headers],[1]],2),"", ", 0x"), IFERROR(VLOOKUP(AA125,Таблица1[],5,0),0))</f>
        <v>0</v>
      </c>
    </row>
    <row r="126" spans="2:50" x14ac:dyDescent="0.45">
      <c r="B126" s="43">
        <v>4</v>
      </c>
      <c r="C126" s="43">
        <v>0</v>
      </c>
      <c r="D126" s="43">
        <v>4</v>
      </c>
      <c r="E126" s="43">
        <v>1</v>
      </c>
      <c r="F126" t="str">
        <f t="shared" si="3"/>
        <v xml:space="preserve">4,0,4,1 </v>
      </c>
      <c r="I126" s="50" t="s">
        <v>33</v>
      </c>
      <c r="J126" s="50" t="s">
        <v>43</v>
      </c>
      <c r="K126" s="50" t="s">
        <v>43</v>
      </c>
      <c r="L126" s="50" t="s">
        <v>43</v>
      </c>
      <c r="M126" s="50" t="s">
        <v>43</v>
      </c>
      <c r="N126" s="50" t="s">
        <v>43</v>
      </c>
      <c r="O126" s="50" t="s">
        <v>43</v>
      </c>
      <c r="P126" s="50" t="s">
        <v>33</v>
      </c>
      <c r="Q126" s="50" t="s">
        <v>32</v>
      </c>
      <c r="R126" s="50" t="s">
        <v>32</v>
      </c>
      <c r="S126" s="50" t="s">
        <v>33</v>
      </c>
      <c r="T126" s="50" t="s">
        <v>43</v>
      </c>
      <c r="U126" s="50" t="s">
        <v>43</v>
      </c>
      <c r="V126" s="50" t="s">
        <v>43</v>
      </c>
      <c r="W126" s="50" t="s">
        <v>43</v>
      </c>
      <c r="X126" s="50" t="s">
        <v>43</v>
      </c>
      <c r="Y126" s="49" t="s">
        <v>43</v>
      </c>
      <c r="Z126" s="49" t="s">
        <v>33</v>
      </c>
      <c r="AC126" t="str">
        <f>CONCATENATE($X$2,F126,Table3[[#This Row],[20]],Table3[[#This Row],[19]],Table3[[#This Row],[18]],Table3[[#This Row],[17]],Table3[[#This Row],[16]],Table3[[#This Row],[15]],Table3[[#This Row],[14]],Table3[[#This Row],[13]],Table3[[#This Row],[12]],Table3[[#This Row],[11]],Table3[[#This Row],[10]],Table3[[#This Row],[9]],Table3[[#This Row],[8]],Table3[[#This Row],[7]],Table3[[#This Row],[6]],Table3[[#This Row],[5]],Table3[[#This Row],[4]],Table3[[#This Row],[3]],Table3[[#This Row],[2]],Table3[[#This Row],[1]])</f>
        <v>.DB   4,0,4,1 , 0x03, 0xff, 0xff, 0xff, 0x32, 0x23, 0xff, 0xff, 0xff, 0x30</v>
      </c>
      <c r="AD126" s="43" t="s">
        <v>24</v>
      </c>
      <c r="AE126" t="str">
        <f>_xlfn.CONCAT(IF(MOD(Table3[[#Headers],[20]],2),"", ", 0x"), IFERROR(VLOOKUP(H126,Таблица1[],5,0),0))</f>
        <v>, 0x0</v>
      </c>
      <c r="AF126" t="str">
        <f>_xlfn.CONCAT(IF(MOD(Table3[[#Headers],[19]],2),"", ", 0x"), IFERROR(VLOOKUP(I126,Таблица1[],5,0),0))</f>
        <v>3</v>
      </c>
      <c r="AG126" t="str">
        <f>_xlfn.CONCAT(IF(MOD(Table3[[#Headers],[18]],2),"", ", 0x"), IFERROR(VLOOKUP(J126,Таблица1[],5,0),0))</f>
        <v>, 0xf</v>
      </c>
      <c r="AH126" t="str">
        <f>_xlfn.CONCAT(IF(MOD(Table3[[#Headers],[17]],2),"", ", 0x"), IFERROR(VLOOKUP(K126,Таблица1[],5,0),0))</f>
        <v>f</v>
      </c>
      <c r="AI126" t="str">
        <f>_xlfn.CONCAT(IF(MOD(Table3[[#Headers],[16]],2),"", ", 0x"), IFERROR(VLOOKUP(L126,Таблица1[],5,0),0))</f>
        <v>, 0xf</v>
      </c>
      <c r="AJ126" t="str">
        <f>_xlfn.CONCAT(IF(MOD(Table3[[#Headers],[15]],2),"", ", 0x"), IFERROR(VLOOKUP(M126,Таблица1[],5,0),0))</f>
        <v>f</v>
      </c>
      <c r="AK126" t="str">
        <f>_xlfn.CONCAT(IF(MOD(Table3[[#Headers],[14]],2),"", ", 0x"), IFERROR(VLOOKUP(N126,Таблица1[],5,0),0))</f>
        <v>, 0xf</v>
      </c>
      <c r="AL126" t="str">
        <f>_xlfn.CONCAT(IF(MOD(Table3[[#Headers],[13]],2),"", ", 0x"), IFERROR(VLOOKUP(O126,Таблица1[],5,0),0))</f>
        <v>f</v>
      </c>
      <c r="AM126" t="str">
        <f>_xlfn.CONCAT(IF(MOD(Table3[[#Headers],[12]],2),"", ", 0x"), IFERROR(VLOOKUP(P126,Таблица1[],5,0),0))</f>
        <v>, 0x3</v>
      </c>
      <c r="AN126" t="str">
        <f>_xlfn.CONCAT(IF(MOD(Table3[[#Headers],[11]],2),"", ", 0x"), IFERROR(VLOOKUP(Q126,Таблица1[],5,0),0))</f>
        <v>2</v>
      </c>
      <c r="AO126" t="str">
        <f>_xlfn.CONCAT(IF(MOD(Table3[[#Headers],[10]],2),"", ", 0x"), IFERROR(VLOOKUP(R126,Таблица1[],5,0),0))</f>
        <v>, 0x2</v>
      </c>
      <c r="AP126" t="str">
        <f>_xlfn.CONCAT(IF(MOD(Table3[[#Headers],[9]],2),"", ", 0x"), IFERROR(VLOOKUP(S126,Таблица1[],5,0),0))</f>
        <v>3</v>
      </c>
      <c r="AQ126" t="str">
        <f>_xlfn.CONCAT(IF(MOD(Table3[[#Headers],[8]],2),"", ", 0x"), IFERROR(VLOOKUP(T126,Таблица1[],5,0),0))</f>
        <v>, 0xf</v>
      </c>
      <c r="AR126" t="str">
        <f>_xlfn.CONCAT(IF(MOD(Table3[[#Headers],[7]],2),"", ", 0x"), IFERROR(VLOOKUP(U126,Таблица1[],5,0),0))</f>
        <v>f</v>
      </c>
      <c r="AS126" t="str">
        <f>_xlfn.CONCAT(IF(MOD(Table3[[#Headers],[6]],2),"", ", 0x"), IFERROR(VLOOKUP(V126,Таблица1[],5,0),0))</f>
        <v>, 0xf</v>
      </c>
      <c r="AT126" t="str">
        <f>_xlfn.CONCAT(IF(MOD(Table3[[#Headers],[5]],2),"", ", 0x"), IFERROR(VLOOKUP(W126,Таблица1[],5,0),0))</f>
        <v>f</v>
      </c>
      <c r="AU126" t="str">
        <f>_xlfn.CONCAT(IF(MOD(Table3[[#Headers],[4]],2),"", ", 0x"), IFERROR(VLOOKUP(X126,Таблица1[],5,0),0))</f>
        <v>, 0xf</v>
      </c>
      <c r="AV126" t="str">
        <f>_xlfn.CONCAT(IF(MOD(Table3[[#Headers],[3]],2),"", ", 0x"), IFERROR(VLOOKUP(Y126,Таблица1[],5,0),0))</f>
        <v>f</v>
      </c>
      <c r="AW126" t="str">
        <f>_xlfn.CONCAT(IF(MOD(Table3[[#Headers],[2]],2),"", ", 0x"), IFERROR(VLOOKUP(Z126,Таблица1[],5,0),0))</f>
        <v>, 0x3</v>
      </c>
      <c r="AX126" t="str">
        <f>_xlfn.CONCAT(IF(MOD(Table3[[#Headers],[1]],2),"", ", 0x"), IFERROR(VLOOKUP(AA126,Таблица1[],5,0),0))</f>
        <v>0</v>
      </c>
    </row>
    <row r="127" spans="2:50" x14ac:dyDescent="0.45">
      <c r="B127" s="43">
        <v>5</v>
      </c>
      <c r="C127" s="43">
        <v>0</v>
      </c>
      <c r="D127" s="43">
        <v>20</v>
      </c>
      <c r="E127" s="43">
        <v>1</v>
      </c>
      <c r="F127" t="str">
        <f t="shared" si="3"/>
        <v xml:space="preserve">5,0,20,1 </v>
      </c>
      <c r="H127" s="50" t="s">
        <v>33</v>
      </c>
      <c r="I127" s="50" t="s">
        <v>43</v>
      </c>
      <c r="J127" s="50" t="s">
        <v>43</v>
      </c>
      <c r="K127" s="50" t="s">
        <v>43</v>
      </c>
      <c r="L127" s="50" t="s">
        <v>43</v>
      </c>
      <c r="M127" s="50" t="s">
        <v>43</v>
      </c>
      <c r="N127" s="50" t="s">
        <v>43</v>
      </c>
      <c r="O127" s="50" t="s">
        <v>33</v>
      </c>
      <c r="P127" s="50" t="s">
        <v>32</v>
      </c>
      <c r="Q127" s="50" t="s">
        <v>31</v>
      </c>
      <c r="R127" s="50" t="s">
        <v>31</v>
      </c>
      <c r="S127" s="50" t="s">
        <v>32</v>
      </c>
      <c r="T127" s="50" t="s">
        <v>33</v>
      </c>
      <c r="U127" s="50" t="s">
        <v>43</v>
      </c>
      <c r="V127" s="50" t="s">
        <v>43</v>
      </c>
      <c r="W127" s="50" t="s">
        <v>43</v>
      </c>
      <c r="X127" s="50" t="s">
        <v>43</v>
      </c>
      <c r="Y127" s="50" t="s">
        <v>43</v>
      </c>
      <c r="Z127" s="50" t="s">
        <v>43</v>
      </c>
      <c r="AA127" s="49" t="s">
        <v>33</v>
      </c>
      <c r="AC127" t="str">
        <f>CONCATENATE($X$2,F127,Table3[[#This Row],[20]],Table3[[#This Row],[19]],Table3[[#This Row],[18]],Table3[[#This Row],[17]],Table3[[#This Row],[16]],Table3[[#This Row],[15]],Table3[[#This Row],[14]],Table3[[#This Row],[13]],Table3[[#This Row],[12]],Table3[[#This Row],[11]],Table3[[#This Row],[10]],Table3[[#This Row],[9]],Table3[[#This Row],[8]],Table3[[#This Row],[7]],Table3[[#This Row],[6]],Table3[[#This Row],[5]],Table3[[#This Row],[4]],Table3[[#This Row],[3]],Table3[[#This Row],[2]],Table3[[#This Row],[1]])</f>
        <v>.DB   5,0,20,1 , 0x3f, 0xff, 0xff, 0xf3, 0x21, 0x12, 0x3f, 0xff, 0xff, 0xf3</v>
      </c>
      <c r="AD127" s="43" t="s">
        <v>24</v>
      </c>
      <c r="AE127" t="str">
        <f>_xlfn.CONCAT(IF(MOD(Table3[[#Headers],[20]],2),"", ", 0x"), IFERROR(VLOOKUP(H127,Таблица1[],5,0),0))</f>
        <v>, 0x3</v>
      </c>
      <c r="AF127" t="str">
        <f>_xlfn.CONCAT(IF(MOD(Table3[[#Headers],[19]],2),"", ", 0x"), IFERROR(VLOOKUP(I127,Таблица1[],5,0),0))</f>
        <v>f</v>
      </c>
      <c r="AG127" t="str">
        <f>_xlfn.CONCAT(IF(MOD(Table3[[#Headers],[18]],2),"", ", 0x"), IFERROR(VLOOKUP(J127,Таблица1[],5,0),0))</f>
        <v>, 0xf</v>
      </c>
      <c r="AH127" t="str">
        <f>_xlfn.CONCAT(IF(MOD(Table3[[#Headers],[17]],2),"", ", 0x"), IFERROR(VLOOKUP(K127,Таблица1[],5,0),0))</f>
        <v>f</v>
      </c>
      <c r="AI127" t="str">
        <f>_xlfn.CONCAT(IF(MOD(Table3[[#Headers],[16]],2),"", ", 0x"), IFERROR(VLOOKUP(L127,Таблица1[],5,0),0))</f>
        <v>, 0xf</v>
      </c>
      <c r="AJ127" t="str">
        <f>_xlfn.CONCAT(IF(MOD(Table3[[#Headers],[15]],2),"", ", 0x"), IFERROR(VLOOKUP(M127,Таблица1[],5,0),0))</f>
        <v>f</v>
      </c>
      <c r="AK127" t="str">
        <f>_xlfn.CONCAT(IF(MOD(Table3[[#Headers],[14]],2),"", ", 0x"), IFERROR(VLOOKUP(N127,Таблица1[],5,0),0))</f>
        <v>, 0xf</v>
      </c>
      <c r="AL127" t="str">
        <f>_xlfn.CONCAT(IF(MOD(Table3[[#Headers],[13]],2),"", ", 0x"), IFERROR(VLOOKUP(O127,Таблица1[],5,0),0))</f>
        <v>3</v>
      </c>
      <c r="AM127" t="str">
        <f>_xlfn.CONCAT(IF(MOD(Table3[[#Headers],[12]],2),"", ", 0x"), IFERROR(VLOOKUP(P127,Таблица1[],5,0),0))</f>
        <v>, 0x2</v>
      </c>
      <c r="AN127" t="str">
        <f>_xlfn.CONCAT(IF(MOD(Table3[[#Headers],[11]],2),"", ", 0x"), IFERROR(VLOOKUP(Q127,Таблица1[],5,0),0))</f>
        <v>1</v>
      </c>
      <c r="AO127" t="str">
        <f>_xlfn.CONCAT(IF(MOD(Table3[[#Headers],[10]],2),"", ", 0x"), IFERROR(VLOOKUP(R127,Таблица1[],5,0),0))</f>
        <v>, 0x1</v>
      </c>
      <c r="AP127" t="str">
        <f>_xlfn.CONCAT(IF(MOD(Table3[[#Headers],[9]],2),"", ", 0x"), IFERROR(VLOOKUP(S127,Таблица1[],5,0),0))</f>
        <v>2</v>
      </c>
      <c r="AQ127" t="str">
        <f>_xlfn.CONCAT(IF(MOD(Table3[[#Headers],[8]],2),"", ", 0x"), IFERROR(VLOOKUP(T127,Таблица1[],5,0),0))</f>
        <v>, 0x3</v>
      </c>
      <c r="AR127" t="str">
        <f>_xlfn.CONCAT(IF(MOD(Table3[[#Headers],[7]],2),"", ", 0x"), IFERROR(VLOOKUP(U127,Таблица1[],5,0),0))</f>
        <v>f</v>
      </c>
      <c r="AS127" t="str">
        <f>_xlfn.CONCAT(IF(MOD(Table3[[#Headers],[6]],2),"", ", 0x"), IFERROR(VLOOKUP(V127,Таблица1[],5,0),0))</f>
        <v>, 0xf</v>
      </c>
      <c r="AT127" t="str">
        <f>_xlfn.CONCAT(IF(MOD(Table3[[#Headers],[5]],2),"", ", 0x"), IFERROR(VLOOKUP(W127,Таблица1[],5,0),0))</f>
        <v>f</v>
      </c>
      <c r="AU127" t="str">
        <f>_xlfn.CONCAT(IF(MOD(Table3[[#Headers],[4]],2),"", ", 0x"), IFERROR(VLOOKUP(X127,Таблица1[],5,0),0))</f>
        <v>, 0xf</v>
      </c>
      <c r="AV127" t="str">
        <f>_xlfn.CONCAT(IF(MOD(Table3[[#Headers],[3]],2),"", ", 0x"), IFERROR(VLOOKUP(Y127,Таблица1[],5,0),0))</f>
        <v>f</v>
      </c>
      <c r="AW127" t="str">
        <f>_xlfn.CONCAT(IF(MOD(Table3[[#Headers],[2]],2),"", ", 0x"), IFERROR(VLOOKUP(Z127,Таблица1[],5,0),0))</f>
        <v>, 0xf</v>
      </c>
      <c r="AX127" t="str">
        <f>_xlfn.CONCAT(IF(MOD(Table3[[#Headers],[1]],2),"", ", 0x"), IFERROR(VLOOKUP(AA127,Таблица1[],5,0),0))</f>
        <v>3</v>
      </c>
    </row>
    <row r="128" spans="2:50" x14ac:dyDescent="0.45">
      <c r="B128" s="43">
        <v>5</v>
      </c>
      <c r="C128" s="43">
        <v>0</v>
      </c>
      <c r="D128" s="43">
        <v>20</v>
      </c>
      <c r="E128" s="43">
        <v>1</v>
      </c>
      <c r="F128" t="str">
        <f t="shared" si="3"/>
        <v xml:space="preserve">5,0,20,1 </v>
      </c>
      <c r="H128" s="50" t="s">
        <v>43</v>
      </c>
      <c r="I128" s="50" t="s">
        <v>43</v>
      </c>
      <c r="J128" s="50" t="s">
        <v>43</v>
      </c>
      <c r="K128" s="50" t="s">
        <v>43</v>
      </c>
      <c r="L128" s="50" t="s">
        <v>43</v>
      </c>
      <c r="M128" s="50" t="s">
        <v>43</v>
      </c>
      <c r="N128" s="50" t="s">
        <v>33</v>
      </c>
      <c r="O128" s="50" t="s">
        <v>32</v>
      </c>
      <c r="P128" s="50" t="s">
        <v>31</v>
      </c>
      <c r="Q128" s="50" t="s">
        <v>40</v>
      </c>
      <c r="R128" s="50" t="s">
        <v>40</v>
      </c>
      <c r="S128" s="50" t="s">
        <v>31</v>
      </c>
      <c r="T128" s="50" t="s">
        <v>32</v>
      </c>
      <c r="U128" s="50" t="s">
        <v>33</v>
      </c>
      <c r="V128" s="50" t="s">
        <v>43</v>
      </c>
      <c r="W128" s="50" t="s">
        <v>43</v>
      </c>
      <c r="X128" s="50" t="s">
        <v>43</v>
      </c>
      <c r="Y128" s="50" t="s">
        <v>43</v>
      </c>
      <c r="Z128" s="50" t="s">
        <v>43</v>
      </c>
      <c r="AA128" s="49" t="s">
        <v>43</v>
      </c>
      <c r="AC128" t="str">
        <f>CONCATENATE($X$2,F128,Table3[[#This Row],[20]],Table3[[#This Row],[19]],Table3[[#This Row],[18]],Table3[[#This Row],[17]],Table3[[#This Row],[16]],Table3[[#This Row],[15]],Table3[[#This Row],[14]],Table3[[#This Row],[13]],Table3[[#This Row],[12]],Table3[[#This Row],[11]],Table3[[#This Row],[10]],Table3[[#This Row],[9]],Table3[[#This Row],[8]],Table3[[#This Row],[7]],Table3[[#This Row],[6]],Table3[[#This Row],[5]],Table3[[#This Row],[4]],Table3[[#This Row],[3]],Table3[[#This Row],[2]],Table3[[#This Row],[1]])</f>
        <v>.DB   5,0,20,1 , 0xff, 0xff, 0xff, 0x32, 0x17, 0x71, 0x23, 0xff, 0xff, 0xff</v>
      </c>
      <c r="AD128" s="43" t="s">
        <v>24</v>
      </c>
      <c r="AE128" t="str">
        <f>_xlfn.CONCAT(IF(MOD(Table3[[#Headers],[20]],2),"", ", 0x"), IFERROR(VLOOKUP(H128,Таблица1[],5,0),0))</f>
        <v>, 0xf</v>
      </c>
      <c r="AF128" t="str">
        <f>_xlfn.CONCAT(IF(MOD(Table3[[#Headers],[19]],2),"", ", 0x"), IFERROR(VLOOKUP(I128,Таблица1[],5,0),0))</f>
        <v>f</v>
      </c>
      <c r="AG128" t="str">
        <f>_xlfn.CONCAT(IF(MOD(Table3[[#Headers],[18]],2),"", ", 0x"), IFERROR(VLOOKUP(J128,Таблица1[],5,0),0))</f>
        <v>, 0xf</v>
      </c>
      <c r="AH128" t="str">
        <f>_xlfn.CONCAT(IF(MOD(Table3[[#Headers],[17]],2),"", ", 0x"), IFERROR(VLOOKUP(K128,Таблица1[],5,0),0))</f>
        <v>f</v>
      </c>
      <c r="AI128" t="str">
        <f>_xlfn.CONCAT(IF(MOD(Table3[[#Headers],[16]],2),"", ", 0x"), IFERROR(VLOOKUP(L128,Таблица1[],5,0),0))</f>
        <v>, 0xf</v>
      </c>
      <c r="AJ128" t="str">
        <f>_xlfn.CONCAT(IF(MOD(Table3[[#Headers],[15]],2),"", ", 0x"), IFERROR(VLOOKUP(M128,Таблица1[],5,0),0))</f>
        <v>f</v>
      </c>
      <c r="AK128" t="str">
        <f>_xlfn.CONCAT(IF(MOD(Table3[[#Headers],[14]],2),"", ", 0x"), IFERROR(VLOOKUP(N128,Таблица1[],5,0),0))</f>
        <v>, 0x3</v>
      </c>
      <c r="AL128" t="str">
        <f>_xlfn.CONCAT(IF(MOD(Table3[[#Headers],[13]],2),"", ", 0x"), IFERROR(VLOOKUP(O128,Таблица1[],5,0),0))</f>
        <v>2</v>
      </c>
      <c r="AM128" t="str">
        <f>_xlfn.CONCAT(IF(MOD(Table3[[#Headers],[12]],2),"", ", 0x"), IFERROR(VLOOKUP(P128,Таблица1[],5,0),0))</f>
        <v>, 0x1</v>
      </c>
      <c r="AN128" t="str">
        <f>_xlfn.CONCAT(IF(MOD(Table3[[#Headers],[11]],2),"", ", 0x"), IFERROR(VLOOKUP(Q128,Таблица1[],5,0),0))</f>
        <v>7</v>
      </c>
      <c r="AO128" t="str">
        <f>_xlfn.CONCAT(IF(MOD(Table3[[#Headers],[10]],2),"", ", 0x"), IFERROR(VLOOKUP(R128,Таблица1[],5,0),0))</f>
        <v>, 0x7</v>
      </c>
      <c r="AP128" t="str">
        <f>_xlfn.CONCAT(IF(MOD(Table3[[#Headers],[9]],2),"", ", 0x"), IFERROR(VLOOKUP(S128,Таблица1[],5,0),0))</f>
        <v>1</v>
      </c>
      <c r="AQ128" t="str">
        <f>_xlfn.CONCAT(IF(MOD(Table3[[#Headers],[8]],2),"", ", 0x"), IFERROR(VLOOKUP(T128,Таблица1[],5,0),0))</f>
        <v>, 0x2</v>
      </c>
      <c r="AR128" t="str">
        <f>_xlfn.CONCAT(IF(MOD(Table3[[#Headers],[7]],2),"", ", 0x"), IFERROR(VLOOKUP(U128,Таблица1[],5,0),0))</f>
        <v>3</v>
      </c>
      <c r="AS128" t="str">
        <f>_xlfn.CONCAT(IF(MOD(Table3[[#Headers],[6]],2),"", ", 0x"), IFERROR(VLOOKUP(V128,Таблица1[],5,0),0))</f>
        <v>, 0xf</v>
      </c>
      <c r="AT128" t="str">
        <f>_xlfn.CONCAT(IF(MOD(Table3[[#Headers],[5]],2),"", ", 0x"), IFERROR(VLOOKUP(W128,Таблица1[],5,0),0))</f>
        <v>f</v>
      </c>
      <c r="AU128" t="str">
        <f>_xlfn.CONCAT(IF(MOD(Table3[[#Headers],[4]],2),"", ", 0x"), IFERROR(VLOOKUP(X128,Таблица1[],5,0),0))</f>
        <v>, 0xf</v>
      </c>
      <c r="AV128" t="str">
        <f>_xlfn.CONCAT(IF(MOD(Table3[[#Headers],[3]],2),"", ", 0x"), IFERROR(VLOOKUP(Y128,Таблица1[],5,0),0))</f>
        <v>f</v>
      </c>
      <c r="AW128" t="str">
        <f>_xlfn.CONCAT(IF(MOD(Table3[[#Headers],[2]],2),"", ", 0x"), IFERROR(VLOOKUP(Z128,Таблица1[],5,0),0))</f>
        <v>, 0xf</v>
      </c>
      <c r="AX128" t="str">
        <f>_xlfn.CONCAT(IF(MOD(Table3[[#Headers],[1]],2),"", ", 0x"), IFERROR(VLOOKUP(AA128,Таблица1[],5,0),0))</f>
        <v>f</v>
      </c>
    </row>
    <row r="129" spans="2:50" x14ac:dyDescent="0.45">
      <c r="B129" s="43">
        <v>6</v>
      </c>
      <c r="C129" s="43">
        <v>0</v>
      </c>
      <c r="D129" s="43">
        <v>20</v>
      </c>
      <c r="E129" s="43">
        <v>1</v>
      </c>
      <c r="F129" t="str">
        <f t="shared" si="3"/>
        <v xml:space="preserve">6,0,20,1 </v>
      </c>
      <c r="H129" s="50" t="s">
        <v>43</v>
      </c>
      <c r="I129" s="50" t="s">
        <v>43</v>
      </c>
      <c r="J129" s="50" t="s">
        <v>43</v>
      </c>
      <c r="K129" s="50" t="s">
        <v>43</v>
      </c>
      <c r="L129" s="50" t="s">
        <v>43</v>
      </c>
      <c r="M129" s="50" t="s">
        <v>33</v>
      </c>
      <c r="N129" s="50" t="s">
        <v>32</v>
      </c>
      <c r="O129" s="50" t="s">
        <v>31</v>
      </c>
      <c r="P129" s="50" t="s">
        <v>40</v>
      </c>
      <c r="Q129" s="50" t="s">
        <v>39</v>
      </c>
      <c r="R129" s="50" t="s">
        <v>39</v>
      </c>
      <c r="S129" s="50" t="s">
        <v>40</v>
      </c>
      <c r="T129" s="50" t="s">
        <v>31</v>
      </c>
      <c r="U129" s="50" t="s">
        <v>32</v>
      </c>
      <c r="V129" s="50" t="s">
        <v>33</v>
      </c>
      <c r="W129" s="50" t="s">
        <v>43</v>
      </c>
      <c r="X129" s="50" t="s">
        <v>43</v>
      </c>
      <c r="Y129" s="50" t="s">
        <v>43</v>
      </c>
      <c r="Z129" s="50" t="s">
        <v>43</v>
      </c>
      <c r="AA129" s="49" t="s">
        <v>43</v>
      </c>
      <c r="AC129" t="str">
        <f>CONCATENATE($X$2,F129,Table3[[#This Row],[20]],Table3[[#This Row],[19]],Table3[[#This Row],[18]],Table3[[#This Row],[17]],Table3[[#This Row],[16]],Table3[[#This Row],[15]],Table3[[#This Row],[14]],Table3[[#This Row],[13]],Table3[[#This Row],[12]],Table3[[#This Row],[11]],Table3[[#This Row],[10]],Table3[[#This Row],[9]],Table3[[#This Row],[8]],Table3[[#This Row],[7]],Table3[[#This Row],[6]],Table3[[#This Row],[5]],Table3[[#This Row],[4]],Table3[[#This Row],[3]],Table3[[#This Row],[2]],Table3[[#This Row],[1]])</f>
        <v>.DB   6,0,20,1 , 0xff, 0xff, 0xf3, 0x21, 0x76, 0x67, 0x12, 0x3f, 0xff, 0xff</v>
      </c>
      <c r="AD129" s="43" t="s">
        <v>24</v>
      </c>
      <c r="AE129" t="str">
        <f>_xlfn.CONCAT(IF(MOD(Table3[[#Headers],[20]],2),"", ", 0x"), IFERROR(VLOOKUP(H129,Таблица1[],5,0),0))</f>
        <v>, 0xf</v>
      </c>
      <c r="AF129" t="str">
        <f>_xlfn.CONCAT(IF(MOD(Table3[[#Headers],[19]],2),"", ", 0x"), IFERROR(VLOOKUP(I129,Таблица1[],5,0),0))</f>
        <v>f</v>
      </c>
      <c r="AG129" t="str">
        <f>_xlfn.CONCAT(IF(MOD(Table3[[#Headers],[18]],2),"", ", 0x"), IFERROR(VLOOKUP(J129,Таблица1[],5,0),0))</f>
        <v>, 0xf</v>
      </c>
      <c r="AH129" t="str">
        <f>_xlfn.CONCAT(IF(MOD(Table3[[#Headers],[17]],2),"", ", 0x"), IFERROR(VLOOKUP(K129,Таблица1[],5,0),0))</f>
        <v>f</v>
      </c>
      <c r="AI129" t="str">
        <f>_xlfn.CONCAT(IF(MOD(Table3[[#Headers],[16]],2),"", ", 0x"), IFERROR(VLOOKUP(L129,Таблица1[],5,0),0))</f>
        <v>, 0xf</v>
      </c>
      <c r="AJ129" t="str">
        <f>_xlfn.CONCAT(IF(MOD(Table3[[#Headers],[15]],2),"", ", 0x"), IFERROR(VLOOKUP(M129,Таблица1[],5,0),0))</f>
        <v>3</v>
      </c>
      <c r="AK129" t="str">
        <f>_xlfn.CONCAT(IF(MOD(Table3[[#Headers],[14]],2),"", ", 0x"), IFERROR(VLOOKUP(N129,Таблица1[],5,0),0))</f>
        <v>, 0x2</v>
      </c>
      <c r="AL129" t="str">
        <f>_xlfn.CONCAT(IF(MOD(Table3[[#Headers],[13]],2),"", ", 0x"), IFERROR(VLOOKUP(O129,Таблица1[],5,0),0))</f>
        <v>1</v>
      </c>
      <c r="AM129" t="str">
        <f>_xlfn.CONCAT(IF(MOD(Table3[[#Headers],[12]],2),"", ", 0x"), IFERROR(VLOOKUP(P129,Таблица1[],5,0),0))</f>
        <v>, 0x7</v>
      </c>
      <c r="AN129" t="str">
        <f>_xlfn.CONCAT(IF(MOD(Table3[[#Headers],[11]],2),"", ", 0x"), IFERROR(VLOOKUP(Q129,Таблица1[],5,0),0))</f>
        <v>6</v>
      </c>
      <c r="AO129" t="str">
        <f>_xlfn.CONCAT(IF(MOD(Table3[[#Headers],[10]],2),"", ", 0x"), IFERROR(VLOOKUP(R129,Таблица1[],5,0),0))</f>
        <v>, 0x6</v>
      </c>
      <c r="AP129" t="str">
        <f>_xlfn.CONCAT(IF(MOD(Table3[[#Headers],[9]],2),"", ", 0x"), IFERROR(VLOOKUP(S129,Таблица1[],5,0),0))</f>
        <v>7</v>
      </c>
      <c r="AQ129" t="str">
        <f>_xlfn.CONCAT(IF(MOD(Table3[[#Headers],[8]],2),"", ", 0x"), IFERROR(VLOOKUP(T129,Таблица1[],5,0),0))</f>
        <v>, 0x1</v>
      </c>
      <c r="AR129" t="str">
        <f>_xlfn.CONCAT(IF(MOD(Table3[[#Headers],[7]],2),"", ", 0x"), IFERROR(VLOOKUP(U129,Таблица1[],5,0),0))</f>
        <v>2</v>
      </c>
      <c r="AS129" t="str">
        <f>_xlfn.CONCAT(IF(MOD(Table3[[#Headers],[6]],2),"", ", 0x"), IFERROR(VLOOKUP(V129,Таблица1[],5,0),0))</f>
        <v>, 0x3</v>
      </c>
      <c r="AT129" t="str">
        <f>_xlfn.CONCAT(IF(MOD(Table3[[#Headers],[5]],2),"", ", 0x"), IFERROR(VLOOKUP(W129,Таблица1[],5,0),0))</f>
        <v>f</v>
      </c>
      <c r="AU129" t="str">
        <f>_xlfn.CONCAT(IF(MOD(Table3[[#Headers],[4]],2),"", ", 0x"), IFERROR(VLOOKUP(X129,Таблица1[],5,0),0))</f>
        <v>, 0xf</v>
      </c>
      <c r="AV129" t="str">
        <f>_xlfn.CONCAT(IF(MOD(Table3[[#Headers],[3]],2),"", ", 0x"), IFERROR(VLOOKUP(Y129,Таблица1[],5,0),0))</f>
        <v>f</v>
      </c>
      <c r="AW129" t="str">
        <f>_xlfn.CONCAT(IF(MOD(Table3[[#Headers],[2]],2),"", ", 0x"), IFERROR(VLOOKUP(Z129,Таблица1[],5,0),0))</f>
        <v>, 0xf</v>
      </c>
      <c r="AX129" t="str">
        <f>_xlfn.CONCAT(IF(MOD(Table3[[#Headers],[1]],2),"", ", 0x"), IFERROR(VLOOKUP(AA129,Таблица1[],5,0),0))</f>
        <v>f</v>
      </c>
    </row>
    <row r="130" spans="2:50" x14ac:dyDescent="0.45">
      <c r="B130" s="43">
        <v>6</v>
      </c>
      <c r="C130" s="43">
        <v>0</v>
      </c>
      <c r="D130" s="43">
        <v>20</v>
      </c>
      <c r="E130" s="43">
        <v>1</v>
      </c>
      <c r="F130" t="str">
        <f t="shared" si="3"/>
        <v xml:space="preserve">6,0,20,1 </v>
      </c>
      <c r="H130" s="50" t="s">
        <v>43</v>
      </c>
      <c r="I130" s="50" t="s">
        <v>43</v>
      </c>
      <c r="J130" s="50" t="s">
        <v>43</v>
      </c>
      <c r="K130" s="50" t="s">
        <v>43</v>
      </c>
      <c r="L130" s="50" t="s">
        <v>33</v>
      </c>
      <c r="M130" s="50" t="s">
        <v>32</v>
      </c>
      <c r="N130" s="50" t="s">
        <v>31</v>
      </c>
      <c r="O130" s="50" t="s">
        <v>40</v>
      </c>
      <c r="P130" s="50" t="s">
        <v>39</v>
      </c>
      <c r="Q130" s="50" t="s">
        <v>37</v>
      </c>
      <c r="R130" s="50" t="s">
        <v>37</v>
      </c>
      <c r="S130" s="50" t="s">
        <v>39</v>
      </c>
      <c r="T130" s="50" t="s">
        <v>40</v>
      </c>
      <c r="U130" s="50" t="s">
        <v>31</v>
      </c>
      <c r="V130" s="50" t="s">
        <v>32</v>
      </c>
      <c r="W130" s="50" t="s">
        <v>33</v>
      </c>
      <c r="X130" s="50" t="s">
        <v>43</v>
      </c>
      <c r="Y130" s="50" t="s">
        <v>43</v>
      </c>
      <c r="Z130" s="50" t="s">
        <v>43</v>
      </c>
      <c r="AA130" s="49" t="s">
        <v>43</v>
      </c>
      <c r="AC130" t="str">
        <f>CONCATENATE($X$2,F130,Table3[[#This Row],[20]],Table3[[#This Row],[19]],Table3[[#This Row],[18]],Table3[[#This Row],[17]],Table3[[#This Row],[16]],Table3[[#This Row],[15]],Table3[[#This Row],[14]],Table3[[#This Row],[13]],Table3[[#This Row],[12]],Table3[[#This Row],[11]],Table3[[#This Row],[10]],Table3[[#This Row],[9]],Table3[[#This Row],[8]],Table3[[#This Row],[7]],Table3[[#This Row],[6]],Table3[[#This Row],[5]],Table3[[#This Row],[4]],Table3[[#This Row],[3]],Table3[[#This Row],[2]],Table3[[#This Row],[1]])</f>
        <v>.DB   6,0,20,1 , 0xff, 0xff, 0x32, 0x17, 0x65, 0x56, 0x71, 0x23, 0xff, 0xff</v>
      </c>
      <c r="AD130" s="43" t="s">
        <v>24</v>
      </c>
      <c r="AE130" t="str">
        <f>_xlfn.CONCAT(IF(MOD(Table3[[#Headers],[20]],2),"", ", 0x"), IFERROR(VLOOKUP(H130,Таблица1[],5,0),0))</f>
        <v>, 0xf</v>
      </c>
      <c r="AF130" t="str">
        <f>_xlfn.CONCAT(IF(MOD(Table3[[#Headers],[19]],2),"", ", 0x"), IFERROR(VLOOKUP(I130,Таблица1[],5,0),0))</f>
        <v>f</v>
      </c>
      <c r="AG130" t="str">
        <f>_xlfn.CONCAT(IF(MOD(Table3[[#Headers],[18]],2),"", ", 0x"), IFERROR(VLOOKUP(J130,Таблица1[],5,0),0))</f>
        <v>, 0xf</v>
      </c>
      <c r="AH130" t="str">
        <f>_xlfn.CONCAT(IF(MOD(Table3[[#Headers],[17]],2),"", ", 0x"), IFERROR(VLOOKUP(K130,Таблица1[],5,0),0))</f>
        <v>f</v>
      </c>
      <c r="AI130" t="str">
        <f>_xlfn.CONCAT(IF(MOD(Table3[[#Headers],[16]],2),"", ", 0x"), IFERROR(VLOOKUP(L130,Таблица1[],5,0),0))</f>
        <v>, 0x3</v>
      </c>
      <c r="AJ130" t="str">
        <f>_xlfn.CONCAT(IF(MOD(Table3[[#Headers],[15]],2),"", ", 0x"), IFERROR(VLOOKUP(M130,Таблица1[],5,0),0))</f>
        <v>2</v>
      </c>
      <c r="AK130" t="str">
        <f>_xlfn.CONCAT(IF(MOD(Table3[[#Headers],[14]],2),"", ", 0x"), IFERROR(VLOOKUP(N130,Таблица1[],5,0),0))</f>
        <v>, 0x1</v>
      </c>
      <c r="AL130" t="str">
        <f>_xlfn.CONCAT(IF(MOD(Table3[[#Headers],[13]],2),"", ", 0x"), IFERROR(VLOOKUP(O130,Таблица1[],5,0),0))</f>
        <v>7</v>
      </c>
      <c r="AM130" t="str">
        <f>_xlfn.CONCAT(IF(MOD(Table3[[#Headers],[12]],2),"", ", 0x"), IFERROR(VLOOKUP(P130,Таблица1[],5,0),0))</f>
        <v>, 0x6</v>
      </c>
      <c r="AN130" t="str">
        <f>_xlfn.CONCAT(IF(MOD(Table3[[#Headers],[11]],2),"", ", 0x"), IFERROR(VLOOKUP(Q130,Таблица1[],5,0),0))</f>
        <v>5</v>
      </c>
      <c r="AO130" t="str">
        <f>_xlfn.CONCAT(IF(MOD(Table3[[#Headers],[10]],2),"", ", 0x"), IFERROR(VLOOKUP(R130,Таблица1[],5,0),0))</f>
        <v>, 0x5</v>
      </c>
      <c r="AP130" t="str">
        <f>_xlfn.CONCAT(IF(MOD(Table3[[#Headers],[9]],2),"", ", 0x"), IFERROR(VLOOKUP(S130,Таблица1[],5,0),0))</f>
        <v>6</v>
      </c>
      <c r="AQ130" t="str">
        <f>_xlfn.CONCAT(IF(MOD(Table3[[#Headers],[8]],2),"", ", 0x"), IFERROR(VLOOKUP(T130,Таблица1[],5,0),0))</f>
        <v>, 0x7</v>
      </c>
      <c r="AR130" t="str">
        <f>_xlfn.CONCAT(IF(MOD(Table3[[#Headers],[7]],2),"", ", 0x"), IFERROR(VLOOKUP(U130,Таблица1[],5,0),0))</f>
        <v>1</v>
      </c>
      <c r="AS130" t="str">
        <f>_xlfn.CONCAT(IF(MOD(Table3[[#Headers],[6]],2),"", ", 0x"), IFERROR(VLOOKUP(V130,Таблица1[],5,0),0))</f>
        <v>, 0x2</v>
      </c>
      <c r="AT130" t="str">
        <f>_xlfn.CONCAT(IF(MOD(Table3[[#Headers],[5]],2),"", ", 0x"), IFERROR(VLOOKUP(W130,Таблица1[],5,0),0))</f>
        <v>3</v>
      </c>
      <c r="AU130" t="str">
        <f>_xlfn.CONCAT(IF(MOD(Table3[[#Headers],[4]],2),"", ", 0x"), IFERROR(VLOOKUP(X130,Таблица1[],5,0),0))</f>
        <v>, 0xf</v>
      </c>
      <c r="AV130" t="str">
        <f>_xlfn.CONCAT(IF(MOD(Table3[[#Headers],[3]],2),"", ", 0x"), IFERROR(VLOOKUP(Y130,Таблица1[],5,0),0))</f>
        <v>f</v>
      </c>
      <c r="AW130" t="str">
        <f>_xlfn.CONCAT(IF(MOD(Table3[[#Headers],[2]],2),"", ", 0x"), IFERROR(VLOOKUP(Z130,Таблица1[],5,0),0))</f>
        <v>, 0xf</v>
      </c>
      <c r="AX130" t="str">
        <f>_xlfn.CONCAT(IF(MOD(Table3[[#Headers],[1]],2),"", ", 0x"), IFERROR(VLOOKUP(AA130,Таблица1[],5,0),0))</f>
        <v>f</v>
      </c>
    </row>
    <row r="131" spans="2:50" x14ac:dyDescent="0.45">
      <c r="B131" s="43">
        <v>7</v>
      </c>
      <c r="C131" s="43">
        <v>0</v>
      </c>
      <c r="D131" s="43">
        <v>20</v>
      </c>
      <c r="E131" s="43">
        <v>1</v>
      </c>
      <c r="F131" t="str">
        <f t="shared" si="3"/>
        <v xml:space="preserve">7,0,20,1 </v>
      </c>
      <c r="H131" s="50" t="s">
        <v>43</v>
      </c>
      <c r="I131" s="50" t="s">
        <v>43</v>
      </c>
      <c r="J131" s="50" t="s">
        <v>43</v>
      </c>
      <c r="K131" s="50" t="s">
        <v>33</v>
      </c>
      <c r="L131" s="50" t="s">
        <v>32</v>
      </c>
      <c r="M131" s="50" t="s">
        <v>31</v>
      </c>
      <c r="N131" s="50" t="s">
        <v>40</v>
      </c>
      <c r="O131" s="50" t="s">
        <v>39</v>
      </c>
      <c r="P131" s="50" t="s">
        <v>37</v>
      </c>
      <c r="Q131" s="50" t="s">
        <v>35</v>
      </c>
      <c r="R131" s="50" t="s">
        <v>35</v>
      </c>
      <c r="S131" s="50" t="s">
        <v>37</v>
      </c>
      <c r="T131" s="50" t="s">
        <v>39</v>
      </c>
      <c r="U131" s="50" t="s">
        <v>40</v>
      </c>
      <c r="V131" s="50" t="s">
        <v>31</v>
      </c>
      <c r="W131" s="50" t="s">
        <v>32</v>
      </c>
      <c r="X131" s="50" t="s">
        <v>33</v>
      </c>
      <c r="Y131" s="50" t="s">
        <v>43</v>
      </c>
      <c r="Z131" s="50" t="s">
        <v>43</v>
      </c>
      <c r="AA131" s="49" t="s">
        <v>43</v>
      </c>
      <c r="AC131" t="str">
        <f>CONCATENATE($X$2,F131,Table3[[#This Row],[20]],Table3[[#This Row],[19]],Table3[[#This Row],[18]],Table3[[#This Row],[17]],Table3[[#This Row],[16]],Table3[[#This Row],[15]],Table3[[#This Row],[14]],Table3[[#This Row],[13]],Table3[[#This Row],[12]],Table3[[#This Row],[11]],Table3[[#This Row],[10]],Table3[[#This Row],[9]],Table3[[#This Row],[8]],Table3[[#This Row],[7]],Table3[[#This Row],[6]],Table3[[#This Row],[5]],Table3[[#This Row],[4]],Table3[[#This Row],[3]],Table3[[#This Row],[2]],Table3[[#This Row],[1]])</f>
        <v>.DB   7,0,20,1 , 0xff, 0xf3, 0x21, 0x76, 0x54, 0x45, 0x67, 0x12, 0x3f, 0xff</v>
      </c>
      <c r="AD131" s="43" t="s">
        <v>24</v>
      </c>
      <c r="AE131" t="str">
        <f>_xlfn.CONCAT(IF(MOD(Table3[[#Headers],[20]],2),"", ", 0x"), IFERROR(VLOOKUP(H131,Таблица1[],5,0),0))</f>
        <v>, 0xf</v>
      </c>
      <c r="AF131" t="str">
        <f>_xlfn.CONCAT(IF(MOD(Table3[[#Headers],[19]],2),"", ", 0x"), IFERROR(VLOOKUP(I131,Таблица1[],5,0),0))</f>
        <v>f</v>
      </c>
      <c r="AG131" t="str">
        <f>_xlfn.CONCAT(IF(MOD(Table3[[#Headers],[18]],2),"", ", 0x"), IFERROR(VLOOKUP(J131,Таблица1[],5,0),0))</f>
        <v>, 0xf</v>
      </c>
      <c r="AH131" t="str">
        <f>_xlfn.CONCAT(IF(MOD(Table3[[#Headers],[17]],2),"", ", 0x"), IFERROR(VLOOKUP(K131,Таблица1[],5,0),0))</f>
        <v>3</v>
      </c>
      <c r="AI131" t="str">
        <f>_xlfn.CONCAT(IF(MOD(Table3[[#Headers],[16]],2),"", ", 0x"), IFERROR(VLOOKUP(L131,Таблица1[],5,0),0))</f>
        <v>, 0x2</v>
      </c>
      <c r="AJ131" t="str">
        <f>_xlfn.CONCAT(IF(MOD(Table3[[#Headers],[15]],2),"", ", 0x"), IFERROR(VLOOKUP(M131,Таблица1[],5,0),0))</f>
        <v>1</v>
      </c>
      <c r="AK131" t="str">
        <f>_xlfn.CONCAT(IF(MOD(Table3[[#Headers],[14]],2),"", ", 0x"), IFERROR(VLOOKUP(N131,Таблица1[],5,0),0))</f>
        <v>, 0x7</v>
      </c>
      <c r="AL131" t="str">
        <f>_xlfn.CONCAT(IF(MOD(Table3[[#Headers],[13]],2),"", ", 0x"), IFERROR(VLOOKUP(O131,Таблица1[],5,0),0))</f>
        <v>6</v>
      </c>
      <c r="AM131" t="str">
        <f>_xlfn.CONCAT(IF(MOD(Table3[[#Headers],[12]],2),"", ", 0x"), IFERROR(VLOOKUP(P131,Таблица1[],5,0),0))</f>
        <v>, 0x5</v>
      </c>
      <c r="AN131" t="str">
        <f>_xlfn.CONCAT(IF(MOD(Table3[[#Headers],[11]],2),"", ", 0x"), IFERROR(VLOOKUP(Q131,Таблица1[],5,0),0))</f>
        <v>4</v>
      </c>
      <c r="AO131" t="str">
        <f>_xlfn.CONCAT(IF(MOD(Table3[[#Headers],[10]],2),"", ", 0x"), IFERROR(VLOOKUP(R131,Таблица1[],5,0),0))</f>
        <v>, 0x4</v>
      </c>
      <c r="AP131" t="str">
        <f>_xlfn.CONCAT(IF(MOD(Table3[[#Headers],[9]],2),"", ", 0x"), IFERROR(VLOOKUP(S131,Таблица1[],5,0),0))</f>
        <v>5</v>
      </c>
      <c r="AQ131" t="str">
        <f>_xlfn.CONCAT(IF(MOD(Table3[[#Headers],[8]],2),"", ", 0x"), IFERROR(VLOOKUP(T131,Таблица1[],5,0),0))</f>
        <v>, 0x6</v>
      </c>
      <c r="AR131" t="str">
        <f>_xlfn.CONCAT(IF(MOD(Table3[[#Headers],[7]],2),"", ", 0x"), IFERROR(VLOOKUP(U131,Таблица1[],5,0),0))</f>
        <v>7</v>
      </c>
      <c r="AS131" t="str">
        <f>_xlfn.CONCAT(IF(MOD(Table3[[#Headers],[6]],2),"", ", 0x"), IFERROR(VLOOKUP(V131,Таблица1[],5,0),0))</f>
        <v>, 0x1</v>
      </c>
      <c r="AT131" t="str">
        <f>_xlfn.CONCAT(IF(MOD(Table3[[#Headers],[5]],2),"", ", 0x"), IFERROR(VLOOKUP(W131,Таблица1[],5,0),0))</f>
        <v>2</v>
      </c>
      <c r="AU131" t="str">
        <f>_xlfn.CONCAT(IF(MOD(Table3[[#Headers],[4]],2),"", ", 0x"), IFERROR(VLOOKUP(X131,Таблица1[],5,0),0))</f>
        <v>, 0x3</v>
      </c>
      <c r="AV131" t="str">
        <f>_xlfn.CONCAT(IF(MOD(Table3[[#Headers],[3]],2),"", ", 0x"), IFERROR(VLOOKUP(Y131,Таблица1[],5,0),0))</f>
        <v>f</v>
      </c>
      <c r="AW131" t="str">
        <f>_xlfn.CONCAT(IF(MOD(Table3[[#Headers],[2]],2),"", ", 0x"), IFERROR(VLOOKUP(Z131,Таблица1[],5,0),0))</f>
        <v>, 0xf</v>
      </c>
      <c r="AX131" t="str">
        <f>_xlfn.CONCAT(IF(MOD(Table3[[#Headers],[1]],2),"", ", 0x"), IFERROR(VLOOKUP(AA131,Таблица1[],5,0),0))</f>
        <v>f</v>
      </c>
    </row>
    <row r="132" spans="2:50" x14ac:dyDescent="0.45">
      <c r="B132" s="43">
        <v>7</v>
      </c>
      <c r="C132" s="43">
        <v>0</v>
      </c>
      <c r="D132" s="43">
        <v>20</v>
      </c>
      <c r="E132" s="43">
        <v>1</v>
      </c>
      <c r="F132" t="str">
        <f t="shared" si="3"/>
        <v xml:space="preserve">7,0,20,1 </v>
      </c>
      <c r="H132" s="50" t="s">
        <v>43</v>
      </c>
      <c r="I132" s="50" t="s">
        <v>43</v>
      </c>
      <c r="J132" s="50" t="s">
        <v>33</v>
      </c>
      <c r="K132" s="50" t="s">
        <v>32</v>
      </c>
      <c r="L132" s="50" t="s">
        <v>31</v>
      </c>
      <c r="M132" s="50" t="s">
        <v>40</v>
      </c>
      <c r="N132" s="50" t="s">
        <v>39</v>
      </c>
      <c r="O132" s="50" t="s">
        <v>37</v>
      </c>
      <c r="P132" s="50" t="s">
        <v>35</v>
      </c>
      <c r="Q132" s="50" t="s">
        <v>33</v>
      </c>
      <c r="R132" s="50" t="s">
        <v>33</v>
      </c>
      <c r="S132" s="50" t="s">
        <v>35</v>
      </c>
      <c r="T132" s="50" t="s">
        <v>37</v>
      </c>
      <c r="U132" s="50" t="s">
        <v>39</v>
      </c>
      <c r="V132" s="50" t="s">
        <v>40</v>
      </c>
      <c r="W132" s="50" t="s">
        <v>31</v>
      </c>
      <c r="X132" s="50" t="s">
        <v>32</v>
      </c>
      <c r="Y132" s="50" t="s">
        <v>33</v>
      </c>
      <c r="Z132" s="50" t="s">
        <v>43</v>
      </c>
      <c r="AA132" s="49" t="s">
        <v>43</v>
      </c>
      <c r="AC132" t="str">
        <f>CONCATENATE($X$2,F132,Table3[[#This Row],[20]],Table3[[#This Row],[19]],Table3[[#This Row],[18]],Table3[[#This Row],[17]],Table3[[#This Row],[16]],Table3[[#This Row],[15]],Table3[[#This Row],[14]],Table3[[#This Row],[13]],Table3[[#This Row],[12]],Table3[[#This Row],[11]],Table3[[#This Row],[10]],Table3[[#This Row],[9]],Table3[[#This Row],[8]],Table3[[#This Row],[7]],Table3[[#This Row],[6]],Table3[[#This Row],[5]],Table3[[#This Row],[4]],Table3[[#This Row],[3]],Table3[[#This Row],[2]],Table3[[#This Row],[1]])</f>
        <v>.DB   7,0,20,1 , 0xff, 0x32, 0x17, 0x65, 0x43, 0x34, 0x56, 0x71, 0x23, 0xff</v>
      </c>
      <c r="AD132" s="43" t="s">
        <v>24</v>
      </c>
      <c r="AE132" t="str">
        <f>_xlfn.CONCAT(IF(MOD(Table3[[#Headers],[20]],2),"", ", 0x"), IFERROR(VLOOKUP(H132,Таблица1[],5,0),0))</f>
        <v>, 0xf</v>
      </c>
      <c r="AF132" t="str">
        <f>_xlfn.CONCAT(IF(MOD(Table3[[#Headers],[19]],2),"", ", 0x"), IFERROR(VLOOKUP(I132,Таблица1[],5,0),0))</f>
        <v>f</v>
      </c>
      <c r="AG132" t="str">
        <f>_xlfn.CONCAT(IF(MOD(Table3[[#Headers],[18]],2),"", ", 0x"), IFERROR(VLOOKUP(J132,Таблица1[],5,0),0))</f>
        <v>, 0x3</v>
      </c>
      <c r="AH132" t="str">
        <f>_xlfn.CONCAT(IF(MOD(Table3[[#Headers],[17]],2),"", ", 0x"), IFERROR(VLOOKUP(K132,Таблица1[],5,0),0))</f>
        <v>2</v>
      </c>
      <c r="AI132" t="str">
        <f>_xlfn.CONCAT(IF(MOD(Table3[[#Headers],[16]],2),"", ", 0x"), IFERROR(VLOOKUP(L132,Таблица1[],5,0),0))</f>
        <v>, 0x1</v>
      </c>
      <c r="AJ132" t="str">
        <f>_xlfn.CONCAT(IF(MOD(Table3[[#Headers],[15]],2),"", ", 0x"), IFERROR(VLOOKUP(M132,Таблица1[],5,0),0))</f>
        <v>7</v>
      </c>
      <c r="AK132" t="str">
        <f>_xlfn.CONCAT(IF(MOD(Table3[[#Headers],[14]],2),"", ", 0x"), IFERROR(VLOOKUP(N132,Таблица1[],5,0),0))</f>
        <v>, 0x6</v>
      </c>
      <c r="AL132" t="str">
        <f>_xlfn.CONCAT(IF(MOD(Table3[[#Headers],[13]],2),"", ", 0x"), IFERROR(VLOOKUP(O132,Таблица1[],5,0),0))</f>
        <v>5</v>
      </c>
      <c r="AM132" t="str">
        <f>_xlfn.CONCAT(IF(MOD(Table3[[#Headers],[12]],2),"", ", 0x"), IFERROR(VLOOKUP(P132,Таблица1[],5,0),0))</f>
        <v>, 0x4</v>
      </c>
      <c r="AN132" t="str">
        <f>_xlfn.CONCAT(IF(MOD(Table3[[#Headers],[11]],2),"", ", 0x"), IFERROR(VLOOKUP(Q132,Таблица1[],5,0),0))</f>
        <v>3</v>
      </c>
      <c r="AO132" t="str">
        <f>_xlfn.CONCAT(IF(MOD(Table3[[#Headers],[10]],2),"", ", 0x"), IFERROR(VLOOKUP(R132,Таблица1[],5,0),0))</f>
        <v>, 0x3</v>
      </c>
      <c r="AP132" t="str">
        <f>_xlfn.CONCAT(IF(MOD(Table3[[#Headers],[9]],2),"", ", 0x"), IFERROR(VLOOKUP(S132,Таблица1[],5,0),0))</f>
        <v>4</v>
      </c>
      <c r="AQ132" t="str">
        <f>_xlfn.CONCAT(IF(MOD(Table3[[#Headers],[8]],2),"", ", 0x"), IFERROR(VLOOKUP(T132,Таблица1[],5,0),0))</f>
        <v>, 0x5</v>
      </c>
      <c r="AR132" t="str">
        <f>_xlfn.CONCAT(IF(MOD(Table3[[#Headers],[7]],2),"", ", 0x"), IFERROR(VLOOKUP(U132,Таблица1[],5,0),0))</f>
        <v>6</v>
      </c>
      <c r="AS132" t="str">
        <f>_xlfn.CONCAT(IF(MOD(Table3[[#Headers],[6]],2),"", ", 0x"), IFERROR(VLOOKUP(V132,Таблица1[],5,0),0))</f>
        <v>, 0x7</v>
      </c>
      <c r="AT132" t="str">
        <f>_xlfn.CONCAT(IF(MOD(Table3[[#Headers],[5]],2),"", ", 0x"), IFERROR(VLOOKUP(W132,Таблица1[],5,0),0))</f>
        <v>1</v>
      </c>
      <c r="AU132" t="str">
        <f>_xlfn.CONCAT(IF(MOD(Table3[[#Headers],[4]],2),"", ", 0x"), IFERROR(VLOOKUP(X132,Таблица1[],5,0),0))</f>
        <v>, 0x2</v>
      </c>
      <c r="AV132" t="str">
        <f>_xlfn.CONCAT(IF(MOD(Table3[[#Headers],[3]],2),"", ", 0x"), IFERROR(VLOOKUP(Y132,Таблица1[],5,0),0))</f>
        <v>3</v>
      </c>
      <c r="AW132" t="str">
        <f>_xlfn.CONCAT(IF(MOD(Table3[[#Headers],[2]],2),"", ", 0x"), IFERROR(VLOOKUP(Z132,Таблица1[],5,0),0))</f>
        <v>, 0xf</v>
      </c>
      <c r="AX132" t="str">
        <f>_xlfn.CONCAT(IF(MOD(Table3[[#Headers],[1]],2),"", ", 0x"), IFERROR(VLOOKUP(AA132,Таблица1[],5,0),0))</f>
        <v>f</v>
      </c>
    </row>
    <row r="133" spans="2:50" x14ac:dyDescent="0.45">
      <c r="B133" s="43">
        <v>8</v>
      </c>
      <c r="C133" s="43">
        <v>0</v>
      </c>
      <c r="D133" s="43">
        <v>20</v>
      </c>
      <c r="E133" s="43">
        <v>1</v>
      </c>
      <c r="F133" t="str">
        <f t="shared" si="3"/>
        <v xml:space="preserve">8,0,20,1 </v>
      </c>
      <c r="H133" s="50" t="s">
        <v>43</v>
      </c>
      <c r="I133" s="50" t="s">
        <v>33</v>
      </c>
      <c r="J133" s="50" t="s">
        <v>32</v>
      </c>
      <c r="K133" s="50" t="s">
        <v>31</v>
      </c>
      <c r="L133" s="50" t="s">
        <v>40</v>
      </c>
      <c r="M133" s="50" t="s">
        <v>39</v>
      </c>
      <c r="N133" s="50" t="s">
        <v>37</v>
      </c>
      <c r="O133" s="50" t="s">
        <v>35</v>
      </c>
      <c r="P133" s="50" t="s">
        <v>33</v>
      </c>
      <c r="Q133" s="50" t="s">
        <v>33</v>
      </c>
      <c r="R133" s="50" t="s">
        <v>33</v>
      </c>
      <c r="S133" s="50" t="s">
        <v>33</v>
      </c>
      <c r="T133" s="50" t="s">
        <v>35</v>
      </c>
      <c r="U133" s="50" t="s">
        <v>37</v>
      </c>
      <c r="V133" s="50" t="s">
        <v>39</v>
      </c>
      <c r="W133" s="50" t="s">
        <v>40</v>
      </c>
      <c r="X133" s="50" t="s">
        <v>31</v>
      </c>
      <c r="Y133" s="50" t="s">
        <v>32</v>
      </c>
      <c r="Z133" s="50" t="s">
        <v>33</v>
      </c>
      <c r="AA133" s="49" t="s">
        <v>43</v>
      </c>
      <c r="AC133" t="str">
        <f>CONCATENATE($X$2,F133,Table3[[#This Row],[20]],Table3[[#This Row],[19]],Table3[[#This Row],[18]],Table3[[#This Row],[17]],Table3[[#This Row],[16]],Table3[[#This Row],[15]],Table3[[#This Row],[14]],Table3[[#This Row],[13]],Table3[[#This Row],[12]],Table3[[#This Row],[11]],Table3[[#This Row],[10]],Table3[[#This Row],[9]],Table3[[#This Row],[8]],Table3[[#This Row],[7]],Table3[[#This Row],[6]],Table3[[#This Row],[5]],Table3[[#This Row],[4]],Table3[[#This Row],[3]],Table3[[#This Row],[2]],Table3[[#This Row],[1]])</f>
        <v>.DB   8,0,20,1 , 0xf3, 0x21, 0x76, 0x54, 0x33, 0x33, 0x45, 0x67, 0x12, 0x3f</v>
      </c>
      <c r="AD133" s="43" t="s">
        <v>24</v>
      </c>
      <c r="AE133" t="str">
        <f>_xlfn.CONCAT(IF(MOD(Table3[[#Headers],[20]],2),"", ", 0x"), IFERROR(VLOOKUP(H133,Таблица1[],5,0),0))</f>
        <v>, 0xf</v>
      </c>
      <c r="AF133" t="str">
        <f>_xlfn.CONCAT(IF(MOD(Table3[[#Headers],[19]],2),"", ", 0x"), IFERROR(VLOOKUP(I133,Таблица1[],5,0),0))</f>
        <v>3</v>
      </c>
      <c r="AG133" t="str">
        <f>_xlfn.CONCAT(IF(MOD(Table3[[#Headers],[18]],2),"", ", 0x"), IFERROR(VLOOKUP(J133,Таблица1[],5,0),0))</f>
        <v>, 0x2</v>
      </c>
      <c r="AH133" t="str">
        <f>_xlfn.CONCAT(IF(MOD(Table3[[#Headers],[17]],2),"", ", 0x"), IFERROR(VLOOKUP(K133,Таблица1[],5,0),0))</f>
        <v>1</v>
      </c>
      <c r="AI133" t="str">
        <f>_xlfn.CONCAT(IF(MOD(Table3[[#Headers],[16]],2),"", ", 0x"), IFERROR(VLOOKUP(L133,Таблица1[],5,0),0))</f>
        <v>, 0x7</v>
      </c>
      <c r="AJ133" t="str">
        <f>_xlfn.CONCAT(IF(MOD(Table3[[#Headers],[15]],2),"", ", 0x"), IFERROR(VLOOKUP(M133,Таблица1[],5,0),0))</f>
        <v>6</v>
      </c>
      <c r="AK133" t="str">
        <f>_xlfn.CONCAT(IF(MOD(Table3[[#Headers],[14]],2),"", ", 0x"), IFERROR(VLOOKUP(N133,Таблица1[],5,0),0))</f>
        <v>, 0x5</v>
      </c>
      <c r="AL133" t="str">
        <f>_xlfn.CONCAT(IF(MOD(Table3[[#Headers],[13]],2),"", ", 0x"), IFERROR(VLOOKUP(O133,Таблица1[],5,0),0))</f>
        <v>4</v>
      </c>
      <c r="AM133" t="str">
        <f>_xlfn.CONCAT(IF(MOD(Table3[[#Headers],[12]],2),"", ", 0x"), IFERROR(VLOOKUP(P133,Таблица1[],5,0),0))</f>
        <v>, 0x3</v>
      </c>
      <c r="AN133" t="str">
        <f>_xlfn.CONCAT(IF(MOD(Table3[[#Headers],[11]],2),"", ", 0x"), IFERROR(VLOOKUP(Q133,Таблица1[],5,0),0))</f>
        <v>3</v>
      </c>
      <c r="AO133" t="str">
        <f>_xlfn.CONCAT(IF(MOD(Table3[[#Headers],[10]],2),"", ", 0x"), IFERROR(VLOOKUP(R133,Таблица1[],5,0),0))</f>
        <v>, 0x3</v>
      </c>
      <c r="AP133" t="str">
        <f>_xlfn.CONCAT(IF(MOD(Table3[[#Headers],[9]],2),"", ", 0x"), IFERROR(VLOOKUP(S133,Таблица1[],5,0),0))</f>
        <v>3</v>
      </c>
      <c r="AQ133" t="str">
        <f>_xlfn.CONCAT(IF(MOD(Table3[[#Headers],[8]],2),"", ", 0x"), IFERROR(VLOOKUP(T133,Таблица1[],5,0),0))</f>
        <v>, 0x4</v>
      </c>
      <c r="AR133" t="str">
        <f>_xlfn.CONCAT(IF(MOD(Table3[[#Headers],[7]],2),"", ", 0x"), IFERROR(VLOOKUP(U133,Таблица1[],5,0),0))</f>
        <v>5</v>
      </c>
      <c r="AS133" t="str">
        <f>_xlfn.CONCAT(IF(MOD(Table3[[#Headers],[6]],2),"", ", 0x"), IFERROR(VLOOKUP(V133,Таблица1[],5,0),0))</f>
        <v>, 0x6</v>
      </c>
      <c r="AT133" t="str">
        <f>_xlfn.CONCAT(IF(MOD(Table3[[#Headers],[5]],2),"", ", 0x"), IFERROR(VLOOKUP(W133,Таблица1[],5,0),0))</f>
        <v>7</v>
      </c>
      <c r="AU133" t="str">
        <f>_xlfn.CONCAT(IF(MOD(Table3[[#Headers],[4]],2),"", ", 0x"), IFERROR(VLOOKUP(X133,Таблица1[],5,0),0))</f>
        <v>, 0x1</v>
      </c>
      <c r="AV133" t="str">
        <f>_xlfn.CONCAT(IF(MOD(Table3[[#Headers],[3]],2),"", ", 0x"), IFERROR(VLOOKUP(Y133,Таблица1[],5,0),0))</f>
        <v>2</v>
      </c>
      <c r="AW133" t="str">
        <f>_xlfn.CONCAT(IF(MOD(Table3[[#Headers],[2]],2),"", ", 0x"), IFERROR(VLOOKUP(Z133,Таблица1[],5,0),0))</f>
        <v>, 0x3</v>
      </c>
      <c r="AX133" t="str">
        <f>_xlfn.CONCAT(IF(MOD(Table3[[#Headers],[1]],2),"", ", 0x"), IFERROR(VLOOKUP(AA133,Таблица1[],5,0),0))</f>
        <v>f</v>
      </c>
    </row>
    <row r="134" spans="2:50" x14ac:dyDescent="0.45">
      <c r="B134" s="43">
        <v>8</v>
      </c>
      <c r="C134" s="43">
        <v>0</v>
      </c>
      <c r="D134" s="43">
        <v>20</v>
      </c>
      <c r="E134" s="43">
        <v>1</v>
      </c>
      <c r="F134" t="str">
        <f t="shared" si="3"/>
        <v xml:space="preserve">8,0,20,1 </v>
      </c>
      <c r="H134" s="50" t="s">
        <v>33</v>
      </c>
      <c r="I134" s="50" t="s">
        <v>32</v>
      </c>
      <c r="J134" s="50" t="s">
        <v>31</v>
      </c>
      <c r="K134" s="50" t="s">
        <v>40</v>
      </c>
      <c r="L134" s="50" t="s">
        <v>39</v>
      </c>
      <c r="M134" s="50" t="s">
        <v>37</v>
      </c>
      <c r="N134" s="50" t="s">
        <v>35</v>
      </c>
      <c r="O134" s="50" t="s">
        <v>33</v>
      </c>
      <c r="P134" s="50" t="s">
        <v>33</v>
      </c>
      <c r="Q134" s="50" t="s">
        <v>33</v>
      </c>
      <c r="R134" s="50" t="s">
        <v>33</v>
      </c>
      <c r="S134" s="50" t="s">
        <v>33</v>
      </c>
      <c r="T134" s="50" t="s">
        <v>33</v>
      </c>
      <c r="U134" s="50" t="s">
        <v>35</v>
      </c>
      <c r="V134" s="50" t="s">
        <v>37</v>
      </c>
      <c r="W134" s="50" t="s">
        <v>39</v>
      </c>
      <c r="X134" s="50" t="s">
        <v>40</v>
      </c>
      <c r="Y134" s="50" t="s">
        <v>31</v>
      </c>
      <c r="Z134" s="50" t="s">
        <v>32</v>
      </c>
      <c r="AA134" s="49" t="s">
        <v>33</v>
      </c>
      <c r="AC134" t="str">
        <f>CONCATENATE($X$2,F134,Table3[[#This Row],[20]],Table3[[#This Row],[19]],Table3[[#This Row],[18]],Table3[[#This Row],[17]],Table3[[#This Row],[16]],Table3[[#This Row],[15]],Table3[[#This Row],[14]],Table3[[#This Row],[13]],Table3[[#This Row],[12]],Table3[[#This Row],[11]],Table3[[#This Row],[10]],Table3[[#This Row],[9]],Table3[[#This Row],[8]],Table3[[#This Row],[7]],Table3[[#This Row],[6]],Table3[[#This Row],[5]],Table3[[#This Row],[4]],Table3[[#This Row],[3]],Table3[[#This Row],[2]],Table3[[#This Row],[1]])</f>
        <v>.DB   8,0,20,1 , 0x32, 0x17, 0x65, 0x43, 0x33, 0x33, 0x34, 0x56, 0x71, 0x23</v>
      </c>
      <c r="AD134" s="43" t="s">
        <v>24</v>
      </c>
      <c r="AE134" t="str">
        <f>_xlfn.CONCAT(IF(MOD(Table3[[#Headers],[20]],2),"", ", 0x"), IFERROR(VLOOKUP(H134,Таблица1[],5,0),0))</f>
        <v>, 0x3</v>
      </c>
      <c r="AF134" t="str">
        <f>_xlfn.CONCAT(IF(MOD(Table3[[#Headers],[19]],2),"", ", 0x"), IFERROR(VLOOKUP(I134,Таблица1[],5,0),0))</f>
        <v>2</v>
      </c>
      <c r="AG134" t="str">
        <f>_xlfn.CONCAT(IF(MOD(Table3[[#Headers],[18]],2),"", ", 0x"), IFERROR(VLOOKUP(J134,Таблица1[],5,0),0))</f>
        <v>, 0x1</v>
      </c>
      <c r="AH134" t="str">
        <f>_xlfn.CONCAT(IF(MOD(Table3[[#Headers],[17]],2),"", ", 0x"), IFERROR(VLOOKUP(K134,Таблица1[],5,0),0))</f>
        <v>7</v>
      </c>
      <c r="AI134" t="str">
        <f>_xlfn.CONCAT(IF(MOD(Table3[[#Headers],[16]],2),"", ", 0x"), IFERROR(VLOOKUP(L134,Таблица1[],5,0),0))</f>
        <v>, 0x6</v>
      </c>
      <c r="AJ134" t="str">
        <f>_xlfn.CONCAT(IF(MOD(Table3[[#Headers],[15]],2),"", ", 0x"), IFERROR(VLOOKUP(M134,Таблица1[],5,0),0))</f>
        <v>5</v>
      </c>
      <c r="AK134" t="str">
        <f>_xlfn.CONCAT(IF(MOD(Table3[[#Headers],[14]],2),"", ", 0x"), IFERROR(VLOOKUP(N134,Таблица1[],5,0),0))</f>
        <v>, 0x4</v>
      </c>
      <c r="AL134" t="str">
        <f>_xlfn.CONCAT(IF(MOD(Table3[[#Headers],[13]],2),"", ", 0x"), IFERROR(VLOOKUP(O134,Таблица1[],5,0),0))</f>
        <v>3</v>
      </c>
      <c r="AM134" t="str">
        <f>_xlfn.CONCAT(IF(MOD(Table3[[#Headers],[12]],2),"", ", 0x"), IFERROR(VLOOKUP(P134,Таблица1[],5,0),0))</f>
        <v>, 0x3</v>
      </c>
      <c r="AN134" t="str">
        <f>_xlfn.CONCAT(IF(MOD(Table3[[#Headers],[11]],2),"", ", 0x"), IFERROR(VLOOKUP(Q134,Таблица1[],5,0),0))</f>
        <v>3</v>
      </c>
      <c r="AO134" t="str">
        <f>_xlfn.CONCAT(IF(MOD(Table3[[#Headers],[10]],2),"", ", 0x"), IFERROR(VLOOKUP(R134,Таблица1[],5,0),0))</f>
        <v>, 0x3</v>
      </c>
      <c r="AP134" t="str">
        <f>_xlfn.CONCAT(IF(MOD(Table3[[#Headers],[9]],2),"", ", 0x"), IFERROR(VLOOKUP(S134,Таблица1[],5,0),0))</f>
        <v>3</v>
      </c>
      <c r="AQ134" t="str">
        <f>_xlfn.CONCAT(IF(MOD(Table3[[#Headers],[8]],2),"", ", 0x"), IFERROR(VLOOKUP(T134,Таблица1[],5,0),0))</f>
        <v>, 0x3</v>
      </c>
      <c r="AR134" t="str">
        <f>_xlfn.CONCAT(IF(MOD(Table3[[#Headers],[7]],2),"", ", 0x"), IFERROR(VLOOKUP(U134,Таблица1[],5,0),0))</f>
        <v>4</v>
      </c>
      <c r="AS134" t="str">
        <f>_xlfn.CONCAT(IF(MOD(Table3[[#Headers],[6]],2),"", ", 0x"), IFERROR(VLOOKUP(V134,Таблица1[],5,0),0))</f>
        <v>, 0x5</v>
      </c>
      <c r="AT134" t="str">
        <f>_xlfn.CONCAT(IF(MOD(Table3[[#Headers],[5]],2),"", ", 0x"), IFERROR(VLOOKUP(W134,Таблица1[],5,0),0))</f>
        <v>6</v>
      </c>
      <c r="AU134" t="str">
        <f>_xlfn.CONCAT(IF(MOD(Table3[[#Headers],[4]],2),"", ", 0x"), IFERROR(VLOOKUP(X134,Таблица1[],5,0),0))</f>
        <v>, 0x7</v>
      </c>
      <c r="AV134" t="str">
        <f>_xlfn.CONCAT(IF(MOD(Table3[[#Headers],[3]],2),"", ", 0x"), IFERROR(VLOOKUP(Y134,Таблица1[],5,0),0))</f>
        <v>1</v>
      </c>
      <c r="AW134" t="str">
        <f>_xlfn.CONCAT(IF(MOD(Table3[[#Headers],[2]],2),"", ", 0x"), IFERROR(VLOOKUP(Z134,Таблица1[],5,0),0))</f>
        <v>, 0x2</v>
      </c>
      <c r="AX134" t="str">
        <f>_xlfn.CONCAT(IF(MOD(Table3[[#Headers],[1]],2),"", ", 0x"), IFERROR(VLOOKUP(AA134,Таблица1[],5,0),0))</f>
        <v>3</v>
      </c>
    </row>
    <row r="135" spans="2:50" x14ac:dyDescent="0.45">
      <c r="B135" s="43">
        <v>9</v>
      </c>
      <c r="C135" s="43">
        <v>0</v>
      </c>
      <c r="D135" s="43">
        <v>20</v>
      </c>
      <c r="E135" s="43">
        <v>1</v>
      </c>
      <c r="F135" t="str">
        <f t="shared" si="3"/>
        <v xml:space="preserve">9,0,20,1 </v>
      </c>
      <c r="H135" s="50" t="s">
        <v>32</v>
      </c>
      <c r="I135" s="50" t="s">
        <v>31</v>
      </c>
      <c r="J135" s="50" t="s">
        <v>40</v>
      </c>
      <c r="K135" s="50" t="s">
        <v>39</v>
      </c>
      <c r="L135" s="50" t="s">
        <v>37</v>
      </c>
      <c r="M135" s="50" t="s">
        <v>35</v>
      </c>
      <c r="N135" s="50" t="s">
        <v>33</v>
      </c>
      <c r="O135" s="50" t="s">
        <v>33</v>
      </c>
      <c r="P135" s="50" t="s">
        <v>33</v>
      </c>
      <c r="Q135" s="50" t="s">
        <v>33</v>
      </c>
      <c r="R135" s="50" t="s">
        <v>33</v>
      </c>
      <c r="S135" s="50" t="s">
        <v>33</v>
      </c>
      <c r="T135" s="50" t="s">
        <v>33</v>
      </c>
      <c r="U135" s="50" t="s">
        <v>33</v>
      </c>
      <c r="V135" s="50" t="s">
        <v>35</v>
      </c>
      <c r="W135" s="50" t="s">
        <v>37</v>
      </c>
      <c r="X135" s="50" t="s">
        <v>39</v>
      </c>
      <c r="Y135" s="50" t="s">
        <v>40</v>
      </c>
      <c r="Z135" s="50" t="s">
        <v>31</v>
      </c>
      <c r="AA135" s="50" t="s">
        <v>32</v>
      </c>
      <c r="AC135" t="str">
        <f>CONCATENATE($X$2,F135,Table3[[#This Row],[20]],Table3[[#This Row],[19]],Table3[[#This Row],[18]],Table3[[#This Row],[17]],Table3[[#This Row],[16]],Table3[[#This Row],[15]],Table3[[#This Row],[14]],Table3[[#This Row],[13]],Table3[[#This Row],[12]],Table3[[#This Row],[11]],Table3[[#This Row],[10]],Table3[[#This Row],[9]],Table3[[#This Row],[8]],Table3[[#This Row],[7]],Table3[[#This Row],[6]],Table3[[#This Row],[5]],Table3[[#This Row],[4]],Table3[[#This Row],[3]],Table3[[#This Row],[2]],Table3[[#This Row],[1]])</f>
        <v>.DB   9,0,20,1 , 0x21, 0x76, 0x54, 0x33, 0x33, 0x33, 0x33, 0x45, 0x67, 0x12</v>
      </c>
      <c r="AD135" s="43" t="s">
        <v>24</v>
      </c>
      <c r="AE135" t="str">
        <f>_xlfn.CONCAT(IF(MOD(Table3[[#Headers],[20]],2),"", ", 0x"), IFERROR(VLOOKUP(H135,Таблица1[],5,0),0))</f>
        <v>, 0x2</v>
      </c>
      <c r="AF135" t="str">
        <f>_xlfn.CONCAT(IF(MOD(Table3[[#Headers],[19]],2),"", ", 0x"), IFERROR(VLOOKUP(I135,Таблица1[],5,0),0))</f>
        <v>1</v>
      </c>
      <c r="AG135" t="str">
        <f>_xlfn.CONCAT(IF(MOD(Table3[[#Headers],[18]],2),"", ", 0x"), IFERROR(VLOOKUP(J135,Таблица1[],5,0),0))</f>
        <v>, 0x7</v>
      </c>
      <c r="AH135" t="str">
        <f>_xlfn.CONCAT(IF(MOD(Table3[[#Headers],[17]],2),"", ", 0x"), IFERROR(VLOOKUP(K135,Таблица1[],5,0),0))</f>
        <v>6</v>
      </c>
      <c r="AI135" t="str">
        <f>_xlfn.CONCAT(IF(MOD(Table3[[#Headers],[16]],2),"", ", 0x"), IFERROR(VLOOKUP(L135,Таблица1[],5,0),0))</f>
        <v>, 0x5</v>
      </c>
      <c r="AJ135" t="str">
        <f>_xlfn.CONCAT(IF(MOD(Table3[[#Headers],[15]],2),"", ", 0x"), IFERROR(VLOOKUP(M135,Таблица1[],5,0),0))</f>
        <v>4</v>
      </c>
      <c r="AK135" t="str">
        <f>_xlfn.CONCAT(IF(MOD(Table3[[#Headers],[14]],2),"", ", 0x"), IFERROR(VLOOKUP(N135,Таблица1[],5,0),0))</f>
        <v>, 0x3</v>
      </c>
      <c r="AL135" t="str">
        <f>_xlfn.CONCAT(IF(MOD(Table3[[#Headers],[13]],2),"", ", 0x"), IFERROR(VLOOKUP(O135,Таблица1[],5,0),0))</f>
        <v>3</v>
      </c>
      <c r="AM135" t="str">
        <f>_xlfn.CONCAT(IF(MOD(Table3[[#Headers],[12]],2),"", ", 0x"), IFERROR(VLOOKUP(P135,Таблица1[],5,0),0))</f>
        <v>, 0x3</v>
      </c>
      <c r="AN135" t="str">
        <f>_xlfn.CONCAT(IF(MOD(Table3[[#Headers],[11]],2),"", ", 0x"), IFERROR(VLOOKUP(Q135,Таблица1[],5,0),0))</f>
        <v>3</v>
      </c>
      <c r="AO135" t="str">
        <f>_xlfn.CONCAT(IF(MOD(Table3[[#Headers],[10]],2),"", ", 0x"), IFERROR(VLOOKUP(R135,Таблица1[],5,0),0))</f>
        <v>, 0x3</v>
      </c>
      <c r="AP135" t="str">
        <f>_xlfn.CONCAT(IF(MOD(Table3[[#Headers],[9]],2),"", ", 0x"), IFERROR(VLOOKUP(S135,Таблица1[],5,0),0))</f>
        <v>3</v>
      </c>
      <c r="AQ135" t="str">
        <f>_xlfn.CONCAT(IF(MOD(Table3[[#Headers],[8]],2),"", ", 0x"), IFERROR(VLOOKUP(T135,Таблица1[],5,0),0))</f>
        <v>, 0x3</v>
      </c>
      <c r="AR135" t="str">
        <f>_xlfn.CONCAT(IF(MOD(Table3[[#Headers],[7]],2),"", ", 0x"), IFERROR(VLOOKUP(U135,Таблица1[],5,0),0))</f>
        <v>3</v>
      </c>
      <c r="AS135" t="str">
        <f>_xlfn.CONCAT(IF(MOD(Table3[[#Headers],[6]],2),"", ", 0x"), IFERROR(VLOOKUP(V135,Таблица1[],5,0),0))</f>
        <v>, 0x4</v>
      </c>
      <c r="AT135" t="str">
        <f>_xlfn.CONCAT(IF(MOD(Table3[[#Headers],[5]],2),"", ", 0x"), IFERROR(VLOOKUP(W135,Таблица1[],5,0),0))</f>
        <v>5</v>
      </c>
      <c r="AU135" t="str">
        <f>_xlfn.CONCAT(IF(MOD(Table3[[#Headers],[4]],2),"", ", 0x"), IFERROR(VLOOKUP(X135,Таблица1[],5,0),0))</f>
        <v>, 0x6</v>
      </c>
      <c r="AV135" t="str">
        <f>_xlfn.CONCAT(IF(MOD(Table3[[#Headers],[3]],2),"", ", 0x"), IFERROR(VLOOKUP(Y135,Таблица1[],5,0),0))</f>
        <v>7</v>
      </c>
      <c r="AW135" t="str">
        <f>_xlfn.CONCAT(IF(MOD(Table3[[#Headers],[2]],2),"", ", 0x"), IFERROR(VLOOKUP(Z135,Таблица1[],5,0),0))</f>
        <v>, 0x1</v>
      </c>
      <c r="AX135" t="str">
        <f>_xlfn.CONCAT(IF(MOD(Table3[[#Headers],[1]],2),"", ", 0x"), IFERROR(VLOOKUP(AA135,Таблица1[],5,0),0))</f>
        <v>2</v>
      </c>
    </row>
    <row r="136" spans="2:50" x14ac:dyDescent="0.45">
      <c r="B136" s="43">
        <v>9</v>
      </c>
      <c r="C136" s="43">
        <v>0</v>
      </c>
      <c r="D136" s="43">
        <v>20</v>
      </c>
      <c r="E136" s="43">
        <v>1</v>
      </c>
      <c r="F136" t="str">
        <f t="shared" si="3"/>
        <v xml:space="preserve">9,0,20,1 </v>
      </c>
      <c r="H136" s="50" t="s">
        <v>31</v>
      </c>
      <c r="I136" s="50" t="s">
        <v>40</v>
      </c>
      <c r="J136" s="50" t="s">
        <v>39</v>
      </c>
      <c r="K136" s="50" t="s">
        <v>37</v>
      </c>
      <c r="L136" s="50" t="s">
        <v>35</v>
      </c>
      <c r="M136" s="50" t="s">
        <v>33</v>
      </c>
      <c r="N136" s="50" t="s">
        <v>33</v>
      </c>
      <c r="O136" s="50" t="s">
        <v>33</v>
      </c>
      <c r="P136" s="50" t="s">
        <v>33</v>
      </c>
      <c r="Q136" s="50" t="s">
        <v>33</v>
      </c>
      <c r="R136" s="50" t="s">
        <v>33</v>
      </c>
      <c r="S136" s="50" t="s">
        <v>33</v>
      </c>
      <c r="T136" s="50" t="s">
        <v>33</v>
      </c>
      <c r="U136" s="50" t="s">
        <v>33</v>
      </c>
      <c r="V136" s="50" t="s">
        <v>33</v>
      </c>
      <c r="W136" s="50" t="s">
        <v>35</v>
      </c>
      <c r="X136" s="50" t="s">
        <v>37</v>
      </c>
      <c r="Y136" s="50" t="s">
        <v>39</v>
      </c>
      <c r="Z136" s="50" t="s">
        <v>40</v>
      </c>
      <c r="AA136" s="50" t="s">
        <v>31</v>
      </c>
      <c r="AC136" t="str">
        <f>CONCATENATE($X$2,F136,Table3[[#This Row],[20]],Table3[[#This Row],[19]],Table3[[#This Row],[18]],Table3[[#This Row],[17]],Table3[[#This Row],[16]],Table3[[#This Row],[15]],Table3[[#This Row],[14]],Table3[[#This Row],[13]],Table3[[#This Row],[12]],Table3[[#This Row],[11]],Table3[[#This Row],[10]],Table3[[#This Row],[9]],Table3[[#This Row],[8]],Table3[[#This Row],[7]],Table3[[#This Row],[6]],Table3[[#This Row],[5]],Table3[[#This Row],[4]],Table3[[#This Row],[3]],Table3[[#This Row],[2]],Table3[[#This Row],[1]])</f>
        <v>.DB   9,0,20,1 , 0x17, 0x65, 0x43, 0x33, 0x33, 0x33, 0x33, 0x34, 0x56, 0x71</v>
      </c>
      <c r="AD136" s="43" t="s">
        <v>24</v>
      </c>
      <c r="AE136" t="str">
        <f>_xlfn.CONCAT(IF(MOD(Table3[[#Headers],[20]],2),"", ", 0x"), IFERROR(VLOOKUP(H136,Таблица1[],5,0),0))</f>
        <v>, 0x1</v>
      </c>
      <c r="AF136" t="str">
        <f>_xlfn.CONCAT(IF(MOD(Table3[[#Headers],[19]],2),"", ", 0x"), IFERROR(VLOOKUP(I136,Таблица1[],5,0),0))</f>
        <v>7</v>
      </c>
      <c r="AG136" t="str">
        <f>_xlfn.CONCAT(IF(MOD(Table3[[#Headers],[18]],2),"", ", 0x"), IFERROR(VLOOKUP(J136,Таблица1[],5,0),0))</f>
        <v>, 0x6</v>
      </c>
      <c r="AH136" t="str">
        <f>_xlfn.CONCAT(IF(MOD(Table3[[#Headers],[17]],2),"", ", 0x"), IFERROR(VLOOKUP(K136,Таблица1[],5,0),0))</f>
        <v>5</v>
      </c>
      <c r="AI136" t="str">
        <f>_xlfn.CONCAT(IF(MOD(Table3[[#Headers],[16]],2),"", ", 0x"), IFERROR(VLOOKUP(L136,Таблица1[],5,0),0))</f>
        <v>, 0x4</v>
      </c>
      <c r="AJ136" t="str">
        <f>_xlfn.CONCAT(IF(MOD(Table3[[#Headers],[15]],2),"", ", 0x"), IFERROR(VLOOKUP(M136,Таблица1[],5,0),0))</f>
        <v>3</v>
      </c>
      <c r="AK136" t="str">
        <f>_xlfn.CONCAT(IF(MOD(Table3[[#Headers],[14]],2),"", ", 0x"), IFERROR(VLOOKUP(N136,Таблица1[],5,0),0))</f>
        <v>, 0x3</v>
      </c>
      <c r="AL136" t="str">
        <f>_xlfn.CONCAT(IF(MOD(Table3[[#Headers],[13]],2),"", ", 0x"), IFERROR(VLOOKUP(O136,Таблица1[],5,0),0))</f>
        <v>3</v>
      </c>
      <c r="AM136" t="str">
        <f>_xlfn.CONCAT(IF(MOD(Table3[[#Headers],[12]],2),"", ", 0x"), IFERROR(VLOOKUP(P136,Таблица1[],5,0),0))</f>
        <v>, 0x3</v>
      </c>
      <c r="AN136" t="str">
        <f>_xlfn.CONCAT(IF(MOD(Table3[[#Headers],[11]],2),"", ", 0x"), IFERROR(VLOOKUP(Q136,Таблица1[],5,0),0))</f>
        <v>3</v>
      </c>
      <c r="AO136" t="str">
        <f>_xlfn.CONCAT(IF(MOD(Table3[[#Headers],[10]],2),"", ", 0x"), IFERROR(VLOOKUP(R136,Таблица1[],5,0),0))</f>
        <v>, 0x3</v>
      </c>
      <c r="AP136" t="str">
        <f>_xlfn.CONCAT(IF(MOD(Table3[[#Headers],[9]],2),"", ", 0x"), IFERROR(VLOOKUP(S136,Таблица1[],5,0),0))</f>
        <v>3</v>
      </c>
      <c r="AQ136" t="str">
        <f>_xlfn.CONCAT(IF(MOD(Table3[[#Headers],[8]],2),"", ", 0x"), IFERROR(VLOOKUP(T136,Таблица1[],5,0),0))</f>
        <v>, 0x3</v>
      </c>
      <c r="AR136" t="str">
        <f>_xlfn.CONCAT(IF(MOD(Table3[[#Headers],[7]],2),"", ", 0x"), IFERROR(VLOOKUP(U136,Таблица1[],5,0),0))</f>
        <v>3</v>
      </c>
      <c r="AS136" t="str">
        <f>_xlfn.CONCAT(IF(MOD(Table3[[#Headers],[6]],2),"", ", 0x"), IFERROR(VLOOKUP(V136,Таблица1[],5,0),0))</f>
        <v>, 0x3</v>
      </c>
      <c r="AT136" t="str">
        <f>_xlfn.CONCAT(IF(MOD(Table3[[#Headers],[5]],2),"", ", 0x"), IFERROR(VLOOKUP(W136,Таблица1[],5,0),0))</f>
        <v>4</v>
      </c>
      <c r="AU136" t="str">
        <f>_xlfn.CONCAT(IF(MOD(Table3[[#Headers],[4]],2),"", ", 0x"), IFERROR(VLOOKUP(X136,Таблица1[],5,0),0))</f>
        <v>, 0x5</v>
      </c>
      <c r="AV136" t="str">
        <f>_xlfn.CONCAT(IF(MOD(Table3[[#Headers],[3]],2),"", ", 0x"), IFERROR(VLOOKUP(Y136,Таблица1[],5,0),0))</f>
        <v>6</v>
      </c>
      <c r="AW136" t="str">
        <f>_xlfn.CONCAT(IF(MOD(Table3[[#Headers],[2]],2),"", ", 0x"), IFERROR(VLOOKUP(Z136,Таблица1[],5,0),0))</f>
        <v>, 0x7</v>
      </c>
      <c r="AX136" t="str">
        <f>_xlfn.CONCAT(IF(MOD(Table3[[#Headers],[1]],2),"", ", 0x"), IFERROR(VLOOKUP(AA136,Таблица1[],5,0),0))</f>
        <v>1</v>
      </c>
    </row>
    <row r="137" spans="2:50" x14ac:dyDescent="0.45">
      <c r="B137" s="43">
        <v>10</v>
      </c>
      <c r="C137" s="43">
        <v>0</v>
      </c>
      <c r="D137" s="43">
        <v>20</v>
      </c>
      <c r="E137" s="43">
        <v>1</v>
      </c>
      <c r="F137" t="str">
        <f t="shared" si="3"/>
        <v xml:space="preserve">10,0,20,1 </v>
      </c>
      <c r="H137" s="50" t="s">
        <v>40</v>
      </c>
      <c r="I137" s="50" t="s">
        <v>39</v>
      </c>
      <c r="J137" s="50" t="s">
        <v>37</v>
      </c>
      <c r="K137" s="50" t="s">
        <v>35</v>
      </c>
      <c r="L137" s="50" t="s">
        <v>33</v>
      </c>
      <c r="M137" s="50" t="s">
        <v>33</v>
      </c>
      <c r="N137" s="50" t="s">
        <v>33</v>
      </c>
      <c r="O137" s="50" t="s">
        <v>33</v>
      </c>
      <c r="P137" s="50" t="s">
        <v>33</v>
      </c>
      <c r="Q137" s="50" t="s">
        <v>33</v>
      </c>
      <c r="R137" s="50" t="s">
        <v>33</v>
      </c>
      <c r="S137" s="50" t="s">
        <v>33</v>
      </c>
      <c r="T137" s="50" t="s">
        <v>33</v>
      </c>
      <c r="U137" s="50" t="s">
        <v>33</v>
      </c>
      <c r="V137" s="50" t="s">
        <v>33</v>
      </c>
      <c r="W137" s="50" t="s">
        <v>33</v>
      </c>
      <c r="X137" s="50" t="s">
        <v>35</v>
      </c>
      <c r="Y137" s="50" t="s">
        <v>37</v>
      </c>
      <c r="Z137" s="50" t="s">
        <v>39</v>
      </c>
      <c r="AA137" s="50" t="s">
        <v>40</v>
      </c>
      <c r="AC137" t="str">
        <f>CONCATENATE($X$2,F137,Table3[[#This Row],[20]],Table3[[#This Row],[19]],Table3[[#This Row],[18]],Table3[[#This Row],[17]],Table3[[#This Row],[16]],Table3[[#This Row],[15]],Table3[[#This Row],[14]],Table3[[#This Row],[13]],Table3[[#This Row],[12]],Table3[[#This Row],[11]],Table3[[#This Row],[10]],Table3[[#This Row],[9]],Table3[[#This Row],[8]],Table3[[#This Row],[7]],Table3[[#This Row],[6]],Table3[[#This Row],[5]],Table3[[#This Row],[4]],Table3[[#This Row],[3]],Table3[[#This Row],[2]],Table3[[#This Row],[1]])</f>
        <v>.DB   10,0,20,1 , 0x76, 0x54, 0x33, 0x33, 0x33, 0x33, 0x33, 0x33, 0x45, 0x67</v>
      </c>
      <c r="AD137" s="43" t="s">
        <v>24</v>
      </c>
      <c r="AE137" t="str">
        <f>_xlfn.CONCAT(IF(MOD(Table3[[#Headers],[20]],2),"", ", 0x"), IFERROR(VLOOKUP(H137,Таблица1[],5,0),0))</f>
        <v>, 0x7</v>
      </c>
      <c r="AF137" t="str">
        <f>_xlfn.CONCAT(IF(MOD(Table3[[#Headers],[19]],2),"", ", 0x"), IFERROR(VLOOKUP(I137,Таблица1[],5,0),0))</f>
        <v>6</v>
      </c>
      <c r="AG137" t="str">
        <f>_xlfn.CONCAT(IF(MOD(Table3[[#Headers],[18]],2),"", ", 0x"), IFERROR(VLOOKUP(J137,Таблица1[],5,0),0))</f>
        <v>, 0x5</v>
      </c>
      <c r="AH137" t="str">
        <f>_xlfn.CONCAT(IF(MOD(Table3[[#Headers],[17]],2),"", ", 0x"), IFERROR(VLOOKUP(K137,Таблица1[],5,0),0))</f>
        <v>4</v>
      </c>
      <c r="AI137" t="str">
        <f>_xlfn.CONCAT(IF(MOD(Table3[[#Headers],[16]],2),"", ", 0x"), IFERROR(VLOOKUP(L137,Таблица1[],5,0),0))</f>
        <v>, 0x3</v>
      </c>
      <c r="AJ137" t="str">
        <f>_xlfn.CONCAT(IF(MOD(Table3[[#Headers],[15]],2),"", ", 0x"), IFERROR(VLOOKUP(M137,Таблица1[],5,0),0))</f>
        <v>3</v>
      </c>
      <c r="AK137" t="str">
        <f>_xlfn.CONCAT(IF(MOD(Table3[[#Headers],[14]],2),"", ", 0x"), IFERROR(VLOOKUP(N137,Таблица1[],5,0),0))</f>
        <v>, 0x3</v>
      </c>
      <c r="AL137" t="str">
        <f>_xlfn.CONCAT(IF(MOD(Table3[[#Headers],[13]],2),"", ", 0x"), IFERROR(VLOOKUP(O137,Таблица1[],5,0),0))</f>
        <v>3</v>
      </c>
      <c r="AM137" t="str">
        <f>_xlfn.CONCAT(IF(MOD(Table3[[#Headers],[12]],2),"", ", 0x"), IFERROR(VLOOKUP(P137,Таблица1[],5,0),0))</f>
        <v>, 0x3</v>
      </c>
      <c r="AN137" t="str">
        <f>_xlfn.CONCAT(IF(MOD(Table3[[#Headers],[11]],2),"", ", 0x"), IFERROR(VLOOKUP(Q137,Таблица1[],5,0),0))</f>
        <v>3</v>
      </c>
      <c r="AO137" t="str">
        <f>_xlfn.CONCAT(IF(MOD(Table3[[#Headers],[10]],2),"", ", 0x"), IFERROR(VLOOKUP(R137,Таблица1[],5,0),0))</f>
        <v>, 0x3</v>
      </c>
      <c r="AP137" t="str">
        <f>_xlfn.CONCAT(IF(MOD(Table3[[#Headers],[9]],2),"", ", 0x"), IFERROR(VLOOKUP(S137,Таблица1[],5,0),0))</f>
        <v>3</v>
      </c>
      <c r="AQ137" t="str">
        <f>_xlfn.CONCAT(IF(MOD(Table3[[#Headers],[8]],2),"", ", 0x"), IFERROR(VLOOKUP(T137,Таблица1[],5,0),0))</f>
        <v>, 0x3</v>
      </c>
      <c r="AR137" t="str">
        <f>_xlfn.CONCAT(IF(MOD(Table3[[#Headers],[7]],2),"", ", 0x"), IFERROR(VLOOKUP(U137,Таблица1[],5,0),0))</f>
        <v>3</v>
      </c>
      <c r="AS137" t="str">
        <f>_xlfn.CONCAT(IF(MOD(Table3[[#Headers],[6]],2),"", ", 0x"), IFERROR(VLOOKUP(V137,Таблица1[],5,0),0))</f>
        <v>, 0x3</v>
      </c>
      <c r="AT137" t="str">
        <f>_xlfn.CONCAT(IF(MOD(Table3[[#Headers],[5]],2),"", ", 0x"), IFERROR(VLOOKUP(W137,Таблица1[],5,0),0))</f>
        <v>3</v>
      </c>
      <c r="AU137" t="str">
        <f>_xlfn.CONCAT(IF(MOD(Table3[[#Headers],[4]],2),"", ", 0x"), IFERROR(VLOOKUP(X137,Таблица1[],5,0),0))</f>
        <v>, 0x4</v>
      </c>
      <c r="AV137" t="str">
        <f>_xlfn.CONCAT(IF(MOD(Table3[[#Headers],[3]],2),"", ", 0x"), IFERROR(VLOOKUP(Y137,Таблица1[],5,0),0))</f>
        <v>5</v>
      </c>
      <c r="AW137" t="str">
        <f>_xlfn.CONCAT(IF(MOD(Table3[[#Headers],[2]],2),"", ", 0x"), IFERROR(VLOOKUP(Z137,Таблица1[],5,0),0))</f>
        <v>, 0x6</v>
      </c>
      <c r="AX137" t="str">
        <f>_xlfn.CONCAT(IF(MOD(Table3[[#Headers],[1]],2),"", ", 0x"), IFERROR(VLOOKUP(AA137,Таблица1[],5,0),0))</f>
        <v>7</v>
      </c>
    </row>
    <row r="138" spans="2:50" x14ac:dyDescent="0.45">
      <c r="B138" s="43">
        <v>10</v>
      </c>
      <c r="C138" s="43">
        <v>0</v>
      </c>
      <c r="D138" s="43">
        <v>20</v>
      </c>
      <c r="E138" s="43">
        <v>1</v>
      </c>
      <c r="F138" t="str">
        <f t="shared" si="3"/>
        <v xml:space="preserve">10,0,20,1 </v>
      </c>
      <c r="H138" s="50" t="s">
        <v>39</v>
      </c>
      <c r="I138" s="50" t="s">
        <v>37</v>
      </c>
      <c r="J138" s="50" t="s">
        <v>35</v>
      </c>
      <c r="K138" s="50" t="s">
        <v>33</v>
      </c>
      <c r="L138" s="50" t="s">
        <v>33</v>
      </c>
      <c r="M138" s="50" t="s">
        <v>33</v>
      </c>
      <c r="N138" s="50" t="s">
        <v>33</v>
      </c>
      <c r="O138" s="50" t="s">
        <v>33</v>
      </c>
      <c r="P138" s="50" t="s">
        <v>33</v>
      </c>
      <c r="Q138" s="50" t="s">
        <v>33</v>
      </c>
      <c r="R138" s="50" t="s">
        <v>33</v>
      </c>
      <c r="S138" s="50" t="s">
        <v>33</v>
      </c>
      <c r="T138" s="50" t="s">
        <v>33</v>
      </c>
      <c r="U138" s="50" t="s">
        <v>33</v>
      </c>
      <c r="V138" s="50" t="s">
        <v>33</v>
      </c>
      <c r="W138" s="50" t="s">
        <v>33</v>
      </c>
      <c r="X138" s="50" t="s">
        <v>33</v>
      </c>
      <c r="Y138" s="50" t="s">
        <v>35</v>
      </c>
      <c r="Z138" s="50" t="s">
        <v>37</v>
      </c>
      <c r="AA138" s="50" t="s">
        <v>39</v>
      </c>
      <c r="AC138" t="str">
        <f>CONCATENATE($X$2,F138,Table3[[#This Row],[20]],Table3[[#This Row],[19]],Table3[[#This Row],[18]],Table3[[#This Row],[17]],Table3[[#This Row],[16]],Table3[[#This Row],[15]],Table3[[#This Row],[14]],Table3[[#This Row],[13]],Table3[[#This Row],[12]],Table3[[#This Row],[11]],Table3[[#This Row],[10]],Table3[[#This Row],[9]],Table3[[#This Row],[8]],Table3[[#This Row],[7]],Table3[[#This Row],[6]],Table3[[#This Row],[5]],Table3[[#This Row],[4]],Table3[[#This Row],[3]],Table3[[#This Row],[2]],Table3[[#This Row],[1]])</f>
        <v>.DB   10,0,20,1 , 0x65, 0x43, 0x33, 0x33, 0x33, 0x33, 0x33, 0x33, 0x34, 0x56</v>
      </c>
      <c r="AD138" s="43" t="s">
        <v>24</v>
      </c>
      <c r="AE138" t="str">
        <f>_xlfn.CONCAT(IF(MOD(Table3[[#Headers],[20]],2),"", ", 0x"), IFERROR(VLOOKUP(H138,Таблица1[],5,0),0))</f>
        <v>, 0x6</v>
      </c>
      <c r="AF138" t="str">
        <f>_xlfn.CONCAT(IF(MOD(Table3[[#Headers],[19]],2),"", ", 0x"), IFERROR(VLOOKUP(I138,Таблица1[],5,0),0))</f>
        <v>5</v>
      </c>
      <c r="AG138" t="str">
        <f>_xlfn.CONCAT(IF(MOD(Table3[[#Headers],[18]],2),"", ", 0x"), IFERROR(VLOOKUP(J138,Таблица1[],5,0),0))</f>
        <v>, 0x4</v>
      </c>
      <c r="AH138" t="str">
        <f>_xlfn.CONCAT(IF(MOD(Table3[[#Headers],[17]],2),"", ", 0x"), IFERROR(VLOOKUP(K138,Таблица1[],5,0),0))</f>
        <v>3</v>
      </c>
      <c r="AI138" t="str">
        <f>_xlfn.CONCAT(IF(MOD(Table3[[#Headers],[16]],2),"", ", 0x"), IFERROR(VLOOKUP(L138,Таблица1[],5,0),0))</f>
        <v>, 0x3</v>
      </c>
      <c r="AJ138" t="str">
        <f>_xlfn.CONCAT(IF(MOD(Table3[[#Headers],[15]],2),"", ", 0x"), IFERROR(VLOOKUP(M138,Таблица1[],5,0),0))</f>
        <v>3</v>
      </c>
      <c r="AK138" t="str">
        <f>_xlfn.CONCAT(IF(MOD(Table3[[#Headers],[14]],2),"", ", 0x"), IFERROR(VLOOKUP(N138,Таблица1[],5,0),0))</f>
        <v>, 0x3</v>
      </c>
      <c r="AL138" t="str">
        <f>_xlfn.CONCAT(IF(MOD(Table3[[#Headers],[13]],2),"", ", 0x"), IFERROR(VLOOKUP(O138,Таблица1[],5,0),0))</f>
        <v>3</v>
      </c>
      <c r="AM138" t="str">
        <f>_xlfn.CONCAT(IF(MOD(Table3[[#Headers],[12]],2),"", ", 0x"), IFERROR(VLOOKUP(P138,Таблица1[],5,0),0))</f>
        <v>, 0x3</v>
      </c>
      <c r="AN138" t="str">
        <f>_xlfn.CONCAT(IF(MOD(Table3[[#Headers],[11]],2),"", ", 0x"), IFERROR(VLOOKUP(Q138,Таблица1[],5,0),0))</f>
        <v>3</v>
      </c>
      <c r="AO138" t="str">
        <f>_xlfn.CONCAT(IF(MOD(Table3[[#Headers],[10]],2),"", ", 0x"), IFERROR(VLOOKUP(R138,Таблица1[],5,0),0))</f>
        <v>, 0x3</v>
      </c>
      <c r="AP138" t="str">
        <f>_xlfn.CONCAT(IF(MOD(Table3[[#Headers],[9]],2),"", ", 0x"), IFERROR(VLOOKUP(S138,Таблица1[],5,0),0))</f>
        <v>3</v>
      </c>
      <c r="AQ138" t="str">
        <f>_xlfn.CONCAT(IF(MOD(Table3[[#Headers],[8]],2),"", ", 0x"), IFERROR(VLOOKUP(T138,Таблица1[],5,0),0))</f>
        <v>, 0x3</v>
      </c>
      <c r="AR138" t="str">
        <f>_xlfn.CONCAT(IF(MOD(Table3[[#Headers],[7]],2),"", ", 0x"), IFERROR(VLOOKUP(U138,Таблица1[],5,0),0))</f>
        <v>3</v>
      </c>
      <c r="AS138" t="str">
        <f>_xlfn.CONCAT(IF(MOD(Table3[[#Headers],[6]],2),"", ", 0x"), IFERROR(VLOOKUP(V138,Таблица1[],5,0),0))</f>
        <v>, 0x3</v>
      </c>
      <c r="AT138" t="str">
        <f>_xlfn.CONCAT(IF(MOD(Table3[[#Headers],[5]],2),"", ", 0x"), IFERROR(VLOOKUP(W138,Таблица1[],5,0),0))</f>
        <v>3</v>
      </c>
      <c r="AU138" t="str">
        <f>_xlfn.CONCAT(IF(MOD(Table3[[#Headers],[4]],2),"", ", 0x"), IFERROR(VLOOKUP(X138,Таблица1[],5,0),0))</f>
        <v>, 0x3</v>
      </c>
      <c r="AV138" t="str">
        <f>_xlfn.CONCAT(IF(MOD(Table3[[#Headers],[3]],2),"", ", 0x"), IFERROR(VLOOKUP(Y138,Таблица1[],5,0),0))</f>
        <v>4</v>
      </c>
      <c r="AW138" t="str">
        <f>_xlfn.CONCAT(IF(MOD(Table3[[#Headers],[2]],2),"", ", 0x"), IFERROR(VLOOKUP(Z138,Таблица1[],5,0),0))</f>
        <v>, 0x5</v>
      </c>
      <c r="AX138" t="str">
        <f>_xlfn.CONCAT(IF(MOD(Table3[[#Headers],[1]],2),"", ", 0x"), IFERROR(VLOOKUP(AA138,Таблица1[],5,0),0))</f>
        <v>6</v>
      </c>
    </row>
    <row r="139" spans="2:50" x14ac:dyDescent="0.45">
      <c r="B139" s="43">
        <v>11</v>
      </c>
      <c r="C139" s="43">
        <v>0</v>
      </c>
      <c r="D139" s="43">
        <v>20</v>
      </c>
      <c r="E139" s="43">
        <v>1</v>
      </c>
      <c r="F139" t="str">
        <f t="shared" si="3"/>
        <v xml:space="preserve">11,0,20,1 </v>
      </c>
      <c r="H139" s="50" t="s">
        <v>37</v>
      </c>
      <c r="I139" s="50" t="s">
        <v>35</v>
      </c>
      <c r="J139" s="50" t="s">
        <v>33</v>
      </c>
      <c r="K139" s="50" t="s">
        <v>33</v>
      </c>
      <c r="L139" s="50" t="s">
        <v>33</v>
      </c>
      <c r="M139" s="50" t="s">
        <v>33</v>
      </c>
      <c r="N139" s="50" t="s">
        <v>33</v>
      </c>
      <c r="O139" s="50" t="s">
        <v>33</v>
      </c>
      <c r="P139" s="50" t="s">
        <v>33</v>
      </c>
      <c r="Q139" s="50" t="s">
        <v>33</v>
      </c>
      <c r="R139" s="50" t="s">
        <v>33</v>
      </c>
      <c r="S139" s="50" t="s">
        <v>33</v>
      </c>
      <c r="T139" s="50" t="s">
        <v>33</v>
      </c>
      <c r="U139" s="50" t="s">
        <v>33</v>
      </c>
      <c r="V139" s="50" t="s">
        <v>33</v>
      </c>
      <c r="W139" s="50" t="s">
        <v>33</v>
      </c>
      <c r="X139" s="50" t="s">
        <v>33</v>
      </c>
      <c r="Y139" s="50" t="s">
        <v>33</v>
      </c>
      <c r="Z139" s="50" t="s">
        <v>35</v>
      </c>
      <c r="AA139" s="50" t="s">
        <v>37</v>
      </c>
      <c r="AC139" t="str">
        <f>CONCATENATE($X$2,F139,Table3[[#This Row],[20]],Table3[[#This Row],[19]],Table3[[#This Row],[18]],Table3[[#This Row],[17]],Table3[[#This Row],[16]],Table3[[#This Row],[15]],Table3[[#This Row],[14]],Table3[[#This Row],[13]],Table3[[#This Row],[12]],Table3[[#This Row],[11]],Table3[[#This Row],[10]],Table3[[#This Row],[9]],Table3[[#This Row],[8]],Table3[[#This Row],[7]],Table3[[#This Row],[6]],Table3[[#This Row],[5]],Table3[[#This Row],[4]],Table3[[#This Row],[3]],Table3[[#This Row],[2]],Table3[[#This Row],[1]])</f>
        <v>.DB   11,0,20,1 , 0x54, 0x33, 0x33, 0x33, 0x33, 0x33, 0x33, 0x33, 0x33, 0x45</v>
      </c>
      <c r="AD139" s="43" t="s">
        <v>24</v>
      </c>
      <c r="AE139" t="str">
        <f>_xlfn.CONCAT(IF(MOD(Table3[[#Headers],[20]],2),"", ", 0x"), IFERROR(VLOOKUP(H139,Таблица1[],5,0),0))</f>
        <v>, 0x5</v>
      </c>
      <c r="AF139" t="str">
        <f>_xlfn.CONCAT(IF(MOD(Table3[[#Headers],[19]],2),"", ", 0x"), IFERROR(VLOOKUP(I139,Таблица1[],5,0),0))</f>
        <v>4</v>
      </c>
      <c r="AG139" t="str">
        <f>_xlfn.CONCAT(IF(MOD(Table3[[#Headers],[18]],2),"", ", 0x"), IFERROR(VLOOKUP(J139,Таблица1[],5,0),0))</f>
        <v>, 0x3</v>
      </c>
      <c r="AH139" t="str">
        <f>_xlfn.CONCAT(IF(MOD(Table3[[#Headers],[17]],2),"", ", 0x"), IFERROR(VLOOKUP(K139,Таблица1[],5,0),0))</f>
        <v>3</v>
      </c>
      <c r="AI139" t="str">
        <f>_xlfn.CONCAT(IF(MOD(Table3[[#Headers],[16]],2),"", ", 0x"), IFERROR(VLOOKUP(L139,Таблица1[],5,0),0))</f>
        <v>, 0x3</v>
      </c>
      <c r="AJ139" t="str">
        <f>_xlfn.CONCAT(IF(MOD(Table3[[#Headers],[15]],2),"", ", 0x"), IFERROR(VLOOKUP(M139,Таблица1[],5,0),0))</f>
        <v>3</v>
      </c>
      <c r="AK139" t="str">
        <f>_xlfn.CONCAT(IF(MOD(Table3[[#Headers],[14]],2),"", ", 0x"), IFERROR(VLOOKUP(N139,Таблица1[],5,0),0))</f>
        <v>, 0x3</v>
      </c>
      <c r="AL139" t="str">
        <f>_xlfn.CONCAT(IF(MOD(Table3[[#Headers],[13]],2),"", ", 0x"), IFERROR(VLOOKUP(O139,Таблица1[],5,0),0))</f>
        <v>3</v>
      </c>
      <c r="AM139" t="str">
        <f>_xlfn.CONCAT(IF(MOD(Table3[[#Headers],[12]],2),"", ", 0x"), IFERROR(VLOOKUP(P139,Таблица1[],5,0),0))</f>
        <v>, 0x3</v>
      </c>
      <c r="AN139" t="str">
        <f>_xlfn.CONCAT(IF(MOD(Table3[[#Headers],[11]],2),"", ", 0x"), IFERROR(VLOOKUP(Q139,Таблица1[],5,0),0))</f>
        <v>3</v>
      </c>
      <c r="AO139" t="str">
        <f>_xlfn.CONCAT(IF(MOD(Table3[[#Headers],[10]],2),"", ", 0x"), IFERROR(VLOOKUP(R139,Таблица1[],5,0),0))</f>
        <v>, 0x3</v>
      </c>
      <c r="AP139" t="str">
        <f>_xlfn.CONCAT(IF(MOD(Table3[[#Headers],[9]],2),"", ", 0x"), IFERROR(VLOOKUP(S139,Таблица1[],5,0),0))</f>
        <v>3</v>
      </c>
      <c r="AQ139" t="str">
        <f>_xlfn.CONCAT(IF(MOD(Table3[[#Headers],[8]],2),"", ", 0x"), IFERROR(VLOOKUP(T139,Таблица1[],5,0),0))</f>
        <v>, 0x3</v>
      </c>
      <c r="AR139" t="str">
        <f>_xlfn.CONCAT(IF(MOD(Table3[[#Headers],[7]],2),"", ", 0x"), IFERROR(VLOOKUP(U139,Таблица1[],5,0),0))</f>
        <v>3</v>
      </c>
      <c r="AS139" t="str">
        <f>_xlfn.CONCAT(IF(MOD(Table3[[#Headers],[6]],2),"", ", 0x"), IFERROR(VLOOKUP(V139,Таблица1[],5,0),0))</f>
        <v>, 0x3</v>
      </c>
      <c r="AT139" t="str">
        <f>_xlfn.CONCAT(IF(MOD(Table3[[#Headers],[5]],2),"", ", 0x"), IFERROR(VLOOKUP(W139,Таблица1[],5,0),0))</f>
        <v>3</v>
      </c>
      <c r="AU139" t="str">
        <f>_xlfn.CONCAT(IF(MOD(Table3[[#Headers],[4]],2),"", ", 0x"), IFERROR(VLOOKUP(X139,Таблица1[],5,0),0))</f>
        <v>, 0x3</v>
      </c>
      <c r="AV139" t="str">
        <f>_xlfn.CONCAT(IF(MOD(Table3[[#Headers],[3]],2),"", ", 0x"), IFERROR(VLOOKUP(Y139,Таблица1[],5,0),0))</f>
        <v>3</v>
      </c>
      <c r="AW139" t="str">
        <f>_xlfn.CONCAT(IF(MOD(Table3[[#Headers],[2]],2),"", ", 0x"), IFERROR(VLOOKUP(Z139,Таблица1[],5,0),0))</f>
        <v>, 0x4</v>
      </c>
      <c r="AX139" t="str">
        <f>_xlfn.CONCAT(IF(MOD(Table3[[#Headers],[1]],2),"", ", 0x"), IFERROR(VLOOKUP(AA139,Таблица1[],5,0),0))</f>
        <v>5</v>
      </c>
    </row>
    <row r="140" spans="2:50" x14ac:dyDescent="0.45">
      <c r="B140" s="43">
        <v>11</v>
      </c>
      <c r="C140" s="43">
        <v>0</v>
      </c>
      <c r="D140" s="43">
        <v>20</v>
      </c>
      <c r="E140" s="43">
        <v>1</v>
      </c>
      <c r="F140" t="str">
        <f t="shared" si="3"/>
        <v xml:space="preserve">11,0,20,1 </v>
      </c>
      <c r="H140" s="50" t="s">
        <v>35</v>
      </c>
      <c r="I140" s="50" t="s">
        <v>33</v>
      </c>
      <c r="J140" s="50" t="s">
        <v>33</v>
      </c>
      <c r="K140" s="50" t="s">
        <v>33</v>
      </c>
      <c r="L140" s="50" t="s">
        <v>33</v>
      </c>
      <c r="M140" s="50" t="s">
        <v>33</v>
      </c>
      <c r="N140" s="50" t="s">
        <v>33</v>
      </c>
      <c r="O140" s="50" t="s">
        <v>33</v>
      </c>
      <c r="P140" s="50" t="s">
        <v>33</v>
      </c>
      <c r="Q140" s="50" t="s">
        <v>33</v>
      </c>
      <c r="R140" s="50" t="s">
        <v>33</v>
      </c>
      <c r="S140" s="50" t="s">
        <v>33</v>
      </c>
      <c r="T140" s="50" t="s">
        <v>33</v>
      </c>
      <c r="U140" s="50" t="s">
        <v>33</v>
      </c>
      <c r="V140" s="50" t="s">
        <v>33</v>
      </c>
      <c r="W140" s="50" t="s">
        <v>33</v>
      </c>
      <c r="X140" s="50" t="s">
        <v>33</v>
      </c>
      <c r="Y140" s="50" t="s">
        <v>33</v>
      </c>
      <c r="Z140" s="50" t="s">
        <v>33</v>
      </c>
      <c r="AA140" s="50" t="s">
        <v>35</v>
      </c>
      <c r="AC140" t="str">
        <f>CONCATENATE($X$2,F140,Table3[[#This Row],[20]],Table3[[#This Row],[19]],Table3[[#This Row],[18]],Table3[[#This Row],[17]],Table3[[#This Row],[16]],Table3[[#This Row],[15]],Table3[[#This Row],[14]],Table3[[#This Row],[13]],Table3[[#This Row],[12]],Table3[[#This Row],[11]],Table3[[#This Row],[10]],Table3[[#This Row],[9]],Table3[[#This Row],[8]],Table3[[#This Row],[7]],Table3[[#This Row],[6]],Table3[[#This Row],[5]],Table3[[#This Row],[4]],Table3[[#This Row],[3]],Table3[[#This Row],[2]],Table3[[#This Row],[1]])</f>
        <v>.DB   11,0,20,1 , 0x43, 0x33, 0x33, 0x33, 0x33, 0x33, 0x33, 0x33, 0x33, 0x34</v>
      </c>
      <c r="AD140" s="43" t="s">
        <v>24</v>
      </c>
      <c r="AE140" t="str">
        <f>_xlfn.CONCAT(IF(MOD(Table3[[#Headers],[20]],2),"", ", 0x"), IFERROR(VLOOKUP(H140,Таблица1[],5,0),0))</f>
        <v>, 0x4</v>
      </c>
      <c r="AF140" t="str">
        <f>_xlfn.CONCAT(IF(MOD(Table3[[#Headers],[19]],2),"", ", 0x"), IFERROR(VLOOKUP(I140,Таблица1[],5,0),0))</f>
        <v>3</v>
      </c>
      <c r="AG140" t="str">
        <f>_xlfn.CONCAT(IF(MOD(Table3[[#Headers],[18]],2),"", ", 0x"), IFERROR(VLOOKUP(J140,Таблица1[],5,0),0))</f>
        <v>, 0x3</v>
      </c>
      <c r="AH140" t="str">
        <f>_xlfn.CONCAT(IF(MOD(Table3[[#Headers],[17]],2),"", ", 0x"), IFERROR(VLOOKUP(K140,Таблица1[],5,0),0))</f>
        <v>3</v>
      </c>
      <c r="AI140" t="str">
        <f>_xlfn.CONCAT(IF(MOD(Table3[[#Headers],[16]],2),"", ", 0x"), IFERROR(VLOOKUP(L140,Таблица1[],5,0),0))</f>
        <v>, 0x3</v>
      </c>
      <c r="AJ140" t="str">
        <f>_xlfn.CONCAT(IF(MOD(Table3[[#Headers],[15]],2),"", ", 0x"), IFERROR(VLOOKUP(M140,Таблица1[],5,0),0))</f>
        <v>3</v>
      </c>
      <c r="AK140" t="str">
        <f>_xlfn.CONCAT(IF(MOD(Table3[[#Headers],[14]],2),"", ", 0x"), IFERROR(VLOOKUP(N140,Таблица1[],5,0),0))</f>
        <v>, 0x3</v>
      </c>
      <c r="AL140" t="str">
        <f>_xlfn.CONCAT(IF(MOD(Table3[[#Headers],[13]],2),"", ", 0x"), IFERROR(VLOOKUP(O140,Таблица1[],5,0),0))</f>
        <v>3</v>
      </c>
      <c r="AM140" t="str">
        <f>_xlfn.CONCAT(IF(MOD(Table3[[#Headers],[12]],2),"", ", 0x"), IFERROR(VLOOKUP(P140,Таблица1[],5,0),0))</f>
        <v>, 0x3</v>
      </c>
      <c r="AN140" t="str">
        <f>_xlfn.CONCAT(IF(MOD(Table3[[#Headers],[11]],2),"", ", 0x"), IFERROR(VLOOKUP(Q140,Таблица1[],5,0),0))</f>
        <v>3</v>
      </c>
      <c r="AO140" t="str">
        <f>_xlfn.CONCAT(IF(MOD(Table3[[#Headers],[10]],2),"", ", 0x"), IFERROR(VLOOKUP(R140,Таблица1[],5,0),0))</f>
        <v>, 0x3</v>
      </c>
      <c r="AP140" t="str">
        <f>_xlfn.CONCAT(IF(MOD(Table3[[#Headers],[9]],2),"", ", 0x"), IFERROR(VLOOKUP(S140,Таблица1[],5,0),0))</f>
        <v>3</v>
      </c>
      <c r="AQ140" t="str">
        <f>_xlfn.CONCAT(IF(MOD(Table3[[#Headers],[8]],2),"", ", 0x"), IFERROR(VLOOKUP(T140,Таблица1[],5,0),0))</f>
        <v>, 0x3</v>
      </c>
      <c r="AR140" t="str">
        <f>_xlfn.CONCAT(IF(MOD(Table3[[#Headers],[7]],2),"", ", 0x"), IFERROR(VLOOKUP(U140,Таблица1[],5,0),0))</f>
        <v>3</v>
      </c>
      <c r="AS140" t="str">
        <f>_xlfn.CONCAT(IF(MOD(Table3[[#Headers],[6]],2),"", ", 0x"), IFERROR(VLOOKUP(V140,Таблица1[],5,0),0))</f>
        <v>, 0x3</v>
      </c>
      <c r="AT140" t="str">
        <f>_xlfn.CONCAT(IF(MOD(Table3[[#Headers],[5]],2),"", ", 0x"), IFERROR(VLOOKUP(W140,Таблица1[],5,0),0))</f>
        <v>3</v>
      </c>
      <c r="AU140" t="str">
        <f>_xlfn.CONCAT(IF(MOD(Table3[[#Headers],[4]],2),"", ", 0x"), IFERROR(VLOOKUP(X140,Таблица1[],5,0),0))</f>
        <v>, 0x3</v>
      </c>
      <c r="AV140" t="str">
        <f>_xlfn.CONCAT(IF(MOD(Table3[[#Headers],[3]],2),"", ", 0x"), IFERROR(VLOOKUP(Y140,Таблица1[],5,0),0))</f>
        <v>3</v>
      </c>
      <c r="AW140" t="str">
        <f>_xlfn.CONCAT(IF(MOD(Table3[[#Headers],[2]],2),"", ", 0x"), IFERROR(VLOOKUP(Z140,Таблица1[],5,0),0))</f>
        <v>, 0x3</v>
      </c>
      <c r="AX140" t="str">
        <f>_xlfn.CONCAT(IF(MOD(Table3[[#Headers],[1]],2),"", ", 0x"), IFERROR(VLOOKUP(AA140,Таблица1[],5,0),0))</f>
        <v>4</v>
      </c>
    </row>
    <row r="141" spans="2:50" x14ac:dyDescent="0.45">
      <c r="B141" s="43">
        <v>12</v>
      </c>
      <c r="C141" s="43">
        <v>0</v>
      </c>
      <c r="D141" s="43">
        <v>20</v>
      </c>
      <c r="E141" s="43">
        <v>1</v>
      </c>
      <c r="F141" t="str">
        <f t="shared" si="3"/>
        <v xml:space="preserve">12,0,20,1 </v>
      </c>
      <c r="H141" s="50" t="s">
        <v>33</v>
      </c>
      <c r="I141" s="50" t="s">
        <v>33</v>
      </c>
      <c r="J141" s="50" t="s">
        <v>33</v>
      </c>
      <c r="K141" s="50" t="s">
        <v>33</v>
      </c>
      <c r="L141" s="50" t="s">
        <v>33</v>
      </c>
      <c r="M141" s="50" t="s">
        <v>33</v>
      </c>
      <c r="N141" s="50" t="s">
        <v>33</v>
      </c>
      <c r="O141" s="50" t="s">
        <v>33</v>
      </c>
      <c r="P141" s="50" t="s">
        <v>33</v>
      </c>
      <c r="Q141" s="50" t="s">
        <v>33</v>
      </c>
      <c r="R141" s="50" t="s">
        <v>33</v>
      </c>
      <c r="S141" s="50" t="s">
        <v>33</v>
      </c>
      <c r="T141" s="50" t="s">
        <v>33</v>
      </c>
      <c r="U141" s="50" t="s">
        <v>33</v>
      </c>
      <c r="V141" s="50" t="s">
        <v>33</v>
      </c>
      <c r="W141" s="50" t="s">
        <v>33</v>
      </c>
      <c r="X141" s="50" t="s">
        <v>33</v>
      </c>
      <c r="Y141" s="50" t="s">
        <v>33</v>
      </c>
      <c r="Z141" s="50" t="s">
        <v>33</v>
      </c>
      <c r="AA141" s="50" t="s">
        <v>33</v>
      </c>
      <c r="AC141" t="str">
        <f>CONCATENATE($X$2,F141,Table3[[#This Row],[20]],Table3[[#This Row],[19]],Table3[[#This Row],[18]],Table3[[#This Row],[17]],Table3[[#This Row],[16]],Table3[[#This Row],[15]],Table3[[#This Row],[14]],Table3[[#This Row],[13]],Table3[[#This Row],[12]],Table3[[#This Row],[11]],Table3[[#This Row],[10]],Table3[[#This Row],[9]],Table3[[#This Row],[8]],Table3[[#This Row],[7]],Table3[[#This Row],[6]],Table3[[#This Row],[5]],Table3[[#This Row],[4]],Table3[[#This Row],[3]],Table3[[#This Row],[2]],Table3[[#This Row],[1]])</f>
        <v>.DB   12,0,20,1 , 0x33, 0x33, 0x33, 0x33, 0x33, 0x33, 0x33, 0x33, 0x33, 0x33</v>
      </c>
      <c r="AD141" s="43" t="s">
        <v>24</v>
      </c>
      <c r="AE141" t="str">
        <f>_xlfn.CONCAT(IF(MOD(Table3[[#Headers],[20]],2),"", ", 0x"), IFERROR(VLOOKUP(H141,Таблица1[],5,0),0))</f>
        <v>, 0x3</v>
      </c>
      <c r="AF141" t="str">
        <f>_xlfn.CONCAT(IF(MOD(Table3[[#Headers],[19]],2),"", ", 0x"), IFERROR(VLOOKUP(I141,Таблица1[],5,0),0))</f>
        <v>3</v>
      </c>
      <c r="AG141" t="str">
        <f>_xlfn.CONCAT(IF(MOD(Table3[[#Headers],[18]],2),"", ", 0x"), IFERROR(VLOOKUP(J141,Таблица1[],5,0),0))</f>
        <v>, 0x3</v>
      </c>
      <c r="AH141" t="str">
        <f>_xlfn.CONCAT(IF(MOD(Table3[[#Headers],[17]],2),"", ", 0x"), IFERROR(VLOOKUP(K141,Таблица1[],5,0),0))</f>
        <v>3</v>
      </c>
      <c r="AI141" t="str">
        <f>_xlfn.CONCAT(IF(MOD(Table3[[#Headers],[16]],2),"", ", 0x"), IFERROR(VLOOKUP(L141,Таблица1[],5,0),0))</f>
        <v>, 0x3</v>
      </c>
      <c r="AJ141" t="str">
        <f>_xlfn.CONCAT(IF(MOD(Table3[[#Headers],[15]],2),"", ", 0x"), IFERROR(VLOOKUP(M141,Таблица1[],5,0),0))</f>
        <v>3</v>
      </c>
      <c r="AK141" t="str">
        <f>_xlfn.CONCAT(IF(MOD(Table3[[#Headers],[14]],2),"", ", 0x"), IFERROR(VLOOKUP(N141,Таблица1[],5,0),0))</f>
        <v>, 0x3</v>
      </c>
      <c r="AL141" t="str">
        <f>_xlfn.CONCAT(IF(MOD(Table3[[#Headers],[13]],2),"", ", 0x"), IFERROR(VLOOKUP(O141,Таблица1[],5,0),0))</f>
        <v>3</v>
      </c>
      <c r="AM141" t="str">
        <f>_xlfn.CONCAT(IF(MOD(Table3[[#Headers],[12]],2),"", ", 0x"), IFERROR(VLOOKUP(P141,Таблица1[],5,0),0))</f>
        <v>, 0x3</v>
      </c>
      <c r="AN141" t="str">
        <f>_xlfn.CONCAT(IF(MOD(Table3[[#Headers],[11]],2),"", ", 0x"), IFERROR(VLOOKUP(Q141,Таблица1[],5,0),0))</f>
        <v>3</v>
      </c>
      <c r="AO141" t="str">
        <f>_xlfn.CONCAT(IF(MOD(Table3[[#Headers],[10]],2),"", ", 0x"), IFERROR(VLOOKUP(R141,Таблица1[],5,0),0))</f>
        <v>, 0x3</v>
      </c>
      <c r="AP141" t="str">
        <f>_xlfn.CONCAT(IF(MOD(Table3[[#Headers],[9]],2),"", ", 0x"), IFERROR(VLOOKUP(S141,Таблица1[],5,0),0))</f>
        <v>3</v>
      </c>
      <c r="AQ141" t="str">
        <f>_xlfn.CONCAT(IF(MOD(Table3[[#Headers],[8]],2),"", ", 0x"), IFERROR(VLOOKUP(T141,Таблица1[],5,0),0))</f>
        <v>, 0x3</v>
      </c>
      <c r="AR141" t="str">
        <f>_xlfn.CONCAT(IF(MOD(Table3[[#Headers],[7]],2),"", ", 0x"), IFERROR(VLOOKUP(U141,Таблица1[],5,0),0))</f>
        <v>3</v>
      </c>
      <c r="AS141" t="str">
        <f>_xlfn.CONCAT(IF(MOD(Table3[[#Headers],[6]],2),"", ", 0x"), IFERROR(VLOOKUP(V141,Таблица1[],5,0),0))</f>
        <v>, 0x3</v>
      </c>
      <c r="AT141" t="str">
        <f>_xlfn.CONCAT(IF(MOD(Table3[[#Headers],[5]],2),"", ", 0x"), IFERROR(VLOOKUP(W141,Таблица1[],5,0),0))</f>
        <v>3</v>
      </c>
      <c r="AU141" t="str">
        <f>_xlfn.CONCAT(IF(MOD(Table3[[#Headers],[4]],2),"", ", 0x"), IFERROR(VLOOKUP(X141,Таблица1[],5,0),0))</f>
        <v>, 0x3</v>
      </c>
      <c r="AV141" t="str">
        <f>_xlfn.CONCAT(IF(MOD(Table3[[#Headers],[3]],2),"", ", 0x"), IFERROR(VLOOKUP(Y141,Таблица1[],5,0),0))</f>
        <v>3</v>
      </c>
      <c r="AW141" t="str">
        <f>_xlfn.CONCAT(IF(MOD(Table3[[#Headers],[2]],2),"", ", 0x"), IFERROR(VLOOKUP(Z141,Таблица1[],5,0),0))</f>
        <v>, 0x3</v>
      </c>
      <c r="AX141" t="str">
        <f>_xlfn.CONCAT(IF(MOD(Table3[[#Headers],[1]],2),"", ", 0x"), IFERROR(VLOOKUP(AA141,Таблица1[],5,0),0))</f>
        <v>3</v>
      </c>
    </row>
    <row r="142" spans="2:50" x14ac:dyDescent="0.45">
      <c r="B142" s="43">
        <v>14</v>
      </c>
      <c r="C142" s="43">
        <v>0</v>
      </c>
      <c r="D142" s="43">
        <v>20</v>
      </c>
      <c r="E142" s="43">
        <v>1</v>
      </c>
      <c r="F142" t="str">
        <f t="shared" si="3"/>
        <v xml:space="preserve">14,0,20,1 </v>
      </c>
      <c r="H142" s="49" t="s">
        <v>31</v>
      </c>
      <c r="I142" s="49" t="s">
        <v>31</v>
      </c>
      <c r="J142" s="49" t="s">
        <v>31</v>
      </c>
      <c r="K142" s="49" t="s">
        <v>31</v>
      </c>
      <c r="L142" s="49" t="s">
        <v>31</v>
      </c>
      <c r="M142" s="49" t="s">
        <v>31</v>
      </c>
      <c r="N142" s="49" t="s">
        <v>31</v>
      </c>
      <c r="O142" s="49" t="s">
        <v>31</v>
      </c>
      <c r="P142" s="49" t="s">
        <v>31</v>
      </c>
      <c r="Q142" s="49" t="s">
        <v>31</v>
      </c>
      <c r="R142" s="49" t="s">
        <v>31</v>
      </c>
      <c r="S142" s="49" t="s">
        <v>31</v>
      </c>
      <c r="T142" s="49" t="s">
        <v>31</v>
      </c>
      <c r="U142" s="49" t="s">
        <v>31</v>
      </c>
      <c r="V142" s="49" t="s">
        <v>31</v>
      </c>
      <c r="W142" s="49" t="s">
        <v>31</v>
      </c>
      <c r="X142" s="49" t="s">
        <v>31</v>
      </c>
      <c r="Y142" s="49" t="s">
        <v>31</v>
      </c>
      <c r="Z142" s="49" t="s">
        <v>31</v>
      </c>
      <c r="AA142" s="49" t="s">
        <v>31</v>
      </c>
      <c r="AC142" t="str">
        <f>CONCATENATE($X$2,F142,Table3[[#This Row],[20]],Table3[[#This Row],[19]],Table3[[#This Row],[18]],Table3[[#This Row],[17]],Table3[[#This Row],[16]],Table3[[#This Row],[15]],Table3[[#This Row],[14]],Table3[[#This Row],[13]],Table3[[#This Row],[12]],Table3[[#This Row],[11]],Table3[[#This Row],[10]],Table3[[#This Row],[9]],Table3[[#This Row],[8]],Table3[[#This Row],[7]],Table3[[#This Row],[6]],Table3[[#This Row],[5]],Table3[[#This Row],[4]],Table3[[#This Row],[3]],Table3[[#This Row],[2]],Table3[[#This Row],[1]])</f>
        <v>.DB   14,0,20,1 , 0x11, 0x11, 0x11, 0x11, 0x11, 0x11, 0x11, 0x11, 0x11, 0x11</v>
      </c>
      <c r="AD142" s="43" t="s">
        <v>24</v>
      </c>
      <c r="AE142" t="str">
        <f>_xlfn.CONCAT(IF(MOD(Table3[[#Headers],[20]],2),"", ", 0x"), IFERROR(VLOOKUP(H142,Таблица1[],5,0),0))</f>
        <v>, 0x1</v>
      </c>
      <c r="AF142" t="str">
        <f>_xlfn.CONCAT(IF(MOD(Table3[[#Headers],[19]],2),"", ", 0x"), IFERROR(VLOOKUP(I142,Таблица1[],5,0),0))</f>
        <v>1</v>
      </c>
      <c r="AG142" t="str">
        <f>_xlfn.CONCAT(IF(MOD(Table3[[#Headers],[18]],2),"", ", 0x"), IFERROR(VLOOKUP(J142,Таблица1[],5,0),0))</f>
        <v>, 0x1</v>
      </c>
      <c r="AH142" t="str">
        <f>_xlfn.CONCAT(IF(MOD(Table3[[#Headers],[17]],2),"", ", 0x"), IFERROR(VLOOKUP(K142,Таблица1[],5,0),0))</f>
        <v>1</v>
      </c>
      <c r="AI142" t="str">
        <f>_xlfn.CONCAT(IF(MOD(Table3[[#Headers],[16]],2),"", ", 0x"), IFERROR(VLOOKUP(L142,Таблица1[],5,0),0))</f>
        <v>, 0x1</v>
      </c>
      <c r="AJ142" t="str">
        <f>_xlfn.CONCAT(IF(MOD(Table3[[#Headers],[15]],2),"", ", 0x"), IFERROR(VLOOKUP(M142,Таблица1[],5,0),0))</f>
        <v>1</v>
      </c>
      <c r="AK142" t="str">
        <f>_xlfn.CONCAT(IF(MOD(Table3[[#Headers],[14]],2),"", ", 0x"), IFERROR(VLOOKUP(N142,Таблица1[],5,0),0))</f>
        <v>, 0x1</v>
      </c>
      <c r="AL142" t="str">
        <f>_xlfn.CONCAT(IF(MOD(Table3[[#Headers],[13]],2),"", ", 0x"), IFERROR(VLOOKUP(O142,Таблица1[],5,0),0))</f>
        <v>1</v>
      </c>
      <c r="AM142" t="str">
        <f>_xlfn.CONCAT(IF(MOD(Table3[[#Headers],[12]],2),"", ", 0x"), IFERROR(VLOOKUP(P142,Таблица1[],5,0),0))</f>
        <v>, 0x1</v>
      </c>
      <c r="AN142" t="str">
        <f>_xlfn.CONCAT(IF(MOD(Table3[[#Headers],[11]],2),"", ", 0x"), IFERROR(VLOOKUP(Q142,Таблица1[],5,0),0))</f>
        <v>1</v>
      </c>
      <c r="AO142" t="str">
        <f>_xlfn.CONCAT(IF(MOD(Table3[[#Headers],[10]],2),"", ", 0x"), IFERROR(VLOOKUP(R142,Таблица1[],5,0),0))</f>
        <v>, 0x1</v>
      </c>
      <c r="AP142" t="str">
        <f>_xlfn.CONCAT(IF(MOD(Table3[[#Headers],[9]],2),"", ", 0x"), IFERROR(VLOOKUP(S142,Таблица1[],5,0),0))</f>
        <v>1</v>
      </c>
      <c r="AQ142" t="str">
        <f>_xlfn.CONCAT(IF(MOD(Table3[[#Headers],[8]],2),"", ", 0x"), IFERROR(VLOOKUP(T142,Таблица1[],5,0),0))</f>
        <v>, 0x1</v>
      </c>
      <c r="AR142" t="str">
        <f>_xlfn.CONCAT(IF(MOD(Table3[[#Headers],[7]],2),"", ", 0x"), IFERROR(VLOOKUP(U142,Таблица1[],5,0),0))</f>
        <v>1</v>
      </c>
      <c r="AS142" t="str">
        <f>_xlfn.CONCAT(IF(MOD(Table3[[#Headers],[6]],2),"", ", 0x"), IFERROR(VLOOKUP(V142,Таблица1[],5,0),0))</f>
        <v>, 0x1</v>
      </c>
      <c r="AT142" t="str">
        <f>_xlfn.CONCAT(IF(MOD(Table3[[#Headers],[5]],2),"", ", 0x"), IFERROR(VLOOKUP(W142,Таблица1[],5,0),0))</f>
        <v>1</v>
      </c>
      <c r="AU142" t="str">
        <f>_xlfn.CONCAT(IF(MOD(Table3[[#Headers],[4]],2),"", ", 0x"), IFERROR(VLOOKUP(X142,Таблица1[],5,0),0))</f>
        <v>, 0x1</v>
      </c>
      <c r="AV142" t="str">
        <f>_xlfn.CONCAT(IF(MOD(Table3[[#Headers],[3]],2),"", ", 0x"), IFERROR(VLOOKUP(Y142,Таблица1[],5,0),0))</f>
        <v>1</v>
      </c>
      <c r="AW142" t="str">
        <f>_xlfn.CONCAT(IF(MOD(Table3[[#Headers],[2]],2),"", ", 0x"), IFERROR(VLOOKUP(Z142,Таблица1[],5,0),0))</f>
        <v>, 0x1</v>
      </c>
      <c r="AX142" t="str">
        <f>_xlfn.CONCAT(IF(MOD(Table3[[#Headers],[1]],2),"", ", 0x"), IFERROR(VLOOKUP(AA142,Таблица1[],5,0),0))</f>
        <v>1</v>
      </c>
    </row>
    <row r="143" spans="2:50" x14ac:dyDescent="0.45">
      <c r="B143" s="43">
        <v>16</v>
      </c>
      <c r="C143" s="43">
        <v>0</v>
      </c>
      <c r="D143" s="43">
        <v>20</v>
      </c>
      <c r="E143" s="43">
        <v>1</v>
      </c>
      <c r="F143" t="str">
        <f t="shared" si="3"/>
        <v xml:space="preserve">16,0,20,1 </v>
      </c>
      <c r="H143" s="49" t="s">
        <v>40</v>
      </c>
      <c r="I143" s="49" t="s">
        <v>40</v>
      </c>
      <c r="J143" s="49" t="s">
        <v>40</v>
      </c>
      <c r="K143" s="49" t="s">
        <v>40</v>
      </c>
      <c r="L143" s="49" t="s">
        <v>40</v>
      </c>
      <c r="M143" s="49" t="s">
        <v>40</v>
      </c>
      <c r="N143" s="49" t="s">
        <v>40</v>
      </c>
      <c r="O143" s="49" t="s">
        <v>40</v>
      </c>
      <c r="P143" s="49" t="s">
        <v>40</v>
      </c>
      <c r="Q143" s="49" t="s">
        <v>40</v>
      </c>
      <c r="R143" s="49" t="s">
        <v>40</v>
      </c>
      <c r="S143" s="49" t="s">
        <v>40</v>
      </c>
      <c r="T143" s="49" t="s">
        <v>40</v>
      </c>
      <c r="U143" s="49" t="s">
        <v>40</v>
      </c>
      <c r="V143" s="49" t="s">
        <v>40</v>
      </c>
      <c r="W143" s="49" t="s">
        <v>40</v>
      </c>
      <c r="X143" s="49" t="s">
        <v>40</v>
      </c>
      <c r="Y143" s="49" t="s">
        <v>40</v>
      </c>
      <c r="Z143" s="49" t="s">
        <v>40</v>
      </c>
      <c r="AA143" s="49" t="s">
        <v>40</v>
      </c>
      <c r="AC143" t="str">
        <f>CONCATENATE($X$2,F143,Table3[[#This Row],[20]],Table3[[#This Row],[19]],Table3[[#This Row],[18]],Table3[[#This Row],[17]],Table3[[#This Row],[16]],Table3[[#This Row],[15]],Table3[[#This Row],[14]],Table3[[#This Row],[13]],Table3[[#This Row],[12]],Table3[[#This Row],[11]],Table3[[#This Row],[10]],Table3[[#This Row],[9]],Table3[[#This Row],[8]],Table3[[#This Row],[7]],Table3[[#This Row],[6]],Table3[[#This Row],[5]],Table3[[#This Row],[4]],Table3[[#This Row],[3]],Table3[[#This Row],[2]],Table3[[#This Row],[1]])</f>
        <v>.DB   16,0,20,1 , 0x77, 0x77, 0x77, 0x77, 0x77, 0x77, 0x77, 0x77, 0x77, 0x77</v>
      </c>
      <c r="AD143" s="43" t="s">
        <v>24</v>
      </c>
      <c r="AE143" t="str">
        <f>_xlfn.CONCAT(IF(MOD(Table3[[#Headers],[20]],2),"", ", 0x"), IFERROR(VLOOKUP(H143,Таблица1[],5,0),0))</f>
        <v>, 0x7</v>
      </c>
      <c r="AF143" t="str">
        <f>_xlfn.CONCAT(IF(MOD(Table3[[#Headers],[19]],2),"", ", 0x"), IFERROR(VLOOKUP(I143,Таблица1[],5,0),0))</f>
        <v>7</v>
      </c>
      <c r="AG143" t="str">
        <f>_xlfn.CONCAT(IF(MOD(Table3[[#Headers],[18]],2),"", ", 0x"), IFERROR(VLOOKUP(J143,Таблица1[],5,0),0))</f>
        <v>, 0x7</v>
      </c>
      <c r="AH143" t="str">
        <f>_xlfn.CONCAT(IF(MOD(Table3[[#Headers],[17]],2),"", ", 0x"), IFERROR(VLOOKUP(K143,Таблица1[],5,0),0))</f>
        <v>7</v>
      </c>
      <c r="AI143" t="str">
        <f>_xlfn.CONCAT(IF(MOD(Table3[[#Headers],[16]],2),"", ", 0x"), IFERROR(VLOOKUP(L143,Таблица1[],5,0),0))</f>
        <v>, 0x7</v>
      </c>
      <c r="AJ143" t="str">
        <f>_xlfn.CONCAT(IF(MOD(Table3[[#Headers],[15]],2),"", ", 0x"), IFERROR(VLOOKUP(M143,Таблица1[],5,0),0))</f>
        <v>7</v>
      </c>
      <c r="AK143" t="str">
        <f>_xlfn.CONCAT(IF(MOD(Table3[[#Headers],[14]],2),"", ", 0x"), IFERROR(VLOOKUP(N143,Таблица1[],5,0),0))</f>
        <v>, 0x7</v>
      </c>
      <c r="AL143" t="str">
        <f>_xlfn.CONCAT(IF(MOD(Table3[[#Headers],[13]],2),"", ", 0x"), IFERROR(VLOOKUP(O143,Таблица1[],5,0),0))</f>
        <v>7</v>
      </c>
      <c r="AM143" t="str">
        <f>_xlfn.CONCAT(IF(MOD(Table3[[#Headers],[12]],2),"", ", 0x"), IFERROR(VLOOKUP(P143,Таблица1[],5,0),0))</f>
        <v>, 0x7</v>
      </c>
      <c r="AN143" t="str">
        <f>_xlfn.CONCAT(IF(MOD(Table3[[#Headers],[11]],2),"", ", 0x"), IFERROR(VLOOKUP(Q143,Таблица1[],5,0),0))</f>
        <v>7</v>
      </c>
      <c r="AO143" t="str">
        <f>_xlfn.CONCAT(IF(MOD(Table3[[#Headers],[10]],2),"", ", 0x"), IFERROR(VLOOKUP(R143,Таблица1[],5,0),0))</f>
        <v>, 0x7</v>
      </c>
      <c r="AP143" t="str">
        <f>_xlfn.CONCAT(IF(MOD(Table3[[#Headers],[9]],2),"", ", 0x"), IFERROR(VLOOKUP(S143,Таблица1[],5,0),0))</f>
        <v>7</v>
      </c>
      <c r="AQ143" t="str">
        <f>_xlfn.CONCAT(IF(MOD(Table3[[#Headers],[8]],2),"", ", 0x"), IFERROR(VLOOKUP(T143,Таблица1[],5,0),0))</f>
        <v>, 0x7</v>
      </c>
      <c r="AR143" t="str">
        <f>_xlfn.CONCAT(IF(MOD(Table3[[#Headers],[7]],2),"", ", 0x"), IFERROR(VLOOKUP(U143,Таблица1[],5,0),0))</f>
        <v>7</v>
      </c>
      <c r="AS143" t="str">
        <f>_xlfn.CONCAT(IF(MOD(Table3[[#Headers],[6]],2),"", ", 0x"), IFERROR(VLOOKUP(V143,Таблица1[],5,0),0))</f>
        <v>, 0x7</v>
      </c>
      <c r="AT143" t="str">
        <f>_xlfn.CONCAT(IF(MOD(Table3[[#Headers],[5]],2),"", ", 0x"), IFERROR(VLOOKUP(W143,Таблица1[],5,0),0))</f>
        <v>7</v>
      </c>
      <c r="AU143" t="str">
        <f>_xlfn.CONCAT(IF(MOD(Table3[[#Headers],[4]],2),"", ", 0x"), IFERROR(VLOOKUP(X143,Таблица1[],5,0),0))</f>
        <v>, 0x7</v>
      </c>
      <c r="AV143" t="str">
        <f>_xlfn.CONCAT(IF(MOD(Table3[[#Headers],[3]],2),"", ", 0x"), IFERROR(VLOOKUP(Y143,Таблица1[],5,0),0))</f>
        <v>7</v>
      </c>
      <c r="AW143" t="str">
        <f>_xlfn.CONCAT(IF(MOD(Table3[[#Headers],[2]],2),"", ", 0x"), IFERROR(VLOOKUP(Z143,Таблица1[],5,0),0))</f>
        <v>, 0x7</v>
      </c>
      <c r="AX143" t="str">
        <f>_xlfn.CONCAT(IF(MOD(Table3[[#Headers],[1]],2),"", ", 0x"), IFERROR(VLOOKUP(AA143,Таблица1[],5,0),0))</f>
        <v>7</v>
      </c>
    </row>
    <row r="144" spans="2:50" x14ac:dyDescent="0.45">
      <c r="B144" s="43">
        <v>1</v>
      </c>
      <c r="C144" s="43">
        <v>0</v>
      </c>
      <c r="D144" s="43">
        <v>20</v>
      </c>
      <c r="E144" s="43">
        <v>1</v>
      </c>
      <c r="F144" t="str">
        <f t="shared" si="3"/>
        <v xml:space="preserve">1,0,20,1 </v>
      </c>
      <c r="AC144" t="str">
        <f>CONCATENATE($X$2,F144,Table3[[#This Row],[20]],Table3[[#This Row],[19]],Table3[[#This Row],[18]],Table3[[#This Row],[17]],Table3[[#This Row],[16]],Table3[[#This Row],[15]],Table3[[#This Row],[14]],Table3[[#This Row],[13]],Table3[[#This Row],[12]],Table3[[#This Row],[11]],Table3[[#This Row],[10]],Table3[[#This Row],[9]],Table3[[#This Row],[8]],Table3[[#This Row],[7]],Table3[[#This Row],[6]],Table3[[#This Row],[5]],Table3[[#This Row],[4]],Table3[[#This Row],[3]],Table3[[#This Row],[2]],Table3[[#This Row],[1]])</f>
        <v>.DB   1,0,20,1 , 0x00, 0x00, 0x00, 0x00, 0x00, 0x00, 0x00, 0x00, 0x00, 0x00</v>
      </c>
      <c r="AD144" s="43" t="s">
        <v>24</v>
      </c>
      <c r="AE144" t="str">
        <f>_xlfn.CONCAT(IF(MOD(Table3[[#Headers],[20]],2),"", ", 0x"), IFERROR(VLOOKUP(H144,Таблица1[],5,0),0))</f>
        <v>, 0x0</v>
      </c>
      <c r="AF144" t="str">
        <f>_xlfn.CONCAT(IF(MOD(Table3[[#Headers],[19]],2),"", ", 0x"), IFERROR(VLOOKUP(I144,Таблица1[],5,0),0))</f>
        <v>0</v>
      </c>
      <c r="AG144" t="str">
        <f>_xlfn.CONCAT(IF(MOD(Table3[[#Headers],[18]],2),"", ", 0x"), IFERROR(VLOOKUP(J144,Таблица1[],5,0),0))</f>
        <v>, 0x0</v>
      </c>
      <c r="AH144" t="str">
        <f>_xlfn.CONCAT(IF(MOD(Table3[[#Headers],[17]],2),"", ", 0x"), IFERROR(VLOOKUP(K144,Таблица1[],5,0),0))</f>
        <v>0</v>
      </c>
      <c r="AI144" t="str">
        <f>_xlfn.CONCAT(IF(MOD(Table3[[#Headers],[16]],2),"", ", 0x"), IFERROR(VLOOKUP(L144,Таблица1[],5,0),0))</f>
        <v>, 0x0</v>
      </c>
      <c r="AJ144" t="str">
        <f>_xlfn.CONCAT(IF(MOD(Table3[[#Headers],[15]],2),"", ", 0x"), IFERROR(VLOOKUP(M144,Таблица1[],5,0),0))</f>
        <v>0</v>
      </c>
      <c r="AK144" t="str">
        <f>_xlfn.CONCAT(IF(MOD(Table3[[#Headers],[14]],2),"", ", 0x"), IFERROR(VLOOKUP(N144,Таблица1[],5,0),0))</f>
        <v>, 0x0</v>
      </c>
      <c r="AL144" t="str">
        <f>_xlfn.CONCAT(IF(MOD(Table3[[#Headers],[13]],2),"", ", 0x"), IFERROR(VLOOKUP(O144,Таблица1[],5,0),0))</f>
        <v>0</v>
      </c>
      <c r="AM144" t="str">
        <f>_xlfn.CONCAT(IF(MOD(Table3[[#Headers],[12]],2),"", ", 0x"), IFERROR(VLOOKUP(P144,Таблица1[],5,0),0))</f>
        <v>, 0x0</v>
      </c>
      <c r="AN144" t="str">
        <f>_xlfn.CONCAT(IF(MOD(Table3[[#Headers],[11]],2),"", ", 0x"), IFERROR(VLOOKUP(Q144,Таблица1[],5,0),0))</f>
        <v>0</v>
      </c>
      <c r="AO144" t="str">
        <f>_xlfn.CONCAT(IF(MOD(Table3[[#Headers],[10]],2),"", ", 0x"), IFERROR(VLOOKUP(R144,Таблица1[],5,0),0))</f>
        <v>, 0x0</v>
      </c>
      <c r="AP144" t="str">
        <f>_xlfn.CONCAT(IF(MOD(Table3[[#Headers],[9]],2),"", ", 0x"), IFERROR(VLOOKUP(S144,Таблица1[],5,0),0))</f>
        <v>0</v>
      </c>
      <c r="AQ144" t="str">
        <f>_xlfn.CONCAT(IF(MOD(Table3[[#Headers],[8]],2),"", ", 0x"), IFERROR(VLOOKUP(T144,Таблица1[],5,0),0))</f>
        <v>, 0x0</v>
      </c>
      <c r="AR144" t="str">
        <f>_xlfn.CONCAT(IF(MOD(Table3[[#Headers],[7]],2),"", ", 0x"), IFERROR(VLOOKUP(U144,Таблица1[],5,0),0))</f>
        <v>0</v>
      </c>
      <c r="AS144" t="str">
        <f>_xlfn.CONCAT(IF(MOD(Table3[[#Headers],[6]],2),"", ", 0x"), IFERROR(VLOOKUP(V144,Таблица1[],5,0),0))</f>
        <v>, 0x0</v>
      </c>
      <c r="AT144" t="str">
        <f>_xlfn.CONCAT(IF(MOD(Table3[[#Headers],[5]],2),"", ", 0x"), IFERROR(VLOOKUP(W144,Таблица1[],5,0),0))</f>
        <v>0</v>
      </c>
      <c r="AU144" t="str">
        <f>_xlfn.CONCAT(IF(MOD(Table3[[#Headers],[4]],2),"", ", 0x"), IFERROR(VLOOKUP(X144,Таблица1[],5,0),0))</f>
        <v>, 0x0</v>
      </c>
      <c r="AV144" t="str">
        <f>_xlfn.CONCAT(IF(MOD(Table3[[#Headers],[3]],2),"", ", 0x"), IFERROR(VLOOKUP(Y144,Таблица1[],5,0),0))</f>
        <v>0</v>
      </c>
      <c r="AW144" t="str">
        <f>_xlfn.CONCAT(IF(MOD(Table3[[#Headers],[2]],2),"", ", 0x"), IFERROR(VLOOKUP(Z144,Таблица1[],5,0),0))</f>
        <v>, 0x0</v>
      </c>
      <c r="AX144" t="str">
        <f>_xlfn.CONCAT(IF(MOD(Table3[[#Headers],[1]],2),"", ", 0x"), IFERROR(VLOOKUP(AA144,Таблица1[],5,0),0))</f>
        <v>0</v>
      </c>
    </row>
    <row r="145" spans="2:50" x14ac:dyDescent="0.45">
      <c r="B145" s="43">
        <v>64</v>
      </c>
      <c r="C145" s="43">
        <v>20</v>
      </c>
      <c r="D145" s="43">
        <v>64</v>
      </c>
      <c r="E145" s="43">
        <v>1</v>
      </c>
      <c r="F145" t="str">
        <f t="shared" si="3"/>
        <v xml:space="preserve">64,20,64,1 </v>
      </c>
      <c r="P145" s="49" t="s">
        <v>40</v>
      </c>
      <c r="Q145" s="49" t="s">
        <v>40</v>
      </c>
      <c r="R145" s="49" t="s">
        <v>40</v>
      </c>
      <c r="S145" s="49" t="s">
        <v>39</v>
      </c>
      <c r="T145" s="49" t="s">
        <v>39</v>
      </c>
      <c r="U145" s="49" t="s">
        <v>39</v>
      </c>
      <c r="V145" s="49" t="s">
        <v>39</v>
      </c>
      <c r="W145" s="49" t="s">
        <v>35</v>
      </c>
      <c r="X145" s="49" t="s">
        <v>35</v>
      </c>
      <c r="Y145" s="49" t="s">
        <v>33</v>
      </c>
      <c r="Z145" s="49" t="s">
        <v>33</v>
      </c>
      <c r="AC145" t="str">
        <f>CONCATENATE($X$2,F145,Table3[[#This Row],[20]],Table3[[#This Row],[19]],Table3[[#This Row],[18]],Table3[[#This Row],[17]],Table3[[#This Row],[16]],Table3[[#This Row],[15]],Table3[[#This Row],[14]],Table3[[#This Row],[13]],Table3[[#This Row],[12]],Table3[[#This Row],[11]],Table3[[#This Row],[10]],Table3[[#This Row],[9]],Table3[[#This Row],[8]],Table3[[#This Row],[7]],Table3[[#This Row],[6]],Table3[[#This Row],[5]],Table3[[#This Row],[4]],Table3[[#This Row],[3]],Table3[[#This Row],[2]],Table3[[#This Row],[1]])</f>
        <v>.DB   64,20,64,1 , 0x00, 0x00, 0x00, 0x00, 0x77, 0x76, 0x66, 0x64, 0x43, 0x30</v>
      </c>
      <c r="AD145" s="43" t="s">
        <v>24</v>
      </c>
      <c r="AE145" t="str">
        <f>_xlfn.CONCAT(IF(MOD(Table3[[#Headers],[20]],2),"", ", 0x"), IFERROR(VLOOKUP(H145,Таблица1[],5,0),0))</f>
        <v>, 0x0</v>
      </c>
      <c r="AF145" t="str">
        <f>_xlfn.CONCAT(IF(MOD(Table3[[#Headers],[19]],2),"", ", 0x"), IFERROR(VLOOKUP(I145,Таблица1[],5,0),0))</f>
        <v>0</v>
      </c>
      <c r="AG145" t="str">
        <f>_xlfn.CONCAT(IF(MOD(Table3[[#Headers],[18]],2),"", ", 0x"), IFERROR(VLOOKUP(J145,Таблица1[],5,0),0))</f>
        <v>, 0x0</v>
      </c>
      <c r="AH145" t="str">
        <f>_xlfn.CONCAT(IF(MOD(Table3[[#Headers],[17]],2),"", ", 0x"), IFERROR(VLOOKUP(K145,Таблица1[],5,0),0))</f>
        <v>0</v>
      </c>
      <c r="AI145" t="str">
        <f>_xlfn.CONCAT(IF(MOD(Table3[[#Headers],[16]],2),"", ", 0x"), IFERROR(VLOOKUP(L145,Таблица1[],5,0),0))</f>
        <v>, 0x0</v>
      </c>
      <c r="AJ145" t="str">
        <f>_xlfn.CONCAT(IF(MOD(Table3[[#Headers],[15]],2),"", ", 0x"), IFERROR(VLOOKUP(M145,Таблица1[],5,0),0))</f>
        <v>0</v>
      </c>
      <c r="AK145" t="str">
        <f>_xlfn.CONCAT(IF(MOD(Table3[[#Headers],[14]],2),"", ", 0x"), IFERROR(VLOOKUP(N145,Таблица1[],5,0),0))</f>
        <v>, 0x0</v>
      </c>
      <c r="AL145" t="str">
        <f>_xlfn.CONCAT(IF(MOD(Table3[[#Headers],[13]],2),"", ", 0x"), IFERROR(VLOOKUP(O145,Таблица1[],5,0),0))</f>
        <v>0</v>
      </c>
      <c r="AM145" t="str">
        <f>_xlfn.CONCAT(IF(MOD(Table3[[#Headers],[12]],2),"", ", 0x"), IFERROR(VLOOKUP(P145,Таблица1[],5,0),0))</f>
        <v>, 0x7</v>
      </c>
      <c r="AN145" t="str">
        <f>_xlfn.CONCAT(IF(MOD(Table3[[#Headers],[11]],2),"", ", 0x"), IFERROR(VLOOKUP(Q145,Таблица1[],5,0),0))</f>
        <v>7</v>
      </c>
      <c r="AO145" t="str">
        <f>_xlfn.CONCAT(IF(MOD(Table3[[#Headers],[10]],2),"", ", 0x"), IFERROR(VLOOKUP(R145,Таблица1[],5,0),0))</f>
        <v>, 0x7</v>
      </c>
      <c r="AP145" t="str">
        <f>_xlfn.CONCAT(IF(MOD(Table3[[#Headers],[9]],2),"", ", 0x"), IFERROR(VLOOKUP(S145,Таблица1[],5,0),0))</f>
        <v>6</v>
      </c>
      <c r="AQ145" t="str">
        <f>_xlfn.CONCAT(IF(MOD(Table3[[#Headers],[8]],2),"", ", 0x"), IFERROR(VLOOKUP(T145,Таблица1[],5,0),0))</f>
        <v>, 0x6</v>
      </c>
      <c r="AR145" t="str">
        <f>_xlfn.CONCAT(IF(MOD(Table3[[#Headers],[7]],2),"", ", 0x"), IFERROR(VLOOKUP(U145,Таблица1[],5,0),0))</f>
        <v>6</v>
      </c>
      <c r="AS145" t="str">
        <f>_xlfn.CONCAT(IF(MOD(Table3[[#Headers],[6]],2),"", ", 0x"), IFERROR(VLOOKUP(V145,Таблица1[],5,0),0))</f>
        <v>, 0x6</v>
      </c>
      <c r="AT145" t="str">
        <f>_xlfn.CONCAT(IF(MOD(Table3[[#Headers],[5]],2),"", ", 0x"), IFERROR(VLOOKUP(W145,Таблица1[],5,0),0))</f>
        <v>4</v>
      </c>
      <c r="AU145" t="str">
        <f>_xlfn.CONCAT(IF(MOD(Table3[[#Headers],[4]],2),"", ", 0x"), IFERROR(VLOOKUP(X145,Таблица1[],5,0),0))</f>
        <v>, 0x4</v>
      </c>
      <c r="AV145" t="str">
        <f>_xlfn.CONCAT(IF(MOD(Table3[[#Headers],[3]],2),"", ", 0x"), IFERROR(VLOOKUP(Y145,Таблица1[],5,0),0))</f>
        <v>3</v>
      </c>
      <c r="AW145" t="str">
        <f>_xlfn.CONCAT(IF(MOD(Table3[[#Headers],[2]],2),"", ", 0x"), IFERROR(VLOOKUP(Z145,Таблица1[],5,0),0))</f>
        <v>, 0x3</v>
      </c>
      <c r="AX145" t="str">
        <f>_xlfn.CONCAT(IF(MOD(Table3[[#Headers],[1]],2),"", ", 0x"), IFERROR(VLOOKUP(AA145,Таблица1[],5,0),0))</f>
        <v>0</v>
      </c>
    </row>
    <row r="146" spans="2:50" x14ac:dyDescent="0.45">
      <c r="B146" s="43">
        <v>64</v>
      </c>
      <c r="C146" s="43">
        <v>20</v>
      </c>
      <c r="D146" s="43">
        <v>20</v>
      </c>
      <c r="E146" s="43">
        <v>1</v>
      </c>
      <c r="F146" t="str">
        <f t="shared" si="3"/>
        <v xml:space="preserve">64,20,20,1 </v>
      </c>
      <c r="P146" s="49" t="s">
        <v>40</v>
      </c>
      <c r="Q146" s="49" t="s">
        <v>40</v>
      </c>
      <c r="R146" s="49" t="s">
        <v>40</v>
      </c>
      <c r="S146" s="49" t="s">
        <v>39</v>
      </c>
      <c r="T146" s="49" t="s">
        <v>39</v>
      </c>
      <c r="U146" s="49" t="s">
        <v>39</v>
      </c>
      <c r="V146" s="49" t="s">
        <v>39</v>
      </c>
      <c r="W146" s="49" t="s">
        <v>35</v>
      </c>
      <c r="X146" s="49" t="s">
        <v>35</v>
      </c>
      <c r="Y146" s="49" t="s">
        <v>33</v>
      </c>
      <c r="Z146" s="49" t="s">
        <v>33</v>
      </c>
      <c r="AC146" t="str">
        <f>CONCATENATE($X$2,F146,Table3[[#This Row],[20]],Table3[[#This Row],[19]],Table3[[#This Row],[18]],Table3[[#This Row],[17]],Table3[[#This Row],[16]],Table3[[#This Row],[15]],Table3[[#This Row],[14]],Table3[[#This Row],[13]],Table3[[#This Row],[12]],Table3[[#This Row],[11]],Table3[[#This Row],[10]],Table3[[#This Row],[9]],Table3[[#This Row],[8]],Table3[[#This Row],[7]],Table3[[#This Row],[6]],Table3[[#This Row],[5]],Table3[[#This Row],[4]],Table3[[#This Row],[3]],Table3[[#This Row],[2]],Table3[[#This Row],[1]])</f>
        <v>.DB   64,20,20,1 , 0x00, 0x00, 0x00, 0x00, 0x77, 0x76, 0x66, 0x64, 0x43, 0x30</v>
      </c>
      <c r="AD146" s="43" t="s">
        <v>24</v>
      </c>
      <c r="AE146" t="str">
        <f>_xlfn.CONCAT(IF(MOD(Table3[[#Headers],[20]],2),"", ", 0x"), IFERROR(VLOOKUP(H146,Таблица1[],5,0),0))</f>
        <v>, 0x0</v>
      </c>
      <c r="AF146" t="str">
        <f>_xlfn.CONCAT(IF(MOD(Table3[[#Headers],[19]],2),"", ", 0x"), IFERROR(VLOOKUP(I146,Таблица1[],5,0),0))</f>
        <v>0</v>
      </c>
      <c r="AG146" t="str">
        <f>_xlfn.CONCAT(IF(MOD(Table3[[#Headers],[18]],2),"", ", 0x"), IFERROR(VLOOKUP(J146,Таблица1[],5,0),0))</f>
        <v>, 0x0</v>
      </c>
      <c r="AH146" t="str">
        <f>_xlfn.CONCAT(IF(MOD(Table3[[#Headers],[17]],2),"", ", 0x"), IFERROR(VLOOKUP(K146,Таблица1[],5,0),0))</f>
        <v>0</v>
      </c>
      <c r="AI146" t="str">
        <f>_xlfn.CONCAT(IF(MOD(Table3[[#Headers],[16]],2),"", ", 0x"), IFERROR(VLOOKUP(L146,Таблица1[],5,0),0))</f>
        <v>, 0x0</v>
      </c>
      <c r="AJ146" t="str">
        <f>_xlfn.CONCAT(IF(MOD(Table3[[#Headers],[15]],2),"", ", 0x"), IFERROR(VLOOKUP(M146,Таблица1[],5,0),0))</f>
        <v>0</v>
      </c>
      <c r="AK146" t="str">
        <f>_xlfn.CONCAT(IF(MOD(Table3[[#Headers],[14]],2),"", ", 0x"), IFERROR(VLOOKUP(N146,Таблица1[],5,0),0))</f>
        <v>, 0x0</v>
      </c>
      <c r="AL146" t="str">
        <f>_xlfn.CONCAT(IF(MOD(Table3[[#Headers],[13]],2),"", ", 0x"), IFERROR(VLOOKUP(O146,Таблица1[],5,0),0))</f>
        <v>0</v>
      </c>
      <c r="AM146" t="str">
        <f>_xlfn.CONCAT(IF(MOD(Table3[[#Headers],[12]],2),"", ", 0x"), IFERROR(VLOOKUP(P146,Таблица1[],5,0),0))</f>
        <v>, 0x7</v>
      </c>
      <c r="AN146" t="str">
        <f>_xlfn.CONCAT(IF(MOD(Table3[[#Headers],[11]],2),"", ", 0x"), IFERROR(VLOOKUP(Q146,Таблица1[],5,0),0))</f>
        <v>7</v>
      </c>
      <c r="AO146" t="str">
        <f>_xlfn.CONCAT(IF(MOD(Table3[[#Headers],[10]],2),"", ", 0x"), IFERROR(VLOOKUP(R146,Таблица1[],5,0),0))</f>
        <v>, 0x7</v>
      </c>
      <c r="AP146" t="str">
        <f>_xlfn.CONCAT(IF(MOD(Table3[[#Headers],[9]],2),"", ", 0x"), IFERROR(VLOOKUP(S146,Таблица1[],5,0),0))</f>
        <v>6</v>
      </c>
      <c r="AQ146" t="str">
        <f>_xlfn.CONCAT(IF(MOD(Table3[[#Headers],[8]],2),"", ", 0x"), IFERROR(VLOOKUP(T146,Таблица1[],5,0),0))</f>
        <v>, 0x6</v>
      </c>
      <c r="AR146" t="str">
        <f>_xlfn.CONCAT(IF(MOD(Table3[[#Headers],[7]],2),"", ", 0x"), IFERROR(VLOOKUP(U146,Таблица1[],5,0),0))</f>
        <v>6</v>
      </c>
      <c r="AS146" t="str">
        <f>_xlfn.CONCAT(IF(MOD(Table3[[#Headers],[6]],2),"", ", 0x"), IFERROR(VLOOKUP(V146,Таблица1[],5,0),0))</f>
        <v>, 0x6</v>
      </c>
      <c r="AT146" t="str">
        <f>_xlfn.CONCAT(IF(MOD(Table3[[#Headers],[5]],2),"", ", 0x"), IFERROR(VLOOKUP(W146,Таблица1[],5,0),0))</f>
        <v>4</v>
      </c>
      <c r="AU146" t="str">
        <f>_xlfn.CONCAT(IF(MOD(Table3[[#Headers],[4]],2),"", ", 0x"), IFERROR(VLOOKUP(X146,Таблица1[],5,0),0))</f>
        <v>, 0x4</v>
      </c>
      <c r="AV146" t="str">
        <f>_xlfn.CONCAT(IF(MOD(Table3[[#Headers],[3]],2),"", ", 0x"), IFERROR(VLOOKUP(Y146,Таблица1[],5,0),0))</f>
        <v>3</v>
      </c>
      <c r="AW146" t="str">
        <f>_xlfn.CONCAT(IF(MOD(Table3[[#Headers],[2]],2),"", ", 0x"), IFERROR(VLOOKUP(Z146,Таблица1[],5,0),0))</f>
        <v>, 0x3</v>
      </c>
      <c r="AX146" t="str">
        <f>_xlfn.CONCAT(IF(MOD(Table3[[#Headers],[1]],2),"", ", 0x"), IFERROR(VLOOKUP(AA146,Таблица1[],5,0),0))</f>
        <v>0</v>
      </c>
    </row>
    <row r="147" spans="2:50" x14ac:dyDescent="0.45">
      <c r="B147" s="43">
        <v>64</v>
      </c>
      <c r="C147" s="43">
        <v>20</v>
      </c>
      <c r="D147" s="43">
        <v>20</v>
      </c>
      <c r="E147" s="43">
        <v>1</v>
      </c>
      <c r="F147" t="str">
        <f t="shared" si="3"/>
        <v xml:space="preserve">64,20,20,1 </v>
      </c>
      <c r="P147" s="49" t="s">
        <v>40</v>
      </c>
      <c r="Q147" s="49" t="s">
        <v>40</v>
      </c>
      <c r="R147" s="49" t="s">
        <v>40</v>
      </c>
      <c r="S147" s="49" t="s">
        <v>39</v>
      </c>
      <c r="T147" s="49" t="s">
        <v>39</v>
      </c>
      <c r="U147" s="49" t="s">
        <v>39</v>
      </c>
      <c r="V147" s="49" t="s">
        <v>39</v>
      </c>
      <c r="W147" s="49" t="s">
        <v>35</v>
      </c>
      <c r="X147" s="49" t="s">
        <v>35</v>
      </c>
      <c r="Y147" s="49" t="s">
        <v>33</v>
      </c>
      <c r="Z147" s="49" t="s">
        <v>33</v>
      </c>
      <c r="AC147" t="str">
        <f>CONCATENATE($X$2,F147,Table3[[#This Row],[20]],Table3[[#This Row],[19]],Table3[[#This Row],[18]],Table3[[#This Row],[17]],Table3[[#This Row],[16]],Table3[[#This Row],[15]],Table3[[#This Row],[14]],Table3[[#This Row],[13]],Table3[[#This Row],[12]],Table3[[#This Row],[11]],Table3[[#This Row],[10]],Table3[[#This Row],[9]],Table3[[#This Row],[8]],Table3[[#This Row],[7]],Table3[[#This Row],[6]],Table3[[#This Row],[5]],Table3[[#This Row],[4]],Table3[[#This Row],[3]],Table3[[#This Row],[2]],Table3[[#This Row],[1]])</f>
        <v>.DB   64,20,20,1 , 0x00, 0x00, 0x00, 0x00, 0x77, 0x76, 0x66, 0x64, 0x43, 0x30</v>
      </c>
      <c r="AD147" s="43" t="s">
        <v>24</v>
      </c>
      <c r="AE147" t="str">
        <f>_xlfn.CONCAT(IF(MOD(Table3[[#Headers],[20]],2),"", ", 0x"), IFERROR(VLOOKUP(H147,Таблица1[],5,0),0))</f>
        <v>, 0x0</v>
      </c>
      <c r="AF147" t="str">
        <f>_xlfn.CONCAT(IF(MOD(Table3[[#Headers],[19]],2),"", ", 0x"), IFERROR(VLOOKUP(I147,Таблица1[],5,0),0))</f>
        <v>0</v>
      </c>
      <c r="AG147" t="str">
        <f>_xlfn.CONCAT(IF(MOD(Table3[[#Headers],[18]],2),"", ", 0x"), IFERROR(VLOOKUP(J147,Таблица1[],5,0),0))</f>
        <v>, 0x0</v>
      </c>
      <c r="AH147" t="str">
        <f>_xlfn.CONCAT(IF(MOD(Table3[[#Headers],[17]],2),"", ", 0x"), IFERROR(VLOOKUP(K147,Таблица1[],5,0),0))</f>
        <v>0</v>
      </c>
      <c r="AI147" t="str">
        <f>_xlfn.CONCAT(IF(MOD(Table3[[#Headers],[16]],2),"", ", 0x"), IFERROR(VLOOKUP(L147,Таблица1[],5,0),0))</f>
        <v>, 0x0</v>
      </c>
      <c r="AJ147" t="str">
        <f>_xlfn.CONCAT(IF(MOD(Table3[[#Headers],[15]],2),"", ", 0x"), IFERROR(VLOOKUP(M147,Таблица1[],5,0),0))</f>
        <v>0</v>
      </c>
      <c r="AK147" t="str">
        <f>_xlfn.CONCAT(IF(MOD(Table3[[#Headers],[14]],2),"", ", 0x"), IFERROR(VLOOKUP(N147,Таблица1[],5,0),0))</f>
        <v>, 0x0</v>
      </c>
      <c r="AL147" t="str">
        <f>_xlfn.CONCAT(IF(MOD(Table3[[#Headers],[13]],2),"", ", 0x"), IFERROR(VLOOKUP(O147,Таблица1[],5,0),0))</f>
        <v>0</v>
      </c>
      <c r="AM147" t="str">
        <f>_xlfn.CONCAT(IF(MOD(Table3[[#Headers],[12]],2),"", ", 0x"), IFERROR(VLOOKUP(P147,Таблица1[],5,0),0))</f>
        <v>, 0x7</v>
      </c>
      <c r="AN147" t="str">
        <f>_xlfn.CONCAT(IF(MOD(Table3[[#Headers],[11]],2),"", ", 0x"), IFERROR(VLOOKUP(Q147,Таблица1[],5,0),0))</f>
        <v>7</v>
      </c>
      <c r="AO147" t="str">
        <f>_xlfn.CONCAT(IF(MOD(Table3[[#Headers],[10]],2),"", ", 0x"), IFERROR(VLOOKUP(R147,Таблица1[],5,0),0))</f>
        <v>, 0x7</v>
      </c>
      <c r="AP147" t="str">
        <f>_xlfn.CONCAT(IF(MOD(Table3[[#Headers],[9]],2),"", ", 0x"), IFERROR(VLOOKUP(S147,Таблица1[],5,0),0))</f>
        <v>6</v>
      </c>
      <c r="AQ147" t="str">
        <f>_xlfn.CONCAT(IF(MOD(Table3[[#Headers],[8]],2),"", ", 0x"), IFERROR(VLOOKUP(T147,Таблица1[],5,0),0))</f>
        <v>, 0x6</v>
      </c>
      <c r="AR147" t="str">
        <f>_xlfn.CONCAT(IF(MOD(Table3[[#Headers],[7]],2),"", ", 0x"), IFERROR(VLOOKUP(U147,Таблица1[],5,0),0))</f>
        <v>6</v>
      </c>
      <c r="AS147" t="str">
        <f>_xlfn.CONCAT(IF(MOD(Table3[[#Headers],[6]],2),"", ", 0x"), IFERROR(VLOOKUP(V147,Таблица1[],5,0),0))</f>
        <v>, 0x6</v>
      </c>
      <c r="AT147" t="str">
        <f>_xlfn.CONCAT(IF(MOD(Table3[[#Headers],[5]],2),"", ", 0x"), IFERROR(VLOOKUP(W147,Таблица1[],5,0),0))</f>
        <v>4</v>
      </c>
      <c r="AU147" t="str">
        <f>_xlfn.CONCAT(IF(MOD(Table3[[#Headers],[4]],2),"", ", 0x"), IFERROR(VLOOKUP(X147,Таблица1[],5,0),0))</f>
        <v>, 0x4</v>
      </c>
      <c r="AV147" t="str">
        <f>_xlfn.CONCAT(IF(MOD(Table3[[#Headers],[3]],2),"", ", 0x"), IFERROR(VLOOKUP(Y147,Таблица1[],5,0),0))</f>
        <v>3</v>
      </c>
      <c r="AW147" t="str">
        <f>_xlfn.CONCAT(IF(MOD(Table3[[#Headers],[2]],2),"", ", 0x"), IFERROR(VLOOKUP(Z147,Таблица1[],5,0),0))</f>
        <v>, 0x3</v>
      </c>
      <c r="AX147" t="str">
        <f>_xlfn.CONCAT(IF(MOD(Table3[[#Headers],[1]],2),"", ", 0x"), IFERROR(VLOOKUP(AA147,Таблица1[],5,0),0))</f>
        <v>0</v>
      </c>
    </row>
    <row r="148" spans="2:50" x14ac:dyDescent="0.45">
      <c r="B148" s="43">
        <v>1</v>
      </c>
      <c r="C148" s="43">
        <v>20</v>
      </c>
      <c r="D148" s="43">
        <v>20</v>
      </c>
      <c r="E148" s="43">
        <v>1</v>
      </c>
      <c r="F148" t="str">
        <f t="shared" si="3"/>
        <v xml:space="preserve">1,20,20,1 </v>
      </c>
      <c r="P148" s="49" t="s">
        <v>40</v>
      </c>
      <c r="Q148" s="49" t="s">
        <v>40</v>
      </c>
      <c r="R148" s="49" t="s">
        <v>40</v>
      </c>
      <c r="S148" s="49" t="s">
        <v>39</v>
      </c>
      <c r="T148" s="49" t="s">
        <v>39</v>
      </c>
      <c r="U148" s="49" t="s">
        <v>39</v>
      </c>
      <c r="V148" s="49" t="s">
        <v>39</v>
      </c>
      <c r="W148" s="49" t="s">
        <v>35</v>
      </c>
      <c r="X148" s="49" t="s">
        <v>35</v>
      </c>
      <c r="Y148" s="49" t="s">
        <v>33</v>
      </c>
      <c r="Z148" s="49" t="s">
        <v>33</v>
      </c>
      <c r="AA148" s="49" t="s">
        <v>31</v>
      </c>
      <c r="AC148" t="str">
        <f>CONCATENATE($X$2,F148,Table3[[#This Row],[20]],Table3[[#This Row],[19]],Table3[[#This Row],[18]],Table3[[#This Row],[17]],Table3[[#This Row],[16]],Table3[[#This Row],[15]],Table3[[#This Row],[14]],Table3[[#This Row],[13]],Table3[[#This Row],[12]],Table3[[#This Row],[11]],Table3[[#This Row],[10]],Table3[[#This Row],[9]],Table3[[#This Row],[8]],Table3[[#This Row],[7]],Table3[[#This Row],[6]],Table3[[#This Row],[5]],Table3[[#This Row],[4]],Table3[[#This Row],[3]],Table3[[#This Row],[2]],Table3[[#This Row],[1]])</f>
        <v>.DB   1,20,20,1 , 0x00, 0x00, 0x00, 0x00, 0x77, 0x76, 0x66, 0x64, 0x43, 0x31</v>
      </c>
      <c r="AD148" s="43" t="s">
        <v>24</v>
      </c>
      <c r="AE148" t="str">
        <f>_xlfn.CONCAT(IF(MOD(Table3[[#Headers],[20]],2),"", ", 0x"), IFERROR(VLOOKUP(H148,Таблица1[],5,0),0))</f>
        <v>, 0x0</v>
      </c>
      <c r="AF148" t="str">
        <f>_xlfn.CONCAT(IF(MOD(Table3[[#Headers],[19]],2),"", ", 0x"), IFERROR(VLOOKUP(I148,Таблица1[],5,0),0))</f>
        <v>0</v>
      </c>
      <c r="AG148" t="str">
        <f>_xlfn.CONCAT(IF(MOD(Table3[[#Headers],[18]],2),"", ", 0x"), IFERROR(VLOOKUP(J148,Таблица1[],5,0),0))</f>
        <v>, 0x0</v>
      </c>
      <c r="AH148" t="str">
        <f>_xlfn.CONCAT(IF(MOD(Table3[[#Headers],[17]],2),"", ", 0x"), IFERROR(VLOOKUP(K148,Таблица1[],5,0),0))</f>
        <v>0</v>
      </c>
      <c r="AI148" t="str">
        <f>_xlfn.CONCAT(IF(MOD(Table3[[#Headers],[16]],2),"", ", 0x"), IFERROR(VLOOKUP(L148,Таблица1[],5,0),0))</f>
        <v>, 0x0</v>
      </c>
      <c r="AJ148" t="str">
        <f>_xlfn.CONCAT(IF(MOD(Table3[[#Headers],[15]],2),"", ", 0x"), IFERROR(VLOOKUP(M148,Таблица1[],5,0),0))</f>
        <v>0</v>
      </c>
      <c r="AK148" t="str">
        <f>_xlfn.CONCAT(IF(MOD(Table3[[#Headers],[14]],2),"", ", 0x"), IFERROR(VLOOKUP(N148,Таблица1[],5,0),0))</f>
        <v>, 0x0</v>
      </c>
      <c r="AL148" t="str">
        <f>_xlfn.CONCAT(IF(MOD(Table3[[#Headers],[13]],2),"", ", 0x"), IFERROR(VLOOKUP(O148,Таблица1[],5,0),0))</f>
        <v>0</v>
      </c>
      <c r="AM148" t="str">
        <f>_xlfn.CONCAT(IF(MOD(Table3[[#Headers],[12]],2),"", ", 0x"), IFERROR(VLOOKUP(P148,Таблица1[],5,0),0))</f>
        <v>, 0x7</v>
      </c>
      <c r="AN148" t="str">
        <f>_xlfn.CONCAT(IF(MOD(Table3[[#Headers],[11]],2),"", ", 0x"), IFERROR(VLOOKUP(Q148,Таблица1[],5,0),0))</f>
        <v>7</v>
      </c>
      <c r="AO148" t="str">
        <f>_xlfn.CONCAT(IF(MOD(Table3[[#Headers],[10]],2),"", ", 0x"), IFERROR(VLOOKUP(R148,Таблица1[],5,0),0))</f>
        <v>, 0x7</v>
      </c>
      <c r="AP148" t="str">
        <f>_xlfn.CONCAT(IF(MOD(Table3[[#Headers],[9]],2),"", ", 0x"), IFERROR(VLOOKUP(S148,Таблица1[],5,0),0))</f>
        <v>6</v>
      </c>
      <c r="AQ148" t="str">
        <f>_xlfn.CONCAT(IF(MOD(Table3[[#Headers],[8]],2),"", ", 0x"), IFERROR(VLOOKUP(T148,Таблица1[],5,0),0))</f>
        <v>, 0x6</v>
      </c>
      <c r="AR148" t="str">
        <f>_xlfn.CONCAT(IF(MOD(Table3[[#Headers],[7]],2),"", ", 0x"), IFERROR(VLOOKUP(U148,Таблица1[],5,0),0))</f>
        <v>6</v>
      </c>
      <c r="AS148" t="str">
        <f>_xlfn.CONCAT(IF(MOD(Table3[[#Headers],[6]],2),"", ", 0x"), IFERROR(VLOOKUP(V148,Таблица1[],5,0),0))</f>
        <v>, 0x6</v>
      </c>
      <c r="AT148" t="str">
        <f>_xlfn.CONCAT(IF(MOD(Table3[[#Headers],[5]],2),"", ", 0x"), IFERROR(VLOOKUP(W148,Таблица1[],5,0),0))</f>
        <v>4</v>
      </c>
      <c r="AU148" t="str">
        <f>_xlfn.CONCAT(IF(MOD(Table3[[#Headers],[4]],2),"", ", 0x"), IFERROR(VLOOKUP(X148,Таблица1[],5,0),0))</f>
        <v>, 0x4</v>
      </c>
      <c r="AV148" t="str">
        <f>_xlfn.CONCAT(IF(MOD(Table3[[#Headers],[3]],2),"", ", 0x"), IFERROR(VLOOKUP(Y148,Таблица1[],5,0),0))</f>
        <v>3</v>
      </c>
      <c r="AW148" t="str">
        <f>_xlfn.CONCAT(IF(MOD(Table3[[#Headers],[2]],2),"", ", 0x"), IFERROR(VLOOKUP(Z148,Таблица1[],5,0),0))</f>
        <v>, 0x3</v>
      </c>
      <c r="AX148" t="str">
        <f>_xlfn.CONCAT(IF(MOD(Table3[[#Headers],[1]],2),"", ", 0x"), IFERROR(VLOOKUP(AA148,Таблица1[],5,0),0))</f>
        <v>1</v>
      </c>
    </row>
    <row r="149" spans="2:50" x14ac:dyDescent="0.45">
      <c r="B149" s="43">
        <v>64</v>
      </c>
      <c r="C149" s="43">
        <v>20</v>
      </c>
      <c r="D149" s="43">
        <v>20</v>
      </c>
      <c r="E149" s="43">
        <v>1</v>
      </c>
      <c r="F149" t="str">
        <f t="shared" si="3"/>
        <v xml:space="preserve">64,20,20,1 </v>
      </c>
      <c r="P149" s="49" t="s">
        <v>40</v>
      </c>
      <c r="Q149" s="49" t="s">
        <v>40</v>
      </c>
      <c r="R149" s="49" t="s">
        <v>40</v>
      </c>
      <c r="S149" s="49" t="s">
        <v>39</v>
      </c>
      <c r="T149" s="49" t="s">
        <v>39</v>
      </c>
      <c r="U149" s="49" t="s">
        <v>39</v>
      </c>
      <c r="V149" s="49" t="s">
        <v>39</v>
      </c>
      <c r="W149" s="49" t="s">
        <v>35</v>
      </c>
      <c r="X149" s="49" t="s">
        <v>35</v>
      </c>
      <c r="Y149" s="49" t="s">
        <v>33</v>
      </c>
      <c r="Z149" s="49" t="s">
        <v>33</v>
      </c>
      <c r="AA149" s="49" t="s">
        <v>31</v>
      </c>
      <c r="AC149" t="str">
        <f>CONCATENATE($X$2,F149,Table3[[#This Row],[20]],Table3[[#This Row],[19]],Table3[[#This Row],[18]],Table3[[#This Row],[17]],Table3[[#This Row],[16]],Table3[[#This Row],[15]],Table3[[#This Row],[14]],Table3[[#This Row],[13]],Table3[[#This Row],[12]],Table3[[#This Row],[11]],Table3[[#This Row],[10]],Table3[[#This Row],[9]],Table3[[#This Row],[8]],Table3[[#This Row],[7]],Table3[[#This Row],[6]],Table3[[#This Row],[5]],Table3[[#This Row],[4]],Table3[[#This Row],[3]],Table3[[#This Row],[2]],Table3[[#This Row],[1]])</f>
        <v>.DB   64,20,20,1 , 0x00, 0x00, 0x00, 0x00, 0x77, 0x76, 0x66, 0x64, 0x43, 0x31</v>
      </c>
      <c r="AD149" s="43" t="s">
        <v>24</v>
      </c>
      <c r="AE149" t="str">
        <f>_xlfn.CONCAT(IF(MOD(Table3[[#Headers],[20]],2),"", ", 0x"), IFERROR(VLOOKUP(H149,Таблица1[],5,0),0))</f>
        <v>, 0x0</v>
      </c>
      <c r="AF149" t="str">
        <f>_xlfn.CONCAT(IF(MOD(Table3[[#Headers],[19]],2),"", ", 0x"), IFERROR(VLOOKUP(I149,Таблица1[],5,0),0))</f>
        <v>0</v>
      </c>
      <c r="AG149" t="str">
        <f>_xlfn.CONCAT(IF(MOD(Table3[[#Headers],[18]],2),"", ", 0x"), IFERROR(VLOOKUP(J149,Таблица1[],5,0),0))</f>
        <v>, 0x0</v>
      </c>
      <c r="AH149" t="str">
        <f>_xlfn.CONCAT(IF(MOD(Table3[[#Headers],[17]],2),"", ", 0x"), IFERROR(VLOOKUP(K149,Таблица1[],5,0),0))</f>
        <v>0</v>
      </c>
      <c r="AI149" t="str">
        <f>_xlfn.CONCAT(IF(MOD(Table3[[#Headers],[16]],2),"", ", 0x"), IFERROR(VLOOKUP(L149,Таблица1[],5,0),0))</f>
        <v>, 0x0</v>
      </c>
      <c r="AJ149" t="str">
        <f>_xlfn.CONCAT(IF(MOD(Table3[[#Headers],[15]],2),"", ", 0x"), IFERROR(VLOOKUP(M149,Таблица1[],5,0),0))</f>
        <v>0</v>
      </c>
      <c r="AK149" t="str">
        <f>_xlfn.CONCAT(IF(MOD(Table3[[#Headers],[14]],2),"", ", 0x"), IFERROR(VLOOKUP(N149,Таблица1[],5,0),0))</f>
        <v>, 0x0</v>
      </c>
      <c r="AL149" t="str">
        <f>_xlfn.CONCAT(IF(MOD(Table3[[#Headers],[13]],2),"", ", 0x"), IFERROR(VLOOKUP(O149,Таблица1[],5,0),0))</f>
        <v>0</v>
      </c>
      <c r="AM149" t="str">
        <f>_xlfn.CONCAT(IF(MOD(Table3[[#Headers],[12]],2),"", ", 0x"), IFERROR(VLOOKUP(P149,Таблица1[],5,0),0))</f>
        <v>, 0x7</v>
      </c>
      <c r="AN149" t="str">
        <f>_xlfn.CONCAT(IF(MOD(Table3[[#Headers],[11]],2),"", ", 0x"), IFERROR(VLOOKUP(Q149,Таблица1[],5,0),0))</f>
        <v>7</v>
      </c>
      <c r="AO149" t="str">
        <f>_xlfn.CONCAT(IF(MOD(Table3[[#Headers],[10]],2),"", ", 0x"), IFERROR(VLOOKUP(R149,Таблица1[],5,0),0))</f>
        <v>, 0x7</v>
      </c>
      <c r="AP149" t="str">
        <f>_xlfn.CONCAT(IF(MOD(Table3[[#Headers],[9]],2),"", ", 0x"), IFERROR(VLOOKUP(S149,Таблица1[],5,0),0))</f>
        <v>6</v>
      </c>
      <c r="AQ149" t="str">
        <f>_xlfn.CONCAT(IF(MOD(Table3[[#Headers],[8]],2),"", ", 0x"), IFERROR(VLOOKUP(T149,Таблица1[],5,0),0))</f>
        <v>, 0x6</v>
      </c>
      <c r="AR149" t="str">
        <f>_xlfn.CONCAT(IF(MOD(Table3[[#Headers],[7]],2),"", ", 0x"), IFERROR(VLOOKUP(U149,Таблица1[],5,0),0))</f>
        <v>6</v>
      </c>
      <c r="AS149" t="str">
        <f>_xlfn.CONCAT(IF(MOD(Table3[[#Headers],[6]],2),"", ", 0x"), IFERROR(VLOOKUP(V149,Таблица1[],5,0),0))</f>
        <v>, 0x6</v>
      </c>
      <c r="AT149" t="str">
        <f>_xlfn.CONCAT(IF(MOD(Table3[[#Headers],[5]],2),"", ", 0x"), IFERROR(VLOOKUP(W149,Таблица1[],5,0),0))</f>
        <v>4</v>
      </c>
      <c r="AU149" t="str">
        <f>_xlfn.CONCAT(IF(MOD(Table3[[#Headers],[4]],2),"", ", 0x"), IFERROR(VLOOKUP(X149,Таблица1[],5,0),0))</f>
        <v>, 0x4</v>
      </c>
      <c r="AV149" t="str">
        <f>_xlfn.CONCAT(IF(MOD(Table3[[#Headers],[3]],2),"", ", 0x"), IFERROR(VLOOKUP(Y149,Таблица1[],5,0),0))</f>
        <v>3</v>
      </c>
      <c r="AW149" t="str">
        <f>_xlfn.CONCAT(IF(MOD(Table3[[#Headers],[2]],2),"", ", 0x"), IFERROR(VLOOKUP(Z149,Таблица1[],5,0),0))</f>
        <v>, 0x3</v>
      </c>
      <c r="AX149" t="str">
        <f>_xlfn.CONCAT(IF(MOD(Table3[[#Headers],[1]],2),"", ", 0x"), IFERROR(VLOOKUP(AA149,Таблица1[],5,0),0))</f>
        <v>1</v>
      </c>
    </row>
    <row r="150" spans="2:50" x14ac:dyDescent="0.45">
      <c r="B150" s="43">
        <v>64</v>
      </c>
      <c r="C150" s="43">
        <v>20</v>
      </c>
      <c r="D150" s="43">
        <v>20</v>
      </c>
      <c r="E150" s="43">
        <v>1</v>
      </c>
      <c r="F150" t="str">
        <f t="shared" si="3"/>
        <v xml:space="preserve">64,20,20,1 </v>
      </c>
      <c r="P150" s="49" t="s">
        <v>39</v>
      </c>
      <c r="Q150" s="49" t="s">
        <v>39</v>
      </c>
      <c r="R150" s="49" t="s">
        <v>39</v>
      </c>
      <c r="S150" s="49" t="s">
        <v>35</v>
      </c>
      <c r="T150" s="49" t="s">
        <v>35</v>
      </c>
      <c r="U150" s="49" t="s">
        <v>35</v>
      </c>
      <c r="V150" s="49" t="s">
        <v>35</v>
      </c>
      <c r="W150" s="49" t="s">
        <v>33</v>
      </c>
      <c r="X150" s="49" t="s">
        <v>33</v>
      </c>
      <c r="Y150" s="49" t="s">
        <v>31</v>
      </c>
      <c r="Z150" s="49" t="s">
        <v>31</v>
      </c>
      <c r="AC150" t="str">
        <f>CONCATENATE($X$2,F150,Table3[[#This Row],[20]],Table3[[#This Row],[19]],Table3[[#This Row],[18]],Table3[[#This Row],[17]],Table3[[#This Row],[16]],Table3[[#This Row],[15]],Table3[[#This Row],[14]],Table3[[#This Row],[13]],Table3[[#This Row],[12]],Table3[[#This Row],[11]],Table3[[#This Row],[10]],Table3[[#This Row],[9]],Table3[[#This Row],[8]],Table3[[#This Row],[7]],Table3[[#This Row],[6]],Table3[[#This Row],[5]],Table3[[#This Row],[4]],Table3[[#This Row],[3]],Table3[[#This Row],[2]],Table3[[#This Row],[1]])</f>
        <v>.DB   64,20,20,1 , 0x00, 0x00, 0x00, 0x00, 0x66, 0x64, 0x44, 0x43, 0x31, 0x10</v>
      </c>
      <c r="AD150" s="43" t="s">
        <v>24</v>
      </c>
      <c r="AE150" t="str">
        <f>_xlfn.CONCAT(IF(MOD(Table3[[#Headers],[20]],2),"", ", 0x"), IFERROR(VLOOKUP(H150,Таблица1[],5,0),0))</f>
        <v>, 0x0</v>
      </c>
      <c r="AF150" t="str">
        <f>_xlfn.CONCAT(IF(MOD(Table3[[#Headers],[19]],2),"", ", 0x"), IFERROR(VLOOKUP(I150,Таблица1[],5,0),0))</f>
        <v>0</v>
      </c>
      <c r="AG150" t="str">
        <f>_xlfn.CONCAT(IF(MOD(Table3[[#Headers],[18]],2),"", ", 0x"), IFERROR(VLOOKUP(J150,Таблица1[],5,0),0))</f>
        <v>, 0x0</v>
      </c>
      <c r="AH150" t="str">
        <f>_xlfn.CONCAT(IF(MOD(Table3[[#Headers],[17]],2),"", ", 0x"), IFERROR(VLOOKUP(K150,Таблица1[],5,0),0))</f>
        <v>0</v>
      </c>
      <c r="AI150" t="str">
        <f>_xlfn.CONCAT(IF(MOD(Table3[[#Headers],[16]],2),"", ", 0x"), IFERROR(VLOOKUP(L150,Таблица1[],5,0),0))</f>
        <v>, 0x0</v>
      </c>
      <c r="AJ150" t="str">
        <f>_xlfn.CONCAT(IF(MOD(Table3[[#Headers],[15]],2),"", ", 0x"), IFERROR(VLOOKUP(M150,Таблица1[],5,0),0))</f>
        <v>0</v>
      </c>
      <c r="AK150" t="str">
        <f>_xlfn.CONCAT(IF(MOD(Table3[[#Headers],[14]],2),"", ", 0x"), IFERROR(VLOOKUP(N150,Таблица1[],5,0),0))</f>
        <v>, 0x0</v>
      </c>
      <c r="AL150" t="str">
        <f>_xlfn.CONCAT(IF(MOD(Table3[[#Headers],[13]],2),"", ", 0x"), IFERROR(VLOOKUP(O150,Таблица1[],5,0),0))</f>
        <v>0</v>
      </c>
      <c r="AM150" t="str">
        <f>_xlfn.CONCAT(IF(MOD(Table3[[#Headers],[12]],2),"", ", 0x"), IFERROR(VLOOKUP(P150,Таблица1[],5,0),0))</f>
        <v>, 0x6</v>
      </c>
      <c r="AN150" t="str">
        <f>_xlfn.CONCAT(IF(MOD(Table3[[#Headers],[11]],2),"", ", 0x"), IFERROR(VLOOKUP(Q150,Таблица1[],5,0),0))</f>
        <v>6</v>
      </c>
      <c r="AO150" t="str">
        <f>_xlfn.CONCAT(IF(MOD(Table3[[#Headers],[10]],2),"", ", 0x"), IFERROR(VLOOKUP(R150,Таблица1[],5,0),0))</f>
        <v>, 0x6</v>
      </c>
      <c r="AP150" t="str">
        <f>_xlfn.CONCAT(IF(MOD(Table3[[#Headers],[9]],2),"", ", 0x"), IFERROR(VLOOKUP(S150,Таблица1[],5,0),0))</f>
        <v>4</v>
      </c>
      <c r="AQ150" t="str">
        <f>_xlfn.CONCAT(IF(MOD(Table3[[#Headers],[8]],2),"", ", 0x"), IFERROR(VLOOKUP(T150,Таблица1[],5,0),0))</f>
        <v>, 0x4</v>
      </c>
      <c r="AR150" t="str">
        <f>_xlfn.CONCAT(IF(MOD(Table3[[#Headers],[7]],2),"", ", 0x"), IFERROR(VLOOKUP(U150,Таблица1[],5,0),0))</f>
        <v>4</v>
      </c>
      <c r="AS150" t="str">
        <f>_xlfn.CONCAT(IF(MOD(Table3[[#Headers],[6]],2),"", ", 0x"), IFERROR(VLOOKUP(V150,Таблица1[],5,0),0))</f>
        <v>, 0x4</v>
      </c>
      <c r="AT150" t="str">
        <f>_xlfn.CONCAT(IF(MOD(Table3[[#Headers],[5]],2),"", ", 0x"), IFERROR(VLOOKUP(W150,Таблица1[],5,0),0))</f>
        <v>3</v>
      </c>
      <c r="AU150" t="str">
        <f>_xlfn.CONCAT(IF(MOD(Table3[[#Headers],[4]],2),"", ", 0x"), IFERROR(VLOOKUP(X150,Таблица1[],5,0),0))</f>
        <v>, 0x3</v>
      </c>
      <c r="AV150" t="str">
        <f>_xlfn.CONCAT(IF(MOD(Table3[[#Headers],[3]],2),"", ", 0x"), IFERROR(VLOOKUP(Y150,Таблица1[],5,0),0))</f>
        <v>1</v>
      </c>
      <c r="AW150" t="str">
        <f>_xlfn.CONCAT(IF(MOD(Table3[[#Headers],[2]],2),"", ", 0x"), IFERROR(VLOOKUP(Z150,Таблица1[],5,0),0))</f>
        <v>, 0x1</v>
      </c>
      <c r="AX150" t="str">
        <f>_xlfn.CONCAT(IF(MOD(Table3[[#Headers],[1]],2),"", ", 0x"), IFERROR(VLOOKUP(AA150,Таблица1[],5,0),0))</f>
        <v>0</v>
      </c>
    </row>
    <row r="151" spans="2:50" x14ac:dyDescent="0.45">
      <c r="B151" s="43">
        <v>64</v>
      </c>
      <c r="C151" s="43">
        <v>20</v>
      </c>
      <c r="D151" s="43">
        <v>20</v>
      </c>
      <c r="E151" s="43">
        <v>1</v>
      </c>
      <c r="F151" t="str">
        <f t="shared" si="3"/>
        <v xml:space="preserve">64,20,20,1 </v>
      </c>
      <c r="P151" s="49" t="s">
        <v>35</v>
      </c>
      <c r="Q151" s="49" t="s">
        <v>35</v>
      </c>
      <c r="R151" s="49" t="s">
        <v>35</v>
      </c>
      <c r="S151" s="49" t="s">
        <v>33</v>
      </c>
      <c r="T151" s="49" t="s">
        <v>33</v>
      </c>
      <c r="U151" s="49" t="s">
        <v>33</v>
      </c>
      <c r="V151" s="49" t="s">
        <v>33</v>
      </c>
      <c r="W151" s="49" t="s">
        <v>31</v>
      </c>
      <c r="X151" s="49" t="s">
        <v>31</v>
      </c>
      <c r="AC151" t="str">
        <f>CONCATENATE($X$2,F151,Table3[[#This Row],[20]],Table3[[#This Row],[19]],Table3[[#This Row],[18]],Table3[[#This Row],[17]],Table3[[#This Row],[16]],Table3[[#This Row],[15]],Table3[[#This Row],[14]],Table3[[#This Row],[13]],Table3[[#This Row],[12]],Table3[[#This Row],[11]],Table3[[#This Row],[10]],Table3[[#This Row],[9]],Table3[[#This Row],[8]],Table3[[#This Row],[7]],Table3[[#This Row],[6]],Table3[[#This Row],[5]],Table3[[#This Row],[4]],Table3[[#This Row],[3]],Table3[[#This Row],[2]],Table3[[#This Row],[1]])</f>
        <v>.DB   64,20,20,1 , 0x00, 0x00, 0x00, 0x00, 0x44, 0x43, 0x33, 0x31, 0x10, 0x00</v>
      </c>
      <c r="AD151" s="43" t="s">
        <v>24</v>
      </c>
      <c r="AE151" t="str">
        <f>_xlfn.CONCAT(IF(MOD(Table3[[#Headers],[20]],2),"", ", 0x"), IFERROR(VLOOKUP(H151,Таблица1[],5,0),0))</f>
        <v>, 0x0</v>
      </c>
      <c r="AF151" t="str">
        <f>_xlfn.CONCAT(IF(MOD(Table3[[#Headers],[19]],2),"", ", 0x"), IFERROR(VLOOKUP(I151,Таблица1[],5,0),0))</f>
        <v>0</v>
      </c>
      <c r="AG151" t="str">
        <f>_xlfn.CONCAT(IF(MOD(Table3[[#Headers],[18]],2),"", ", 0x"), IFERROR(VLOOKUP(J151,Таблица1[],5,0),0))</f>
        <v>, 0x0</v>
      </c>
      <c r="AH151" t="str">
        <f>_xlfn.CONCAT(IF(MOD(Table3[[#Headers],[17]],2),"", ", 0x"), IFERROR(VLOOKUP(K151,Таблица1[],5,0),0))</f>
        <v>0</v>
      </c>
      <c r="AI151" t="str">
        <f>_xlfn.CONCAT(IF(MOD(Table3[[#Headers],[16]],2),"", ", 0x"), IFERROR(VLOOKUP(L151,Таблица1[],5,0),0))</f>
        <v>, 0x0</v>
      </c>
      <c r="AJ151" t="str">
        <f>_xlfn.CONCAT(IF(MOD(Table3[[#Headers],[15]],2),"", ", 0x"), IFERROR(VLOOKUP(M151,Таблица1[],5,0),0))</f>
        <v>0</v>
      </c>
      <c r="AK151" t="str">
        <f>_xlfn.CONCAT(IF(MOD(Table3[[#Headers],[14]],2),"", ", 0x"), IFERROR(VLOOKUP(N151,Таблица1[],5,0),0))</f>
        <v>, 0x0</v>
      </c>
      <c r="AL151" t="str">
        <f>_xlfn.CONCAT(IF(MOD(Table3[[#Headers],[13]],2),"", ", 0x"), IFERROR(VLOOKUP(O151,Таблица1[],5,0),0))</f>
        <v>0</v>
      </c>
      <c r="AM151" t="str">
        <f>_xlfn.CONCAT(IF(MOD(Table3[[#Headers],[12]],2),"", ", 0x"), IFERROR(VLOOKUP(P151,Таблица1[],5,0),0))</f>
        <v>, 0x4</v>
      </c>
      <c r="AN151" t="str">
        <f>_xlfn.CONCAT(IF(MOD(Table3[[#Headers],[11]],2),"", ", 0x"), IFERROR(VLOOKUP(Q151,Таблица1[],5,0),0))</f>
        <v>4</v>
      </c>
      <c r="AO151" t="str">
        <f>_xlfn.CONCAT(IF(MOD(Table3[[#Headers],[10]],2),"", ", 0x"), IFERROR(VLOOKUP(R151,Таблица1[],5,0),0))</f>
        <v>, 0x4</v>
      </c>
      <c r="AP151" t="str">
        <f>_xlfn.CONCAT(IF(MOD(Table3[[#Headers],[9]],2),"", ", 0x"), IFERROR(VLOOKUP(S151,Таблица1[],5,0),0))</f>
        <v>3</v>
      </c>
      <c r="AQ151" t="str">
        <f>_xlfn.CONCAT(IF(MOD(Table3[[#Headers],[8]],2),"", ", 0x"), IFERROR(VLOOKUP(T151,Таблица1[],5,0),0))</f>
        <v>, 0x3</v>
      </c>
      <c r="AR151" t="str">
        <f>_xlfn.CONCAT(IF(MOD(Table3[[#Headers],[7]],2),"", ", 0x"), IFERROR(VLOOKUP(U151,Таблица1[],5,0),0))</f>
        <v>3</v>
      </c>
      <c r="AS151" t="str">
        <f>_xlfn.CONCAT(IF(MOD(Table3[[#Headers],[6]],2),"", ", 0x"), IFERROR(VLOOKUP(V151,Таблица1[],5,0),0))</f>
        <v>, 0x3</v>
      </c>
      <c r="AT151" t="str">
        <f>_xlfn.CONCAT(IF(MOD(Table3[[#Headers],[5]],2),"", ", 0x"), IFERROR(VLOOKUP(W151,Таблица1[],5,0),0))</f>
        <v>1</v>
      </c>
      <c r="AU151" t="str">
        <f>_xlfn.CONCAT(IF(MOD(Table3[[#Headers],[4]],2),"", ", 0x"), IFERROR(VLOOKUP(X151,Таблица1[],5,0),0))</f>
        <v>, 0x1</v>
      </c>
      <c r="AV151" t="str">
        <f>_xlfn.CONCAT(IF(MOD(Table3[[#Headers],[3]],2),"", ", 0x"), IFERROR(VLOOKUP(Y151,Таблица1[],5,0),0))</f>
        <v>0</v>
      </c>
      <c r="AW151" t="str">
        <f>_xlfn.CONCAT(IF(MOD(Table3[[#Headers],[2]],2),"", ", 0x"), IFERROR(VLOOKUP(Z151,Таблица1[],5,0),0))</f>
        <v>, 0x0</v>
      </c>
      <c r="AX151" t="str">
        <f>_xlfn.CONCAT(IF(MOD(Table3[[#Headers],[1]],2),"", ", 0x"), IFERROR(VLOOKUP(AA151,Таблица1[],5,0),0))</f>
        <v>0</v>
      </c>
    </row>
    <row r="152" spans="2:50" x14ac:dyDescent="0.45">
      <c r="B152" s="43">
        <v>64</v>
      </c>
      <c r="C152" s="43">
        <v>20</v>
      </c>
      <c r="D152" s="43">
        <v>20</v>
      </c>
      <c r="E152" s="43">
        <v>1</v>
      </c>
      <c r="F152" t="str">
        <f t="shared" si="3"/>
        <v xml:space="preserve">64,20,20,1 </v>
      </c>
      <c r="P152" s="49" t="s">
        <v>33</v>
      </c>
      <c r="Q152" s="49" t="s">
        <v>33</v>
      </c>
      <c r="R152" s="49" t="s">
        <v>33</v>
      </c>
      <c r="S152" s="49" t="s">
        <v>31</v>
      </c>
      <c r="T152" s="49" t="s">
        <v>31</v>
      </c>
      <c r="U152" s="49" t="s">
        <v>31</v>
      </c>
      <c r="V152" s="49" t="s">
        <v>31</v>
      </c>
      <c r="AC152" t="str">
        <f>CONCATENATE($X$2,F152,Table3[[#This Row],[20]],Table3[[#This Row],[19]],Table3[[#This Row],[18]],Table3[[#This Row],[17]],Table3[[#This Row],[16]],Table3[[#This Row],[15]],Table3[[#This Row],[14]],Table3[[#This Row],[13]],Table3[[#This Row],[12]],Table3[[#This Row],[11]],Table3[[#This Row],[10]],Table3[[#This Row],[9]],Table3[[#This Row],[8]],Table3[[#This Row],[7]],Table3[[#This Row],[6]],Table3[[#This Row],[5]],Table3[[#This Row],[4]],Table3[[#This Row],[3]],Table3[[#This Row],[2]],Table3[[#This Row],[1]])</f>
        <v>.DB   64,20,20,1 , 0x00, 0x00, 0x00, 0x00, 0x33, 0x31, 0x11, 0x10, 0x00, 0x00</v>
      </c>
      <c r="AD152" s="43" t="s">
        <v>24</v>
      </c>
      <c r="AE152" t="str">
        <f>_xlfn.CONCAT(IF(MOD(Table3[[#Headers],[20]],2),"", ", 0x"), IFERROR(VLOOKUP(H152,Таблица1[],5,0),0))</f>
        <v>, 0x0</v>
      </c>
      <c r="AF152" t="str">
        <f>_xlfn.CONCAT(IF(MOD(Table3[[#Headers],[19]],2),"", ", 0x"), IFERROR(VLOOKUP(I152,Таблица1[],5,0),0))</f>
        <v>0</v>
      </c>
      <c r="AG152" t="str">
        <f>_xlfn.CONCAT(IF(MOD(Table3[[#Headers],[18]],2),"", ", 0x"), IFERROR(VLOOKUP(J152,Таблица1[],5,0),0))</f>
        <v>, 0x0</v>
      </c>
      <c r="AH152" t="str">
        <f>_xlfn.CONCAT(IF(MOD(Table3[[#Headers],[17]],2),"", ", 0x"), IFERROR(VLOOKUP(K152,Таблица1[],5,0),0))</f>
        <v>0</v>
      </c>
      <c r="AI152" t="str">
        <f>_xlfn.CONCAT(IF(MOD(Table3[[#Headers],[16]],2),"", ", 0x"), IFERROR(VLOOKUP(L152,Таблица1[],5,0),0))</f>
        <v>, 0x0</v>
      </c>
      <c r="AJ152" t="str">
        <f>_xlfn.CONCAT(IF(MOD(Table3[[#Headers],[15]],2),"", ", 0x"), IFERROR(VLOOKUP(M152,Таблица1[],5,0),0))</f>
        <v>0</v>
      </c>
      <c r="AK152" t="str">
        <f>_xlfn.CONCAT(IF(MOD(Table3[[#Headers],[14]],2),"", ", 0x"), IFERROR(VLOOKUP(N152,Таблица1[],5,0),0))</f>
        <v>, 0x0</v>
      </c>
      <c r="AL152" t="str">
        <f>_xlfn.CONCAT(IF(MOD(Table3[[#Headers],[13]],2),"", ", 0x"), IFERROR(VLOOKUP(O152,Таблица1[],5,0),0))</f>
        <v>0</v>
      </c>
      <c r="AM152" t="str">
        <f>_xlfn.CONCAT(IF(MOD(Table3[[#Headers],[12]],2),"", ", 0x"), IFERROR(VLOOKUP(P152,Таблица1[],5,0),0))</f>
        <v>, 0x3</v>
      </c>
      <c r="AN152" t="str">
        <f>_xlfn.CONCAT(IF(MOD(Table3[[#Headers],[11]],2),"", ", 0x"), IFERROR(VLOOKUP(Q152,Таблица1[],5,0),0))</f>
        <v>3</v>
      </c>
      <c r="AO152" t="str">
        <f>_xlfn.CONCAT(IF(MOD(Table3[[#Headers],[10]],2),"", ", 0x"), IFERROR(VLOOKUP(R152,Таблица1[],5,0),0))</f>
        <v>, 0x3</v>
      </c>
      <c r="AP152" t="str">
        <f>_xlfn.CONCAT(IF(MOD(Table3[[#Headers],[9]],2),"", ", 0x"), IFERROR(VLOOKUP(S152,Таблица1[],5,0),0))</f>
        <v>1</v>
      </c>
      <c r="AQ152" t="str">
        <f>_xlfn.CONCAT(IF(MOD(Table3[[#Headers],[8]],2),"", ", 0x"), IFERROR(VLOOKUP(T152,Таблица1[],5,0),0))</f>
        <v>, 0x1</v>
      </c>
      <c r="AR152" t="str">
        <f>_xlfn.CONCAT(IF(MOD(Table3[[#Headers],[7]],2),"", ", 0x"), IFERROR(VLOOKUP(U152,Таблица1[],5,0),0))</f>
        <v>1</v>
      </c>
      <c r="AS152" t="str">
        <f>_xlfn.CONCAT(IF(MOD(Table3[[#Headers],[6]],2),"", ", 0x"), IFERROR(VLOOKUP(V152,Таблица1[],5,0),0))</f>
        <v>, 0x1</v>
      </c>
      <c r="AT152" t="str">
        <f>_xlfn.CONCAT(IF(MOD(Table3[[#Headers],[5]],2),"", ", 0x"), IFERROR(VLOOKUP(W152,Таблица1[],5,0),0))</f>
        <v>0</v>
      </c>
      <c r="AU152" t="str">
        <f>_xlfn.CONCAT(IF(MOD(Table3[[#Headers],[4]],2),"", ", 0x"), IFERROR(VLOOKUP(X152,Таблица1[],5,0),0))</f>
        <v>, 0x0</v>
      </c>
      <c r="AV152" t="str">
        <f>_xlfn.CONCAT(IF(MOD(Table3[[#Headers],[3]],2),"", ", 0x"), IFERROR(VLOOKUP(Y152,Таблица1[],5,0),0))</f>
        <v>0</v>
      </c>
      <c r="AW152" t="str">
        <f>_xlfn.CONCAT(IF(MOD(Table3[[#Headers],[2]],2),"", ", 0x"), IFERROR(VLOOKUP(Z152,Таблица1[],5,0),0))</f>
        <v>, 0x0</v>
      </c>
      <c r="AX152" t="str">
        <f>_xlfn.CONCAT(IF(MOD(Table3[[#Headers],[1]],2),"", ", 0x"), IFERROR(VLOOKUP(AA152,Таблица1[],5,0),0))</f>
        <v>0</v>
      </c>
    </row>
    <row r="153" spans="2:50" x14ac:dyDescent="0.45">
      <c r="B153" s="43">
        <v>64</v>
      </c>
      <c r="C153" s="43">
        <v>20</v>
      </c>
      <c r="D153" s="43">
        <v>20</v>
      </c>
      <c r="E153" s="43">
        <v>1</v>
      </c>
      <c r="F153" t="str">
        <f t="shared" si="3"/>
        <v xml:space="preserve">64,20,20,1 </v>
      </c>
      <c r="P153" s="49" t="s">
        <v>31</v>
      </c>
      <c r="Q153" s="49" t="s">
        <v>31</v>
      </c>
      <c r="R153" s="49" t="s">
        <v>31</v>
      </c>
      <c r="AC153" t="str">
        <f>CONCATENATE($X$2,F153,Table3[[#This Row],[20]],Table3[[#This Row],[19]],Table3[[#This Row],[18]],Table3[[#This Row],[17]],Table3[[#This Row],[16]],Table3[[#This Row],[15]],Table3[[#This Row],[14]],Table3[[#This Row],[13]],Table3[[#This Row],[12]],Table3[[#This Row],[11]],Table3[[#This Row],[10]],Table3[[#This Row],[9]],Table3[[#This Row],[8]],Table3[[#This Row],[7]],Table3[[#This Row],[6]],Table3[[#This Row],[5]],Table3[[#This Row],[4]],Table3[[#This Row],[3]],Table3[[#This Row],[2]],Table3[[#This Row],[1]])</f>
        <v>.DB   64,20,20,1 , 0x00, 0x00, 0x00, 0x00, 0x11, 0x10, 0x00, 0x00, 0x00, 0x00</v>
      </c>
      <c r="AD153" s="43" t="s">
        <v>24</v>
      </c>
      <c r="AE153" t="str">
        <f>_xlfn.CONCAT(IF(MOD(Table3[[#Headers],[20]],2),"", ", 0x"), IFERROR(VLOOKUP(H153,Таблица1[],5,0),0))</f>
        <v>, 0x0</v>
      </c>
      <c r="AF153" t="str">
        <f>_xlfn.CONCAT(IF(MOD(Table3[[#Headers],[19]],2),"", ", 0x"), IFERROR(VLOOKUP(I153,Таблица1[],5,0),0))</f>
        <v>0</v>
      </c>
      <c r="AG153" t="str">
        <f>_xlfn.CONCAT(IF(MOD(Table3[[#Headers],[18]],2),"", ", 0x"), IFERROR(VLOOKUP(J153,Таблица1[],5,0),0))</f>
        <v>, 0x0</v>
      </c>
      <c r="AH153" t="str">
        <f>_xlfn.CONCAT(IF(MOD(Table3[[#Headers],[17]],2),"", ", 0x"), IFERROR(VLOOKUP(K153,Таблица1[],5,0),0))</f>
        <v>0</v>
      </c>
      <c r="AI153" t="str">
        <f>_xlfn.CONCAT(IF(MOD(Table3[[#Headers],[16]],2),"", ", 0x"), IFERROR(VLOOKUP(L153,Таблица1[],5,0),0))</f>
        <v>, 0x0</v>
      </c>
      <c r="AJ153" t="str">
        <f>_xlfn.CONCAT(IF(MOD(Table3[[#Headers],[15]],2),"", ", 0x"), IFERROR(VLOOKUP(M153,Таблица1[],5,0),0))</f>
        <v>0</v>
      </c>
      <c r="AK153" t="str">
        <f>_xlfn.CONCAT(IF(MOD(Table3[[#Headers],[14]],2),"", ", 0x"), IFERROR(VLOOKUP(N153,Таблица1[],5,0),0))</f>
        <v>, 0x0</v>
      </c>
      <c r="AL153" t="str">
        <f>_xlfn.CONCAT(IF(MOD(Table3[[#Headers],[13]],2),"", ", 0x"), IFERROR(VLOOKUP(O153,Таблица1[],5,0),0))</f>
        <v>0</v>
      </c>
      <c r="AM153" t="str">
        <f>_xlfn.CONCAT(IF(MOD(Table3[[#Headers],[12]],2),"", ", 0x"), IFERROR(VLOOKUP(P153,Таблица1[],5,0),0))</f>
        <v>, 0x1</v>
      </c>
      <c r="AN153" t="str">
        <f>_xlfn.CONCAT(IF(MOD(Table3[[#Headers],[11]],2),"", ", 0x"), IFERROR(VLOOKUP(Q153,Таблица1[],5,0),0))</f>
        <v>1</v>
      </c>
      <c r="AO153" t="str">
        <f>_xlfn.CONCAT(IF(MOD(Table3[[#Headers],[10]],2),"", ", 0x"), IFERROR(VLOOKUP(R153,Таблица1[],5,0),0))</f>
        <v>, 0x1</v>
      </c>
      <c r="AP153" t="str">
        <f>_xlfn.CONCAT(IF(MOD(Table3[[#Headers],[9]],2),"", ", 0x"), IFERROR(VLOOKUP(S153,Таблица1[],5,0),0))</f>
        <v>0</v>
      </c>
      <c r="AQ153" t="str">
        <f>_xlfn.CONCAT(IF(MOD(Table3[[#Headers],[8]],2),"", ", 0x"), IFERROR(VLOOKUP(T153,Таблица1[],5,0),0))</f>
        <v>, 0x0</v>
      </c>
      <c r="AR153" t="str">
        <f>_xlfn.CONCAT(IF(MOD(Table3[[#Headers],[7]],2),"", ", 0x"), IFERROR(VLOOKUP(U153,Таблица1[],5,0),0))</f>
        <v>0</v>
      </c>
      <c r="AS153" t="str">
        <f>_xlfn.CONCAT(IF(MOD(Table3[[#Headers],[6]],2),"", ", 0x"), IFERROR(VLOOKUP(V153,Таблица1[],5,0),0))</f>
        <v>, 0x0</v>
      </c>
      <c r="AT153" t="str">
        <f>_xlfn.CONCAT(IF(MOD(Table3[[#Headers],[5]],2),"", ", 0x"), IFERROR(VLOOKUP(W153,Таблица1[],5,0),0))</f>
        <v>0</v>
      </c>
      <c r="AU153" t="str">
        <f>_xlfn.CONCAT(IF(MOD(Table3[[#Headers],[4]],2),"", ", 0x"), IFERROR(VLOOKUP(X153,Таблица1[],5,0),0))</f>
        <v>, 0x0</v>
      </c>
      <c r="AV153" t="str">
        <f>_xlfn.CONCAT(IF(MOD(Table3[[#Headers],[3]],2),"", ", 0x"), IFERROR(VLOOKUP(Y153,Таблица1[],5,0),0))</f>
        <v>0</v>
      </c>
      <c r="AW153" t="str">
        <f>_xlfn.CONCAT(IF(MOD(Table3[[#Headers],[2]],2),"", ", 0x"), IFERROR(VLOOKUP(Z153,Таблица1[],5,0),0))</f>
        <v>, 0x0</v>
      </c>
      <c r="AX153" t="str">
        <f>_xlfn.CONCAT(IF(MOD(Table3[[#Headers],[1]],2),"", ", 0x"), IFERROR(VLOOKUP(AA153,Таблица1[],5,0),0))</f>
        <v>0</v>
      </c>
    </row>
    <row r="154" spans="2:50" x14ac:dyDescent="0.45">
      <c r="B154" s="43">
        <v>64</v>
      </c>
      <c r="C154" s="43">
        <v>0</v>
      </c>
      <c r="D154" s="43">
        <v>20</v>
      </c>
      <c r="E154" s="43">
        <v>1</v>
      </c>
      <c r="F154" t="str">
        <f t="shared" si="3"/>
        <v xml:space="preserve">64,0,20,1 </v>
      </c>
      <c r="AC154" t="str">
        <f>CONCATENATE($X$2,F154,Table3[[#This Row],[20]],Table3[[#This Row],[19]],Table3[[#This Row],[18]],Table3[[#This Row],[17]],Table3[[#This Row],[16]],Table3[[#This Row],[15]],Table3[[#This Row],[14]],Table3[[#This Row],[13]],Table3[[#This Row],[12]],Table3[[#This Row],[11]],Table3[[#This Row],[10]],Table3[[#This Row],[9]],Table3[[#This Row],[8]],Table3[[#This Row],[7]],Table3[[#This Row],[6]],Table3[[#This Row],[5]],Table3[[#This Row],[4]],Table3[[#This Row],[3]],Table3[[#This Row],[2]],Table3[[#This Row],[1]])</f>
        <v>.DB   64,0,20,1 , 0x00, 0x00, 0x00, 0x00, 0x00, 0x00, 0x00, 0x00, 0x00, 0x00</v>
      </c>
      <c r="AD154" s="43" t="s">
        <v>24</v>
      </c>
      <c r="AE154" t="str">
        <f>_xlfn.CONCAT(IF(MOD(Table3[[#Headers],[20]],2),"", ", 0x"), IFERROR(VLOOKUP(H154,Таблица1[],5,0),0))</f>
        <v>, 0x0</v>
      </c>
      <c r="AF154" t="str">
        <f>_xlfn.CONCAT(IF(MOD(Table3[[#Headers],[19]],2),"", ", 0x"), IFERROR(VLOOKUP(I154,Таблица1[],5,0),0))</f>
        <v>0</v>
      </c>
      <c r="AG154" t="str">
        <f>_xlfn.CONCAT(IF(MOD(Table3[[#Headers],[18]],2),"", ", 0x"), IFERROR(VLOOKUP(J154,Таблица1[],5,0),0))</f>
        <v>, 0x0</v>
      </c>
      <c r="AH154" t="str">
        <f>_xlfn.CONCAT(IF(MOD(Table3[[#Headers],[17]],2),"", ", 0x"), IFERROR(VLOOKUP(K154,Таблица1[],5,0),0))</f>
        <v>0</v>
      </c>
      <c r="AI154" t="str">
        <f>_xlfn.CONCAT(IF(MOD(Table3[[#Headers],[16]],2),"", ", 0x"), IFERROR(VLOOKUP(L154,Таблица1[],5,0),0))</f>
        <v>, 0x0</v>
      </c>
      <c r="AJ154" t="str">
        <f>_xlfn.CONCAT(IF(MOD(Table3[[#Headers],[15]],2),"", ", 0x"), IFERROR(VLOOKUP(M154,Таблица1[],5,0),0))</f>
        <v>0</v>
      </c>
      <c r="AK154" t="str">
        <f>_xlfn.CONCAT(IF(MOD(Table3[[#Headers],[14]],2),"", ", 0x"), IFERROR(VLOOKUP(N154,Таблица1[],5,0),0))</f>
        <v>, 0x0</v>
      </c>
      <c r="AL154" t="str">
        <f>_xlfn.CONCAT(IF(MOD(Table3[[#Headers],[13]],2),"", ", 0x"), IFERROR(VLOOKUP(O154,Таблица1[],5,0),0))</f>
        <v>0</v>
      </c>
      <c r="AM154" t="str">
        <f>_xlfn.CONCAT(IF(MOD(Table3[[#Headers],[12]],2),"", ", 0x"), IFERROR(VLOOKUP(P154,Таблица1[],5,0),0))</f>
        <v>, 0x0</v>
      </c>
      <c r="AN154" t="str">
        <f>_xlfn.CONCAT(IF(MOD(Table3[[#Headers],[11]],2),"", ", 0x"), IFERROR(VLOOKUP(Q154,Таблица1[],5,0),0))</f>
        <v>0</v>
      </c>
      <c r="AO154" t="str">
        <f>_xlfn.CONCAT(IF(MOD(Table3[[#Headers],[10]],2),"", ", 0x"), IFERROR(VLOOKUP(R154,Таблица1[],5,0),0))</f>
        <v>, 0x0</v>
      </c>
      <c r="AP154" t="str">
        <f>_xlfn.CONCAT(IF(MOD(Table3[[#Headers],[9]],2),"", ", 0x"), IFERROR(VLOOKUP(S154,Таблица1[],5,0),0))</f>
        <v>0</v>
      </c>
      <c r="AQ154" t="str">
        <f>_xlfn.CONCAT(IF(MOD(Table3[[#Headers],[8]],2),"", ", 0x"), IFERROR(VLOOKUP(T154,Таблица1[],5,0),0))</f>
        <v>, 0x0</v>
      </c>
      <c r="AR154" t="str">
        <f>_xlfn.CONCAT(IF(MOD(Table3[[#Headers],[7]],2),"", ", 0x"), IFERROR(VLOOKUP(U154,Таблица1[],5,0),0))</f>
        <v>0</v>
      </c>
      <c r="AS154" t="str">
        <f>_xlfn.CONCAT(IF(MOD(Table3[[#Headers],[6]],2),"", ", 0x"), IFERROR(VLOOKUP(V154,Таблица1[],5,0),0))</f>
        <v>, 0x0</v>
      </c>
      <c r="AT154" t="str">
        <f>_xlfn.CONCAT(IF(MOD(Table3[[#Headers],[5]],2),"", ", 0x"), IFERROR(VLOOKUP(W154,Таблица1[],5,0),0))</f>
        <v>0</v>
      </c>
      <c r="AU154" t="str">
        <f>_xlfn.CONCAT(IF(MOD(Table3[[#Headers],[4]],2),"", ", 0x"), IFERROR(VLOOKUP(X154,Таблица1[],5,0),0))</f>
        <v>, 0x0</v>
      </c>
      <c r="AV154" t="str">
        <f>_xlfn.CONCAT(IF(MOD(Table3[[#Headers],[3]],2),"", ", 0x"), IFERROR(VLOOKUP(Y154,Таблица1[],5,0),0))</f>
        <v>0</v>
      </c>
      <c r="AW154" t="str">
        <f>_xlfn.CONCAT(IF(MOD(Table3[[#Headers],[2]],2),"", ", 0x"), IFERROR(VLOOKUP(Z154,Таблица1[],5,0),0))</f>
        <v>, 0x0</v>
      </c>
      <c r="AX154" t="str">
        <f>_xlfn.CONCAT(IF(MOD(Table3[[#Headers],[1]],2),"", ", 0x"), IFERROR(VLOOKUP(AA154,Таблица1[],5,0),0))</f>
        <v>0</v>
      </c>
    </row>
    <row r="155" spans="2:50" x14ac:dyDescent="0.45">
      <c r="B155" s="43">
        <v>1</v>
      </c>
      <c r="C155" s="43">
        <v>0</v>
      </c>
      <c r="D155" s="43">
        <v>20</v>
      </c>
      <c r="E155" s="43">
        <v>1</v>
      </c>
      <c r="F155" t="str">
        <f t="shared" ref="F155:F218" si="4">CONCATENATE(B155,",",C155,",",D155,",",E155, " ")</f>
        <v xml:space="preserve">1,0,20,1 </v>
      </c>
      <c r="AA155" s="49" t="s">
        <v>40</v>
      </c>
      <c r="AC155" t="str">
        <f>CONCATENATE($X$2,F155,Table3[[#This Row],[20]],Table3[[#This Row],[19]],Table3[[#This Row],[18]],Table3[[#This Row],[17]],Table3[[#This Row],[16]],Table3[[#This Row],[15]],Table3[[#This Row],[14]],Table3[[#This Row],[13]],Table3[[#This Row],[12]],Table3[[#This Row],[11]],Table3[[#This Row],[10]],Table3[[#This Row],[9]],Table3[[#This Row],[8]],Table3[[#This Row],[7]],Table3[[#This Row],[6]],Table3[[#This Row],[5]],Table3[[#This Row],[4]],Table3[[#This Row],[3]],Table3[[#This Row],[2]],Table3[[#This Row],[1]])</f>
        <v>.DB   1,0,20,1 , 0x00, 0x00, 0x00, 0x00, 0x00, 0x00, 0x00, 0x00, 0x00, 0x07</v>
      </c>
      <c r="AD155" s="43" t="s">
        <v>24</v>
      </c>
      <c r="AE155" t="str">
        <f>_xlfn.CONCAT(IF(MOD(Table3[[#Headers],[20]],2),"", ", 0x"), IFERROR(VLOOKUP(H155,Таблица1[],5,0),0))</f>
        <v>, 0x0</v>
      </c>
      <c r="AF155" t="str">
        <f>_xlfn.CONCAT(IF(MOD(Table3[[#Headers],[19]],2),"", ", 0x"), IFERROR(VLOOKUP(I155,Таблица1[],5,0),0))</f>
        <v>0</v>
      </c>
      <c r="AG155" t="str">
        <f>_xlfn.CONCAT(IF(MOD(Table3[[#Headers],[18]],2),"", ", 0x"), IFERROR(VLOOKUP(J155,Таблица1[],5,0),0))</f>
        <v>, 0x0</v>
      </c>
      <c r="AH155" t="str">
        <f>_xlfn.CONCAT(IF(MOD(Table3[[#Headers],[17]],2),"", ", 0x"), IFERROR(VLOOKUP(K155,Таблица1[],5,0),0))</f>
        <v>0</v>
      </c>
      <c r="AI155" t="str">
        <f>_xlfn.CONCAT(IF(MOD(Table3[[#Headers],[16]],2),"", ", 0x"), IFERROR(VLOOKUP(L155,Таблица1[],5,0),0))</f>
        <v>, 0x0</v>
      </c>
      <c r="AJ155" t="str">
        <f>_xlfn.CONCAT(IF(MOD(Table3[[#Headers],[15]],2),"", ", 0x"), IFERROR(VLOOKUP(M155,Таблица1[],5,0),0))</f>
        <v>0</v>
      </c>
      <c r="AK155" t="str">
        <f>_xlfn.CONCAT(IF(MOD(Table3[[#Headers],[14]],2),"", ", 0x"), IFERROR(VLOOKUP(N155,Таблица1[],5,0),0))</f>
        <v>, 0x0</v>
      </c>
      <c r="AL155" t="str">
        <f>_xlfn.CONCAT(IF(MOD(Table3[[#Headers],[13]],2),"", ", 0x"), IFERROR(VLOOKUP(O155,Таблица1[],5,0),0))</f>
        <v>0</v>
      </c>
      <c r="AM155" t="str">
        <f>_xlfn.CONCAT(IF(MOD(Table3[[#Headers],[12]],2),"", ", 0x"), IFERROR(VLOOKUP(P155,Таблица1[],5,0),0))</f>
        <v>, 0x0</v>
      </c>
      <c r="AN155" t="str">
        <f>_xlfn.CONCAT(IF(MOD(Table3[[#Headers],[11]],2),"", ", 0x"), IFERROR(VLOOKUP(Q155,Таблица1[],5,0),0))</f>
        <v>0</v>
      </c>
      <c r="AO155" t="str">
        <f>_xlfn.CONCAT(IF(MOD(Table3[[#Headers],[10]],2),"", ", 0x"), IFERROR(VLOOKUP(R155,Таблица1[],5,0),0))</f>
        <v>, 0x0</v>
      </c>
      <c r="AP155" t="str">
        <f>_xlfn.CONCAT(IF(MOD(Table3[[#Headers],[9]],2),"", ", 0x"), IFERROR(VLOOKUP(S155,Таблица1[],5,0),0))</f>
        <v>0</v>
      </c>
      <c r="AQ155" t="str">
        <f>_xlfn.CONCAT(IF(MOD(Table3[[#Headers],[8]],2),"", ", 0x"), IFERROR(VLOOKUP(T155,Таблица1[],5,0),0))</f>
        <v>, 0x0</v>
      </c>
      <c r="AR155" t="str">
        <f>_xlfn.CONCAT(IF(MOD(Table3[[#Headers],[7]],2),"", ", 0x"), IFERROR(VLOOKUP(U155,Таблица1[],5,0),0))</f>
        <v>0</v>
      </c>
      <c r="AS155" t="str">
        <f>_xlfn.CONCAT(IF(MOD(Table3[[#Headers],[6]],2),"", ", 0x"), IFERROR(VLOOKUP(V155,Таблица1[],5,0),0))</f>
        <v>, 0x0</v>
      </c>
      <c r="AT155" t="str">
        <f>_xlfn.CONCAT(IF(MOD(Table3[[#Headers],[5]],2),"", ", 0x"), IFERROR(VLOOKUP(W155,Таблица1[],5,0),0))</f>
        <v>0</v>
      </c>
      <c r="AU155" t="str">
        <f>_xlfn.CONCAT(IF(MOD(Table3[[#Headers],[4]],2),"", ", 0x"), IFERROR(VLOOKUP(X155,Таблица1[],5,0),0))</f>
        <v>, 0x0</v>
      </c>
      <c r="AV155" t="str">
        <f>_xlfn.CONCAT(IF(MOD(Table3[[#Headers],[3]],2),"", ", 0x"), IFERROR(VLOOKUP(Y155,Таблица1[],5,0),0))</f>
        <v>0</v>
      </c>
      <c r="AW155" t="str">
        <f>_xlfn.CONCAT(IF(MOD(Table3[[#Headers],[2]],2),"", ", 0x"), IFERROR(VLOOKUP(Z155,Таблица1[],5,0),0))</f>
        <v>, 0x0</v>
      </c>
      <c r="AX155" t="str">
        <f>_xlfn.CONCAT(IF(MOD(Table3[[#Headers],[1]],2),"", ", 0x"), IFERROR(VLOOKUP(AA155,Таблица1[],5,0),0))</f>
        <v>7</v>
      </c>
    </row>
    <row r="156" spans="2:50" x14ac:dyDescent="0.45">
      <c r="B156" s="43">
        <v>64</v>
      </c>
      <c r="C156" s="43">
        <v>0</v>
      </c>
      <c r="D156" s="43">
        <v>20</v>
      </c>
      <c r="E156" s="43">
        <v>1</v>
      </c>
      <c r="F156" t="str">
        <f t="shared" si="4"/>
        <v xml:space="preserve">64,0,20,1 </v>
      </c>
      <c r="Y156" s="49" t="s">
        <v>40</v>
      </c>
      <c r="Z156" s="49" t="s">
        <v>40</v>
      </c>
      <c r="AC156" t="str">
        <f>CONCATENATE($X$2,F156,Table3[[#This Row],[20]],Table3[[#This Row],[19]],Table3[[#This Row],[18]],Table3[[#This Row],[17]],Table3[[#This Row],[16]],Table3[[#This Row],[15]],Table3[[#This Row],[14]],Table3[[#This Row],[13]],Table3[[#This Row],[12]],Table3[[#This Row],[11]],Table3[[#This Row],[10]],Table3[[#This Row],[9]],Table3[[#This Row],[8]],Table3[[#This Row],[7]],Table3[[#This Row],[6]],Table3[[#This Row],[5]],Table3[[#This Row],[4]],Table3[[#This Row],[3]],Table3[[#This Row],[2]],Table3[[#This Row],[1]])</f>
        <v>.DB   64,0,20,1 , 0x00, 0x00, 0x00, 0x00, 0x00, 0x00, 0x00, 0x00, 0x07, 0x70</v>
      </c>
      <c r="AD156" s="43" t="s">
        <v>24</v>
      </c>
      <c r="AE156" t="str">
        <f>_xlfn.CONCAT(IF(MOD(Table3[[#Headers],[20]],2),"", ", 0x"), IFERROR(VLOOKUP(H156,Таблица1[],5,0),0))</f>
        <v>, 0x0</v>
      </c>
      <c r="AF156" t="str">
        <f>_xlfn.CONCAT(IF(MOD(Table3[[#Headers],[19]],2),"", ", 0x"), IFERROR(VLOOKUP(I156,Таблица1[],5,0),0))</f>
        <v>0</v>
      </c>
      <c r="AG156" t="str">
        <f>_xlfn.CONCAT(IF(MOD(Table3[[#Headers],[18]],2),"", ", 0x"), IFERROR(VLOOKUP(J156,Таблица1[],5,0),0))</f>
        <v>, 0x0</v>
      </c>
      <c r="AH156" t="str">
        <f>_xlfn.CONCAT(IF(MOD(Table3[[#Headers],[17]],2),"", ", 0x"), IFERROR(VLOOKUP(K156,Таблица1[],5,0),0))</f>
        <v>0</v>
      </c>
      <c r="AI156" t="str">
        <f>_xlfn.CONCAT(IF(MOD(Table3[[#Headers],[16]],2),"", ", 0x"), IFERROR(VLOOKUP(L156,Таблица1[],5,0),0))</f>
        <v>, 0x0</v>
      </c>
      <c r="AJ156" t="str">
        <f>_xlfn.CONCAT(IF(MOD(Table3[[#Headers],[15]],2),"", ", 0x"), IFERROR(VLOOKUP(M156,Таблица1[],5,0),0))</f>
        <v>0</v>
      </c>
      <c r="AK156" t="str">
        <f>_xlfn.CONCAT(IF(MOD(Table3[[#Headers],[14]],2),"", ", 0x"), IFERROR(VLOOKUP(N156,Таблица1[],5,0),0))</f>
        <v>, 0x0</v>
      </c>
      <c r="AL156" t="str">
        <f>_xlfn.CONCAT(IF(MOD(Table3[[#Headers],[13]],2),"", ", 0x"), IFERROR(VLOOKUP(O156,Таблица1[],5,0),0))</f>
        <v>0</v>
      </c>
      <c r="AM156" t="str">
        <f>_xlfn.CONCAT(IF(MOD(Table3[[#Headers],[12]],2),"", ", 0x"), IFERROR(VLOOKUP(P156,Таблица1[],5,0),0))</f>
        <v>, 0x0</v>
      </c>
      <c r="AN156" t="str">
        <f>_xlfn.CONCAT(IF(MOD(Table3[[#Headers],[11]],2),"", ", 0x"), IFERROR(VLOOKUP(Q156,Таблица1[],5,0),0))</f>
        <v>0</v>
      </c>
      <c r="AO156" t="str">
        <f>_xlfn.CONCAT(IF(MOD(Table3[[#Headers],[10]],2),"", ", 0x"), IFERROR(VLOOKUP(R156,Таблица1[],5,0),0))</f>
        <v>, 0x0</v>
      </c>
      <c r="AP156" t="str">
        <f>_xlfn.CONCAT(IF(MOD(Table3[[#Headers],[9]],2),"", ", 0x"), IFERROR(VLOOKUP(S156,Таблица1[],5,0),0))</f>
        <v>0</v>
      </c>
      <c r="AQ156" t="str">
        <f>_xlfn.CONCAT(IF(MOD(Table3[[#Headers],[8]],2),"", ", 0x"), IFERROR(VLOOKUP(T156,Таблица1[],5,0),0))</f>
        <v>, 0x0</v>
      </c>
      <c r="AR156" t="str">
        <f>_xlfn.CONCAT(IF(MOD(Table3[[#Headers],[7]],2),"", ", 0x"), IFERROR(VLOOKUP(U156,Таблица1[],5,0),0))</f>
        <v>0</v>
      </c>
      <c r="AS156" t="str">
        <f>_xlfn.CONCAT(IF(MOD(Table3[[#Headers],[6]],2),"", ", 0x"), IFERROR(VLOOKUP(V156,Таблица1[],5,0),0))</f>
        <v>, 0x0</v>
      </c>
      <c r="AT156" t="str">
        <f>_xlfn.CONCAT(IF(MOD(Table3[[#Headers],[5]],2),"", ", 0x"), IFERROR(VLOOKUP(W156,Таблица1[],5,0),0))</f>
        <v>0</v>
      </c>
      <c r="AU156" t="str">
        <f>_xlfn.CONCAT(IF(MOD(Table3[[#Headers],[4]],2),"", ", 0x"), IFERROR(VLOOKUP(X156,Таблица1[],5,0),0))</f>
        <v>, 0x0</v>
      </c>
      <c r="AV156" t="str">
        <f>_xlfn.CONCAT(IF(MOD(Table3[[#Headers],[3]],2),"", ", 0x"), IFERROR(VLOOKUP(Y156,Таблица1[],5,0),0))</f>
        <v>7</v>
      </c>
      <c r="AW156" t="str">
        <f>_xlfn.CONCAT(IF(MOD(Table3[[#Headers],[2]],2),"", ", 0x"), IFERROR(VLOOKUP(Z156,Таблица1[],5,0),0))</f>
        <v>, 0x7</v>
      </c>
      <c r="AX156" t="str">
        <f>_xlfn.CONCAT(IF(MOD(Table3[[#Headers],[1]],2),"", ", 0x"), IFERROR(VLOOKUP(AA156,Таблица1[],5,0),0))</f>
        <v>0</v>
      </c>
    </row>
    <row r="157" spans="2:50" x14ac:dyDescent="0.45">
      <c r="B157" s="43">
        <v>64</v>
      </c>
      <c r="C157" s="43">
        <v>0</v>
      </c>
      <c r="D157" s="43">
        <v>20</v>
      </c>
      <c r="E157" s="43">
        <v>1</v>
      </c>
      <c r="F157" t="str">
        <f t="shared" si="4"/>
        <v xml:space="preserve">64,0,20,1 </v>
      </c>
      <c r="W157" s="49" t="s">
        <v>40</v>
      </c>
      <c r="X157" s="49" t="s">
        <v>40</v>
      </c>
      <c r="AC157" t="str">
        <f>CONCATENATE($X$2,F157,Table3[[#This Row],[20]],Table3[[#This Row],[19]],Table3[[#This Row],[18]],Table3[[#This Row],[17]],Table3[[#This Row],[16]],Table3[[#This Row],[15]],Table3[[#This Row],[14]],Table3[[#This Row],[13]],Table3[[#This Row],[12]],Table3[[#This Row],[11]],Table3[[#This Row],[10]],Table3[[#This Row],[9]],Table3[[#This Row],[8]],Table3[[#This Row],[7]],Table3[[#This Row],[6]],Table3[[#This Row],[5]],Table3[[#This Row],[4]],Table3[[#This Row],[3]],Table3[[#This Row],[2]],Table3[[#This Row],[1]])</f>
        <v>.DB   64,0,20,1 , 0x00, 0x00, 0x00, 0x00, 0x00, 0x00, 0x00, 0x07, 0x70, 0x00</v>
      </c>
      <c r="AD157" s="43" t="s">
        <v>24</v>
      </c>
      <c r="AE157" t="str">
        <f>_xlfn.CONCAT(IF(MOD(Table3[[#Headers],[20]],2),"", ", 0x"), IFERROR(VLOOKUP(H157,Таблица1[],5,0),0))</f>
        <v>, 0x0</v>
      </c>
      <c r="AF157" t="str">
        <f>_xlfn.CONCAT(IF(MOD(Table3[[#Headers],[19]],2),"", ", 0x"), IFERROR(VLOOKUP(I157,Таблица1[],5,0),0))</f>
        <v>0</v>
      </c>
      <c r="AG157" t="str">
        <f>_xlfn.CONCAT(IF(MOD(Table3[[#Headers],[18]],2),"", ", 0x"), IFERROR(VLOOKUP(J157,Таблица1[],5,0),0))</f>
        <v>, 0x0</v>
      </c>
      <c r="AH157" t="str">
        <f>_xlfn.CONCAT(IF(MOD(Table3[[#Headers],[17]],2),"", ", 0x"), IFERROR(VLOOKUP(K157,Таблица1[],5,0),0))</f>
        <v>0</v>
      </c>
      <c r="AI157" t="str">
        <f>_xlfn.CONCAT(IF(MOD(Table3[[#Headers],[16]],2),"", ", 0x"), IFERROR(VLOOKUP(L157,Таблица1[],5,0),0))</f>
        <v>, 0x0</v>
      </c>
      <c r="AJ157" t="str">
        <f>_xlfn.CONCAT(IF(MOD(Table3[[#Headers],[15]],2),"", ", 0x"), IFERROR(VLOOKUP(M157,Таблица1[],5,0),0))</f>
        <v>0</v>
      </c>
      <c r="AK157" t="str">
        <f>_xlfn.CONCAT(IF(MOD(Table3[[#Headers],[14]],2),"", ", 0x"), IFERROR(VLOOKUP(N157,Таблица1[],5,0),0))</f>
        <v>, 0x0</v>
      </c>
      <c r="AL157" t="str">
        <f>_xlfn.CONCAT(IF(MOD(Table3[[#Headers],[13]],2),"", ", 0x"), IFERROR(VLOOKUP(O157,Таблица1[],5,0),0))</f>
        <v>0</v>
      </c>
      <c r="AM157" t="str">
        <f>_xlfn.CONCAT(IF(MOD(Table3[[#Headers],[12]],2),"", ", 0x"), IFERROR(VLOOKUP(P157,Таблица1[],5,0),0))</f>
        <v>, 0x0</v>
      </c>
      <c r="AN157" t="str">
        <f>_xlfn.CONCAT(IF(MOD(Table3[[#Headers],[11]],2),"", ", 0x"), IFERROR(VLOOKUP(Q157,Таблица1[],5,0),0))</f>
        <v>0</v>
      </c>
      <c r="AO157" t="str">
        <f>_xlfn.CONCAT(IF(MOD(Table3[[#Headers],[10]],2),"", ", 0x"), IFERROR(VLOOKUP(R157,Таблица1[],5,0),0))</f>
        <v>, 0x0</v>
      </c>
      <c r="AP157" t="str">
        <f>_xlfn.CONCAT(IF(MOD(Table3[[#Headers],[9]],2),"", ", 0x"), IFERROR(VLOOKUP(S157,Таблица1[],5,0),0))</f>
        <v>0</v>
      </c>
      <c r="AQ157" t="str">
        <f>_xlfn.CONCAT(IF(MOD(Table3[[#Headers],[8]],2),"", ", 0x"), IFERROR(VLOOKUP(T157,Таблица1[],5,0),0))</f>
        <v>, 0x0</v>
      </c>
      <c r="AR157" t="str">
        <f>_xlfn.CONCAT(IF(MOD(Table3[[#Headers],[7]],2),"", ", 0x"), IFERROR(VLOOKUP(U157,Таблица1[],5,0),0))</f>
        <v>0</v>
      </c>
      <c r="AS157" t="str">
        <f>_xlfn.CONCAT(IF(MOD(Table3[[#Headers],[6]],2),"", ", 0x"), IFERROR(VLOOKUP(V157,Таблица1[],5,0),0))</f>
        <v>, 0x0</v>
      </c>
      <c r="AT157" t="str">
        <f>_xlfn.CONCAT(IF(MOD(Table3[[#Headers],[5]],2),"", ", 0x"), IFERROR(VLOOKUP(W157,Таблица1[],5,0),0))</f>
        <v>7</v>
      </c>
      <c r="AU157" t="str">
        <f>_xlfn.CONCAT(IF(MOD(Table3[[#Headers],[4]],2),"", ", 0x"), IFERROR(VLOOKUP(X157,Таблица1[],5,0),0))</f>
        <v>, 0x7</v>
      </c>
      <c r="AV157" t="str">
        <f>_xlfn.CONCAT(IF(MOD(Table3[[#Headers],[3]],2),"", ", 0x"), IFERROR(VLOOKUP(Y157,Таблица1[],5,0),0))</f>
        <v>0</v>
      </c>
      <c r="AW157" t="str">
        <f>_xlfn.CONCAT(IF(MOD(Table3[[#Headers],[2]],2),"", ", 0x"), IFERROR(VLOOKUP(Z157,Таблица1[],5,0),0))</f>
        <v>, 0x0</v>
      </c>
      <c r="AX157" t="str">
        <f>_xlfn.CONCAT(IF(MOD(Table3[[#Headers],[1]],2),"", ", 0x"), IFERROR(VLOOKUP(AA157,Таблица1[],5,0),0))</f>
        <v>0</v>
      </c>
    </row>
    <row r="158" spans="2:50" x14ac:dyDescent="0.45">
      <c r="B158" s="43">
        <v>64</v>
      </c>
      <c r="C158" s="43">
        <v>0</v>
      </c>
      <c r="D158" s="43">
        <v>20</v>
      </c>
      <c r="E158" s="43">
        <v>1</v>
      </c>
      <c r="F158" t="str">
        <f t="shared" si="4"/>
        <v xml:space="preserve">64,0,20,1 </v>
      </c>
      <c r="S158" s="49" t="s">
        <v>40</v>
      </c>
      <c r="T158" s="49" t="s">
        <v>40</v>
      </c>
      <c r="U158" s="49" t="s">
        <v>40</v>
      </c>
      <c r="V158" s="49" t="s">
        <v>40</v>
      </c>
      <c r="AC158" t="str">
        <f>CONCATENATE($X$2,F158,Table3[[#This Row],[20]],Table3[[#This Row],[19]],Table3[[#This Row],[18]],Table3[[#This Row],[17]],Table3[[#This Row],[16]],Table3[[#This Row],[15]],Table3[[#This Row],[14]],Table3[[#This Row],[13]],Table3[[#This Row],[12]],Table3[[#This Row],[11]],Table3[[#This Row],[10]],Table3[[#This Row],[9]],Table3[[#This Row],[8]],Table3[[#This Row],[7]],Table3[[#This Row],[6]],Table3[[#This Row],[5]],Table3[[#This Row],[4]],Table3[[#This Row],[3]],Table3[[#This Row],[2]],Table3[[#This Row],[1]])</f>
        <v>.DB   64,0,20,1 , 0x00, 0x00, 0x00, 0x00, 0x00, 0x07, 0x77, 0x70, 0x00, 0x00</v>
      </c>
      <c r="AD158" s="43" t="s">
        <v>24</v>
      </c>
      <c r="AE158" t="str">
        <f>_xlfn.CONCAT(IF(MOD(Table3[[#Headers],[20]],2),"", ", 0x"), IFERROR(VLOOKUP(H158,Таблица1[],5,0),0))</f>
        <v>, 0x0</v>
      </c>
      <c r="AF158" t="str">
        <f>_xlfn.CONCAT(IF(MOD(Table3[[#Headers],[19]],2),"", ", 0x"), IFERROR(VLOOKUP(I158,Таблица1[],5,0),0))</f>
        <v>0</v>
      </c>
      <c r="AG158" t="str">
        <f>_xlfn.CONCAT(IF(MOD(Table3[[#Headers],[18]],2),"", ", 0x"), IFERROR(VLOOKUP(J158,Таблица1[],5,0),0))</f>
        <v>, 0x0</v>
      </c>
      <c r="AH158" t="str">
        <f>_xlfn.CONCAT(IF(MOD(Table3[[#Headers],[17]],2),"", ", 0x"), IFERROR(VLOOKUP(K158,Таблица1[],5,0),0))</f>
        <v>0</v>
      </c>
      <c r="AI158" t="str">
        <f>_xlfn.CONCAT(IF(MOD(Table3[[#Headers],[16]],2),"", ", 0x"), IFERROR(VLOOKUP(L158,Таблица1[],5,0),0))</f>
        <v>, 0x0</v>
      </c>
      <c r="AJ158" t="str">
        <f>_xlfn.CONCAT(IF(MOD(Table3[[#Headers],[15]],2),"", ", 0x"), IFERROR(VLOOKUP(M158,Таблица1[],5,0),0))</f>
        <v>0</v>
      </c>
      <c r="AK158" t="str">
        <f>_xlfn.CONCAT(IF(MOD(Table3[[#Headers],[14]],2),"", ", 0x"), IFERROR(VLOOKUP(N158,Таблица1[],5,0),0))</f>
        <v>, 0x0</v>
      </c>
      <c r="AL158" t="str">
        <f>_xlfn.CONCAT(IF(MOD(Table3[[#Headers],[13]],2),"", ", 0x"), IFERROR(VLOOKUP(O158,Таблица1[],5,0),0))</f>
        <v>0</v>
      </c>
      <c r="AM158" t="str">
        <f>_xlfn.CONCAT(IF(MOD(Table3[[#Headers],[12]],2),"", ", 0x"), IFERROR(VLOOKUP(P158,Таблица1[],5,0),0))</f>
        <v>, 0x0</v>
      </c>
      <c r="AN158" t="str">
        <f>_xlfn.CONCAT(IF(MOD(Table3[[#Headers],[11]],2),"", ", 0x"), IFERROR(VLOOKUP(Q158,Таблица1[],5,0),0))</f>
        <v>0</v>
      </c>
      <c r="AO158" t="str">
        <f>_xlfn.CONCAT(IF(MOD(Table3[[#Headers],[10]],2),"", ", 0x"), IFERROR(VLOOKUP(R158,Таблица1[],5,0),0))</f>
        <v>, 0x0</v>
      </c>
      <c r="AP158" t="str">
        <f>_xlfn.CONCAT(IF(MOD(Table3[[#Headers],[9]],2),"", ", 0x"), IFERROR(VLOOKUP(S158,Таблица1[],5,0),0))</f>
        <v>7</v>
      </c>
      <c r="AQ158" t="str">
        <f>_xlfn.CONCAT(IF(MOD(Table3[[#Headers],[8]],2),"", ", 0x"), IFERROR(VLOOKUP(T158,Таблица1[],5,0),0))</f>
        <v>, 0x7</v>
      </c>
      <c r="AR158" t="str">
        <f>_xlfn.CONCAT(IF(MOD(Table3[[#Headers],[7]],2),"", ", 0x"), IFERROR(VLOOKUP(U158,Таблица1[],5,0),0))</f>
        <v>7</v>
      </c>
      <c r="AS158" t="str">
        <f>_xlfn.CONCAT(IF(MOD(Table3[[#Headers],[6]],2),"", ", 0x"), IFERROR(VLOOKUP(V158,Таблица1[],5,0),0))</f>
        <v>, 0x7</v>
      </c>
      <c r="AT158" t="str">
        <f>_xlfn.CONCAT(IF(MOD(Table3[[#Headers],[5]],2),"", ", 0x"), IFERROR(VLOOKUP(W158,Таблица1[],5,0),0))</f>
        <v>0</v>
      </c>
      <c r="AU158" t="str">
        <f>_xlfn.CONCAT(IF(MOD(Table3[[#Headers],[4]],2),"", ", 0x"), IFERROR(VLOOKUP(X158,Таблица1[],5,0),0))</f>
        <v>, 0x0</v>
      </c>
      <c r="AV158" t="str">
        <f>_xlfn.CONCAT(IF(MOD(Table3[[#Headers],[3]],2),"", ", 0x"), IFERROR(VLOOKUP(Y158,Таблица1[],5,0),0))</f>
        <v>0</v>
      </c>
      <c r="AW158" t="str">
        <f>_xlfn.CONCAT(IF(MOD(Table3[[#Headers],[2]],2),"", ", 0x"), IFERROR(VLOOKUP(Z158,Таблица1[],5,0),0))</f>
        <v>, 0x0</v>
      </c>
      <c r="AX158" t="str">
        <f>_xlfn.CONCAT(IF(MOD(Table3[[#Headers],[1]],2),"", ", 0x"), IFERROR(VLOOKUP(AA158,Таблица1[],5,0),0))</f>
        <v>0</v>
      </c>
    </row>
    <row r="159" spans="2:50" x14ac:dyDescent="0.45">
      <c r="B159" s="43">
        <v>64</v>
      </c>
      <c r="C159" s="43">
        <v>0</v>
      </c>
      <c r="D159" s="43">
        <v>20</v>
      </c>
      <c r="E159" s="43">
        <v>1</v>
      </c>
      <c r="F159" t="str">
        <f t="shared" si="4"/>
        <v xml:space="preserve">64,0,20,1 </v>
      </c>
      <c r="AC159" t="str">
        <f>CONCATENATE($X$2,F159,Table3[[#This Row],[20]],Table3[[#This Row],[19]],Table3[[#This Row],[18]],Table3[[#This Row],[17]],Table3[[#This Row],[16]],Table3[[#This Row],[15]],Table3[[#This Row],[14]],Table3[[#This Row],[13]],Table3[[#This Row],[12]],Table3[[#This Row],[11]],Table3[[#This Row],[10]],Table3[[#This Row],[9]],Table3[[#This Row],[8]],Table3[[#This Row],[7]],Table3[[#This Row],[6]],Table3[[#This Row],[5]],Table3[[#This Row],[4]],Table3[[#This Row],[3]],Table3[[#This Row],[2]],Table3[[#This Row],[1]])</f>
        <v>.DB   64,0,20,1 , 0x00, 0x00, 0x00, 0x00, 0x00, 0x00, 0x00, 0x00, 0x00, 0x00</v>
      </c>
      <c r="AD159" s="43" t="s">
        <v>24</v>
      </c>
      <c r="AE159" t="str">
        <f>_xlfn.CONCAT(IF(MOD(Table3[[#Headers],[20]],2),"", ", 0x"), IFERROR(VLOOKUP(H159,Таблица1[],5,0),0))</f>
        <v>, 0x0</v>
      </c>
      <c r="AF159" t="str">
        <f>_xlfn.CONCAT(IF(MOD(Table3[[#Headers],[19]],2),"", ", 0x"), IFERROR(VLOOKUP(I159,Таблица1[],5,0),0))</f>
        <v>0</v>
      </c>
      <c r="AG159" t="str">
        <f>_xlfn.CONCAT(IF(MOD(Table3[[#Headers],[18]],2),"", ", 0x"), IFERROR(VLOOKUP(J159,Таблица1[],5,0),0))</f>
        <v>, 0x0</v>
      </c>
      <c r="AH159" t="str">
        <f>_xlfn.CONCAT(IF(MOD(Table3[[#Headers],[17]],2),"", ", 0x"), IFERROR(VLOOKUP(K159,Таблица1[],5,0),0))</f>
        <v>0</v>
      </c>
      <c r="AI159" t="str">
        <f>_xlfn.CONCAT(IF(MOD(Table3[[#Headers],[16]],2),"", ", 0x"), IFERROR(VLOOKUP(L159,Таблица1[],5,0),0))</f>
        <v>, 0x0</v>
      </c>
      <c r="AJ159" t="str">
        <f>_xlfn.CONCAT(IF(MOD(Table3[[#Headers],[15]],2),"", ", 0x"), IFERROR(VLOOKUP(M159,Таблица1[],5,0),0))</f>
        <v>0</v>
      </c>
      <c r="AK159" t="str">
        <f>_xlfn.CONCAT(IF(MOD(Table3[[#Headers],[14]],2),"", ", 0x"), IFERROR(VLOOKUP(N159,Таблица1[],5,0),0))</f>
        <v>, 0x0</v>
      </c>
      <c r="AL159" t="str">
        <f>_xlfn.CONCAT(IF(MOD(Table3[[#Headers],[13]],2),"", ", 0x"), IFERROR(VLOOKUP(O159,Таблица1[],5,0),0))</f>
        <v>0</v>
      </c>
      <c r="AM159" t="str">
        <f>_xlfn.CONCAT(IF(MOD(Table3[[#Headers],[12]],2),"", ", 0x"), IFERROR(VLOOKUP(P159,Таблица1[],5,0),0))</f>
        <v>, 0x0</v>
      </c>
      <c r="AN159" t="str">
        <f>_xlfn.CONCAT(IF(MOD(Table3[[#Headers],[11]],2),"", ", 0x"), IFERROR(VLOOKUP(Q159,Таблица1[],5,0),0))</f>
        <v>0</v>
      </c>
      <c r="AO159" t="str">
        <f>_xlfn.CONCAT(IF(MOD(Table3[[#Headers],[10]],2),"", ", 0x"), IFERROR(VLOOKUP(R159,Таблица1[],5,0),0))</f>
        <v>, 0x0</v>
      </c>
      <c r="AP159" t="str">
        <f>_xlfn.CONCAT(IF(MOD(Table3[[#Headers],[9]],2),"", ", 0x"), IFERROR(VLOOKUP(S159,Таблица1[],5,0),0))</f>
        <v>0</v>
      </c>
      <c r="AQ159" t="str">
        <f>_xlfn.CONCAT(IF(MOD(Table3[[#Headers],[8]],2),"", ", 0x"), IFERROR(VLOOKUP(T159,Таблица1[],5,0),0))</f>
        <v>, 0x0</v>
      </c>
      <c r="AR159" t="str">
        <f>_xlfn.CONCAT(IF(MOD(Table3[[#Headers],[7]],2),"", ", 0x"), IFERROR(VLOOKUP(U159,Таблица1[],5,0),0))</f>
        <v>0</v>
      </c>
      <c r="AS159" t="str">
        <f>_xlfn.CONCAT(IF(MOD(Table3[[#Headers],[6]],2),"", ", 0x"), IFERROR(VLOOKUP(V159,Таблица1[],5,0),0))</f>
        <v>, 0x0</v>
      </c>
      <c r="AT159" t="str">
        <f>_xlfn.CONCAT(IF(MOD(Table3[[#Headers],[5]],2),"", ", 0x"), IFERROR(VLOOKUP(W159,Таблица1[],5,0),0))</f>
        <v>0</v>
      </c>
      <c r="AU159" t="str">
        <f>_xlfn.CONCAT(IF(MOD(Table3[[#Headers],[4]],2),"", ", 0x"), IFERROR(VLOOKUP(X159,Таблица1[],5,0),0))</f>
        <v>, 0x0</v>
      </c>
      <c r="AV159" t="str">
        <f>_xlfn.CONCAT(IF(MOD(Table3[[#Headers],[3]],2),"", ", 0x"), IFERROR(VLOOKUP(Y159,Таблица1[],5,0),0))</f>
        <v>0</v>
      </c>
      <c r="AW159" t="str">
        <f>_xlfn.CONCAT(IF(MOD(Table3[[#Headers],[2]],2),"", ", 0x"), IFERROR(VLOOKUP(Z159,Таблица1[],5,0),0))</f>
        <v>, 0x0</v>
      </c>
      <c r="AX159" t="str">
        <f>_xlfn.CONCAT(IF(MOD(Table3[[#Headers],[1]],2),"", ", 0x"), IFERROR(VLOOKUP(AA159,Таблица1[],5,0),0))</f>
        <v>0</v>
      </c>
    </row>
    <row r="160" spans="2:50" x14ac:dyDescent="0.45">
      <c r="B160" s="43">
        <v>32</v>
      </c>
      <c r="C160" s="43">
        <v>0</v>
      </c>
      <c r="D160" s="43">
        <v>16</v>
      </c>
      <c r="E160" s="43">
        <v>1</v>
      </c>
      <c r="F160" t="str">
        <f t="shared" si="4"/>
        <v xml:space="preserve">32,0,16,1 </v>
      </c>
      <c r="P160" s="49" t="s">
        <v>40</v>
      </c>
      <c r="Q160" s="49" t="s">
        <v>40</v>
      </c>
      <c r="R160" s="49" t="s">
        <v>40</v>
      </c>
      <c r="S160" s="49" t="s">
        <v>40</v>
      </c>
      <c r="T160" s="49" t="s">
        <v>40</v>
      </c>
      <c r="U160" s="49" t="s">
        <v>40</v>
      </c>
      <c r="V160" s="49" t="s">
        <v>40</v>
      </c>
      <c r="W160" s="49" t="s">
        <v>40</v>
      </c>
      <c r="X160" s="49" t="s">
        <v>40</v>
      </c>
      <c r="Y160" s="49" t="s">
        <v>40</v>
      </c>
      <c r="Z160" s="49" t="s">
        <v>40</v>
      </c>
      <c r="AA160" s="49" t="s">
        <v>40</v>
      </c>
      <c r="AC160" t="str">
        <f>CONCATENATE($X$2,F160,Table3[[#This Row],[20]],Table3[[#This Row],[19]],Table3[[#This Row],[18]],Table3[[#This Row],[17]],Table3[[#This Row],[16]],Table3[[#This Row],[15]],Table3[[#This Row],[14]],Table3[[#This Row],[13]],Table3[[#This Row],[12]],Table3[[#This Row],[11]],Table3[[#This Row],[10]],Table3[[#This Row],[9]],Table3[[#This Row],[8]],Table3[[#This Row],[7]],Table3[[#This Row],[6]],Table3[[#This Row],[5]],Table3[[#This Row],[4]],Table3[[#This Row],[3]],Table3[[#This Row],[2]],Table3[[#This Row],[1]])</f>
        <v>.DB   32,0,16,1 , 0x00, 0x00, 0x00, 0x00, 0x77, 0x77, 0x77, 0x77, 0x77, 0x77</v>
      </c>
      <c r="AD160" s="43" t="s">
        <v>24</v>
      </c>
      <c r="AE160" t="str">
        <f>_xlfn.CONCAT(IF(MOD(Table3[[#Headers],[20]],2),"", ", 0x"), IFERROR(VLOOKUP(H160,Таблица1[],5,0),0))</f>
        <v>, 0x0</v>
      </c>
      <c r="AF160" t="str">
        <f>_xlfn.CONCAT(IF(MOD(Table3[[#Headers],[19]],2),"", ", 0x"), IFERROR(VLOOKUP(I160,Таблица1[],5,0),0))</f>
        <v>0</v>
      </c>
      <c r="AG160" t="str">
        <f>_xlfn.CONCAT(IF(MOD(Table3[[#Headers],[18]],2),"", ", 0x"), IFERROR(VLOOKUP(J160,Таблица1[],5,0),0))</f>
        <v>, 0x0</v>
      </c>
      <c r="AH160" t="str">
        <f>_xlfn.CONCAT(IF(MOD(Table3[[#Headers],[17]],2),"", ", 0x"), IFERROR(VLOOKUP(K160,Таблица1[],5,0),0))</f>
        <v>0</v>
      </c>
      <c r="AI160" t="str">
        <f>_xlfn.CONCAT(IF(MOD(Table3[[#Headers],[16]],2),"", ", 0x"), IFERROR(VLOOKUP(L160,Таблица1[],5,0),0))</f>
        <v>, 0x0</v>
      </c>
      <c r="AJ160" t="str">
        <f>_xlfn.CONCAT(IF(MOD(Table3[[#Headers],[15]],2),"", ", 0x"), IFERROR(VLOOKUP(M160,Таблица1[],5,0),0))</f>
        <v>0</v>
      </c>
      <c r="AK160" t="str">
        <f>_xlfn.CONCAT(IF(MOD(Table3[[#Headers],[14]],2),"", ", 0x"), IFERROR(VLOOKUP(N160,Таблица1[],5,0),0))</f>
        <v>, 0x0</v>
      </c>
      <c r="AL160" t="str">
        <f>_xlfn.CONCAT(IF(MOD(Table3[[#Headers],[13]],2),"", ", 0x"), IFERROR(VLOOKUP(O160,Таблица1[],5,0),0))</f>
        <v>0</v>
      </c>
      <c r="AM160" t="str">
        <f>_xlfn.CONCAT(IF(MOD(Table3[[#Headers],[12]],2),"", ", 0x"), IFERROR(VLOOKUP(P160,Таблица1[],5,0),0))</f>
        <v>, 0x7</v>
      </c>
      <c r="AN160" t="str">
        <f>_xlfn.CONCAT(IF(MOD(Table3[[#Headers],[11]],2),"", ", 0x"), IFERROR(VLOOKUP(Q160,Таблица1[],5,0),0))</f>
        <v>7</v>
      </c>
      <c r="AO160" t="str">
        <f>_xlfn.CONCAT(IF(MOD(Table3[[#Headers],[10]],2),"", ", 0x"), IFERROR(VLOOKUP(R160,Таблица1[],5,0),0))</f>
        <v>, 0x7</v>
      </c>
      <c r="AP160" t="str">
        <f>_xlfn.CONCAT(IF(MOD(Table3[[#Headers],[9]],2),"", ", 0x"), IFERROR(VLOOKUP(S160,Таблица1[],5,0),0))</f>
        <v>7</v>
      </c>
      <c r="AQ160" t="str">
        <f>_xlfn.CONCAT(IF(MOD(Table3[[#Headers],[8]],2),"", ", 0x"), IFERROR(VLOOKUP(T160,Таблица1[],5,0),0))</f>
        <v>, 0x7</v>
      </c>
      <c r="AR160" t="str">
        <f>_xlfn.CONCAT(IF(MOD(Table3[[#Headers],[7]],2),"", ", 0x"), IFERROR(VLOOKUP(U160,Таблица1[],5,0),0))</f>
        <v>7</v>
      </c>
      <c r="AS160" t="str">
        <f>_xlfn.CONCAT(IF(MOD(Table3[[#Headers],[6]],2),"", ", 0x"), IFERROR(VLOOKUP(V160,Таблица1[],5,0),0))</f>
        <v>, 0x7</v>
      </c>
      <c r="AT160" t="str">
        <f>_xlfn.CONCAT(IF(MOD(Table3[[#Headers],[5]],2),"", ", 0x"), IFERROR(VLOOKUP(W160,Таблица1[],5,0),0))</f>
        <v>7</v>
      </c>
      <c r="AU160" t="str">
        <f>_xlfn.CONCAT(IF(MOD(Table3[[#Headers],[4]],2),"", ", 0x"), IFERROR(VLOOKUP(X160,Таблица1[],5,0),0))</f>
        <v>, 0x7</v>
      </c>
      <c r="AV160" t="str">
        <f>_xlfn.CONCAT(IF(MOD(Table3[[#Headers],[3]],2),"", ", 0x"), IFERROR(VLOOKUP(Y160,Таблица1[],5,0),0))</f>
        <v>7</v>
      </c>
      <c r="AW160" t="str">
        <f>_xlfn.CONCAT(IF(MOD(Table3[[#Headers],[2]],2),"", ", 0x"), IFERROR(VLOOKUP(Z160,Таблица1[],5,0),0))</f>
        <v>, 0x7</v>
      </c>
      <c r="AX160" t="str">
        <f>_xlfn.CONCAT(IF(MOD(Table3[[#Headers],[1]],2),"", ", 0x"), IFERROR(VLOOKUP(AA160,Таблица1[],5,0),0))</f>
        <v>7</v>
      </c>
    </row>
    <row r="161" spans="2:50" x14ac:dyDescent="0.45">
      <c r="B161" s="43">
        <v>32</v>
      </c>
      <c r="C161" s="43">
        <v>0</v>
      </c>
      <c r="D161" s="43">
        <v>16</v>
      </c>
      <c r="E161" s="43">
        <v>1</v>
      </c>
      <c r="F161" t="str">
        <f t="shared" si="4"/>
        <v xml:space="preserve">32,0,16,1 </v>
      </c>
      <c r="P161" s="49" t="s">
        <v>39</v>
      </c>
      <c r="Q161" s="49" t="s">
        <v>39</v>
      </c>
      <c r="R161" s="49" t="s">
        <v>39</v>
      </c>
      <c r="S161" s="49" t="s">
        <v>40</v>
      </c>
      <c r="T161" s="49" t="s">
        <v>40</v>
      </c>
      <c r="U161" s="49" t="s">
        <v>40</v>
      </c>
      <c r="V161" s="49" t="s">
        <v>40</v>
      </c>
      <c r="W161" s="49" t="s">
        <v>40</v>
      </c>
      <c r="X161" s="49" t="s">
        <v>40</v>
      </c>
      <c r="Y161" s="49" t="s">
        <v>40</v>
      </c>
      <c r="Z161" s="49" t="s">
        <v>40</v>
      </c>
      <c r="AA161" s="49" t="s">
        <v>40</v>
      </c>
      <c r="AC161" t="str">
        <f>CONCATENATE($X$2,F161,Table3[[#This Row],[20]],Table3[[#This Row],[19]],Table3[[#This Row],[18]],Table3[[#This Row],[17]],Table3[[#This Row],[16]],Table3[[#This Row],[15]],Table3[[#This Row],[14]],Table3[[#This Row],[13]],Table3[[#This Row],[12]],Table3[[#This Row],[11]],Table3[[#This Row],[10]],Table3[[#This Row],[9]],Table3[[#This Row],[8]],Table3[[#This Row],[7]],Table3[[#This Row],[6]],Table3[[#This Row],[5]],Table3[[#This Row],[4]],Table3[[#This Row],[3]],Table3[[#This Row],[2]],Table3[[#This Row],[1]])</f>
        <v>.DB   32,0,16,1 , 0x00, 0x00, 0x00, 0x00, 0x66, 0x67, 0x77, 0x77, 0x77, 0x77</v>
      </c>
      <c r="AD161" s="43" t="s">
        <v>24</v>
      </c>
      <c r="AE161" t="str">
        <f>_xlfn.CONCAT(IF(MOD(Table3[[#Headers],[20]],2),"", ", 0x"), IFERROR(VLOOKUP(H161,Таблица1[],5,0),0))</f>
        <v>, 0x0</v>
      </c>
      <c r="AF161" t="str">
        <f>_xlfn.CONCAT(IF(MOD(Table3[[#Headers],[19]],2),"", ", 0x"), IFERROR(VLOOKUP(I161,Таблица1[],5,0),0))</f>
        <v>0</v>
      </c>
      <c r="AG161" t="str">
        <f>_xlfn.CONCAT(IF(MOD(Table3[[#Headers],[18]],2),"", ", 0x"), IFERROR(VLOOKUP(J161,Таблица1[],5,0),0))</f>
        <v>, 0x0</v>
      </c>
      <c r="AH161" t="str">
        <f>_xlfn.CONCAT(IF(MOD(Table3[[#Headers],[17]],2),"", ", 0x"), IFERROR(VLOOKUP(K161,Таблица1[],5,0),0))</f>
        <v>0</v>
      </c>
      <c r="AI161" t="str">
        <f>_xlfn.CONCAT(IF(MOD(Table3[[#Headers],[16]],2),"", ", 0x"), IFERROR(VLOOKUP(L161,Таблица1[],5,0),0))</f>
        <v>, 0x0</v>
      </c>
      <c r="AJ161" t="str">
        <f>_xlfn.CONCAT(IF(MOD(Table3[[#Headers],[15]],2),"", ", 0x"), IFERROR(VLOOKUP(M161,Таблица1[],5,0),0))</f>
        <v>0</v>
      </c>
      <c r="AK161" t="str">
        <f>_xlfn.CONCAT(IF(MOD(Table3[[#Headers],[14]],2),"", ", 0x"), IFERROR(VLOOKUP(N161,Таблица1[],5,0),0))</f>
        <v>, 0x0</v>
      </c>
      <c r="AL161" t="str">
        <f>_xlfn.CONCAT(IF(MOD(Table3[[#Headers],[13]],2),"", ", 0x"), IFERROR(VLOOKUP(O161,Таблица1[],5,0),0))</f>
        <v>0</v>
      </c>
      <c r="AM161" t="str">
        <f>_xlfn.CONCAT(IF(MOD(Table3[[#Headers],[12]],2),"", ", 0x"), IFERROR(VLOOKUP(P161,Таблица1[],5,0),0))</f>
        <v>, 0x6</v>
      </c>
      <c r="AN161" t="str">
        <f>_xlfn.CONCAT(IF(MOD(Table3[[#Headers],[11]],2),"", ", 0x"), IFERROR(VLOOKUP(Q161,Таблица1[],5,0),0))</f>
        <v>6</v>
      </c>
      <c r="AO161" t="str">
        <f>_xlfn.CONCAT(IF(MOD(Table3[[#Headers],[10]],2),"", ", 0x"), IFERROR(VLOOKUP(R161,Таблица1[],5,0),0))</f>
        <v>, 0x6</v>
      </c>
      <c r="AP161" t="str">
        <f>_xlfn.CONCAT(IF(MOD(Table3[[#Headers],[9]],2),"", ", 0x"), IFERROR(VLOOKUP(S161,Таблица1[],5,0),0))</f>
        <v>7</v>
      </c>
      <c r="AQ161" t="str">
        <f>_xlfn.CONCAT(IF(MOD(Table3[[#Headers],[8]],2),"", ", 0x"), IFERROR(VLOOKUP(T161,Таблица1[],5,0),0))</f>
        <v>, 0x7</v>
      </c>
      <c r="AR161" t="str">
        <f>_xlfn.CONCAT(IF(MOD(Table3[[#Headers],[7]],2),"", ", 0x"), IFERROR(VLOOKUP(U161,Таблица1[],5,0),0))</f>
        <v>7</v>
      </c>
      <c r="AS161" t="str">
        <f>_xlfn.CONCAT(IF(MOD(Table3[[#Headers],[6]],2),"", ", 0x"), IFERROR(VLOOKUP(V161,Таблица1[],5,0),0))</f>
        <v>, 0x7</v>
      </c>
      <c r="AT161" t="str">
        <f>_xlfn.CONCAT(IF(MOD(Table3[[#Headers],[5]],2),"", ", 0x"), IFERROR(VLOOKUP(W161,Таблица1[],5,0),0))</f>
        <v>7</v>
      </c>
      <c r="AU161" t="str">
        <f>_xlfn.CONCAT(IF(MOD(Table3[[#Headers],[4]],2),"", ", 0x"), IFERROR(VLOOKUP(X161,Таблица1[],5,0),0))</f>
        <v>, 0x7</v>
      </c>
      <c r="AV161" t="str">
        <f>_xlfn.CONCAT(IF(MOD(Table3[[#Headers],[3]],2),"", ", 0x"), IFERROR(VLOOKUP(Y161,Таблица1[],5,0),0))</f>
        <v>7</v>
      </c>
      <c r="AW161" t="str">
        <f>_xlfn.CONCAT(IF(MOD(Table3[[#Headers],[2]],2),"", ", 0x"), IFERROR(VLOOKUP(Z161,Таблица1[],5,0),0))</f>
        <v>, 0x7</v>
      </c>
      <c r="AX161" t="str">
        <f>_xlfn.CONCAT(IF(MOD(Table3[[#Headers],[1]],2),"", ", 0x"), IFERROR(VLOOKUP(AA161,Таблица1[],5,0),0))</f>
        <v>7</v>
      </c>
    </row>
    <row r="162" spans="2:50" x14ac:dyDescent="0.45">
      <c r="B162" s="43">
        <v>32</v>
      </c>
      <c r="C162" s="43">
        <v>0</v>
      </c>
      <c r="D162" s="43">
        <v>16</v>
      </c>
      <c r="E162" s="43">
        <v>1</v>
      </c>
      <c r="F162" t="str">
        <f t="shared" si="4"/>
        <v xml:space="preserve">32,0,16,1 </v>
      </c>
      <c r="P162" s="49" t="s">
        <v>37</v>
      </c>
      <c r="Q162" s="49" t="s">
        <v>37</v>
      </c>
      <c r="R162" s="49" t="s">
        <v>37</v>
      </c>
      <c r="S162" s="49" t="s">
        <v>39</v>
      </c>
      <c r="T162" s="49" t="s">
        <v>39</v>
      </c>
      <c r="U162" s="49" t="s">
        <v>39</v>
      </c>
      <c r="V162" s="49" t="s">
        <v>39</v>
      </c>
      <c r="W162" s="49" t="s">
        <v>40</v>
      </c>
      <c r="X162" s="49" t="s">
        <v>40</v>
      </c>
      <c r="Y162" s="49" t="s">
        <v>40</v>
      </c>
      <c r="Z162" s="49" t="s">
        <v>40</v>
      </c>
      <c r="AA162" s="49" t="s">
        <v>40</v>
      </c>
      <c r="AC162" t="str">
        <f>CONCATENATE($X$2,F162,Table3[[#This Row],[20]],Table3[[#This Row],[19]],Table3[[#This Row],[18]],Table3[[#This Row],[17]],Table3[[#This Row],[16]],Table3[[#This Row],[15]],Table3[[#This Row],[14]],Table3[[#This Row],[13]],Table3[[#This Row],[12]],Table3[[#This Row],[11]],Table3[[#This Row],[10]],Table3[[#This Row],[9]],Table3[[#This Row],[8]],Table3[[#This Row],[7]],Table3[[#This Row],[6]],Table3[[#This Row],[5]],Table3[[#This Row],[4]],Table3[[#This Row],[3]],Table3[[#This Row],[2]],Table3[[#This Row],[1]])</f>
        <v>.DB   32,0,16,1 , 0x00, 0x00, 0x00, 0x00, 0x55, 0x56, 0x66, 0x67, 0x77, 0x77</v>
      </c>
      <c r="AD162" s="43" t="s">
        <v>24</v>
      </c>
      <c r="AE162" t="str">
        <f>_xlfn.CONCAT(IF(MOD(Table3[[#Headers],[20]],2),"", ", 0x"), IFERROR(VLOOKUP(H162,Таблица1[],5,0),0))</f>
        <v>, 0x0</v>
      </c>
      <c r="AF162" t="str">
        <f>_xlfn.CONCAT(IF(MOD(Table3[[#Headers],[19]],2),"", ", 0x"), IFERROR(VLOOKUP(I162,Таблица1[],5,0),0))</f>
        <v>0</v>
      </c>
      <c r="AG162" t="str">
        <f>_xlfn.CONCAT(IF(MOD(Table3[[#Headers],[18]],2),"", ", 0x"), IFERROR(VLOOKUP(J162,Таблица1[],5,0),0))</f>
        <v>, 0x0</v>
      </c>
      <c r="AH162" t="str">
        <f>_xlfn.CONCAT(IF(MOD(Table3[[#Headers],[17]],2),"", ", 0x"), IFERROR(VLOOKUP(K162,Таблица1[],5,0),0))</f>
        <v>0</v>
      </c>
      <c r="AI162" t="str">
        <f>_xlfn.CONCAT(IF(MOD(Table3[[#Headers],[16]],2),"", ", 0x"), IFERROR(VLOOKUP(L162,Таблица1[],5,0),0))</f>
        <v>, 0x0</v>
      </c>
      <c r="AJ162" t="str">
        <f>_xlfn.CONCAT(IF(MOD(Table3[[#Headers],[15]],2),"", ", 0x"), IFERROR(VLOOKUP(M162,Таблица1[],5,0),0))</f>
        <v>0</v>
      </c>
      <c r="AK162" t="str">
        <f>_xlfn.CONCAT(IF(MOD(Table3[[#Headers],[14]],2),"", ", 0x"), IFERROR(VLOOKUP(N162,Таблица1[],5,0),0))</f>
        <v>, 0x0</v>
      </c>
      <c r="AL162" t="str">
        <f>_xlfn.CONCAT(IF(MOD(Table3[[#Headers],[13]],2),"", ", 0x"), IFERROR(VLOOKUP(O162,Таблица1[],5,0),0))</f>
        <v>0</v>
      </c>
      <c r="AM162" t="str">
        <f>_xlfn.CONCAT(IF(MOD(Table3[[#Headers],[12]],2),"", ", 0x"), IFERROR(VLOOKUP(P162,Таблица1[],5,0),0))</f>
        <v>, 0x5</v>
      </c>
      <c r="AN162" t="str">
        <f>_xlfn.CONCAT(IF(MOD(Table3[[#Headers],[11]],2),"", ", 0x"), IFERROR(VLOOKUP(Q162,Таблица1[],5,0),0))</f>
        <v>5</v>
      </c>
      <c r="AO162" t="str">
        <f>_xlfn.CONCAT(IF(MOD(Table3[[#Headers],[10]],2),"", ", 0x"), IFERROR(VLOOKUP(R162,Таблица1[],5,0),0))</f>
        <v>, 0x5</v>
      </c>
      <c r="AP162" t="str">
        <f>_xlfn.CONCAT(IF(MOD(Table3[[#Headers],[9]],2),"", ", 0x"), IFERROR(VLOOKUP(S162,Таблица1[],5,0),0))</f>
        <v>6</v>
      </c>
      <c r="AQ162" t="str">
        <f>_xlfn.CONCAT(IF(MOD(Table3[[#Headers],[8]],2),"", ", 0x"), IFERROR(VLOOKUP(T162,Таблица1[],5,0),0))</f>
        <v>, 0x6</v>
      </c>
      <c r="AR162" t="str">
        <f>_xlfn.CONCAT(IF(MOD(Table3[[#Headers],[7]],2),"", ", 0x"), IFERROR(VLOOKUP(U162,Таблица1[],5,0),0))</f>
        <v>6</v>
      </c>
      <c r="AS162" t="str">
        <f>_xlfn.CONCAT(IF(MOD(Table3[[#Headers],[6]],2),"", ", 0x"), IFERROR(VLOOKUP(V162,Таблица1[],5,0),0))</f>
        <v>, 0x6</v>
      </c>
      <c r="AT162" t="str">
        <f>_xlfn.CONCAT(IF(MOD(Table3[[#Headers],[5]],2),"", ", 0x"), IFERROR(VLOOKUP(W162,Таблица1[],5,0),0))</f>
        <v>7</v>
      </c>
      <c r="AU162" t="str">
        <f>_xlfn.CONCAT(IF(MOD(Table3[[#Headers],[4]],2),"", ", 0x"), IFERROR(VLOOKUP(X162,Таблица1[],5,0),0))</f>
        <v>, 0x7</v>
      </c>
      <c r="AV162" t="str">
        <f>_xlfn.CONCAT(IF(MOD(Table3[[#Headers],[3]],2),"", ", 0x"), IFERROR(VLOOKUP(Y162,Таблица1[],5,0),0))</f>
        <v>7</v>
      </c>
      <c r="AW162" t="str">
        <f>_xlfn.CONCAT(IF(MOD(Table3[[#Headers],[2]],2),"", ", 0x"), IFERROR(VLOOKUP(Z162,Таблица1[],5,0),0))</f>
        <v>, 0x7</v>
      </c>
      <c r="AX162" t="str">
        <f>_xlfn.CONCAT(IF(MOD(Table3[[#Headers],[1]],2),"", ", 0x"), IFERROR(VLOOKUP(AA162,Таблица1[],5,0),0))</f>
        <v>7</v>
      </c>
    </row>
    <row r="163" spans="2:50" x14ac:dyDescent="0.45">
      <c r="B163" s="43">
        <v>32</v>
      </c>
      <c r="C163" s="43">
        <v>0</v>
      </c>
      <c r="D163" s="43">
        <v>16</v>
      </c>
      <c r="E163" s="43">
        <v>1</v>
      </c>
      <c r="F163" t="str">
        <f t="shared" si="4"/>
        <v xml:space="preserve">32,0,16,1 </v>
      </c>
      <c r="P163" s="49" t="s">
        <v>35</v>
      </c>
      <c r="Q163" s="49" t="s">
        <v>35</v>
      </c>
      <c r="R163" s="49" t="s">
        <v>35</v>
      </c>
      <c r="S163" s="49" t="s">
        <v>37</v>
      </c>
      <c r="T163" s="49" t="s">
        <v>37</v>
      </c>
      <c r="U163" s="49" t="s">
        <v>37</v>
      </c>
      <c r="V163" s="49" t="s">
        <v>37</v>
      </c>
      <c r="W163" s="49" t="s">
        <v>39</v>
      </c>
      <c r="X163" s="49" t="s">
        <v>39</v>
      </c>
      <c r="Y163" s="49" t="s">
        <v>40</v>
      </c>
      <c r="Z163" s="49" t="s">
        <v>40</v>
      </c>
      <c r="AA163" s="49" t="s">
        <v>40</v>
      </c>
      <c r="AC163" t="str">
        <f>CONCATENATE($X$2,F163,Table3[[#This Row],[20]],Table3[[#This Row],[19]],Table3[[#This Row],[18]],Table3[[#This Row],[17]],Table3[[#This Row],[16]],Table3[[#This Row],[15]],Table3[[#This Row],[14]],Table3[[#This Row],[13]],Table3[[#This Row],[12]],Table3[[#This Row],[11]],Table3[[#This Row],[10]],Table3[[#This Row],[9]],Table3[[#This Row],[8]],Table3[[#This Row],[7]],Table3[[#This Row],[6]],Table3[[#This Row],[5]],Table3[[#This Row],[4]],Table3[[#This Row],[3]],Table3[[#This Row],[2]],Table3[[#This Row],[1]])</f>
        <v>.DB   32,0,16,1 , 0x00, 0x00, 0x00, 0x00, 0x44, 0x45, 0x55, 0x56, 0x67, 0x77</v>
      </c>
      <c r="AD163" s="43" t="s">
        <v>24</v>
      </c>
      <c r="AE163" t="str">
        <f>_xlfn.CONCAT(IF(MOD(Table3[[#Headers],[20]],2),"", ", 0x"), IFERROR(VLOOKUP(H163,Таблица1[],5,0),0))</f>
        <v>, 0x0</v>
      </c>
      <c r="AF163" t="str">
        <f>_xlfn.CONCAT(IF(MOD(Table3[[#Headers],[19]],2),"", ", 0x"), IFERROR(VLOOKUP(I163,Таблица1[],5,0),0))</f>
        <v>0</v>
      </c>
      <c r="AG163" t="str">
        <f>_xlfn.CONCAT(IF(MOD(Table3[[#Headers],[18]],2),"", ", 0x"), IFERROR(VLOOKUP(J163,Таблица1[],5,0),0))</f>
        <v>, 0x0</v>
      </c>
      <c r="AH163" t="str">
        <f>_xlfn.CONCAT(IF(MOD(Table3[[#Headers],[17]],2),"", ", 0x"), IFERROR(VLOOKUP(K163,Таблица1[],5,0),0))</f>
        <v>0</v>
      </c>
      <c r="AI163" t="str">
        <f>_xlfn.CONCAT(IF(MOD(Table3[[#Headers],[16]],2),"", ", 0x"), IFERROR(VLOOKUP(L163,Таблица1[],5,0),0))</f>
        <v>, 0x0</v>
      </c>
      <c r="AJ163" t="str">
        <f>_xlfn.CONCAT(IF(MOD(Table3[[#Headers],[15]],2),"", ", 0x"), IFERROR(VLOOKUP(M163,Таблица1[],5,0),0))</f>
        <v>0</v>
      </c>
      <c r="AK163" t="str">
        <f>_xlfn.CONCAT(IF(MOD(Table3[[#Headers],[14]],2),"", ", 0x"), IFERROR(VLOOKUP(N163,Таблица1[],5,0),0))</f>
        <v>, 0x0</v>
      </c>
      <c r="AL163" t="str">
        <f>_xlfn.CONCAT(IF(MOD(Table3[[#Headers],[13]],2),"", ", 0x"), IFERROR(VLOOKUP(O163,Таблица1[],5,0),0))</f>
        <v>0</v>
      </c>
      <c r="AM163" t="str">
        <f>_xlfn.CONCAT(IF(MOD(Table3[[#Headers],[12]],2),"", ", 0x"), IFERROR(VLOOKUP(P163,Таблица1[],5,0),0))</f>
        <v>, 0x4</v>
      </c>
      <c r="AN163" t="str">
        <f>_xlfn.CONCAT(IF(MOD(Table3[[#Headers],[11]],2),"", ", 0x"), IFERROR(VLOOKUP(Q163,Таблица1[],5,0),0))</f>
        <v>4</v>
      </c>
      <c r="AO163" t="str">
        <f>_xlfn.CONCAT(IF(MOD(Table3[[#Headers],[10]],2),"", ", 0x"), IFERROR(VLOOKUP(R163,Таблица1[],5,0),0))</f>
        <v>, 0x4</v>
      </c>
      <c r="AP163" t="str">
        <f>_xlfn.CONCAT(IF(MOD(Table3[[#Headers],[9]],2),"", ", 0x"), IFERROR(VLOOKUP(S163,Таблица1[],5,0),0))</f>
        <v>5</v>
      </c>
      <c r="AQ163" t="str">
        <f>_xlfn.CONCAT(IF(MOD(Table3[[#Headers],[8]],2),"", ", 0x"), IFERROR(VLOOKUP(T163,Таблица1[],5,0),0))</f>
        <v>, 0x5</v>
      </c>
      <c r="AR163" t="str">
        <f>_xlfn.CONCAT(IF(MOD(Table3[[#Headers],[7]],2),"", ", 0x"), IFERROR(VLOOKUP(U163,Таблица1[],5,0),0))</f>
        <v>5</v>
      </c>
      <c r="AS163" t="str">
        <f>_xlfn.CONCAT(IF(MOD(Table3[[#Headers],[6]],2),"", ", 0x"), IFERROR(VLOOKUP(V163,Таблица1[],5,0),0))</f>
        <v>, 0x5</v>
      </c>
      <c r="AT163" t="str">
        <f>_xlfn.CONCAT(IF(MOD(Table3[[#Headers],[5]],2),"", ", 0x"), IFERROR(VLOOKUP(W163,Таблица1[],5,0),0))</f>
        <v>6</v>
      </c>
      <c r="AU163" t="str">
        <f>_xlfn.CONCAT(IF(MOD(Table3[[#Headers],[4]],2),"", ", 0x"), IFERROR(VLOOKUP(X163,Таблица1[],5,0),0))</f>
        <v>, 0x6</v>
      </c>
      <c r="AV163" t="str">
        <f>_xlfn.CONCAT(IF(MOD(Table3[[#Headers],[3]],2),"", ", 0x"), IFERROR(VLOOKUP(Y163,Таблица1[],5,0),0))</f>
        <v>7</v>
      </c>
      <c r="AW163" t="str">
        <f>_xlfn.CONCAT(IF(MOD(Table3[[#Headers],[2]],2),"", ", 0x"), IFERROR(VLOOKUP(Z163,Таблица1[],5,0),0))</f>
        <v>, 0x7</v>
      </c>
      <c r="AX163" t="str">
        <f>_xlfn.CONCAT(IF(MOD(Table3[[#Headers],[1]],2),"", ", 0x"), IFERROR(VLOOKUP(AA163,Таблица1[],5,0),0))</f>
        <v>7</v>
      </c>
    </row>
    <row r="164" spans="2:50" x14ac:dyDescent="0.45">
      <c r="B164" s="43">
        <v>32</v>
      </c>
      <c r="C164" s="43">
        <v>0</v>
      </c>
      <c r="D164" s="43">
        <v>16</v>
      </c>
      <c r="E164" s="43">
        <v>1</v>
      </c>
      <c r="F164" t="str">
        <f t="shared" si="4"/>
        <v xml:space="preserve">32,0,16,1 </v>
      </c>
      <c r="P164" s="49" t="s">
        <v>33</v>
      </c>
      <c r="Q164" s="49" t="s">
        <v>33</v>
      </c>
      <c r="R164" s="49" t="s">
        <v>33</v>
      </c>
      <c r="S164" s="49" t="s">
        <v>35</v>
      </c>
      <c r="T164" s="49" t="s">
        <v>35</v>
      </c>
      <c r="U164" s="49" t="s">
        <v>35</v>
      </c>
      <c r="V164" s="49" t="s">
        <v>35</v>
      </c>
      <c r="W164" s="49" t="s">
        <v>37</v>
      </c>
      <c r="X164" s="49" t="s">
        <v>37</v>
      </c>
      <c r="Y164" s="49" t="s">
        <v>39</v>
      </c>
      <c r="Z164" s="49" t="s">
        <v>39</v>
      </c>
      <c r="AA164" s="49" t="s">
        <v>40</v>
      </c>
      <c r="AC164" t="str">
        <f>CONCATENATE($X$2,F164,Table3[[#This Row],[20]],Table3[[#This Row],[19]],Table3[[#This Row],[18]],Table3[[#This Row],[17]],Table3[[#This Row],[16]],Table3[[#This Row],[15]],Table3[[#This Row],[14]],Table3[[#This Row],[13]],Table3[[#This Row],[12]],Table3[[#This Row],[11]],Table3[[#This Row],[10]],Table3[[#This Row],[9]],Table3[[#This Row],[8]],Table3[[#This Row],[7]],Table3[[#This Row],[6]],Table3[[#This Row],[5]],Table3[[#This Row],[4]],Table3[[#This Row],[3]],Table3[[#This Row],[2]],Table3[[#This Row],[1]])</f>
        <v>.DB   32,0,16,1 , 0x00, 0x00, 0x00, 0x00, 0x33, 0x34, 0x44, 0x45, 0x56, 0x67</v>
      </c>
      <c r="AD164" s="43" t="s">
        <v>24</v>
      </c>
      <c r="AE164" t="str">
        <f>_xlfn.CONCAT(IF(MOD(Table3[[#Headers],[20]],2),"", ", 0x"), IFERROR(VLOOKUP(H164,Таблица1[],5,0),0))</f>
        <v>, 0x0</v>
      </c>
      <c r="AF164" t="str">
        <f>_xlfn.CONCAT(IF(MOD(Table3[[#Headers],[19]],2),"", ", 0x"), IFERROR(VLOOKUP(I164,Таблица1[],5,0),0))</f>
        <v>0</v>
      </c>
      <c r="AG164" t="str">
        <f>_xlfn.CONCAT(IF(MOD(Table3[[#Headers],[18]],2),"", ", 0x"), IFERROR(VLOOKUP(J164,Таблица1[],5,0),0))</f>
        <v>, 0x0</v>
      </c>
      <c r="AH164" t="str">
        <f>_xlfn.CONCAT(IF(MOD(Table3[[#Headers],[17]],2),"", ", 0x"), IFERROR(VLOOKUP(K164,Таблица1[],5,0),0))</f>
        <v>0</v>
      </c>
      <c r="AI164" t="str">
        <f>_xlfn.CONCAT(IF(MOD(Table3[[#Headers],[16]],2),"", ", 0x"), IFERROR(VLOOKUP(L164,Таблица1[],5,0),0))</f>
        <v>, 0x0</v>
      </c>
      <c r="AJ164" t="str">
        <f>_xlfn.CONCAT(IF(MOD(Table3[[#Headers],[15]],2),"", ", 0x"), IFERROR(VLOOKUP(M164,Таблица1[],5,0),0))</f>
        <v>0</v>
      </c>
      <c r="AK164" t="str">
        <f>_xlfn.CONCAT(IF(MOD(Table3[[#Headers],[14]],2),"", ", 0x"), IFERROR(VLOOKUP(N164,Таблица1[],5,0),0))</f>
        <v>, 0x0</v>
      </c>
      <c r="AL164" t="str">
        <f>_xlfn.CONCAT(IF(MOD(Table3[[#Headers],[13]],2),"", ", 0x"), IFERROR(VLOOKUP(O164,Таблица1[],5,0),0))</f>
        <v>0</v>
      </c>
      <c r="AM164" t="str">
        <f>_xlfn.CONCAT(IF(MOD(Table3[[#Headers],[12]],2),"", ", 0x"), IFERROR(VLOOKUP(P164,Таблица1[],5,0),0))</f>
        <v>, 0x3</v>
      </c>
      <c r="AN164" t="str">
        <f>_xlfn.CONCAT(IF(MOD(Table3[[#Headers],[11]],2),"", ", 0x"), IFERROR(VLOOKUP(Q164,Таблица1[],5,0),0))</f>
        <v>3</v>
      </c>
      <c r="AO164" t="str">
        <f>_xlfn.CONCAT(IF(MOD(Table3[[#Headers],[10]],2),"", ", 0x"), IFERROR(VLOOKUP(R164,Таблица1[],5,0),0))</f>
        <v>, 0x3</v>
      </c>
      <c r="AP164" t="str">
        <f>_xlfn.CONCAT(IF(MOD(Table3[[#Headers],[9]],2),"", ", 0x"), IFERROR(VLOOKUP(S164,Таблица1[],5,0),0))</f>
        <v>4</v>
      </c>
      <c r="AQ164" t="str">
        <f>_xlfn.CONCAT(IF(MOD(Table3[[#Headers],[8]],2),"", ", 0x"), IFERROR(VLOOKUP(T164,Таблица1[],5,0),0))</f>
        <v>, 0x4</v>
      </c>
      <c r="AR164" t="str">
        <f>_xlfn.CONCAT(IF(MOD(Table3[[#Headers],[7]],2),"", ", 0x"), IFERROR(VLOOKUP(U164,Таблица1[],5,0),0))</f>
        <v>4</v>
      </c>
      <c r="AS164" t="str">
        <f>_xlfn.CONCAT(IF(MOD(Table3[[#Headers],[6]],2),"", ", 0x"), IFERROR(VLOOKUP(V164,Таблица1[],5,0),0))</f>
        <v>, 0x4</v>
      </c>
      <c r="AT164" t="str">
        <f>_xlfn.CONCAT(IF(MOD(Table3[[#Headers],[5]],2),"", ", 0x"), IFERROR(VLOOKUP(W164,Таблица1[],5,0),0))</f>
        <v>5</v>
      </c>
      <c r="AU164" t="str">
        <f>_xlfn.CONCAT(IF(MOD(Table3[[#Headers],[4]],2),"", ", 0x"), IFERROR(VLOOKUP(X164,Таблица1[],5,0),0))</f>
        <v>, 0x5</v>
      </c>
      <c r="AV164" t="str">
        <f>_xlfn.CONCAT(IF(MOD(Table3[[#Headers],[3]],2),"", ", 0x"), IFERROR(VLOOKUP(Y164,Таблица1[],5,0),0))</f>
        <v>6</v>
      </c>
      <c r="AW164" t="str">
        <f>_xlfn.CONCAT(IF(MOD(Table3[[#Headers],[2]],2),"", ", 0x"), IFERROR(VLOOKUP(Z164,Таблица1[],5,0),0))</f>
        <v>, 0x6</v>
      </c>
      <c r="AX164" t="str">
        <f>_xlfn.CONCAT(IF(MOD(Table3[[#Headers],[1]],2),"", ", 0x"), IFERROR(VLOOKUP(AA164,Таблица1[],5,0),0))</f>
        <v>7</v>
      </c>
    </row>
    <row r="165" spans="2:50" x14ac:dyDescent="0.45">
      <c r="B165" s="43">
        <v>32</v>
      </c>
      <c r="C165" s="43">
        <v>0</v>
      </c>
      <c r="D165" s="43">
        <v>16</v>
      </c>
      <c r="E165" s="43">
        <v>1</v>
      </c>
      <c r="F165" t="str">
        <f t="shared" si="4"/>
        <v xml:space="preserve">32,0,16,1 </v>
      </c>
      <c r="P165" s="49" t="s">
        <v>32</v>
      </c>
      <c r="Q165" s="49" t="s">
        <v>32</v>
      </c>
      <c r="R165" s="49" t="s">
        <v>32</v>
      </c>
      <c r="S165" s="49" t="s">
        <v>33</v>
      </c>
      <c r="T165" s="49" t="s">
        <v>33</v>
      </c>
      <c r="U165" s="49" t="s">
        <v>33</v>
      </c>
      <c r="V165" s="49" t="s">
        <v>33</v>
      </c>
      <c r="W165" s="49" t="s">
        <v>35</v>
      </c>
      <c r="X165" s="49" t="s">
        <v>35</v>
      </c>
      <c r="Y165" s="49" t="s">
        <v>37</v>
      </c>
      <c r="Z165" s="49" t="s">
        <v>37</v>
      </c>
      <c r="AA165" s="49" t="s">
        <v>39</v>
      </c>
      <c r="AC165" t="str">
        <f>CONCATENATE($X$2,F165,Table3[[#This Row],[20]],Table3[[#This Row],[19]],Table3[[#This Row],[18]],Table3[[#This Row],[17]],Table3[[#This Row],[16]],Table3[[#This Row],[15]],Table3[[#This Row],[14]],Table3[[#This Row],[13]],Table3[[#This Row],[12]],Table3[[#This Row],[11]],Table3[[#This Row],[10]],Table3[[#This Row],[9]],Table3[[#This Row],[8]],Table3[[#This Row],[7]],Table3[[#This Row],[6]],Table3[[#This Row],[5]],Table3[[#This Row],[4]],Table3[[#This Row],[3]],Table3[[#This Row],[2]],Table3[[#This Row],[1]])</f>
        <v>.DB   32,0,16,1 , 0x00, 0x00, 0x00, 0x00, 0x22, 0x23, 0x33, 0x34, 0x45, 0x56</v>
      </c>
      <c r="AD165" s="43" t="s">
        <v>24</v>
      </c>
      <c r="AE165" t="str">
        <f>_xlfn.CONCAT(IF(MOD(Table3[[#Headers],[20]],2),"", ", 0x"), IFERROR(VLOOKUP(H165,Таблица1[],5,0),0))</f>
        <v>, 0x0</v>
      </c>
      <c r="AF165" t="str">
        <f>_xlfn.CONCAT(IF(MOD(Table3[[#Headers],[19]],2),"", ", 0x"), IFERROR(VLOOKUP(I165,Таблица1[],5,0),0))</f>
        <v>0</v>
      </c>
      <c r="AG165" t="str">
        <f>_xlfn.CONCAT(IF(MOD(Table3[[#Headers],[18]],2),"", ", 0x"), IFERROR(VLOOKUP(J165,Таблица1[],5,0),0))</f>
        <v>, 0x0</v>
      </c>
      <c r="AH165" t="str">
        <f>_xlfn.CONCAT(IF(MOD(Table3[[#Headers],[17]],2),"", ", 0x"), IFERROR(VLOOKUP(K165,Таблица1[],5,0),0))</f>
        <v>0</v>
      </c>
      <c r="AI165" t="str">
        <f>_xlfn.CONCAT(IF(MOD(Table3[[#Headers],[16]],2),"", ", 0x"), IFERROR(VLOOKUP(L165,Таблица1[],5,0),0))</f>
        <v>, 0x0</v>
      </c>
      <c r="AJ165" t="str">
        <f>_xlfn.CONCAT(IF(MOD(Table3[[#Headers],[15]],2),"", ", 0x"), IFERROR(VLOOKUP(M165,Таблица1[],5,0),0))</f>
        <v>0</v>
      </c>
      <c r="AK165" t="str">
        <f>_xlfn.CONCAT(IF(MOD(Table3[[#Headers],[14]],2),"", ", 0x"), IFERROR(VLOOKUP(N165,Таблица1[],5,0),0))</f>
        <v>, 0x0</v>
      </c>
      <c r="AL165" t="str">
        <f>_xlfn.CONCAT(IF(MOD(Table3[[#Headers],[13]],2),"", ", 0x"), IFERROR(VLOOKUP(O165,Таблица1[],5,0),0))</f>
        <v>0</v>
      </c>
      <c r="AM165" t="str">
        <f>_xlfn.CONCAT(IF(MOD(Table3[[#Headers],[12]],2),"", ", 0x"), IFERROR(VLOOKUP(P165,Таблица1[],5,0),0))</f>
        <v>, 0x2</v>
      </c>
      <c r="AN165" t="str">
        <f>_xlfn.CONCAT(IF(MOD(Table3[[#Headers],[11]],2),"", ", 0x"), IFERROR(VLOOKUP(Q165,Таблица1[],5,0),0))</f>
        <v>2</v>
      </c>
      <c r="AO165" t="str">
        <f>_xlfn.CONCAT(IF(MOD(Table3[[#Headers],[10]],2),"", ", 0x"), IFERROR(VLOOKUP(R165,Таблица1[],5,0),0))</f>
        <v>, 0x2</v>
      </c>
      <c r="AP165" t="str">
        <f>_xlfn.CONCAT(IF(MOD(Table3[[#Headers],[9]],2),"", ", 0x"), IFERROR(VLOOKUP(S165,Таблица1[],5,0),0))</f>
        <v>3</v>
      </c>
      <c r="AQ165" t="str">
        <f>_xlfn.CONCAT(IF(MOD(Table3[[#Headers],[8]],2),"", ", 0x"), IFERROR(VLOOKUP(T165,Таблица1[],5,0),0))</f>
        <v>, 0x3</v>
      </c>
      <c r="AR165" t="str">
        <f>_xlfn.CONCAT(IF(MOD(Table3[[#Headers],[7]],2),"", ", 0x"), IFERROR(VLOOKUP(U165,Таблица1[],5,0),0))</f>
        <v>3</v>
      </c>
      <c r="AS165" t="str">
        <f>_xlfn.CONCAT(IF(MOD(Table3[[#Headers],[6]],2),"", ", 0x"), IFERROR(VLOOKUP(V165,Таблица1[],5,0),0))</f>
        <v>, 0x3</v>
      </c>
      <c r="AT165" t="str">
        <f>_xlfn.CONCAT(IF(MOD(Table3[[#Headers],[5]],2),"", ", 0x"), IFERROR(VLOOKUP(W165,Таблица1[],5,0),0))</f>
        <v>4</v>
      </c>
      <c r="AU165" t="str">
        <f>_xlfn.CONCAT(IF(MOD(Table3[[#Headers],[4]],2),"", ", 0x"), IFERROR(VLOOKUP(X165,Таблица1[],5,0),0))</f>
        <v>, 0x4</v>
      </c>
      <c r="AV165" t="str">
        <f>_xlfn.CONCAT(IF(MOD(Table3[[#Headers],[3]],2),"", ", 0x"), IFERROR(VLOOKUP(Y165,Таблица1[],5,0),0))</f>
        <v>5</v>
      </c>
      <c r="AW165" t="str">
        <f>_xlfn.CONCAT(IF(MOD(Table3[[#Headers],[2]],2),"", ", 0x"), IFERROR(VLOOKUP(Z165,Таблица1[],5,0),0))</f>
        <v>, 0x5</v>
      </c>
      <c r="AX165" t="str">
        <f>_xlfn.CONCAT(IF(MOD(Table3[[#Headers],[1]],2),"", ", 0x"), IFERROR(VLOOKUP(AA165,Таблица1[],5,0),0))</f>
        <v>6</v>
      </c>
    </row>
    <row r="166" spans="2:50" x14ac:dyDescent="0.45">
      <c r="B166" s="43">
        <v>32</v>
      </c>
      <c r="C166" s="43">
        <v>0</v>
      </c>
      <c r="D166" s="43">
        <v>16</v>
      </c>
      <c r="E166" s="43">
        <v>1</v>
      </c>
      <c r="F166" t="str">
        <f t="shared" si="4"/>
        <v xml:space="preserve">32,0,16,1 </v>
      </c>
      <c r="P166" s="49" t="s">
        <v>31</v>
      </c>
      <c r="Q166" s="49" t="s">
        <v>31</v>
      </c>
      <c r="R166" s="49" t="s">
        <v>31</v>
      </c>
      <c r="S166" s="49" t="s">
        <v>32</v>
      </c>
      <c r="T166" s="49" t="s">
        <v>32</v>
      </c>
      <c r="U166" s="49" t="s">
        <v>32</v>
      </c>
      <c r="V166" s="49" t="s">
        <v>32</v>
      </c>
      <c r="W166" s="49" t="s">
        <v>33</v>
      </c>
      <c r="X166" s="49" t="s">
        <v>33</v>
      </c>
      <c r="Y166" s="49" t="s">
        <v>35</v>
      </c>
      <c r="Z166" s="49" t="s">
        <v>35</v>
      </c>
      <c r="AA166" s="49" t="s">
        <v>37</v>
      </c>
      <c r="AC166" t="str">
        <f>CONCATENATE($X$2,F166,Table3[[#This Row],[20]],Table3[[#This Row],[19]],Table3[[#This Row],[18]],Table3[[#This Row],[17]],Table3[[#This Row],[16]],Table3[[#This Row],[15]],Table3[[#This Row],[14]],Table3[[#This Row],[13]],Table3[[#This Row],[12]],Table3[[#This Row],[11]],Table3[[#This Row],[10]],Table3[[#This Row],[9]],Table3[[#This Row],[8]],Table3[[#This Row],[7]],Table3[[#This Row],[6]],Table3[[#This Row],[5]],Table3[[#This Row],[4]],Table3[[#This Row],[3]],Table3[[#This Row],[2]],Table3[[#This Row],[1]])</f>
        <v>.DB   32,0,16,1 , 0x00, 0x00, 0x00, 0x00, 0x11, 0x12, 0x22, 0x23, 0x34, 0x45</v>
      </c>
      <c r="AD166" s="43" t="s">
        <v>24</v>
      </c>
      <c r="AE166" t="str">
        <f>_xlfn.CONCAT(IF(MOD(Table3[[#Headers],[20]],2),"", ", 0x"), IFERROR(VLOOKUP(H166,Таблица1[],5,0),0))</f>
        <v>, 0x0</v>
      </c>
      <c r="AF166" t="str">
        <f>_xlfn.CONCAT(IF(MOD(Table3[[#Headers],[19]],2),"", ", 0x"), IFERROR(VLOOKUP(I166,Таблица1[],5,0),0))</f>
        <v>0</v>
      </c>
      <c r="AG166" t="str">
        <f>_xlfn.CONCAT(IF(MOD(Table3[[#Headers],[18]],2),"", ", 0x"), IFERROR(VLOOKUP(J166,Таблица1[],5,0),0))</f>
        <v>, 0x0</v>
      </c>
      <c r="AH166" t="str">
        <f>_xlfn.CONCAT(IF(MOD(Table3[[#Headers],[17]],2),"", ", 0x"), IFERROR(VLOOKUP(K166,Таблица1[],5,0),0))</f>
        <v>0</v>
      </c>
      <c r="AI166" t="str">
        <f>_xlfn.CONCAT(IF(MOD(Table3[[#Headers],[16]],2),"", ", 0x"), IFERROR(VLOOKUP(L166,Таблица1[],5,0),0))</f>
        <v>, 0x0</v>
      </c>
      <c r="AJ166" t="str">
        <f>_xlfn.CONCAT(IF(MOD(Table3[[#Headers],[15]],2),"", ", 0x"), IFERROR(VLOOKUP(M166,Таблица1[],5,0),0))</f>
        <v>0</v>
      </c>
      <c r="AK166" t="str">
        <f>_xlfn.CONCAT(IF(MOD(Table3[[#Headers],[14]],2),"", ", 0x"), IFERROR(VLOOKUP(N166,Таблица1[],5,0),0))</f>
        <v>, 0x0</v>
      </c>
      <c r="AL166" t="str">
        <f>_xlfn.CONCAT(IF(MOD(Table3[[#Headers],[13]],2),"", ", 0x"), IFERROR(VLOOKUP(O166,Таблица1[],5,0),0))</f>
        <v>0</v>
      </c>
      <c r="AM166" t="str">
        <f>_xlfn.CONCAT(IF(MOD(Table3[[#Headers],[12]],2),"", ", 0x"), IFERROR(VLOOKUP(P166,Таблица1[],5,0),0))</f>
        <v>, 0x1</v>
      </c>
      <c r="AN166" t="str">
        <f>_xlfn.CONCAT(IF(MOD(Table3[[#Headers],[11]],2),"", ", 0x"), IFERROR(VLOOKUP(Q166,Таблица1[],5,0),0))</f>
        <v>1</v>
      </c>
      <c r="AO166" t="str">
        <f>_xlfn.CONCAT(IF(MOD(Table3[[#Headers],[10]],2),"", ", 0x"), IFERROR(VLOOKUP(R166,Таблица1[],5,0),0))</f>
        <v>, 0x1</v>
      </c>
      <c r="AP166" t="str">
        <f>_xlfn.CONCAT(IF(MOD(Table3[[#Headers],[9]],2),"", ", 0x"), IFERROR(VLOOKUP(S166,Таблица1[],5,0),0))</f>
        <v>2</v>
      </c>
      <c r="AQ166" t="str">
        <f>_xlfn.CONCAT(IF(MOD(Table3[[#Headers],[8]],2),"", ", 0x"), IFERROR(VLOOKUP(T166,Таблица1[],5,0),0))</f>
        <v>, 0x2</v>
      </c>
      <c r="AR166" t="str">
        <f>_xlfn.CONCAT(IF(MOD(Table3[[#Headers],[7]],2),"", ", 0x"), IFERROR(VLOOKUP(U166,Таблица1[],5,0),0))</f>
        <v>2</v>
      </c>
      <c r="AS166" t="str">
        <f>_xlfn.CONCAT(IF(MOD(Table3[[#Headers],[6]],2),"", ", 0x"), IFERROR(VLOOKUP(V166,Таблица1[],5,0),0))</f>
        <v>, 0x2</v>
      </c>
      <c r="AT166" t="str">
        <f>_xlfn.CONCAT(IF(MOD(Table3[[#Headers],[5]],2),"", ", 0x"), IFERROR(VLOOKUP(W166,Таблица1[],5,0),0))</f>
        <v>3</v>
      </c>
      <c r="AU166" t="str">
        <f>_xlfn.CONCAT(IF(MOD(Table3[[#Headers],[4]],2),"", ", 0x"), IFERROR(VLOOKUP(X166,Таблица1[],5,0),0))</f>
        <v>, 0x3</v>
      </c>
      <c r="AV166" t="str">
        <f>_xlfn.CONCAT(IF(MOD(Table3[[#Headers],[3]],2),"", ", 0x"), IFERROR(VLOOKUP(Y166,Таблица1[],5,0),0))</f>
        <v>4</v>
      </c>
      <c r="AW166" t="str">
        <f>_xlfn.CONCAT(IF(MOD(Table3[[#Headers],[2]],2),"", ", 0x"), IFERROR(VLOOKUP(Z166,Таблица1[],5,0),0))</f>
        <v>, 0x4</v>
      </c>
      <c r="AX166" t="str">
        <f>_xlfn.CONCAT(IF(MOD(Table3[[#Headers],[1]],2),"", ", 0x"), IFERROR(VLOOKUP(AA166,Таблица1[],5,0),0))</f>
        <v>5</v>
      </c>
    </row>
    <row r="167" spans="2:50" x14ac:dyDescent="0.45">
      <c r="B167" s="43">
        <v>32</v>
      </c>
      <c r="C167" s="43">
        <v>0</v>
      </c>
      <c r="D167" s="43">
        <v>16</v>
      </c>
      <c r="E167" s="43">
        <v>1</v>
      </c>
      <c r="F167" t="str">
        <f t="shared" si="4"/>
        <v xml:space="preserve">32,0,16,1 </v>
      </c>
      <c r="P167" s="49" t="s">
        <v>40</v>
      </c>
      <c r="Q167" s="49" t="s">
        <v>40</v>
      </c>
      <c r="R167" s="49" t="s">
        <v>40</v>
      </c>
      <c r="S167" s="49" t="s">
        <v>31</v>
      </c>
      <c r="T167" s="49" t="s">
        <v>31</v>
      </c>
      <c r="U167" s="49" t="s">
        <v>31</v>
      </c>
      <c r="V167" s="49" t="s">
        <v>31</v>
      </c>
      <c r="W167" s="49" t="s">
        <v>32</v>
      </c>
      <c r="X167" s="49" t="s">
        <v>32</v>
      </c>
      <c r="Y167" s="49" t="s">
        <v>33</v>
      </c>
      <c r="Z167" s="49" t="s">
        <v>33</v>
      </c>
      <c r="AA167" s="49" t="s">
        <v>35</v>
      </c>
      <c r="AC167" t="str">
        <f>CONCATENATE($X$2,F167,Table3[[#This Row],[20]],Table3[[#This Row],[19]],Table3[[#This Row],[18]],Table3[[#This Row],[17]],Table3[[#This Row],[16]],Table3[[#This Row],[15]],Table3[[#This Row],[14]],Table3[[#This Row],[13]],Table3[[#This Row],[12]],Table3[[#This Row],[11]],Table3[[#This Row],[10]],Table3[[#This Row],[9]],Table3[[#This Row],[8]],Table3[[#This Row],[7]],Table3[[#This Row],[6]],Table3[[#This Row],[5]],Table3[[#This Row],[4]],Table3[[#This Row],[3]],Table3[[#This Row],[2]],Table3[[#This Row],[1]])</f>
        <v>.DB   32,0,16,1 , 0x00, 0x00, 0x00, 0x00, 0x77, 0x71, 0x11, 0x12, 0x23, 0x34</v>
      </c>
      <c r="AD167" s="43" t="s">
        <v>24</v>
      </c>
      <c r="AE167" t="str">
        <f>_xlfn.CONCAT(IF(MOD(Table3[[#Headers],[20]],2),"", ", 0x"), IFERROR(VLOOKUP(H167,Таблица1[],5,0),0))</f>
        <v>, 0x0</v>
      </c>
      <c r="AF167" t="str">
        <f>_xlfn.CONCAT(IF(MOD(Table3[[#Headers],[19]],2),"", ", 0x"), IFERROR(VLOOKUP(I167,Таблица1[],5,0),0))</f>
        <v>0</v>
      </c>
      <c r="AG167" t="str">
        <f>_xlfn.CONCAT(IF(MOD(Table3[[#Headers],[18]],2),"", ", 0x"), IFERROR(VLOOKUP(J167,Таблица1[],5,0),0))</f>
        <v>, 0x0</v>
      </c>
      <c r="AH167" t="str">
        <f>_xlfn.CONCAT(IF(MOD(Table3[[#Headers],[17]],2),"", ", 0x"), IFERROR(VLOOKUP(K167,Таблица1[],5,0),0))</f>
        <v>0</v>
      </c>
      <c r="AI167" t="str">
        <f>_xlfn.CONCAT(IF(MOD(Table3[[#Headers],[16]],2),"", ", 0x"), IFERROR(VLOOKUP(L167,Таблица1[],5,0),0))</f>
        <v>, 0x0</v>
      </c>
      <c r="AJ167" t="str">
        <f>_xlfn.CONCAT(IF(MOD(Table3[[#Headers],[15]],2),"", ", 0x"), IFERROR(VLOOKUP(M167,Таблица1[],5,0),0))</f>
        <v>0</v>
      </c>
      <c r="AK167" t="str">
        <f>_xlfn.CONCAT(IF(MOD(Table3[[#Headers],[14]],2),"", ", 0x"), IFERROR(VLOOKUP(N167,Таблица1[],5,0),0))</f>
        <v>, 0x0</v>
      </c>
      <c r="AL167" t="str">
        <f>_xlfn.CONCAT(IF(MOD(Table3[[#Headers],[13]],2),"", ", 0x"), IFERROR(VLOOKUP(O167,Таблица1[],5,0),0))</f>
        <v>0</v>
      </c>
      <c r="AM167" t="str">
        <f>_xlfn.CONCAT(IF(MOD(Table3[[#Headers],[12]],2),"", ", 0x"), IFERROR(VLOOKUP(P167,Таблица1[],5,0),0))</f>
        <v>, 0x7</v>
      </c>
      <c r="AN167" t="str">
        <f>_xlfn.CONCAT(IF(MOD(Table3[[#Headers],[11]],2),"", ", 0x"), IFERROR(VLOOKUP(Q167,Таблица1[],5,0),0))</f>
        <v>7</v>
      </c>
      <c r="AO167" t="str">
        <f>_xlfn.CONCAT(IF(MOD(Table3[[#Headers],[10]],2),"", ", 0x"), IFERROR(VLOOKUP(R167,Таблица1[],5,0),0))</f>
        <v>, 0x7</v>
      </c>
      <c r="AP167" t="str">
        <f>_xlfn.CONCAT(IF(MOD(Table3[[#Headers],[9]],2),"", ", 0x"), IFERROR(VLOOKUP(S167,Таблица1[],5,0),0))</f>
        <v>1</v>
      </c>
      <c r="AQ167" t="str">
        <f>_xlfn.CONCAT(IF(MOD(Table3[[#Headers],[8]],2),"", ", 0x"), IFERROR(VLOOKUP(T167,Таблица1[],5,0),0))</f>
        <v>, 0x1</v>
      </c>
      <c r="AR167" t="str">
        <f>_xlfn.CONCAT(IF(MOD(Table3[[#Headers],[7]],2),"", ", 0x"), IFERROR(VLOOKUP(U167,Таблица1[],5,0),0))</f>
        <v>1</v>
      </c>
      <c r="AS167" t="str">
        <f>_xlfn.CONCAT(IF(MOD(Table3[[#Headers],[6]],2),"", ", 0x"), IFERROR(VLOOKUP(V167,Таблица1[],5,0),0))</f>
        <v>, 0x1</v>
      </c>
      <c r="AT167" t="str">
        <f>_xlfn.CONCAT(IF(MOD(Table3[[#Headers],[5]],2),"", ", 0x"), IFERROR(VLOOKUP(W167,Таблица1[],5,0),0))</f>
        <v>2</v>
      </c>
      <c r="AU167" t="str">
        <f>_xlfn.CONCAT(IF(MOD(Table3[[#Headers],[4]],2),"", ", 0x"), IFERROR(VLOOKUP(X167,Таблица1[],5,0),0))</f>
        <v>, 0x2</v>
      </c>
      <c r="AV167" t="str">
        <f>_xlfn.CONCAT(IF(MOD(Table3[[#Headers],[3]],2),"", ", 0x"), IFERROR(VLOOKUP(Y167,Таблица1[],5,0),0))</f>
        <v>3</v>
      </c>
      <c r="AW167" t="str">
        <f>_xlfn.CONCAT(IF(MOD(Table3[[#Headers],[2]],2),"", ", 0x"), IFERROR(VLOOKUP(Z167,Таблица1[],5,0),0))</f>
        <v>, 0x3</v>
      </c>
      <c r="AX167" t="str">
        <f>_xlfn.CONCAT(IF(MOD(Table3[[#Headers],[1]],2),"", ", 0x"), IFERROR(VLOOKUP(AA167,Таблица1[],5,0),0))</f>
        <v>4</v>
      </c>
    </row>
    <row r="168" spans="2:50" x14ac:dyDescent="0.45">
      <c r="B168" s="43">
        <v>32</v>
      </c>
      <c r="C168" s="43">
        <v>0</v>
      </c>
      <c r="D168" s="43">
        <v>16</v>
      </c>
      <c r="E168" s="43">
        <v>1</v>
      </c>
      <c r="F168" t="str">
        <f t="shared" si="4"/>
        <v xml:space="preserve">32,0,16,1 </v>
      </c>
      <c r="P168" s="49" t="s">
        <v>39</v>
      </c>
      <c r="Q168" s="49" t="s">
        <v>39</v>
      </c>
      <c r="R168" s="49" t="s">
        <v>39</v>
      </c>
      <c r="S168" s="49" t="s">
        <v>40</v>
      </c>
      <c r="T168" s="49" t="s">
        <v>40</v>
      </c>
      <c r="U168" s="49" t="s">
        <v>40</v>
      </c>
      <c r="V168" s="49" t="s">
        <v>40</v>
      </c>
      <c r="W168" s="49" t="s">
        <v>31</v>
      </c>
      <c r="X168" s="49" t="s">
        <v>31</v>
      </c>
      <c r="Y168" s="49" t="s">
        <v>32</v>
      </c>
      <c r="Z168" s="49" t="s">
        <v>32</v>
      </c>
      <c r="AA168" s="49" t="s">
        <v>33</v>
      </c>
      <c r="AC168" t="str">
        <f>CONCATENATE($X$2,F168,Table3[[#This Row],[20]],Table3[[#This Row],[19]],Table3[[#This Row],[18]],Table3[[#This Row],[17]],Table3[[#This Row],[16]],Table3[[#This Row],[15]],Table3[[#This Row],[14]],Table3[[#This Row],[13]],Table3[[#This Row],[12]],Table3[[#This Row],[11]],Table3[[#This Row],[10]],Table3[[#This Row],[9]],Table3[[#This Row],[8]],Table3[[#This Row],[7]],Table3[[#This Row],[6]],Table3[[#This Row],[5]],Table3[[#This Row],[4]],Table3[[#This Row],[3]],Table3[[#This Row],[2]],Table3[[#This Row],[1]])</f>
        <v>.DB   32,0,16,1 , 0x00, 0x00, 0x00, 0x00, 0x66, 0x67, 0x77, 0x71, 0x12, 0x23</v>
      </c>
      <c r="AD168" s="43" t="s">
        <v>24</v>
      </c>
      <c r="AE168" t="str">
        <f>_xlfn.CONCAT(IF(MOD(Table3[[#Headers],[20]],2),"", ", 0x"), IFERROR(VLOOKUP(H168,Таблица1[],5,0),0))</f>
        <v>, 0x0</v>
      </c>
      <c r="AF168" t="str">
        <f>_xlfn.CONCAT(IF(MOD(Table3[[#Headers],[19]],2),"", ", 0x"), IFERROR(VLOOKUP(I168,Таблица1[],5,0),0))</f>
        <v>0</v>
      </c>
      <c r="AG168" t="str">
        <f>_xlfn.CONCAT(IF(MOD(Table3[[#Headers],[18]],2),"", ", 0x"), IFERROR(VLOOKUP(J168,Таблица1[],5,0),0))</f>
        <v>, 0x0</v>
      </c>
      <c r="AH168" t="str">
        <f>_xlfn.CONCAT(IF(MOD(Table3[[#Headers],[17]],2),"", ", 0x"), IFERROR(VLOOKUP(K168,Таблица1[],5,0),0))</f>
        <v>0</v>
      </c>
      <c r="AI168" t="str">
        <f>_xlfn.CONCAT(IF(MOD(Table3[[#Headers],[16]],2),"", ", 0x"), IFERROR(VLOOKUP(L168,Таблица1[],5,0),0))</f>
        <v>, 0x0</v>
      </c>
      <c r="AJ168" t="str">
        <f>_xlfn.CONCAT(IF(MOD(Table3[[#Headers],[15]],2),"", ", 0x"), IFERROR(VLOOKUP(M168,Таблица1[],5,0),0))</f>
        <v>0</v>
      </c>
      <c r="AK168" t="str">
        <f>_xlfn.CONCAT(IF(MOD(Table3[[#Headers],[14]],2),"", ", 0x"), IFERROR(VLOOKUP(N168,Таблица1[],5,0),0))</f>
        <v>, 0x0</v>
      </c>
      <c r="AL168" t="str">
        <f>_xlfn.CONCAT(IF(MOD(Table3[[#Headers],[13]],2),"", ", 0x"), IFERROR(VLOOKUP(O168,Таблица1[],5,0),0))</f>
        <v>0</v>
      </c>
      <c r="AM168" t="str">
        <f>_xlfn.CONCAT(IF(MOD(Table3[[#Headers],[12]],2),"", ", 0x"), IFERROR(VLOOKUP(P168,Таблица1[],5,0),0))</f>
        <v>, 0x6</v>
      </c>
      <c r="AN168" t="str">
        <f>_xlfn.CONCAT(IF(MOD(Table3[[#Headers],[11]],2),"", ", 0x"), IFERROR(VLOOKUP(Q168,Таблица1[],5,0),0))</f>
        <v>6</v>
      </c>
      <c r="AO168" t="str">
        <f>_xlfn.CONCAT(IF(MOD(Table3[[#Headers],[10]],2),"", ", 0x"), IFERROR(VLOOKUP(R168,Таблица1[],5,0),0))</f>
        <v>, 0x6</v>
      </c>
      <c r="AP168" t="str">
        <f>_xlfn.CONCAT(IF(MOD(Table3[[#Headers],[9]],2),"", ", 0x"), IFERROR(VLOOKUP(S168,Таблица1[],5,0),0))</f>
        <v>7</v>
      </c>
      <c r="AQ168" t="str">
        <f>_xlfn.CONCAT(IF(MOD(Table3[[#Headers],[8]],2),"", ", 0x"), IFERROR(VLOOKUP(T168,Таблица1[],5,0),0))</f>
        <v>, 0x7</v>
      </c>
      <c r="AR168" t="str">
        <f>_xlfn.CONCAT(IF(MOD(Table3[[#Headers],[7]],2),"", ", 0x"), IFERROR(VLOOKUP(U168,Таблица1[],5,0),0))</f>
        <v>7</v>
      </c>
      <c r="AS168" t="str">
        <f>_xlfn.CONCAT(IF(MOD(Table3[[#Headers],[6]],2),"", ", 0x"), IFERROR(VLOOKUP(V168,Таблица1[],5,0),0))</f>
        <v>, 0x7</v>
      </c>
      <c r="AT168" t="str">
        <f>_xlfn.CONCAT(IF(MOD(Table3[[#Headers],[5]],2),"", ", 0x"), IFERROR(VLOOKUP(W168,Таблица1[],5,0),0))</f>
        <v>1</v>
      </c>
      <c r="AU168" t="str">
        <f>_xlfn.CONCAT(IF(MOD(Table3[[#Headers],[4]],2),"", ", 0x"), IFERROR(VLOOKUP(X168,Таблица1[],5,0),0))</f>
        <v>, 0x1</v>
      </c>
      <c r="AV168" t="str">
        <f>_xlfn.CONCAT(IF(MOD(Table3[[#Headers],[3]],2),"", ", 0x"), IFERROR(VLOOKUP(Y168,Таблица1[],5,0),0))</f>
        <v>2</v>
      </c>
      <c r="AW168" t="str">
        <f>_xlfn.CONCAT(IF(MOD(Table3[[#Headers],[2]],2),"", ", 0x"), IFERROR(VLOOKUP(Z168,Таблица1[],5,0),0))</f>
        <v>, 0x2</v>
      </c>
      <c r="AX168" t="str">
        <f>_xlfn.CONCAT(IF(MOD(Table3[[#Headers],[1]],2),"", ", 0x"), IFERROR(VLOOKUP(AA168,Таблица1[],5,0),0))</f>
        <v>3</v>
      </c>
    </row>
    <row r="169" spans="2:50" x14ac:dyDescent="0.45">
      <c r="B169" s="43">
        <v>32</v>
      </c>
      <c r="C169" s="43">
        <v>0</v>
      </c>
      <c r="D169" s="43">
        <v>16</v>
      </c>
      <c r="E169" s="43">
        <v>1</v>
      </c>
      <c r="F169" t="str">
        <f t="shared" si="4"/>
        <v xml:space="preserve">32,0,16,1 </v>
      </c>
      <c r="P169" s="49" t="s">
        <v>37</v>
      </c>
      <c r="Q169" s="49" t="s">
        <v>37</v>
      </c>
      <c r="R169" s="49" t="s">
        <v>37</v>
      </c>
      <c r="S169" s="49" t="s">
        <v>39</v>
      </c>
      <c r="T169" s="49" t="s">
        <v>39</v>
      </c>
      <c r="U169" s="49" t="s">
        <v>39</v>
      </c>
      <c r="V169" s="49" t="s">
        <v>39</v>
      </c>
      <c r="W169" s="49" t="s">
        <v>40</v>
      </c>
      <c r="X169" s="49" t="s">
        <v>40</v>
      </c>
      <c r="Y169" s="49" t="s">
        <v>31</v>
      </c>
      <c r="Z169" s="49" t="s">
        <v>31</v>
      </c>
      <c r="AA169" s="49" t="s">
        <v>32</v>
      </c>
      <c r="AC169" t="str">
        <f>CONCATENATE($X$2,F169,Table3[[#This Row],[20]],Table3[[#This Row],[19]],Table3[[#This Row],[18]],Table3[[#This Row],[17]],Table3[[#This Row],[16]],Table3[[#This Row],[15]],Table3[[#This Row],[14]],Table3[[#This Row],[13]],Table3[[#This Row],[12]],Table3[[#This Row],[11]],Table3[[#This Row],[10]],Table3[[#This Row],[9]],Table3[[#This Row],[8]],Table3[[#This Row],[7]],Table3[[#This Row],[6]],Table3[[#This Row],[5]],Table3[[#This Row],[4]],Table3[[#This Row],[3]],Table3[[#This Row],[2]],Table3[[#This Row],[1]])</f>
        <v>.DB   32,0,16,1 , 0x00, 0x00, 0x00, 0x00, 0x55, 0x56, 0x66, 0x67, 0x71, 0x12</v>
      </c>
      <c r="AD169" s="43" t="s">
        <v>24</v>
      </c>
      <c r="AE169" t="str">
        <f>_xlfn.CONCAT(IF(MOD(Table3[[#Headers],[20]],2),"", ", 0x"), IFERROR(VLOOKUP(H169,Таблица1[],5,0),0))</f>
        <v>, 0x0</v>
      </c>
      <c r="AF169" t="str">
        <f>_xlfn.CONCAT(IF(MOD(Table3[[#Headers],[19]],2),"", ", 0x"), IFERROR(VLOOKUP(I169,Таблица1[],5,0),0))</f>
        <v>0</v>
      </c>
      <c r="AG169" t="str">
        <f>_xlfn.CONCAT(IF(MOD(Table3[[#Headers],[18]],2),"", ", 0x"), IFERROR(VLOOKUP(J169,Таблица1[],5,0),0))</f>
        <v>, 0x0</v>
      </c>
      <c r="AH169" t="str">
        <f>_xlfn.CONCAT(IF(MOD(Table3[[#Headers],[17]],2),"", ", 0x"), IFERROR(VLOOKUP(K169,Таблица1[],5,0),0))</f>
        <v>0</v>
      </c>
      <c r="AI169" t="str">
        <f>_xlfn.CONCAT(IF(MOD(Table3[[#Headers],[16]],2),"", ", 0x"), IFERROR(VLOOKUP(L169,Таблица1[],5,0),0))</f>
        <v>, 0x0</v>
      </c>
      <c r="AJ169" t="str">
        <f>_xlfn.CONCAT(IF(MOD(Table3[[#Headers],[15]],2),"", ", 0x"), IFERROR(VLOOKUP(M169,Таблица1[],5,0),0))</f>
        <v>0</v>
      </c>
      <c r="AK169" t="str">
        <f>_xlfn.CONCAT(IF(MOD(Table3[[#Headers],[14]],2),"", ", 0x"), IFERROR(VLOOKUP(N169,Таблица1[],5,0),0))</f>
        <v>, 0x0</v>
      </c>
      <c r="AL169" t="str">
        <f>_xlfn.CONCAT(IF(MOD(Table3[[#Headers],[13]],2),"", ", 0x"), IFERROR(VLOOKUP(O169,Таблица1[],5,0),0))</f>
        <v>0</v>
      </c>
      <c r="AM169" t="str">
        <f>_xlfn.CONCAT(IF(MOD(Table3[[#Headers],[12]],2),"", ", 0x"), IFERROR(VLOOKUP(P169,Таблица1[],5,0),0))</f>
        <v>, 0x5</v>
      </c>
      <c r="AN169" t="str">
        <f>_xlfn.CONCAT(IF(MOD(Table3[[#Headers],[11]],2),"", ", 0x"), IFERROR(VLOOKUP(Q169,Таблица1[],5,0),0))</f>
        <v>5</v>
      </c>
      <c r="AO169" t="str">
        <f>_xlfn.CONCAT(IF(MOD(Table3[[#Headers],[10]],2),"", ", 0x"), IFERROR(VLOOKUP(R169,Таблица1[],5,0),0))</f>
        <v>, 0x5</v>
      </c>
      <c r="AP169" t="str">
        <f>_xlfn.CONCAT(IF(MOD(Table3[[#Headers],[9]],2),"", ", 0x"), IFERROR(VLOOKUP(S169,Таблица1[],5,0),0))</f>
        <v>6</v>
      </c>
      <c r="AQ169" t="str">
        <f>_xlfn.CONCAT(IF(MOD(Table3[[#Headers],[8]],2),"", ", 0x"), IFERROR(VLOOKUP(T169,Таблица1[],5,0),0))</f>
        <v>, 0x6</v>
      </c>
      <c r="AR169" t="str">
        <f>_xlfn.CONCAT(IF(MOD(Table3[[#Headers],[7]],2),"", ", 0x"), IFERROR(VLOOKUP(U169,Таблица1[],5,0),0))</f>
        <v>6</v>
      </c>
      <c r="AS169" t="str">
        <f>_xlfn.CONCAT(IF(MOD(Table3[[#Headers],[6]],2),"", ", 0x"), IFERROR(VLOOKUP(V169,Таблица1[],5,0),0))</f>
        <v>, 0x6</v>
      </c>
      <c r="AT169" t="str">
        <f>_xlfn.CONCAT(IF(MOD(Table3[[#Headers],[5]],2),"", ", 0x"), IFERROR(VLOOKUP(W169,Таблица1[],5,0),0))</f>
        <v>7</v>
      </c>
      <c r="AU169" t="str">
        <f>_xlfn.CONCAT(IF(MOD(Table3[[#Headers],[4]],2),"", ", 0x"), IFERROR(VLOOKUP(X169,Таблица1[],5,0),0))</f>
        <v>, 0x7</v>
      </c>
      <c r="AV169" t="str">
        <f>_xlfn.CONCAT(IF(MOD(Table3[[#Headers],[3]],2),"", ", 0x"), IFERROR(VLOOKUP(Y169,Таблица1[],5,0),0))</f>
        <v>1</v>
      </c>
      <c r="AW169" t="str">
        <f>_xlfn.CONCAT(IF(MOD(Table3[[#Headers],[2]],2),"", ", 0x"), IFERROR(VLOOKUP(Z169,Таблица1[],5,0),0))</f>
        <v>, 0x1</v>
      </c>
      <c r="AX169" t="str">
        <f>_xlfn.CONCAT(IF(MOD(Table3[[#Headers],[1]],2),"", ", 0x"), IFERROR(VLOOKUP(AA169,Таблица1[],5,0),0))</f>
        <v>2</v>
      </c>
    </row>
    <row r="170" spans="2:50" x14ac:dyDescent="0.45">
      <c r="B170" s="43">
        <v>32</v>
      </c>
      <c r="C170" s="43">
        <v>0</v>
      </c>
      <c r="D170" s="43">
        <v>16</v>
      </c>
      <c r="E170" s="43">
        <v>1</v>
      </c>
      <c r="F170" t="str">
        <f t="shared" si="4"/>
        <v xml:space="preserve">32,0,16,1 </v>
      </c>
      <c r="P170" s="49" t="s">
        <v>35</v>
      </c>
      <c r="Q170" s="49" t="s">
        <v>35</v>
      </c>
      <c r="R170" s="49" t="s">
        <v>35</v>
      </c>
      <c r="S170" s="49" t="s">
        <v>37</v>
      </c>
      <c r="T170" s="49" t="s">
        <v>37</v>
      </c>
      <c r="U170" s="49" t="s">
        <v>37</v>
      </c>
      <c r="V170" s="49" t="s">
        <v>37</v>
      </c>
      <c r="W170" s="49" t="s">
        <v>39</v>
      </c>
      <c r="X170" s="49" t="s">
        <v>39</v>
      </c>
      <c r="Y170" s="49" t="s">
        <v>40</v>
      </c>
      <c r="Z170" s="49" t="s">
        <v>40</v>
      </c>
      <c r="AA170" s="49" t="s">
        <v>31</v>
      </c>
      <c r="AC170" t="str">
        <f>CONCATENATE($X$2,F170,Table3[[#This Row],[20]],Table3[[#This Row],[19]],Table3[[#This Row],[18]],Table3[[#This Row],[17]],Table3[[#This Row],[16]],Table3[[#This Row],[15]],Table3[[#This Row],[14]],Table3[[#This Row],[13]],Table3[[#This Row],[12]],Table3[[#This Row],[11]],Table3[[#This Row],[10]],Table3[[#This Row],[9]],Table3[[#This Row],[8]],Table3[[#This Row],[7]],Table3[[#This Row],[6]],Table3[[#This Row],[5]],Table3[[#This Row],[4]],Table3[[#This Row],[3]],Table3[[#This Row],[2]],Table3[[#This Row],[1]])</f>
        <v>.DB   32,0,16,1 , 0x00, 0x00, 0x00, 0x00, 0x44, 0x45, 0x55, 0x56, 0x67, 0x71</v>
      </c>
      <c r="AD170" s="43" t="s">
        <v>24</v>
      </c>
      <c r="AE170" t="str">
        <f>_xlfn.CONCAT(IF(MOD(Table3[[#Headers],[20]],2),"", ", 0x"), IFERROR(VLOOKUP(H170,Таблица1[],5,0),0))</f>
        <v>, 0x0</v>
      </c>
      <c r="AF170" t="str">
        <f>_xlfn.CONCAT(IF(MOD(Table3[[#Headers],[19]],2),"", ", 0x"), IFERROR(VLOOKUP(I170,Таблица1[],5,0),0))</f>
        <v>0</v>
      </c>
      <c r="AG170" t="str">
        <f>_xlfn.CONCAT(IF(MOD(Table3[[#Headers],[18]],2),"", ", 0x"), IFERROR(VLOOKUP(J170,Таблица1[],5,0),0))</f>
        <v>, 0x0</v>
      </c>
      <c r="AH170" t="str">
        <f>_xlfn.CONCAT(IF(MOD(Table3[[#Headers],[17]],2),"", ", 0x"), IFERROR(VLOOKUP(K170,Таблица1[],5,0),0))</f>
        <v>0</v>
      </c>
      <c r="AI170" t="str">
        <f>_xlfn.CONCAT(IF(MOD(Table3[[#Headers],[16]],2),"", ", 0x"), IFERROR(VLOOKUP(L170,Таблица1[],5,0),0))</f>
        <v>, 0x0</v>
      </c>
      <c r="AJ170" t="str">
        <f>_xlfn.CONCAT(IF(MOD(Table3[[#Headers],[15]],2),"", ", 0x"), IFERROR(VLOOKUP(M170,Таблица1[],5,0),0))</f>
        <v>0</v>
      </c>
      <c r="AK170" t="str">
        <f>_xlfn.CONCAT(IF(MOD(Table3[[#Headers],[14]],2),"", ", 0x"), IFERROR(VLOOKUP(N170,Таблица1[],5,0),0))</f>
        <v>, 0x0</v>
      </c>
      <c r="AL170" t="str">
        <f>_xlfn.CONCAT(IF(MOD(Table3[[#Headers],[13]],2),"", ", 0x"), IFERROR(VLOOKUP(O170,Таблица1[],5,0),0))</f>
        <v>0</v>
      </c>
      <c r="AM170" t="str">
        <f>_xlfn.CONCAT(IF(MOD(Table3[[#Headers],[12]],2),"", ", 0x"), IFERROR(VLOOKUP(P170,Таблица1[],5,0),0))</f>
        <v>, 0x4</v>
      </c>
      <c r="AN170" t="str">
        <f>_xlfn.CONCAT(IF(MOD(Table3[[#Headers],[11]],2),"", ", 0x"), IFERROR(VLOOKUP(Q170,Таблица1[],5,0),0))</f>
        <v>4</v>
      </c>
      <c r="AO170" t="str">
        <f>_xlfn.CONCAT(IF(MOD(Table3[[#Headers],[10]],2),"", ", 0x"), IFERROR(VLOOKUP(R170,Таблица1[],5,0),0))</f>
        <v>, 0x4</v>
      </c>
      <c r="AP170" t="str">
        <f>_xlfn.CONCAT(IF(MOD(Table3[[#Headers],[9]],2),"", ", 0x"), IFERROR(VLOOKUP(S170,Таблица1[],5,0),0))</f>
        <v>5</v>
      </c>
      <c r="AQ170" t="str">
        <f>_xlfn.CONCAT(IF(MOD(Table3[[#Headers],[8]],2),"", ", 0x"), IFERROR(VLOOKUP(T170,Таблица1[],5,0),0))</f>
        <v>, 0x5</v>
      </c>
      <c r="AR170" t="str">
        <f>_xlfn.CONCAT(IF(MOD(Table3[[#Headers],[7]],2),"", ", 0x"), IFERROR(VLOOKUP(U170,Таблица1[],5,0),0))</f>
        <v>5</v>
      </c>
      <c r="AS170" t="str">
        <f>_xlfn.CONCAT(IF(MOD(Table3[[#Headers],[6]],2),"", ", 0x"), IFERROR(VLOOKUP(V170,Таблица1[],5,0),0))</f>
        <v>, 0x5</v>
      </c>
      <c r="AT170" t="str">
        <f>_xlfn.CONCAT(IF(MOD(Table3[[#Headers],[5]],2),"", ", 0x"), IFERROR(VLOOKUP(W170,Таблица1[],5,0),0))</f>
        <v>6</v>
      </c>
      <c r="AU170" t="str">
        <f>_xlfn.CONCAT(IF(MOD(Table3[[#Headers],[4]],2),"", ", 0x"), IFERROR(VLOOKUP(X170,Таблица1[],5,0),0))</f>
        <v>, 0x6</v>
      </c>
      <c r="AV170" t="str">
        <f>_xlfn.CONCAT(IF(MOD(Table3[[#Headers],[3]],2),"", ", 0x"), IFERROR(VLOOKUP(Y170,Таблица1[],5,0),0))</f>
        <v>7</v>
      </c>
      <c r="AW170" t="str">
        <f>_xlfn.CONCAT(IF(MOD(Table3[[#Headers],[2]],2),"", ", 0x"), IFERROR(VLOOKUP(Z170,Таблица1[],5,0),0))</f>
        <v>, 0x7</v>
      </c>
      <c r="AX170" t="str">
        <f>_xlfn.CONCAT(IF(MOD(Table3[[#Headers],[1]],2),"", ", 0x"), IFERROR(VLOOKUP(AA170,Таблица1[],5,0),0))</f>
        <v>1</v>
      </c>
    </row>
    <row r="171" spans="2:50" x14ac:dyDescent="0.45">
      <c r="B171" s="43">
        <v>32</v>
      </c>
      <c r="C171" s="43">
        <v>0</v>
      </c>
      <c r="D171" s="43">
        <v>16</v>
      </c>
      <c r="E171" s="43">
        <v>1</v>
      </c>
      <c r="F171" t="str">
        <f t="shared" si="4"/>
        <v xml:space="preserve">32,0,16,1 </v>
      </c>
      <c r="P171" s="49" t="s">
        <v>33</v>
      </c>
      <c r="Q171" s="49" t="s">
        <v>33</v>
      </c>
      <c r="R171" s="49" t="s">
        <v>33</v>
      </c>
      <c r="S171" s="49" t="s">
        <v>35</v>
      </c>
      <c r="T171" s="49" t="s">
        <v>35</v>
      </c>
      <c r="U171" s="49" t="s">
        <v>35</v>
      </c>
      <c r="V171" s="49" t="s">
        <v>35</v>
      </c>
      <c r="W171" s="49" t="s">
        <v>37</v>
      </c>
      <c r="X171" s="49" t="s">
        <v>37</v>
      </c>
      <c r="Y171" s="49" t="s">
        <v>39</v>
      </c>
      <c r="Z171" s="49" t="s">
        <v>39</v>
      </c>
      <c r="AA171" s="49" t="s">
        <v>40</v>
      </c>
      <c r="AC171" t="str">
        <f>CONCATENATE($X$2,F171,Table3[[#This Row],[20]],Table3[[#This Row],[19]],Table3[[#This Row],[18]],Table3[[#This Row],[17]],Table3[[#This Row],[16]],Table3[[#This Row],[15]],Table3[[#This Row],[14]],Table3[[#This Row],[13]],Table3[[#This Row],[12]],Table3[[#This Row],[11]],Table3[[#This Row],[10]],Table3[[#This Row],[9]],Table3[[#This Row],[8]],Table3[[#This Row],[7]],Table3[[#This Row],[6]],Table3[[#This Row],[5]],Table3[[#This Row],[4]],Table3[[#This Row],[3]],Table3[[#This Row],[2]],Table3[[#This Row],[1]])</f>
        <v>.DB   32,0,16,1 , 0x00, 0x00, 0x00, 0x00, 0x33, 0x34, 0x44, 0x45, 0x56, 0x67</v>
      </c>
      <c r="AD171" s="43" t="s">
        <v>24</v>
      </c>
      <c r="AE171" t="str">
        <f>_xlfn.CONCAT(IF(MOD(Table3[[#Headers],[20]],2),"", ", 0x"), IFERROR(VLOOKUP(H171,Таблица1[],5,0),0))</f>
        <v>, 0x0</v>
      </c>
      <c r="AF171" t="str">
        <f>_xlfn.CONCAT(IF(MOD(Table3[[#Headers],[19]],2),"", ", 0x"), IFERROR(VLOOKUP(I171,Таблица1[],5,0),0))</f>
        <v>0</v>
      </c>
      <c r="AG171" t="str">
        <f>_xlfn.CONCAT(IF(MOD(Table3[[#Headers],[18]],2),"", ", 0x"), IFERROR(VLOOKUP(J171,Таблица1[],5,0),0))</f>
        <v>, 0x0</v>
      </c>
      <c r="AH171" t="str">
        <f>_xlfn.CONCAT(IF(MOD(Table3[[#Headers],[17]],2),"", ", 0x"), IFERROR(VLOOKUP(K171,Таблица1[],5,0),0))</f>
        <v>0</v>
      </c>
      <c r="AI171" t="str">
        <f>_xlfn.CONCAT(IF(MOD(Table3[[#Headers],[16]],2),"", ", 0x"), IFERROR(VLOOKUP(L171,Таблица1[],5,0),0))</f>
        <v>, 0x0</v>
      </c>
      <c r="AJ171" t="str">
        <f>_xlfn.CONCAT(IF(MOD(Table3[[#Headers],[15]],2),"", ", 0x"), IFERROR(VLOOKUP(M171,Таблица1[],5,0),0))</f>
        <v>0</v>
      </c>
      <c r="AK171" t="str">
        <f>_xlfn.CONCAT(IF(MOD(Table3[[#Headers],[14]],2),"", ", 0x"), IFERROR(VLOOKUP(N171,Таблица1[],5,0),0))</f>
        <v>, 0x0</v>
      </c>
      <c r="AL171" t="str">
        <f>_xlfn.CONCAT(IF(MOD(Table3[[#Headers],[13]],2),"", ", 0x"), IFERROR(VLOOKUP(O171,Таблица1[],5,0),0))</f>
        <v>0</v>
      </c>
      <c r="AM171" t="str">
        <f>_xlfn.CONCAT(IF(MOD(Table3[[#Headers],[12]],2),"", ", 0x"), IFERROR(VLOOKUP(P171,Таблица1[],5,0),0))</f>
        <v>, 0x3</v>
      </c>
      <c r="AN171" t="str">
        <f>_xlfn.CONCAT(IF(MOD(Table3[[#Headers],[11]],2),"", ", 0x"), IFERROR(VLOOKUP(Q171,Таблица1[],5,0),0))</f>
        <v>3</v>
      </c>
      <c r="AO171" t="str">
        <f>_xlfn.CONCAT(IF(MOD(Table3[[#Headers],[10]],2),"", ", 0x"), IFERROR(VLOOKUP(R171,Таблица1[],5,0),0))</f>
        <v>, 0x3</v>
      </c>
      <c r="AP171" t="str">
        <f>_xlfn.CONCAT(IF(MOD(Table3[[#Headers],[9]],2),"", ", 0x"), IFERROR(VLOOKUP(S171,Таблица1[],5,0),0))</f>
        <v>4</v>
      </c>
      <c r="AQ171" t="str">
        <f>_xlfn.CONCAT(IF(MOD(Table3[[#Headers],[8]],2),"", ", 0x"), IFERROR(VLOOKUP(T171,Таблица1[],5,0),0))</f>
        <v>, 0x4</v>
      </c>
      <c r="AR171" t="str">
        <f>_xlfn.CONCAT(IF(MOD(Table3[[#Headers],[7]],2),"", ", 0x"), IFERROR(VLOOKUP(U171,Таблица1[],5,0),0))</f>
        <v>4</v>
      </c>
      <c r="AS171" t="str">
        <f>_xlfn.CONCAT(IF(MOD(Table3[[#Headers],[6]],2),"", ", 0x"), IFERROR(VLOOKUP(V171,Таблица1[],5,0),0))</f>
        <v>, 0x4</v>
      </c>
      <c r="AT171" t="str">
        <f>_xlfn.CONCAT(IF(MOD(Table3[[#Headers],[5]],2),"", ", 0x"), IFERROR(VLOOKUP(W171,Таблица1[],5,0),0))</f>
        <v>5</v>
      </c>
      <c r="AU171" t="str">
        <f>_xlfn.CONCAT(IF(MOD(Table3[[#Headers],[4]],2),"", ", 0x"), IFERROR(VLOOKUP(X171,Таблица1[],5,0),0))</f>
        <v>, 0x5</v>
      </c>
      <c r="AV171" t="str">
        <f>_xlfn.CONCAT(IF(MOD(Table3[[#Headers],[3]],2),"", ", 0x"), IFERROR(VLOOKUP(Y171,Таблица1[],5,0),0))</f>
        <v>6</v>
      </c>
      <c r="AW171" t="str">
        <f>_xlfn.CONCAT(IF(MOD(Table3[[#Headers],[2]],2),"", ", 0x"), IFERROR(VLOOKUP(Z171,Таблица1[],5,0),0))</f>
        <v>, 0x6</v>
      </c>
      <c r="AX171" t="str">
        <f>_xlfn.CONCAT(IF(MOD(Table3[[#Headers],[1]],2),"", ", 0x"), IFERROR(VLOOKUP(AA171,Таблица1[],5,0),0))</f>
        <v>7</v>
      </c>
    </row>
    <row r="172" spans="2:50" x14ac:dyDescent="0.45">
      <c r="B172" s="43">
        <v>64</v>
      </c>
      <c r="C172" s="43">
        <v>0</v>
      </c>
      <c r="D172" s="43">
        <v>20</v>
      </c>
      <c r="E172" s="43">
        <v>1</v>
      </c>
      <c r="F172" t="str">
        <f t="shared" si="4"/>
        <v xml:space="preserve">64,0,20,1 </v>
      </c>
      <c r="AC172" t="str">
        <f>CONCATENATE($X$2,F172,Table3[[#This Row],[20]],Table3[[#This Row],[19]],Table3[[#This Row],[18]],Table3[[#This Row],[17]],Table3[[#This Row],[16]],Table3[[#This Row],[15]],Table3[[#This Row],[14]],Table3[[#This Row],[13]],Table3[[#This Row],[12]],Table3[[#This Row],[11]],Table3[[#This Row],[10]],Table3[[#This Row],[9]],Table3[[#This Row],[8]],Table3[[#This Row],[7]],Table3[[#This Row],[6]],Table3[[#This Row],[5]],Table3[[#This Row],[4]],Table3[[#This Row],[3]],Table3[[#This Row],[2]],Table3[[#This Row],[1]])</f>
        <v>.DB   64,0,20,1 , 0x00, 0x00, 0x00, 0x00, 0x00, 0x00, 0x00, 0x00, 0x00, 0x00</v>
      </c>
      <c r="AD172" s="43" t="s">
        <v>24</v>
      </c>
      <c r="AE172" t="str">
        <f>_xlfn.CONCAT(IF(MOD(Table3[[#Headers],[20]],2),"", ", 0x"), IFERROR(VLOOKUP(H172,Таблица1[],5,0),0))</f>
        <v>, 0x0</v>
      </c>
      <c r="AF172" t="str">
        <f>_xlfn.CONCAT(IF(MOD(Table3[[#Headers],[19]],2),"", ", 0x"), IFERROR(VLOOKUP(I172,Таблица1[],5,0),0))</f>
        <v>0</v>
      </c>
      <c r="AG172" t="str">
        <f>_xlfn.CONCAT(IF(MOD(Table3[[#Headers],[18]],2),"", ", 0x"), IFERROR(VLOOKUP(J172,Таблица1[],5,0),0))</f>
        <v>, 0x0</v>
      </c>
      <c r="AH172" t="str">
        <f>_xlfn.CONCAT(IF(MOD(Table3[[#Headers],[17]],2),"", ", 0x"), IFERROR(VLOOKUP(K172,Таблица1[],5,0),0))</f>
        <v>0</v>
      </c>
      <c r="AI172" t="str">
        <f>_xlfn.CONCAT(IF(MOD(Table3[[#Headers],[16]],2),"", ", 0x"), IFERROR(VLOOKUP(L172,Таблица1[],5,0),0))</f>
        <v>, 0x0</v>
      </c>
      <c r="AJ172" t="str">
        <f>_xlfn.CONCAT(IF(MOD(Table3[[#Headers],[15]],2),"", ", 0x"), IFERROR(VLOOKUP(M172,Таблица1[],5,0),0))</f>
        <v>0</v>
      </c>
      <c r="AK172" t="str">
        <f>_xlfn.CONCAT(IF(MOD(Table3[[#Headers],[14]],2),"", ", 0x"), IFERROR(VLOOKUP(N172,Таблица1[],5,0),0))</f>
        <v>, 0x0</v>
      </c>
      <c r="AL172" t="str">
        <f>_xlfn.CONCAT(IF(MOD(Table3[[#Headers],[13]],2),"", ", 0x"), IFERROR(VLOOKUP(O172,Таблица1[],5,0),0))</f>
        <v>0</v>
      </c>
      <c r="AM172" t="str">
        <f>_xlfn.CONCAT(IF(MOD(Table3[[#Headers],[12]],2),"", ", 0x"), IFERROR(VLOOKUP(P172,Таблица1[],5,0),0))</f>
        <v>, 0x0</v>
      </c>
      <c r="AN172" t="str">
        <f>_xlfn.CONCAT(IF(MOD(Table3[[#Headers],[11]],2),"", ", 0x"), IFERROR(VLOOKUP(Q172,Таблица1[],5,0),0))</f>
        <v>0</v>
      </c>
      <c r="AO172" t="str">
        <f>_xlfn.CONCAT(IF(MOD(Table3[[#Headers],[10]],2),"", ", 0x"), IFERROR(VLOOKUP(R172,Таблица1[],5,0),0))</f>
        <v>, 0x0</v>
      </c>
      <c r="AP172" t="str">
        <f>_xlfn.CONCAT(IF(MOD(Table3[[#Headers],[9]],2),"", ", 0x"), IFERROR(VLOOKUP(S172,Таблица1[],5,0),0))</f>
        <v>0</v>
      </c>
      <c r="AQ172" t="str">
        <f>_xlfn.CONCAT(IF(MOD(Table3[[#Headers],[8]],2),"", ", 0x"), IFERROR(VLOOKUP(T172,Таблица1[],5,0),0))</f>
        <v>, 0x0</v>
      </c>
      <c r="AR172" t="str">
        <f>_xlfn.CONCAT(IF(MOD(Table3[[#Headers],[7]],2),"", ", 0x"), IFERROR(VLOOKUP(U172,Таблица1[],5,0),0))</f>
        <v>0</v>
      </c>
      <c r="AS172" t="str">
        <f>_xlfn.CONCAT(IF(MOD(Table3[[#Headers],[6]],2),"", ", 0x"), IFERROR(VLOOKUP(V172,Таблица1[],5,0),0))</f>
        <v>, 0x0</v>
      </c>
      <c r="AT172" t="str">
        <f>_xlfn.CONCAT(IF(MOD(Table3[[#Headers],[5]],2),"", ", 0x"), IFERROR(VLOOKUP(W172,Таблица1[],5,0),0))</f>
        <v>0</v>
      </c>
      <c r="AU172" t="str">
        <f>_xlfn.CONCAT(IF(MOD(Table3[[#Headers],[4]],2),"", ", 0x"), IFERROR(VLOOKUP(X172,Таблица1[],5,0),0))</f>
        <v>, 0x0</v>
      </c>
      <c r="AV172" t="str">
        <f>_xlfn.CONCAT(IF(MOD(Table3[[#Headers],[3]],2),"", ", 0x"), IFERROR(VLOOKUP(Y172,Таблица1[],5,0),0))</f>
        <v>0</v>
      </c>
      <c r="AW172" t="str">
        <f>_xlfn.CONCAT(IF(MOD(Table3[[#Headers],[2]],2),"", ", 0x"), IFERROR(VLOOKUP(Z172,Таблица1[],5,0),0))</f>
        <v>, 0x0</v>
      </c>
      <c r="AX172" t="str">
        <f>_xlfn.CONCAT(IF(MOD(Table3[[#Headers],[1]],2),"", ", 0x"), IFERROR(VLOOKUP(AA172,Таблица1[],5,0),0))</f>
        <v>0</v>
      </c>
    </row>
    <row r="173" spans="2:50" x14ac:dyDescent="0.45">
      <c r="B173" s="43">
        <v>64</v>
      </c>
      <c r="C173" s="43">
        <v>0</v>
      </c>
      <c r="D173" s="43">
        <v>20</v>
      </c>
      <c r="E173" s="43">
        <v>1</v>
      </c>
      <c r="F173" t="str">
        <f t="shared" si="4"/>
        <v xml:space="preserve">64,0,20,1 </v>
      </c>
      <c r="AC173" t="str">
        <f>CONCATENATE($X$2,F173,Table3[[#This Row],[20]],Table3[[#This Row],[19]],Table3[[#This Row],[18]],Table3[[#This Row],[17]],Table3[[#This Row],[16]],Table3[[#This Row],[15]],Table3[[#This Row],[14]],Table3[[#This Row],[13]],Table3[[#This Row],[12]],Table3[[#This Row],[11]],Table3[[#This Row],[10]],Table3[[#This Row],[9]],Table3[[#This Row],[8]],Table3[[#This Row],[7]],Table3[[#This Row],[6]],Table3[[#This Row],[5]],Table3[[#This Row],[4]],Table3[[#This Row],[3]],Table3[[#This Row],[2]],Table3[[#This Row],[1]])</f>
        <v>.DB   64,0,20,1 , 0x00, 0x00, 0x00, 0x00, 0x00, 0x00, 0x00, 0x00, 0x00, 0x00</v>
      </c>
      <c r="AD173" s="43" t="s">
        <v>24</v>
      </c>
      <c r="AE173" t="str">
        <f>_xlfn.CONCAT(IF(MOD(Table3[[#Headers],[20]],2),"", ", 0x"), IFERROR(VLOOKUP(H173,Таблица1[],5,0),0))</f>
        <v>, 0x0</v>
      </c>
      <c r="AF173" t="str">
        <f>_xlfn.CONCAT(IF(MOD(Table3[[#Headers],[19]],2),"", ", 0x"), IFERROR(VLOOKUP(I173,Таблица1[],5,0),0))</f>
        <v>0</v>
      </c>
      <c r="AG173" t="str">
        <f>_xlfn.CONCAT(IF(MOD(Table3[[#Headers],[18]],2),"", ", 0x"), IFERROR(VLOOKUP(J173,Таблица1[],5,0),0))</f>
        <v>, 0x0</v>
      </c>
      <c r="AH173" t="str">
        <f>_xlfn.CONCAT(IF(MOD(Table3[[#Headers],[17]],2),"", ", 0x"), IFERROR(VLOOKUP(K173,Таблица1[],5,0),0))</f>
        <v>0</v>
      </c>
      <c r="AI173" t="str">
        <f>_xlfn.CONCAT(IF(MOD(Table3[[#Headers],[16]],2),"", ", 0x"), IFERROR(VLOOKUP(L173,Таблица1[],5,0),0))</f>
        <v>, 0x0</v>
      </c>
      <c r="AJ173" t="str">
        <f>_xlfn.CONCAT(IF(MOD(Table3[[#Headers],[15]],2),"", ", 0x"), IFERROR(VLOOKUP(M173,Таблица1[],5,0),0))</f>
        <v>0</v>
      </c>
      <c r="AK173" t="str">
        <f>_xlfn.CONCAT(IF(MOD(Table3[[#Headers],[14]],2),"", ", 0x"), IFERROR(VLOOKUP(N173,Таблица1[],5,0),0))</f>
        <v>, 0x0</v>
      </c>
      <c r="AL173" t="str">
        <f>_xlfn.CONCAT(IF(MOD(Table3[[#Headers],[13]],2),"", ", 0x"), IFERROR(VLOOKUP(O173,Таблица1[],5,0),0))</f>
        <v>0</v>
      </c>
      <c r="AM173" t="str">
        <f>_xlfn.CONCAT(IF(MOD(Table3[[#Headers],[12]],2),"", ", 0x"), IFERROR(VLOOKUP(P173,Таблица1[],5,0),0))</f>
        <v>, 0x0</v>
      </c>
      <c r="AN173" t="str">
        <f>_xlfn.CONCAT(IF(MOD(Table3[[#Headers],[11]],2),"", ", 0x"), IFERROR(VLOOKUP(Q173,Таблица1[],5,0),0))</f>
        <v>0</v>
      </c>
      <c r="AO173" t="str">
        <f>_xlfn.CONCAT(IF(MOD(Table3[[#Headers],[10]],2),"", ", 0x"), IFERROR(VLOOKUP(R173,Таблица1[],5,0),0))</f>
        <v>, 0x0</v>
      </c>
      <c r="AP173" t="str">
        <f>_xlfn.CONCAT(IF(MOD(Table3[[#Headers],[9]],2),"", ", 0x"), IFERROR(VLOOKUP(S173,Таблица1[],5,0),0))</f>
        <v>0</v>
      </c>
      <c r="AQ173" t="str">
        <f>_xlfn.CONCAT(IF(MOD(Table3[[#Headers],[8]],2),"", ", 0x"), IFERROR(VLOOKUP(T173,Таблица1[],5,0),0))</f>
        <v>, 0x0</v>
      </c>
      <c r="AR173" t="str">
        <f>_xlfn.CONCAT(IF(MOD(Table3[[#Headers],[7]],2),"", ", 0x"), IFERROR(VLOOKUP(U173,Таблица1[],5,0),0))</f>
        <v>0</v>
      </c>
      <c r="AS173" t="str">
        <f>_xlfn.CONCAT(IF(MOD(Table3[[#Headers],[6]],2),"", ", 0x"), IFERROR(VLOOKUP(V173,Таблица1[],5,0),0))</f>
        <v>, 0x0</v>
      </c>
      <c r="AT173" t="str">
        <f>_xlfn.CONCAT(IF(MOD(Table3[[#Headers],[5]],2),"", ", 0x"), IFERROR(VLOOKUP(W173,Таблица1[],5,0),0))</f>
        <v>0</v>
      </c>
      <c r="AU173" t="str">
        <f>_xlfn.CONCAT(IF(MOD(Table3[[#Headers],[4]],2),"", ", 0x"), IFERROR(VLOOKUP(X173,Таблица1[],5,0),0))</f>
        <v>, 0x0</v>
      </c>
      <c r="AV173" t="str">
        <f>_xlfn.CONCAT(IF(MOD(Table3[[#Headers],[3]],2),"", ", 0x"), IFERROR(VLOOKUP(Y173,Таблица1[],5,0),0))</f>
        <v>0</v>
      </c>
      <c r="AW173" t="str">
        <f>_xlfn.CONCAT(IF(MOD(Table3[[#Headers],[2]],2),"", ", 0x"), IFERROR(VLOOKUP(Z173,Таблица1[],5,0),0))</f>
        <v>, 0x0</v>
      </c>
      <c r="AX173" t="str">
        <f>_xlfn.CONCAT(IF(MOD(Table3[[#Headers],[1]],2),"", ", 0x"), IFERROR(VLOOKUP(AA173,Таблица1[],5,0),0))</f>
        <v>0</v>
      </c>
    </row>
    <row r="174" spans="2:50" x14ac:dyDescent="0.45">
      <c r="B174" s="43">
        <v>64</v>
      </c>
      <c r="C174" s="43">
        <v>0</v>
      </c>
      <c r="D174" s="43">
        <v>20</v>
      </c>
      <c r="E174" s="43">
        <v>1</v>
      </c>
      <c r="F174" t="str">
        <f t="shared" si="4"/>
        <v xml:space="preserve">64,0,20,1 </v>
      </c>
      <c r="AC174" t="str">
        <f>CONCATENATE($X$2,F174,Table3[[#This Row],[20]],Table3[[#This Row],[19]],Table3[[#This Row],[18]],Table3[[#This Row],[17]],Table3[[#This Row],[16]],Table3[[#This Row],[15]],Table3[[#This Row],[14]],Table3[[#This Row],[13]],Table3[[#This Row],[12]],Table3[[#This Row],[11]],Table3[[#This Row],[10]],Table3[[#This Row],[9]],Table3[[#This Row],[8]],Table3[[#This Row],[7]],Table3[[#This Row],[6]],Table3[[#This Row],[5]],Table3[[#This Row],[4]],Table3[[#This Row],[3]],Table3[[#This Row],[2]],Table3[[#This Row],[1]])</f>
        <v>.DB   64,0,20,1 , 0x00, 0x00, 0x00, 0x00, 0x00, 0x00, 0x00, 0x00, 0x00, 0x00</v>
      </c>
      <c r="AD174" s="43" t="s">
        <v>24</v>
      </c>
      <c r="AE174" t="str">
        <f>_xlfn.CONCAT(IF(MOD(Table3[[#Headers],[20]],2),"", ", 0x"), IFERROR(VLOOKUP(H174,Таблица1[],5,0),0))</f>
        <v>, 0x0</v>
      </c>
      <c r="AF174" t="str">
        <f>_xlfn.CONCAT(IF(MOD(Table3[[#Headers],[19]],2),"", ", 0x"), IFERROR(VLOOKUP(I174,Таблица1[],5,0),0))</f>
        <v>0</v>
      </c>
      <c r="AG174" t="str">
        <f>_xlfn.CONCAT(IF(MOD(Table3[[#Headers],[18]],2),"", ", 0x"), IFERROR(VLOOKUP(J174,Таблица1[],5,0),0))</f>
        <v>, 0x0</v>
      </c>
      <c r="AH174" t="str">
        <f>_xlfn.CONCAT(IF(MOD(Table3[[#Headers],[17]],2),"", ", 0x"), IFERROR(VLOOKUP(K174,Таблица1[],5,0),0))</f>
        <v>0</v>
      </c>
      <c r="AI174" t="str">
        <f>_xlfn.CONCAT(IF(MOD(Table3[[#Headers],[16]],2),"", ", 0x"), IFERROR(VLOOKUP(L174,Таблица1[],5,0),0))</f>
        <v>, 0x0</v>
      </c>
      <c r="AJ174" t="str">
        <f>_xlfn.CONCAT(IF(MOD(Table3[[#Headers],[15]],2),"", ", 0x"), IFERROR(VLOOKUP(M174,Таблица1[],5,0),0))</f>
        <v>0</v>
      </c>
      <c r="AK174" t="str">
        <f>_xlfn.CONCAT(IF(MOD(Table3[[#Headers],[14]],2),"", ", 0x"), IFERROR(VLOOKUP(N174,Таблица1[],5,0),0))</f>
        <v>, 0x0</v>
      </c>
      <c r="AL174" t="str">
        <f>_xlfn.CONCAT(IF(MOD(Table3[[#Headers],[13]],2),"", ", 0x"), IFERROR(VLOOKUP(O174,Таблица1[],5,0),0))</f>
        <v>0</v>
      </c>
      <c r="AM174" t="str">
        <f>_xlfn.CONCAT(IF(MOD(Table3[[#Headers],[12]],2),"", ", 0x"), IFERROR(VLOOKUP(P174,Таблица1[],5,0),0))</f>
        <v>, 0x0</v>
      </c>
      <c r="AN174" t="str">
        <f>_xlfn.CONCAT(IF(MOD(Table3[[#Headers],[11]],2),"", ", 0x"), IFERROR(VLOOKUP(Q174,Таблица1[],5,0),0))</f>
        <v>0</v>
      </c>
      <c r="AO174" t="str">
        <f>_xlfn.CONCAT(IF(MOD(Table3[[#Headers],[10]],2),"", ", 0x"), IFERROR(VLOOKUP(R174,Таблица1[],5,0),0))</f>
        <v>, 0x0</v>
      </c>
      <c r="AP174" t="str">
        <f>_xlfn.CONCAT(IF(MOD(Table3[[#Headers],[9]],2),"", ", 0x"), IFERROR(VLOOKUP(S174,Таблица1[],5,0),0))</f>
        <v>0</v>
      </c>
      <c r="AQ174" t="str">
        <f>_xlfn.CONCAT(IF(MOD(Table3[[#Headers],[8]],2),"", ", 0x"), IFERROR(VLOOKUP(T174,Таблица1[],5,0),0))</f>
        <v>, 0x0</v>
      </c>
      <c r="AR174" t="str">
        <f>_xlfn.CONCAT(IF(MOD(Table3[[#Headers],[7]],2),"", ", 0x"), IFERROR(VLOOKUP(U174,Таблица1[],5,0),0))</f>
        <v>0</v>
      </c>
      <c r="AS174" t="str">
        <f>_xlfn.CONCAT(IF(MOD(Table3[[#Headers],[6]],2),"", ", 0x"), IFERROR(VLOOKUP(V174,Таблица1[],5,0),0))</f>
        <v>, 0x0</v>
      </c>
      <c r="AT174" t="str">
        <f>_xlfn.CONCAT(IF(MOD(Table3[[#Headers],[5]],2),"", ", 0x"), IFERROR(VLOOKUP(W174,Таблица1[],5,0),0))</f>
        <v>0</v>
      </c>
      <c r="AU174" t="str">
        <f>_xlfn.CONCAT(IF(MOD(Table3[[#Headers],[4]],2),"", ", 0x"), IFERROR(VLOOKUP(X174,Таблица1[],5,0),0))</f>
        <v>, 0x0</v>
      </c>
      <c r="AV174" t="str">
        <f>_xlfn.CONCAT(IF(MOD(Table3[[#Headers],[3]],2),"", ", 0x"), IFERROR(VLOOKUP(Y174,Таблица1[],5,0),0))</f>
        <v>0</v>
      </c>
      <c r="AW174" t="str">
        <f>_xlfn.CONCAT(IF(MOD(Table3[[#Headers],[2]],2),"", ", 0x"), IFERROR(VLOOKUP(Z174,Таблица1[],5,0),0))</f>
        <v>, 0x0</v>
      </c>
      <c r="AX174" t="str">
        <f>_xlfn.CONCAT(IF(MOD(Table3[[#Headers],[1]],2),"", ", 0x"), IFERROR(VLOOKUP(AA174,Таблица1[],5,0),0))</f>
        <v>0</v>
      </c>
    </row>
    <row r="175" spans="2:50" x14ac:dyDescent="0.45">
      <c r="B175" s="43">
        <v>64</v>
      </c>
      <c r="C175" s="43">
        <v>0</v>
      </c>
      <c r="D175" s="43">
        <v>20</v>
      </c>
      <c r="E175" s="43">
        <v>1</v>
      </c>
      <c r="F175" t="str">
        <f t="shared" si="4"/>
        <v xml:space="preserve">64,0,20,1 </v>
      </c>
      <c r="AC175" t="str">
        <f>CONCATENATE($X$2,F175,Table3[[#This Row],[20]],Table3[[#This Row],[19]],Table3[[#This Row],[18]],Table3[[#This Row],[17]],Table3[[#This Row],[16]],Table3[[#This Row],[15]],Table3[[#This Row],[14]],Table3[[#This Row],[13]],Table3[[#This Row],[12]],Table3[[#This Row],[11]],Table3[[#This Row],[10]],Table3[[#This Row],[9]],Table3[[#This Row],[8]],Table3[[#This Row],[7]],Table3[[#This Row],[6]],Table3[[#This Row],[5]],Table3[[#This Row],[4]],Table3[[#This Row],[3]],Table3[[#This Row],[2]],Table3[[#This Row],[1]])</f>
        <v>.DB   64,0,20,1 , 0x00, 0x00, 0x00, 0x00, 0x00, 0x00, 0x00, 0x00, 0x00, 0x00</v>
      </c>
      <c r="AD175" s="43" t="s">
        <v>24</v>
      </c>
      <c r="AE175" t="str">
        <f>_xlfn.CONCAT(IF(MOD(Table3[[#Headers],[20]],2),"", ", 0x"), IFERROR(VLOOKUP(H175,Таблица1[],5,0),0))</f>
        <v>, 0x0</v>
      </c>
      <c r="AF175" t="str">
        <f>_xlfn.CONCAT(IF(MOD(Table3[[#Headers],[19]],2),"", ", 0x"), IFERROR(VLOOKUP(I175,Таблица1[],5,0),0))</f>
        <v>0</v>
      </c>
      <c r="AG175" t="str">
        <f>_xlfn.CONCAT(IF(MOD(Table3[[#Headers],[18]],2),"", ", 0x"), IFERROR(VLOOKUP(J175,Таблица1[],5,0),0))</f>
        <v>, 0x0</v>
      </c>
      <c r="AH175" t="str">
        <f>_xlfn.CONCAT(IF(MOD(Table3[[#Headers],[17]],2),"", ", 0x"), IFERROR(VLOOKUP(K175,Таблица1[],5,0),0))</f>
        <v>0</v>
      </c>
      <c r="AI175" t="str">
        <f>_xlfn.CONCAT(IF(MOD(Table3[[#Headers],[16]],2),"", ", 0x"), IFERROR(VLOOKUP(L175,Таблица1[],5,0),0))</f>
        <v>, 0x0</v>
      </c>
      <c r="AJ175" t="str">
        <f>_xlfn.CONCAT(IF(MOD(Table3[[#Headers],[15]],2),"", ", 0x"), IFERROR(VLOOKUP(M175,Таблица1[],5,0),0))</f>
        <v>0</v>
      </c>
      <c r="AK175" t="str">
        <f>_xlfn.CONCAT(IF(MOD(Table3[[#Headers],[14]],2),"", ", 0x"), IFERROR(VLOOKUP(N175,Таблица1[],5,0),0))</f>
        <v>, 0x0</v>
      </c>
      <c r="AL175" t="str">
        <f>_xlfn.CONCAT(IF(MOD(Table3[[#Headers],[13]],2),"", ", 0x"), IFERROR(VLOOKUP(O175,Таблица1[],5,0),0))</f>
        <v>0</v>
      </c>
      <c r="AM175" t="str">
        <f>_xlfn.CONCAT(IF(MOD(Table3[[#Headers],[12]],2),"", ", 0x"), IFERROR(VLOOKUP(P175,Таблица1[],5,0),0))</f>
        <v>, 0x0</v>
      </c>
      <c r="AN175" t="str">
        <f>_xlfn.CONCAT(IF(MOD(Table3[[#Headers],[11]],2),"", ", 0x"), IFERROR(VLOOKUP(Q175,Таблица1[],5,0),0))</f>
        <v>0</v>
      </c>
      <c r="AO175" t="str">
        <f>_xlfn.CONCAT(IF(MOD(Table3[[#Headers],[10]],2),"", ", 0x"), IFERROR(VLOOKUP(R175,Таблица1[],5,0),0))</f>
        <v>, 0x0</v>
      </c>
      <c r="AP175" t="str">
        <f>_xlfn.CONCAT(IF(MOD(Table3[[#Headers],[9]],2),"", ", 0x"), IFERROR(VLOOKUP(S175,Таблица1[],5,0),0))</f>
        <v>0</v>
      </c>
      <c r="AQ175" t="str">
        <f>_xlfn.CONCAT(IF(MOD(Table3[[#Headers],[8]],2),"", ", 0x"), IFERROR(VLOOKUP(T175,Таблица1[],5,0),0))</f>
        <v>, 0x0</v>
      </c>
      <c r="AR175" t="str">
        <f>_xlfn.CONCAT(IF(MOD(Table3[[#Headers],[7]],2),"", ", 0x"), IFERROR(VLOOKUP(U175,Таблица1[],5,0),0))</f>
        <v>0</v>
      </c>
      <c r="AS175" t="str">
        <f>_xlfn.CONCAT(IF(MOD(Table3[[#Headers],[6]],2),"", ", 0x"), IFERROR(VLOOKUP(V175,Таблица1[],5,0),0))</f>
        <v>, 0x0</v>
      </c>
      <c r="AT175" t="str">
        <f>_xlfn.CONCAT(IF(MOD(Table3[[#Headers],[5]],2),"", ", 0x"), IFERROR(VLOOKUP(W175,Таблица1[],5,0),0))</f>
        <v>0</v>
      </c>
      <c r="AU175" t="str">
        <f>_xlfn.CONCAT(IF(MOD(Table3[[#Headers],[4]],2),"", ", 0x"), IFERROR(VLOOKUP(X175,Таблица1[],5,0),0))</f>
        <v>, 0x0</v>
      </c>
      <c r="AV175" t="str">
        <f>_xlfn.CONCAT(IF(MOD(Table3[[#Headers],[3]],2),"", ", 0x"), IFERROR(VLOOKUP(Y175,Таблица1[],5,0),0))</f>
        <v>0</v>
      </c>
      <c r="AW175" t="str">
        <f>_xlfn.CONCAT(IF(MOD(Table3[[#Headers],[2]],2),"", ", 0x"), IFERROR(VLOOKUP(Z175,Таблица1[],5,0),0))</f>
        <v>, 0x0</v>
      </c>
      <c r="AX175" t="str">
        <f>_xlfn.CONCAT(IF(MOD(Table3[[#Headers],[1]],2),"", ", 0x"), IFERROR(VLOOKUP(AA175,Таблица1[],5,0),0))</f>
        <v>0</v>
      </c>
    </row>
    <row r="176" spans="2:50" x14ac:dyDescent="0.45">
      <c r="B176" s="43">
        <v>64</v>
      </c>
      <c r="C176" s="43">
        <v>0</v>
      </c>
      <c r="D176" s="43">
        <v>20</v>
      </c>
      <c r="E176" s="43">
        <v>1</v>
      </c>
      <c r="F176" t="str">
        <f t="shared" si="4"/>
        <v xml:space="preserve">64,0,20,1 </v>
      </c>
      <c r="AC176" t="str">
        <f>CONCATENATE($X$2,F176,Table3[[#This Row],[20]],Table3[[#This Row],[19]],Table3[[#This Row],[18]],Table3[[#This Row],[17]],Table3[[#This Row],[16]],Table3[[#This Row],[15]],Table3[[#This Row],[14]],Table3[[#This Row],[13]],Table3[[#This Row],[12]],Table3[[#This Row],[11]],Table3[[#This Row],[10]],Table3[[#This Row],[9]],Table3[[#This Row],[8]],Table3[[#This Row],[7]],Table3[[#This Row],[6]],Table3[[#This Row],[5]],Table3[[#This Row],[4]],Table3[[#This Row],[3]],Table3[[#This Row],[2]],Table3[[#This Row],[1]])</f>
        <v>.DB   64,0,20,1 , 0x00, 0x00, 0x00, 0x00, 0x00, 0x00, 0x00, 0x00, 0x00, 0x00</v>
      </c>
      <c r="AD176" s="43" t="s">
        <v>24</v>
      </c>
      <c r="AE176" t="str">
        <f>_xlfn.CONCAT(IF(MOD(Table3[[#Headers],[20]],2),"", ", 0x"), IFERROR(VLOOKUP(H176,Таблица1[],5,0),0))</f>
        <v>, 0x0</v>
      </c>
      <c r="AF176" t="str">
        <f>_xlfn.CONCAT(IF(MOD(Table3[[#Headers],[19]],2),"", ", 0x"), IFERROR(VLOOKUP(I176,Таблица1[],5,0),0))</f>
        <v>0</v>
      </c>
      <c r="AG176" t="str">
        <f>_xlfn.CONCAT(IF(MOD(Table3[[#Headers],[18]],2),"", ", 0x"), IFERROR(VLOOKUP(J176,Таблица1[],5,0),0))</f>
        <v>, 0x0</v>
      </c>
      <c r="AH176" t="str">
        <f>_xlfn.CONCAT(IF(MOD(Table3[[#Headers],[17]],2),"", ", 0x"), IFERROR(VLOOKUP(K176,Таблица1[],5,0),0))</f>
        <v>0</v>
      </c>
      <c r="AI176" t="str">
        <f>_xlfn.CONCAT(IF(MOD(Table3[[#Headers],[16]],2),"", ", 0x"), IFERROR(VLOOKUP(L176,Таблица1[],5,0),0))</f>
        <v>, 0x0</v>
      </c>
      <c r="AJ176" t="str">
        <f>_xlfn.CONCAT(IF(MOD(Table3[[#Headers],[15]],2),"", ", 0x"), IFERROR(VLOOKUP(M176,Таблица1[],5,0),0))</f>
        <v>0</v>
      </c>
      <c r="AK176" t="str">
        <f>_xlfn.CONCAT(IF(MOD(Table3[[#Headers],[14]],2),"", ", 0x"), IFERROR(VLOOKUP(N176,Таблица1[],5,0),0))</f>
        <v>, 0x0</v>
      </c>
      <c r="AL176" t="str">
        <f>_xlfn.CONCAT(IF(MOD(Table3[[#Headers],[13]],2),"", ", 0x"), IFERROR(VLOOKUP(O176,Таблица1[],5,0),0))</f>
        <v>0</v>
      </c>
      <c r="AM176" t="str">
        <f>_xlfn.CONCAT(IF(MOD(Table3[[#Headers],[12]],2),"", ", 0x"), IFERROR(VLOOKUP(P176,Таблица1[],5,0),0))</f>
        <v>, 0x0</v>
      </c>
      <c r="AN176" t="str">
        <f>_xlfn.CONCAT(IF(MOD(Table3[[#Headers],[11]],2),"", ", 0x"), IFERROR(VLOOKUP(Q176,Таблица1[],5,0),0))</f>
        <v>0</v>
      </c>
      <c r="AO176" t="str">
        <f>_xlfn.CONCAT(IF(MOD(Table3[[#Headers],[10]],2),"", ", 0x"), IFERROR(VLOOKUP(R176,Таблица1[],5,0),0))</f>
        <v>, 0x0</v>
      </c>
      <c r="AP176" t="str">
        <f>_xlfn.CONCAT(IF(MOD(Table3[[#Headers],[9]],2),"", ", 0x"), IFERROR(VLOOKUP(S176,Таблица1[],5,0),0))</f>
        <v>0</v>
      </c>
      <c r="AQ176" t="str">
        <f>_xlfn.CONCAT(IF(MOD(Table3[[#Headers],[8]],2),"", ", 0x"), IFERROR(VLOOKUP(T176,Таблица1[],5,0),0))</f>
        <v>, 0x0</v>
      </c>
      <c r="AR176" t="str">
        <f>_xlfn.CONCAT(IF(MOD(Table3[[#Headers],[7]],2),"", ", 0x"), IFERROR(VLOOKUP(U176,Таблица1[],5,0),0))</f>
        <v>0</v>
      </c>
      <c r="AS176" t="str">
        <f>_xlfn.CONCAT(IF(MOD(Table3[[#Headers],[6]],2),"", ", 0x"), IFERROR(VLOOKUP(V176,Таблица1[],5,0),0))</f>
        <v>, 0x0</v>
      </c>
      <c r="AT176" t="str">
        <f>_xlfn.CONCAT(IF(MOD(Table3[[#Headers],[5]],2),"", ", 0x"), IFERROR(VLOOKUP(W176,Таблица1[],5,0),0))</f>
        <v>0</v>
      </c>
      <c r="AU176" t="str">
        <f>_xlfn.CONCAT(IF(MOD(Table3[[#Headers],[4]],2),"", ", 0x"), IFERROR(VLOOKUP(X176,Таблица1[],5,0),0))</f>
        <v>, 0x0</v>
      </c>
      <c r="AV176" t="str">
        <f>_xlfn.CONCAT(IF(MOD(Table3[[#Headers],[3]],2),"", ", 0x"), IFERROR(VLOOKUP(Y176,Таблица1[],5,0),0))</f>
        <v>0</v>
      </c>
      <c r="AW176" t="str">
        <f>_xlfn.CONCAT(IF(MOD(Table3[[#Headers],[2]],2),"", ", 0x"), IFERROR(VLOOKUP(Z176,Таблица1[],5,0),0))</f>
        <v>, 0x0</v>
      </c>
      <c r="AX176" t="str">
        <f>_xlfn.CONCAT(IF(MOD(Table3[[#Headers],[1]],2),"", ", 0x"), IFERROR(VLOOKUP(AA176,Таблица1[],5,0),0))</f>
        <v>0</v>
      </c>
    </row>
    <row r="177" spans="2:50" x14ac:dyDescent="0.45">
      <c r="B177" s="43">
        <v>64</v>
      </c>
      <c r="C177" s="43">
        <v>0</v>
      </c>
      <c r="D177" s="43">
        <v>20</v>
      </c>
      <c r="E177" s="43">
        <v>1</v>
      </c>
      <c r="F177" t="str">
        <f t="shared" si="4"/>
        <v xml:space="preserve">64,0,20,1 </v>
      </c>
      <c r="AC177" t="str">
        <f>CONCATENATE($X$2,F177,Table3[[#This Row],[20]],Table3[[#This Row],[19]],Table3[[#This Row],[18]],Table3[[#This Row],[17]],Table3[[#This Row],[16]],Table3[[#This Row],[15]],Table3[[#This Row],[14]],Table3[[#This Row],[13]],Table3[[#This Row],[12]],Table3[[#This Row],[11]],Table3[[#This Row],[10]],Table3[[#This Row],[9]],Table3[[#This Row],[8]],Table3[[#This Row],[7]],Table3[[#This Row],[6]],Table3[[#This Row],[5]],Table3[[#This Row],[4]],Table3[[#This Row],[3]],Table3[[#This Row],[2]],Table3[[#This Row],[1]])</f>
        <v>.DB   64,0,20,1 , 0x00, 0x00, 0x00, 0x00, 0x00, 0x00, 0x00, 0x00, 0x00, 0x00</v>
      </c>
      <c r="AD177" s="43" t="s">
        <v>24</v>
      </c>
      <c r="AE177" t="str">
        <f>_xlfn.CONCAT(IF(MOD(Table3[[#Headers],[20]],2),"", ", 0x"), IFERROR(VLOOKUP(H177,Таблица1[],5,0),0))</f>
        <v>, 0x0</v>
      </c>
      <c r="AF177" t="str">
        <f>_xlfn.CONCAT(IF(MOD(Table3[[#Headers],[19]],2),"", ", 0x"), IFERROR(VLOOKUP(I177,Таблица1[],5,0),0))</f>
        <v>0</v>
      </c>
      <c r="AG177" t="str">
        <f>_xlfn.CONCAT(IF(MOD(Table3[[#Headers],[18]],2),"", ", 0x"), IFERROR(VLOOKUP(J177,Таблица1[],5,0),0))</f>
        <v>, 0x0</v>
      </c>
      <c r="AH177" t="str">
        <f>_xlfn.CONCAT(IF(MOD(Table3[[#Headers],[17]],2),"", ", 0x"), IFERROR(VLOOKUP(K177,Таблица1[],5,0),0))</f>
        <v>0</v>
      </c>
      <c r="AI177" t="str">
        <f>_xlfn.CONCAT(IF(MOD(Table3[[#Headers],[16]],2),"", ", 0x"), IFERROR(VLOOKUP(L177,Таблица1[],5,0),0))</f>
        <v>, 0x0</v>
      </c>
      <c r="AJ177" t="str">
        <f>_xlfn.CONCAT(IF(MOD(Table3[[#Headers],[15]],2),"", ", 0x"), IFERROR(VLOOKUP(M177,Таблица1[],5,0),0))</f>
        <v>0</v>
      </c>
      <c r="AK177" t="str">
        <f>_xlfn.CONCAT(IF(MOD(Table3[[#Headers],[14]],2),"", ", 0x"), IFERROR(VLOOKUP(N177,Таблица1[],5,0),0))</f>
        <v>, 0x0</v>
      </c>
      <c r="AL177" t="str">
        <f>_xlfn.CONCAT(IF(MOD(Table3[[#Headers],[13]],2),"", ", 0x"), IFERROR(VLOOKUP(O177,Таблица1[],5,0),0))</f>
        <v>0</v>
      </c>
      <c r="AM177" t="str">
        <f>_xlfn.CONCAT(IF(MOD(Table3[[#Headers],[12]],2),"", ", 0x"), IFERROR(VLOOKUP(P177,Таблица1[],5,0),0))</f>
        <v>, 0x0</v>
      </c>
      <c r="AN177" t="str">
        <f>_xlfn.CONCAT(IF(MOD(Table3[[#Headers],[11]],2),"", ", 0x"), IFERROR(VLOOKUP(Q177,Таблица1[],5,0),0))</f>
        <v>0</v>
      </c>
      <c r="AO177" t="str">
        <f>_xlfn.CONCAT(IF(MOD(Table3[[#Headers],[10]],2),"", ", 0x"), IFERROR(VLOOKUP(R177,Таблица1[],5,0),0))</f>
        <v>, 0x0</v>
      </c>
      <c r="AP177" t="str">
        <f>_xlfn.CONCAT(IF(MOD(Table3[[#Headers],[9]],2),"", ", 0x"), IFERROR(VLOOKUP(S177,Таблица1[],5,0),0))</f>
        <v>0</v>
      </c>
      <c r="AQ177" t="str">
        <f>_xlfn.CONCAT(IF(MOD(Table3[[#Headers],[8]],2),"", ", 0x"), IFERROR(VLOOKUP(T177,Таблица1[],5,0),0))</f>
        <v>, 0x0</v>
      </c>
      <c r="AR177" t="str">
        <f>_xlfn.CONCAT(IF(MOD(Table3[[#Headers],[7]],2),"", ", 0x"), IFERROR(VLOOKUP(U177,Таблица1[],5,0),0))</f>
        <v>0</v>
      </c>
      <c r="AS177" t="str">
        <f>_xlfn.CONCAT(IF(MOD(Table3[[#Headers],[6]],2),"", ", 0x"), IFERROR(VLOOKUP(V177,Таблица1[],5,0),0))</f>
        <v>, 0x0</v>
      </c>
      <c r="AT177" t="str">
        <f>_xlfn.CONCAT(IF(MOD(Table3[[#Headers],[5]],2),"", ", 0x"), IFERROR(VLOOKUP(W177,Таблица1[],5,0),0))</f>
        <v>0</v>
      </c>
      <c r="AU177" t="str">
        <f>_xlfn.CONCAT(IF(MOD(Table3[[#Headers],[4]],2),"", ", 0x"), IFERROR(VLOOKUP(X177,Таблица1[],5,0),0))</f>
        <v>, 0x0</v>
      </c>
      <c r="AV177" t="str">
        <f>_xlfn.CONCAT(IF(MOD(Table3[[#Headers],[3]],2),"", ", 0x"), IFERROR(VLOOKUP(Y177,Таблица1[],5,0),0))</f>
        <v>0</v>
      </c>
      <c r="AW177" t="str">
        <f>_xlfn.CONCAT(IF(MOD(Table3[[#Headers],[2]],2),"", ", 0x"), IFERROR(VLOOKUP(Z177,Таблица1[],5,0),0))</f>
        <v>, 0x0</v>
      </c>
      <c r="AX177" t="str">
        <f>_xlfn.CONCAT(IF(MOD(Table3[[#Headers],[1]],2),"", ", 0x"), IFERROR(VLOOKUP(AA177,Таблица1[],5,0),0))</f>
        <v>0</v>
      </c>
    </row>
    <row r="178" spans="2:50" x14ac:dyDescent="0.45">
      <c r="B178" s="43">
        <v>64</v>
      </c>
      <c r="C178" s="43">
        <v>0</v>
      </c>
      <c r="D178" s="43">
        <v>20</v>
      </c>
      <c r="E178" s="43">
        <v>1</v>
      </c>
      <c r="F178" t="str">
        <f t="shared" si="4"/>
        <v xml:space="preserve">64,0,20,1 </v>
      </c>
      <c r="AC178" t="str">
        <f>CONCATENATE($X$2,F178,Table3[[#This Row],[20]],Table3[[#This Row],[19]],Table3[[#This Row],[18]],Table3[[#This Row],[17]],Table3[[#This Row],[16]],Table3[[#This Row],[15]],Table3[[#This Row],[14]],Table3[[#This Row],[13]],Table3[[#This Row],[12]],Table3[[#This Row],[11]],Table3[[#This Row],[10]],Table3[[#This Row],[9]],Table3[[#This Row],[8]],Table3[[#This Row],[7]],Table3[[#This Row],[6]],Table3[[#This Row],[5]],Table3[[#This Row],[4]],Table3[[#This Row],[3]],Table3[[#This Row],[2]],Table3[[#This Row],[1]])</f>
        <v>.DB   64,0,20,1 , 0x00, 0x00, 0x00, 0x00, 0x00, 0x00, 0x00, 0x00, 0x00, 0x00</v>
      </c>
      <c r="AD178" s="43" t="s">
        <v>24</v>
      </c>
      <c r="AE178" t="str">
        <f>_xlfn.CONCAT(IF(MOD(Table3[[#Headers],[20]],2),"", ", 0x"), IFERROR(VLOOKUP(H178,Таблица1[],5,0),0))</f>
        <v>, 0x0</v>
      </c>
      <c r="AF178" t="str">
        <f>_xlfn.CONCAT(IF(MOD(Table3[[#Headers],[19]],2),"", ", 0x"), IFERROR(VLOOKUP(I178,Таблица1[],5,0),0))</f>
        <v>0</v>
      </c>
      <c r="AG178" t="str">
        <f>_xlfn.CONCAT(IF(MOD(Table3[[#Headers],[18]],2),"", ", 0x"), IFERROR(VLOOKUP(J178,Таблица1[],5,0),0))</f>
        <v>, 0x0</v>
      </c>
      <c r="AH178" t="str">
        <f>_xlfn.CONCAT(IF(MOD(Table3[[#Headers],[17]],2),"", ", 0x"), IFERROR(VLOOKUP(K178,Таблица1[],5,0),0))</f>
        <v>0</v>
      </c>
      <c r="AI178" t="str">
        <f>_xlfn.CONCAT(IF(MOD(Table3[[#Headers],[16]],2),"", ", 0x"), IFERROR(VLOOKUP(L178,Таблица1[],5,0),0))</f>
        <v>, 0x0</v>
      </c>
      <c r="AJ178" t="str">
        <f>_xlfn.CONCAT(IF(MOD(Table3[[#Headers],[15]],2),"", ", 0x"), IFERROR(VLOOKUP(M178,Таблица1[],5,0),0))</f>
        <v>0</v>
      </c>
      <c r="AK178" t="str">
        <f>_xlfn.CONCAT(IF(MOD(Table3[[#Headers],[14]],2),"", ", 0x"), IFERROR(VLOOKUP(N178,Таблица1[],5,0),0))</f>
        <v>, 0x0</v>
      </c>
      <c r="AL178" t="str">
        <f>_xlfn.CONCAT(IF(MOD(Table3[[#Headers],[13]],2),"", ", 0x"), IFERROR(VLOOKUP(O178,Таблица1[],5,0),0))</f>
        <v>0</v>
      </c>
      <c r="AM178" t="str">
        <f>_xlfn.CONCAT(IF(MOD(Table3[[#Headers],[12]],2),"", ", 0x"), IFERROR(VLOOKUP(P178,Таблица1[],5,0),0))</f>
        <v>, 0x0</v>
      </c>
      <c r="AN178" t="str">
        <f>_xlfn.CONCAT(IF(MOD(Table3[[#Headers],[11]],2),"", ", 0x"), IFERROR(VLOOKUP(Q178,Таблица1[],5,0),0))</f>
        <v>0</v>
      </c>
      <c r="AO178" t="str">
        <f>_xlfn.CONCAT(IF(MOD(Table3[[#Headers],[10]],2),"", ", 0x"), IFERROR(VLOOKUP(R178,Таблица1[],5,0),0))</f>
        <v>, 0x0</v>
      </c>
      <c r="AP178" t="str">
        <f>_xlfn.CONCAT(IF(MOD(Table3[[#Headers],[9]],2),"", ", 0x"), IFERROR(VLOOKUP(S178,Таблица1[],5,0),0))</f>
        <v>0</v>
      </c>
      <c r="AQ178" t="str">
        <f>_xlfn.CONCAT(IF(MOD(Table3[[#Headers],[8]],2),"", ", 0x"), IFERROR(VLOOKUP(T178,Таблица1[],5,0),0))</f>
        <v>, 0x0</v>
      </c>
      <c r="AR178" t="str">
        <f>_xlfn.CONCAT(IF(MOD(Table3[[#Headers],[7]],2),"", ", 0x"), IFERROR(VLOOKUP(U178,Таблица1[],5,0),0))</f>
        <v>0</v>
      </c>
      <c r="AS178" t="str">
        <f>_xlfn.CONCAT(IF(MOD(Table3[[#Headers],[6]],2),"", ", 0x"), IFERROR(VLOOKUP(V178,Таблица1[],5,0),0))</f>
        <v>, 0x0</v>
      </c>
      <c r="AT178" t="str">
        <f>_xlfn.CONCAT(IF(MOD(Table3[[#Headers],[5]],2),"", ", 0x"), IFERROR(VLOOKUP(W178,Таблица1[],5,0),0))</f>
        <v>0</v>
      </c>
      <c r="AU178" t="str">
        <f>_xlfn.CONCAT(IF(MOD(Table3[[#Headers],[4]],2),"", ", 0x"), IFERROR(VLOOKUP(X178,Таблица1[],5,0),0))</f>
        <v>, 0x0</v>
      </c>
      <c r="AV178" t="str">
        <f>_xlfn.CONCAT(IF(MOD(Table3[[#Headers],[3]],2),"", ", 0x"), IFERROR(VLOOKUP(Y178,Таблица1[],5,0),0))</f>
        <v>0</v>
      </c>
      <c r="AW178" t="str">
        <f>_xlfn.CONCAT(IF(MOD(Table3[[#Headers],[2]],2),"", ", 0x"), IFERROR(VLOOKUP(Z178,Таблица1[],5,0),0))</f>
        <v>, 0x0</v>
      </c>
      <c r="AX178" t="str">
        <f>_xlfn.CONCAT(IF(MOD(Table3[[#Headers],[1]],2),"", ", 0x"), IFERROR(VLOOKUP(AA178,Таблица1[],5,0),0))</f>
        <v>0</v>
      </c>
    </row>
    <row r="179" spans="2:50" x14ac:dyDescent="0.45">
      <c r="B179" s="43">
        <v>64</v>
      </c>
      <c r="C179" s="43">
        <v>0</v>
      </c>
      <c r="D179" s="43">
        <v>20</v>
      </c>
      <c r="E179" s="43">
        <v>1</v>
      </c>
      <c r="F179" t="str">
        <f t="shared" si="4"/>
        <v xml:space="preserve">64,0,20,1 </v>
      </c>
      <c r="AC179" t="str">
        <f>CONCATENATE($X$2,F179,Table3[[#This Row],[20]],Table3[[#This Row],[19]],Table3[[#This Row],[18]],Table3[[#This Row],[17]],Table3[[#This Row],[16]],Table3[[#This Row],[15]],Table3[[#This Row],[14]],Table3[[#This Row],[13]],Table3[[#This Row],[12]],Table3[[#This Row],[11]],Table3[[#This Row],[10]],Table3[[#This Row],[9]],Table3[[#This Row],[8]],Table3[[#This Row],[7]],Table3[[#This Row],[6]],Table3[[#This Row],[5]],Table3[[#This Row],[4]],Table3[[#This Row],[3]],Table3[[#This Row],[2]],Table3[[#This Row],[1]])</f>
        <v>.DB   64,0,20,1 , 0x00, 0x00, 0x00, 0x00, 0x00, 0x00, 0x00, 0x00, 0x00, 0x00</v>
      </c>
      <c r="AD179" s="43" t="s">
        <v>24</v>
      </c>
      <c r="AE179" t="str">
        <f>_xlfn.CONCAT(IF(MOD(Table3[[#Headers],[20]],2),"", ", 0x"), IFERROR(VLOOKUP(H179,Таблица1[],5,0),0))</f>
        <v>, 0x0</v>
      </c>
      <c r="AF179" t="str">
        <f>_xlfn.CONCAT(IF(MOD(Table3[[#Headers],[19]],2),"", ", 0x"), IFERROR(VLOOKUP(I179,Таблица1[],5,0),0))</f>
        <v>0</v>
      </c>
      <c r="AG179" t="str">
        <f>_xlfn.CONCAT(IF(MOD(Table3[[#Headers],[18]],2),"", ", 0x"), IFERROR(VLOOKUP(J179,Таблица1[],5,0),0))</f>
        <v>, 0x0</v>
      </c>
      <c r="AH179" t="str">
        <f>_xlfn.CONCAT(IF(MOD(Table3[[#Headers],[17]],2),"", ", 0x"), IFERROR(VLOOKUP(K179,Таблица1[],5,0),0))</f>
        <v>0</v>
      </c>
      <c r="AI179" t="str">
        <f>_xlfn.CONCAT(IF(MOD(Table3[[#Headers],[16]],2),"", ", 0x"), IFERROR(VLOOKUP(L179,Таблица1[],5,0),0))</f>
        <v>, 0x0</v>
      </c>
      <c r="AJ179" t="str">
        <f>_xlfn.CONCAT(IF(MOD(Table3[[#Headers],[15]],2),"", ", 0x"), IFERROR(VLOOKUP(M179,Таблица1[],5,0),0))</f>
        <v>0</v>
      </c>
      <c r="AK179" t="str">
        <f>_xlfn.CONCAT(IF(MOD(Table3[[#Headers],[14]],2),"", ", 0x"), IFERROR(VLOOKUP(N179,Таблица1[],5,0),0))</f>
        <v>, 0x0</v>
      </c>
      <c r="AL179" t="str">
        <f>_xlfn.CONCAT(IF(MOD(Table3[[#Headers],[13]],2),"", ", 0x"), IFERROR(VLOOKUP(O179,Таблица1[],5,0),0))</f>
        <v>0</v>
      </c>
      <c r="AM179" t="str">
        <f>_xlfn.CONCAT(IF(MOD(Table3[[#Headers],[12]],2),"", ", 0x"), IFERROR(VLOOKUP(P179,Таблица1[],5,0),0))</f>
        <v>, 0x0</v>
      </c>
      <c r="AN179" t="str">
        <f>_xlfn.CONCAT(IF(MOD(Table3[[#Headers],[11]],2),"", ", 0x"), IFERROR(VLOOKUP(Q179,Таблица1[],5,0),0))</f>
        <v>0</v>
      </c>
      <c r="AO179" t="str">
        <f>_xlfn.CONCAT(IF(MOD(Table3[[#Headers],[10]],2),"", ", 0x"), IFERROR(VLOOKUP(R179,Таблица1[],5,0),0))</f>
        <v>, 0x0</v>
      </c>
      <c r="AP179" t="str">
        <f>_xlfn.CONCAT(IF(MOD(Table3[[#Headers],[9]],2),"", ", 0x"), IFERROR(VLOOKUP(S179,Таблица1[],5,0),0))</f>
        <v>0</v>
      </c>
      <c r="AQ179" t="str">
        <f>_xlfn.CONCAT(IF(MOD(Table3[[#Headers],[8]],2),"", ", 0x"), IFERROR(VLOOKUP(T179,Таблица1[],5,0),0))</f>
        <v>, 0x0</v>
      </c>
      <c r="AR179" t="str">
        <f>_xlfn.CONCAT(IF(MOD(Table3[[#Headers],[7]],2),"", ", 0x"), IFERROR(VLOOKUP(U179,Таблица1[],5,0),0))</f>
        <v>0</v>
      </c>
      <c r="AS179" t="str">
        <f>_xlfn.CONCAT(IF(MOD(Table3[[#Headers],[6]],2),"", ", 0x"), IFERROR(VLOOKUP(V179,Таблица1[],5,0),0))</f>
        <v>, 0x0</v>
      </c>
      <c r="AT179" t="str">
        <f>_xlfn.CONCAT(IF(MOD(Table3[[#Headers],[5]],2),"", ", 0x"), IFERROR(VLOOKUP(W179,Таблица1[],5,0),0))</f>
        <v>0</v>
      </c>
      <c r="AU179" t="str">
        <f>_xlfn.CONCAT(IF(MOD(Table3[[#Headers],[4]],2),"", ", 0x"), IFERROR(VLOOKUP(X179,Таблица1[],5,0),0))</f>
        <v>, 0x0</v>
      </c>
      <c r="AV179" t="str">
        <f>_xlfn.CONCAT(IF(MOD(Table3[[#Headers],[3]],2),"", ", 0x"), IFERROR(VLOOKUP(Y179,Таблица1[],5,0),0))</f>
        <v>0</v>
      </c>
      <c r="AW179" t="str">
        <f>_xlfn.CONCAT(IF(MOD(Table3[[#Headers],[2]],2),"", ", 0x"), IFERROR(VLOOKUP(Z179,Таблица1[],5,0),0))</f>
        <v>, 0x0</v>
      </c>
      <c r="AX179" t="str">
        <f>_xlfn.CONCAT(IF(MOD(Table3[[#Headers],[1]],2),"", ", 0x"), IFERROR(VLOOKUP(AA179,Таблица1[],5,0),0))</f>
        <v>0</v>
      </c>
    </row>
    <row r="180" spans="2:50" x14ac:dyDescent="0.45">
      <c r="B180" s="43">
        <v>64</v>
      </c>
      <c r="C180" s="43">
        <v>0</v>
      </c>
      <c r="D180" s="43">
        <v>20</v>
      </c>
      <c r="E180" s="43">
        <v>1</v>
      </c>
      <c r="F180" t="str">
        <f t="shared" si="4"/>
        <v xml:space="preserve">64,0,20,1 </v>
      </c>
      <c r="AC180" t="str">
        <f>CONCATENATE($X$2,F180,Table3[[#This Row],[20]],Table3[[#This Row],[19]],Table3[[#This Row],[18]],Table3[[#This Row],[17]],Table3[[#This Row],[16]],Table3[[#This Row],[15]],Table3[[#This Row],[14]],Table3[[#This Row],[13]],Table3[[#This Row],[12]],Table3[[#This Row],[11]],Table3[[#This Row],[10]],Table3[[#This Row],[9]],Table3[[#This Row],[8]],Table3[[#This Row],[7]],Table3[[#This Row],[6]],Table3[[#This Row],[5]],Table3[[#This Row],[4]],Table3[[#This Row],[3]],Table3[[#This Row],[2]],Table3[[#This Row],[1]])</f>
        <v>.DB   64,0,20,1 , 0x00, 0x00, 0x00, 0x00, 0x00, 0x00, 0x00, 0x00, 0x00, 0x00</v>
      </c>
      <c r="AD180" s="43" t="s">
        <v>24</v>
      </c>
      <c r="AE180" t="str">
        <f>_xlfn.CONCAT(IF(MOD(Table3[[#Headers],[20]],2),"", ", 0x"), IFERROR(VLOOKUP(H180,Таблица1[],5,0),0))</f>
        <v>, 0x0</v>
      </c>
      <c r="AF180" t="str">
        <f>_xlfn.CONCAT(IF(MOD(Table3[[#Headers],[19]],2),"", ", 0x"), IFERROR(VLOOKUP(I180,Таблица1[],5,0),0))</f>
        <v>0</v>
      </c>
      <c r="AG180" t="str">
        <f>_xlfn.CONCAT(IF(MOD(Table3[[#Headers],[18]],2),"", ", 0x"), IFERROR(VLOOKUP(J180,Таблица1[],5,0),0))</f>
        <v>, 0x0</v>
      </c>
      <c r="AH180" t="str">
        <f>_xlfn.CONCAT(IF(MOD(Table3[[#Headers],[17]],2),"", ", 0x"), IFERROR(VLOOKUP(K180,Таблица1[],5,0),0))</f>
        <v>0</v>
      </c>
      <c r="AI180" t="str">
        <f>_xlfn.CONCAT(IF(MOD(Table3[[#Headers],[16]],2),"", ", 0x"), IFERROR(VLOOKUP(L180,Таблица1[],5,0),0))</f>
        <v>, 0x0</v>
      </c>
      <c r="AJ180" t="str">
        <f>_xlfn.CONCAT(IF(MOD(Table3[[#Headers],[15]],2),"", ", 0x"), IFERROR(VLOOKUP(M180,Таблица1[],5,0),0))</f>
        <v>0</v>
      </c>
      <c r="AK180" t="str">
        <f>_xlfn.CONCAT(IF(MOD(Table3[[#Headers],[14]],2),"", ", 0x"), IFERROR(VLOOKUP(N180,Таблица1[],5,0),0))</f>
        <v>, 0x0</v>
      </c>
      <c r="AL180" t="str">
        <f>_xlfn.CONCAT(IF(MOD(Table3[[#Headers],[13]],2),"", ", 0x"), IFERROR(VLOOKUP(O180,Таблица1[],5,0),0))</f>
        <v>0</v>
      </c>
      <c r="AM180" t="str">
        <f>_xlfn.CONCAT(IF(MOD(Table3[[#Headers],[12]],2),"", ", 0x"), IFERROR(VLOOKUP(P180,Таблица1[],5,0),0))</f>
        <v>, 0x0</v>
      </c>
      <c r="AN180" t="str">
        <f>_xlfn.CONCAT(IF(MOD(Table3[[#Headers],[11]],2),"", ", 0x"), IFERROR(VLOOKUP(Q180,Таблица1[],5,0),0))</f>
        <v>0</v>
      </c>
      <c r="AO180" t="str">
        <f>_xlfn.CONCAT(IF(MOD(Table3[[#Headers],[10]],2),"", ", 0x"), IFERROR(VLOOKUP(R180,Таблица1[],5,0),0))</f>
        <v>, 0x0</v>
      </c>
      <c r="AP180" t="str">
        <f>_xlfn.CONCAT(IF(MOD(Table3[[#Headers],[9]],2),"", ", 0x"), IFERROR(VLOOKUP(S180,Таблица1[],5,0),0))</f>
        <v>0</v>
      </c>
      <c r="AQ180" t="str">
        <f>_xlfn.CONCAT(IF(MOD(Table3[[#Headers],[8]],2),"", ", 0x"), IFERROR(VLOOKUP(T180,Таблица1[],5,0),0))</f>
        <v>, 0x0</v>
      </c>
      <c r="AR180" t="str">
        <f>_xlfn.CONCAT(IF(MOD(Table3[[#Headers],[7]],2),"", ", 0x"), IFERROR(VLOOKUP(U180,Таблица1[],5,0),0))</f>
        <v>0</v>
      </c>
      <c r="AS180" t="str">
        <f>_xlfn.CONCAT(IF(MOD(Table3[[#Headers],[6]],2),"", ", 0x"), IFERROR(VLOOKUP(V180,Таблица1[],5,0),0))</f>
        <v>, 0x0</v>
      </c>
      <c r="AT180" t="str">
        <f>_xlfn.CONCAT(IF(MOD(Table3[[#Headers],[5]],2),"", ", 0x"), IFERROR(VLOOKUP(W180,Таблица1[],5,0),0))</f>
        <v>0</v>
      </c>
      <c r="AU180" t="str">
        <f>_xlfn.CONCAT(IF(MOD(Table3[[#Headers],[4]],2),"", ", 0x"), IFERROR(VLOOKUP(X180,Таблица1[],5,0),0))</f>
        <v>, 0x0</v>
      </c>
      <c r="AV180" t="str">
        <f>_xlfn.CONCAT(IF(MOD(Table3[[#Headers],[3]],2),"", ", 0x"), IFERROR(VLOOKUP(Y180,Таблица1[],5,0),0))</f>
        <v>0</v>
      </c>
      <c r="AW180" t="str">
        <f>_xlfn.CONCAT(IF(MOD(Table3[[#Headers],[2]],2),"", ", 0x"), IFERROR(VLOOKUP(Z180,Таблица1[],5,0),0))</f>
        <v>, 0x0</v>
      </c>
      <c r="AX180" t="str">
        <f>_xlfn.CONCAT(IF(MOD(Table3[[#Headers],[1]],2),"", ", 0x"), IFERROR(VLOOKUP(AA180,Таблица1[],5,0),0))</f>
        <v>0</v>
      </c>
    </row>
    <row r="181" spans="2:50" x14ac:dyDescent="0.45">
      <c r="B181" s="43">
        <v>64</v>
      </c>
      <c r="C181" s="43">
        <v>0</v>
      </c>
      <c r="D181" s="43">
        <v>20</v>
      </c>
      <c r="E181" s="43">
        <v>1</v>
      </c>
      <c r="F181" t="str">
        <f t="shared" si="4"/>
        <v xml:space="preserve">64,0,20,1 </v>
      </c>
      <c r="AC181" t="str">
        <f>CONCATENATE($X$2,F181,Table3[[#This Row],[20]],Table3[[#This Row],[19]],Table3[[#This Row],[18]],Table3[[#This Row],[17]],Table3[[#This Row],[16]],Table3[[#This Row],[15]],Table3[[#This Row],[14]],Table3[[#This Row],[13]],Table3[[#This Row],[12]],Table3[[#This Row],[11]],Table3[[#This Row],[10]],Table3[[#This Row],[9]],Table3[[#This Row],[8]],Table3[[#This Row],[7]],Table3[[#This Row],[6]],Table3[[#This Row],[5]],Table3[[#This Row],[4]],Table3[[#This Row],[3]],Table3[[#This Row],[2]],Table3[[#This Row],[1]])</f>
        <v>.DB   64,0,20,1 , 0x00, 0x00, 0x00, 0x00, 0x00, 0x00, 0x00, 0x00, 0x00, 0x00</v>
      </c>
      <c r="AD181" s="43" t="s">
        <v>24</v>
      </c>
      <c r="AE181" t="str">
        <f>_xlfn.CONCAT(IF(MOD(Table3[[#Headers],[20]],2),"", ", 0x"), IFERROR(VLOOKUP(H181,Таблица1[],5,0),0))</f>
        <v>, 0x0</v>
      </c>
      <c r="AF181" t="str">
        <f>_xlfn.CONCAT(IF(MOD(Table3[[#Headers],[19]],2),"", ", 0x"), IFERROR(VLOOKUP(I181,Таблица1[],5,0),0))</f>
        <v>0</v>
      </c>
      <c r="AG181" t="str">
        <f>_xlfn.CONCAT(IF(MOD(Table3[[#Headers],[18]],2),"", ", 0x"), IFERROR(VLOOKUP(J181,Таблица1[],5,0),0))</f>
        <v>, 0x0</v>
      </c>
      <c r="AH181" t="str">
        <f>_xlfn.CONCAT(IF(MOD(Table3[[#Headers],[17]],2),"", ", 0x"), IFERROR(VLOOKUP(K181,Таблица1[],5,0),0))</f>
        <v>0</v>
      </c>
      <c r="AI181" t="str">
        <f>_xlfn.CONCAT(IF(MOD(Table3[[#Headers],[16]],2),"", ", 0x"), IFERROR(VLOOKUP(L181,Таблица1[],5,0),0))</f>
        <v>, 0x0</v>
      </c>
      <c r="AJ181" t="str">
        <f>_xlfn.CONCAT(IF(MOD(Table3[[#Headers],[15]],2),"", ", 0x"), IFERROR(VLOOKUP(M181,Таблица1[],5,0),0))</f>
        <v>0</v>
      </c>
      <c r="AK181" t="str">
        <f>_xlfn.CONCAT(IF(MOD(Table3[[#Headers],[14]],2),"", ", 0x"), IFERROR(VLOOKUP(N181,Таблица1[],5,0),0))</f>
        <v>, 0x0</v>
      </c>
      <c r="AL181" t="str">
        <f>_xlfn.CONCAT(IF(MOD(Table3[[#Headers],[13]],2),"", ", 0x"), IFERROR(VLOOKUP(O181,Таблица1[],5,0),0))</f>
        <v>0</v>
      </c>
      <c r="AM181" t="str">
        <f>_xlfn.CONCAT(IF(MOD(Table3[[#Headers],[12]],2),"", ", 0x"), IFERROR(VLOOKUP(P181,Таблица1[],5,0),0))</f>
        <v>, 0x0</v>
      </c>
      <c r="AN181" t="str">
        <f>_xlfn.CONCAT(IF(MOD(Table3[[#Headers],[11]],2),"", ", 0x"), IFERROR(VLOOKUP(Q181,Таблица1[],5,0),0))</f>
        <v>0</v>
      </c>
      <c r="AO181" t="str">
        <f>_xlfn.CONCAT(IF(MOD(Table3[[#Headers],[10]],2),"", ", 0x"), IFERROR(VLOOKUP(R181,Таблица1[],5,0),0))</f>
        <v>, 0x0</v>
      </c>
      <c r="AP181" t="str">
        <f>_xlfn.CONCAT(IF(MOD(Table3[[#Headers],[9]],2),"", ", 0x"), IFERROR(VLOOKUP(S181,Таблица1[],5,0),0))</f>
        <v>0</v>
      </c>
      <c r="AQ181" t="str">
        <f>_xlfn.CONCAT(IF(MOD(Table3[[#Headers],[8]],2),"", ", 0x"), IFERROR(VLOOKUP(T181,Таблица1[],5,0),0))</f>
        <v>, 0x0</v>
      </c>
      <c r="AR181" t="str">
        <f>_xlfn.CONCAT(IF(MOD(Table3[[#Headers],[7]],2),"", ", 0x"), IFERROR(VLOOKUP(U181,Таблица1[],5,0),0))</f>
        <v>0</v>
      </c>
      <c r="AS181" t="str">
        <f>_xlfn.CONCAT(IF(MOD(Table3[[#Headers],[6]],2),"", ", 0x"), IFERROR(VLOOKUP(V181,Таблица1[],5,0),0))</f>
        <v>, 0x0</v>
      </c>
      <c r="AT181" t="str">
        <f>_xlfn.CONCAT(IF(MOD(Table3[[#Headers],[5]],2),"", ", 0x"), IFERROR(VLOOKUP(W181,Таблица1[],5,0),0))</f>
        <v>0</v>
      </c>
      <c r="AU181" t="str">
        <f>_xlfn.CONCAT(IF(MOD(Table3[[#Headers],[4]],2),"", ", 0x"), IFERROR(VLOOKUP(X181,Таблица1[],5,0),0))</f>
        <v>, 0x0</v>
      </c>
      <c r="AV181" t="str">
        <f>_xlfn.CONCAT(IF(MOD(Table3[[#Headers],[3]],2),"", ", 0x"), IFERROR(VLOOKUP(Y181,Таблица1[],5,0),0))</f>
        <v>0</v>
      </c>
      <c r="AW181" t="str">
        <f>_xlfn.CONCAT(IF(MOD(Table3[[#Headers],[2]],2),"", ", 0x"), IFERROR(VLOOKUP(Z181,Таблица1[],5,0),0))</f>
        <v>, 0x0</v>
      </c>
      <c r="AX181" t="str">
        <f>_xlfn.CONCAT(IF(MOD(Table3[[#Headers],[1]],2),"", ", 0x"), IFERROR(VLOOKUP(AA181,Таблица1[],5,0),0))</f>
        <v>0</v>
      </c>
    </row>
    <row r="182" spans="2:50" x14ac:dyDescent="0.45">
      <c r="B182" s="43">
        <v>64</v>
      </c>
      <c r="C182" s="43">
        <v>0</v>
      </c>
      <c r="D182" s="43">
        <v>20</v>
      </c>
      <c r="E182" s="43">
        <v>1</v>
      </c>
      <c r="F182" t="str">
        <f t="shared" si="4"/>
        <v xml:space="preserve">64,0,20,1 </v>
      </c>
      <c r="AC182" t="str">
        <f>CONCATENATE($X$2,F182,Table3[[#This Row],[20]],Table3[[#This Row],[19]],Table3[[#This Row],[18]],Table3[[#This Row],[17]],Table3[[#This Row],[16]],Table3[[#This Row],[15]],Table3[[#This Row],[14]],Table3[[#This Row],[13]],Table3[[#This Row],[12]],Table3[[#This Row],[11]],Table3[[#This Row],[10]],Table3[[#This Row],[9]],Table3[[#This Row],[8]],Table3[[#This Row],[7]],Table3[[#This Row],[6]],Table3[[#This Row],[5]],Table3[[#This Row],[4]],Table3[[#This Row],[3]],Table3[[#This Row],[2]],Table3[[#This Row],[1]])</f>
        <v>.DB   64,0,20,1 , 0x00, 0x00, 0x00, 0x00, 0x00, 0x00, 0x00, 0x00, 0x00, 0x00</v>
      </c>
      <c r="AD182" s="43" t="s">
        <v>24</v>
      </c>
      <c r="AE182" t="str">
        <f>_xlfn.CONCAT(IF(MOD(Table3[[#Headers],[20]],2),"", ", 0x"), IFERROR(VLOOKUP(H182,Таблица1[],5,0),0))</f>
        <v>, 0x0</v>
      </c>
      <c r="AF182" t="str">
        <f>_xlfn.CONCAT(IF(MOD(Table3[[#Headers],[19]],2),"", ", 0x"), IFERROR(VLOOKUP(I182,Таблица1[],5,0),0))</f>
        <v>0</v>
      </c>
      <c r="AG182" t="str">
        <f>_xlfn.CONCAT(IF(MOD(Table3[[#Headers],[18]],2),"", ", 0x"), IFERROR(VLOOKUP(J182,Таблица1[],5,0),0))</f>
        <v>, 0x0</v>
      </c>
      <c r="AH182" t="str">
        <f>_xlfn.CONCAT(IF(MOD(Table3[[#Headers],[17]],2),"", ", 0x"), IFERROR(VLOOKUP(K182,Таблица1[],5,0),0))</f>
        <v>0</v>
      </c>
      <c r="AI182" t="str">
        <f>_xlfn.CONCAT(IF(MOD(Table3[[#Headers],[16]],2),"", ", 0x"), IFERROR(VLOOKUP(L182,Таблица1[],5,0),0))</f>
        <v>, 0x0</v>
      </c>
      <c r="AJ182" t="str">
        <f>_xlfn.CONCAT(IF(MOD(Table3[[#Headers],[15]],2),"", ", 0x"), IFERROR(VLOOKUP(M182,Таблица1[],5,0),0))</f>
        <v>0</v>
      </c>
      <c r="AK182" t="str">
        <f>_xlfn.CONCAT(IF(MOD(Table3[[#Headers],[14]],2),"", ", 0x"), IFERROR(VLOOKUP(N182,Таблица1[],5,0),0))</f>
        <v>, 0x0</v>
      </c>
      <c r="AL182" t="str">
        <f>_xlfn.CONCAT(IF(MOD(Table3[[#Headers],[13]],2),"", ", 0x"), IFERROR(VLOOKUP(O182,Таблица1[],5,0),0))</f>
        <v>0</v>
      </c>
      <c r="AM182" t="str">
        <f>_xlfn.CONCAT(IF(MOD(Table3[[#Headers],[12]],2),"", ", 0x"), IFERROR(VLOOKUP(P182,Таблица1[],5,0),0))</f>
        <v>, 0x0</v>
      </c>
      <c r="AN182" t="str">
        <f>_xlfn.CONCAT(IF(MOD(Table3[[#Headers],[11]],2),"", ", 0x"), IFERROR(VLOOKUP(Q182,Таблица1[],5,0),0))</f>
        <v>0</v>
      </c>
      <c r="AO182" t="str">
        <f>_xlfn.CONCAT(IF(MOD(Table3[[#Headers],[10]],2),"", ", 0x"), IFERROR(VLOOKUP(R182,Таблица1[],5,0),0))</f>
        <v>, 0x0</v>
      </c>
      <c r="AP182" t="str">
        <f>_xlfn.CONCAT(IF(MOD(Table3[[#Headers],[9]],2),"", ", 0x"), IFERROR(VLOOKUP(S182,Таблица1[],5,0),0))</f>
        <v>0</v>
      </c>
      <c r="AQ182" t="str">
        <f>_xlfn.CONCAT(IF(MOD(Table3[[#Headers],[8]],2),"", ", 0x"), IFERROR(VLOOKUP(T182,Таблица1[],5,0),0))</f>
        <v>, 0x0</v>
      </c>
      <c r="AR182" t="str">
        <f>_xlfn.CONCAT(IF(MOD(Table3[[#Headers],[7]],2),"", ", 0x"), IFERROR(VLOOKUP(U182,Таблица1[],5,0),0))</f>
        <v>0</v>
      </c>
      <c r="AS182" t="str">
        <f>_xlfn.CONCAT(IF(MOD(Table3[[#Headers],[6]],2),"", ", 0x"), IFERROR(VLOOKUP(V182,Таблица1[],5,0),0))</f>
        <v>, 0x0</v>
      </c>
      <c r="AT182" t="str">
        <f>_xlfn.CONCAT(IF(MOD(Table3[[#Headers],[5]],2),"", ", 0x"), IFERROR(VLOOKUP(W182,Таблица1[],5,0),0))</f>
        <v>0</v>
      </c>
      <c r="AU182" t="str">
        <f>_xlfn.CONCAT(IF(MOD(Table3[[#Headers],[4]],2),"", ", 0x"), IFERROR(VLOOKUP(X182,Таблица1[],5,0),0))</f>
        <v>, 0x0</v>
      </c>
      <c r="AV182" t="str">
        <f>_xlfn.CONCAT(IF(MOD(Table3[[#Headers],[3]],2),"", ", 0x"), IFERROR(VLOOKUP(Y182,Таблица1[],5,0),0))</f>
        <v>0</v>
      </c>
      <c r="AW182" t="str">
        <f>_xlfn.CONCAT(IF(MOD(Table3[[#Headers],[2]],2),"", ", 0x"), IFERROR(VLOOKUP(Z182,Таблица1[],5,0),0))</f>
        <v>, 0x0</v>
      </c>
      <c r="AX182" t="str">
        <f>_xlfn.CONCAT(IF(MOD(Table3[[#Headers],[1]],2),"", ", 0x"), IFERROR(VLOOKUP(AA182,Таблица1[],5,0),0))</f>
        <v>0</v>
      </c>
    </row>
    <row r="183" spans="2:50" x14ac:dyDescent="0.45">
      <c r="B183" s="43">
        <v>64</v>
      </c>
      <c r="C183" s="43">
        <v>0</v>
      </c>
      <c r="D183" s="43">
        <v>20</v>
      </c>
      <c r="E183" s="43">
        <v>1</v>
      </c>
      <c r="F183" t="str">
        <f t="shared" si="4"/>
        <v xml:space="preserve">64,0,20,1 </v>
      </c>
      <c r="AC183" t="str">
        <f>CONCATENATE($X$2,F183,Table3[[#This Row],[20]],Table3[[#This Row],[19]],Table3[[#This Row],[18]],Table3[[#This Row],[17]],Table3[[#This Row],[16]],Table3[[#This Row],[15]],Table3[[#This Row],[14]],Table3[[#This Row],[13]],Table3[[#This Row],[12]],Table3[[#This Row],[11]],Table3[[#This Row],[10]],Table3[[#This Row],[9]],Table3[[#This Row],[8]],Table3[[#This Row],[7]],Table3[[#This Row],[6]],Table3[[#This Row],[5]],Table3[[#This Row],[4]],Table3[[#This Row],[3]],Table3[[#This Row],[2]],Table3[[#This Row],[1]])</f>
        <v>.DB   64,0,20,1 , 0x00, 0x00, 0x00, 0x00, 0x00, 0x00, 0x00, 0x00, 0x00, 0x00</v>
      </c>
      <c r="AD183" s="43" t="s">
        <v>24</v>
      </c>
      <c r="AE183" t="str">
        <f>_xlfn.CONCAT(IF(MOD(Table3[[#Headers],[20]],2),"", ", 0x"), IFERROR(VLOOKUP(H183,Таблица1[],5,0),0))</f>
        <v>, 0x0</v>
      </c>
      <c r="AF183" t="str">
        <f>_xlfn.CONCAT(IF(MOD(Table3[[#Headers],[19]],2),"", ", 0x"), IFERROR(VLOOKUP(I183,Таблица1[],5,0),0))</f>
        <v>0</v>
      </c>
      <c r="AG183" t="str">
        <f>_xlfn.CONCAT(IF(MOD(Table3[[#Headers],[18]],2),"", ", 0x"), IFERROR(VLOOKUP(J183,Таблица1[],5,0),0))</f>
        <v>, 0x0</v>
      </c>
      <c r="AH183" t="str">
        <f>_xlfn.CONCAT(IF(MOD(Table3[[#Headers],[17]],2),"", ", 0x"), IFERROR(VLOOKUP(K183,Таблица1[],5,0),0))</f>
        <v>0</v>
      </c>
      <c r="AI183" t="str">
        <f>_xlfn.CONCAT(IF(MOD(Table3[[#Headers],[16]],2),"", ", 0x"), IFERROR(VLOOKUP(L183,Таблица1[],5,0),0))</f>
        <v>, 0x0</v>
      </c>
      <c r="AJ183" t="str">
        <f>_xlfn.CONCAT(IF(MOD(Table3[[#Headers],[15]],2),"", ", 0x"), IFERROR(VLOOKUP(M183,Таблица1[],5,0),0))</f>
        <v>0</v>
      </c>
      <c r="AK183" t="str">
        <f>_xlfn.CONCAT(IF(MOD(Table3[[#Headers],[14]],2),"", ", 0x"), IFERROR(VLOOKUP(N183,Таблица1[],5,0),0))</f>
        <v>, 0x0</v>
      </c>
      <c r="AL183" t="str">
        <f>_xlfn.CONCAT(IF(MOD(Table3[[#Headers],[13]],2),"", ", 0x"), IFERROR(VLOOKUP(O183,Таблица1[],5,0),0))</f>
        <v>0</v>
      </c>
      <c r="AM183" t="str">
        <f>_xlfn.CONCAT(IF(MOD(Table3[[#Headers],[12]],2),"", ", 0x"), IFERROR(VLOOKUP(P183,Таблица1[],5,0),0))</f>
        <v>, 0x0</v>
      </c>
      <c r="AN183" t="str">
        <f>_xlfn.CONCAT(IF(MOD(Table3[[#Headers],[11]],2),"", ", 0x"), IFERROR(VLOOKUP(Q183,Таблица1[],5,0),0))</f>
        <v>0</v>
      </c>
      <c r="AO183" t="str">
        <f>_xlfn.CONCAT(IF(MOD(Table3[[#Headers],[10]],2),"", ", 0x"), IFERROR(VLOOKUP(R183,Таблица1[],5,0),0))</f>
        <v>, 0x0</v>
      </c>
      <c r="AP183" t="str">
        <f>_xlfn.CONCAT(IF(MOD(Table3[[#Headers],[9]],2),"", ", 0x"), IFERROR(VLOOKUP(S183,Таблица1[],5,0),0))</f>
        <v>0</v>
      </c>
      <c r="AQ183" t="str">
        <f>_xlfn.CONCAT(IF(MOD(Table3[[#Headers],[8]],2),"", ", 0x"), IFERROR(VLOOKUP(T183,Таблица1[],5,0),0))</f>
        <v>, 0x0</v>
      </c>
      <c r="AR183" t="str">
        <f>_xlfn.CONCAT(IF(MOD(Table3[[#Headers],[7]],2),"", ", 0x"), IFERROR(VLOOKUP(U183,Таблица1[],5,0),0))</f>
        <v>0</v>
      </c>
      <c r="AS183" t="str">
        <f>_xlfn.CONCAT(IF(MOD(Table3[[#Headers],[6]],2),"", ", 0x"), IFERROR(VLOOKUP(V183,Таблица1[],5,0),0))</f>
        <v>, 0x0</v>
      </c>
      <c r="AT183" t="str">
        <f>_xlfn.CONCAT(IF(MOD(Table3[[#Headers],[5]],2),"", ", 0x"), IFERROR(VLOOKUP(W183,Таблица1[],5,0),0))</f>
        <v>0</v>
      </c>
      <c r="AU183" t="str">
        <f>_xlfn.CONCAT(IF(MOD(Table3[[#Headers],[4]],2),"", ", 0x"), IFERROR(VLOOKUP(X183,Таблица1[],5,0),0))</f>
        <v>, 0x0</v>
      </c>
      <c r="AV183" t="str">
        <f>_xlfn.CONCAT(IF(MOD(Table3[[#Headers],[3]],2),"", ", 0x"), IFERROR(VLOOKUP(Y183,Таблица1[],5,0),0))</f>
        <v>0</v>
      </c>
      <c r="AW183" t="str">
        <f>_xlfn.CONCAT(IF(MOD(Table3[[#Headers],[2]],2),"", ", 0x"), IFERROR(VLOOKUP(Z183,Таблица1[],5,0),0))</f>
        <v>, 0x0</v>
      </c>
      <c r="AX183" t="str">
        <f>_xlfn.CONCAT(IF(MOD(Table3[[#Headers],[1]],2),"", ", 0x"), IFERROR(VLOOKUP(AA183,Таблица1[],5,0),0))</f>
        <v>0</v>
      </c>
    </row>
    <row r="184" spans="2:50" x14ac:dyDescent="0.45">
      <c r="B184" s="43">
        <v>64</v>
      </c>
      <c r="C184" s="43">
        <v>0</v>
      </c>
      <c r="D184" s="43">
        <v>20</v>
      </c>
      <c r="E184" s="43">
        <v>1</v>
      </c>
      <c r="F184" t="str">
        <f t="shared" si="4"/>
        <v xml:space="preserve">64,0,20,1 </v>
      </c>
      <c r="P184" s="51"/>
      <c r="Q184" s="51"/>
      <c r="R184" s="51"/>
      <c r="S184" s="51"/>
      <c r="T184" s="51"/>
      <c r="U184" s="51"/>
      <c r="V184" s="51"/>
      <c r="W184" s="51"/>
      <c r="X184" s="51"/>
      <c r="Y184" s="51"/>
      <c r="Z184" s="51"/>
      <c r="AA184" s="51" t="s">
        <v>31</v>
      </c>
      <c r="AC184" t="str">
        <f>CONCATENATE($X$2,F184,Table3[[#This Row],[20]],Table3[[#This Row],[19]],Table3[[#This Row],[18]],Table3[[#This Row],[17]],Table3[[#This Row],[16]],Table3[[#This Row],[15]],Table3[[#This Row],[14]],Table3[[#This Row],[13]],Table3[[#This Row],[12]],Table3[[#This Row],[11]],Table3[[#This Row],[10]],Table3[[#This Row],[9]],Table3[[#This Row],[8]],Table3[[#This Row],[7]],Table3[[#This Row],[6]],Table3[[#This Row],[5]],Table3[[#This Row],[4]],Table3[[#This Row],[3]],Table3[[#This Row],[2]],Table3[[#This Row],[1]])</f>
        <v>.DB   64,0,20,1 , 0x00, 0x00, 0x00, 0x00, 0x00, 0x00, 0x00, 0x00, 0x00, 0x01</v>
      </c>
      <c r="AD184" s="43" t="s">
        <v>24</v>
      </c>
      <c r="AE184" t="str">
        <f>_xlfn.CONCAT(IF(MOD(Table3[[#Headers],[20]],2),"", ", 0x"), IFERROR(VLOOKUP(H184,Таблица1[],5,0),0))</f>
        <v>, 0x0</v>
      </c>
      <c r="AF184" t="str">
        <f>_xlfn.CONCAT(IF(MOD(Table3[[#Headers],[19]],2),"", ", 0x"), IFERROR(VLOOKUP(I184,Таблица1[],5,0),0))</f>
        <v>0</v>
      </c>
      <c r="AG184" t="str">
        <f>_xlfn.CONCAT(IF(MOD(Table3[[#Headers],[18]],2),"", ", 0x"), IFERROR(VLOOKUP(J184,Таблица1[],5,0),0))</f>
        <v>, 0x0</v>
      </c>
      <c r="AH184" t="str">
        <f>_xlfn.CONCAT(IF(MOD(Table3[[#Headers],[17]],2),"", ", 0x"), IFERROR(VLOOKUP(K184,Таблица1[],5,0),0))</f>
        <v>0</v>
      </c>
      <c r="AI184" t="str">
        <f>_xlfn.CONCAT(IF(MOD(Table3[[#Headers],[16]],2),"", ", 0x"), IFERROR(VLOOKUP(L184,Таблица1[],5,0),0))</f>
        <v>, 0x0</v>
      </c>
      <c r="AJ184" t="str">
        <f>_xlfn.CONCAT(IF(MOD(Table3[[#Headers],[15]],2),"", ", 0x"), IFERROR(VLOOKUP(M184,Таблица1[],5,0),0))</f>
        <v>0</v>
      </c>
      <c r="AK184" t="str">
        <f>_xlfn.CONCAT(IF(MOD(Table3[[#Headers],[14]],2),"", ", 0x"), IFERROR(VLOOKUP(N184,Таблица1[],5,0),0))</f>
        <v>, 0x0</v>
      </c>
      <c r="AL184" t="str">
        <f>_xlfn.CONCAT(IF(MOD(Table3[[#Headers],[13]],2),"", ", 0x"), IFERROR(VLOOKUP(O184,Таблица1[],5,0),0))</f>
        <v>0</v>
      </c>
      <c r="AM184" t="str">
        <f>_xlfn.CONCAT(IF(MOD(Table3[[#Headers],[12]],2),"", ", 0x"), IFERROR(VLOOKUP(P184,Таблица1[],5,0),0))</f>
        <v>, 0x0</v>
      </c>
      <c r="AN184" t="str">
        <f>_xlfn.CONCAT(IF(MOD(Table3[[#Headers],[11]],2),"", ", 0x"), IFERROR(VLOOKUP(Q184,Таблица1[],5,0),0))</f>
        <v>0</v>
      </c>
      <c r="AO184" t="str">
        <f>_xlfn.CONCAT(IF(MOD(Table3[[#Headers],[10]],2),"", ", 0x"), IFERROR(VLOOKUP(R184,Таблица1[],5,0),0))</f>
        <v>, 0x0</v>
      </c>
      <c r="AP184" t="str">
        <f>_xlfn.CONCAT(IF(MOD(Table3[[#Headers],[9]],2),"", ", 0x"), IFERROR(VLOOKUP(S184,Таблица1[],5,0),0))</f>
        <v>0</v>
      </c>
      <c r="AQ184" t="str">
        <f>_xlfn.CONCAT(IF(MOD(Table3[[#Headers],[8]],2),"", ", 0x"), IFERROR(VLOOKUP(T184,Таблица1[],5,0),0))</f>
        <v>, 0x0</v>
      </c>
      <c r="AR184" t="str">
        <f>_xlfn.CONCAT(IF(MOD(Table3[[#Headers],[7]],2),"", ", 0x"), IFERROR(VLOOKUP(U184,Таблица1[],5,0),0))</f>
        <v>0</v>
      </c>
      <c r="AS184" t="str">
        <f>_xlfn.CONCAT(IF(MOD(Table3[[#Headers],[6]],2),"", ", 0x"), IFERROR(VLOOKUP(V184,Таблица1[],5,0),0))</f>
        <v>, 0x0</v>
      </c>
      <c r="AT184" t="str">
        <f>_xlfn.CONCAT(IF(MOD(Table3[[#Headers],[5]],2),"", ", 0x"), IFERROR(VLOOKUP(W184,Таблица1[],5,0),0))</f>
        <v>0</v>
      </c>
      <c r="AU184" t="str">
        <f>_xlfn.CONCAT(IF(MOD(Table3[[#Headers],[4]],2),"", ", 0x"), IFERROR(VLOOKUP(X184,Таблица1[],5,0),0))</f>
        <v>, 0x0</v>
      </c>
      <c r="AV184" t="str">
        <f>_xlfn.CONCAT(IF(MOD(Table3[[#Headers],[3]],2),"", ", 0x"), IFERROR(VLOOKUP(Y184,Таблица1[],5,0),0))</f>
        <v>0</v>
      </c>
      <c r="AW184" t="str">
        <f>_xlfn.CONCAT(IF(MOD(Table3[[#Headers],[2]],2),"", ", 0x"), IFERROR(VLOOKUP(Z184,Таблица1[],5,0),0))</f>
        <v>, 0x0</v>
      </c>
      <c r="AX184" t="str">
        <f>_xlfn.CONCAT(IF(MOD(Table3[[#Headers],[1]],2),"", ", 0x"), IFERROR(VLOOKUP(AA184,Таблица1[],5,0),0))</f>
        <v>1</v>
      </c>
    </row>
    <row r="185" spans="2:50" x14ac:dyDescent="0.45">
      <c r="B185" s="43">
        <v>64</v>
      </c>
      <c r="C185" s="43">
        <v>0</v>
      </c>
      <c r="D185" s="43">
        <v>20</v>
      </c>
      <c r="E185" s="43">
        <v>1</v>
      </c>
      <c r="F185" t="str">
        <f t="shared" si="4"/>
        <v xml:space="preserve">64,0,20,1 </v>
      </c>
      <c r="P185" s="51"/>
      <c r="Q185" s="51"/>
      <c r="R185" s="51"/>
      <c r="S185" s="51"/>
      <c r="T185" s="51"/>
      <c r="U185" s="51"/>
      <c r="V185" s="51"/>
      <c r="W185" s="51"/>
      <c r="X185" s="51"/>
      <c r="Y185" s="51"/>
      <c r="Z185" s="51" t="s">
        <v>31</v>
      </c>
      <c r="AA185" s="51" t="s">
        <v>32</v>
      </c>
      <c r="AC185" t="str">
        <f>CONCATENATE($X$2,F185,Table3[[#This Row],[20]],Table3[[#This Row],[19]],Table3[[#This Row],[18]],Table3[[#This Row],[17]],Table3[[#This Row],[16]],Table3[[#This Row],[15]],Table3[[#This Row],[14]],Table3[[#This Row],[13]],Table3[[#This Row],[12]],Table3[[#This Row],[11]],Table3[[#This Row],[10]],Table3[[#This Row],[9]],Table3[[#This Row],[8]],Table3[[#This Row],[7]],Table3[[#This Row],[6]],Table3[[#This Row],[5]],Table3[[#This Row],[4]],Table3[[#This Row],[3]],Table3[[#This Row],[2]],Table3[[#This Row],[1]])</f>
        <v>.DB   64,0,20,1 , 0x00, 0x00, 0x00, 0x00, 0x00, 0x00, 0x00, 0x00, 0x00, 0x12</v>
      </c>
      <c r="AD185" s="43" t="s">
        <v>24</v>
      </c>
      <c r="AE185" t="str">
        <f>_xlfn.CONCAT(IF(MOD(Table3[[#Headers],[20]],2),"", ", 0x"), IFERROR(VLOOKUP(H185,Таблица1[],5,0),0))</f>
        <v>, 0x0</v>
      </c>
      <c r="AF185" t="str">
        <f>_xlfn.CONCAT(IF(MOD(Table3[[#Headers],[19]],2),"", ", 0x"), IFERROR(VLOOKUP(I185,Таблица1[],5,0),0))</f>
        <v>0</v>
      </c>
      <c r="AG185" t="str">
        <f>_xlfn.CONCAT(IF(MOD(Table3[[#Headers],[18]],2),"", ", 0x"), IFERROR(VLOOKUP(J185,Таблица1[],5,0),0))</f>
        <v>, 0x0</v>
      </c>
      <c r="AH185" t="str">
        <f>_xlfn.CONCAT(IF(MOD(Table3[[#Headers],[17]],2),"", ", 0x"), IFERROR(VLOOKUP(K185,Таблица1[],5,0),0))</f>
        <v>0</v>
      </c>
      <c r="AI185" t="str">
        <f>_xlfn.CONCAT(IF(MOD(Table3[[#Headers],[16]],2),"", ", 0x"), IFERROR(VLOOKUP(L185,Таблица1[],5,0),0))</f>
        <v>, 0x0</v>
      </c>
      <c r="AJ185" t="str">
        <f>_xlfn.CONCAT(IF(MOD(Table3[[#Headers],[15]],2),"", ", 0x"), IFERROR(VLOOKUP(M185,Таблица1[],5,0),0))</f>
        <v>0</v>
      </c>
      <c r="AK185" t="str">
        <f>_xlfn.CONCAT(IF(MOD(Table3[[#Headers],[14]],2),"", ", 0x"), IFERROR(VLOOKUP(N185,Таблица1[],5,0),0))</f>
        <v>, 0x0</v>
      </c>
      <c r="AL185" t="str">
        <f>_xlfn.CONCAT(IF(MOD(Table3[[#Headers],[13]],2),"", ", 0x"), IFERROR(VLOOKUP(O185,Таблица1[],5,0),0))</f>
        <v>0</v>
      </c>
      <c r="AM185" t="str">
        <f>_xlfn.CONCAT(IF(MOD(Table3[[#Headers],[12]],2),"", ", 0x"), IFERROR(VLOOKUP(P185,Таблица1[],5,0),0))</f>
        <v>, 0x0</v>
      </c>
      <c r="AN185" t="str">
        <f>_xlfn.CONCAT(IF(MOD(Table3[[#Headers],[11]],2),"", ", 0x"), IFERROR(VLOOKUP(Q185,Таблица1[],5,0),0))</f>
        <v>0</v>
      </c>
      <c r="AO185" t="str">
        <f>_xlfn.CONCAT(IF(MOD(Table3[[#Headers],[10]],2),"", ", 0x"), IFERROR(VLOOKUP(R185,Таблица1[],5,0),0))</f>
        <v>, 0x0</v>
      </c>
      <c r="AP185" t="str">
        <f>_xlfn.CONCAT(IF(MOD(Table3[[#Headers],[9]],2),"", ", 0x"), IFERROR(VLOOKUP(S185,Таблица1[],5,0),0))</f>
        <v>0</v>
      </c>
      <c r="AQ185" t="str">
        <f>_xlfn.CONCAT(IF(MOD(Table3[[#Headers],[8]],2),"", ", 0x"), IFERROR(VLOOKUP(T185,Таблица1[],5,0),0))</f>
        <v>, 0x0</v>
      </c>
      <c r="AR185" t="str">
        <f>_xlfn.CONCAT(IF(MOD(Table3[[#Headers],[7]],2),"", ", 0x"), IFERROR(VLOOKUP(U185,Таблица1[],5,0),0))</f>
        <v>0</v>
      </c>
      <c r="AS185" t="str">
        <f>_xlfn.CONCAT(IF(MOD(Table3[[#Headers],[6]],2),"", ", 0x"), IFERROR(VLOOKUP(V185,Таблица1[],5,0),0))</f>
        <v>, 0x0</v>
      </c>
      <c r="AT185" t="str">
        <f>_xlfn.CONCAT(IF(MOD(Table3[[#Headers],[5]],2),"", ", 0x"), IFERROR(VLOOKUP(W185,Таблица1[],5,0),0))</f>
        <v>0</v>
      </c>
      <c r="AU185" t="str">
        <f>_xlfn.CONCAT(IF(MOD(Table3[[#Headers],[4]],2),"", ", 0x"), IFERROR(VLOOKUP(X185,Таблица1[],5,0),0))</f>
        <v>, 0x0</v>
      </c>
      <c r="AV185" t="str">
        <f>_xlfn.CONCAT(IF(MOD(Table3[[#Headers],[3]],2),"", ", 0x"), IFERROR(VLOOKUP(Y185,Таблица1[],5,0),0))</f>
        <v>0</v>
      </c>
      <c r="AW185" t="str">
        <f>_xlfn.CONCAT(IF(MOD(Table3[[#Headers],[2]],2),"", ", 0x"), IFERROR(VLOOKUP(Z185,Таблица1[],5,0),0))</f>
        <v>, 0x1</v>
      </c>
      <c r="AX185" t="str">
        <f>_xlfn.CONCAT(IF(MOD(Table3[[#Headers],[1]],2),"", ", 0x"), IFERROR(VLOOKUP(AA185,Таблица1[],5,0),0))</f>
        <v>2</v>
      </c>
    </row>
    <row r="186" spans="2:50" x14ac:dyDescent="0.45">
      <c r="B186" s="43">
        <v>64</v>
      </c>
      <c r="C186" s="43">
        <v>0</v>
      </c>
      <c r="D186" s="43">
        <v>20</v>
      </c>
      <c r="E186" s="43">
        <v>1</v>
      </c>
      <c r="F186" t="str">
        <f t="shared" si="4"/>
        <v xml:space="preserve">64,0,20,1 </v>
      </c>
      <c r="P186" s="51"/>
      <c r="Q186" s="51"/>
      <c r="R186" s="51"/>
      <c r="S186" s="51"/>
      <c r="T186" s="51"/>
      <c r="U186" s="51"/>
      <c r="V186" s="51"/>
      <c r="W186" s="51"/>
      <c r="X186" s="51"/>
      <c r="Y186" s="51" t="s">
        <v>31</v>
      </c>
      <c r="Z186" s="51" t="s">
        <v>32</v>
      </c>
      <c r="AA186" s="51" t="s">
        <v>33</v>
      </c>
      <c r="AC186" t="str">
        <f>CONCATENATE($X$2,F186,Table3[[#This Row],[20]],Table3[[#This Row],[19]],Table3[[#This Row],[18]],Table3[[#This Row],[17]],Table3[[#This Row],[16]],Table3[[#This Row],[15]],Table3[[#This Row],[14]],Table3[[#This Row],[13]],Table3[[#This Row],[12]],Table3[[#This Row],[11]],Table3[[#This Row],[10]],Table3[[#This Row],[9]],Table3[[#This Row],[8]],Table3[[#This Row],[7]],Table3[[#This Row],[6]],Table3[[#This Row],[5]],Table3[[#This Row],[4]],Table3[[#This Row],[3]],Table3[[#This Row],[2]],Table3[[#This Row],[1]])</f>
        <v>.DB   64,0,20,1 , 0x00, 0x00, 0x00, 0x00, 0x00, 0x00, 0x00, 0x00, 0x01, 0x23</v>
      </c>
      <c r="AD186" s="43" t="s">
        <v>24</v>
      </c>
      <c r="AE186" t="str">
        <f>_xlfn.CONCAT(IF(MOD(Table3[[#Headers],[20]],2),"", ", 0x"), IFERROR(VLOOKUP(H186,Таблица1[],5,0),0))</f>
        <v>, 0x0</v>
      </c>
      <c r="AF186" t="str">
        <f>_xlfn.CONCAT(IF(MOD(Table3[[#Headers],[19]],2),"", ", 0x"), IFERROR(VLOOKUP(I186,Таблица1[],5,0),0))</f>
        <v>0</v>
      </c>
      <c r="AG186" t="str">
        <f>_xlfn.CONCAT(IF(MOD(Table3[[#Headers],[18]],2),"", ", 0x"), IFERROR(VLOOKUP(J186,Таблица1[],5,0),0))</f>
        <v>, 0x0</v>
      </c>
      <c r="AH186" t="str">
        <f>_xlfn.CONCAT(IF(MOD(Table3[[#Headers],[17]],2),"", ", 0x"), IFERROR(VLOOKUP(K186,Таблица1[],5,0),0))</f>
        <v>0</v>
      </c>
      <c r="AI186" t="str">
        <f>_xlfn.CONCAT(IF(MOD(Table3[[#Headers],[16]],2),"", ", 0x"), IFERROR(VLOOKUP(L186,Таблица1[],5,0),0))</f>
        <v>, 0x0</v>
      </c>
      <c r="AJ186" t="str">
        <f>_xlfn.CONCAT(IF(MOD(Table3[[#Headers],[15]],2),"", ", 0x"), IFERROR(VLOOKUP(M186,Таблица1[],5,0),0))</f>
        <v>0</v>
      </c>
      <c r="AK186" t="str">
        <f>_xlfn.CONCAT(IF(MOD(Table3[[#Headers],[14]],2),"", ", 0x"), IFERROR(VLOOKUP(N186,Таблица1[],5,0),0))</f>
        <v>, 0x0</v>
      </c>
      <c r="AL186" t="str">
        <f>_xlfn.CONCAT(IF(MOD(Table3[[#Headers],[13]],2),"", ", 0x"), IFERROR(VLOOKUP(O186,Таблица1[],5,0),0))</f>
        <v>0</v>
      </c>
      <c r="AM186" t="str">
        <f>_xlfn.CONCAT(IF(MOD(Table3[[#Headers],[12]],2),"", ", 0x"), IFERROR(VLOOKUP(P186,Таблица1[],5,0),0))</f>
        <v>, 0x0</v>
      </c>
      <c r="AN186" t="str">
        <f>_xlfn.CONCAT(IF(MOD(Table3[[#Headers],[11]],2),"", ", 0x"), IFERROR(VLOOKUP(Q186,Таблица1[],5,0),0))</f>
        <v>0</v>
      </c>
      <c r="AO186" t="str">
        <f>_xlfn.CONCAT(IF(MOD(Table3[[#Headers],[10]],2),"", ", 0x"), IFERROR(VLOOKUP(R186,Таблица1[],5,0),0))</f>
        <v>, 0x0</v>
      </c>
      <c r="AP186" t="str">
        <f>_xlfn.CONCAT(IF(MOD(Table3[[#Headers],[9]],2),"", ", 0x"), IFERROR(VLOOKUP(S186,Таблица1[],5,0),0))</f>
        <v>0</v>
      </c>
      <c r="AQ186" t="str">
        <f>_xlfn.CONCAT(IF(MOD(Table3[[#Headers],[8]],2),"", ", 0x"), IFERROR(VLOOKUP(T186,Таблица1[],5,0),0))</f>
        <v>, 0x0</v>
      </c>
      <c r="AR186" t="str">
        <f>_xlfn.CONCAT(IF(MOD(Table3[[#Headers],[7]],2),"", ", 0x"), IFERROR(VLOOKUP(U186,Таблица1[],5,0),0))</f>
        <v>0</v>
      </c>
      <c r="AS186" t="str">
        <f>_xlfn.CONCAT(IF(MOD(Table3[[#Headers],[6]],2),"", ", 0x"), IFERROR(VLOOKUP(V186,Таблица1[],5,0),0))</f>
        <v>, 0x0</v>
      </c>
      <c r="AT186" t="str">
        <f>_xlfn.CONCAT(IF(MOD(Table3[[#Headers],[5]],2),"", ", 0x"), IFERROR(VLOOKUP(W186,Таблица1[],5,0),0))</f>
        <v>0</v>
      </c>
      <c r="AU186" t="str">
        <f>_xlfn.CONCAT(IF(MOD(Table3[[#Headers],[4]],2),"", ", 0x"), IFERROR(VLOOKUP(X186,Таблица1[],5,0),0))</f>
        <v>, 0x0</v>
      </c>
      <c r="AV186" t="str">
        <f>_xlfn.CONCAT(IF(MOD(Table3[[#Headers],[3]],2),"", ", 0x"), IFERROR(VLOOKUP(Y186,Таблица1[],5,0),0))</f>
        <v>1</v>
      </c>
      <c r="AW186" t="str">
        <f>_xlfn.CONCAT(IF(MOD(Table3[[#Headers],[2]],2),"", ", 0x"), IFERROR(VLOOKUP(Z186,Таблица1[],5,0),0))</f>
        <v>, 0x2</v>
      </c>
      <c r="AX186" t="str">
        <f>_xlfn.CONCAT(IF(MOD(Table3[[#Headers],[1]],2),"", ", 0x"), IFERROR(VLOOKUP(AA186,Таблица1[],5,0),0))</f>
        <v>3</v>
      </c>
    </row>
    <row r="187" spans="2:50" x14ac:dyDescent="0.45">
      <c r="B187" s="43">
        <v>64</v>
      </c>
      <c r="C187" s="43">
        <v>0</v>
      </c>
      <c r="D187" s="43">
        <v>20</v>
      </c>
      <c r="E187" s="43">
        <v>1</v>
      </c>
      <c r="F187" t="str">
        <f t="shared" si="4"/>
        <v xml:space="preserve">64,0,20,1 </v>
      </c>
      <c r="P187" s="51"/>
      <c r="Q187" s="51"/>
      <c r="R187" s="51"/>
      <c r="S187" s="51"/>
      <c r="T187" s="51"/>
      <c r="U187" s="51"/>
      <c r="V187" s="51"/>
      <c r="W187" s="51"/>
      <c r="X187" s="51" t="s">
        <v>31</v>
      </c>
      <c r="Y187" s="51" t="s">
        <v>32</v>
      </c>
      <c r="Z187" s="51" t="s">
        <v>33</v>
      </c>
      <c r="AA187" s="51" t="s">
        <v>35</v>
      </c>
      <c r="AC187" t="str">
        <f>CONCATENATE($X$2,F187,Table3[[#This Row],[20]],Table3[[#This Row],[19]],Table3[[#This Row],[18]],Table3[[#This Row],[17]],Table3[[#This Row],[16]],Table3[[#This Row],[15]],Table3[[#This Row],[14]],Table3[[#This Row],[13]],Table3[[#This Row],[12]],Table3[[#This Row],[11]],Table3[[#This Row],[10]],Table3[[#This Row],[9]],Table3[[#This Row],[8]],Table3[[#This Row],[7]],Table3[[#This Row],[6]],Table3[[#This Row],[5]],Table3[[#This Row],[4]],Table3[[#This Row],[3]],Table3[[#This Row],[2]],Table3[[#This Row],[1]])</f>
        <v>.DB   64,0,20,1 , 0x00, 0x00, 0x00, 0x00, 0x00, 0x00, 0x00, 0x00, 0x12, 0x34</v>
      </c>
      <c r="AD187" s="43" t="s">
        <v>24</v>
      </c>
      <c r="AE187" t="str">
        <f>_xlfn.CONCAT(IF(MOD(Table3[[#Headers],[20]],2),"", ", 0x"), IFERROR(VLOOKUP(H187,Таблица1[],5,0),0))</f>
        <v>, 0x0</v>
      </c>
      <c r="AF187" t="str">
        <f>_xlfn.CONCAT(IF(MOD(Table3[[#Headers],[19]],2),"", ", 0x"), IFERROR(VLOOKUP(I187,Таблица1[],5,0),0))</f>
        <v>0</v>
      </c>
      <c r="AG187" t="str">
        <f>_xlfn.CONCAT(IF(MOD(Table3[[#Headers],[18]],2),"", ", 0x"), IFERROR(VLOOKUP(J187,Таблица1[],5,0),0))</f>
        <v>, 0x0</v>
      </c>
      <c r="AH187" t="str">
        <f>_xlfn.CONCAT(IF(MOD(Table3[[#Headers],[17]],2),"", ", 0x"), IFERROR(VLOOKUP(K187,Таблица1[],5,0),0))</f>
        <v>0</v>
      </c>
      <c r="AI187" t="str">
        <f>_xlfn.CONCAT(IF(MOD(Table3[[#Headers],[16]],2),"", ", 0x"), IFERROR(VLOOKUP(L187,Таблица1[],5,0),0))</f>
        <v>, 0x0</v>
      </c>
      <c r="AJ187" t="str">
        <f>_xlfn.CONCAT(IF(MOD(Table3[[#Headers],[15]],2),"", ", 0x"), IFERROR(VLOOKUP(M187,Таблица1[],5,0),0))</f>
        <v>0</v>
      </c>
      <c r="AK187" t="str">
        <f>_xlfn.CONCAT(IF(MOD(Table3[[#Headers],[14]],2),"", ", 0x"), IFERROR(VLOOKUP(N187,Таблица1[],5,0),0))</f>
        <v>, 0x0</v>
      </c>
      <c r="AL187" t="str">
        <f>_xlfn.CONCAT(IF(MOD(Table3[[#Headers],[13]],2),"", ", 0x"), IFERROR(VLOOKUP(O187,Таблица1[],5,0),0))</f>
        <v>0</v>
      </c>
      <c r="AM187" t="str">
        <f>_xlfn.CONCAT(IF(MOD(Table3[[#Headers],[12]],2),"", ", 0x"), IFERROR(VLOOKUP(P187,Таблица1[],5,0),0))</f>
        <v>, 0x0</v>
      </c>
      <c r="AN187" t="str">
        <f>_xlfn.CONCAT(IF(MOD(Table3[[#Headers],[11]],2),"", ", 0x"), IFERROR(VLOOKUP(Q187,Таблица1[],5,0),0))</f>
        <v>0</v>
      </c>
      <c r="AO187" t="str">
        <f>_xlfn.CONCAT(IF(MOD(Table3[[#Headers],[10]],2),"", ", 0x"), IFERROR(VLOOKUP(R187,Таблица1[],5,0),0))</f>
        <v>, 0x0</v>
      </c>
      <c r="AP187" t="str">
        <f>_xlfn.CONCAT(IF(MOD(Table3[[#Headers],[9]],2),"", ", 0x"), IFERROR(VLOOKUP(S187,Таблица1[],5,0),0))</f>
        <v>0</v>
      </c>
      <c r="AQ187" t="str">
        <f>_xlfn.CONCAT(IF(MOD(Table3[[#Headers],[8]],2),"", ", 0x"), IFERROR(VLOOKUP(T187,Таблица1[],5,0),0))</f>
        <v>, 0x0</v>
      </c>
      <c r="AR187" t="str">
        <f>_xlfn.CONCAT(IF(MOD(Table3[[#Headers],[7]],2),"", ", 0x"), IFERROR(VLOOKUP(U187,Таблица1[],5,0),0))</f>
        <v>0</v>
      </c>
      <c r="AS187" t="str">
        <f>_xlfn.CONCAT(IF(MOD(Table3[[#Headers],[6]],2),"", ", 0x"), IFERROR(VLOOKUP(V187,Таблица1[],5,0),0))</f>
        <v>, 0x0</v>
      </c>
      <c r="AT187" t="str">
        <f>_xlfn.CONCAT(IF(MOD(Table3[[#Headers],[5]],2),"", ", 0x"), IFERROR(VLOOKUP(W187,Таблица1[],5,0),0))</f>
        <v>0</v>
      </c>
      <c r="AU187" t="str">
        <f>_xlfn.CONCAT(IF(MOD(Table3[[#Headers],[4]],2),"", ", 0x"), IFERROR(VLOOKUP(X187,Таблица1[],5,0),0))</f>
        <v>, 0x1</v>
      </c>
      <c r="AV187" t="str">
        <f>_xlfn.CONCAT(IF(MOD(Table3[[#Headers],[3]],2),"", ", 0x"), IFERROR(VLOOKUP(Y187,Таблица1[],5,0),0))</f>
        <v>2</v>
      </c>
      <c r="AW187" t="str">
        <f>_xlfn.CONCAT(IF(MOD(Table3[[#Headers],[2]],2),"", ", 0x"), IFERROR(VLOOKUP(Z187,Таблица1[],5,0),0))</f>
        <v>, 0x3</v>
      </c>
      <c r="AX187" t="str">
        <f>_xlfn.CONCAT(IF(MOD(Table3[[#Headers],[1]],2),"", ", 0x"), IFERROR(VLOOKUP(AA187,Таблица1[],5,0),0))</f>
        <v>4</v>
      </c>
    </row>
    <row r="188" spans="2:50" x14ac:dyDescent="0.45">
      <c r="B188" s="43">
        <v>64</v>
      </c>
      <c r="C188" s="43">
        <v>0</v>
      </c>
      <c r="D188" s="43">
        <v>20</v>
      </c>
      <c r="E188" s="43">
        <v>1</v>
      </c>
      <c r="F188" t="str">
        <f t="shared" si="4"/>
        <v xml:space="preserve">64,0,20,1 </v>
      </c>
      <c r="P188" s="51"/>
      <c r="Q188" s="51"/>
      <c r="R188" s="51"/>
      <c r="S188" s="51"/>
      <c r="T188" s="51"/>
      <c r="U188" s="51"/>
      <c r="V188" s="51"/>
      <c r="W188" s="51" t="s">
        <v>31</v>
      </c>
      <c r="X188" s="51" t="s">
        <v>32</v>
      </c>
      <c r="Y188" s="51" t="s">
        <v>33</v>
      </c>
      <c r="Z188" s="51" t="s">
        <v>35</v>
      </c>
      <c r="AA188" s="51" t="s">
        <v>37</v>
      </c>
      <c r="AC188" t="str">
        <f>CONCATENATE($X$2,F188,Table3[[#This Row],[20]],Table3[[#This Row],[19]],Table3[[#This Row],[18]],Table3[[#This Row],[17]],Table3[[#This Row],[16]],Table3[[#This Row],[15]],Table3[[#This Row],[14]],Table3[[#This Row],[13]],Table3[[#This Row],[12]],Table3[[#This Row],[11]],Table3[[#This Row],[10]],Table3[[#This Row],[9]],Table3[[#This Row],[8]],Table3[[#This Row],[7]],Table3[[#This Row],[6]],Table3[[#This Row],[5]],Table3[[#This Row],[4]],Table3[[#This Row],[3]],Table3[[#This Row],[2]],Table3[[#This Row],[1]])</f>
        <v>.DB   64,0,20,1 , 0x00, 0x00, 0x00, 0x00, 0x00, 0x00, 0x00, 0x01, 0x23, 0x45</v>
      </c>
      <c r="AD188" s="43" t="s">
        <v>24</v>
      </c>
      <c r="AE188" t="str">
        <f>_xlfn.CONCAT(IF(MOD(Table3[[#Headers],[20]],2),"", ", 0x"), IFERROR(VLOOKUP(H188,Таблица1[],5,0),0))</f>
        <v>, 0x0</v>
      </c>
      <c r="AF188" t="str">
        <f>_xlfn.CONCAT(IF(MOD(Table3[[#Headers],[19]],2),"", ", 0x"), IFERROR(VLOOKUP(I188,Таблица1[],5,0),0))</f>
        <v>0</v>
      </c>
      <c r="AG188" t="str">
        <f>_xlfn.CONCAT(IF(MOD(Table3[[#Headers],[18]],2),"", ", 0x"), IFERROR(VLOOKUP(J188,Таблица1[],5,0),0))</f>
        <v>, 0x0</v>
      </c>
      <c r="AH188" t="str">
        <f>_xlfn.CONCAT(IF(MOD(Table3[[#Headers],[17]],2),"", ", 0x"), IFERROR(VLOOKUP(K188,Таблица1[],5,0),0))</f>
        <v>0</v>
      </c>
      <c r="AI188" t="str">
        <f>_xlfn.CONCAT(IF(MOD(Table3[[#Headers],[16]],2),"", ", 0x"), IFERROR(VLOOKUP(L188,Таблица1[],5,0),0))</f>
        <v>, 0x0</v>
      </c>
      <c r="AJ188" t="str">
        <f>_xlfn.CONCAT(IF(MOD(Table3[[#Headers],[15]],2),"", ", 0x"), IFERROR(VLOOKUP(M188,Таблица1[],5,0),0))</f>
        <v>0</v>
      </c>
      <c r="AK188" t="str">
        <f>_xlfn.CONCAT(IF(MOD(Table3[[#Headers],[14]],2),"", ", 0x"), IFERROR(VLOOKUP(N188,Таблица1[],5,0),0))</f>
        <v>, 0x0</v>
      </c>
      <c r="AL188" t="str">
        <f>_xlfn.CONCAT(IF(MOD(Table3[[#Headers],[13]],2),"", ", 0x"), IFERROR(VLOOKUP(O188,Таблица1[],5,0),0))</f>
        <v>0</v>
      </c>
      <c r="AM188" t="str">
        <f>_xlfn.CONCAT(IF(MOD(Table3[[#Headers],[12]],2),"", ", 0x"), IFERROR(VLOOKUP(P188,Таблица1[],5,0),0))</f>
        <v>, 0x0</v>
      </c>
      <c r="AN188" t="str">
        <f>_xlfn.CONCAT(IF(MOD(Table3[[#Headers],[11]],2),"", ", 0x"), IFERROR(VLOOKUP(Q188,Таблица1[],5,0),0))</f>
        <v>0</v>
      </c>
      <c r="AO188" t="str">
        <f>_xlfn.CONCAT(IF(MOD(Table3[[#Headers],[10]],2),"", ", 0x"), IFERROR(VLOOKUP(R188,Таблица1[],5,0),0))</f>
        <v>, 0x0</v>
      </c>
      <c r="AP188" t="str">
        <f>_xlfn.CONCAT(IF(MOD(Table3[[#Headers],[9]],2),"", ", 0x"), IFERROR(VLOOKUP(S188,Таблица1[],5,0),0))</f>
        <v>0</v>
      </c>
      <c r="AQ188" t="str">
        <f>_xlfn.CONCAT(IF(MOD(Table3[[#Headers],[8]],2),"", ", 0x"), IFERROR(VLOOKUP(T188,Таблица1[],5,0),0))</f>
        <v>, 0x0</v>
      </c>
      <c r="AR188" t="str">
        <f>_xlfn.CONCAT(IF(MOD(Table3[[#Headers],[7]],2),"", ", 0x"), IFERROR(VLOOKUP(U188,Таблица1[],5,0),0))</f>
        <v>0</v>
      </c>
      <c r="AS188" t="str">
        <f>_xlfn.CONCAT(IF(MOD(Table3[[#Headers],[6]],2),"", ", 0x"), IFERROR(VLOOKUP(V188,Таблица1[],5,0),0))</f>
        <v>, 0x0</v>
      </c>
      <c r="AT188" t="str">
        <f>_xlfn.CONCAT(IF(MOD(Table3[[#Headers],[5]],2),"", ", 0x"), IFERROR(VLOOKUP(W188,Таблица1[],5,0),0))</f>
        <v>1</v>
      </c>
      <c r="AU188" t="str">
        <f>_xlfn.CONCAT(IF(MOD(Table3[[#Headers],[4]],2),"", ", 0x"), IFERROR(VLOOKUP(X188,Таблица1[],5,0),0))</f>
        <v>, 0x2</v>
      </c>
      <c r="AV188" t="str">
        <f>_xlfn.CONCAT(IF(MOD(Table3[[#Headers],[3]],2),"", ", 0x"), IFERROR(VLOOKUP(Y188,Таблица1[],5,0),0))</f>
        <v>3</v>
      </c>
      <c r="AW188" t="str">
        <f>_xlfn.CONCAT(IF(MOD(Table3[[#Headers],[2]],2),"", ", 0x"), IFERROR(VLOOKUP(Z188,Таблица1[],5,0),0))</f>
        <v>, 0x4</v>
      </c>
      <c r="AX188" t="str">
        <f>_xlfn.CONCAT(IF(MOD(Table3[[#Headers],[1]],2),"", ", 0x"), IFERROR(VLOOKUP(AA188,Таблица1[],5,0),0))</f>
        <v>5</v>
      </c>
    </row>
    <row r="189" spans="2:50" x14ac:dyDescent="0.45">
      <c r="B189" s="43">
        <v>64</v>
      </c>
      <c r="C189" s="43">
        <v>0</v>
      </c>
      <c r="D189" s="43">
        <v>20</v>
      </c>
      <c r="E189" s="43">
        <v>1</v>
      </c>
      <c r="F189" t="str">
        <f t="shared" si="4"/>
        <v xml:space="preserve">64,0,20,1 </v>
      </c>
      <c r="P189" s="51"/>
      <c r="Q189" s="51"/>
      <c r="R189" s="51"/>
      <c r="S189" s="51"/>
      <c r="T189" s="51"/>
      <c r="U189" s="51"/>
      <c r="V189" s="51" t="s">
        <v>31</v>
      </c>
      <c r="W189" s="51" t="s">
        <v>32</v>
      </c>
      <c r="X189" s="51" t="s">
        <v>33</v>
      </c>
      <c r="Y189" s="51" t="s">
        <v>35</v>
      </c>
      <c r="Z189" s="51" t="s">
        <v>37</v>
      </c>
      <c r="AA189" s="51" t="s">
        <v>39</v>
      </c>
      <c r="AC189" t="str">
        <f>CONCATENATE($X$2,F189,Table3[[#This Row],[20]],Table3[[#This Row],[19]],Table3[[#This Row],[18]],Table3[[#This Row],[17]],Table3[[#This Row],[16]],Table3[[#This Row],[15]],Table3[[#This Row],[14]],Table3[[#This Row],[13]],Table3[[#This Row],[12]],Table3[[#This Row],[11]],Table3[[#This Row],[10]],Table3[[#This Row],[9]],Table3[[#This Row],[8]],Table3[[#This Row],[7]],Table3[[#This Row],[6]],Table3[[#This Row],[5]],Table3[[#This Row],[4]],Table3[[#This Row],[3]],Table3[[#This Row],[2]],Table3[[#This Row],[1]])</f>
        <v>.DB   64,0,20,1 , 0x00, 0x00, 0x00, 0x00, 0x00, 0x00, 0x00, 0x12, 0x34, 0x56</v>
      </c>
      <c r="AD189" s="43" t="s">
        <v>24</v>
      </c>
      <c r="AE189" t="str">
        <f>_xlfn.CONCAT(IF(MOD(Table3[[#Headers],[20]],2),"", ", 0x"), IFERROR(VLOOKUP(H189,Таблица1[],5,0),0))</f>
        <v>, 0x0</v>
      </c>
      <c r="AF189" t="str">
        <f>_xlfn.CONCAT(IF(MOD(Table3[[#Headers],[19]],2),"", ", 0x"), IFERROR(VLOOKUP(I189,Таблица1[],5,0),0))</f>
        <v>0</v>
      </c>
      <c r="AG189" t="str">
        <f>_xlfn.CONCAT(IF(MOD(Table3[[#Headers],[18]],2),"", ", 0x"), IFERROR(VLOOKUP(J189,Таблица1[],5,0),0))</f>
        <v>, 0x0</v>
      </c>
      <c r="AH189" t="str">
        <f>_xlfn.CONCAT(IF(MOD(Table3[[#Headers],[17]],2),"", ", 0x"), IFERROR(VLOOKUP(K189,Таблица1[],5,0),0))</f>
        <v>0</v>
      </c>
      <c r="AI189" t="str">
        <f>_xlfn.CONCAT(IF(MOD(Table3[[#Headers],[16]],2),"", ", 0x"), IFERROR(VLOOKUP(L189,Таблица1[],5,0),0))</f>
        <v>, 0x0</v>
      </c>
      <c r="AJ189" t="str">
        <f>_xlfn.CONCAT(IF(MOD(Table3[[#Headers],[15]],2),"", ", 0x"), IFERROR(VLOOKUP(M189,Таблица1[],5,0),0))</f>
        <v>0</v>
      </c>
      <c r="AK189" t="str">
        <f>_xlfn.CONCAT(IF(MOD(Table3[[#Headers],[14]],2),"", ", 0x"), IFERROR(VLOOKUP(N189,Таблица1[],5,0),0))</f>
        <v>, 0x0</v>
      </c>
      <c r="AL189" t="str">
        <f>_xlfn.CONCAT(IF(MOD(Table3[[#Headers],[13]],2),"", ", 0x"), IFERROR(VLOOKUP(O189,Таблица1[],5,0),0))</f>
        <v>0</v>
      </c>
      <c r="AM189" t="str">
        <f>_xlfn.CONCAT(IF(MOD(Table3[[#Headers],[12]],2),"", ", 0x"), IFERROR(VLOOKUP(P189,Таблица1[],5,0),0))</f>
        <v>, 0x0</v>
      </c>
      <c r="AN189" t="str">
        <f>_xlfn.CONCAT(IF(MOD(Table3[[#Headers],[11]],2),"", ", 0x"), IFERROR(VLOOKUP(Q189,Таблица1[],5,0),0))</f>
        <v>0</v>
      </c>
      <c r="AO189" t="str">
        <f>_xlfn.CONCAT(IF(MOD(Table3[[#Headers],[10]],2),"", ", 0x"), IFERROR(VLOOKUP(R189,Таблица1[],5,0),0))</f>
        <v>, 0x0</v>
      </c>
      <c r="AP189" t="str">
        <f>_xlfn.CONCAT(IF(MOD(Table3[[#Headers],[9]],2),"", ", 0x"), IFERROR(VLOOKUP(S189,Таблица1[],5,0),0))</f>
        <v>0</v>
      </c>
      <c r="AQ189" t="str">
        <f>_xlfn.CONCAT(IF(MOD(Table3[[#Headers],[8]],2),"", ", 0x"), IFERROR(VLOOKUP(T189,Таблица1[],5,0),0))</f>
        <v>, 0x0</v>
      </c>
      <c r="AR189" t="str">
        <f>_xlfn.CONCAT(IF(MOD(Table3[[#Headers],[7]],2),"", ", 0x"), IFERROR(VLOOKUP(U189,Таблица1[],5,0),0))</f>
        <v>0</v>
      </c>
      <c r="AS189" t="str">
        <f>_xlfn.CONCAT(IF(MOD(Table3[[#Headers],[6]],2),"", ", 0x"), IFERROR(VLOOKUP(V189,Таблица1[],5,0),0))</f>
        <v>, 0x1</v>
      </c>
      <c r="AT189" t="str">
        <f>_xlfn.CONCAT(IF(MOD(Table3[[#Headers],[5]],2),"", ", 0x"), IFERROR(VLOOKUP(W189,Таблица1[],5,0),0))</f>
        <v>2</v>
      </c>
      <c r="AU189" t="str">
        <f>_xlfn.CONCAT(IF(MOD(Table3[[#Headers],[4]],2),"", ", 0x"), IFERROR(VLOOKUP(X189,Таблица1[],5,0),0))</f>
        <v>, 0x3</v>
      </c>
      <c r="AV189" t="str">
        <f>_xlfn.CONCAT(IF(MOD(Table3[[#Headers],[3]],2),"", ", 0x"), IFERROR(VLOOKUP(Y189,Таблица1[],5,0),0))</f>
        <v>4</v>
      </c>
      <c r="AW189" t="str">
        <f>_xlfn.CONCAT(IF(MOD(Table3[[#Headers],[2]],2),"", ", 0x"), IFERROR(VLOOKUP(Z189,Таблица1[],5,0),0))</f>
        <v>, 0x5</v>
      </c>
      <c r="AX189" t="str">
        <f>_xlfn.CONCAT(IF(MOD(Table3[[#Headers],[1]],2),"", ", 0x"), IFERROR(VLOOKUP(AA189,Таблица1[],5,0),0))</f>
        <v>6</v>
      </c>
    </row>
    <row r="190" spans="2:50" x14ac:dyDescent="0.45">
      <c r="B190" s="43">
        <v>64</v>
      </c>
      <c r="C190" s="43">
        <v>0</v>
      </c>
      <c r="D190" s="43">
        <v>20</v>
      </c>
      <c r="E190" s="43">
        <v>1</v>
      </c>
      <c r="F190" t="str">
        <f t="shared" si="4"/>
        <v xml:space="preserve">64,0,20,1 </v>
      </c>
      <c r="P190" s="51"/>
      <c r="Q190" s="51"/>
      <c r="R190" s="51"/>
      <c r="S190" s="51"/>
      <c r="T190" s="51"/>
      <c r="U190" s="51" t="s">
        <v>31</v>
      </c>
      <c r="V190" s="51" t="s">
        <v>32</v>
      </c>
      <c r="W190" s="51" t="s">
        <v>33</v>
      </c>
      <c r="X190" s="51" t="s">
        <v>35</v>
      </c>
      <c r="Y190" s="51" t="s">
        <v>37</v>
      </c>
      <c r="Z190" s="51" t="s">
        <v>39</v>
      </c>
      <c r="AA190" s="51" t="s">
        <v>40</v>
      </c>
      <c r="AC190" t="str">
        <f>CONCATENATE($X$2,F190,Table3[[#This Row],[20]],Table3[[#This Row],[19]],Table3[[#This Row],[18]],Table3[[#This Row],[17]],Table3[[#This Row],[16]],Table3[[#This Row],[15]],Table3[[#This Row],[14]],Table3[[#This Row],[13]],Table3[[#This Row],[12]],Table3[[#This Row],[11]],Table3[[#This Row],[10]],Table3[[#This Row],[9]],Table3[[#This Row],[8]],Table3[[#This Row],[7]],Table3[[#This Row],[6]],Table3[[#This Row],[5]],Table3[[#This Row],[4]],Table3[[#This Row],[3]],Table3[[#This Row],[2]],Table3[[#This Row],[1]])</f>
        <v>.DB   64,0,20,1 , 0x00, 0x00, 0x00, 0x00, 0x00, 0x00, 0x01, 0x23, 0x45, 0x67</v>
      </c>
      <c r="AD190" s="43" t="s">
        <v>24</v>
      </c>
      <c r="AE190" t="str">
        <f>_xlfn.CONCAT(IF(MOD(Table3[[#Headers],[20]],2),"", ", 0x"), IFERROR(VLOOKUP(H190,Таблица1[],5,0),0))</f>
        <v>, 0x0</v>
      </c>
      <c r="AF190" t="str">
        <f>_xlfn.CONCAT(IF(MOD(Table3[[#Headers],[19]],2),"", ", 0x"), IFERROR(VLOOKUP(I190,Таблица1[],5,0),0))</f>
        <v>0</v>
      </c>
      <c r="AG190" t="str">
        <f>_xlfn.CONCAT(IF(MOD(Table3[[#Headers],[18]],2),"", ", 0x"), IFERROR(VLOOKUP(J190,Таблица1[],5,0),0))</f>
        <v>, 0x0</v>
      </c>
      <c r="AH190" t="str">
        <f>_xlfn.CONCAT(IF(MOD(Table3[[#Headers],[17]],2),"", ", 0x"), IFERROR(VLOOKUP(K190,Таблица1[],5,0),0))</f>
        <v>0</v>
      </c>
      <c r="AI190" t="str">
        <f>_xlfn.CONCAT(IF(MOD(Table3[[#Headers],[16]],2),"", ", 0x"), IFERROR(VLOOKUP(L190,Таблица1[],5,0),0))</f>
        <v>, 0x0</v>
      </c>
      <c r="AJ190" t="str">
        <f>_xlfn.CONCAT(IF(MOD(Table3[[#Headers],[15]],2),"", ", 0x"), IFERROR(VLOOKUP(M190,Таблица1[],5,0),0))</f>
        <v>0</v>
      </c>
      <c r="AK190" t="str">
        <f>_xlfn.CONCAT(IF(MOD(Table3[[#Headers],[14]],2),"", ", 0x"), IFERROR(VLOOKUP(N190,Таблица1[],5,0),0))</f>
        <v>, 0x0</v>
      </c>
      <c r="AL190" t="str">
        <f>_xlfn.CONCAT(IF(MOD(Table3[[#Headers],[13]],2),"", ", 0x"), IFERROR(VLOOKUP(O190,Таблица1[],5,0),0))</f>
        <v>0</v>
      </c>
      <c r="AM190" t="str">
        <f>_xlfn.CONCAT(IF(MOD(Table3[[#Headers],[12]],2),"", ", 0x"), IFERROR(VLOOKUP(P190,Таблица1[],5,0),0))</f>
        <v>, 0x0</v>
      </c>
      <c r="AN190" t="str">
        <f>_xlfn.CONCAT(IF(MOD(Table3[[#Headers],[11]],2),"", ", 0x"), IFERROR(VLOOKUP(Q190,Таблица1[],5,0),0))</f>
        <v>0</v>
      </c>
      <c r="AO190" t="str">
        <f>_xlfn.CONCAT(IF(MOD(Table3[[#Headers],[10]],2),"", ", 0x"), IFERROR(VLOOKUP(R190,Таблица1[],5,0),0))</f>
        <v>, 0x0</v>
      </c>
      <c r="AP190" t="str">
        <f>_xlfn.CONCAT(IF(MOD(Table3[[#Headers],[9]],2),"", ", 0x"), IFERROR(VLOOKUP(S190,Таблица1[],5,0),0))</f>
        <v>0</v>
      </c>
      <c r="AQ190" t="str">
        <f>_xlfn.CONCAT(IF(MOD(Table3[[#Headers],[8]],2),"", ", 0x"), IFERROR(VLOOKUP(T190,Таблица1[],5,0),0))</f>
        <v>, 0x0</v>
      </c>
      <c r="AR190" t="str">
        <f>_xlfn.CONCAT(IF(MOD(Table3[[#Headers],[7]],2),"", ", 0x"), IFERROR(VLOOKUP(U190,Таблица1[],5,0),0))</f>
        <v>1</v>
      </c>
      <c r="AS190" t="str">
        <f>_xlfn.CONCAT(IF(MOD(Table3[[#Headers],[6]],2),"", ", 0x"), IFERROR(VLOOKUP(V190,Таблица1[],5,0),0))</f>
        <v>, 0x2</v>
      </c>
      <c r="AT190" t="str">
        <f>_xlfn.CONCAT(IF(MOD(Table3[[#Headers],[5]],2),"", ", 0x"), IFERROR(VLOOKUP(W190,Таблица1[],5,0),0))</f>
        <v>3</v>
      </c>
      <c r="AU190" t="str">
        <f>_xlfn.CONCAT(IF(MOD(Table3[[#Headers],[4]],2),"", ", 0x"), IFERROR(VLOOKUP(X190,Таблица1[],5,0),0))</f>
        <v>, 0x4</v>
      </c>
      <c r="AV190" t="str">
        <f>_xlfn.CONCAT(IF(MOD(Table3[[#Headers],[3]],2),"", ", 0x"), IFERROR(VLOOKUP(Y190,Таблица1[],5,0),0))</f>
        <v>5</v>
      </c>
      <c r="AW190" t="str">
        <f>_xlfn.CONCAT(IF(MOD(Table3[[#Headers],[2]],2),"", ", 0x"), IFERROR(VLOOKUP(Z190,Таблица1[],5,0),0))</f>
        <v>, 0x6</v>
      </c>
      <c r="AX190" t="str">
        <f>_xlfn.CONCAT(IF(MOD(Table3[[#Headers],[1]],2),"", ", 0x"), IFERROR(VLOOKUP(AA190,Таблица1[],5,0),0))</f>
        <v>7</v>
      </c>
    </row>
    <row r="191" spans="2:50" x14ac:dyDescent="0.45">
      <c r="B191" s="43">
        <v>64</v>
      </c>
      <c r="C191" s="43">
        <v>0</v>
      </c>
      <c r="D191" s="43">
        <v>20</v>
      </c>
      <c r="E191" s="43">
        <v>1</v>
      </c>
      <c r="F191" t="str">
        <f t="shared" si="4"/>
        <v xml:space="preserve">64,0,20,1 </v>
      </c>
      <c r="P191" s="51"/>
      <c r="Q191" s="51"/>
      <c r="R191" s="51"/>
      <c r="S191" s="51"/>
      <c r="T191" s="51" t="s">
        <v>31</v>
      </c>
      <c r="U191" s="51" t="s">
        <v>32</v>
      </c>
      <c r="V191" s="51" t="s">
        <v>33</v>
      </c>
      <c r="W191" s="51" t="s">
        <v>35</v>
      </c>
      <c r="X191" s="51" t="s">
        <v>37</v>
      </c>
      <c r="Y191" s="51" t="s">
        <v>39</v>
      </c>
      <c r="Z191" s="51" t="s">
        <v>40</v>
      </c>
      <c r="AA191" s="51" t="s">
        <v>31</v>
      </c>
      <c r="AC191" t="str">
        <f>CONCATENATE($X$2,F191,Table3[[#This Row],[20]],Table3[[#This Row],[19]],Table3[[#This Row],[18]],Table3[[#This Row],[17]],Table3[[#This Row],[16]],Table3[[#This Row],[15]],Table3[[#This Row],[14]],Table3[[#This Row],[13]],Table3[[#This Row],[12]],Table3[[#This Row],[11]],Table3[[#This Row],[10]],Table3[[#This Row],[9]],Table3[[#This Row],[8]],Table3[[#This Row],[7]],Table3[[#This Row],[6]],Table3[[#This Row],[5]],Table3[[#This Row],[4]],Table3[[#This Row],[3]],Table3[[#This Row],[2]],Table3[[#This Row],[1]])</f>
        <v>.DB   64,0,20,1 , 0x00, 0x00, 0x00, 0x00, 0x00, 0x00, 0x12, 0x34, 0x56, 0x71</v>
      </c>
      <c r="AD191" s="43" t="s">
        <v>24</v>
      </c>
      <c r="AE191" t="str">
        <f>_xlfn.CONCAT(IF(MOD(Table3[[#Headers],[20]],2),"", ", 0x"), IFERROR(VLOOKUP(H191,Таблица1[],5,0),0))</f>
        <v>, 0x0</v>
      </c>
      <c r="AF191" t="str">
        <f>_xlfn.CONCAT(IF(MOD(Table3[[#Headers],[19]],2),"", ", 0x"), IFERROR(VLOOKUP(I191,Таблица1[],5,0),0))</f>
        <v>0</v>
      </c>
      <c r="AG191" t="str">
        <f>_xlfn.CONCAT(IF(MOD(Table3[[#Headers],[18]],2),"", ", 0x"), IFERROR(VLOOKUP(J191,Таблица1[],5,0),0))</f>
        <v>, 0x0</v>
      </c>
      <c r="AH191" t="str">
        <f>_xlfn.CONCAT(IF(MOD(Table3[[#Headers],[17]],2),"", ", 0x"), IFERROR(VLOOKUP(K191,Таблица1[],5,0),0))</f>
        <v>0</v>
      </c>
      <c r="AI191" t="str">
        <f>_xlfn.CONCAT(IF(MOD(Table3[[#Headers],[16]],2),"", ", 0x"), IFERROR(VLOOKUP(L191,Таблица1[],5,0),0))</f>
        <v>, 0x0</v>
      </c>
      <c r="AJ191" t="str">
        <f>_xlfn.CONCAT(IF(MOD(Table3[[#Headers],[15]],2),"", ", 0x"), IFERROR(VLOOKUP(M191,Таблица1[],5,0),0))</f>
        <v>0</v>
      </c>
      <c r="AK191" t="str">
        <f>_xlfn.CONCAT(IF(MOD(Table3[[#Headers],[14]],2),"", ", 0x"), IFERROR(VLOOKUP(N191,Таблица1[],5,0),0))</f>
        <v>, 0x0</v>
      </c>
      <c r="AL191" t="str">
        <f>_xlfn.CONCAT(IF(MOD(Table3[[#Headers],[13]],2),"", ", 0x"), IFERROR(VLOOKUP(O191,Таблица1[],5,0),0))</f>
        <v>0</v>
      </c>
      <c r="AM191" t="str">
        <f>_xlfn.CONCAT(IF(MOD(Table3[[#Headers],[12]],2),"", ", 0x"), IFERROR(VLOOKUP(P191,Таблица1[],5,0),0))</f>
        <v>, 0x0</v>
      </c>
      <c r="AN191" t="str">
        <f>_xlfn.CONCAT(IF(MOD(Table3[[#Headers],[11]],2),"", ", 0x"), IFERROR(VLOOKUP(Q191,Таблица1[],5,0),0))</f>
        <v>0</v>
      </c>
      <c r="AO191" t="str">
        <f>_xlfn.CONCAT(IF(MOD(Table3[[#Headers],[10]],2),"", ", 0x"), IFERROR(VLOOKUP(R191,Таблица1[],5,0),0))</f>
        <v>, 0x0</v>
      </c>
      <c r="AP191" t="str">
        <f>_xlfn.CONCAT(IF(MOD(Table3[[#Headers],[9]],2),"", ", 0x"), IFERROR(VLOOKUP(S191,Таблица1[],5,0),0))</f>
        <v>0</v>
      </c>
      <c r="AQ191" t="str">
        <f>_xlfn.CONCAT(IF(MOD(Table3[[#Headers],[8]],2),"", ", 0x"), IFERROR(VLOOKUP(T191,Таблица1[],5,0),0))</f>
        <v>, 0x1</v>
      </c>
      <c r="AR191" t="str">
        <f>_xlfn.CONCAT(IF(MOD(Table3[[#Headers],[7]],2),"", ", 0x"), IFERROR(VLOOKUP(U191,Таблица1[],5,0),0))</f>
        <v>2</v>
      </c>
      <c r="AS191" t="str">
        <f>_xlfn.CONCAT(IF(MOD(Table3[[#Headers],[6]],2),"", ", 0x"), IFERROR(VLOOKUP(V191,Таблица1[],5,0),0))</f>
        <v>, 0x3</v>
      </c>
      <c r="AT191" t="str">
        <f>_xlfn.CONCAT(IF(MOD(Table3[[#Headers],[5]],2),"", ", 0x"), IFERROR(VLOOKUP(W191,Таблица1[],5,0),0))</f>
        <v>4</v>
      </c>
      <c r="AU191" t="str">
        <f>_xlfn.CONCAT(IF(MOD(Table3[[#Headers],[4]],2),"", ", 0x"), IFERROR(VLOOKUP(X191,Таблица1[],5,0),0))</f>
        <v>, 0x5</v>
      </c>
      <c r="AV191" t="str">
        <f>_xlfn.CONCAT(IF(MOD(Table3[[#Headers],[3]],2),"", ", 0x"), IFERROR(VLOOKUP(Y191,Таблица1[],5,0),0))</f>
        <v>6</v>
      </c>
      <c r="AW191" t="str">
        <f>_xlfn.CONCAT(IF(MOD(Table3[[#Headers],[2]],2),"", ", 0x"), IFERROR(VLOOKUP(Z191,Таблица1[],5,0),0))</f>
        <v>, 0x7</v>
      </c>
      <c r="AX191" t="str">
        <f>_xlfn.CONCAT(IF(MOD(Table3[[#Headers],[1]],2),"", ", 0x"), IFERROR(VLOOKUP(AA191,Таблица1[],5,0),0))</f>
        <v>1</v>
      </c>
    </row>
    <row r="192" spans="2:50" x14ac:dyDescent="0.45">
      <c r="B192" s="43">
        <v>64</v>
      </c>
      <c r="C192" s="43">
        <v>0</v>
      </c>
      <c r="D192" s="43">
        <v>20</v>
      </c>
      <c r="E192" s="43">
        <v>1</v>
      </c>
      <c r="F192" t="str">
        <f t="shared" si="4"/>
        <v xml:space="preserve">64,0,20,1 </v>
      </c>
      <c r="P192" s="51"/>
      <c r="Q192" s="51"/>
      <c r="R192" s="51"/>
      <c r="S192" s="51" t="s">
        <v>31</v>
      </c>
      <c r="T192" s="51" t="s">
        <v>32</v>
      </c>
      <c r="U192" s="51" t="s">
        <v>33</v>
      </c>
      <c r="V192" s="51" t="s">
        <v>35</v>
      </c>
      <c r="W192" s="51" t="s">
        <v>37</v>
      </c>
      <c r="X192" s="51" t="s">
        <v>39</v>
      </c>
      <c r="Y192" s="51" t="s">
        <v>40</v>
      </c>
      <c r="Z192" s="51" t="s">
        <v>31</v>
      </c>
      <c r="AA192" s="51" t="s">
        <v>32</v>
      </c>
      <c r="AC192" t="str">
        <f>CONCATENATE($X$2,F192,Table3[[#This Row],[20]],Table3[[#This Row],[19]],Table3[[#This Row],[18]],Table3[[#This Row],[17]],Table3[[#This Row],[16]],Table3[[#This Row],[15]],Table3[[#This Row],[14]],Table3[[#This Row],[13]],Table3[[#This Row],[12]],Table3[[#This Row],[11]],Table3[[#This Row],[10]],Table3[[#This Row],[9]],Table3[[#This Row],[8]],Table3[[#This Row],[7]],Table3[[#This Row],[6]],Table3[[#This Row],[5]],Table3[[#This Row],[4]],Table3[[#This Row],[3]],Table3[[#This Row],[2]],Table3[[#This Row],[1]])</f>
        <v>.DB   64,0,20,1 , 0x00, 0x00, 0x00, 0x00, 0x00, 0x01, 0x23, 0x45, 0x67, 0x12</v>
      </c>
      <c r="AD192" s="43" t="s">
        <v>24</v>
      </c>
      <c r="AE192" t="str">
        <f>_xlfn.CONCAT(IF(MOD(Table3[[#Headers],[20]],2),"", ", 0x"), IFERROR(VLOOKUP(H192,Таблица1[],5,0),0))</f>
        <v>, 0x0</v>
      </c>
      <c r="AF192" t="str">
        <f>_xlfn.CONCAT(IF(MOD(Table3[[#Headers],[19]],2),"", ", 0x"), IFERROR(VLOOKUP(I192,Таблица1[],5,0),0))</f>
        <v>0</v>
      </c>
      <c r="AG192" t="str">
        <f>_xlfn.CONCAT(IF(MOD(Table3[[#Headers],[18]],2),"", ", 0x"), IFERROR(VLOOKUP(J192,Таблица1[],5,0),0))</f>
        <v>, 0x0</v>
      </c>
      <c r="AH192" t="str">
        <f>_xlfn.CONCAT(IF(MOD(Table3[[#Headers],[17]],2),"", ", 0x"), IFERROR(VLOOKUP(K192,Таблица1[],5,0),0))</f>
        <v>0</v>
      </c>
      <c r="AI192" t="str">
        <f>_xlfn.CONCAT(IF(MOD(Table3[[#Headers],[16]],2),"", ", 0x"), IFERROR(VLOOKUP(L192,Таблица1[],5,0),0))</f>
        <v>, 0x0</v>
      </c>
      <c r="AJ192" t="str">
        <f>_xlfn.CONCAT(IF(MOD(Table3[[#Headers],[15]],2),"", ", 0x"), IFERROR(VLOOKUP(M192,Таблица1[],5,0),0))</f>
        <v>0</v>
      </c>
      <c r="AK192" t="str">
        <f>_xlfn.CONCAT(IF(MOD(Table3[[#Headers],[14]],2),"", ", 0x"), IFERROR(VLOOKUP(N192,Таблица1[],5,0),0))</f>
        <v>, 0x0</v>
      </c>
      <c r="AL192" t="str">
        <f>_xlfn.CONCAT(IF(MOD(Table3[[#Headers],[13]],2),"", ", 0x"), IFERROR(VLOOKUP(O192,Таблица1[],5,0),0))</f>
        <v>0</v>
      </c>
      <c r="AM192" t="str">
        <f>_xlfn.CONCAT(IF(MOD(Table3[[#Headers],[12]],2),"", ", 0x"), IFERROR(VLOOKUP(P192,Таблица1[],5,0),0))</f>
        <v>, 0x0</v>
      </c>
      <c r="AN192" t="str">
        <f>_xlfn.CONCAT(IF(MOD(Table3[[#Headers],[11]],2),"", ", 0x"), IFERROR(VLOOKUP(Q192,Таблица1[],5,0),0))</f>
        <v>0</v>
      </c>
      <c r="AO192" t="str">
        <f>_xlfn.CONCAT(IF(MOD(Table3[[#Headers],[10]],2),"", ", 0x"), IFERROR(VLOOKUP(R192,Таблица1[],5,0),0))</f>
        <v>, 0x0</v>
      </c>
      <c r="AP192" t="str">
        <f>_xlfn.CONCAT(IF(MOD(Table3[[#Headers],[9]],2),"", ", 0x"), IFERROR(VLOOKUP(S192,Таблица1[],5,0),0))</f>
        <v>1</v>
      </c>
      <c r="AQ192" t="str">
        <f>_xlfn.CONCAT(IF(MOD(Table3[[#Headers],[8]],2),"", ", 0x"), IFERROR(VLOOKUP(T192,Таблица1[],5,0),0))</f>
        <v>, 0x2</v>
      </c>
      <c r="AR192" t="str">
        <f>_xlfn.CONCAT(IF(MOD(Table3[[#Headers],[7]],2),"", ", 0x"), IFERROR(VLOOKUP(U192,Таблица1[],5,0),0))</f>
        <v>3</v>
      </c>
      <c r="AS192" t="str">
        <f>_xlfn.CONCAT(IF(MOD(Table3[[#Headers],[6]],2),"", ", 0x"), IFERROR(VLOOKUP(V192,Таблица1[],5,0),0))</f>
        <v>, 0x4</v>
      </c>
      <c r="AT192" t="str">
        <f>_xlfn.CONCAT(IF(MOD(Table3[[#Headers],[5]],2),"", ", 0x"), IFERROR(VLOOKUP(W192,Таблица1[],5,0),0))</f>
        <v>5</v>
      </c>
      <c r="AU192" t="str">
        <f>_xlfn.CONCAT(IF(MOD(Table3[[#Headers],[4]],2),"", ", 0x"), IFERROR(VLOOKUP(X192,Таблица1[],5,0),0))</f>
        <v>, 0x6</v>
      </c>
      <c r="AV192" t="str">
        <f>_xlfn.CONCAT(IF(MOD(Table3[[#Headers],[3]],2),"", ", 0x"), IFERROR(VLOOKUP(Y192,Таблица1[],5,0),0))</f>
        <v>7</v>
      </c>
      <c r="AW192" t="str">
        <f>_xlfn.CONCAT(IF(MOD(Table3[[#Headers],[2]],2),"", ", 0x"), IFERROR(VLOOKUP(Z192,Таблица1[],5,0),0))</f>
        <v>, 0x1</v>
      </c>
      <c r="AX192" t="str">
        <f>_xlfn.CONCAT(IF(MOD(Table3[[#Headers],[1]],2),"", ", 0x"), IFERROR(VLOOKUP(AA192,Таблица1[],5,0),0))</f>
        <v>2</v>
      </c>
    </row>
    <row r="193" spans="2:50" x14ac:dyDescent="0.45">
      <c r="B193" s="43">
        <v>64</v>
      </c>
      <c r="C193" s="43">
        <v>0</v>
      </c>
      <c r="D193" s="43">
        <v>20</v>
      </c>
      <c r="E193" s="43">
        <v>1</v>
      </c>
      <c r="F193" t="str">
        <f t="shared" si="4"/>
        <v xml:space="preserve">64,0,20,1 </v>
      </c>
      <c r="R193" s="49" t="s">
        <v>31</v>
      </c>
      <c r="S193" s="49" t="s">
        <v>32</v>
      </c>
      <c r="T193" s="49" t="s">
        <v>33</v>
      </c>
      <c r="U193" s="49" t="s">
        <v>35</v>
      </c>
      <c r="V193" s="49" t="s">
        <v>37</v>
      </c>
      <c r="W193" s="49" t="s">
        <v>39</v>
      </c>
      <c r="X193" s="49" t="s">
        <v>40</v>
      </c>
      <c r="Y193" s="51" t="s">
        <v>31</v>
      </c>
      <c r="Z193" s="51" t="s">
        <v>32</v>
      </c>
      <c r="AA193" s="51" t="s">
        <v>33</v>
      </c>
      <c r="AC193" t="str">
        <f>CONCATENATE($X$2,F193,Table3[[#This Row],[20]],Table3[[#This Row],[19]],Table3[[#This Row],[18]],Table3[[#This Row],[17]],Table3[[#This Row],[16]],Table3[[#This Row],[15]],Table3[[#This Row],[14]],Table3[[#This Row],[13]],Table3[[#This Row],[12]],Table3[[#This Row],[11]],Table3[[#This Row],[10]],Table3[[#This Row],[9]],Table3[[#This Row],[8]],Table3[[#This Row],[7]],Table3[[#This Row],[6]],Table3[[#This Row],[5]],Table3[[#This Row],[4]],Table3[[#This Row],[3]],Table3[[#This Row],[2]],Table3[[#This Row],[1]])</f>
        <v>.DB   64,0,20,1 , 0x00, 0x00, 0x00, 0x00, 0x00, 0x12, 0x34, 0x56, 0x71, 0x23</v>
      </c>
      <c r="AD193" s="43" t="s">
        <v>24</v>
      </c>
      <c r="AE193" t="str">
        <f>_xlfn.CONCAT(IF(MOD(Table3[[#Headers],[20]],2),"", ", 0x"), IFERROR(VLOOKUP(H193,Таблица1[],5,0),0))</f>
        <v>, 0x0</v>
      </c>
      <c r="AF193" t="str">
        <f>_xlfn.CONCAT(IF(MOD(Table3[[#Headers],[19]],2),"", ", 0x"), IFERROR(VLOOKUP(I193,Таблица1[],5,0),0))</f>
        <v>0</v>
      </c>
      <c r="AG193" t="str">
        <f>_xlfn.CONCAT(IF(MOD(Table3[[#Headers],[18]],2),"", ", 0x"), IFERROR(VLOOKUP(J193,Таблица1[],5,0),0))</f>
        <v>, 0x0</v>
      </c>
      <c r="AH193" t="str">
        <f>_xlfn.CONCAT(IF(MOD(Table3[[#Headers],[17]],2),"", ", 0x"), IFERROR(VLOOKUP(K193,Таблица1[],5,0),0))</f>
        <v>0</v>
      </c>
      <c r="AI193" t="str">
        <f>_xlfn.CONCAT(IF(MOD(Table3[[#Headers],[16]],2),"", ", 0x"), IFERROR(VLOOKUP(L193,Таблица1[],5,0),0))</f>
        <v>, 0x0</v>
      </c>
      <c r="AJ193" t="str">
        <f>_xlfn.CONCAT(IF(MOD(Table3[[#Headers],[15]],2),"", ", 0x"), IFERROR(VLOOKUP(M193,Таблица1[],5,0),0))</f>
        <v>0</v>
      </c>
      <c r="AK193" t="str">
        <f>_xlfn.CONCAT(IF(MOD(Table3[[#Headers],[14]],2),"", ", 0x"), IFERROR(VLOOKUP(N193,Таблица1[],5,0),0))</f>
        <v>, 0x0</v>
      </c>
      <c r="AL193" t="str">
        <f>_xlfn.CONCAT(IF(MOD(Table3[[#Headers],[13]],2),"", ", 0x"), IFERROR(VLOOKUP(O193,Таблица1[],5,0),0))</f>
        <v>0</v>
      </c>
      <c r="AM193" t="str">
        <f>_xlfn.CONCAT(IF(MOD(Table3[[#Headers],[12]],2),"", ", 0x"), IFERROR(VLOOKUP(P193,Таблица1[],5,0),0))</f>
        <v>, 0x0</v>
      </c>
      <c r="AN193" t="str">
        <f>_xlfn.CONCAT(IF(MOD(Table3[[#Headers],[11]],2),"", ", 0x"), IFERROR(VLOOKUP(Q193,Таблица1[],5,0),0))</f>
        <v>0</v>
      </c>
      <c r="AO193" t="str">
        <f>_xlfn.CONCAT(IF(MOD(Table3[[#Headers],[10]],2),"", ", 0x"), IFERROR(VLOOKUP(R193,Таблица1[],5,0),0))</f>
        <v>, 0x1</v>
      </c>
      <c r="AP193" t="str">
        <f>_xlfn.CONCAT(IF(MOD(Table3[[#Headers],[9]],2),"", ", 0x"), IFERROR(VLOOKUP(S193,Таблица1[],5,0),0))</f>
        <v>2</v>
      </c>
      <c r="AQ193" t="str">
        <f>_xlfn.CONCAT(IF(MOD(Table3[[#Headers],[8]],2),"", ", 0x"), IFERROR(VLOOKUP(T193,Таблица1[],5,0),0))</f>
        <v>, 0x3</v>
      </c>
      <c r="AR193" t="str">
        <f>_xlfn.CONCAT(IF(MOD(Table3[[#Headers],[7]],2),"", ", 0x"), IFERROR(VLOOKUP(U193,Таблица1[],5,0),0))</f>
        <v>4</v>
      </c>
      <c r="AS193" t="str">
        <f>_xlfn.CONCAT(IF(MOD(Table3[[#Headers],[6]],2),"", ", 0x"), IFERROR(VLOOKUP(V193,Таблица1[],5,0),0))</f>
        <v>, 0x5</v>
      </c>
      <c r="AT193" t="str">
        <f>_xlfn.CONCAT(IF(MOD(Table3[[#Headers],[5]],2),"", ", 0x"), IFERROR(VLOOKUP(W193,Таблица1[],5,0),0))</f>
        <v>6</v>
      </c>
      <c r="AU193" t="str">
        <f>_xlfn.CONCAT(IF(MOD(Table3[[#Headers],[4]],2),"", ", 0x"), IFERROR(VLOOKUP(X193,Таблица1[],5,0),0))</f>
        <v>, 0x7</v>
      </c>
      <c r="AV193" t="str">
        <f>_xlfn.CONCAT(IF(MOD(Table3[[#Headers],[3]],2),"", ", 0x"), IFERROR(VLOOKUP(Y193,Таблица1[],5,0),0))</f>
        <v>1</v>
      </c>
      <c r="AW193" t="str">
        <f>_xlfn.CONCAT(IF(MOD(Table3[[#Headers],[2]],2),"", ", 0x"), IFERROR(VLOOKUP(Z193,Таблица1[],5,0),0))</f>
        <v>, 0x2</v>
      </c>
      <c r="AX193" t="str">
        <f>_xlfn.CONCAT(IF(MOD(Table3[[#Headers],[1]],2),"", ", 0x"), IFERROR(VLOOKUP(AA193,Таблица1[],5,0),0))</f>
        <v>3</v>
      </c>
    </row>
    <row r="194" spans="2:50" x14ac:dyDescent="0.45">
      <c r="B194" s="43">
        <v>64</v>
      </c>
      <c r="C194" s="43">
        <v>0</v>
      </c>
      <c r="D194" s="43">
        <v>20</v>
      </c>
      <c r="E194" s="43">
        <v>1</v>
      </c>
      <c r="F194" t="str">
        <f t="shared" si="4"/>
        <v xml:space="preserve">64,0,20,1 </v>
      </c>
      <c r="Q194" s="49" t="s">
        <v>31</v>
      </c>
      <c r="R194" s="49" t="s">
        <v>32</v>
      </c>
      <c r="S194" s="49" t="s">
        <v>33</v>
      </c>
      <c r="T194" s="49" t="s">
        <v>35</v>
      </c>
      <c r="U194" s="49" t="s">
        <v>37</v>
      </c>
      <c r="V194" s="49" t="s">
        <v>39</v>
      </c>
      <c r="W194" s="49" t="s">
        <v>40</v>
      </c>
      <c r="X194" s="51" t="s">
        <v>31</v>
      </c>
      <c r="Y194" s="51" t="s">
        <v>32</v>
      </c>
      <c r="Z194" s="51" t="s">
        <v>33</v>
      </c>
      <c r="AA194" s="51" t="s">
        <v>35</v>
      </c>
      <c r="AC194" t="str">
        <f>CONCATENATE($X$2,F194,Table3[[#This Row],[20]],Table3[[#This Row],[19]],Table3[[#This Row],[18]],Table3[[#This Row],[17]],Table3[[#This Row],[16]],Table3[[#This Row],[15]],Table3[[#This Row],[14]],Table3[[#This Row],[13]],Table3[[#This Row],[12]],Table3[[#This Row],[11]],Table3[[#This Row],[10]],Table3[[#This Row],[9]],Table3[[#This Row],[8]],Table3[[#This Row],[7]],Table3[[#This Row],[6]],Table3[[#This Row],[5]],Table3[[#This Row],[4]],Table3[[#This Row],[3]],Table3[[#This Row],[2]],Table3[[#This Row],[1]])</f>
        <v>.DB   64,0,20,1 , 0x00, 0x00, 0x00, 0x00, 0x01, 0x23, 0x45, 0x67, 0x12, 0x34</v>
      </c>
      <c r="AD194" s="43" t="s">
        <v>24</v>
      </c>
      <c r="AE194" t="str">
        <f>_xlfn.CONCAT(IF(MOD(Table3[[#Headers],[20]],2),"", ", 0x"), IFERROR(VLOOKUP(H194,Таблица1[],5,0),0))</f>
        <v>, 0x0</v>
      </c>
      <c r="AF194" t="str">
        <f>_xlfn.CONCAT(IF(MOD(Table3[[#Headers],[19]],2),"", ", 0x"), IFERROR(VLOOKUP(I194,Таблица1[],5,0),0))</f>
        <v>0</v>
      </c>
      <c r="AG194" t="str">
        <f>_xlfn.CONCAT(IF(MOD(Table3[[#Headers],[18]],2),"", ", 0x"), IFERROR(VLOOKUP(J194,Таблица1[],5,0),0))</f>
        <v>, 0x0</v>
      </c>
      <c r="AH194" t="str">
        <f>_xlfn.CONCAT(IF(MOD(Table3[[#Headers],[17]],2),"", ", 0x"), IFERROR(VLOOKUP(K194,Таблица1[],5,0),0))</f>
        <v>0</v>
      </c>
      <c r="AI194" t="str">
        <f>_xlfn.CONCAT(IF(MOD(Table3[[#Headers],[16]],2),"", ", 0x"), IFERROR(VLOOKUP(L194,Таблица1[],5,0),0))</f>
        <v>, 0x0</v>
      </c>
      <c r="AJ194" t="str">
        <f>_xlfn.CONCAT(IF(MOD(Table3[[#Headers],[15]],2),"", ", 0x"), IFERROR(VLOOKUP(M194,Таблица1[],5,0),0))</f>
        <v>0</v>
      </c>
      <c r="AK194" t="str">
        <f>_xlfn.CONCAT(IF(MOD(Table3[[#Headers],[14]],2),"", ", 0x"), IFERROR(VLOOKUP(N194,Таблица1[],5,0),0))</f>
        <v>, 0x0</v>
      </c>
      <c r="AL194" t="str">
        <f>_xlfn.CONCAT(IF(MOD(Table3[[#Headers],[13]],2),"", ", 0x"), IFERROR(VLOOKUP(O194,Таблица1[],5,0),0))</f>
        <v>0</v>
      </c>
      <c r="AM194" t="str">
        <f>_xlfn.CONCAT(IF(MOD(Table3[[#Headers],[12]],2),"", ", 0x"), IFERROR(VLOOKUP(P194,Таблица1[],5,0),0))</f>
        <v>, 0x0</v>
      </c>
      <c r="AN194" t="str">
        <f>_xlfn.CONCAT(IF(MOD(Table3[[#Headers],[11]],2),"", ", 0x"), IFERROR(VLOOKUP(Q194,Таблица1[],5,0),0))</f>
        <v>1</v>
      </c>
      <c r="AO194" t="str">
        <f>_xlfn.CONCAT(IF(MOD(Table3[[#Headers],[10]],2),"", ", 0x"), IFERROR(VLOOKUP(R194,Таблица1[],5,0),0))</f>
        <v>, 0x2</v>
      </c>
      <c r="AP194" t="str">
        <f>_xlfn.CONCAT(IF(MOD(Table3[[#Headers],[9]],2),"", ", 0x"), IFERROR(VLOOKUP(S194,Таблица1[],5,0),0))</f>
        <v>3</v>
      </c>
      <c r="AQ194" t="str">
        <f>_xlfn.CONCAT(IF(MOD(Table3[[#Headers],[8]],2),"", ", 0x"), IFERROR(VLOOKUP(T194,Таблица1[],5,0),0))</f>
        <v>, 0x4</v>
      </c>
      <c r="AR194" t="str">
        <f>_xlfn.CONCAT(IF(MOD(Table3[[#Headers],[7]],2),"", ", 0x"), IFERROR(VLOOKUP(U194,Таблица1[],5,0),0))</f>
        <v>5</v>
      </c>
      <c r="AS194" t="str">
        <f>_xlfn.CONCAT(IF(MOD(Table3[[#Headers],[6]],2),"", ", 0x"), IFERROR(VLOOKUP(V194,Таблица1[],5,0),0))</f>
        <v>, 0x6</v>
      </c>
      <c r="AT194" t="str">
        <f>_xlfn.CONCAT(IF(MOD(Table3[[#Headers],[5]],2),"", ", 0x"), IFERROR(VLOOKUP(W194,Таблица1[],5,0),0))</f>
        <v>7</v>
      </c>
      <c r="AU194" t="str">
        <f>_xlfn.CONCAT(IF(MOD(Table3[[#Headers],[4]],2),"", ", 0x"), IFERROR(VLOOKUP(X194,Таблица1[],5,0),0))</f>
        <v>, 0x1</v>
      </c>
      <c r="AV194" t="str">
        <f>_xlfn.CONCAT(IF(MOD(Table3[[#Headers],[3]],2),"", ", 0x"), IFERROR(VLOOKUP(Y194,Таблица1[],5,0),0))</f>
        <v>2</v>
      </c>
      <c r="AW194" t="str">
        <f>_xlfn.CONCAT(IF(MOD(Table3[[#Headers],[2]],2),"", ", 0x"), IFERROR(VLOOKUP(Z194,Таблица1[],5,0),0))</f>
        <v>, 0x3</v>
      </c>
      <c r="AX194" t="str">
        <f>_xlfn.CONCAT(IF(MOD(Table3[[#Headers],[1]],2),"", ", 0x"), IFERROR(VLOOKUP(AA194,Таблица1[],5,0),0))</f>
        <v>4</v>
      </c>
    </row>
    <row r="195" spans="2:50" x14ac:dyDescent="0.45">
      <c r="B195" s="43">
        <v>64</v>
      </c>
      <c r="C195" s="43">
        <v>0</v>
      </c>
      <c r="D195" s="43">
        <v>20</v>
      </c>
      <c r="E195" s="43">
        <v>1</v>
      </c>
      <c r="F195" t="str">
        <f t="shared" si="4"/>
        <v xml:space="preserve">64,0,20,1 </v>
      </c>
      <c r="P195" s="49" t="s">
        <v>31</v>
      </c>
      <c r="Q195" s="49" t="s">
        <v>32</v>
      </c>
      <c r="R195" s="49" t="s">
        <v>33</v>
      </c>
      <c r="S195" s="49" t="s">
        <v>35</v>
      </c>
      <c r="T195" s="49" t="s">
        <v>37</v>
      </c>
      <c r="U195" s="49" t="s">
        <v>39</v>
      </c>
      <c r="V195" s="49" t="s">
        <v>40</v>
      </c>
      <c r="W195" s="49" t="s">
        <v>31</v>
      </c>
      <c r="X195" s="49" t="s">
        <v>32</v>
      </c>
      <c r="Y195" s="49" t="s">
        <v>33</v>
      </c>
      <c r="Z195" s="49" t="s">
        <v>35</v>
      </c>
      <c r="AA195" s="49" t="s">
        <v>37</v>
      </c>
      <c r="AC195" t="str">
        <f>CONCATENATE($X$2,F195,Table3[[#This Row],[20]],Table3[[#This Row],[19]],Table3[[#This Row],[18]],Table3[[#This Row],[17]],Table3[[#This Row],[16]],Table3[[#This Row],[15]],Table3[[#This Row],[14]],Table3[[#This Row],[13]],Table3[[#This Row],[12]],Table3[[#This Row],[11]],Table3[[#This Row],[10]],Table3[[#This Row],[9]],Table3[[#This Row],[8]],Table3[[#This Row],[7]],Table3[[#This Row],[6]],Table3[[#This Row],[5]],Table3[[#This Row],[4]],Table3[[#This Row],[3]],Table3[[#This Row],[2]],Table3[[#This Row],[1]])</f>
        <v>.DB   64,0,20,1 , 0x00, 0x00, 0x00, 0x00, 0x12, 0x34, 0x56, 0x71, 0x23, 0x45</v>
      </c>
      <c r="AD195" s="43" t="s">
        <v>24</v>
      </c>
      <c r="AE195" t="str">
        <f>_xlfn.CONCAT(IF(MOD(Table3[[#Headers],[20]],2),"", ", 0x"), IFERROR(VLOOKUP(H195,Таблица1[],5,0),0))</f>
        <v>, 0x0</v>
      </c>
      <c r="AF195" t="str">
        <f>_xlfn.CONCAT(IF(MOD(Table3[[#Headers],[19]],2),"", ", 0x"), IFERROR(VLOOKUP(I195,Таблица1[],5,0),0))</f>
        <v>0</v>
      </c>
      <c r="AG195" t="str">
        <f>_xlfn.CONCAT(IF(MOD(Table3[[#Headers],[18]],2),"", ", 0x"), IFERROR(VLOOKUP(J195,Таблица1[],5,0),0))</f>
        <v>, 0x0</v>
      </c>
      <c r="AH195" t="str">
        <f>_xlfn.CONCAT(IF(MOD(Table3[[#Headers],[17]],2),"", ", 0x"), IFERROR(VLOOKUP(K195,Таблица1[],5,0),0))</f>
        <v>0</v>
      </c>
      <c r="AI195" t="str">
        <f>_xlfn.CONCAT(IF(MOD(Table3[[#Headers],[16]],2),"", ", 0x"), IFERROR(VLOOKUP(L195,Таблица1[],5,0),0))</f>
        <v>, 0x0</v>
      </c>
      <c r="AJ195" t="str">
        <f>_xlfn.CONCAT(IF(MOD(Table3[[#Headers],[15]],2),"", ", 0x"), IFERROR(VLOOKUP(M195,Таблица1[],5,0),0))</f>
        <v>0</v>
      </c>
      <c r="AK195" t="str">
        <f>_xlfn.CONCAT(IF(MOD(Table3[[#Headers],[14]],2),"", ", 0x"), IFERROR(VLOOKUP(N195,Таблица1[],5,0),0))</f>
        <v>, 0x0</v>
      </c>
      <c r="AL195" t="str">
        <f>_xlfn.CONCAT(IF(MOD(Table3[[#Headers],[13]],2),"", ", 0x"), IFERROR(VLOOKUP(O195,Таблица1[],5,0),0))</f>
        <v>0</v>
      </c>
      <c r="AM195" t="str">
        <f>_xlfn.CONCAT(IF(MOD(Table3[[#Headers],[12]],2),"", ", 0x"), IFERROR(VLOOKUP(P195,Таблица1[],5,0),0))</f>
        <v>, 0x1</v>
      </c>
      <c r="AN195" t="str">
        <f>_xlfn.CONCAT(IF(MOD(Table3[[#Headers],[11]],2),"", ", 0x"), IFERROR(VLOOKUP(Q195,Таблица1[],5,0),0))</f>
        <v>2</v>
      </c>
      <c r="AO195" t="str">
        <f>_xlfn.CONCAT(IF(MOD(Table3[[#Headers],[10]],2),"", ", 0x"), IFERROR(VLOOKUP(R195,Таблица1[],5,0),0))</f>
        <v>, 0x3</v>
      </c>
      <c r="AP195" t="str">
        <f>_xlfn.CONCAT(IF(MOD(Table3[[#Headers],[9]],2),"", ", 0x"), IFERROR(VLOOKUP(S195,Таблица1[],5,0),0))</f>
        <v>4</v>
      </c>
      <c r="AQ195" t="str">
        <f>_xlfn.CONCAT(IF(MOD(Table3[[#Headers],[8]],2),"", ", 0x"), IFERROR(VLOOKUP(T195,Таблица1[],5,0),0))</f>
        <v>, 0x5</v>
      </c>
      <c r="AR195" t="str">
        <f>_xlfn.CONCAT(IF(MOD(Table3[[#Headers],[7]],2),"", ", 0x"), IFERROR(VLOOKUP(U195,Таблица1[],5,0),0))</f>
        <v>6</v>
      </c>
      <c r="AS195" t="str">
        <f>_xlfn.CONCAT(IF(MOD(Table3[[#Headers],[6]],2),"", ", 0x"), IFERROR(VLOOKUP(V195,Таблица1[],5,0),0))</f>
        <v>, 0x7</v>
      </c>
      <c r="AT195" t="str">
        <f>_xlfn.CONCAT(IF(MOD(Table3[[#Headers],[5]],2),"", ", 0x"), IFERROR(VLOOKUP(W195,Таблица1[],5,0),0))</f>
        <v>1</v>
      </c>
      <c r="AU195" t="str">
        <f>_xlfn.CONCAT(IF(MOD(Table3[[#Headers],[4]],2),"", ", 0x"), IFERROR(VLOOKUP(X195,Таблица1[],5,0),0))</f>
        <v>, 0x2</v>
      </c>
      <c r="AV195" t="str">
        <f>_xlfn.CONCAT(IF(MOD(Table3[[#Headers],[3]],2),"", ", 0x"), IFERROR(VLOOKUP(Y195,Таблица1[],5,0),0))</f>
        <v>3</v>
      </c>
      <c r="AW195" t="str">
        <f>_xlfn.CONCAT(IF(MOD(Table3[[#Headers],[2]],2),"", ", 0x"), IFERROR(VLOOKUP(Z195,Таблица1[],5,0),0))</f>
        <v>, 0x4</v>
      </c>
      <c r="AX195" t="str">
        <f>_xlfn.CONCAT(IF(MOD(Table3[[#Headers],[1]],2),"", ", 0x"), IFERROR(VLOOKUP(AA195,Таблица1[],5,0),0))</f>
        <v>5</v>
      </c>
    </row>
    <row r="196" spans="2:50" x14ac:dyDescent="0.45">
      <c r="B196" s="43">
        <v>64</v>
      </c>
      <c r="C196" s="43">
        <v>0</v>
      </c>
      <c r="D196" s="43">
        <v>20</v>
      </c>
      <c r="E196" s="43">
        <v>1</v>
      </c>
      <c r="F196" t="str">
        <f t="shared" si="4"/>
        <v xml:space="preserve">64,0,20,1 </v>
      </c>
      <c r="P196" s="49" t="s">
        <v>32</v>
      </c>
      <c r="Q196" s="49" t="s">
        <v>33</v>
      </c>
      <c r="R196" s="49" t="s">
        <v>35</v>
      </c>
      <c r="S196" s="49" t="s">
        <v>37</v>
      </c>
      <c r="T196" s="49" t="s">
        <v>39</v>
      </c>
      <c r="U196" s="49" t="s">
        <v>40</v>
      </c>
      <c r="V196" s="49" t="s">
        <v>31</v>
      </c>
      <c r="W196" s="49" t="s">
        <v>32</v>
      </c>
      <c r="X196" s="49" t="s">
        <v>33</v>
      </c>
      <c r="Y196" s="49" t="s">
        <v>35</v>
      </c>
      <c r="Z196" s="49" t="s">
        <v>37</v>
      </c>
      <c r="AA196" s="49" t="s">
        <v>39</v>
      </c>
      <c r="AC196" t="str">
        <f>CONCATENATE($X$2,F196,Table3[[#This Row],[20]],Table3[[#This Row],[19]],Table3[[#This Row],[18]],Table3[[#This Row],[17]],Table3[[#This Row],[16]],Table3[[#This Row],[15]],Table3[[#This Row],[14]],Table3[[#This Row],[13]],Table3[[#This Row],[12]],Table3[[#This Row],[11]],Table3[[#This Row],[10]],Table3[[#This Row],[9]],Table3[[#This Row],[8]],Table3[[#This Row],[7]],Table3[[#This Row],[6]],Table3[[#This Row],[5]],Table3[[#This Row],[4]],Table3[[#This Row],[3]],Table3[[#This Row],[2]],Table3[[#This Row],[1]])</f>
        <v>.DB   64,0,20,1 , 0x00, 0x00, 0x00, 0x00, 0x23, 0x45, 0x67, 0x12, 0x34, 0x56</v>
      </c>
      <c r="AD196" s="43" t="s">
        <v>24</v>
      </c>
      <c r="AE196" t="str">
        <f>_xlfn.CONCAT(IF(MOD(Table3[[#Headers],[20]],2),"", ", 0x"), IFERROR(VLOOKUP(H196,Таблица1[],5,0),0))</f>
        <v>, 0x0</v>
      </c>
      <c r="AF196" t="str">
        <f>_xlfn.CONCAT(IF(MOD(Table3[[#Headers],[19]],2),"", ", 0x"), IFERROR(VLOOKUP(I196,Таблица1[],5,0),0))</f>
        <v>0</v>
      </c>
      <c r="AG196" t="str">
        <f>_xlfn.CONCAT(IF(MOD(Table3[[#Headers],[18]],2),"", ", 0x"), IFERROR(VLOOKUP(J196,Таблица1[],5,0),0))</f>
        <v>, 0x0</v>
      </c>
      <c r="AH196" t="str">
        <f>_xlfn.CONCAT(IF(MOD(Table3[[#Headers],[17]],2),"", ", 0x"), IFERROR(VLOOKUP(K196,Таблица1[],5,0),0))</f>
        <v>0</v>
      </c>
      <c r="AI196" t="str">
        <f>_xlfn.CONCAT(IF(MOD(Table3[[#Headers],[16]],2),"", ", 0x"), IFERROR(VLOOKUP(L196,Таблица1[],5,0),0))</f>
        <v>, 0x0</v>
      </c>
      <c r="AJ196" t="str">
        <f>_xlfn.CONCAT(IF(MOD(Table3[[#Headers],[15]],2),"", ", 0x"), IFERROR(VLOOKUP(M196,Таблица1[],5,0),0))</f>
        <v>0</v>
      </c>
      <c r="AK196" t="str">
        <f>_xlfn.CONCAT(IF(MOD(Table3[[#Headers],[14]],2),"", ", 0x"), IFERROR(VLOOKUP(N196,Таблица1[],5,0),0))</f>
        <v>, 0x0</v>
      </c>
      <c r="AL196" t="str">
        <f>_xlfn.CONCAT(IF(MOD(Table3[[#Headers],[13]],2),"", ", 0x"), IFERROR(VLOOKUP(O196,Таблица1[],5,0),0))</f>
        <v>0</v>
      </c>
      <c r="AM196" t="str">
        <f>_xlfn.CONCAT(IF(MOD(Table3[[#Headers],[12]],2),"", ", 0x"), IFERROR(VLOOKUP(P196,Таблица1[],5,0),0))</f>
        <v>, 0x2</v>
      </c>
      <c r="AN196" t="str">
        <f>_xlfn.CONCAT(IF(MOD(Table3[[#Headers],[11]],2),"", ", 0x"), IFERROR(VLOOKUP(Q196,Таблица1[],5,0),0))</f>
        <v>3</v>
      </c>
      <c r="AO196" t="str">
        <f>_xlfn.CONCAT(IF(MOD(Table3[[#Headers],[10]],2),"", ", 0x"), IFERROR(VLOOKUP(R196,Таблица1[],5,0),0))</f>
        <v>, 0x4</v>
      </c>
      <c r="AP196" t="str">
        <f>_xlfn.CONCAT(IF(MOD(Table3[[#Headers],[9]],2),"", ", 0x"), IFERROR(VLOOKUP(S196,Таблица1[],5,0),0))</f>
        <v>5</v>
      </c>
      <c r="AQ196" t="str">
        <f>_xlfn.CONCAT(IF(MOD(Table3[[#Headers],[8]],2),"", ", 0x"), IFERROR(VLOOKUP(T196,Таблица1[],5,0),0))</f>
        <v>, 0x6</v>
      </c>
      <c r="AR196" t="str">
        <f>_xlfn.CONCAT(IF(MOD(Table3[[#Headers],[7]],2),"", ", 0x"), IFERROR(VLOOKUP(U196,Таблица1[],5,0),0))</f>
        <v>7</v>
      </c>
      <c r="AS196" t="str">
        <f>_xlfn.CONCAT(IF(MOD(Table3[[#Headers],[6]],2),"", ", 0x"), IFERROR(VLOOKUP(V196,Таблица1[],5,0),0))</f>
        <v>, 0x1</v>
      </c>
      <c r="AT196" t="str">
        <f>_xlfn.CONCAT(IF(MOD(Table3[[#Headers],[5]],2),"", ", 0x"), IFERROR(VLOOKUP(W196,Таблица1[],5,0),0))</f>
        <v>2</v>
      </c>
      <c r="AU196" t="str">
        <f>_xlfn.CONCAT(IF(MOD(Table3[[#Headers],[4]],2),"", ", 0x"), IFERROR(VLOOKUP(X196,Таблица1[],5,0),0))</f>
        <v>, 0x3</v>
      </c>
      <c r="AV196" t="str">
        <f>_xlfn.CONCAT(IF(MOD(Table3[[#Headers],[3]],2),"", ", 0x"), IFERROR(VLOOKUP(Y196,Таблица1[],5,0),0))</f>
        <v>4</v>
      </c>
      <c r="AW196" t="str">
        <f>_xlfn.CONCAT(IF(MOD(Table3[[#Headers],[2]],2),"", ", 0x"), IFERROR(VLOOKUP(Z196,Таблица1[],5,0),0))</f>
        <v>, 0x5</v>
      </c>
      <c r="AX196" t="str">
        <f>_xlfn.CONCAT(IF(MOD(Table3[[#Headers],[1]],2),"", ", 0x"), IFERROR(VLOOKUP(AA196,Таблица1[],5,0),0))</f>
        <v>6</v>
      </c>
    </row>
    <row r="197" spans="2:50" x14ac:dyDescent="0.45">
      <c r="B197" s="43">
        <v>64</v>
      </c>
      <c r="C197" s="43">
        <v>0</v>
      </c>
      <c r="D197" s="43">
        <v>20</v>
      </c>
      <c r="E197" s="43">
        <v>1</v>
      </c>
      <c r="F197" t="str">
        <f t="shared" si="4"/>
        <v xml:space="preserve">64,0,20,1 </v>
      </c>
      <c r="P197" s="49" t="s">
        <v>33</v>
      </c>
      <c r="Q197" s="49" t="s">
        <v>35</v>
      </c>
      <c r="R197" s="49" t="s">
        <v>37</v>
      </c>
      <c r="S197" s="49" t="s">
        <v>39</v>
      </c>
      <c r="T197" s="49" t="s">
        <v>40</v>
      </c>
      <c r="U197" s="49" t="s">
        <v>31</v>
      </c>
      <c r="V197" s="49" t="s">
        <v>32</v>
      </c>
      <c r="W197" s="49" t="s">
        <v>33</v>
      </c>
      <c r="X197" s="49" t="s">
        <v>35</v>
      </c>
      <c r="Y197" s="49" t="s">
        <v>37</v>
      </c>
      <c r="Z197" s="49" t="s">
        <v>39</v>
      </c>
      <c r="AA197" s="49" t="s">
        <v>40</v>
      </c>
      <c r="AC197" t="str">
        <f>CONCATENATE($X$2,F197,Table3[[#This Row],[20]],Table3[[#This Row],[19]],Table3[[#This Row],[18]],Table3[[#This Row],[17]],Table3[[#This Row],[16]],Table3[[#This Row],[15]],Table3[[#This Row],[14]],Table3[[#This Row],[13]],Table3[[#This Row],[12]],Table3[[#This Row],[11]],Table3[[#This Row],[10]],Table3[[#This Row],[9]],Table3[[#This Row],[8]],Table3[[#This Row],[7]],Table3[[#This Row],[6]],Table3[[#This Row],[5]],Table3[[#This Row],[4]],Table3[[#This Row],[3]],Table3[[#This Row],[2]],Table3[[#This Row],[1]])</f>
        <v>.DB   64,0,20,1 , 0x00, 0x00, 0x00, 0x00, 0x34, 0x56, 0x71, 0x23, 0x45, 0x67</v>
      </c>
      <c r="AD197" s="43" t="s">
        <v>24</v>
      </c>
      <c r="AE197" t="str">
        <f>_xlfn.CONCAT(IF(MOD(Table3[[#Headers],[20]],2),"", ", 0x"), IFERROR(VLOOKUP(H197,Таблица1[],5,0),0))</f>
        <v>, 0x0</v>
      </c>
      <c r="AF197" t="str">
        <f>_xlfn.CONCAT(IF(MOD(Table3[[#Headers],[19]],2),"", ", 0x"), IFERROR(VLOOKUP(I197,Таблица1[],5,0),0))</f>
        <v>0</v>
      </c>
      <c r="AG197" t="str">
        <f>_xlfn.CONCAT(IF(MOD(Table3[[#Headers],[18]],2),"", ", 0x"), IFERROR(VLOOKUP(J197,Таблица1[],5,0),0))</f>
        <v>, 0x0</v>
      </c>
      <c r="AH197" t="str">
        <f>_xlfn.CONCAT(IF(MOD(Table3[[#Headers],[17]],2),"", ", 0x"), IFERROR(VLOOKUP(K197,Таблица1[],5,0),0))</f>
        <v>0</v>
      </c>
      <c r="AI197" t="str">
        <f>_xlfn.CONCAT(IF(MOD(Table3[[#Headers],[16]],2),"", ", 0x"), IFERROR(VLOOKUP(L197,Таблица1[],5,0),0))</f>
        <v>, 0x0</v>
      </c>
      <c r="AJ197" t="str">
        <f>_xlfn.CONCAT(IF(MOD(Table3[[#Headers],[15]],2),"", ", 0x"), IFERROR(VLOOKUP(M197,Таблица1[],5,0),0))</f>
        <v>0</v>
      </c>
      <c r="AK197" t="str">
        <f>_xlfn.CONCAT(IF(MOD(Table3[[#Headers],[14]],2),"", ", 0x"), IFERROR(VLOOKUP(N197,Таблица1[],5,0),0))</f>
        <v>, 0x0</v>
      </c>
      <c r="AL197" t="str">
        <f>_xlfn.CONCAT(IF(MOD(Table3[[#Headers],[13]],2),"", ", 0x"), IFERROR(VLOOKUP(O197,Таблица1[],5,0),0))</f>
        <v>0</v>
      </c>
      <c r="AM197" t="str">
        <f>_xlfn.CONCAT(IF(MOD(Table3[[#Headers],[12]],2),"", ", 0x"), IFERROR(VLOOKUP(P197,Таблица1[],5,0),0))</f>
        <v>, 0x3</v>
      </c>
      <c r="AN197" t="str">
        <f>_xlfn.CONCAT(IF(MOD(Table3[[#Headers],[11]],2),"", ", 0x"), IFERROR(VLOOKUP(Q197,Таблица1[],5,0),0))</f>
        <v>4</v>
      </c>
      <c r="AO197" t="str">
        <f>_xlfn.CONCAT(IF(MOD(Table3[[#Headers],[10]],2),"", ", 0x"), IFERROR(VLOOKUP(R197,Таблица1[],5,0),0))</f>
        <v>, 0x5</v>
      </c>
      <c r="AP197" t="str">
        <f>_xlfn.CONCAT(IF(MOD(Table3[[#Headers],[9]],2),"", ", 0x"), IFERROR(VLOOKUP(S197,Таблица1[],5,0),0))</f>
        <v>6</v>
      </c>
      <c r="AQ197" t="str">
        <f>_xlfn.CONCAT(IF(MOD(Table3[[#Headers],[8]],2),"", ", 0x"), IFERROR(VLOOKUP(T197,Таблица1[],5,0),0))</f>
        <v>, 0x7</v>
      </c>
      <c r="AR197" t="str">
        <f>_xlfn.CONCAT(IF(MOD(Table3[[#Headers],[7]],2),"", ", 0x"), IFERROR(VLOOKUP(U197,Таблица1[],5,0),0))</f>
        <v>1</v>
      </c>
      <c r="AS197" t="str">
        <f>_xlfn.CONCAT(IF(MOD(Table3[[#Headers],[6]],2),"", ", 0x"), IFERROR(VLOOKUP(V197,Таблица1[],5,0),0))</f>
        <v>, 0x2</v>
      </c>
      <c r="AT197" t="str">
        <f>_xlfn.CONCAT(IF(MOD(Table3[[#Headers],[5]],2),"", ", 0x"), IFERROR(VLOOKUP(W197,Таблица1[],5,0),0))</f>
        <v>3</v>
      </c>
      <c r="AU197" t="str">
        <f>_xlfn.CONCAT(IF(MOD(Table3[[#Headers],[4]],2),"", ", 0x"), IFERROR(VLOOKUP(X197,Таблица1[],5,0),0))</f>
        <v>, 0x4</v>
      </c>
      <c r="AV197" t="str">
        <f>_xlfn.CONCAT(IF(MOD(Table3[[#Headers],[3]],2),"", ", 0x"), IFERROR(VLOOKUP(Y197,Таблица1[],5,0),0))</f>
        <v>5</v>
      </c>
      <c r="AW197" t="str">
        <f>_xlfn.CONCAT(IF(MOD(Table3[[#Headers],[2]],2),"", ", 0x"), IFERROR(VLOOKUP(Z197,Таблица1[],5,0),0))</f>
        <v>, 0x6</v>
      </c>
      <c r="AX197" t="str">
        <f>_xlfn.CONCAT(IF(MOD(Table3[[#Headers],[1]],2),"", ", 0x"), IFERROR(VLOOKUP(AA197,Таблица1[],5,0),0))</f>
        <v>7</v>
      </c>
    </row>
    <row r="198" spans="2:50" x14ac:dyDescent="0.45">
      <c r="B198" s="43">
        <v>64</v>
      </c>
      <c r="C198" s="43">
        <v>0</v>
      </c>
      <c r="D198" s="43">
        <v>20</v>
      </c>
      <c r="E198" s="43">
        <v>1</v>
      </c>
      <c r="F198" t="str">
        <f t="shared" si="4"/>
        <v xml:space="preserve">64,0,20,1 </v>
      </c>
      <c r="AC198" t="str">
        <f>CONCATENATE($X$2,F198,Table3[[#This Row],[20]],Table3[[#This Row],[19]],Table3[[#This Row],[18]],Table3[[#This Row],[17]],Table3[[#This Row],[16]],Table3[[#This Row],[15]],Table3[[#This Row],[14]],Table3[[#This Row],[13]],Table3[[#This Row],[12]],Table3[[#This Row],[11]],Table3[[#This Row],[10]],Table3[[#This Row],[9]],Table3[[#This Row],[8]],Table3[[#This Row],[7]],Table3[[#This Row],[6]],Table3[[#This Row],[5]],Table3[[#This Row],[4]],Table3[[#This Row],[3]],Table3[[#This Row],[2]],Table3[[#This Row],[1]])</f>
        <v>.DB   64,0,20,1 , 0x00, 0x00, 0x00, 0x00, 0x00, 0x00, 0x00, 0x00, 0x00, 0x00</v>
      </c>
      <c r="AD198" s="43" t="s">
        <v>24</v>
      </c>
      <c r="AE198" t="str">
        <f>_xlfn.CONCAT(IF(MOD(Table3[[#Headers],[20]],2),"", ", 0x"), IFERROR(VLOOKUP(H198,Таблица1[],5,0),0))</f>
        <v>, 0x0</v>
      </c>
      <c r="AF198" t="str">
        <f>_xlfn.CONCAT(IF(MOD(Table3[[#Headers],[19]],2),"", ", 0x"), IFERROR(VLOOKUP(I198,Таблица1[],5,0),0))</f>
        <v>0</v>
      </c>
      <c r="AG198" t="str">
        <f>_xlfn.CONCAT(IF(MOD(Table3[[#Headers],[18]],2),"", ", 0x"), IFERROR(VLOOKUP(J198,Таблица1[],5,0),0))</f>
        <v>, 0x0</v>
      </c>
      <c r="AH198" t="str">
        <f>_xlfn.CONCAT(IF(MOD(Table3[[#Headers],[17]],2),"", ", 0x"), IFERROR(VLOOKUP(K198,Таблица1[],5,0),0))</f>
        <v>0</v>
      </c>
      <c r="AI198" t="str">
        <f>_xlfn.CONCAT(IF(MOD(Table3[[#Headers],[16]],2),"", ", 0x"), IFERROR(VLOOKUP(L198,Таблица1[],5,0),0))</f>
        <v>, 0x0</v>
      </c>
      <c r="AJ198" t="str">
        <f>_xlfn.CONCAT(IF(MOD(Table3[[#Headers],[15]],2),"", ", 0x"), IFERROR(VLOOKUP(M198,Таблица1[],5,0),0))</f>
        <v>0</v>
      </c>
      <c r="AK198" t="str">
        <f>_xlfn.CONCAT(IF(MOD(Table3[[#Headers],[14]],2),"", ", 0x"), IFERROR(VLOOKUP(N198,Таблица1[],5,0),0))</f>
        <v>, 0x0</v>
      </c>
      <c r="AL198" t="str">
        <f>_xlfn.CONCAT(IF(MOD(Table3[[#Headers],[13]],2),"", ", 0x"), IFERROR(VLOOKUP(O198,Таблица1[],5,0),0))</f>
        <v>0</v>
      </c>
      <c r="AM198" t="str">
        <f>_xlfn.CONCAT(IF(MOD(Table3[[#Headers],[12]],2),"", ", 0x"), IFERROR(VLOOKUP(P198,Таблица1[],5,0),0))</f>
        <v>, 0x0</v>
      </c>
      <c r="AN198" t="str">
        <f>_xlfn.CONCAT(IF(MOD(Table3[[#Headers],[11]],2),"", ", 0x"), IFERROR(VLOOKUP(Q198,Таблица1[],5,0),0))</f>
        <v>0</v>
      </c>
      <c r="AO198" t="str">
        <f>_xlfn.CONCAT(IF(MOD(Table3[[#Headers],[10]],2),"", ", 0x"), IFERROR(VLOOKUP(R198,Таблица1[],5,0),0))</f>
        <v>, 0x0</v>
      </c>
      <c r="AP198" t="str">
        <f>_xlfn.CONCAT(IF(MOD(Table3[[#Headers],[9]],2),"", ", 0x"), IFERROR(VLOOKUP(S198,Таблица1[],5,0),0))</f>
        <v>0</v>
      </c>
      <c r="AQ198" t="str">
        <f>_xlfn.CONCAT(IF(MOD(Table3[[#Headers],[8]],2),"", ", 0x"), IFERROR(VLOOKUP(T198,Таблица1[],5,0),0))</f>
        <v>, 0x0</v>
      </c>
      <c r="AR198" t="str">
        <f>_xlfn.CONCAT(IF(MOD(Table3[[#Headers],[7]],2),"", ", 0x"), IFERROR(VLOOKUP(U198,Таблица1[],5,0),0))</f>
        <v>0</v>
      </c>
      <c r="AS198" t="str">
        <f>_xlfn.CONCAT(IF(MOD(Table3[[#Headers],[6]],2),"", ", 0x"), IFERROR(VLOOKUP(V198,Таблица1[],5,0),0))</f>
        <v>, 0x0</v>
      </c>
      <c r="AT198" t="str">
        <f>_xlfn.CONCAT(IF(MOD(Table3[[#Headers],[5]],2),"", ", 0x"), IFERROR(VLOOKUP(W198,Таблица1[],5,0),0))</f>
        <v>0</v>
      </c>
      <c r="AU198" t="str">
        <f>_xlfn.CONCAT(IF(MOD(Table3[[#Headers],[4]],2),"", ", 0x"), IFERROR(VLOOKUP(X198,Таблица1[],5,0),0))</f>
        <v>, 0x0</v>
      </c>
      <c r="AV198" t="str">
        <f>_xlfn.CONCAT(IF(MOD(Table3[[#Headers],[3]],2),"", ", 0x"), IFERROR(VLOOKUP(Y198,Таблица1[],5,0),0))</f>
        <v>0</v>
      </c>
      <c r="AW198" t="str">
        <f>_xlfn.CONCAT(IF(MOD(Table3[[#Headers],[2]],2),"", ", 0x"), IFERROR(VLOOKUP(Z198,Таблица1[],5,0),0))</f>
        <v>, 0x0</v>
      </c>
      <c r="AX198" t="str">
        <f>_xlfn.CONCAT(IF(MOD(Table3[[#Headers],[1]],2),"", ", 0x"), IFERROR(VLOOKUP(AA198,Таблица1[],5,0),0))</f>
        <v>0</v>
      </c>
    </row>
    <row r="199" spans="2:50" x14ac:dyDescent="0.45">
      <c r="B199" s="43">
        <v>64</v>
      </c>
      <c r="C199" s="43">
        <v>0</v>
      </c>
      <c r="D199" s="43">
        <v>20</v>
      </c>
      <c r="E199" s="43">
        <v>1</v>
      </c>
      <c r="F199" t="str">
        <f t="shared" si="4"/>
        <v xml:space="preserve">64,0,20,1 </v>
      </c>
      <c r="AC199" t="str">
        <f>CONCATENATE($X$2,F199,Table3[[#This Row],[20]],Table3[[#This Row],[19]],Table3[[#This Row],[18]],Table3[[#This Row],[17]],Table3[[#This Row],[16]],Table3[[#This Row],[15]],Table3[[#This Row],[14]],Table3[[#This Row],[13]],Table3[[#This Row],[12]],Table3[[#This Row],[11]],Table3[[#This Row],[10]],Table3[[#This Row],[9]],Table3[[#This Row],[8]],Table3[[#This Row],[7]],Table3[[#This Row],[6]],Table3[[#This Row],[5]],Table3[[#This Row],[4]],Table3[[#This Row],[3]],Table3[[#This Row],[2]],Table3[[#This Row],[1]])</f>
        <v>.DB   64,0,20,1 , 0x00, 0x00, 0x00, 0x00, 0x00, 0x00, 0x00, 0x00, 0x00, 0x00</v>
      </c>
      <c r="AD199" s="43" t="s">
        <v>24</v>
      </c>
      <c r="AE199" t="str">
        <f>_xlfn.CONCAT(IF(MOD(Table3[[#Headers],[20]],2),"", ", 0x"), IFERROR(VLOOKUP(H199,Таблица1[],5,0),0))</f>
        <v>, 0x0</v>
      </c>
      <c r="AF199" t="str">
        <f>_xlfn.CONCAT(IF(MOD(Table3[[#Headers],[19]],2),"", ", 0x"), IFERROR(VLOOKUP(I199,Таблица1[],5,0),0))</f>
        <v>0</v>
      </c>
      <c r="AG199" t="str">
        <f>_xlfn.CONCAT(IF(MOD(Table3[[#Headers],[18]],2),"", ", 0x"), IFERROR(VLOOKUP(J199,Таблица1[],5,0),0))</f>
        <v>, 0x0</v>
      </c>
      <c r="AH199" t="str">
        <f>_xlfn.CONCAT(IF(MOD(Table3[[#Headers],[17]],2),"", ", 0x"), IFERROR(VLOOKUP(K199,Таблица1[],5,0),0))</f>
        <v>0</v>
      </c>
      <c r="AI199" t="str">
        <f>_xlfn.CONCAT(IF(MOD(Table3[[#Headers],[16]],2),"", ", 0x"), IFERROR(VLOOKUP(L199,Таблица1[],5,0),0))</f>
        <v>, 0x0</v>
      </c>
      <c r="AJ199" t="str">
        <f>_xlfn.CONCAT(IF(MOD(Table3[[#Headers],[15]],2),"", ", 0x"), IFERROR(VLOOKUP(M199,Таблица1[],5,0),0))</f>
        <v>0</v>
      </c>
      <c r="AK199" t="str">
        <f>_xlfn.CONCAT(IF(MOD(Table3[[#Headers],[14]],2),"", ", 0x"), IFERROR(VLOOKUP(N199,Таблица1[],5,0),0))</f>
        <v>, 0x0</v>
      </c>
      <c r="AL199" t="str">
        <f>_xlfn.CONCAT(IF(MOD(Table3[[#Headers],[13]],2),"", ", 0x"), IFERROR(VLOOKUP(O199,Таблица1[],5,0),0))</f>
        <v>0</v>
      </c>
      <c r="AM199" t="str">
        <f>_xlfn.CONCAT(IF(MOD(Table3[[#Headers],[12]],2),"", ", 0x"), IFERROR(VLOOKUP(P199,Таблица1[],5,0),0))</f>
        <v>, 0x0</v>
      </c>
      <c r="AN199" t="str">
        <f>_xlfn.CONCAT(IF(MOD(Table3[[#Headers],[11]],2),"", ", 0x"), IFERROR(VLOOKUP(Q199,Таблица1[],5,0),0))</f>
        <v>0</v>
      </c>
      <c r="AO199" t="str">
        <f>_xlfn.CONCAT(IF(MOD(Table3[[#Headers],[10]],2),"", ", 0x"), IFERROR(VLOOKUP(R199,Таблица1[],5,0),0))</f>
        <v>, 0x0</v>
      </c>
      <c r="AP199" t="str">
        <f>_xlfn.CONCAT(IF(MOD(Table3[[#Headers],[9]],2),"", ", 0x"), IFERROR(VLOOKUP(S199,Таблица1[],5,0),0))</f>
        <v>0</v>
      </c>
      <c r="AQ199" t="str">
        <f>_xlfn.CONCAT(IF(MOD(Table3[[#Headers],[8]],2),"", ", 0x"), IFERROR(VLOOKUP(T199,Таблица1[],5,0),0))</f>
        <v>, 0x0</v>
      </c>
      <c r="AR199" t="str">
        <f>_xlfn.CONCAT(IF(MOD(Table3[[#Headers],[7]],2),"", ", 0x"), IFERROR(VLOOKUP(U199,Таблица1[],5,0),0))</f>
        <v>0</v>
      </c>
      <c r="AS199" t="str">
        <f>_xlfn.CONCAT(IF(MOD(Table3[[#Headers],[6]],2),"", ", 0x"), IFERROR(VLOOKUP(V199,Таблица1[],5,0),0))</f>
        <v>, 0x0</v>
      </c>
      <c r="AT199" t="str">
        <f>_xlfn.CONCAT(IF(MOD(Table3[[#Headers],[5]],2),"", ", 0x"), IFERROR(VLOOKUP(W199,Таблица1[],5,0),0))</f>
        <v>0</v>
      </c>
      <c r="AU199" t="str">
        <f>_xlfn.CONCAT(IF(MOD(Table3[[#Headers],[4]],2),"", ", 0x"), IFERROR(VLOOKUP(X199,Таблица1[],5,0),0))</f>
        <v>, 0x0</v>
      </c>
      <c r="AV199" t="str">
        <f>_xlfn.CONCAT(IF(MOD(Table3[[#Headers],[3]],2),"", ", 0x"), IFERROR(VLOOKUP(Y199,Таблица1[],5,0),0))</f>
        <v>0</v>
      </c>
      <c r="AW199" t="str">
        <f>_xlfn.CONCAT(IF(MOD(Table3[[#Headers],[2]],2),"", ", 0x"), IFERROR(VLOOKUP(Z199,Таблица1[],5,0),0))</f>
        <v>, 0x0</v>
      </c>
      <c r="AX199" t="str">
        <f>_xlfn.CONCAT(IF(MOD(Table3[[#Headers],[1]],2),"", ", 0x"), IFERROR(VLOOKUP(AA199,Таблица1[],5,0),0))</f>
        <v>0</v>
      </c>
    </row>
    <row r="200" spans="2:50" x14ac:dyDescent="0.45">
      <c r="B200" s="43">
        <v>64</v>
      </c>
      <c r="C200" s="43">
        <v>0</v>
      </c>
      <c r="D200" s="43">
        <v>20</v>
      </c>
      <c r="E200" s="43">
        <v>1</v>
      </c>
      <c r="F200" t="str">
        <f t="shared" si="4"/>
        <v xml:space="preserve">64,0,20,1 </v>
      </c>
      <c r="AC200" t="str">
        <f>CONCATENATE($X$2,F200,Table3[[#This Row],[20]],Table3[[#This Row],[19]],Table3[[#This Row],[18]],Table3[[#This Row],[17]],Table3[[#This Row],[16]],Table3[[#This Row],[15]],Table3[[#This Row],[14]],Table3[[#This Row],[13]],Table3[[#This Row],[12]],Table3[[#This Row],[11]],Table3[[#This Row],[10]],Table3[[#This Row],[9]],Table3[[#This Row],[8]],Table3[[#This Row],[7]],Table3[[#This Row],[6]],Table3[[#This Row],[5]],Table3[[#This Row],[4]],Table3[[#This Row],[3]],Table3[[#This Row],[2]],Table3[[#This Row],[1]])</f>
        <v>.DB   64,0,20,1 , 0x00, 0x00, 0x00, 0x00, 0x00, 0x00, 0x00, 0x00, 0x00, 0x00</v>
      </c>
      <c r="AD200" s="43" t="s">
        <v>24</v>
      </c>
      <c r="AE200" t="str">
        <f>_xlfn.CONCAT(IF(MOD(Table3[[#Headers],[20]],2),"", ", 0x"), IFERROR(VLOOKUP(H200,Таблица1[],5,0),0))</f>
        <v>, 0x0</v>
      </c>
      <c r="AF200" t="str">
        <f>_xlfn.CONCAT(IF(MOD(Table3[[#Headers],[19]],2),"", ", 0x"), IFERROR(VLOOKUP(I200,Таблица1[],5,0),0))</f>
        <v>0</v>
      </c>
      <c r="AG200" t="str">
        <f>_xlfn.CONCAT(IF(MOD(Table3[[#Headers],[18]],2),"", ", 0x"), IFERROR(VLOOKUP(J200,Таблица1[],5,0),0))</f>
        <v>, 0x0</v>
      </c>
      <c r="AH200" t="str">
        <f>_xlfn.CONCAT(IF(MOD(Table3[[#Headers],[17]],2),"", ", 0x"), IFERROR(VLOOKUP(K200,Таблица1[],5,0),0))</f>
        <v>0</v>
      </c>
      <c r="AI200" t="str">
        <f>_xlfn.CONCAT(IF(MOD(Table3[[#Headers],[16]],2),"", ", 0x"), IFERROR(VLOOKUP(L200,Таблица1[],5,0),0))</f>
        <v>, 0x0</v>
      </c>
      <c r="AJ200" t="str">
        <f>_xlfn.CONCAT(IF(MOD(Table3[[#Headers],[15]],2),"", ", 0x"), IFERROR(VLOOKUP(M200,Таблица1[],5,0),0))</f>
        <v>0</v>
      </c>
      <c r="AK200" t="str">
        <f>_xlfn.CONCAT(IF(MOD(Table3[[#Headers],[14]],2),"", ", 0x"), IFERROR(VLOOKUP(N200,Таблица1[],5,0),0))</f>
        <v>, 0x0</v>
      </c>
      <c r="AL200" t="str">
        <f>_xlfn.CONCAT(IF(MOD(Table3[[#Headers],[13]],2),"", ", 0x"), IFERROR(VLOOKUP(O200,Таблица1[],5,0),0))</f>
        <v>0</v>
      </c>
      <c r="AM200" t="str">
        <f>_xlfn.CONCAT(IF(MOD(Table3[[#Headers],[12]],2),"", ", 0x"), IFERROR(VLOOKUP(P200,Таблица1[],5,0),0))</f>
        <v>, 0x0</v>
      </c>
      <c r="AN200" t="str">
        <f>_xlfn.CONCAT(IF(MOD(Table3[[#Headers],[11]],2),"", ", 0x"), IFERROR(VLOOKUP(Q200,Таблица1[],5,0),0))</f>
        <v>0</v>
      </c>
      <c r="AO200" t="str">
        <f>_xlfn.CONCAT(IF(MOD(Table3[[#Headers],[10]],2),"", ", 0x"), IFERROR(VLOOKUP(R200,Таблица1[],5,0),0))</f>
        <v>, 0x0</v>
      </c>
      <c r="AP200" t="str">
        <f>_xlfn.CONCAT(IF(MOD(Table3[[#Headers],[9]],2),"", ", 0x"), IFERROR(VLOOKUP(S200,Таблица1[],5,0),0))</f>
        <v>0</v>
      </c>
      <c r="AQ200" t="str">
        <f>_xlfn.CONCAT(IF(MOD(Table3[[#Headers],[8]],2),"", ", 0x"), IFERROR(VLOOKUP(T200,Таблица1[],5,0),0))</f>
        <v>, 0x0</v>
      </c>
      <c r="AR200" t="str">
        <f>_xlfn.CONCAT(IF(MOD(Table3[[#Headers],[7]],2),"", ", 0x"), IFERROR(VLOOKUP(U200,Таблица1[],5,0),0))</f>
        <v>0</v>
      </c>
      <c r="AS200" t="str">
        <f>_xlfn.CONCAT(IF(MOD(Table3[[#Headers],[6]],2),"", ", 0x"), IFERROR(VLOOKUP(V200,Таблица1[],5,0),0))</f>
        <v>, 0x0</v>
      </c>
      <c r="AT200" t="str">
        <f>_xlfn.CONCAT(IF(MOD(Table3[[#Headers],[5]],2),"", ", 0x"), IFERROR(VLOOKUP(W200,Таблица1[],5,0),0))</f>
        <v>0</v>
      </c>
      <c r="AU200" t="str">
        <f>_xlfn.CONCAT(IF(MOD(Table3[[#Headers],[4]],2),"", ", 0x"), IFERROR(VLOOKUP(X200,Таблица1[],5,0),0))</f>
        <v>, 0x0</v>
      </c>
      <c r="AV200" t="str">
        <f>_xlfn.CONCAT(IF(MOD(Table3[[#Headers],[3]],2),"", ", 0x"), IFERROR(VLOOKUP(Y200,Таблица1[],5,0),0))</f>
        <v>0</v>
      </c>
      <c r="AW200" t="str">
        <f>_xlfn.CONCAT(IF(MOD(Table3[[#Headers],[2]],2),"", ", 0x"), IFERROR(VLOOKUP(Z200,Таблица1[],5,0),0))</f>
        <v>, 0x0</v>
      </c>
      <c r="AX200" t="str">
        <f>_xlfn.CONCAT(IF(MOD(Table3[[#Headers],[1]],2),"", ", 0x"), IFERROR(VLOOKUP(AA200,Таблица1[],5,0),0))</f>
        <v>0</v>
      </c>
    </row>
    <row r="201" spans="2:50" x14ac:dyDescent="0.45">
      <c r="B201" s="43">
        <v>64</v>
      </c>
      <c r="C201" s="43">
        <v>0</v>
      </c>
      <c r="D201" s="43">
        <v>20</v>
      </c>
      <c r="E201" s="43">
        <v>1</v>
      </c>
      <c r="F201" t="str">
        <f t="shared" si="4"/>
        <v xml:space="preserve">64,0,20,1 </v>
      </c>
      <c r="AC201" t="str">
        <f>CONCATENATE($X$2,F201,Table3[[#This Row],[20]],Table3[[#This Row],[19]],Table3[[#This Row],[18]],Table3[[#This Row],[17]],Table3[[#This Row],[16]],Table3[[#This Row],[15]],Table3[[#This Row],[14]],Table3[[#This Row],[13]],Table3[[#This Row],[12]],Table3[[#This Row],[11]],Table3[[#This Row],[10]],Table3[[#This Row],[9]],Table3[[#This Row],[8]],Table3[[#This Row],[7]],Table3[[#This Row],[6]],Table3[[#This Row],[5]],Table3[[#This Row],[4]],Table3[[#This Row],[3]],Table3[[#This Row],[2]],Table3[[#This Row],[1]])</f>
        <v>.DB   64,0,20,1 , 0x00, 0x00, 0x00, 0x00, 0x00, 0x00, 0x00, 0x00, 0x00, 0x00</v>
      </c>
      <c r="AD201" s="43" t="s">
        <v>24</v>
      </c>
      <c r="AE201" t="str">
        <f>_xlfn.CONCAT(IF(MOD(Table3[[#Headers],[20]],2),"", ", 0x"), IFERROR(VLOOKUP(H201,Таблица1[],5,0),0))</f>
        <v>, 0x0</v>
      </c>
      <c r="AF201" t="str">
        <f>_xlfn.CONCAT(IF(MOD(Table3[[#Headers],[19]],2),"", ", 0x"), IFERROR(VLOOKUP(I201,Таблица1[],5,0),0))</f>
        <v>0</v>
      </c>
      <c r="AG201" t="str">
        <f>_xlfn.CONCAT(IF(MOD(Table3[[#Headers],[18]],2),"", ", 0x"), IFERROR(VLOOKUP(J201,Таблица1[],5,0),0))</f>
        <v>, 0x0</v>
      </c>
      <c r="AH201" t="str">
        <f>_xlfn.CONCAT(IF(MOD(Table3[[#Headers],[17]],2),"", ", 0x"), IFERROR(VLOOKUP(K201,Таблица1[],5,0),0))</f>
        <v>0</v>
      </c>
      <c r="AI201" t="str">
        <f>_xlfn.CONCAT(IF(MOD(Table3[[#Headers],[16]],2),"", ", 0x"), IFERROR(VLOOKUP(L201,Таблица1[],5,0),0))</f>
        <v>, 0x0</v>
      </c>
      <c r="AJ201" t="str">
        <f>_xlfn.CONCAT(IF(MOD(Table3[[#Headers],[15]],2),"", ", 0x"), IFERROR(VLOOKUP(M201,Таблица1[],5,0),0))</f>
        <v>0</v>
      </c>
      <c r="AK201" t="str">
        <f>_xlfn.CONCAT(IF(MOD(Table3[[#Headers],[14]],2),"", ", 0x"), IFERROR(VLOOKUP(N201,Таблица1[],5,0),0))</f>
        <v>, 0x0</v>
      </c>
      <c r="AL201" t="str">
        <f>_xlfn.CONCAT(IF(MOD(Table3[[#Headers],[13]],2),"", ", 0x"), IFERROR(VLOOKUP(O201,Таблица1[],5,0),0))</f>
        <v>0</v>
      </c>
      <c r="AM201" t="str">
        <f>_xlfn.CONCAT(IF(MOD(Table3[[#Headers],[12]],2),"", ", 0x"), IFERROR(VLOOKUP(P201,Таблица1[],5,0),0))</f>
        <v>, 0x0</v>
      </c>
      <c r="AN201" t="str">
        <f>_xlfn.CONCAT(IF(MOD(Table3[[#Headers],[11]],2),"", ", 0x"), IFERROR(VLOOKUP(Q201,Таблица1[],5,0),0))</f>
        <v>0</v>
      </c>
      <c r="AO201" t="str">
        <f>_xlfn.CONCAT(IF(MOD(Table3[[#Headers],[10]],2),"", ", 0x"), IFERROR(VLOOKUP(R201,Таблица1[],5,0),0))</f>
        <v>, 0x0</v>
      </c>
      <c r="AP201" t="str">
        <f>_xlfn.CONCAT(IF(MOD(Table3[[#Headers],[9]],2),"", ", 0x"), IFERROR(VLOOKUP(S201,Таблица1[],5,0),0))</f>
        <v>0</v>
      </c>
      <c r="AQ201" t="str">
        <f>_xlfn.CONCAT(IF(MOD(Table3[[#Headers],[8]],2),"", ", 0x"), IFERROR(VLOOKUP(T201,Таблица1[],5,0),0))</f>
        <v>, 0x0</v>
      </c>
      <c r="AR201" t="str">
        <f>_xlfn.CONCAT(IF(MOD(Table3[[#Headers],[7]],2),"", ", 0x"), IFERROR(VLOOKUP(U201,Таблица1[],5,0),0))</f>
        <v>0</v>
      </c>
      <c r="AS201" t="str">
        <f>_xlfn.CONCAT(IF(MOD(Table3[[#Headers],[6]],2),"", ", 0x"), IFERROR(VLOOKUP(V201,Таблица1[],5,0),0))</f>
        <v>, 0x0</v>
      </c>
      <c r="AT201" t="str">
        <f>_xlfn.CONCAT(IF(MOD(Table3[[#Headers],[5]],2),"", ", 0x"), IFERROR(VLOOKUP(W201,Таблица1[],5,0),0))</f>
        <v>0</v>
      </c>
      <c r="AU201" t="str">
        <f>_xlfn.CONCAT(IF(MOD(Table3[[#Headers],[4]],2),"", ", 0x"), IFERROR(VLOOKUP(X201,Таблица1[],5,0),0))</f>
        <v>, 0x0</v>
      </c>
      <c r="AV201" t="str">
        <f>_xlfn.CONCAT(IF(MOD(Table3[[#Headers],[3]],2),"", ", 0x"), IFERROR(VLOOKUP(Y201,Таблица1[],5,0),0))</f>
        <v>0</v>
      </c>
      <c r="AW201" t="str">
        <f>_xlfn.CONCAT(IF(MOD(Table3[[#Headers],[2]],2),"", ", 0x"), IFERROR(VLOOKUP(Z201,Таблица1[],5,0),0))</f>
        <v>, 0x0</v>
      </c>
      <c r="AX201" t="str">
        <f>_xlfn.CONCAT(IF(MOD(Table3[[#Headers],[1]],2),"", ", 0x"), IFERROR(VLOOKUP(AA201,Таблица1[],5,0),0))</f>
        <v>0</v>
      </c>
    </row>
    <row r="202" spans="2:50" x14ac:dyDescent="0.45">
      <c r="B202" s="43">
        <v>64</v>
      </c>
      <c r="C202" s="43">
        <v>0</v>
      </c>
      <c r="D202" s="43">
        <v>20</v>
      </c>
      <c r="E202" s="43">
        <v>1</v>
      </c>
      <c r="F202" t="str">
        <f t="shared" si="4"/>
        <v xml:space="preserve">64,0,20,1 </v>
      </c>
      <c r="AC202" t="str">
        <f>CONCATENATE($X$2,F202,Table3[[#This Row],[20]],Table3[[#This Row],[19]],Table3[[#This Row],[18]],Table3[[#This Row],[17]],Table3[[#This Row],[16]],Table3[[#This Row],[15]],Table3[[#This Row],[14]],Table3[[#This Row],[13]],Table3[[#This Row],[12]],Table3[[#This Row],[11]],Table3[[#This Row],[10]],Table3[[#This Row],[9]],Table3[[#This Row],[8]],Table3[[#This Row],[7]],Table3[[#This Row],[6]],Table3[[#This Row],[5]],Table3[[#This Row],[4]],Table3[[#This Row],[3]],Table3[[#This Row],[2]],Table3[[#This Row],[1]])</f>
        <v>.DB   64,0,20,1 , 0x00, 0x00, 0x00, 0x00, 0x00, 0x00, 0x00, 0x00, 0x00, 0x00</v>
      </c>
      <c r="AD202" s="43" t="s">
        <v>24</v>
      </c>
      <c r="AE202" t="str">
        <f>_xlfn.CONCAT(IF(MOD(Table3[[#Headers],[20]],2),"", ", 0x"), IFERROR(VLOOKUP(H202,Таблица1[],5,0),0))</f>
        <v>, 0x0</v>
      </c>
      <c r="AF202" t="str">
        <f>_xlfn.CONCAT(IF(MOD(Table3[[#Headers],[19]],2),"", ", 0x"), IFERROR(VLOOKUP(I202,Таблица1[],5,0),0))</f>
        <v>0</v>
      </c>
      <c r="AG202" t="str">
        <f>_xlfn.CONCAT(IF(MOD(Table3[[#Headers],[18]],2),"", ", 0x"), IFERROR(VLOOKUP(J202,Таблица1[],5,0),0))</f>
        <v>, 0x0</v>
      </c>
      <c r="AH202" t="str">
        <f>_xlfn.CONCAT(IF(MOD(Table3[[#Headers],[17]],2),"", ", 0x"), IFERROR(VLOOKUP(K202,Таблица1[],5,0),0))</f>
        <v>0</v>
      </c>
      <c r="AI202" t="str">
        <f>_xlfn.CONCAT(IF(MOD(Table3[[#Headers],[16]],2),"", ", 0x"), IFERROR(VLOOKUP(L202,Таблица1[],5,0),0))</f>
        <v>, 0x0</v>
      </c>
      <c r="AJ202" t="str">
        <f>_xlfn.CONCAT(IF(MOD(Table3[[#Headers],[15]],2),"", ", 0x"), IFERROR(VLOOKUP(M202,Таблица1[],5,0),0))</f>
        <v>0</v>
      </c>
      <c r="AK202" t="str">
        <f>_xlfn.CONCAT(IF(MOD(Table3[[#Headers],[14]],2),"", ", 0x"), IFERROR(VLOOKUP(N202,Таблица1[],5,0),0))</f>
        <v>, 0x0</v>
      </c>
      <c r="AL202" t="str">
        <f>_xlfn.CONCAT(IF(MOD(Table3[[#Headers],[13]],2),"", ", 0x"), IFERROR(VLOOKUP(O202,Таблица1[],5,0),0))</f>
        <v>0</v>
      </c>
      <c r="AM202" t="str">
        <f>_xlfn.CONCAT(IF(MOD(Table3[[#Headers],[12]],2),"", ", 0x"), IFERROR(VLOOKUP(P202,Таблица1[],5,0),0))</f>
        <v>, 0x0</v>
      </c>
      <c r="AN202" t="str">
        <f>_xlfn.CONCAT(IF(MOD(Table3[[#Headers],[11]],2),"", ", 0x"), IFERROR(VLOOKUP(Q202,Таблица1[],5,0),0))</f>
        <v>0</v>
      </c>
      <c r="AO202" t="str">
        <f>_xlfn.CONCAT(IF(MOD(Table3[[#Headers],[10]],2),"", ", 0x"), IFERROR(VLOOKUP(R202,Таблица1[],5,0),0))</f>
        <v>, 0x0</v>
      </c>
      <c r="AP202" t="str">
        <f>_xlfn.CONCAT(IF(MOD(Table3[[#Headers],[9]],2),"", ", 0x"), IFERROR(VLOOKUP(S202,Таблица1[],5,0),0))</f>
        <v>0</v>
      </c>
      <c r="AQ202" t="str">
        <f>_xlfn.CONCAT(IF(MOD(Table3[[#Headers],[8]],2),"", ", 0x"), IFERROR(VLOOKUP(T202,Таблица1[],5,0),0))</f>
        <v>, 0x0</v>
      </c>
      <c r="AR202" t="str">
        <f>_xlfn.CONCAT(IF(MOD(Table3[[#Headers],[7]],2),"", ", 0x"), IFERROR(VLOOKUP(U202,Таблица1[],5,0),0))</f>
        <v>0</v>
      </c>
      <c r="AS202" t="str">
        <f>_xlfn.CONCAT(IF(MOD(Table3[[#Headers],[6]],2),"", ", 0x"), IFERROR(VLOOKUP(V202,Таблица1[],5,0),0))</f>
        <v>, 0x0</v>
      </c>
      <c r="AT202" t="str">
        <f>_xlfn.CONCAT(IF(MOD(Table3[[#Headers],[5]],2),"", ", 0x"), IFERROR(VLOOKUP(W202,Таблица1[],5,0),0))</f>
        <v>0</v>
      </c>
      <c r="AU202" t="str">
        <f>_xlfn.CONCAT(IF(MOD(Table3[[#Headers],[4]],2),"", ", 0x"), IFERROR(VLOOKUP(X202,Таблица1[],5,0),0))</f>
        <v>, 0x0</v>
      </c>
      <c r="AV202" t="str">
        <f>_xlfn.CONCAT(IF(MOD(Table3[[#Headers],[3]],2),"", ", 0x"), IFERROR(VLOOKUP(Y202,Таблица1[],5,0),0))</f>
        <v>0</v>
      </c>
      <c r="AW202" t="str">
        <f>_xlfn.CONCAT(IF(MOD(Table3[[#Headers],[2]],2),"", ", 0x"), IFERROR(VLOOKUP(Z202,Таблица1[],5,0),0))</f>
        <v>, 0x0</v>
      </c>
      <c r="AX202" t="str">
        <f>_xlfn.CONCAT(IF(MOD(Table3[[#Headers],[1]],2),"", ", 0x"), IFERROR(VLOOKUP(AA202,Таблица1[],5,0),0))</f>
        <v>0</v>
      </c>
    </row>
    <row r="203" spans="2:50" x14ac:dyDescent="0.45">
      <c r="B203" s="43">
        <v>64</v>
      </c>
      <c r="C203" s="43">
        <v>0</v>
      </c>
      <c r="D203" s="43">
        <v>20</v>
      </c>
      <c r="E203" s="43">
        <v>1</v>
      </c>
      <c r="F203" t="str">
        <f t="shared" si="4"/>
        <v xml:space="preserve">64,0,20,1 </v>
      </c>
      <c r="AC203" t="str">
        <f>CONCATENATE($X$2,F203,Table3[[#This Row],[20]],Table3[[#This Row],[19]],Table3[[#This Row],[18]],Table3[[#This Row],[17]],Table3[[#This Row],[16]],Table3[[#This Row],[15]],Table3[[#This Row],[14]],Table3[[#This Row],[13]],Table3[[#This Row],[12]],Table3[[#This Row],[11]],Table3[[#This Row],[10]],Table3[[#This Row],[9]],Table3[[#This Row],[8]],Table3[[#This Row],[7]],Table3[[#This Row],[6]],Table3[[#This Row],[5]],Table3[[#This Row],[4]],Table3[[#This Row],[3]],Table3[[#This Row],[2]],Table3[[#This Row],[1]])</f>
        <v>.DB   64,0,20,1 , 0x00, 0x00, 0x00, 0x00, 0x00, 0x00, 0x00, 0x00, 0x00, 0x00</v>
      </c>
      <c r="AD203" s="43" t="s">
        <v>24</v>
      </c>
      <c r="AE203" t="str">
        <f>_xlfn.CONCAT(IF(MOD(Table3[[#Headers],[20]],2),"", ", 0x"), IFERROR(VLOOKUP(H203,Таблица1[],5,0),0))</f>
        <v>, 0x0</v>
      </c>
      <c r="AF203" t="str">
        <f>_xlfn.CONCAT(IF(MOD(Table3[[#Headers],[19]],2),"", ", 0x"), IFERROR(VLOOKUP(I203,Таблица1[],5,0),0))</f>
        <v>0</v>
      </c>
      <c r="AG203" t="str">
        <f>_xlfn.CONCAT(IF(MOD(Table3[[#Headers],[18]],2),"", ", 0x"), IFERROR(VLOOKUP(J203,Таблица1[],5,0),0))</f>
        <v>, 0x0</v>
      </c>
      <c r="AH203" t="str">
        <f>_xlfn.CONCAT(IF(MOD(Table3[[#Headers],[17]],2),"", ", 0x"), IFERROR(VLOOKUP(K203,Таблица1[],5,0),0))</f>
        <v>0</v>
      </c>
      <c r="AI203" t="str">
        <f>_xlfn.CONCAT(IF(MOD(Table3[[#Headers],[16]],2),"", ", 0x"), IFERROR(VLOOKUP(L203,Таблица1[],5,0),0))</f>
        <v>, 0x0</v>
      </c>
      <c r="AJ203" t="str">
        <f>_xlfn.CONCAT(IF(MOD(Table3[[#Headers],[15]],2),"", ", 0x"), IFERROR(VLOOKUP(M203,Таблица1[],5,0),0))</f>
        <v>0</v>
      </c>
      <c r="AK203" t="str">
        <f>_xlfn.CONCAT(IF(MOD(Table3[[#Headers],[14]],2),"", ", 0x"), IFERROR(VLOOKUP(N203,Таблица1[],5,0),0))</f>
        <v>, 0x0</v>
      </c>
      <c r="AL203" t="str">
        <f>_xlfn.CONCAT(IF(MOD(Table3[[#Headers],[13]],2),"", ", 0x"), IFERROR(VLOOKUP(O203,Таблица1[],5,0),0))</f>
        <v>0</v>
      </c>
      <c r="AM203" t="str">
        <f>_xlfn.CONCAT(IF(MOD(Table3[[#Headers],[12]],2),"", ", 0x"), IFERROR(VLOOKUP(P203,Таблица1[],5,0),0))</f>
        <v>, 0x0</v>
      </c>
      <c r="AN203" t="str">
        <f>_xlfn.CONCAT(IF(MOD(Table3[[#Headers],[11]],2),"", ", 0x"), IFERROR(VLOOKUP(Q203,Таблица1[],5,0),0))</f>
        <v>0</v>
      </c>
      <c r="AO203" t="str">
        <f>_xlfn.CONCAT(IF(MOD(Table3[[#Headers],[10]],2),"", ", 0x"), IFERROR(VLOOKUP(R203,Таблица1[],5,0),0))</f>
        <v>, 0x0</v>
      </c>
      <c r="AP203" t="str">
        <f>_xlfn.CONCAT(IF(MOD(Table3[[#Headers],[9]],2),"", ", 0x"), IFERROR(VLOOKUP(S203,Таблица1[],5,0),0))</f>
        <v>0</v>
      </c>
      <c r="AQ203" t="str">
        <f>_xlfn.CONCAT(IF(MOD(Table3[[#Headers],[8]],2),"", ", 0x"), IFERROR(VLOOKUP(T203,Таблица1[],5,0),0))</f>
        <v>, 0x0</v>
      </c>
      <c r="AR203" t="str">
        <f>_xlfn.CONCAT(IF(MOD(Table3[[#Headers],[7]],2),"", ", 0x"), IFERROR(VLOOKUP(U203,Таблица1[],5,0),0))</f>
        <v>0</v>
      </c>
      <c r="AS203" t="str">
        <f>_xlfn.CONCAT(IF(MOD(Table3[[#Headers],[6]],2),"", ", 0x"), IFERROR(VLOOKUP(V203,Таблица1[],5,0),0))</f>
        <v>, 0x0</v>
      </c>
      <c r="AT203" t="str">
        <f>_xlfn.CONCAT(IF(MOD(Table3[[#Headers],[5]],2),"", ", 0x"), IFERROR(VLOOKUP(W203,Таблица1[],5,0),0))</f>
        <v>0</v>
      </c>
      <c r="AU203" t="str">
        <f>_xlfn.CONCAT(IF(MOD(Table3[[#Headers],[4]],2),"", ", 0x"), IFERROR(VLOOKUP(X203,Таблица1[],5,0),0))</f>
        <v>, 0x0</v>
      </c>
      <c r="AV203" t="str">
        <f>_xlfn.CONCAT(IF(MOD(Table3[[#Headers],[3]],2),"", ", 0x"), IFERROR(VLOOKUP(Y203,Таблица1[],5,0),0))</f>
        <v>0</v>
      </c>
      <c r="AW203" t="str">
        <f>_xlfn.CONCAT(IF(MOD(Table3[[#Headers],[2]],2),"", ", 0x"), IFERROR(VLOOKUP(Z203,Таблица1[],5,0),0))</f>
        <v>, 0x0</v>
      </c>
      <c r="AX203" t="str">
        <f>_xlfn.CONCAT(IF(MOD(Table3[[#Headers],[1]],2),"", ", 0x"), IFERROR(VLOOKUP(AA203,Таблица1[],5,0),0))</f>
        <v>0</v>
      </c>
    </row>
    <row r="204" spans="2:50" x14ac:dyDescent="0.45">
      <c r="B204" s="43">
        <v>64</v>
      </c>
      <c r="C204" s="43">
        <v>0</v>
      </c>
      <c r="D204" s="43">
        <v>20</v>
      </c>
      <c r="E204" s="43">
        <v>1</v>
      </c>
      <c r="F204" t="str">
        <f t="shared" si="4"/>
        <v xml:space="preserve">64,0,20,1 </v>
      </c>
      <c r="AC204" t="str">
        <f>CONCATENATE($X$2,F204,Table3[[#This Row],[20]],Table3[[#This Row],[19]],Table3[[#This Row],[18]],Table3[[#This Row],[17]],Table3[[#This Row],[16]],Table3[[#This Row],[15]],Table3[[#This Row],[14]],Table3[[#This Row],[13]],Table3[[#This Row],[12]],Table3[[#This Row],[11]],Table3[[#This Row],[10]],Table3[[#This Row],[9]],Table3[[#This Row],[8]],Table3[[#This Row],[7]],Table3[[#This Row],[6]],Table3[[#This Row],[5]],Table3[[#This Row],[4]],Table3[[#This Row],[3]],Table3[[#This Row],[2]],Table3[[#This Row],[1]])</f>
        <v>.DB   64,0,20,1 , 0x00, 0x00, 0x00, 0x00, 0x00, 0x00, 0x00, 0x00, 0x00, 0x00</v>
      </c>
      <c r="AD204" s="43" t="s">
        <v>24</v>
      </c>
      <c r="AE204" t="str">
        <f>_xlfn.CONCAT(IF(MOD(Table3[[#Headers],[20]],2),"", ", 0x"), IFERROR(VLOOKUP(H204,Таблица1[],5,0),0))</f>
        <v>, 0x0</v>
      </c>
      <c r="AF204" t="str">
        <f>_xlfn.CONCAT(IF(MOD(Table3[[#Headers],[19]],2),"", ", 0x"), IFERROR(VLOOKUP(I204,Таблица1[],5,0),0))</f>
        <v>0</v>
      </c>
      <c r="AG204" t="str">
        <f>_xlfn.CONCAT(IF(MOD(Table3[[#Headers],[18]],2),"", ", 0x"), IFERROR(VLOOKUP(J204,Таблица1[],5,0),0))</f>
        <v>, 0x0</v>
      </c>
      <c r="AH204" t="str">
        <f>_xlfn.CONCAT(IF(MOD(Table3[[#Headers],[17]],2),"", ", 0x"), IFERROR(VLOOKUP(K204,Таблица1[],5,0),0))</f>
        <v>0</v>
      </c>
      <c r="AI204" t="str">
        <f>_xlfn.CONCAT(IF(MOD(Table3[[#Headers],[16]],2),"", ", 0x"), IFERROR(VLOOKUP(L204,Таблица1[],5,0),0))</f>
        <v>, 0x0</v>
      </c>
      <c r="AJ204" t="str">
        <f>_xlfn.CONCAT(IF(MOD(Table3[[#Headers],[15]],2),"", ", 0x"), IFERROR(VLOOKUP(M204,Таблица1[],5,0),0))</f>
        <v>0</v>
      </c>
      <c r="AK204" t="str">
        <f>_xlfn.CONCAT(IF(MOD(Table3[[#Headers],[14]],2),"", ", 0x"), IFERROR(VLOOKUP(N204,Таблица1[],5,0),0))</f>
        <v>, 0x0</v>
      </c>
      <c r="AL204" t="str">
        <f>_xlfn.CONCAT(IF(MOD(Table3[[#Headers],[13]],2),"", ", 0x"), IFERROR(VLOOKUP(O204,Таблица1[],5,0),0))</f>
        <v>0</v>
      </c>
      <c r="AM204" t="str">
        <f>_xlfn.CONCAT(IF(MOD(Table3[[#Headers],[12]],2),"", ", 0x"), IFERROR(VLOOKUP(P204,Таблица1[],5,0),0))</f>
        <v>, 0x0</v>
      </c>
      <c r="AN204" t="str">
        <f>_xlfn.CONCAT(IF(MOD(Table3[[#Headers],[11]],2),"", ", 0x"), IFERROR(VLOOKUP(Q204,Таблица1[],5,0),0))</f>
        <v>0</v>
      </c>
      <c r="AO204" t="str">
        <f>_xlfn.CONCAT(IF(MOD(Table3[[#Headers],[10]],2),"", ", 0x"), IFERROR(VLOOKUP(R204,Таблица1[],5,0),0))</f>
        <v>, 0x0</v>
      </c>
      <c r="AP204" t="str">
        <f>_xlfn.CONCAT(IF(MOD(Table3[[#Headers],[9]],2),"", ", 0x"), IFERROR(VLOOKUP(S204,Таблица1[],5,0),0))</f>
        <v>0</v>
      </c>
      <c r="AQ204" t="str">
        <f>_xlfn.CONCAT(IF(MOD(Table3[[#Headers],[8]],2),"", ", 0x"), IFERROR(VLOOKUP(T204,Таблица1[],5,0),0))</f>
        <v>, 0x0</v>
      </c>
      <c r="AR204" t="str">
        <f>_xlfn.CONCAT(IF(MOD(Table3[[#Headers],[7]],2),"", ", 0x"), IFERROR(VLOOKUP(U204,Таблица1[],5,0),0))</f>
        <v>0</v>
      </c>
      <c r="AS204" t="str">
        <f>_xlfn.CONCAT(IF(MOD(Table3[[#Headers],[6]],2),"", ", 0x"), IFERROR(VLOOKUP(V204,Таблица1[],5,0),0))</f>
        <v>, 0x0</v>
      </c>
      <c r="AT204" t="str">
        <f>_xlfn.CONCAT(IF(MOD(Table3[[#Headers],[5]],2),"", ", 0x"), IFERROR(VLOOKUP(W204,Таблица1[],5,0),0))</f>
        <v>0</v>
      </c>
      <c r="AU204" t="str">
        <f>_xlfn.CONCAT(IF(MOD(Table3[[#Headers],[4]],2),"", ", 0x"), IFERROR(VLOOKUP(X204,Таблица1[],5,0),0))</f>
        <v>, 0x0</v>
      </c>
      <c r="AV204" t="str">
        <f>_xlfn.CONCAT(IF(MOD(Table3[[#Headers],[3]],2),"", ", 0x"), IFERROR(VLOOKUP(Y204,Таблица1[],5,0),0))</f>
        <v>0</v>
      </c>
      <c r="AW204" t="str">
        <f>_xlfn.CONCAT(IF(MOD(Table3[[#Headers],[2]],2),"", ", 0x"), IFERROR(VLOOKUP(Z204,Таблица1[],5,0),0))</f>
        <v>, 0x0</v>
      </c>
      <c r="AX204" t="str">
        <f>_xlfn.CONCAT(IF(MOD(Table3[[#Headers],[1]],2),"", ", 0x"), IFERROR(VLOOKUP(AA204,Таблица1[],5,0),0))</f>
        <v>0</v>
      </c>
    </row>
    <row r="205" spans="2:50" x14ac:dyDescent="0.45">
      <c r="B205" s="43">
        <v>64</v>
      </c>
      <c r="C205" s="43">
        <v>0</v>
      </c>
      <c r="D205" s="43">
        <v>20</v>
      </c>
      <c r="E205" s="43">
        <v>1</v>
      </c>
      <c r="F205" t="str">
        <f t="shared" si="4"/>
        <v xml:space="preserve">64,0,20,1 </v>
      </c>
      <c r="AC205" t="str">
        <f>CONCATENATE($X$2,F205,Table3[[#This Row],[20]],Table3[[#This Row],[19]],Table3[[#This Row],[18]],Table3[[#This Row],[17]],Table3[[#This Row],[16]],Table3[[#This Row],[15]],Table3[[#This Row],[14]],Table3[[#This Row],[13]],Table3[[#This Row],[12]],Table3[[#This Row],[11]],Table3[[#This Row],[10]],Table3[[#This Row],[9]],Table3[[#This Row],[8]],Table3[[#This Row],[7]],Table3[[#This Row],[6]],Table3[[#This Row],[5]],Table3[[#This Row],[4]],Table3[[#This Row],[3]],Table3[[#This Row],[2]],Table3[[#This Row],[1]])</f>
        <v>.DB   64,0,20,1 , 0x00, 0x00, 0x00, 0x00, 0x00, 0x00, 0x00, 0x00, 0x00, 0x00</v>
      </c>
      <c r="AD205" s="43" t="s">
        <v>24</v>
      </c>
      <c r="AE205" t="str">
        <f>_xlfn.CONCAT(IF(MOD(Table3[[#Headers],[20]],2),"", ", 0x"), IFERROR(VLOOKUP(H205,Таблица1[],5,0),0))</f>
        <v>, 0x0</v>
      </c>
      <c r="AF205" t="str">
        <f>_xlfn.CONCAT(IF(MOD(Table3[[#Headers],[19]],2),"", ", 0x"), IFERROR(VLOOKUP(I205,Таблица1[],5,0),0))</f>
        <v>0</v>
      </c>
      <c r="AG205" t="str">
        <f>_xlfn.CONCAT(IF(MOD(Table3[[#Headers],[18]],2),"", ", 0x"), IFERROR(VLOOKUP(J205,Таблица1[],5,0),0))</f>
        <v>, 0x0</v>
      </c>
      <c r="AH205" t="str">
        <f>_xlfn.CONCAT(IF(MOD(Table3[[#Headers],[17]],2),"", ", 0x"), IFERROR(VLOOKUP(K205,Таблица1[],5,0),0))</f>
        <v>0</v>
      </c>
      <c r="AI205" t="str">
        <f>_xlfn.CONCAT(IF(MOD(Table3[[#Headers],[16]],2),"", ", 0x"), IFERROR(VLOOKUP(L205,Таблица1[],5,0),0))</f>
        <v>, 0x0</v>
      </c>
      <c r="AJ205" t="str">
        <f>_xlfn.CONCAT(IF(MOD(Table3[[#Headers],[15]],2),"", ", 0x"), IFERROR(VLOOKUP(M205,Таблица1[],5,0),0))</f>
        <v>0</v>
      </c>
      <c r="AK205" t="str">
        <f>_xlfn.CONCAT(IF(MOD(Table3[[#Headers],[14]],2),"", ", 0x"), IFERROR(VLOOKUP(N205,Таблица1[],5,0),0))</f>
        <v>, 0x0</v>
      </c>
      <c r="AL205" t="str">
        <f>_xlfn.CONCAT(IF(MOD(Table3[[#Headers],[13]],2),"", ", 0x"), IFERROR(VLOOKUP(O205,Таблица1[],5,0),0))</f>
        <v>0</v>
      </c>
      <c r="AM205" t="str">
        <f>_xlfn.CONCAT(IF(MOD(Table3[[#Headers],[12]],2),"", ", 0x"), IFERROR(VLOOKUP(P205,Таблица1[],5,0),0))</f>
        <v>, 0x0</v>
      </c>
      <c r="AN205" t="str">
        <f>_xlfn.CONCAT(IF(MOD(Table3[[#Headers],[11]],2),"", ", 0x"), IFERROR(VLOOKUP(Q205,Таблица1[],5,0),0))</f>
        <v>0</v>
      </c>
      <c r="AO205" t="str">
        <f>_xlfn.CONCAT(IF(MOD(Table3[[#Headers],[10]],2),"", ", 0x"), IFERROR(VLOOKUP(R205,Таблица1[],5,0),0))</f>
        <v>, 0x0</v>
      </c>
      <c r="AP205" t="str">
        <f>_xlfn.CONCAT(IF(MOD(Table3[[#Headers],[9]],2),"", ", 0x"), IFERROR(VLOOKUP(S205,Таблица1[],5,0),0))</f>
        <v>0</v>
      </c>
      <c r="AQ205" t="str">
        <f>_xlfn.CONCAT(IF(MOD(Table3[[#Headers],[8]],2),"", ", 0x"), IFERROR(VLOOKUP(T205,Таблица1[],5,0),0))</f>
        <v>, 0x0</v>
      </c>
      <c r="AR205" t="str">
        <f>_xlfn.CONCAT(IF(MOD(Table3[[#Headers],[7]],2),"", ", 0x"), IFERROR(VLOOKUP(U205,Таблица1[],5,0),0))</f>
        <v>0</v>
      </c>
      <c r="AS205" t="str">
        <f>_xlfn.CONCAT(IF(MOD(Table3[[#Headers],[6]],2),"", ", 0x"), IFERROR(VLOOKUP(V205,Таблица1[],5,0),0))</f>
        <v>, 0x0</v>
      </c>
      <c r="AT205" t="str">
        <f>_xlfn.CONCAT(IF(MOD(Table3[[#Headers],[5]],2),"", ", 0x"), IFERROR(VLOOKUP(W205,Таблица1[],5,0),0))</f>
        <v>0</v>
      </c>
      <c r="AU205" t="str">
        <f>_xlfn.CONCAT(IF(MOD(Table3[[#Headers],[4]],2),"", ", 0x"), IFERROR(VLOOKUP(X205,Таблица1[],5,0),0))</f>
        <v>, 0x0</v>
      </c>
      <c r="AV205" t="str">
        <f>_xlfn.CONCAT(IF(MOD(Table3[[#Headers],[3]],2),"", ", 0x"), IFERROR(VLOOKUP(Y205,Таблица1[],5,0),0))</f>
        <v>0</v>
      </c>
      <c r="AW205" t="str">
        <f>_xlfn.CONCAT(IF(MOD(Table3[[#Headers],[2]],2),"", ", 0x"), IFERROR(VLOOKUP(Z205,Таблица1[],5,0),0))</f>
        <v>, 0x0</v>
      </c>
      <c r="AX205" t="str">
        <f>_xlfn.CONCAT(IF(MOD(Table3[[#Headers],[1]],2),"", ", 0x"), IFERROR(VLOOKUP(AA205,Таблица1[],5,0),0))</f>
        <v>0</v>
      </c>
    </row>
    <row r="206" spans="2:50" x14ac:dyDescent="0.45">
      <c r="B206" s="43">
        <v>64</v>
      </c>
      <c r="C206" s="43">
        <v>0</v>
      </c>
      <c r="D206" s="43">
        <v>20</v>
      </c>
      <c r="E206" s="43">
        <v>1</v>
      </c>
      <c r="F206" t="str">
        <f t="shared" si="4"/>
        <v xml:space="preserve">64,0,20,1 </v>
      </c>
      <c r="AC206" t="str">
        <f>CONCATENATE($X$2,F206,Table3[[#This Row],[20]],Table3[[#This Row],[19]],Table3[[#This Row],[18]],Table3[[#This Row],[17]],Table3[[#This Row],[16]],Table3[[#This Row],[15]],Table3[[#This Row],[14]],Table3[[#This Row],[13]],Table3[[#This Row],[12]],Table3[[#This Row],[11]],Table3[[#This Row],[10]],Table3[[#This Row],[9]],Table3[[#This Row],[8]],Table3[[#This Row],[7]],Table3[[#This Row],[6]],Table3[[#This Row],[5]],Table3[[#This Row],[4]],Table3[[#This Row],[3]],Table3[[#This Row],[2]],Table3[[#This Row],[1]])</f>
        <v>.DB   64,0,20,1 , 0x00, 0x00, 0x00, 0x00, 0x00, 0x00, 0x00, 0x00, 0x00, 0x00</v>
      </c>
      <c r="AD206" s="43" t="s">
        <v>24</v>
      </c>
      <c r="AE206" t="str">
        <f>_xlfn.CONCAT(IF(MOD(Table3[[#Headers],[20]],2),"", ", 0x"), IFERROR(VLOOKUP(H206,Таблица1[],5,0),0))</f>
        <v>, 0x0</v>
      </c>
      <c r="AF206" t="str">
        <f>_xlfn.CONCAT(IF(MOD(Table3[[#Headers],[19]],2),"", ", 0x"), IFERROR(VLOOKUP(I206,Таблица1[],5,0),0))</f>
        <v>0</v>
      </c>
      <c r="AG206" t="str">
        <f>_xlfn.CONCAT(IF(MOD(Table3[[#Headers],[18]],2),"", ", 0x"), IFERROR(VLOOKUP(J206,Таблица1[],5,0),0))</f>
        <v>, 0x0</v>
      </c>
      <c r="AH206" t="str">
        <f>_xlfn.CONCAT(IF(MOD(Table3[[#Headers],[17]],2),"", ", 0x"), IFERROR(VLOOKUP(K206,Таблица1[],5,0),0))</f>
        <v>0</v>
      </c>
      <c r="AI206" t="str">
        <f>_xlfn.CONCAT(IF(MOD(Table3[[#Headers],[16]],2),"", ", 0x"), IFERROR(VLOOKUP(L206,Таблица1[],5,0),0))</f>
        <v>, 0x0</v>
      </c>
      <c r="AJ206" t="str">
        <f>_xlfn.CONCAT(IF(MOD(Table3[[#Headers],[15]],2),"", ", 0x"), IFERROR(VLOOKUP(M206,Таблица1[],5,0),0))</f>
        <v>0</v>
      </c>
      <c r="AK206" t="str">
        <f>_xlfn.CONCAT(IF(MOD(Table3[[#Headers],[14]],2),"", ", 0x"), IFERROR(VLOOKUP(N206,Таблица1[],5,0),0))</f>
        <v>, 0x0</v>
      </c>
      <c r="AL206" t="str">
        <f>_xlfn.CONCAT(IF(MOD(Table3[[#Headers],[13]],2),"", ", 0x"), IFERROR(VLOOKUP(O206,Таблица1[],5,0),0))</f>
        <v>0</v>
      </c>
      <c r="AM206" t="str">
        <f>_xlfn.CONCAT(IF(MOD(Table3[[#Headers],[12]],2),"", ", 0x"), IFERROR(VLOOKUP(P206,Таблица1[],5,0),0))</f>
        <v>, 0x0</v>
      </c>
      <c r="AN206" t="str">
        <f>_xlfn.CONCAT(IF(MOD(Table3[[#Headers],[11]],2),"", ", 0x"), IFERROR(VLOOKUP(Q206,Таблица1[],5,0),0))</f>
        <v>0</v>
      </c>
      <c r="AO206" t="str">
        <f>_xlfn.CONCAT(IF(MOD(Table3[[#Headers],[10]],2),"", ", 0x"), IFERROR(VLOOKUP(R206,Таблица1[],5,0),0))</f>
        <v>, 0x0</v>
      </c>
      <c r="AP206" t="str">
        <f>_xlfn.CONCAT(IF(MOD(Table3[[#Headers],[9]],2),"", ", 0x"), IFERROR(VLOOKUP(S206,Таблица1[],5,0),0))</f>
        <v>0</v>
      </c>
      <c r="AQ206" t="str">
        <f>_xlfn.CONCAT(IF(MOD(Table3[[#Headers],[8]],2),"", ", 0x"), IFERROR(VLOOKUP(T206,Таблица1[],5,0),0))</f>
        <v>, 0x0</v>
      </c>
      <c r="AR206" t="str">
        <f>_xlfn.CONCAT(IF(MOD(Table3[[#Headers],[7]],2),"", ", 0x"), IFERROR(VLOOKUP(U206,Таблица1[],5,0),0))</f>
        <v>0</v>
      </c>
      <c r="AS206" t="str">
        <f>_xlfn.CONCAT(IF(MOD(Table3[[#Headers],[6]],2),"", ", 0x"), IFERROR(VLOOKUP(V206,Таблица1[],5,0),0))</f>
        <v>, 0x0</v>
      </c>
      <c r="AT206" t="str">
        <f>_xlfn.CONCAT(IF(MOD(Table3[[#Headers],[5]],2),"", ", 0x"), IFERROR(VLOOKUP(W206,Таблица1[],5,0),0))</f>
        <v>0</v>
      </c>
      <c r="AU206" t="str">
        <f>_xlfn.CONCAT(IF(MOD(Table3[[#Headers],[4]],2),"", ", 0x"), IFERROR(VLOOKUP(X206,Таблица1[],5,0),0))</f>
        <v>, 0x0</v>
      </c>
      <c r="AV206" t="str">
        <f>_xlfn.CONCAT(IF(MOD(Table3[[#Headers],[3]],2),"", ", 0x"), IFERROR(VLOOKUP(Y206,Таблица1[],5,0),0))</f>
        <v>0</v>
      </c>
      <c r="AW206" t="str">
        <f>_xlfn.CONCAT(IF(MOD(Table3[[#Headers],[2]],2),"", ", 0x"), IFERROR(VLOOKUP(Z206,Таблица1[],5,0),0))</f>
        <v>, 0x0</v>
      </c>
      <c r="AX206" t="str">
        <f>_xlfn.CONCAT(IF(MOD(Table3[[#Headers],[1]],2),"", ", 0x"), IFERROR(VLOOKUP(AA206,Таблица1[],5,0),0))</f>
        <v>0</v>
      </c>
    </row>
    <row r="207" spans="2:50" x14ac:dyDescent="0.45">
      <c r="B207" s="43">
        <v>64</v>
      </c>
      <c r="C207" s="43">
        <v>0</v>
      </c>
      <c r="D207" s="43">
        <v>20</v>
      </c>
      <c r="E207" s="43">
        <v>1</v>
      </c>
      <c r="F207" t="str">
        <f t="shared" si="4"/>
        <v xml:space="preserve">64,0,20,1 </v>
      </c>
      <c r="AC207" t="str">
        <f>CONCATENATE($X$2,F207,Table3[[#This Row],[20]],Table3[[#This Row],[19]],Table3[[#This Row],[18]],Table3[[#This Row],[17]],Table3[[#This Row],[16]],Table3[[#This Row],[15]],Table3[[#This Row],[14]],Table3[[#This Row],[13]],Table3[[#This Row],[12]],Table3[[#This Row],[11]],Table3[[#This Row],[10]],Table3[[#This Row],[9]],Table3[[#This Row],[8]],Table3[[#This Row],[7]],Table3[[#This Row],[6]],Table3[[#This Row],[5]],Table3[[#This Row],[4]],Table3[[#This Row],[3]],Table3[[#This Row],[2]],Table3[[#This Row],[1]])</f>
        <v>.DB   64,0,20,1 , 0x00, 0x00, 0x00, 0x00, 0x00, 0x00, 0x00, 0x00, 0x00, 0x00</v>
      </c>
      <c r="AD207" s="43" t="s">
        <v>24</v>
      </c>
      <c r="AE207" t="str">
        <f>_xlfn.CONCAT(IF(MOD(Table3[[#Headers],[20]],2),"", ", 0x"), IFERROR(VLOOKUP(H207,Таблица1[],5,0),0))</f>
        <v>, 0x0</v>
      </c>
      <c r="AF207" t="str">
        <f>_xlfn.CONCAT(IF(MOD(Table3[[#Headers],[19]],2),"", ", 0x"), IFERROR(VLOOKUP(I207,Таблица1[],5,0),0))</f>
        <v>0</v>
      </c>
      <c r="AG207" t="str">
        <f>_xlfn.CONCAT(IF(MOD(Table3[[#Headers],[18]],2),"", ", 0x"), IFERROR(VLOOKUP(J207,Таблица1[],5,0),0))</f>
        <v>, 0x0</v>
      </c>
      <c r="AH207" t="str">
        <f>_xlfn.CONCAT(IF(MOD(Table3[[#Headers],[17]],2),"", ", 0x"), IFERROR(VLOOKUP(K207,Таблица1[],5,0),0))</f>
        <v>0</v>
      </c>
      <c r="AI207" t="str">
        <f>_xlfn.CONCAT(IF(MOD(Table3[[#Headers],[16]],2),"", ", 0x"), IFERROR(VLOOKUP(L207,Таблица1[],5,0),0))</f>
        <v>, 0x0</v>
      </c>
      <c r="AJ207" t="str">
        <f>_xlfn.CONCAT(IF(MOD(Table3[[#Headers],[15]],2),"", ", 0x"), IFERROR(VLOOKUP(M207,Таблица1[],5,0),0))</f>
        <v>0</v>
      </c>
      <c r="AK207" t="str">
        <f>_xlfn.CONCAT(IF(MOD(Table3[[#Headers],[14]],2),"", ", 0x"), IFERROR(VLOOKUP(N207,Таблица1[],5,0),0))</f>
        <v>, 0x0</v>
      </c>
      <c r="AL207" t="str">
        <f>_xlfn.CONCAT(IF(MOD(Table3[[#Headers],[13]],2),"", ", 0x"), IFERROR(VLOOKUP(O207,Таблица1[],5,0),0))</f>
        <v>0</v>
      </c>
      <c r="AM207" t="str">
        <f>_xlfn.CONCAT(IF(MOD(Table3[[#Headers],[12]],2),"", ", 0x"), IFERROR(VLOOKUP(P207,Таблица1[],5,0),0))</f>
        <v>, 0x0</v>
      </c>
      <c r="AN207" t="str">
        <f>_xlfn.CONCAT(IF(MOD(Table3[[#Headers],[11]],2),"", ", 0x"), IFERROR(VLOOKUP(Q207,Таблица1[],5,0),0))</f>
        <v>0</v>
      </c>
      <c r="AO207" t="str">
        <f>_xlfn.CONCAT(IF(MOD(Table3[[#Headers],[10]],2),"", ", 0x"), IFERROR(VLOOKUP(R207,Таблица1[],5,0),0))</f>
        <v>, 0x0</v>
      </c>
      <c r="AP207" t="str">
        <f>_xlfn.CONCAT(IF(MOD(Table3[[#Headers],[9]],2),"", ", 0x"), IFERROR(VLOOKUP(S207,Таблица1[],5,0),0))</f>
        <v>0</v>
      </c>
      <c r="AQ207" t="str">
        <f>_xlfn.CONCAT(IF(MOD(Table3[[#Headers],[8]],2),"", ", 0x"), IFERROR(VLOOKUP(T207,Таблица1[],5,0),0))</f>
        <v>, 0x0</v>
      </c>
      <c r="AR207" t="str">
        <f>_xlfn.CONCAT(IF(MOD(Table3[[#Headers],[7]],2),"", ", 0x"), IFERROR(VLOOKUP(U207,Таблица1[],5,0),0))</f>
        <v>0</v>
      </c>
      <c r="AS207" t="str">
        <f>_xlfn.CONCAT(IF(MOD(Table3[[#Headers],[6]],2),"", ", 0x"), IFERROR(VLOOKUP(V207,Таблица1[],5,0),0))</f>
        <v>, 0x0</v>
      </c>
      <c r="AT207" t="str">
        <f>_xlfn.CONCAT(IF(MOD(Table3[[#Headers],[5]],2),"", ", 0x"), IFERROR(VLOOKUP(W207,Таблица1[],5,0),0))</f>
        <v>0</v>
      </c>
      <c r="AU207" t="str">
        <f>_xlfn.CONCAT(IF(MOD(Table3[[#Headers],[4]],2),"", ", 0x"), IFERROR(VLOOKUP(X207,Таблица1[],5,0),0))</f>
        <v>, 0x0</v>
      </c>
      <c r="AV207" t="str">
        <f>_xlfn.CONCAT(IF(MOD(Table3[[#Headers],[3]],2),"", ", 0x"), IFERROR(VLOOKUP(Y207,Таблица1[],5,0),0))</f>
        <v>0</v>
      </c>
      <c r="AW207" t="str">
        <f>_xlfn.CONCAT(IF(MOD(Table3[[#Headers],[2]],2),"", ", 0x"), IFERROR(VLOOKUP(Z207,Таблица1[],5,0),0))</f>
        <v>, 0x0</v>
      </c>
      <c r="AX207" t="str">
        <f>_xlfn.CONCAT(IF(MOD(Table3[[#Headers],[1]],2),"", ", 0x"), IFERROR(VLOOKUP(AA207,Таблица1[],5,0),0))</f>
        <v>0</v>
      </c>
    </row>
    <row r="208" spans="2:50" x14ac:dyDescent="0.45">
      <c r="B208" s="43">
        <v>64</v>
      </c>
      <c r="C208" s="43">
        <v>0</v>
      </c>
      <c r="D208" s="43">
        <v>20</v>
      </c>
      <c r="E208" s="43">
        <v>1</v>
      </c>
      <c r="F208" t="str">
        <f t="shared" si="4"/>
        <v xml:space="preserve">64,0,20,1 </v>
      </c>
      <c r="AC208" t="str">
        <f>CONCATENATE($X$2,F208,Table3[[#This Row],[20]],Table3[[#This Row],[19]],Table3[[#This Row],[18]],Table3[[#This Row],[17]],Table3[[#This Row],[16]],Table3[[#This Row],[15]],Table3[[#This Row],[14]],Table3[[#This Row],[13]],Table3[[#This Row],[12]],Table3[[#This Row],[11]],Table3[[#This Row],[10]],Table3[[#This Row],[9]],Table3[[#This Row],[8]],Table3[[#This Row],[7]],Table3[[#This Row],[6]],Table3[[#This Row],[5]],Table3[[#This Row],[4]],Table3[[#This Row],[3]],Table3[[#This Row],[2]],Table3[[#This Row],[1]])</f>
        <v>.DB   64,0,20,1 , 0x00, 0x00, 0x00, 0x00, 0x00, 0x00, 0x00, 0x00, 0x00, 0x00</v>
      </c>
      <c r="AD208" s="43" t="s">
        <v>24</v>
      </c>
      <c r="AE208" t="str">
        <f>_xlfn.CONCAT(IF(MOD(Table3[[#Headers],[20]],2),"", ", 0x"), IFERROR(VLOOKUP(H208,Таблица1[],5,0),0))</f>
        <v>, 0x0</v>
      </c>
      <c r="AF208" t="str">
        <f>_xlfn.CONCAT(IF(MOD(Table3[[#Headers],[19]],2),"", ", 0x"), IFERROR(VLOOKUP(I208,Таблица1[],5,0),0))</f>
        <v>0</v>
      </c>
      <c r="AG208" t="str">
        <f>_xlfn.CONCAT(IF(MOD(Table3[[#Headers],[18]],2),"", ", 0x"), IFERROR(VLOOKUP(J208,Таблица1[],5,0),0))</f>
        <v>, 0x0</v>
      </c>
      <c r="AH208" t="str">
        <f>_xlfn.CONCAT(IF(MOD(Table3[[#Headers],[17]],2),"", ", 0x"), IFERROR(VLOOKUP(K208,Таблица1[],5,0),0))</f>
        <v>0</v>
      </c>
      <c r="AI208" t="str">
        <f>_xlfn.CONCAT(IF(MOD(Table3[[#Headers],[16]],2),"", ", 0x"), IFERROR(VLOOKUP(L208,Таблица1[],5,0),0))</f>
        <v>, 0x0</v>
      </c>
      <c r="AJ208" t="str">
        <f>_xlfn.CONCAT(IF(MOD(Table3[[#Headers],[15]],2),"", ", 0x"), IFERROR(VLOOKUP(M208,Таблица1[],5,0),0))</f>
        <v>0</v>
      </c>
      <c r="AK208" t="str">
        <f>_xlfn.CONCAT(IF(MOD(Table3[[#Headers],[14]],2),"", ", 0x"), IFERROR(VLOOKUP(N208,Таблица1[],5,0),0))</f>
        <v>, 0x0</v>
      </c>
      <c r="AL208" t="str">
        <f>_xlfn.CONCAT(IF(MOD(Table3[[#Headers],[13]],2),"", ", 0x"), IFERROR(VLOOKUP(O208,Таблица1[],5,0),0))</f>
        <v>0</v>
      </c>
      <c r="AM208" t="str">
        <f>_xlfn.CONCAT(IF(MOD(Table3[[#Headers],[12]],2),"", ", 0x"), IFERROR(VLOOKUP(P208,Таблица1[],5,0),0))</f>
        <v>, 0x0</v>
      </c>
      <c r="AN208" t="str">
        <f>_xlfn.CONCAT(IF(MOD(Table3[[#Headers],[11]],2),"", ", 0x"), IFERROR(VLOOKUP(Q208,Таблица1[],5,0),0))</f>
        <v>0</v>
      </c>
      <c r="AO208" t="str">
        <f>_xlfn.CONCAT(IF(MOD(Table3[[#Headers],[10]],2),"", ", 0x"), IFERROR(VLOOKUP(R208,Таблица1[],5,0),0))</f>
        <v>, 0x0</v>
      </c>
      <c r="AP208" t="str">
        <f>_xlfn.CONCAT(IF(MOD(Table3[[#Headers],[9]],2),"", ", 0x"), IFERROR(VLOOKUP(S208,Таблица1[],5,0),0))</f>
        <v>0</v>
      </c>
      <c r="AQ208" t="str">
        <f>_xlfn.CONCAT(IF(MOD(Table3[[#Headers],[8]],2),"", ", 0x"), IFERROR(VLOOKUP(T208,Таблица1[],5,0),0))</f>
        <v>, 0x0</v>
      </c>
      <c r="AR208" t="str">
        <f>_xlfn.CONCAT(IF(MOD(Table3[[#Headers],[7]],2),"", ", 0x"), IFERROR(VLOOKUP(U208,Таблица1[],5,0),0))</f>
        <v>0</v>
      </c>
      <c r="AS208" t="str">
        <f>_xlfn.CONCAT(IF(MOD(Table3[[#Headers],[6]],2),"", ", 0x"), IFERROR(VLOOKUP(V208,Таблица1[],5,0),0))</f>
        <v>, 0x0</v>
      </c>
      <c r="AT208" t="str">
        <f>_xlfn.CONCAT(IF(MOD(Table3[[#Headers],[5]],2),"", ", 0x"), IFERROR(VLOOKUP(W208,Таблица1[],5,0),0))</f>
        <v>0</v>
      </c>
      <c r="AU208" t="str">
        <f>_xlfn.CONCAT(IF(MOD(Table3[[#Headers],[4]],2),"", ", 0x"), IFERROR(VLOOKUP(X208,Таблица1[],5,0),0))</f>
        <v>, 0x0</v>
      </c>
      <c r="AV208" t="str">
        <f>_xlfn.CONCAT(IF(MOD(Table3[[#Headers],[3]],2),"", ", 0x"), IFERROR(VLOOKUP(Y208,Таблица1[],5,0),0))</f>
        <v>0</v>
      </c>
      <c r="AW208" t="str">
        <f>_xlfn.CONCAT(IF(MOD(Table3[[#Headers],[2]],2),"", ", 0x"), IFERROR(VLOOKUP(Z208,Таблица1[],5,0),0))</f>
        <v>, 0x0</v>
      </c>
      <c r="AX208" t="str">
        <f>_xlfn.CONCAT(IF(MOD(Table3[[#Headers],[1]],2),"", ", 0x"), IFERROR(VLOOKUP(AA208,Таблица1[],5,0),0))</f>
        <v>0</v>
      </c>
    </row>
    <row r="209" spans="2:50" x14ac:dyDescent="0.45">
      <c r="B209" s="43">
        <v>64</v>
      </c>
      <c r="C209" s="43">
        <v>0</v>
      </c>
      <c r="D209" s="43">
        <v>20</v>
      </c>
      <c r="E209" s="43">
        <v>1</v>
      </c>
      <c r="F209" t="str">
        <f t="shared" si="4"/>
        <v xml:space="preserve">64,0,20,1 </v>
      </c>
      <c r="AC209" t="str">
        <f>CONCATENATE($X$2,F209,Table3[[#This Row],[20]],Table3[[#This Row],[19]],Table3[[#This Row],[18]],Table3[[#This Row],[17]],Table3[[#This Row],[16]],Table3[[#This Row],[15]],Table3[[#This Row],[14]],Table3[[#This Row],[13]],Table3[[#This Row],[12]],Table3[[#This Row],[11]],Table3[[#This Row],[10]],Table3[[#This Row],[9]],Table3[[#This Row],[8]],Table3[[#This Row],[7]],Table3[[#This Row],[6]],Table3[[#This Row],[5]],Table3[[#This Row],[4]],Table3[[#This Row],[3]],Table3[[#This Row],[2]],Table3[[#This Row],[1]])</f>
        <v>.DB   64,0,20,1 , 0x00, 0x00, 0x00, 0x00, 0x00, 0x00, 0x00, 0x00, 0x00, 0x00</v>
      </c>
      <c r="AD209" s="43" t="s">
        <v>24</v>
      </c>
      <c r="AE209" t="str">
        <f>_xlfn.CONCAT(IF(MOD(Table3[[#Headers],[20]],2),"", ", 0x"), IFERROR(VLOOKUP(H209,Таблица1[],5,0),0))</f>
        <v>, 0x0</v>
      </c>
      <c r="AF209" t="str">
        <f>_xlfn.CONCAT(IF(MOD(Table3[[#Headers],[19]],2),"", ", 0x"), IFERROR(VLOOKUP(I209,Таблица1[],5,0),0))</f>
        <v>0</v>
      </c>
      <c r="AG209" t="str">
        <f>_xlfn.CONCAT(IF(MOD(Table3[[#Headers],[18]],2),"", ", 0x"), IFERROR(VLOOKUP(J209,Таблица1[],5,0),0))</f>
        <v>, 0x0</v>
      </c>
      <c r="AH209" t="str">
        <f>_xlfn.CONCAT(IF(MOD(Table3[[#Headers],[17]],2),"", ", 0x"), IFERROR(VLOOKUP(K209,Таблица1[],5,0),0))</f>
        <v>0</v>
      </c>
      <c r="AI209" t="str">
        <f>_xlfn.CONCAT(IF(MOD(Table3[[#Headers],[16]],2),"", ", 0x"), IFERROR(VLOOKUP(L209,Таблица1[],5,0),0))</f>
        <v>, 0x0</v>
      </c>
      <c r="AJ209" t="str">
        <f>_xlfn.CONCAT(IF(MOD(Table3[[#Headers],[15]],2),"", ", 0x"), IFERROR(VLOOKUP(M209,Таблица1[],5,0),0))</f>
        <v>0</v>
      </c>
      <c r="AK209" t="str">
        <f>_xlfn.CONCAT(IF(MOD(Table3[[#Headers],[14]],2),"", ", 0x"), IFERROR(VLOOKUP(N209,Таблица1[],5,0),0))</f>
        <v>, 0x0</v>
      </c>
      <c r="AL209" t="str">
        <f>_xlfn.CONCAT(IF(MOD(Table3[[#Headers],[13]],2),"", ", 0x"), IFERROR(VLOOKUP(O209,Таблица1[],5,0),0))</f>
        <v>0</v>
      </c>
      <c r="AM209" t="str">
        <f>_xlfn.CONCAT(IF(MOD(Table3[[#Headers],[12]],2),"", ", 0x"), IFERROR(VLOOKUP(P209,Таблица1[],5,0),0))</f>
        <v>, 0x0</v>
      </c>
      <c r="AN209" t="str">
        <f>_xlfn.CONCAT(IF(MOD(Table3[[#Headers],[11]],2),"", ", 0x"), IFERROR(VLOOKUP(Q209,Таблица1[],5,0),0))</f>
        <v>0</v>
      </c>
      <c r="AO209" t="str">
        <f>_xlfn.CONCAT(IF(MOD(Table3[[#Headers],[10]],2),"", ", 0x"), IFERROR(VLOOKUP(R209,Таблица1[],5,0),0))</f>
        <v>, 0x0</v>
      </c>
      <c r="AP209" t="str">
        <f>_xlfn.CONCAT(IF(MOD(Table3[[#Headers],[9]],2),"", ", 0x"), IFERROR(VLOOKUP(S209,Таблица1[],5,0),0))</f>
        <v>0</v>
      </c>
      <c r="AQ209" t="str">
        <f>_xlfn.CONCAT(IF(MOD(Table3[[#Headers],[8]],2),"", ", 0x"), IFERROR(VLOOKUP(T209,Таблица1[],5,0),0))</f>
        <v>, 0x0</v>
      </c>
      <c r="AR209" t="str">
        <f>_xlfn.CONCAT(IF(MOD(Table3[[#Headers],[7]],2),"", ", 0x"), IFERROR(VLOOKUP(U209,Таблица1[],5,0),0))</f>
        <v>0</v>
      </c>
      <c r="AS209" t="str">
        <f>_xlfn.CONCAT(IF(MOD(Table3[[#Headers],[6]],2),"", ", 0x"), IFERROR(VLOOKUP(V209,Таблица1[],5,0),0))</f>
        <v>, 0x0</v>
      </c>
      <c r="AT209" t="str">
        <f>_xlfn.CONCAT(IF(MOD(Table3[[#Headers],[5]],2),"", ", 0x"), IFERROR(VLOOKUP(W209,Таблица1[],5,0),0))</f>
        <v>0</v>
      </c>
      <c r="AU209" t="str">
        <f>_xlfn.CONCAT(IF(MOD(Table3[[#Headers],[4]],2),"", ", 0x"), IFERROR(VLOOKUP(X209,Таблица1[],5,0),0))</f>
        <v>, 0x0</v>
      </c>
      <c r="AV209" t="str">
        <f>_xlfn.CONCAT(IF(MOD(Table3[[#Headers],[3]],2),"", ", 0x"), IFERROR(VLOOKUP(Y209,Таблица1[],5,0),0))</f>
        <v>0</v>
      </c>
      <c r="AW209" t="str">
        <f>_xlfn.CONCAT(IF(MOD(Table3[[#Headers],[2]],2),"", ", 0x"), IFERROR(VLOOKUP(Z209,Таблица1[],5,0),0))</f>
        <v>, 0x0</v>
      </c>
      <c r="AX209" t="str">
        <f>_xlfn.CONCAT(IF(MOD(Table3[[#Headers],[1]],2),"", ", 0x"), IFERROR(VLOOKUP(AA209,Таблица1[],5,0),0))</f>
        <v>0</v>
      </c>
    </row>
    <row r="210" spans="2:50" x14ac:dyDescent="0.45">
      <c r="B210" s="43">
        <v>64</v>
      </c>
      <c r="C210" s="43">
        <v>0</v>
      </c>
      <c r="D210" s="43">
        <v>20</v>
      </c>
      <c r="E210" s="43">
        <v>1</v>
      </c>
      <c r="F210" t="str">
        <f t="shared" si="4"/>
        <v xml:space="preserve">64,0,20,1 </v>
      </c>
      <c r="AC210" t="str">
        <f>CONCATENATE($X$2,F210,Table3[[#This Row],[20]],Table3[[#This Row],[19]],Table3[[#This Row],[18]],Table3[[#This Row],[17]],Table3[[#This Row],[16]],Table3[[#This Row],[15]],Table3[[#This Row],[14]],Table3[[#This Row],[13]],Table3[[#This Row],[12]],Table3[[#This Row],[11]],Table3[[#This Row],[10]],Table3[[#This Row],[9]],Table3[[#This Row],[8]],Table3[[#This Row],[7]],Table3[[#This Row],[6]],Table3[[#This Row],[5]],Table3[[#This Row],[4]],Table3[[#This Row],[3]],Table3[[#This Row],[2]],Table3[[#This Row],[1]])</f>
        <v>.DB   64,0,20,1 , 0x00, 0x00, 0x00, 0x00, 0x00, 0x00, 0x00, 0x00, 0x00, 0x00</v>
      </c>
      <c r="AD210" s="43" t="s">
        <v>24</v>
      </c>
      <c r="AE210" t="str">
        <f>_xlfn.CONCAT(IF(MOD(Table3[[#Headers],[20]],2),"", ", 0x"), IFERROR(VLOOKUP(H210,Таблица1[],5,0),0))</f>
        <v>, 0x0</v>
      </c>
      <c r="AF210" t="str">
        <f>_xlfn.CONCAT(IF(MOD(Table3[[#Headers],[19]],2),"", ", 0x"), IFERROR(VLOOKUP(I210,Таблица1[],5,0),0))</f>
        <v>0</v>
      </c>
      <c r="AG210" t="str">
        <f>_xlfn.CONCAT(IF(MOD(Table3[[#Headers],[18]],2),"", ", 0x"), IFERROR(VLOOKUP(J210,Таблица1[],5,0),0))</f>
        <v>, 0x0</v>
      </c>
      <c r="AH210" t="str">
        <f>_xlfn.CONCAT(IF(MOD(Table3[[#Headers],[17]],2),"", ", 0x"), IFERROR(VLOOKUP(K210,Таблица1[],5,0),0))</f>
        <v>0</v>
      </c>
      <c r="AI210" t="str">
        <f>_xlfn.CONCAT(IF(MOD(Table3[[#Headers],[16]],2),"", ", 0x"), IFERROR(VLOOKUP(L210,Таблица1[],5,0),0))</f>
        <v>, 0x0</v>
      </c>
      <c r="AJ210" t="str">
        <f>_xlfn.CONCAT(IF(MOD(Table3[[#Headers],[15]],2),"", ", 0x"), IFERROR(VLOOKUP(M210,Таблица1[],5,0),0))</f>
        <v>0</v>
      </c>
      <c r="AK210" t="str">
        <f>_xlfn.CONCAT(IF(MOD(Table3[[#Headers],[14]],2),"", ", 0x"), IFERROR(VLOOKUP(N210,Таблица1[],5,0),0))</f>
        <v>, 0x0</v>
      </c>
      <c r="AL210" t="str">
        <f>_xlfn.CONCAT(IF(MOD(Table3[[#Headers],[13]],2),"", ", 0x"), IFERROR(VLOOKUP(O210,Таблица1[],5,0),0))</f>
        <v>0</v>
      </c>
      <c r="AM210" t="str">
        <f>_xlfn.CONCAT(IF(MOD(Table3[[#Headers],[12]],2),"", ", 0x"), IFERROR(VLOOKUP(P210,Таблица1[],5,0),0))</f>
        <v>, 0x0</v>
      </c>
      <c r="AN210" t="str">
        <f>_xlfn.CONCAT(IF(MOD(Table3[[#Headers],[11]],2),"", ", 0x"), IFERROR(VLOOKUP(Q210,Таблица1[],5,0),0))</f>
        <v>0</v>
      </c>
      <c r="AO210" t="str">
        <f>_xlfn.CONCAT(IF(MOD(Table3[[#Headers],[10]],2),"", ", 0x"), IFERROR(VLOOKUP(R210,Таблица1[],5,0),0))</f>
        <v>, 0x0</v>
      </c>
      <c r="AP210" t="str">
        <f>_xlfn.CONCAT(IF(MOD(Table3[[#Headers],[9]],2),"", ", 0x"), IFERROR(VLOOKUP(S210,Таблица1[],5,0),0))</f>
        <v>0</v>
      </c>
      <c r="AQ210" t="str">
        <f>_xlfn.CONCAT(IF(MOD(Table3[[#Headers],[8]],2),"", ", 0x"), IFERROR(VLOOKUP(T210,Таблица1[],5,0),0))</f>
        <v>, 0x0</v>
      </c>
      <c r="AR210" t="str">
        <f>_xlfn.CONCAT(IF(MOD(Table3[[#Headers],[7]],2),"", ", 0x"), IFERROR(VLOOKUP(U210,Таблица1[],5,0),0))</f>
        <v>0</v>
      </c>
      <c r="AS210" t="str">
        <f>_xlfn.CONCAT(IF(MOD(Table3[[#Headers],[6]],2),"", ", 0x"), IFERROR(VLOOKUP(V210,Таблица1[],5,0),0))</f>
        <v>, 0x0</v>
      </c>
      <c r="AT210" t="str">
        <f>_xlfn.CONCAT(IF(MOD(Table3[[#Headers],[5]],2),"", ", 0x"), IFERROR(VLOOKUP(W210,Таблица1[],5,0),0))</f>
        <v>0</v>
      </c>
      <c r="AU210" t="str">
        <f>_xlfn.CONCAT(IF(MOD(Table3[[#Headers],[4]],2),"", ", 0x"), IFERROR(VLOOKUP(X210,Таблица1[],5,0),0))</f>
        <v>, 0x0</v>
      </c>
      <c r="AV210" t="str">
        <f>_xlfn.CONCAT(IF(MOD(Table3[[#Headers],[3]],2),"", ", 0x"), IFERROR(VLOOKUP(Y210,Таблица1[],5,0),0))</f>
        <v>0</v>
      </c>
      <c r="AW210" t="str">
        <f>_xlfn.CONCAT(IF(MOD(Table3[[#Headers],[2]],2),"", ", 0x"), IFERROR(VLOOKUP(Z210,Таблица1[],5,0),0))</f>
        <v>, 0x0</v>
      </c>
      <c r="AX210" t="str">
        <f>_xlfn.CONCAT(IF(MOD(Table3[[#Headers],[1]],2),"", ", 0x"), IFERROR(VLOOKUP(AA210,Таблица1[],5,0),0))</f>
        <v>0</v>
      </c>
    </row>
    <row r="211" spans="2:50" x14ac:dyDescent="0.45">
      <c r="B211" s="43">
        <v>64</v>
      </c>
      <c r="C211" s="43">
        <v>0</v>
      </c>
      <c r="D211" s="43">
        <v>20</v>
      </c>
      <c r="E211" s="43">
        <v>1</v>
      </c>
      <c r="F211" t="str">
        <f t="shared" si="4"/>
        <v xml:space="preserve">64,0,20,1 </v>
      </c>
      <c r="AC211" t="str">
        <f>CONCATENATE($X$2,F211,Table3[[#This Row],[20]],Table3[[#This Row],[19]],Table3[[#This Row],[18]],Table3[[#This Row],[17]],Table3[[#This Row],[16]],Table3[[#This Row],[15]],Table3[[#This Row],[14]],Table3[[#This Row],[13]],Table3[[#This Row],[12]],Table3[[#This Row],[11]],Table3[[#This Row],[10]],Table3[[#This Row],[9]],Table3[[#This Row],[8]],Table3[[#This Row],[7]],Table3[[#This Row],[6]],Table3[[#This Row],[5]],Table3[[#This Row],[4]],Table3[[#This Row],[3]],Table3[[#This Row],[2]],Table3[[#This Row],[1]])</f>
        <v>.DB   64,0,20,1 , 0x00, 0x00, 0x00, 0x00, 0x00, 0x00, 0x00, 0x00, 0x00, 0x00</v>
      </c>
      <c r="AD211" s="43" t="s">
        <v>24</v>
      </c>
      <c r="AE211" t="str">
        <f>_xlfn.CONCAT(IF(MOD(Table3[[#Headers],[20]],2),"", ", 0x"), IFERROR(VLOOKUP(H211,Таблица1[],5,0),0))</f>
        <v>, 0x0</v>
      </c>
      <c r="AF211" t="str">
        <f>_xlfn.CONCAT(IF(MOD(Table3[[#Headers],[19]],2),"", ", 0x"), IFERROR(VLOOKUP(I211,Таблица1[],5,0),0))</f>
        <v>0</v>
      </c>
      <c r="AG211" t="str">
        <f>_xlfn.CONCAT(IF(MOD(Table3[[#Headers],[18]],2),"", ", 0x"), IFERROR(VLOOKUP(J211,Таблица1[],5,0),0))</f>
        <v>, 0x0</v>
      </c>
      <c r="AH211" t="str">
        <f>_xlfn.CONCAT(IF(MOD(Table3[[#Headers],[17]],2),"", ", 0x"), IFERROR(VLOOKUP(K211,Таблица1[],5,0),0))</f>
        <v>0</v>
      </c>
      <c r="AI211" t="str">
        <f>_xlfn.CONCAT(IF(MOD(Table3[[#Headers],[16]],2),"", ", 0x"), IFERROR(VLOOKUP(L211,Таблица1[],5,0),0))</f>
        <v>, 0x0</v>
      </c>
      <c r="AJ211" t="str">
        <f>_xlfn.CONCAT(IF(MOD(Table3[[#Headers],[15]],2),"", ", 0x"), IFERROR(VLOOKUP(M211,Таблица1[],5,0),0))</f>
        <v>0</v>
      </c>
      <c r="AK211" t="str">
        <f>_xlfn.CONCAT(IF(MOD(Table3[[#Headers],[14]],2),"", ", 0x"), IFERROR(VLOOKUP(N211,Таблица1[],5,0),0))</f>
        <v>, 0x0</v>
      </c>
      <c r="AL211" t="str">
        <f>_xlfn.CONCAT(IF(MOD(Table3[[#Headers],[13]],2),"", ", 0x"), IFERROR(VLOOKUP(O211,Таблица1[],5,0),0))</f>
        <v>0</v>
      </c>
      <c r="AM211" t="str">
        <f>_xlfn.CONCAT(IF(MOD(Table3[[#Headers],[12]],2),"", ", 0x"), IFERROR(VLOOKUP(P211,Таблица1[],5,0),0))</f>
        <v>, 0x0</v>
      </c>
      <c r="AN211" t="str">
        <f>_xlfn.CONCAT(IF(MOD(Table3[[#Headers],[11]],2),"", ", 0x"), IFERROR(VLOOKUP(Q211,Таблица1[],5,0),0))</f>
        <v>0</v>
      </c>
      <c r="AO211" t="str">
        <f>_xlfn.CONCAT(IF(MOD(Table3[[#Headers],[10]],2),"", ", 0x"), IFERROR(VLOOKUP(R211,Таблица1[],5,0),0))</f>
        <v>, 0x0</v>
      </c>
      <c r="AP211" t="str">
        <f>_xlfn.CONCAT(IF(MOD(Table3[[#Headers],[9]],2),"", ", 0x"), IFERROR(VLOOKUP(S211,Таблица1[],5,0),0))</f>
        <v>0</v>
      </c>
      <c r="AQ211" t="str">
        <f>_xlfn.CONCAT(IF(MOD(Table3[[#Headers],[8]],2),"", ", 0x"), IFERROR(VLOOKUP(T211,Таблица1[],5,0),0))</f>
        <v>, 0x0</v>
      </c>
      <c r="AR211" t="str">
        <f>_xlfn.CONCAT(IF(MOD(Table3[[#Headers],[7]],2),"", ", 0x"), IFERROR(VLOOKUP(U211,Таблица1[],5,0),0))</f>
        <v>0</v>
      </c>
      <c r="AS211" t="str">
        <f>_xlfn.CONCAT(IF(MOD(Table3[[#Headers],[6]],2),"", ", 0x"), IFERROR(VLOOKUP(V211,Таблица1[],5,0),0))</f>
        <v>, 0x0</v>
      </c>
      <c r="AT211" t="str">
        <f>_xlfn.CONCAT(IF(MOD(Table3[[#Headers],[5]],2),"", ", 0x"), IFERROR(VLOOKUP(W211,Таблица1[],5,0),0))</f>
        <v>0</v>
      </c>
      <c r="AU211" t="str">
        <f>_xlfn.CONCAT(IF(MOD(Table3[[#Headers],[4]],2),"", ", 0x"), IFERROR(VLOOKUP(X211,Таблица1[],5,0),0))</f>
        <v>, 0x0</v>
      </c>
      <c r="AV211" t="str">
        <f>_xlfn.CONCAT(IF(MOD(Table3[[#Headers],[3]],2),"", ", 0x"), IFERROR(VLOOKUP(Y211,Таблица1[],5,0),0))</f>
        <v>0</v>
      </c>
      <c r="AW211" t="str">
        <f>_xlfn.CONCAT(IF(MOD(Table3[[#Headers],[2]],2),"", ", 0x"), IFERROR(VLOOKUP(Z211,Таблица1[],5,0),0))</f>
        <v>, 0x0</v>
      </c>
      <c r="AX211" t="str">
        <f>_xlfn.CONCAT(IF(MOD(Table3[[#Headers],[1]],2),"", ", 0x"), IFERROR(VLOOKUP(AA211,Таблица1[],5,0),0))</f>
        <v>0</v>
      </c>
    </row>
    <row r="212" spans="2:50" x14ac:dyDescent="0.45">
      <c r="B212" s="43">
        <v>64</v>
      </c>
      <c r="C212" s="43">
        <v>0</v>
      </c>
      <c r="D212" s="43">
        <v>20</v>
      </c>
      <c r="E212" s="43">
        <v>1</v>
      </c>
      <c r="F212" t="str">
        <f t="shared" si="4"/>
        <v xml:space="preserve">64,0,20,1 </v>
      </c>
      <c r="AC212" t="str">
        <f>CONCATENATE($X$2,F212,Table3[[#This Row],[20]],Table3[[#This Row],[19]],Table3[[#This Row],[18]],Table3[[#This Row],[17]],Table3[[#This Row],[16]],Table3[[#This Row],[15]],Table3[[#This Row],[14]],Table3[[#This Row],[13]],Table3[[#This Row],[12]],Table3[[#This Row],[11]],Table3[[#This Row],[10]],Table3[[#This Row],[9]],Table3[[#This Row],[8]],Table3[[#This Row],[7]],Table3[[#This Row],[6]],Table3[[#This Row],[5]],Table3[[#This Row],[4]],Table3[[#This Row],[3]],Table3[[#This Row],[2]],Table3[[#This Row],[1]])</f>
        <v>.DB   64,0,20,1 , 0x00, 0x00, 0x00, 0x00, 0x00, 0x00, 0x00, 0x00, 0x00, 0x00</v>
      </c>
      <c r="AD212" s="43" t="s">
        <v>24</v>
      </c>
      <c r="AE212" t="str">
        <f>_xlfn.CONCAT(IF(MOD(Table3[[#Headers],[20]],2),"", ", 0x"), IFERROR(VLOOKUP(H212,Таблица1[],5,0),0))</f>
        <v>, 0x0</v>
      </c>
      <c r="AF212" t="str">
        <f>_xlfn.CONCAT(IF(MOD(Table3[[#Headers],[19]],2),"", ", 0x"), IFERROR(VLOOKUP(I212,Таблица1[],5,0),0))</f>
        <v>0</v>
      </c>
      <c r="AG212" t="str">
        <f>_xlfn.CONCAT(IF(MOD(Table3[[#Headers],[18]],2),"", ", 0x"), IFERROR(VLOOKUP(J212,Таблица1[],5,0),0))</f>
        <v>, 0x0</v>
      </c>
      <c r="AH212" t="str">
        <f>_xlfn.CONCAT(IF(MOD(Table3[[#Headers],[17]],2),"", ", 0x"), IFERROR(VLOOKUP(K212,Таблица1[],5,0),0))</f>
        <v>0</v>
      </c>
      <c r="AI212" t="str">
        <f>_xlfn.CONCAT(IF(MOD(Table3[[#Headers],[16]],2),"", ", 0x"), IFERROR(VLOOKUP(L212,Таблица1[],5,0),0))</f>
        <v>, 0x0</v>
      </c>
      <c r="AJ212" t="str">
        <f>_xlfn.CONCAT(IF(MOD(Table3[[#Headers],[15]],2),"", ", 0x"), IFERROR(VLOOKUP(M212,Таблица1[],5,0),0))</f>
        <v>0</v>
      </c>
      <c r="AK212" t="str">
        <f>_xlfn.CONCAT(IF(MOD(Table3[[#Headers],[14]],2),"", ", 0x"), IFERROR(VLOOKUP(N212,Таблица1[],5,0),0))</f>
        <v>, 0x0</v>
      </c>
      <c r="AL212" t="str">
        <f>_xlfn.CONCAT(IF(MOD(Table3[[#Headers],[13]],2),"", ", 0x"), IFERROR(VLOOKUP(O212,Таблица1[],5,0),0))</f>
        <v>0</v>
      </c>
      <c r="AM212" t="str">
        <f>_xlfn.CONCAT(IF(MOD(Table3[[#Headers],[12]],2),"", ", 0x"), IFERROR(VLOOKUP(P212,Таблица1[],5,0),0))</f>
        <v>, 0x0</v>
      </c>
      <c r="AN212" t="str">
        <f>_xlfn.CONCAT(IF(MOD(Table3[[#Headers],[11]],2),"", ", 0x"), IFERROR(VLOOKUP(Q212,Таблица1[],5,0),0))</f>
        <v>0</v>
      </c>
      <c r="AO212" t="str">
        <f>_xlfn.CONCAT(IF(MOD(Table3[[#Headers],[10]],2),"", ", 0x"), IFERROR(VLOOKUP(R212,Таблица1[],5,0),0))</f>
        <v>, 0x0</v>
      </c>
      <c r="AP212" t="str">
        <f>_xlfn.CONCAT(IF(MOD(Table3[[#Headers],[9]],2),"", ", 0x"), IFERROR(VLOOKUP(S212,Таблица1[],5,0),0))</f>
        <v>0</v>
      </c>
      <c r="AQ212" t="str">
        <f>_xlfn.CONCAT(IF(MOD(Table3[[#Headers],[8]],2),"", ", 0x"), IFERROR(VLOOKUP(T212,Таблица1[],5,0),0))</f>
        <v>, 0x0</v>
      </c>
      <c r="AR212" t="str">
        <f>_xlfn.CONCAT(IF(MOD(Table3[[#Headers],[7]],2),"", ", 0x"), IFERROR(VLOOKUP(U212,Таблица1[],5,0),0))</f>
        <v>0</v>
      </c>
      <c r="AS212" t="str">
        <f>_xlfn.CONCAT(IF(MOD(Table3[[#Headers],[6]],2),"", ", 0x"), IFERROR(VLOOKUP(V212,Таблица1[],5,0),0))</f>
        <v>, 0x0</v>
      </c>
      <c r="AT212" t="str">
        <f>_xlfn.CONCAT(IF(MOD(Table3[[#Headers],[5]],2),"", ", 0x"), IFERROR(VLOOKUP(W212,Таблица1[],5,0),0))</f>
        <v>0</v>
      </c>
      <c r="AU212" t="str">
        <f>_xlfn.CONCAT(IF(MOD(Table3[[#Headers],[4]],2),"", ", 0x"), IFERROR(VLOOKUP(X212,Таблица1[],5,0),0))</f>
        <v>, 0x0</v>
      </c>
      <c r="AV212" t="str">
        <f>_xlfn.CONCAT(IF(MOD(Table3[[#Headers],[3]],2),"", ", 0x"), IFERROR(VLOOKUP(Y212,Таблица1[],5,0),0))</f>
        <v>0</v>
      </c>
      <c r="AW212" t="str">
        <f>_xlfn.CONCAT(IF(MOD(Table3[[#Headers],[2]],2),"", ", 0x"), IFERROR(VLOOKUP(Z212,Таблица1[],5,0),0))</f>
        <v>, 0x0</v>
      </c>
      <c r="AX212" t="str">
        <f>_xlfn.CONCAT(IF(MOD(Table3[[#Headers],[1]],2),"", ", 0x"), IFERROR(VLOOKUP(AA212,Таблица1[],5,0),0))</f>
        <v>0</v>
      </c>
    </row>
    <row r="213" spans="2:50" x14ac:dyDescent="0.45">
      <c r="B213" s="43">
        <v>64</v>
      </c>
      <c r="C213" s="43">
        <v>0</v>
      </c>
      <c r="D213" s="43">
        <v>20</v>
      </c>
      <c r="E213" s="43">
        <v>1</v>
      </c>
      <c r="F213" t="str">
        <f t="shared" si="4"/>
        <v xml:space="preserve">64,0,20,1 </v>
      </c>
      <c r="AC213" t="str">
        <f>CONCATENATE($X$2,F213,Table3[[#This Row],[20]],Table3[[#This Row],[19]],Table3[[#This Row],[18]],Table3[[#This Row],[17]],Table3[[#This Row],[16]],Table3[[#This Row],[15]],Table3[[#This Row],[14]],Table3[[#This Row],[13]],Table3[[#This Row],[12]],Table3[[#This Row],[11]],Table3[[#This Row],[10]],Table3[[#This Row],[9]],Table3[[#This Row],[8]],Table3[[#This Row],[7]],Table3[[#This Row],[6]],Table3[[#This Row],[5]],Table3[[#This Row],[4]],Table3[[#This Row],[3]],Table3[[#This Row],[2]],Table3[[#This Row],[1]])</f>
        <v>.DB   64,0,20,1 , 0x00, 0x00, 0x00, 0x00, 0x00, 0x00, 0x00, 0x00, 0x00, 0x00</v>
      </c>
      <c r="AD213" s="43" t="s">
        <v>24</v>
      </c>
      <c r="AE213" t="str">
        <f>_xlfn.CONCAT(IF(MOD(Table3[[#Headers],[20]],2),"", ", 0x"), IFERROR(VLOOKUP(H213,Таблица1[],5,0),0))</f>
        <v>, 0x0</v>
      </c>
      <c r="AF213" t="str">
        <f>_xlfn.CONCAT(IF(MOD(Table3[[#Headers],[19]],2),"", ", 0x"), IFERROR(VLOOKUP(I213,Таблица1[],5,0),0))</f>
        <v>0</v>
      </c>
      <c r="AG213" t="str">
        <f>_xlfn.CONCAT(IF(MOD(Table3[[#Headers],[18]],2),"", ", 0x"), IFERROR(VLOOKUP(J213,Таблица1[],5,0),0))</f>
        <v>, 0x0</v>
      </c>
      <c r="AH213" t="str">
        <f>_xlfn.CONCAT(IF(MOD(Table3[[#Headers],[17]],2),"", ", 0x"), IFERROR(VLOOKUP(K213,Таблица1[],5,0),0))</f>
        <v>0</v>
      </c>
      <c r="AI213" t="str">
        <f>_xlfn.CONCAT(IF(MOD(Table3[[#Headers],[16]],2),"", ", 0x"), IFERROR(VLOOKUP(L213,Таблица1[],5,0),0))</f>
        <v>, 0x0</v>
      </c>
      <c r="AJ213" t="str">
        <f>_xlfn.CONCAT(IF(MOD(Table3[[#Headers],[15]],2),"", ", 0x"), IFERROR(VLOOKUP(M213,Таблица1[],5,0),0))</f>
        <v>0</v>
      </c>
      <c r="AK213" t="str">
        <f>_xlfn.CONCAT(IF(MOD(Table3[[#Headers],[14]],2),"", ", 0x"), IFERROR(VLOOKUP(N213,Таблица1[],5,0),0))</f>
        <v>, 0x0</v>
      </c>
      <c r="AL213" t="str">
        <f>_xlfn.CONCAT(IF(MOD(Table3[[#Headers],[13]],2),"", ", 0x"), IFERROR(VLOOKUP(O213,Таблица1[],5,0),0))</f>
        <v>0</v>
      </c>
      <c r="AM213" t="str">
        <f>_xlfn.CONCAT(IF(MOD(Table3[[#Headers],[12]],2),"", ", 0x"), IFERROR(VLOOKUP(P213,Таблица1[],5,0),0))</f>
        <v>, 0x0</v>
      </c>
      <c r="AN213" t="str">
        <f>_xlfn.CONCAT(IF(MOD(Table3[[#Headers],[11]],2),"", ", 0x"), IFERROR(VLOOKUP(Q213,Таблица1[],5,0),0))</f>
        <v>0</v>
      </c>
      <c r="AO213" t="str">
        <f>_xlfn.CONCAT(IF(MOD(Table3[[#Headers],[10]],2),"", ", 0x"), IFERROR(VLOOKUP(R213,Таблица1[],5,0),0))</f>
        <v>, 0x0</v>
      </c>
      <c r="AP213" t="str">
        <f>_xlfn.CONCAT(IF(MOD(Table3[[#Headers],[9]],2),"", ", 0x"), IFERROR(VLOOKUP(S213,Таблица1[],5,0),0))</f>
        <v>0</v>
      </c>
      <c r="AQ213" t="str">
        <f>_xlfn.CONCAT(IF(MOD(Table3[[#Headers],[8]],2),"", ", 0x"), IFERROR(VLOOKUP(T213,Таблица1[],5,0),0))</f>
        <v>, 0x0</v>
      </c>
      <c r="AR213" t="str">
        <f>_xlfn.CONCAT(IF(MOD(Table3[[#Headers],[7]],2),"", ", 0x"), IFERROR(VLOOKUP(U213,Таблица1[],5,0),0))</f>
        <v>0</v>
      </c>
      <c r="AS213" t="str">
        <f>_xlfn.CONCAT(IF(MOD(Table3[[#Headers],[6]],2),"", ", 0x"), IFERROR(VLOOKUP(V213,Таблица1[],5,0),0))</f>
        <v>, 0x0</v>
      </c>
      <c r="AT213" t="str">
        <f>_xlfn.CONCAT(IF(MOD(Table3[[#Headers],[5]],2),"", ", 0x"), IFERROR(VLOOKUP(W213,Таблица1[],5,0),0))</f>
        <v>0</v>
      </c>
      <c r="AU213" t="str">
        <f>_xlfn.CONCAT(IF(MOD(Table3[[#Headers],[4]],2),"", ", 0x"), IFERROR(VLOOKUP(X213,Таблица1[],5,0),0))</f>
        <v>, 0x0</v>
      </c>
      <c r="AV213" t="str">
        <f>_xlfn.CONCAT(IF(MOD(Table3[[#Headers],[3]],2),"", ", 0x"), IFERROR(VLOOKUP(Y213,Таблица1[],5,0),0))</f>
        <v>0</v>
      </c>
      <c r="AW213" t="str">
        <f>_xlfn.CONCAT(IF(MOD(Table3[[#Headers],[2]],2),"", ", 0x"), IFERROR(VLOOKUP(Z213,Таблица1[],5,0),0))</f>
        <v>, 0x0</v>
      </c>
      <c r="AX213" t="str">
        <f>_xlfn.CONCAT(IF(MOD(Table3[[#Headers],[1]],2),"", ", 0x"), IFERROR(VLOOKUP(AA213,Таблица1[],5,0),0))</f>
        <v>0</v>
      </c>
    </row>
    <row r="214" spans="2:50" x14ac:dyDescent="0.45">
      <c r="B214" s="43">
        <v>64</v>
      </c>
      <c r="C214" s="43">
        <v>0</v>
      </c>
      <c r="D214" s="43">
        <v>20</v>
      </c>
      <c r="E214" s="43">
        <v>1</v>
      </c>
      <c r="F214" t="str">
        <f t="shared" si="4"/>
        <v xml:space="preserve">64,0,20,1 </v>
      </c>
      <c r="AC214" t="str">
        <f>CONCATENATE($X$2,F214,Table3[[#This Row],[20]],Table3[[#This Row],[19]],Table3[[#This Row],[18]],Table3[[#This Row],[17]],Table3[[#This Row],[16]],Table3[[#This Row],[15]],Table3[[#This Row],[14]],Table3[[#This Row],[13]],Table3[[#This Row],[12]],Table3[[#This Row],[11]],Table3[[#This Row],[10]],Table3[[#This Row],[9]],Table3[[#This Row],[8]],Table3[[#This Row],[7]],Table3[[#This Row],[6]],Table3[[#This Row],[5]],Table3[[#This Row],[4]],Table3[[#This Row],[3]],Table3[[#This Row],[2]],Table3[[#This Row],[1]])</f>
        <v>.DB   64,0,20,1 , 0x00, 0x00, 0x00, 0x00, 0x00, 0x00, 0x00, 0x00, 0x00, 0x00</v>
      </c>
      <c r="AD214" s="43" t="s">
        <v>24</v>
      </c>
      <c r="AE214" t="str">
        <f>_xlfn.CONCAT(IF(MOD(Table3[[#Headers],[20]],2),"", ", 0x"), IFERROR(VLOOKUP(H214,Таблица1[],5,0),0))</f>
        <v>, 0x0</v>
      </c>
      <c r="AF214" t="str">
        <f>_xlfn.CONCAT(IF(MOD(Table3[[#Headers],[19]],2),"", ", 0x"), IFERROR(VLOOKUP(I214,Таблица1[],5,0),0))</f>
        <v>0</v>
      </c>
      <c r="AG214" t="str">
        <f>_xlfn.CONCAT(IF(MOD(Table3[[#Headers],[18]],2),"", ", 0x"), IFERROR(VLOOKUP(J214,Таблица1[],5,0),0))</f>
        <v>, 0x0</v>
      </c>
      <c r="AH214" t="str">
        <f>_xlfn.CONCAT(IF(MOD(Table3[[#Headers],[17]],2),"", ", 0x"), IFERROR(VLOOKUP(K214,Таблица1[],5,0),0))</f>
        <v>0</v>
      </c>
      <c r="AI214" t="str">
        <f>_xlfn.CONCAT(IF(MOD(Table3[[#Headers],[16]],2),"", ", 0x"), IFERROR(VLOOKUP(L214,Таблица1[],5,0),0))</f>
        <v>, 0x0</v>
      </c>
      <c r="AJ214" t="str">
        <f>_xlfn.CONCAT(IF(MOD(Table3[[#Headers],[15]],2),"", ", 0x"), IFERROR(VLOOKUP(M214,Таблица1[],5,0),0))</f>
        <v>0</v>
      </c>
      <c r="AK214" t="str">
        <f>_xlfn.CONCAT(IF(MOD(Table3[[#Headers],[14]],2),"", ", 0x"), IFERROR(VLOOKUP(N214,Таблица1[],5,0),0))</f>
        <v>, 0x0</v>
      </c>
      <c r="AL214" t="str">
        <f>_xlfn.CONCAT(IF(MOD(Table3[[#Headers],[13]],2),"", ", 0x"), IFERROR(VLOOKUP(O214,Таблица1[],5,0),0))</f>
        <v>0</v>
      </c>
      <c r="AM214" t="str">
        <f>_xlfn.CONCAT(IF(MOD(Table3[[#Headers],[12]],2),"", ", 0x"), IFERROR(VLOOKUP(P214,Таблица1[],5,0),0))</f>
        <v>, 0x0</v>
      </c>
      <c r="AN214" t="str">
        <f>_xlfn.CONCAT(IF(MOD(Table3[[#Headers],[11]],2),"", ", 0x"), IFERROR(VLOOKUP(Q214,Таблица1[],5,0),0))</f>
        <v>0</v>
      </c>
      <c r="AO214" t="str">
        <f>_xlfn.CONCAT(IF(MOD(Table3[[#Headers],[10]],2),"", ", 0x"), IFERROR(VLOOKUP(R214,Таблица1[],5,0),0))</f>
        <v>, 0x0</v>
      </c>
      <c r="AP214" t="str">
        <f>_xlfn.CONCAT(IF(MOD(Table3[[#Headers],[9]],2),"", ", 0x"), IFERROR(VLOOKUP(S214,Таблица1[],5,0),0))</f>
        <v>0</v>
      </c>
      <c r="AQ214" t="str">
        <f>_xlfn.CONCAT(IF(MOD(Table3[[#Headers],[8]],2),"", ", 0x"), IFERROR(VLOOKUP(T214,Таблица1[],5,0),0))</f>
        <v>, 0x0</v>
      </c>
      <c r="AR214" t="str">
        <f>_xlfn.CONCAT(IF(MOD(Table3[[#Headers],[7]],2),"", ", 0x"), IFERROR(VLOOKUP(U214,Таблица1[],5,0),0))</f>
        <v>0</v>
      </c>
      <c r="AS214" t="str">
        <f>_xlfn.CONCAT(IF(MOD(Table3[[#Headers],[6]],2),"", ", 0x"), IFERROR(VLOOKUP(V214,Таблица1[],5,0),0))</f>
        <v>, 0x0</v>
      </c>
      <c r="AT214" t="str">
        <f>_xlfn.CONCAT(IF(MOD(Table3[[#Headers],[5]],2),"", ", 0x"), IFERROR(VLOOKUP(W214,Таблица1[],5,0),0))</f>
        <v>0</v>
      </c>
      <c r="AU214" t="str">
        <f>_xlfn.CONCAT(IF(MOD(Table3[[#Headers],[4]],2),"", ", 0x"), IFERROR(VLOOKUP(X214,Таблица1[],5,0),0))</f>
        <v>, 0x0</v>
      </c>
      <c r="AV214" t="str">
        <f>_xlfn.CONCAT(IF(MOD(Table3[[#Headers],[3]],2),"", ", 0x"), IFERROR(VLOOKUP(Y214,Таблица1[],5,0),0))</f>
        <v>0</v>
      </c>
      <c r="AW214" t="str">
        <f>_xlfn.CONCAT(IF(MOD(Table3[[#Headers],[2]],2),"", ", 0x"), IFERROR(VLOOKUP(Z214,Таблица1[],5,0),0))</f>
        <v>, 0x0</v>
      </c>
      <c r="AX214" t="str">
        <f>_xlfn.CONCAT(IF(MOD(Table3[[#Headers],[1]],2),"", ", 0x"), IFERROR(VLOOKUP(AA214,Таблица1[],5,0),0))</f>
        <v>0</v>
      </c>
    </row>
    <row r="215" spans="2:50" x14ac:dyDescent="0.45">
      <c r="B215" s="43">
        <v>64</v>
      </c>
      <c r="C215" s="43">
        <v>0</v>
      </c>
      <c r="D215" s="43">
        <v>20</v>
      </c>
      <c r="E215" s="43">
        <v>1</v>
      </c>
      <c r="F215" t="str">
        <f t="shared" si="4"/>
        <v xml:space="preserve">64,0,20,1 </v>
      </c>
      <c r="AC215" t="str">
        <f>CONCATENATE($X$2,F215,Table3[[#This Row],[20]],Table3[[#This Row],[19]],Table3[[#This Row],[18]],Table3[[#This Row],[17]],Table3[[#This Row],[16]],Table3[[#This Row],[15]],Table3[[#This Row],[14]],Table3[[#This Row],[13]],Table3[[#This Row],[12]],Table3[[#This Row],[11]],Table3[[#This Row],[10]],Table3[[#This Row],[9]],Table3[[#This Row],[8]],Table3[[#This Row],[7]],Table3[[#This Row],[6]],Table3[[#This Row],[5]],Table3[[#This Row],[4]],Table3[[#This Row],[3]],Table3[[#This Row],[2]],Table3[[#This Row],[1]])</f>
        <v>.DB   64,0,20,1 , 0x00, 0x00, 0x00, 0x00, 0x00, 0x00, 0x00, 0x00, 0x00, 0x00</v>
      </c>
      <c r="AD215" s="43" t="s">
        <v>24</v>
      </c>
      <c r="AE215" t="str">
        <f>_xlfn.CONCAT(IF(MOD(Table3[[#Headers],[20]],2),"", ", 0x"), IFERROR(VLOOKUP(H215,Таблица1[],5,0),0))</f>
        <v>, 0x0</v>
      </c>
      <c r="AF215" t="str">
        <f>_xlfn.CONCAT(IF(MOD(Table3[[#Headers],[19]],2),"", ", 0x"), IFERROR(VLOOKUP(I215,Таблица1[],5,0),0))</f>
        <v>0</v>
      </c>
      <c r="AG215" t="str">
        <f>_xlfn.CONCAT(IF(MOD(Table3[[#Headers],[18]],2),"", ", 0x"), IFERROR(VLOOKUP(J215,Таблица1[],5,0),0))</f>
        <v>, 0x0</v>
      </c>
      <c r="AH215" t="str">
        <f>_xlfn.CONCAT(IF(MOD(Table3[[#Headers],[17]],2),"", ", 0x"), IFERROR(VLOOKUP(K215,Таблица1[],5,0),0))</f>
        <v>0</v>
      </c>
      <c r="AI215" t="str">
        <f>_xlfn.CONCAT(IF(MOD(Table3[[#Headers],[16]],2),"", ", 0x"), IFERROR(VLOOKUP(L215,Таблица1[],5,0),0))</f>
        <v>, 0x0</v>
      </c>
      <c r="AJ215" t="str">
        <f>_xlfn.CONCAT(IF(MOD(Table3[[#Headers],[15]],2),"", ", 0x"), IFERROR(VLOOKUP(M215,Таблица1[],5,0),0))</f>
        <v>0</v>
      </c>
      <c r="AK215" t="str">
        <f>_xlfn.CONCAT(IF(MOD(Table3[[#Headers],[14]],2),"", ", 0x"), IFERROR(VLOOKUP(N215,Таблица1[],5,0),0))</f>
        <v>, 0x0</v>
      </c>
      <c r="AL215" t="str">
        <f>_xlfn.CONCAT(IF(MOD(Table3[[#Headers],[13]],2),"", ", 0x"), IFERROR(VLOOKUP(O215,Таблица1[],5,0),0))</f>
        <v>0</v>
      </c>
      <c r="AM215" t="str">
        <f>_xlfn.CONCAT(IF(MOD(Table3[[#Headers],[12]],2),"", ", 0x"), IFERROR(VLOOKUP(P215,Таблица1[],5,0),0))</f>
        <v>, 0x0</v>
      </c>
      <c r="AN215" t="str">
        <f>_xlfn.CONCAT(IF(MOD(Table3[[#Headers],[11]],2),"", ", 0x"), IFERROR(VLOOKUP(Q215,Таблица1[],5,0),0))</f>
        <v>0</v>
      </c>
      <c r="AO215" t="str">
        <f>_xlfn.CONCAT(IF(MOD(Table3[[#Headers],[10]],2),"", ", 0x"), IFERROR(VLOOKUP(R215,Таблица1[],5,0),0))</f>
        <v>, 0x0</v>
      </c>
      <c r="AP215" t="str">
        <f>_xlfn.CONCAT(IF(MOD(Table3[[#Headers],[9]],2),"", ", 0x"), IFERROR(VLOOKUP(S215,Таблица1[],5,0),0))</f>
        <v>0</v>
      </c>
      <c r="AQ215" t="str">
        <f>_xlfn.CONCAT(IF(MOD(Table3[[#Headers],[8]],2),"", ", 0x"), IFERROR(VLOOKUP(T215,Таблица1[],5,0),0))</f>
        <v>, 0x0</v>
      </c>
      <c r="AR215" t="str">
        <f>_xlfn.CONCAT(IF(MOD(Table3[[#Headers],[7]],2),"", ", 0x"), IFERROR(VLOOKUP(U215,Таблица1[],5,0),0))</f>
        <v>0</v>
      </c>
      <c r="AS215" t="str">
        <f>_xlfn.CONCAT(IF(MOD(Table3[[#Headers],[6]],2),"", ", 0x"), IFERROR(VLOOKUP(V215,Таблица1[],5,0),0))</f>
        <v>, 0x0</v>
      </c>
      <c r="AT215" t="str">
        <f>_xlfn.CONCAT(IF(MOD(Table3[[#Headers],[5]],2),"", ", 0x"), IFERROR(VLOOKUP(W215,Таблица1[],5,0),0))</f>
        <v>0</v>
      </c>
      <c r="AU215" t="str">
        <f>_xlfn.CONCAT(IF(MOD(Table3[[#Headers],[4]],2),"", ", 0x"), IFERROR(VLOOKUP(X215,Таблица1[],5,0),0))</f>
        <v>, 0x0</v>
      </c>
      <c r="AV215" t="str">
        <f>_xlfn.CONCAT(IF(MOD(Table3[[#Headers],[3]],2),"", ", 0x"), IFERROR(VLOOKUP(Y215,Таблица1[],5,0),0))</f>
        <v>0</v>
      </c>
      <c r="AW215" t="str">
        <f>_xlfn.CONCAT(IF(MOD(Table3[[#Headers],[2]],2),"", ", 0x"), IFERROR(VLOOKUP(Z215,Таблица1[],5,0),0))</f>
        <v>, 0x0</v>
      </c>
      <c r="AX215" t="str">
        <f>_xlfn.CONCAT(IF(MOD(Table3[[#Headers],[1]],2),"", ", 0x"), IFERROR(VLOOKUP(AA215,Таблица1[],5,0),0))</f>
        <v>0</v>
      </c>
    </row>
    <row r="216" spans="2:50" x14ac:dyDescent="0.45">
      <c r="B216" s="43">
        <v>64</v>
      </c>
      <c r="C216" s="43">
        <v>0</v>
      </c>
      <c r="D216" s="43">
        <v>20</v>
      </c>
      <c r="E216" s="43">
        <v>1</v>
      </c>
      <c r="F216" t="str">
        <f t="shared" si="4"/>
        <v xml:space="preserve">64,0,20,1 </v>
      </c>
      <c r="AC216" t="str">
        <f>CONCATENATE($X$2,F216,Table3[[#This Row],[20]],Table3[[#This Row],[19]],Table3[[#This Row],[18]],Table3[[#This Row],[17]],Table3[[#This Row],[16]],Table3[[#This Row],[15]],Table3[[#This Row],[14]],Table3[[#This Row],[13]],Table3[[#This Row],[12]],Table3[[#This Row],[11]],Table3[[#This Row],[10]],Table3[[#This Row],[9]],Table3[[#This Row],[8]],Table3[[#This Row],[7]],Table3[[#This Row],[6]],Table3[[#This Row],[5]],Table3[[#This Row],[4]],Table3[[#This Row],[3]],Table3[[#This Row],[2]],Table3[[#This Row],[1]])</f>
        <v>.DB   64,0,20,1 , 0x00, 0x00, 0x00, 0x00, 0x00, 0x00, 0x00, 0x00, 0x00, 0x00</v>
      </c>
      <c r="AD216" s="43" t="s">
        <v>24</v>
      </c>
      <c r="AE216" t="str">
        <f>_xlfn.CONCAT(IF(MOD(Table3[[#Headers],[20]],2),"", ", 0x"), IFERROR(VLOOKUP(H216,Таблица1[],5,0),0))</f>
        <v>, 0x0</v>
      </c>
      <c r="AF216" t="str">
        <f>_xlfn.CONCAT(IF(MOD(Table3[[#Headers],[19]],2),"", ", 0x"), IFERROR(VLOOKUP(I216,Таблица1[],5,0),0))</f>
        <v>0</v>
      </c>
      <c r="AG216" t="str">
        <f>_xlfn.CONCAT(IF(MOD(Table3[[#Headers],[18]],2),"", ", 0x"), IFERROR(VLOOKUP(J216,Таблица1[],5,0),0))</f>
        <v>, 0x0</v>
      </c>
      <c r="AH216" t="str">
        <f>_xlfn.CONCAT(IF(MOD(Table3[[#Headers],[17]],2),"", ", 0x"), IFERROR(VLOOKUP(K216,Таблица1[],5,0),0))</f>
        <v>0</v>
      </c>
      <c r="AI216" t="str">
        <f>_xlfn.CONCAT(IF(MOD(Table3[[#Headers],[16]],2),"", ", 0x"), IFERROR(VLOOKUP(L216,Таблица1[],5,0),0))</f>
        <v>, 0x0</v>
      </c>
      <c r="AJ216" t="str">
        <f>_xlfn.CONCAT(IF(MOD(Table3[[#Headers],[15]],2),"", ", 0x"), IFERROR(VLOOKUP(M216,Таблица1[],5,0),0))</f>
        <v>0</v>
      </c>
      <c r="AK216" t="str">
        <f>_xlfn.CONCAT(IF(MOD(Table3[[#Headers],[14]],2),"", ", 0x"), IFERROR(VLOOKUP(N216,Таблица1[],5,0),0))</f>
        <v>, 0x0</v>
      </c>
      <c r="AL216" t="str">
        <f>_xlfn.CONCAT(IF(MOD(Table3[[#Headers],[13]],2),"", ", 0x"), IFERROR(VLOOKUP(O216,Таблица1[],5,0),0))</f>
        <v>0</v>
      </c>
      <c r="AM216" t="str">
        <f>_xlfn.CONCAT(IF(MOD(Table3[[#Headers],[12]],2),"", ", 0x"), IFERROR(VLOOKUP(P216,Таблица1[],5,0),0))</f>
        <v>, 0x0</v>
      </c>
      <c r="AN216" t="str">
        <f>_xlfn.CONCAT(IF(MOD(Table3[[#Headers],[11]],2),"", ", 0x"), IFERROR(VLOOKUP(Q216,Таблица1[],5,0),0))</f>
        <v>0</v>
      </c>
      <c r="AO216" t="str">
        <f>_xlfn.CONCAT(IF(MOD(Table3[[#Headers],[10]],2),"", ", 0x"), IFERROR(VLOOKUP(R216,Таблица1[],5,0),0))</f>
        <v>, 0x0</v>
      </c>
      <c r="AP216" t="str">
        <f>_xlfn.CONCAT(IF(MOD(Table3[[#Headers],[9]],2),"", ", 0x"), IFERROR(VLOOKUP(S216,Таблица1[],5,0),0))</f>
        <v>0</v>
      </c>
      <c r="AQ216" t="str">
        <f>_xlfn.CONCAT(IF(MOD(Table3[[#Headers],[8]],2),"", ", 0x"), IFERROR(VLOOKUP(T216,Таблица1[],5,0),0))</f>
        <v>, 0x0</v>
      </c>
      <c r="AR216" t="str">
        <f>_xlfn.CONCAT(IF(MOD(Table3[[#Headers],[7]],2),"", ", 0x"), IFERROR(VLOOKUP(U216,Таблица1[],5,0),0))</f>
        <v>0</v>
      </c>
      <c r="AS216" t="str">
        <f>_xlfn.CONCAT(IF(MOD(Table3[[#Headers],[6]],2),"", ", 0x"), IFERROR(VLOOKUP(V216,Таблица1[],5,0),0))</f>
        <v>, 0x0</v>
      </c>
      <c r="AT216" t="str">
        <f>_xlfn.CONCAT(IF(MOD(Table3[[#Headers],[5]],2),"", ", 0x"), IFERROR(VLOOKUP(W216,Таблица1[],5,0),0))</f>
        <v>0</v>
      </c>
      <c r="AU216" t="str">
        <f>_xlfn.CONCAT(IF(MOD(Table3[[#Headers],[4]],2),"", ", 0x"), IFERROR(VLOOKUP(X216,Таблица1[],5,0),0))</f>
        <v>, 0x0</v>
      </c>
      <c r="AV216" t="str">
        <f>_xlfn.CONCAT(IF(MOD(Table3[[#Headers],[3]],2),"", ", 0x"), IFERROR(VLOOKUP(Y216,Таблица1[],5,0),0))</f>
        <v>0</v>
      </c>
      <c r="AW216" t="str">
        <f>_xlfn.CONCAT(IF(MOD(Table3[[#Headers],[2]],2),"", ", 0x"), IFERROR(VLOOKUP(Z216,Таблица1[],5,0),0))</f>
        <v>, 0x0</v>
      </c>
      <c r="AX216" t="str">
        <f>_xlfn.CONCAT(IF(MOD(Table3[[#Headers],[1]],2),"", ", 0x"), IFERROR(VLOOKUP(AA216,Таблица1[],5,0),0))</f>
        <v>0</v>
      </c>
    </row>
    <row r="217" spans="2:50" x14ac:dyDescent="0.45">
      <c r="B217" s="43">
        <v>64</v>
      </c>
      <c r="C217" s="43">
        <v>0</v>
      </c>
      <c r="D217" s="43">
        <v>20</v>
      </c>
      <c r="E217" s="43">
        <v>1</v>
      </c>
      <c r="F217" t="str">
        <f t="shared" si="4"/>
        <v xml:space="preserve">64,0,20,1 </v>
      </c>
      <c r="AC217" t="str">
        <f>CONCATENATE($X$2,F217,Table3[[#This Row],[20]],Table3[[#This Row],[19]],Table3[[#This Row],[18]],Table3[[#This Row],[17]],Table3[[#This Row],[16]],Table3[[#This Row],[15]],Table3[[#This Row],[14]],Table3[[#This Row],[13]],Table3[[#This Row],[12]],Table3[[#This Row],[11]],Table3[[#This Row],[10]],Table3[[#This Row],[9]],Table3[[#This Row],[8]],Table3[[#This Row],[7]],Table3[[#This Row],[6]],Table3[[#This Row],[5]],Table3[[#This Row],[4]],Table3[[#This Row],[3]],Table3[[#This Row],[2]],Table3[[#This Row],[1]])</f>
        <v>.DB   64,0,20,1 , 0x00, 0x00, 0x00, 0x00, 0x00, 0x00, 0x00, 0x00, 0x00, 0x00</v>
      </c>
      <c r="AD217" s="43" t="s">
        <v>24</v>
      </c>
      <c r="AE217" t="str">
        <f>_xlfn.CONCAT(IF(MOD(Table3[[#Headers],[20]],2),"", ", 0x"), IFERROR(VLOOKUP(H217,Таблица1[],5,0),0))</f>
        <v>, 0x0</v>
      </c>
      <c r="AF217" t="str">
        <f>_xlfn.CONCAT(IF(MOD(Table3[[#Headers],[19]],2),"", ", 0x"), IFERROR(VLOOKUP(I217,Таблица1[],5,0),0))</f>
        <v>0</v>
      </c>
      <c r="AG217" t="str">
        <f>_xlfn.CONCAT(IF(MOD(Table3[[#Headers],[18]],2),"", ", 0x"), IFERROR(VLOOKUP(J217,Таблица1[],5,0),0))</f>
        <v>, 0x0</v>
      </c>
      <c r="AH217" t="str">
        <f>_xlfn.CONCAT(IF(MOD(Table3[[#Headers],[17]],2),"", ", 0x"), IFERROR(VLOOKUP(K217,Таблица1[],5,0),0))</f>
        <v>0</v>
      </c>
      <c r="AI217" t="str">
        <f>_xlfn.CONCAT(IF(MOD(Table3[[#Headers],[16]],2),"", ", 0x"), IFERROR(VLOOKUP(L217,Таблица1[],5,0),0))</f>
        <v>, 0x0</v>
      </c>
      <c r="AJ217" t="str">
        <f>_xlfn.CONCAT(IF(MOD(Table3[[#Headers],[15]],2),"", ", 0x"), IFERROR(VLOOKUP(M217,Таблица1[],5,0),0))</f>
        <v>0</v>
      </c>
      <c r="AK217" t="str">
        <f>_xlfn.CONCAT(IF(MOD(Table3[[#Headers],[14]],2),"", ", 0x"), IFERROR(VLOOKUP(N217,Таблица1[],5,0),0))</f>
        <v>, 0x0</v>
      </c>
      <c r="AL217" t="str">
        <f>_xlfn.CONCAT(IF(MOD(Table3[[#Headers],[13]],2),"", ", 0x"), IFERROR(VLOOKUP(O217,Таблица1[],5,0),0))</f>
        <v>0</v>
      </c>
      <c r="AM217" t="str">
        <f>_xlfn.CONCAT(IF(MOD(Table3[[#Headers],[12]],2),"", ", 0x"), IFERROR(VLOOKUP(P217,Таблица1[],5,0),0))</f>
        <v>, 0x0</v>
      </c>
      <c r="AN217" t="str">
        <f>_xlfn.CONCAT(IF(MOD(Table3[[#Headers],[11]],2),"", ", 0x"), IFERROR(VLOOKUP(Q217,Таблица1[],5,0),0))</f>
        <v>0</v>
      </c>
      <c r="AO217" t="str">
        <f>_xlfn.CONCAT(IF(MOD(Table3[[#Headers],[10]],2),"", ", 0x"), IFERROR(VLOOKUP(R217,Таблица1[],5,0),0))</f>
        <v>, 0x0</v>
      </c>
      <c r="AP217" t="str">
        <f>_xlfn.CONCAT(IF(MOD(Table3[[#Headers],[9]],2),"", ", 0x"), IFERROR(VLOOKUP(S217,Таблица1[],5,0),0))</f>
        <v>0</v>
      </c>
      <c r="AQ217" t="str">
        <f>_xlfn.CONCAT(IF(MOD(Table3[[#Headers],[8]],2),"", ", 0x"), IFERROR(VLOOKUP(T217,Таблица1[],5,0),0))</f>
        <v>, 0x0</v>
      </c>
      <c r="AR217" t="str">
        <f>_xlfn.CONCAT(IF(MOD(Table3[[#Headers],[7]],2),"", ", 0x"), IFERROR(VLOOKUP(U217,Таблица1[],5,0),0))</f>
        <v>0</v>
      </c>
      <c r="AS217" t="str">
        <f>_xlfn.CONCAT(IF(MOD(Table3[[#Headers],[6]],2),"", ", 0x"), IFERROR(VLOOKUP(V217,Таблица1[],5,0),0))</f>
        <v>, 0x0</v>
      </c>
      <c r="AT217" t="str">
        <f>_xlfn.CONCAT(IF(MOD(Table3[[#Headers],[5]],2),"", ", 0x"), IFERROR(VLOOKUP(W217,Таблица1[],5,0),0))</f>
        <v>0</v>
      </c>
      <c r="AU217" t="str">
        <f>_xlfn.CONCAT(IF(MOD(Table3[[#Headers],[4]],2),"", ", 0x"), IFERROR(VLOOKUP(X217,Таблица1[],5,0),0))</f>
        <v>, 0x0</v>
      </c>
      <c r="AV217" t="str">
        <f>_xlfn.CONCAT(IF(MOD(Table3[[#Headers],[3]],2),"", ", 0x"), IFERROR(VLOOKUP(Y217,Таблица1[],5,0),0))</f>
        <v>0</v>
      </c>
      <c r="AW217" t="str">
        <f>_xlfn.CONCAT(IF(MOD(Table3[[#Headers],[2]],2),"", ", 0x"), IFERROR(VLOOKUP(Z217,Таблица1[],5,0),0))</f>
        <v>, 0x0</v>
      </c>
      <c r="AX217" t="str">
        <f>_xlfn.CONCAT(IF(MOD(Table3[[#Headers],[1]],2),"", ", 0x"), IFERROR(VLOOKUP(AA217,Таблица1[],5,0),0))</f>
        <v>0</v>
      </c>
    </row>
    <row r="218" spans="2:50" x14ac:dyDescent="0.45">
      <c r="B218" s="43">
        <v>64</v>
      </c>
      <c r="C218" s="43">
        <v>0</v>
      </c>
      <c r="D218" s="43">
        <v>20</v>
      </c>
      <c r="E218" s="43">
        <v>1</v>
      </c>
      <c r="F218" t="str">
        <f t="shared" si="4"/>
        <v xml:space="preserve">64,0,20,1 </v>
      </c>
      <c r="AC218" t="str">
        <f>CONCATENATE($X$2,F218,Table3[[#This Row],[20]],Table3[[#This Row],[19]],Table3[[#This Row],[18]],Table3[[#This Row],[17]],Table3[[#This Row],[16]],Table3[[#This Row],[15]],Table3[[#This Row],[14]],Table3[[#This Row],[13]],Table3[[#This Row],[12]],Table3[[#This Row],[11]],Table3[[#This Row],[10]],Table3[[#This Row],[9]],Table3[[#This Row],[8]],Table3[[#This Row],[7]],Table3[[#This Row],[6]],Table3[[#This Row],[5]],Table3[[#This Row],[4]],Table3[[#This Row],[3]],Table3[[#This Row],[2]],Table3[[#This Row],[1]])</f>
        <v>.DB   64,0,20,1 , 0x00, 0x00, 0x00, 0x00, 0x00, 0x00, 0x00, 0x00, 0x00, 0x00</v>
      </c>
      <c r="AD218" s="43" t="s">
        <v>24</v>
      </c>
      <c r="AE218" t="str">
        <f>_xlfn.CONCAT(IF(MOD(Table3[[#Headers],[20]],2),"", ", 0x"), IFERROR(VLOOKUP(H218,Таблица1[],5,0),0))</f>
        <v>, 0x0</v>
      </c>
      <c r="AF218" t="str">
        <f>_xlfn.CONCAT(IF(MOD(Table3[[#Headers],[19]],2),"", ", 0x"), IFERROR(VLOOKUP(I218,Таблица1[],5,0),0))</f>
        <v>0</v>
      </c>
      <c r="AG218" t="str">
        <f>_xlfn.CONCAT(IF(MOD(Table3[[#Headers],[18]],2),"", ", 0x"), IFERROR(VLOOKUP(J218,Таблица1[],5,0),0))</f>
        <v>, 0x0</v>
      </c>
      <c r="AH218" t="str">
        <f>_xlfn.CONCAT(IF(MOD(Table3[[#Headers],[17]],2),"", ", 0x"), IFERROR(VLOOKUP(K218,Таблица1[],5,0),0))</f>
        <v>0</v>
      </c>
      <c r="AI218" t="str">
        <f>_xlfn.CONCAT(IF(MOD(Table3[[#Headers],[16]],2),"", ", 0x"), IFERROR(VLOOKUP(L218,Таблица1[],5,0),0))</f>
        <v>, 0x0</v>
      </c>
      <c r="AJ218" t="str">
        <f>_xlfn.CONCAT(IF(MOD(Table3[[#Headers],[15]],2),"", ", 0x"), IFERROR(VLOOKUP(M218,Таблица1[],5,0),0))</f>
        <v>0</v>
      </c>
      <c r="AK218" t="str">
        <f>_xlfn.CONCAT(IF(MOD(Table3[[#Headers],[14]],2),"", ", 0x"), IFERROR(VLOOKUP(N218,Таблица1[],5,0),0))</f>
        <v>, 0x0</v>
      </c>
      <c r="AL218" t="str">
        <f>_xlfn.CONCAT(IF(MOD(Table3[[#Headers],[13]],2),"", ", 0x"), IFERROR(VLOOKUP(O218,Таблица1[],5,0),0))</f>
        <v>0</v>
      </c>
      <c r="AM218" t="str">
        <f>_xlfn.CONCAT(IF(MOD(Table3[[#Headers],[12]],2),"", ", 0x"), IFERROR(VLOOKUP(P218,Таблица1[],5,0),0))</f>
        <v>, 0x0</v>
      </c>
      <c r="AN218" t="str">
        <f>_xlfn.CONCAT(IF(MOD(Table3[[#Headers],[11]],2),"", ", 0x"), IFERROR(VLOOKUP(Q218,Таблица1[],5,0),0))</f>
        <v>0</v>
      </c>
      <c r="AO218" t="str">
        <f>_xlfn.CONCAT(IF(MOD(Table3[[#Headers],[10]],2),"", ", 0x"), IFERROR(VLOOKUP(R218,Таблица1[],5,0),0))</f>
        <v>, 0x0</v>
      </c>
      <c r="AP218" t="str">
        <f>_xlfn.CONCAT(IF(MOD(Table3[[#Headers],[9]],2),"", ", 0x"), IFERROR(VLOOKUP(S218,Таблица1[],5,0),0))</f>
        <v>0</v>
      </c>
      <c r="AQ218" t="str">
        <f>_xlfn.CONCAT(IF(MOD(Table3[[#Headers],[8]],2),"", ", 0x"), IFERROR(VLOOKUP(T218,Таблица1[],5,0),0))</f>
        <v>, 0x0</v>
      </c>
      <c r="AR218" t="str">
        <f>_xlfn.CONCAT(IF(MOD(Table3[[#Headers],[7]],2),"", ", 0x"), IFERROR(VLOOKUP(U218,Таблица1[],5,0),0))</f>
        <v>0</v>
      </c>
      <c r="AS218" t="str">
        <f>_xlfn.CONCAT(IF(MOD(Table3[[#Headers],[6]],2),"", ", 0x"), IFERROR(VLOOKUP(V218,Таблица1[],5,0),0))</f>
        <v>, 0x0</v>
      </c>
      <c r="AT218" t="str">
        <f>_xlfn.CONCAT(IF(MOD(Table3[[#Headers],[5]],2),"", ", 0x"), IFERROR(VLOOKUP(W218,Таблица1[],5,0),0))</f>
        <v>0</v>
      </c>
      <c r="AU218" t="str">
        <f>_xlfn.CONCAT(IF(MOD(Table3[[#Headers],[4]],2),"", ", 0x"), IFERROR(VLOOKUP(X218,Таблица1[],5,0),0))</f>
        <v>, 0x0</v>
      </c>
      <c r="AV218" t="str">
        <f>_xlfn.CONCAT(IF(MOD(Table3[[#Headers],[3]],2),"", ", 0x"), IFERROR(VLOOKUP(Y218,Таблица1[],5,0),0))</f>
        <v>0</v>
      </c>
      <c r="AW218" t="str">
        <f>_xlfn.CONCAT(IF(MOD(Table3[[#Headers],[2]],2),"", ", 0x"), IFERROR(VLOOKUP(Z218,Таблица1[],5,0),0))</f>
        <v>, 0x0</v>
      </c>
      <c r="AX218" t="str">
        <f>_xlfn.CONCAT(IF(MOD(Table3[[#Headers],[1]],2),"", ", 0x"), IFERROR(VLOOKUP(AA218,Таблица1[],5,0),0))</f>
        <v>0</v>
      </c>
    </row>
    <row r="219" spans="2:50" x14ac:dyDescent="0.45">
      <c r="B219" s="43">
        <v>64</v>
      </c>
      <c r="C219" s="43">
        <v>0</v>
      </c>
      <c r="D219" s="43">
        <v>20</v>
      </c>
      <c r="E219" s="43">
        <v>1</v>
      </c>
      <c r="F219" t="str">
        <f t="shared" ref="F219:F282" si="5">CONCATENATE(B219,",",C219,",",D219,",",E219, " ")</f>
        <v xml:space="preserve">64,0,20,1 </v>
      </c>
      <c r="AC219" t="str">
        <f>CONCATENATE($X$2,F219,Table3[[#This Row],[20]],Table3[[#This Row],[19]],Table3[[#This Row],[18]],Table3[[#This Row],[17]],Table3[[#This Row],[16]],Table3[[#This Row],[15]],Table3[[#This Row],[14]],Table3[[#This Row],[13]],Table3[[#This Row],[12]],Table3[[#This Row],[11]],Table3[[#This Row],[10]],Table3[[#This Row],[9]],Table3[[#This Row],[8]],Table3[[#This Row],[7]],Table3[[#This Row],[6]],Table3[[#This Row],[5]],Table3[[#This Row],[4]],Table3[[#This Row],[3]],Table3[[#This Row],[2]],Table3[[#This Row],[1]])</f>
        <v>.DB   64,0,20,1 , 0x00, 0x00, 0x00, 0x00, 0x00, 0x00, 0x00, 0x00, 0x00, 0x00</v>
      </c>
      <c r="AD219" s="43" t="s">
        <v>24</v>
      </c>
      <c r="AE219" t="str">
        <f>_xlfn.CONCAT(IF(MOD(Table3[[#Headers],[20]],2),"", ", 0x"), IFERROR(VLOOKUP(H219,Таблица1[],5,0),0))</f>
        <v>, 0x0</v>
      </c>
      <c r="AF219" t="str">
        <f>_xlfn.CONCAT(IF(MOD(Table3[[#Headers],[19]],2),"", ", 0x"), IFERROR(VLOOKUP(I219,Таблица1[],5,0),0))</f>
        <v>0</v>
      </c>
      <c r="AG219" t="str">
        <f>_xlfn.CONCAT(IF(MOD(Table3[[#Headers],[18]],2),"", ", 0x"), IFERROR(VLOOKUP(J219,Таблица1[],5,0),0))</f>
        <v>, 0x0</v>
      </c>
      <c r="AH219" t="str">
        <f>_xlfn.CONCAT(IF(MOD(Table3[[#Headers],[17]],2),"", ", 0x"), IFERROR(VLOOKUP(K219,Таблица1[],5,0),0))</f>
        <v>0</v>
      </c>
      <c r="AI219" t="str">
        <f>_xlfn.CONCAT(IF(MOD(Table3[[#Headers],[16]],2),"", ", 0x"), IFERROR(VLOOKUP(L219,Таблица1[],5,0),0))</f>
        <v>, 0x0</v>
      </c>
      <c r="AJ219" t="str">
        <f>_xlfn.CONCAT(IF(MOD(Table3[[#Headers],[15]],2),"", ", 0x"), IFERROR(VLOOKUP(M219,Таблица1[],5,0),0))</f>
        <v>0</v>
      </c>
      <c r="AK219" t="str">
        <f>_xlfn.CONCAT(IF(MOD(Table3[[#Headers],[14]],2),"", ", 0x"), IFERROR(VLOOKUP(N219,Таблица1[],5,0),0))</f>
        <v>, 0x0</v>
      </c>
      <c r="AL219" t="str">
        <f>_xlfn.CONCAT(IF(MOD(Table3[[#Headers],[13]],2),"", ", 0x"), IFERROR(VLOOKUP(O219,Таблица1[],5,0),0))</f>
        <v>0</v>
      </c>
      <c r="AM219" t="str">
        <f>_xlfn.CONCAT(IF(MOD(Table3[[#Headers],[12]],2),"", ", 0x"), IFERROR(VLOOKUP(P219,Таблица1[],5,0),0))</f>
        <v>, 0x0</v>
      </c>
      <c r="AN219" t="str">
        <f>_xlfn.CONCAT(IF(MOD(Table3[[#Headers],[11]],2),"", ", 0x"), IFERROR(VLOOKUP(Q219,Таблица1[],5,0),0))</f>
        <v>0</v>
      </c>
      <c r="AO219" t="str">
        <f>_xlfn.CONCAT(IF(MOD(Table3[[#Headers],[10]],2),"", ", 0x"), IFERROR(VLOOKUP(R219,Таблица1[],5,0),0))</f>
        <v>, 0x0</v>
      </c>
      <c r="AP219" t="str">
        <f>_xlfn.CONCAT(IF(MOD(Table3[[#Headers],[9]],2),"", ", 0x"), IFERROR(VLOOKUP(S219,Таблица1[],5,0),0))</f>
        <v>0</v>
      </c>
      <c r="AQ219" t="str">
        <f>_xlfn.CONCAT(IF(MOD(Table3[[#Headers],[8]],2),"", ", 0x"), IFERROR(VLOOKUP(T219,Таблица1[],5,0),0))</f>
        <v>, 0x0</v>
      </c>
      <c r="AR219" t="str">
        <f>_xlfn.CONCAT(IF(MOD(Table3[[#Headers],[7]],2),"", ", 0x"), IFERROR(VLOOKUP(U219,Таблица1[],5,0),0))</f>
        <v>0</v>
      </c>
      <c r="AS219" t="str">
        <f>_xlfn.CONCAT(IF(MOD(Table3[[#Headers],[6]],2),"", ", 0x"), IFERROR(VLOOKUP(V219,Таблица1[],5,0),0))</f>
        <v>, 0x0</v>
      </c>
      <c r="AT219" t="str">
        <f>_xlfn.CONCAT(IF(MOD(Table3[[#Headers],[5]],2),"", ", 0x"), IFERROR(VLOOKUP(W219,Таблица1[],5,0),0))</f>
        <v>0</v>
      </c>
      <c r="AU219" t="str">
        <f>_xlfn.CONCAT(IF(MOD(Table3[[#Headers],[4]],2),"", ", 0x"), IFERROR(VLOOKUP(X219,Таблица1[],5,0),0))</f>
        <v>, 0x0</v>
      </c>
      <c r="AV219" t="str">
        <f>_xlfn.CONCAT(IF(MOD(Table3[[#Headers],[3]],2),"", ", 0x"), IFERROR(VLOOKUP(Y219,Таблица1[],5,0),0))</f>
        <v>0</v>
      </c>
      <c r="AW219" t="str">
        <f>_xlfn.CONCAT(IF(MOD(Table3[[#Headers],[2]],2),"", ", 0x"), IFERROR(VLOOKUP(Z219,Таблица1[],5,0),0))</f>
        <v>, 0x0</v>
      </c>
      <c r="AX219" t="str">
        <f>_xlfn.CONCAT(IF(MOD(Table3[[#Headers],[1]],2),"", ", 0x"), IFERROR(VLOOKUP(AA219,Таблица1[],5,0),0))</f>
        <v>0</v>
      </c>
    </row>
    <row r="220" spans="2:50" x14ac:dyDescent="0.45">
      <c r="B220" s="43">
        <v>64</v>
      </c>
      <c r="C220" s="43">
        <v>0</v>
      </c>
      <c r="D220" s="43">
        <v>20</v>
      </c>
      <c r="E220" s="43">
        <v>1</v>
      </c>
      <c r="F220" t="str">
        <f t="shared" si="5"/>
        <v xml:space="preserve">64,0,20,1 </v>
      </c>
      <c r="AC220" t="str">
        <f>CONCATENATE($X$2,F220,Table3[[#This Row],[20]],Table3[[#This Row],[19]],Table3[[#This Row],[18]],Table3[[#This Row],[17]],Table3[[#This Row],[16]],Table3[[#This Row],[15]],Table3[[#This Row],[14]],Table3[[#This Row],[13]],Table3[[#This Row],[12]],Table3[[#This Row],[11]],Table3[[#This Row],[10]],Table3[[#This Row],[9]],Table3[[#This Row],[8]],Table3[[#This Row],[7]],Table3[[#This Row],[6]],Table3[[#This Row],[5]],Table3[[#This Row],[4]],Table3[[#This Row],[3]],Table3[[#This Row],[2]],Table3[[#This Row],[1]])</f>
        <v>.DB   64,0,20,1 , 0x00, 0x00, 0x00, 0x00, 0x00, 0x00, 0x00, 0x00, 0x00, 0x00</v>
      </c>
      <c r="AD220" s="43" t="s">
        <v>24</v>
      </c>
      <c r="AE220" t="str">
        <f>_xlfn.CONCAT(IF(MOD(Table3[[#Headers],[20]],2),"", ", 0x"), IFERROR(VLOOKUP(H220,Таблица1[],5,0),0))</f>
        <v>, 0x0</v>
      </c>
      <c r="AF220" t="str">
        <f>_xlfn.CONCAT(IF(MOD(Table3[[#Headers],[19]],2),"", ", 0x"), IFERROR(VLOOKUP(I220,Таблица1[],5,0),0))</f>
        <v>0</v>
      </c>
      <c r="AG220" t="str">
        <f>_xlfn.CONCAT(IF(MOD(Table3[[#Headers],[18]],2),"", ", 0x"), IFERROR(VLOOKUP(J220,Таблица1[],5,0),0))</f>
        <v>, 0x0</v>
      </c>
      <c r="AH220" t="str">
        <f>_xlfn.CONCAT(IF(MOD(Table3[[#Headers],[17]],2),"", ", 0x"), IFERROR(VLOOKUP(K220,Таблица1[],5,0),0))</f>
        <v>0</v>
      </c>
      <c r="AI220" t="str">
        <f>_xlfn.CONCAT(IF(MOD(Table3[[#Headers],[16]],2),"", ", 0x"), IFERROR(VLOOKUP(L220,Таблица1[],5,0),0))</f>
        <v>, 0x0</v>
      </c>
      <c r="AJ220" t="str">
        <f>_xlfn.CONCAT(IF(MOD(Table3[[#Headers],[15]],2),"", ", 0x"), IFERROR(VLOOKUP(M220,Таблица1[],5,0),0))</f>
        <v>0</v>
      </c>
      <c r="AK220" t="str">
        <f>_xlfn.CONCAT(IF(MOD(Table3[[#Headers],[14]],2),"", ", 0x"), IFERROR(VLOOKUP(N220,Таблица1[],5,0),0))</f>
        <v>, 0x0</v>
      </c>
      <c r="AL220" t="str">
        <f>_xlfn.CONCAT(IF(MOD(Table3[[#Headers],[13]],2),"", ", 0x"), IFERROR(VLOOKUP(O220,Таблица1[],5,0),0))</f>
        <v>0</v>
      </c>
      <c r="AM220" t="str">
        <f>_xlfn.CONCAT(IF(MOD(Table3[[#Headers],[12]],2),"", ", 0x"), IFERROR(VLOOKUP(P220,Таблица1[],5,0),0))</f>
        <v>, 0x0</v>
      </c>
      <c r="AN220" t="str">
        <f>_xlfn.CONCAT(IF(MOD(Table3[[#Headers],[11]],2),"", ", 0x"), IFERROR(VLOOKUP(Q220,Таблица1[],5,0),0))</f>
        <v>0</v>
      </c>
      <c r="AO220" t="str">
        <f>_xlfn.CONCAT(IF(MOD(Table3[[#Headers],[10]],2),"", ", 0x"), IFERROR(VLOOKUP(R220,Таблица1[],5,0),0))</f>
        <v>, 0x0</v>
      </c>
      <c r="AP220" t="str">
        <f>_xlfn.CONCAT(IF(MOD(Table3[[#Headers],[9]],2),"", ", 0x"), IFERROR(VLOOKUP(S220,Таблица1[],5,0),0))</f>
        <v>0</v>
      </c>
      <c r="AQ220" t="str">
        <f>_xlfn.CONCAT(IF(MOD(Table3[[#Headers],[8]],2),"", ", 0x"), IFERROR(VLOOKUP(T220,Таблица1[],5,0),0))</f>
        <v>, 0x0</v>
      </c>
      <c r="AR220" t="str">
        <f>_xlfn.CONCAT(IF(MOD(Table3[[#Headers],[7]],2),"", ", 0x"), IFERROR(VLOOKUP(U220,Таблица1[],5,0),0))</f>
        <v>0</v>
      </c>
      <c r="AS220" t="str">
        <f>_xlfn.CONCAT(IF(MOD(Table3[[#Headers],[6]],2),"", ", 0x"), IFERROR(VLOOKUP(V220,Таблица1[],5,0),0))</f>
        <v>, 0x0</v>
      </c>
      <c r="AT220" t="str">
        <f>_xlfn.CONCAT(IF(MOD(Table3[[#Headers],[5]],2),"", ", 0x"), IFERROR(VLOOKUP(W220,Таблица1[],5,0),0))</f>
        <v>0</v>
      </c>
      <c r="AU220" t="str">
        <f>_xlfn.CONCAT(IF(MOD(Table3[[#Headers],[4]],2),"", ", 0x"), IFERROR(VLOOKUP(X220,Таблица1[],5,0),0))</f>
        <v>, 0x0</v>
      </c>
      <c r="AV220" t="str">
        <f>_xlfn.CONCAT(IF(MOD(Table3[[#Headers],[3]],2),"", ", 0x"), IFERROR(VLOOKUP(Y220,Таблица1[],5,0),0))</f>
        <v>0</v>
      </c>
      <c r="AW220" t="str">
        <f>_xlfn.CONCAT(IF(MOD(Table3[[#Headers],[2]],2),"", ", 0x"), IFERROR(VLOOKUP(Z220,Таблица1[],5,0),0))</f>
        <v>, 0x0</v>
      </c>
      <c r="AX220" t="str">
        <f>_xlfn.CONCAT(IF(MOD(Table3[[#Headers],[1]],2),"", ", 0x"), IFERROR(VLOOKUP(AA220,Таблица1[],5,0),0))</f>
        <v>0</v>
      </c>
    </row>
    <row r="221" spans="2:50" x14ac:dyDescent="0.45">
      <c r="B221" s="43">
        <v>64</v>
      </c>
      <c r="C221" s="43">
        <v>0</v>
      </c>
      <c r="D221" s="43">
        <v>20</v>
      </c>
      <c r="E221" s="43">
        <v>1</v>
      </c>
      <c r="F221" t="str">
        <f t="shared" si="5"/>
        <v xml:space="preserve">64,0,20,1 </v>
      </c>
      <c r="AC221" t="str">
        <f>CONCATENATE($X$2,F221,Table3[[#This Row],[20]],Table3[[#This Row],[19]],Table3[[#This Row],[18]],Table3[[#This Row],[17]],Table3[[#This Row],[16]],Table3[[#This Row],[15]],Table3[[#This Row],[14]],Table3[[#This Row],[13]],Table3[[#This Row],[12]],Table3[[#This Row],[11]],Table3[[#This Row],[10]],Table3[[#This Row],[9]],Table3[[#This Row],[8]],Table3[[#This Row],[7]],Table3[[#This Row],[6]],Table3[[#This Row],[5]],Table3[[#This Row],[4]],Table3[[#This Row],[3]],Table3[[#This Row],[2]],Table3[[#This Row],[1]])</f>
        <v>.DB   64,0,20,1 , 0x00, 0x00, 0x00, 0x00, 0x00, 0x00, 0x00, 0x00, 0x00, 0x00</v>
      </c>
      <c r="AD221" s="43" t="s">
        <v>24</v>
      </c>
      <c r="AE221" t="str">
        <f>_xlfn.CONCAT(IF(MOD(Table3[[#Headers],[20]],2),"", ", 0x"), IFERROR(VLOOKUP(H221,Таблица1[],5,0),0))</f>
        <v>, 0x0</v>
      </c>
      <c r="AF221" t="str">
        <f>_xlfn.CONCAT(IF(MOD(Table3[[#Headers],[19]],2),"", ", 0x"), IFERROR(VLOOKUP(I221,Таблица1[],5,0),0))</f>
        <v>0</v>
      </c>
      <c r="AG221" t="str">
        <f>_xlfn.CONCAT(IF(MOD(Table3[[#Headers],[18]],2),"", ", 0x"), IFERROR(VLOOKUP(J221,Таблица1[],5,0),0))</f>
        <v>, 0x0</v>
      </c>
      <c r="AH221" t="str">
        <f>_xlfn.CONCAT(IF(MOD(Table3[[#Headers],[17]],2),"", ", 0x"), IFERROR(VLOOKUP(K221,Таблица1[],5,0),0))</f>
        <v>0</v>
      </c>
      <c r="AI221" t="str">
        <f>_xlfn.CONCAT(IF(MOD(Table3[[#Headers],[16]],2),"", ", 0x"), IFERROR(VLOOKUP(L221,Таблица1[],5,0),0))</f>
        <v>, 0x0</v>
      </c>
      <c r="AJ221" t="str">
        <f>_xlfn.CONCAT(IF(MOD(Table3[[#Headers],[15]],2),"", ", 0x"), IFERROR(VLOOKUP(M221,Таблица1[],5,0),0))</f>
        <v>0</v>
      </c>
      <c r="AK221" t="str">
        <f>_xlfn.CONCAT(IF(MOD(Table3[[#Headers],[14]],2),"", ", 0x"), IFERROR(VLOOKUP(N221,Таблица1[],5,0),0))</f>
        <v>, 0x0</v>
      </c>
      <c r="AL221" t="str">
        <f>_xlfn.CONCAT(IF(MOD(Table3[[#Headers],[13]],2),"", ", 0x"), IFERROR(VLOOKUP(O221,Таблица1[],5,0),0))</f>
        <v>0</v>
      </c>
      <c r="AM221" t="str">
        <f>_xlfn.CONCAT(IF(MOD(Table3[[#Headers],[12]],2),"", ", 0x"), IFERROR(VLOOKUP(P221,Таблица1[],5,0),0))</f>
        <v>, 0x0</v>
      </c>
      <c r="AN221" t="str">
        <f>_xlfn.CONCAT(IF(MOD(Table3[[#Headers],[11]],2),"", ", 0x"), IFERROR(VLOOKUP(Q221,Таблица1[],5,0),0))</f>
        <v>0</v>
      </c>
      <c r="AO221" t="str">
        <f>_xlfn.CONCAT(IF(MOD(Table3[[#Headers],[10]],2),"", ", 0x"), IFERROR(VLOOKUP(R221,Таблица1[],5,0),0))</f>
        <v>, 0x0</v>
      </c>
      <c r="AP221" t="str">
        <f>_xlfn.CONCAT(IF(MOD(Table3[[#Headers],[9]],2),"", ", 0x"), IFERROR(VLOOKUP(S221,Таблица1[],5,0),0))</f>
        <v>0</v>
      </c>
      <c r="AQ221" t="str">
        <f>_xlfn.CONCAT(IF(MOD(Table3[[#Headers],[8]],2),"", ", 0x"), IFERROR(VLOOKUP(T221,Таблица1[],5,0),0))</f>
        <v>, 0x0</v>
      </c>
      <c r="AR221" t="str">
        <f>_xlfn.CONCAT(IF(MOD(Table3[[#Headers],[7]],2),"", ", 0x"), IFERROR(VLOOKUP(U221,Таблица1[],5,0),0))</f>
        <v>0</v>
      </c>
      <c r="AS221" t="str">
        <f>_xlfn.CONCAT(IF(MOD(Table3[[#Headers],[6]],2),"", ", 0x"), IFERROR(VLOOKUP(V221,Таблица1[],5,0),0))</f>
        <v>, 0x0</v>
      </c>
      <c r="AT221" t="str">
        <f>_xlfn.CONCAT(IF(MOD(Table3[[#Headers],[5]],2),"", ", 0x"), IFERROR(VLOOKUP(W221,Таблица1[],5,0),0))</f>
        <v>0</v>
      </c>
      <c r="AU221" t="str">
        <f>_xlfn.CONCAT(IF(MOD(Table3[[#Headers],[4]],2),"", ", 0x"), IFERROR(VLOOKUP(X221,Таблица1[],5,0),0))</f>
        <v>, 0x0</v>
      </c>
      <c r="AV221" t="str">
        <f>_xlfn.CONCAT(IF(MOD(Table3[[#Headers],[3]],2),"", ", 0x"), IFERROR(VLOOKUP(Y221,Таблица1[],5,0),0))</f>
        <v>0</v>
      </c>
      <c r="AW221" t="str">
        <f>_xlfn.CONCAT(IF(MOD(Table3[[#Headers],[2]],2),"", ", 0x"), IFERROR(VLOOKUP(Z221,Таблица1[],5,0),0))</f>
        <v>, 0x0</v>
      </c>
      <c r="AX221" t="str">
        <f>_xlfn.CONCAT(IF(MOD(Table3[[#Headers],[1]],2),"", ", 0x"), IFERROR(VLOOKUP(AA221,Таблица1[],5,0),0))</f>
        <v>0</v>
      </c>
    </row>
    <row r="222" spans="2:50" x14ac:dyDescent="0.45">
      <c r="B222" s="43">
        <v>64</v>
      </c>
      <c r="C222" s="43">
        <v>0</v>
      </c>
      <c r="D222" s="43">
        <v>20</v>
      </c>
      <c r="E222" s="43">
        <v>1</v>
      </c>
      <c r="F222" t="str">
        <f t="shared" si="5"/>
        <v xml:space="preserve">64,0,20,1 </v>
      </c>
      <c r="AC222" t="str">
        <f>CONCATENATE($X$2,F222,Table3[[#This Row],[20]],Table3[[#This Row],[19]],Table3[[#This Row],[18]],Table3[[#This Row],[17]],Table3[[#This Row],[16]],Table3[[#This Row],[15]],Table3[[#This Row],[14]],Table3[[#This Row],[13]],Table3[[#This Row],[12]],Table3[[#This Row],[11]],Table3[[#This Row],[10]],Table3[[#This Row],[9]],Table3[[#This Row],[8]],Table3[[#This Row],[7]],Table3[[#This Row],[6]],Table3[[#This Row],[5]],Table3[[#This Row],[4]],Table3[[#This Row],[3]],Table3[[#This Row],[2]],Table3[[#This Row],[1]])</f>
        <v>.DB   64,0,20,1 , 0x00, 0x00, 0x00, 0x00, 0x00, 0x00, 0x00, 0x00, 0x00, 0x00</v>
      </c>
      <c r="AD222" s="43" t="s">
        <v>24</v>
      </c>
      <c r="AE222" t="str">
        <f>_xlfn.CONCAT(IF(MOD(Table3[[#Headers],[20]],2),"", ", 0x"), IFERROR(VLOOKUP(H222,Таблица1[],5,0),0))</f>
        <v>, 0x0</v>
      </c>
      <c r="AF222" t="str">
        <f>_xlfn.CONCAT(IF(MOD(Table3[[#Headers],[19]],2),"", ", 0x"), IFERROR(VLOOKUP(I222,Таблица1[],5,0),0))</f>
        <v>0</v>
      </c>
      <c r="AG222" t="str">
        <f>_xlfn.CONCAT(IF(MOD(Table3[[#Headers],[18]],2),"", ", 0x"), IFERROR(VLOOKUP(J222,Таблица1[],5,0),0))</f>
        <v>, 0x0</v>
      </c>
      <c r="AH222" t="str">
        <f>_xlfn.CONCAT(IF(MOD(Table3[[#Headers],[17]],2),"", ", 0x"), IFERROR(VLOOKUP(K222,Таблица1[],5,0),0))</f>
        <v>0</v>
      </c>
      <c r="AI222" t="str">
        <f>_xlfn.CONCAT(IF(MOD(Table3[[#Headers],[16]],2),"", ", 0x"), IFERROR(VLOOKUP(L222,Таблица1[],5,0),0))</f>
        <v>, 0x0</v>
      </c>
      <c r="AJ222" t="str">
        <f>_xlfn.CONCAT(IF(MOD(Table3[[#Headers],[15]],2),"", ", 0x"), IFERROR(VLOOKUP(M222,Таблица1[],5,0),0))</f>
        <v>0</v>
      </c>
      <c r="AK222" t="str">
        <f>_xlfn.CONCAT(IF(MOD(Table3[[#Headers],[14]],2),"", ", 0x"), IFERROR(VLOOKUP(N222,Таблица1[],5,0),0))</f>
        <v>, 0x0</v>
      </c>
      <c r="AL222" t="str">
        <f>_xlfn.CONCAT(IF(MOD(Table3[[#Headers],[13]],2),"", ", 0x"), IFERROR(VLOOKUP(O222,Таблица1[],5,0),0))</f>
        <v>0</v>
      </c>
      <c r="AM222" t="str">
        <f>_xlfn.CONCAT(IF(MOD(Table3[[#Headers],[12]],2),"", ", 0x"), IFERROR(VLOOKUP(P222,Таблица1[],5,0),0))</f>
        <v>, 0x0</v>
      </c>
      <c r="AN222" t="str">
        <f>_xlfn.CONCAT(IF(MOD(Table3[[#Headers],[11]],2),"", ", 0x"), IFERROR(VLOOKUP(Q222,Таблица1[],5,0),0))</f>
        <v>0</v>
      </c>
      <c r="AO222" t="str">
        <f>_xlfn.CONCAT(IF(MOD(Table3[[#Headers],[10]],2),"", ", 0x"), IFERROR(VLOOKUP(R222,Таблица1[],5,0),0))</f>
        <v>, 0x0</v>
      </c>
      <c r="AP222" t="str">
        <f>_xlfn.CONCAT(IF(MOD(Table3[[#Headers],[9]],2),"", ", 0x"), IFERROR(VLOOKUP(S222,Таблица1[],5,0),0))</f>
        <v>0</v>
      </c>
      <c r="AQ222" t="str">
        <f>_xlfn.CONCAT(IF(MOD(Table3[[#Headers],[8]],2),"", ", 0x"), IFERROR(VLOOKUP(T222,Таблица1[],5,0),0))</f>
        <v>, 0x0</v>
      </c>
      <c r="AR222" t="str">
        <f>_xlfn.CONCAT(IF(MOD(Table3[[#Headers],[7]],2),"", ", 0x"), IFERROR(VLOOKUP(U222,Таблица1[],5,0),0))</f>
        <v>0</v>
      </c>
      <c r="AS222" t="str">
        <f>_xlfn.CONCAT(IF(MOD(Table3[[#Headers],[6]],2),"", ", 0x"), IFERROR(VLOOKUP(V222,Таблица1[],5,0),0))</f>
        <v>, 0x0</v>
      </c>
      <c r="AT222" t="str">
        <f>_xlfn.CONCAT(IF(MOD(Table3[[#Headers],[5]],2),"", ", 0x"), IFERROR(VLOOKUP(W222,Таблица1[],5,0),0))</f>
        <v>0</v>
      </c>
      <c r="AU222" t="str">
        <f>_xlfn.CONCAT(IF(MOD(Table3[[#Headers],[4]],2),"", ", 0x"), IFERROR(VLOOKUP(X222,Таблица1[],5,0),0))</f>
        <v>, 0x0</v>
      </c>
      <c r="AV222" t="str">
        <f>_xlfn.CONCAT(IF(MOD(Table3[[#Headers],[3]],2),"", ", 0x"), IFERROR(VLOOKUP(Y222,Таблица1[],5,0),0))</f>
        <v>0</v>
      </c>
      <c r="AW222" t="str">
        <f>_xlfn.CONCAT(IF(MOD(Table3[[#Headers],[2]],2),"", ", 0x"), IFERROR(VLOOKUP(Z222,Таблица1[],5,0),0))</f>
        <v>, 0x0</v>
      </c>
      <c r="AX222" t="str">
        <f>_xlfn.CONCAT(IF(MOD(Table3[[#Headers],[1]],2),"", ", 0x"), IFERROR(VLOOKUP(AA222,Таблица1[],5,0),0))</f>
        <v>0</v>
      </c>
    </row>
    <row r="223" spans="2:50" x14ac:dyDescent="0.45">
      <c r="B223" s="43">
        <v>64</v>
      </c>
      <c r="C223" s="43">
        <v>0</v>
      </c>
      <c r="D223" s="43">
        <v>20</v>
      </c>
      <c r="E223" s="43">
        <v>1</v>
      </c>
      <c r="F223" t="str">
        <f t="shared" si="5"/>
        <v xml:space="preserve">64,0,20,1 </v>
      </c>
      <c r="AC223" t="str">
        <f>CONCATENATE($X$2,F223,Table3[[#This Row],[20]],Table3[[#This Row],[19]],Table3[[#This Row],[18]],Table3[[#This Row],[17]],Table3[[#This Row],[16]],Table3[[#This Row],[15]],Table3[[#This Row],[14]],Table3[[#This Row],[13]],Table3[[#This Row],[12]],Table3[[#This Row],[11]],Table3[[#This Row],[10]],Table3[[#This Row],[9]],Table3[[#This Row],[8]],Table3[[#This Row],[7]],Table3[[#This Row],[6]],Table3[[#This Row],[5]],Table3[[#This Row],[4]],Table3[[#This Row],[3]],Table3[[#This Row],[2]],Table3[[#This Row],[1]])</f>
        <v>.DB   64,0,20,1 , 0x00, 0x00, 0x00, 0x00, 0x00, 0x00, 0x00, 0x00, 0x00, 0x00</v>
      </c>
      <c r="AD223" s="43" t="s">
        <v>24</v>
      </c>
      <c r="AE223" t="str">
        <f>_xlfn.CONCAT(IF(MOD(Table3[[#Headers],[20]],2),"", ", 0x"), IFERROR(VLOOKUP(H223,Таблица1[],5,0),0))</f>
        <v>, 0x0</v>
      </c>
      <c r="AF223" t="str">
        <f>_xlfn.CONCAT(IF(MOD(Table3[[#Headers],[19]],2),"", ", 0x"), IFERROR(VLOOKUP(I223,Таблица1[],5,0),0))</f>
        <v>0</v>
      </c>
      <c r="AG223" t="str">
        <f>_xlfn.CONCAT(IF(MOD(Table3[[#Headers],[18]],2),"", ", 0x"), IFERROR(VLOOKUP(J223,Таблица1[],5,0),0))</f>
        <v>, 0x0</v>
      </c>
      <c r="AH223" t="str">
        <f>_xlfn.CONCAT(IF(MOD(Table3[[#Headers],[17]],2),"", ", 0x"), IFERROR(VLOOKUP(K223,Таблица1[],5,0),0))</f>
        <v>0</v>
      </c>
      <c r="AI223" t="str">
        <f>_xlfn.CONCAT(IF(MOD(Table3[[#Headers],[16]],2),"", ", 0x"), IFERROR(VLOOKUP(L223,Таблица1[],5,0),0))</f>
        <v>, 0x0</v>
      </c>
      <c r="AJ223" t="str">
        <f>_xlfn.CONCAT(IF(MOD(Table3[[#Headers],[15]],2),"", ", 0x"), IFERROR(VLOOKUP(M223,Таблица1[],5,0),0))</f>
        <v>0</v>
      </c>
      <c r="AK223" t="str">
        <f>_xlfn.CONCAT(IF(MOD(Table3[[#Headers],[14]],2),"", ", 0x"), IFERROR(VLOOKUP(N223,Таблица1[],5,0),0))</f>
        <v>, 0x0</v>
      </c>
      <c r="AL223" t="str">
        <f>_xlfn.CONCAT(IF(MOD(Table3[[#Headers],[13]],2),"", ", 0x"), IFERROR(VLOOKUP(O223,Таблица1[],5,0),0))</f>
        <v>0</v>
      </c>
      <c r="AM223" t="str">
        <f>_xlfn.CONCAT(IF(MOD(Table3[[#Headers],[12]],2),"", ", 0x"), IFERROR(VLOOKUP(P223,Таблица1[],5,0),0))</f>
        <v>, 0x0</v>
      </c>
      <c r="AN223" t="str">
        <f>_xlfn.CONCAT(IF(MOD(Table3[[#Headers],[11]],2),"", ", 0x"), IFERROR(VLOOKUP(Q223,Таблица1[],5,0),0))</f>
        <v>0</v>
      </c>
      <c r="AO223" t="str">
        <f>_xlfn.CONCAT(IF(MOD(Table3[[#Headers],[10]],2),"", ", 0x"), IFERROR(VLOOKUP(R223,Таблица1[],5,0),0))</f>
        <v>, 0x0</v>
      </c>
      <c r="AP223" t="str">
        <f>_xlfn.CONCAT(IF(MOD(Table3[[#Headers],[9]],2),"", ", 0x"), IFERROR(VLOOKUP(S223,Таблица1[],5,0),0))</f>
        <v>0</v>
      </c>
      <c r="AQ223" t="str">
        <f>_xlfn.CONCAT(IF(MOD(Table3[[#Headers],[8]],2),"", ", 0x"), IFERROR(VLOOKUP(T223,Таблица1[],5,0),0))</f>
        <v>, 0x0</v>
      </c>
      <c r="AR223" t="str">
        <f>_xlfn.CONCAT(IF(MOD(Table3[[#Headers],[7]],2),"", ", 0x"), IFERROR(VLOOKUP(U223,Таблица1[],5,0),0))</f>
        <v>0</v>
      </c>
      <c r="AS223" t="str">
        <f>_xlfn.CONCAT(IF(MOD(Table3[[#Headers],[6]],2),"", ", 0x"), IFERROR(VLOOKUP(V223,Таблица1[],5,0),0))</f>
        <v>, 0x0</v>
      </c>
      <c r="AT223" t="str">
        <f>_xlfn.CONCAT(IF(MOD(Table3[[#Headers],[5]],2),"", ", 0x"), IFERROR(VLOOKUP(W223,Таблица1[],5,0),0))</f>
        <v>0</v>
      </c>
      <c r="AU223" t="str">
        <f>_xlfn.CONCAT(IF(MOD(Table3[[#Headers],[4]],2),"", ", 0x"), IFERROR(VLOOKUP(X223,Таблица1[],5,0),0))</f>
        <v>, 0x0</v>
      </c>
      <c r="AV223" t="str">
        <f>_xlfn.CONCAT(IF(MOD(Table3[[#Headers],[3]],2),"", ", 0x"), IFERROR(VLOOKUP(Y223,Таблица1[],5,0),0))</f>
        <v>0</v>
      </c>
      <c r="AW223" t="str">
        <f>_xlfn.CONCAT(IF(MOD(Table3[[#Headers],[2]],2),"", ", 0x"), IFERROR(VLOOKUP(Z223,Таблица1[],5,0),0))</f>
        <v>, 0x0</v>
      </c>
      <c r="AX223" t="str">
        <f>_xlfn.CONCAT(IF(MOD(Table3[[#Headers],[1]],2),"", ", 0x"), IFERROR(VLOOKUP(AA223,Таблица1[],5,0),0))</f>
        <v>0</v>
      </c>
    </row>
    <row r="224" spans="2:50" x14ac:dyDescent="0.45">
      <c r="B224" s="43">
        <v>64</v>
      </c>
      <c r="C224" s="43">
        <v>0</v>
      </c>
      <c r="D224" s="43">
        <v>20</v>
      </c>
      <c r="E224" s="43">
        <v>1</v>
      </c>
      <c r="F224" t="str">
        <f t="shared" si="5"/>
        <v xml:space="preserve">64,0,20,1 </v>
      </c>
      <c r="AC224" t="str">
        <f>CONCATENATE($X$2,F224,Table3[[#This Row],[20]],Table3[[#This Row],[19]],Table3[[#This Row],[18]],Table3[[#This Row],[17]],Table3[[#This Row],[16]],Table3[[#This Row],[15]],Table3[[#This Row],[14]],Table3[[#This Row],[13]],Table3[[#This Row],[12]],Table3[[#This Row],[11]],Table3[[#This Row],[10]],Table3[[#This Row],[9]],Table3[[#This Row],[8]],Table3[[#This Row],[7]],Table3[[#This Row],[6]],Table3[[#This Row],[5]],Table3[[#This Row],[4]],Table3[[#This Row],[3]],Table3[[#This Row],[2]],Table3[[#This Row],[1]])</f>
        <v>.DB   64,0,20,1 , 0x00, 0x00, 0x00, 0x00, 0x00, 0x00, 0x00, 0x00, 0x00, 0x00</v>
      </c>
      <c r="AD224" s="43" t="s">
        <v>24</v>
      </c>
      <c r="AE224" t="str">
        <f>_xlfn.CONCAT(IF(MOD(Table3[[#Headers],[20]],2),"", ", 0x"), IFERROR(VLOOKUP(H224,Таблица1[],5,0),0))</f>
        <v>, 0x0</v>
      </c>
      <c r="AF224" t="str">
        <f>_xlfn.CONCAT(IF(MOD(Table3[[#Headers],[19]],2),"", ", 0x"), IFERROR(VLOOKUP(I224,Таблица1[],5,0),0))</f>
        <v>0</v>
      </c>
      <c r="AG224" t="str">
        <f>_xlfn.CONCAT(IF(MOD(Table3[[#Headers],[18]],2),"", ", 0x"), IFERROR(VLOOKUP(J224,Таблица1[],5,0),0))</f>
        <v>, 0x0</v>
      </c>
      <c r="AH224" t="str">
        <f>_xlfn.CONCAT(IF(MOD(Table3[[#Headers],[17]],2),"", ", 0x"), IFERROR(VLOOKUP(K224,Таблица1[],5,0),0))</f>
        <v>0</v>
      </c>
      <c r="AI224" t="str">
        <f>_xlfn.CONCAT(IF(MOD(Table3[[#Headers],[16]],2),"", ", 0x"), IFERROR(VLOOKUP(L224,Таблица1[],5,0),0))</f>
        <v>, 0x0</v>
      </c>
      <c r="AJ224" t="str">
        <f>_xlfn.CONCAT(IF(MOD(Table3[[#Headers],[15]],2),"", ", 0x"), IFERROR(VLOOKUP(M224,Таблица1[],5,0),0))</f>
        <v>0</v>
      </c>
      <c r="AK224" t="str">
        <f>_xlfn.CONCAT(IF(MOD(Table3[[#Headers],[14]],2),"", ", 0x"), IFERROR(VLOOKUP(N224,Таблица1[],5,0),0))</f>
        <v>, 0x0</v>
      </c>
      <c r="AL224" t="str">
        <f>_xlfn.CONCAT(IF(MOD(Table3[[#Headers],[13]],2),"", ", 0x"), IFERROR(VLOOKUP(O224,Таблица1[],5,0),0))</f>
        <v>0</v>
      </c>
      <c r="AM224" t="str">
        <f>_xlfn.CONCAT(IF(MOD(Table3[[#Headers],[12]],2),"", ", 0x"), IFERROR(VLOOKUP(P224,Таблица1[],5,0),0))</f>
        <v>, 0x0</v>
      </c>
      <c r="AN224" t="str">
        <f>_xlfn.CONCAT(IF(MOD(Table3[[#Headers],[11]],2),"", ", 0x"), IFERROR(VLOOKUP(Q224,Таблица1[],5,0),0))</f>
        <v>0</v>
      </c>
      <c r="AO224" t="str">
        <f>_xlfn.CONCAT(IF(MOD(Table3[[#Headers],[10]],2),"", ", 0x"), IFERROR(VLOOKUP(R224,Таблица1[],5,0),0))</f>
        <v>, 0x0</v>
      </c>
      <c r="AP224" t="str">
        <f>_xlfn.CONCAT(IF(MOD(Table3[[#Headers],[9]],2),"", ", 0x"), IFERROR(VLOOKUP(S224,Таблица1[],5,0),0))</f>
        <v>0</v>
      </c>
      <c r="AQ224" t="str">
        <f>_xlfn.CONCAT(IF(MOD(Table3[[#Headers],[8]],2),"", ", 0x"), IFERROR(VLOOKUP(T224,Таблица1[],5,0),0))</f>
        <v>, 0x0</v>
      </c>
      <c r="AR224" t="str">
        <f>_xlfn.CONCAT(IF(MOD(Table3[[#Headers],[7]],2),"", ", 0x"), IFERROR(VLOOKUP(U224,Таблица1[],5,0),0))</f>
        <v>0</v>
      </c>
      <c r="AS224" t="str">
        <f>_xlfn.CONCAT(IF(MOD(Table3[[#Headers],[6]],2),"", ", 0x"), IFERROR(VLOOKUP(V224,Таблица1[],5,0),0))</f>
        <v>, 0x0</v>
      </c>
      <c r="AT224" t="str">
        <f>_xlfn.CONCAT(IF(MOD(Table3[[#Headers],[5]],2),"", ", 0x"), IFERROR(VLOOKUP(W224,Таблица1[],5,0),0))</f>
        <v>0</v>
      </c>
      <c r="AU224" t="str">
        <f>_xlfn.CONCAT(IF(MOD(Table3[[#Headers],[4]],2),"", ", 0x"), IFERROR(VLOOKUP(X224,Таблица1[],5,0),0))</f>
        <v>, 0x0</v>
      </c>
      <c r="AV224" t="str">
        <f>_xlfn.CONCAT(IF(MOD(Table3[[#Headers],[3]],2),"", ", 0x"), IFERROR(VLOOKUP(Y224,Таблица1[],5,0),0))</f>
        <v>0</v>
      </c>
      <c r="AW224" t="str">
        <f>_xlfn.CONCAT(IF(MOD(Table3[[#Headers],[2]],2),"", ", 0x"), IFERROR(VLOOKUP(Z224,Таблица1[],5,0),0))</f>
        <v>, 0x0</v>
      </c>
      <c r="AX224" t="str">
        <f>_xlfn.CONCAT(IF(MOD(Table3[[#Headers],[1]],2),"", ", 0x"), IFERROR(VLOOKUP(AA224,Таблица1[],5,0),0))</f>
        <v>0</v>
      </c>
    </row>
    <row r="225" spans="2:50" x14ac:dyDescent="0.45">
      <c r="B225" s="43">
        <v>64</v>
      </c>
      <c r="C225" s="43">
        <v>0</v>
      </c>
      <c r="D225" s="43">
        <v>20</v>
      </c>
      <c r="E225" s="43">
        <v>1</v>
      </c>
      <c r="F225" t="str">
        <f t="shared" si="5"/>
        <v xml:space="preserve">64,0,20,1 </v>
      </c>
      <c r="AC225" t="str">
        <f>CONCATENATE($X$2,F225,Table3[[#This Row],[20]],Table3[[#This Row],[19]],Table3[[#This Row],[18]],Table3[[#This Row],[17]],Table3[[#This Row],[16]],Table3[[#This Row],[15]],Table3[[#This Row],[14]],Table3[[#This Row],[13]],Table3[[#This Row],[12]],Table3[[#This Row],[11]],Table3[[#This Row],[10]],Table3[[#This Row],[9]],Table3[[#This Row],[8]],Table3[[#This Row],[7]],Table3[[#This Row],[6]],Table3[[#This Row],[5]],Table3[[#This Row],[4]],Table3[[#This Row],[3]],Table3[[#This Row],[2]],Table3[[#This Row],[1]])</f>
        <v>.DB   64,0,20,1 , 0x00, 0x00, 0x00, 0x00, 0x00, 0x00, 0x00, 0x00, 0x00, 0x00</v>
      </c>
      <c r="AD225" s="43" t="s">
        <v>24</v>
      </c>
      <c r="AE225" t="str">
        <f>_xlfn.CONCAT(IF(MOD(Table3[[#Headers],[20]],2),"", ", 0x"), IFERROR(VLOOKUP(H225,Таблица1[],5,0),0))</f>
        <v>, 0x0</v>
      </c>
      <c r="AF225" t="str">
        <f>_xlfn.CONCAT(IF(MOD(Table3[[#Headers],[19]],2),"", ", 0x"), IFERROR(VLOOKUP(I225,Таблица1[],5,0),0))</f>
        <v>0</v>
      </c>
      <c r="AG225" t="str">
        <f>_xlfn.CONCAT(IF(MOD(Table3[[#Headers],[18]],2),"", ", 0x"), IFERROR(VLOOKUP(J225,Таблица1[],5,0),0))</f>
        <v>, 0x0</v>
      </c>
      <c r="AH225" t="str">
        <f>_xlfn.CONCAT(IF(MOD(Table3[[#Headers],[17]],2),"", ", 0x"), IFERROR(VLOOKUP(K225,Таблица1[],5,0),0))</f>
        <v>0</v>
      </c>
      <c r="AI225" t="str">
        <f>_xlfn.CONCAT(IF(MOD(Table3[[#Headers],[16]],2),"", ", 0x"), IFERROR(VLOOKUP(L225,Таблица1[],5,0),0))</f>
        <v>, 0x0</v>
      </c>
      <c r="AJ225" t="str">
        <f>_xlfn.CONCAT(IF(MOD(Table3[[#Headers],[15]],2),"", ", 0x"), IFERROR(VLOOKUP(M225,Таблица1[],5,0),0))</f>
        <v>0</v>
      </c>
      <c r="AK225" t="str">
        <f>_xlfn.CONCAT(IF(MOD(Table3[[#Headers],[14]],2),"", ", 0x"), IFERROR(VLOOKUP(N225,Таблица1[],5,0),0))</f>
        <v>, 0x0</v>
      </c>
      <c r="AL225" t="str">
        <f>_xlfn.CONCAT(IF(MOD(Table3[[#Headers],[13]],2),"", ", 0x"), IFERROR(VLOOKUP(O225,Таблица1[],5,0),0))</f>
        <v>0</v>
      </c>
      <c r="AM225" t="str">
        <f>_xlfn.CONCAT(IF(MOD(Table3[[#Headers],[12]],2),"", ", 0x"), IFERROR(VLOOKUP(P225,Таблица1[],5,0),0))</f>
        <v>, 0x0</v>
      </c>
      <c r="AN225" t="str">
        <f>_xlfn.CONCAT(IF(MOD(Table3[[#Headers],[11]],2),"", ", 0x"), IFERROR(VLOOKUP(Q225,Таблица1[],5,0),0))</f>
        <v>0</v>
      </c>
      <c r="AO225" t="str">
        <f>_xlfn.CONCAT(IF(MOD(Table3[[#Headers],[10]],2),"", ", 0x"), IFERROR(VLOOKUP(R225,Таблица1[],5,0),0))</f>
        <v>, 0x0</v>
      </c>
      <c r="AP225" t="str">
        <f>_xlfn.CONCAT(IF(MOD(Table3[[#Headers],[9]],2),"", ", 0x"), IFERROR(VLOOKUP(S225,Таблица1[],5,0),0))</f>
        <v>0</v>
      </c>
      <c r="AQ225" t="str">
        <f>_xlfn.CONCAT(IF(MOD(Table3[[#Headers],[8]],2),"", ", 0x"), IFERROR(VLOOKUP(T225,Таблица1[],5,0),0))</f>
        <v>, 0x0</v>
      </c>
      <c r="AR225" t="str">
        <f>_xlfn.CONCAT(IF(MOD(Table3[[#Headers],[7]],2),"", ", 0x"), IFERROR(VLOOKUP(U225,Таблица1[],5,0),0))</f>
        <v>0</v>
      </c>
      <c r="AS225" t="str">
        <f>_xlfn.CONCAT(IF(MOD(Table3[[#Headers],[6]],2),"", ", 0x"), IFERROR(VLOOKUP(V225,Таблица1[],5,0),0))</f>
        <v>, 0x0</v>
      </c>
      <c r="AT225" t="str">
        <f>_xlfn.CONCAT(IF(MOD(Table3[[#Headers],[5]],2),"", ", 0x"), IFERROR(VLOOKUP(W225,Таблица1[],5,0),0))</f>
        <v>0</v>
      </c>
      <c r="AU225" t="str">
        <f>_xlfn.CONCAT(IF(MOD(Table3[[#Headers],[4]],2),"", ", 0x"), IFERROR(VLOOKUP(X225,Таблица1[],5,0),0))</f>
        <v>, 0x0</v>
      </c>
      <c r="AV225" t="str">
        <f>_xlfn.CONCAT(IF(MOD(Table3[[#Headers],[3]],2),"", ", 0x"), IFERROR(VLOOKUP(Y225,Таблица1[],5,0),0))</f>
        <v>0</v>
      </c>
      <c r="AW225" t="str">
        <f>_xlfn.CONCAT(IF(MOD(Table3[[#Headers],[2]],2),"", ", 0x"), IFERROR(VLOOKUP(Z225,Таблица1[],5,0),0))</f>
        <v>, 0x0</v>
      </c>
      <c r="AX225" t="str">
        <f>_xlfn.CONCAT(IF(MOD(Table3[[#Headers],[1]],2),"", ", 0x"), IFERROR(VLOOKUP(AA225,Таблица1[],5,0),0))</f>
        <v>0</v>
      </c>
    </row>
    <row r="226" spans="2:50" x14ac:dyDescent="0.45">
      <c r="B226" s="43">
        <v>64</v>
      </c>
      <c r="C226" s="43">
        <v>0</v>
      </c>
      <c r="D226" s="43">
        <v>20</v>
      </c>
      <c r="E226" s="43">
        <v>1</v>
      </c>
      <c r="F226" t="str">
        <f t="shared" si="5"/>
        <v xml:space="preserve">64,0,20,1 </v>
      </c>
      <c r="AC226" t="str">
        <f>CONCATENATE($X$2,F226,Table3[[#This Row],[20]],Table3[[#This Row],[19]],Table3[[#This Row],[18]],Table3[[#This Row],[17]],Table3[[#This Row],[16]],Table3[[#This Row],[15]],Table3[[#This Row],[14]],Table3[[#This Row],[13]],Table3[[#This Row],[12]],Table3[[#This Row],[11]],Table3[[#This Row],[10]],Table3[[#This Row],[9]],Table3[[#This Row],[8]],Table3[[#This Row],[7]],Table3[[#This Row],[6]],Table3[[#This Row],[5]],Table3[[#This Row],[4]],Table3[[#This Row],[3]],Table3[[#This Row],[2]],Table3[[#This Row],[1]])</f>
        <v>.DB   64,0,20,1 , 0x00, 0x00, 0x00, 0x00, 0x00, 0x00, 0x00, 0x00, 0x00, 0x00</v>
      </c>
      <c r="AD226" s="43" t="s">
        <v>24</v>
      </c>
      <c r="AE226" t="str">
        <f>_xlfn.CONCAT(IF(MOD(Table3[[#Headers],[20]],2),"", ", 0x"), IFERROR(VLOOKUP(H226,Таблица1[],5,0),0))</f>
        <v>, 0x0</v>
      </c>
      <c r="AF226" t="str">
        <f>_xlfn.CONCAT(IF(MOD(Table3[[#Headers],[19]],2),"", ", 0x"), IFERROR(VLOOKUP(I226,Таблица1[],5,0),0))</f>
        <v>0</v>
      </c>
      <c r="AG226" t="str">
        <f>_xlfn.CONCAT(IF(MOD(Table3[[#Headers],[18]],2),"", ", 0x"), IFERROR(VLOOKUP(J226,Таблица1[],5,0),0))</f>
        <v>, 0x0</v>
      </c>
      <c r="AH226" t="str">
        <f>_xlfn.CONCAT(IF(MOD(Table3[[#Headers],[17]],2),"", ", 0x"), IFERROR(VLOOKUP(K226,Таблица1[],5,0),0))</f>
        <v>0</v>
      </c>
      <c r="AI226" t="str">
        <f>_xlfn.CONCAT(IF(MOD(Table3[[#Headers],[16]],2),"", ", 0x"), IFERROR(VLOOKUP(L226,Таблица1[],5,0),0))</f>
        <v>, 0x0</v>
      </c>
      <c r="AJ226" t="str">
        <f>_xlfn.CONCAT(IF(MOD(Table3[[#Headers],[15]],2),"", ", 0x"), IFERROR(VLOOKUP(M226,Таблица1[],5,0),0))</f>
        <v>0</v>
      </c>
      <c r="AK226" t="str">
        <f>_xlfn.CONCAT(IF(MOD(Table3[[#Headers],[14]],2),"", ", 0x"), IFERROR(VLOOKUP(N226,Таблица1[],5,0),0))</f>
        <v>, 0x0</v>
      </c>
      <c r="AL226" t="str">
        <f>_xlfn.CONCAT(IF(MOD(Table3[[#Headers],[13]],2),"", ", 0x"), IFERROR(VLOOKUP(O226,Таблица1[],5,0),0))</f>
        <v>0</v>
      </c>
      <c r="AM226" t="str">
        <f>_xlfn.CONCAT(IF(MOD(Table3[[#Headers],[12]],2),"", ", 0x"), IFERROR(VLOOKUP(P226,Таблица1[],5,0),0))</f>
        <v>, 0x0</v>
      </c>
      <c r="AN226" t="str">
        <f>_xlfn.CONCAT(IF(MOD(Table3[[#Headers],[11]],2),"", ", 0x"), IFERROR(VLOOKUP(Q226,Таблица1[],5,0),0))</f>
        <v>0</v>
      </c>
      <c r="AO226" t="str">
        <f>_xlfn.CONCAT(IF(MOD(Table3[[#Headers],[10]],2),"", ", 0x"), IFERROR(VLOOKUP(R226,Таблица1[],5,0),0))</f>
        <v>, 0x0</v>
      </c>
      <c r="AP226" t="str">
        <f>_xlfn.CONCAT(IF(MOD(Table3[[#Headers],[9]],2),"", ", 0x"), IFERROR(VLOOKUP(S226,Таблица1[],5,0),0))</f>
        <v>0</v>
      </c>
      <c r="AQ226" t="str">
        <f>_xlfn.CONCAT(IF(MOD(Table3[[#Headers],[8]],2),"", ", 0x"), IFERROR(VLOOKUP(T226,Таблица1[],5,0),0))</f>
        <v>, 0x0</v>
      </c>
      <c r="AR226" t="str">
        <f>_xlfn.CONCAT(IF(MOD(Table3[[#Headers],[7]],2),"", ", 0x"), IFERROR(VLOOKUP(U226,Таблица1[],5,0),0))</f>
        <v>0</v>
      </c>
      <c r="AS226" t="str">
        <f>_xlfn.CONCAT(IF(MOD(Table3[[#Headers],[6]],2),"", ", 0x"), IFERROR(VLOOKUP(V226,Таблица1[],5,0),0))</f>
        <v>, 0x0</v>
      </c>
      <c r="AT226" t="str">
        <f>_xlfn.CONCAT(IF(MOD(Table3[[#Headers],[5]],2),"", ", 0x"), IFERROR(VLOOKUP(W226,Таблица1[],5,0),0))</f>
        <v>0</v>
      </c>
      <c r="AU226" t="str">
        <f>_xlfn.CONCAT(IF(MOD(Table3[[#Headers],[4]],2),"", ", 0x"), IFERROR(VLOOKUP(X226,Таблица1[],5,0),0))</f>
        <v>, 0x0</v>
      </c>
      <c r="AV226" t="str">
        <f>_xlfn.CONCAT(IF(MOD(Table3[[#Headers],[3]],2),"", ", 0x"), IFERROR(VLOOKUP(Y226,Таблица1[],5,0),0))</f>
        <v>0</v>
      </c>
      <c r="AW226" t="str">
        <f>_xlfn.CONCAT(IF(MOD(Table3[[#Headers],[2]],2),"", ", 0x"), IFERROR(VLOOKUP(Z226,Таблица1[],5,0),0))</f>
        <v>, 0x0</v>
      </c>
      <c r="AX226" t="str">
        <f>_xlfn.CONCAT(IF(MOD(Table3[[#Headers],[1]],2),"", ", 0x"), IFERROR(VLOOKUP(AA226,Таблица1[],5,0),0))</f>
        <v>0</v>
      </c>
    </row>
    <row r="227" spans="2:50" x14ac:dyDescent="0.45">
      <c r="B227" s="43">
        <v>64</v>
      </c>
      <c r="C227" s="43">
        <v>0</v>
      </c>
      <c r="D227" s="43">
        <v>20</v>
      </c>
      <c r="E227" s="43">
        <v>1</v>
      </c>
      <c r="F227" t="str">
        <f t="shared" si="5"/>
        <v xml:space="preserve">64,0,20,1 </v>
      </c>
      <c r="AC227" t="str">
        <f>CONCATENATE($X$2,F227,Table3[[#This Row],[20]],Table3[[#This Row],[19]],Table3[[#This Row],[18]],Table3[[#This Row],[17]],Table3[[#This Row],[16]],Table3[[#This Row],[15]],Table3[[#This Row],[14]],Table3[[#This Row],[13]],Table3[[#This Row],[12]],Table3[[#This Row],[11]],Table3[[#This Row],[10]],Table3[[#This Row],[9]],Table3[[#This Row],[8]],Table3[[#This Row],[7]],Table3[[#This Row],[6]],Table3[[#This Row],[5]],Table3[[#This Row],[4]],Table3[[#This Row],[3]],Table3[[#This Row],[2]],Table3[[#This Row],[1]])</f>
        <v>.DB   64,0,20,1 , 0x00, 0x00, 0x00, 0x00, 0x00, 0x00, 0x00, 0x00, 0x00, 0x00</v>
      </c>
      <c r="AD227" s="43" t="s">
        <v>24</v>
      </c>
      <c r="AE227" t="str">
        <f>_xlfn.CONCAT(IF(MOD(Table3[[#Headers],[20]],2),"", ", 0x"), IFERROR(VLOOKUP(H227,Таблица1[],5,0),0))</f>
        <v>, 0x0</v>
      </c>
      <c r="AF227" t="str">
        <f>_xlfn.CONCAT(IF(MOD(Table3[[#Headers],[19]],2),"", ", 0x"), IFERROR(VLOOKUP(I227,Таблица1[],5,0),0))</f>
        <v>0</v>
      </c>
      <c r="AG227" t="str">
        <f>_xlfn.CONCAT(IF(MOD(Table3[[#Headers],[18]],2),"", ", 0x"), IFERROR(VLOOKUP(J227,Таблица1[],5,0),0))</f>
        <v>, 0x0</v>
      </c>
      <c r="AH227" t="str">
        <f>_xlfn.CONCAT(IF(MOD(Table3[[#Headers],[17]],2),"", ", 0x"), IFERROR(VLOOKUP(K227,Таблица1[],5,0),0))</f>
        <v>0</v>
      </c>
      <c r="AI227" t="str">
        <f>_xlfn.CONCAT(IF(MOD(Table3[[#Headers],[16]],2),"", ", 0x"), IFERROR(VLOOKUP(L227,Таблица1[],5,0),0))</f>
        <v>, 0x0</v>
      </c>
      <c r="AJ227" t="str">
        <f>_xlfn.CONCAT(IF(MOD(Table3[[#Headers],[15]],2),"", ", 0x"), IFERROR(VLOOKUP(M227,Таблица1[],5,0),0))</f>
        <v>0</v>
      </c>
      <c r="AK227" t="str">
        <f>_xlfn.CONCAT(IF(MOD(Table3[[#Headers],[14]],2),"", ", 0x"), IFERROR(VLOOKUP(N227,Таблица1[],5,0),0))</f>
        <v>, 0x0</v>
      </c>
      <c r="AL227" t="str">
        <f>_xlfn.CONCAT(IF(MOD(Table3[[#Headers],[13]],2),"", ", 0x"), IFERROR(VLOOKUP(O227,Таблица1[],5,0),0))</f>
        <v>0</v>
      </c>
      <c r="AM227" t="str">
        <f>_xlfn.CONCAT(IF(MOD(Table3[[#Headers],[12]],2),"", ", 0x"), IFERROR(VLOOKUP(P227,Таблица1[],5,0),0))</f>
        <v>, 0x0</v>
      </c>
      <c r="AN227" t="str">
        <f>_xlfn.CONCAT(IF(MOD(Table3[[#Headers],[11]],2),"", ", 0x"), IFERROR(VLOOKUP(Q227,Таблица1[],5,0),0))</f>
        <v>0</v>
      </c>
      <c r="AO227" t="str">
        <f>_xlfn.CONCAT(IF(MOD(Table3[[#Headers],[10]],2),"", ", 0x"), IFERROR(VLOOKUP(R227,Таблица1[],5,0),0))</f>
        <v>, 0x0</v>
      </c>
      <c r="AP227" t="str">
        <f>_xlfn.CONCAT(IF(MOD(Table3[[#Headers],[9]],2),"", ", 0x"), IFERROR(VLOOKUP(S227,Таблица1[],5,0),0))</f>
        <v>0</v>
      </c>
      <c r="AQ227" t="str">
        <f>_xlfn.CONCAT(IF(MOD(Table3[[#Headers],[8]],2),"", ", 0x"), IFERROR(VLOOKUP(T227,Таблица1[],5,0),0))</f>
        <v>, 0x0</v>
      </c>
      <c r="AR227" t="str">
        <f>_xlfn.CONCAT(IF(MOD(Table3[[#Headers],[7]],2),"", ", 0x"), IFERROR(VLOOKUP(U227,Таблица1[],5,0),0))</f>
        <v>0</v>
      </c>
      <c r="AS227" t="str">
        <f>_xlfn.CONCAT(IF(MOD(Table3[[#Headers],[6]],2),"", ", 0x"), IFERROR(VLOOKUP(V227,Таблица1[],5,0),0))</f>
        <v>, 0x0</v>
      </c>
      <c r="AT227" t="str">
        <f>_xlfn.CONCAT(IF(MOD(Table3[[#Headers],[5]],2),"", ", 0x"), IFERROR(VLOOKUP(W227,Таблица1[],5,0),0))</f>
        <v>0</v>
      </c>
      <c r="AU227" t="str">
        <f>_xlfn.CONCAT(IF(MOD(Table3[[#Headers],[4]],2),"", ", 0x"), IFERROR(VLOOKUP(X227,Таблица1[],5,0),0))</f>
        <v>, 0x0</v>
      </c>
      <c r="AV227" t="str">
        <f>_xlfn.CONCAT(IF(MOD(Table3[[#Headers],[3]],2),"", ", 0x"), IFERROR(VLOOKUP(Y227,Таблица1[],5,0),0))</f>
        <v>0</v>
      </c>
      <c r="AW227" t="str">
        <f>_xlfn.CONCAT(IF(MOD(Table3[[#Headers],[2]],2),"", ", 0x"), IFERROR(VLOOKUP(Z227,Таблица1[],5,0),0))</f>
        <v>, 0x0</v>
      </c>
      <c r="AX227" t="str">
        <f>_xlfn.CONCAT(IF(MOD(Table3[[#Headers],[1]],2),"", ", 0x"), IFERROR(VLOOKUP(AA227,Таблица1[],5,0),0))</f>
        <v>0</v>
      </c>
    </row>
    <row r="228" spans="2:50" x14ac:dyDescent="0.45">
      <c r="B228" s="43">
        <v>64</v>
      </c>
      <c r="C228" s="43">
        <v>0</v>
      </c>
      <c r="D228" s="43">
        <v>20</v>
      </c>
      <c r="E228" s="43">
        <v>1</v>
      </c>
      <c r="F228" t="str">
        <f t="shared" si="5"/>
        <v xml:space="preserve">64,0,20,1 </v>
      </c>
      <c r="AC228" t="str">
        <f>CONCATENATE($X$2,F228,Table3[[#This Row],[20]],Table3[[#This Row],[19]],Table3[[#This Row],[18]],Table3[[#This Row],[17]],Table3[[#This Row],[16]],Table3[[#This Row],[15]],Table3[[#This Row],[14]],Table3[[#This Row],[13]],Table3[[#This Row],[12]],Table3[[#This Row],[11]],Table3[[#This Row],[10]],Table3[[#This Row],[9]],Table3[[#This Row],[8]],Table3[[#This Row],[7]],Table3[[#This Row],[6]],Table3[[#This Row],[5]],Table3[[#This Row],[4]],Table3[[#This Row],[3]],Table3[[#This Row],[2]],Table3[[#This Row],[1]])</f>
        <v>.DB   64,0,20,1 , 0x00, 0x00, 0x00, 0x00, 0x00, 0x00, 0x00, 0x00, 0x00, 0x00</v>
      </c>
      <c r="AD228" s="43" t="s">
        <v>24</v>
      </c>
      <c r="AE228" t="str">
        <f>_xlfn.CONCAT(IF(MOD(Table3[[#Headers],[20]],2),"", ", 0x"), IFERROR(VLOOKUP(H228,Таблица1[],5,0),0))</f>
        <v>, 0x0</v>
      </c>
      <c r="AF228" t="str">
        <f>_xlfn.CONCAT(IF(MOD(Table3[[#Headers],[19]],2),"", ", 0x"), IFERROR(VLOOKUP(I228,Таблица1[],5,0),0))</f>
        <v>0</v>
      </c>
      <c r="AG228" t="str">
        <f>_xlfn.CONCAT(IF(MOD(Table3[[#Headers],[18]],2),"", ", 0x"), IFERROR(VLOOKUP(J228,Таблица1[],5,0),0))</f>
        <v>, 0x0</v>
      </c>
      <c r="AH228" t="str">
        <f>_xlfn.CONCAT(IF(MOD(Table3[[#Headers],[17]],2),"", ", 0x"), IFERROR(VLOOKUP(K228,Таблица1[],5,0),0))</f>
        <v>0</v>
      </c>
      <c r="AI228" t="str">
        <f>_xlfn.CONCAT(IF(MOD(Table3[[#Headers],[16]],2),"", ", 0x"), IFERROR(VLOOKUP(L228,Таблица1[],5,0),0))</f>
        <v>, 0x0</v>
      </c>
      <c r="AJ228" t="str">
        <f>_xlfn.CONCAT(IF(MOD(Table3[[#Headers],[15]],2),"", ", 0x"), IFERROR(VLOOKUP(M228,Таблица1[],5,0),0))</f>
        <v>0</v>
      </c>
      <c r="AK228" t="str">
        <f>_xlfn.CONCAT(IF(MOD(Table3[[#Headers],[14]],2),"", ", 0x"), IFERROR(VLOOKUP(N228,Таблица1[],5,0),0))</f>
        <v>, 0x0</v>
      </c>
      <c r="AL228" t="str">
        <f>_xlfn.CONCAT(IF(MOD(Table3[[#Headers],[13]],2),"", ", 0x"), IFERROR(VLOOKUP(O228,Таблица1[],5,0),0))</f>
        <v>0</v>
      </c>
      <c r="AM228" t="str">
        <f>_xlfn.CONCAT(IF(MOD(Table3[[#Headers],[12]],2),"", ", 0x"), IFERROR(VLOOKUP(P228,Таблица1[],5,0),0))</f>
        <v>, 0x0</v>
      </c>
      <c r="AN228" t="str">
        <f>_xlfn.CONCAT(IF(MOD(Table3[[#Headers],[11]],2),"", ", 0x"), IFERROR(VLOOKUP(Q228,Таблица1[],5,0),0))</f>
        <v>0</v>
      </c>
      <c r="AO228" t="str">
        <f>_xlfn.CONCAT(IF(MOD(Table3[[#Headers],[10]],2),"", ", 0x"), IFERROR(VLOOKUP(R228,Таблица1[],5,0),0))</f>
        <v>, 0x0</v>
      </c>
      <c r="AP228" t="str">
        <f>_xlfn.CONCAT(IF(MOD(Table3[[#Headers],[9]],2),"", ", 0x"), IFERROR(VLOOKUP(S228,Таблица1[],5,0),0))</f>
        <v>0</v>
      </c>
      <c r="AQ228" t="str">
        <f>_xlfn.CONCAT(IF(MOD(Table3[[#Headers],[8]],2),"", ", 0x"), IFERROR(VLOOKUP(T228,Таблица1[],5,0),0))</f>
        <v>, 0x0</v>
      </c>
      <c r="AR228" t="str">
        <f>_xlfn.CONCAT(IF(MOD(Table3[[#Headers],[7]],2),"", ", 0x"), IFERROR(VLOOKUP(U228,Таблица1[],5,0),0))</f>
        <v>0</v>
      </c>
      <c r="AS228" t="str">
        <f>_xlfn.CONCAT(IF(MOD(Table3[[#Headers],[6]],2),"", ", 0x"), IFERROR(VLOOKUP(V228,Таблица1[],5,0),0))</f>
        <v>, 0x0</v>
      </c>
      <c r="AT228" t="str">
        <f>_xlfn.CONCAT(IF(MOD(Table3[[#Headers],[5]],2),"", ", 0x"), IFERROR(VLOOKUP(W228,Таблица1[],5,0),0))</f>
        <v>0</v>
      </c>
      <c r="AU228" t="str">
        <f>_xlfn.CONCAT(IF(MOD(Table3[[#Headers],[4]],2),"", ", 0x"), IFERROR(VLOOKUP(X228,Таблица1[],5,0),0))</f>
        <v>, 0x0</v>
      </c>
      <c r="AV228" t="str">
        <f>_xlfn.CONCAT(IF(MOD(Table3[[#Headers],[3]],2),"", ", 0x"), IFERROR(VLOOKUP(Y228,Таблица1[],5,0),0))</f>
        <v>0</v>
      </c>
      <c r="AW228" t="str">
        <f>_xlfn.CONCAT(IF(MOD(Table3[[#Headers],[2]],2),"", ", 0x"), IFERROR(VLOOKUP(Z228,Таблица1[],5,0),0))</f>
        <v>, 0x0</v>
      </c>
      <c r="AX228" t="str">
        <f>_xlfn.CONCAT(IF(MOD(Table3[[#Headers],[1]],2),"", ", 0x"), IFERROR(VLOOKUP(AA228,Таблица1[],5,0),0))</f>
        <v>0</v>
      </c>
    </row>
    <row r="229" spans="2:50" x14ac:dyDescent="0.45">
      <c r="B229" s="43">
        <v>64</v>
      </c>
      <c r="C229" s="43">
        <v>0</v>
      </c>
      <c r="D229" s="43">
        <v>20</v>
      </c>
      <c r="E229" s="43">
        <v>1</v>
      </c>
      <c r="F229" t="str">
        <f t="shared" si="5"/>
        <v xml:space="preserve">64,0,20,1 </v>
      </c>
      <c r="AC229" t="str">
        <f>CONCATENATE($X$2,F229,Table3[[#This Row],[20]],Table3[[#This Row],[19]],Table3[[#This Row],[18]],Table3[[#This Row],[17]],Table3[[#This Row],[16]],Table3[[#This Row],[15]],Table3[[#This Row],[14]],Table3[[#This Row],[13]],Table3[[#This Row],[12]],Table3[[#This Row],[11]],Table3[[#This Row],[10]],Table3[[#This Row],[9]],Table3[[#This Row],[8]],Table3[[#This Row],[7]],Table3[[#This Row],[6]],Table3[[#This Row],[5]],Table3[[#This Row],[4]],Table3[[#This Row],[3]],Table3[[#This Row],[2]],Table3[[#This Row],[1]])</f>
        <v>.DB   64,0,20,1 , 0x00, 0x00, 0x00, 0x00, 0x00, 0x00, 0x00, 0x00, 0x00, 0x00</v>
      </c>
      <c r="AD229" s="43" t="s">
        <v>24</v>
      </c>
      <c r="AE229" t="str">
        <f>_xlfn.CONCAT(IF(MOD(Table3[[#Headers],[20]],2),"", ", 0x"), IFERROR(VLOOKUP(H229,Таблица1[],5,0),0))</f>
        <v>, 0x0</v>
      </c>
      <c r="AF229" t="str">
        <f>_xlfn.CONCAT(IF(MOD(Table3[[#Headers],[19]],2),"", ", 0x"), IFERROR(VLOOKUP(I229,Таблица1[],5,0),0))</f>
        <v>0</v>
      </c>
      <c r="AG229" t="str">
        <f>_xlfn.CONCAT(IF(MOD(Table3[[#Headers],[18]],2),"", ", 0x"), IFERROR(VLOOKUP(J229,Таблица1[],5,0),0))</f>
        <v>, 0x0</v>
      </c>
      <c r="AH229" t="str">
        <f>_xlfn.CONCAT(IF(MOD(Table3[[#Headers],[17]],2),"", ", 0x"), IFERROR(VLOOKUP(K229,Таблица1[],5,0),0))</f>
        <v>0</v>
      </c>
      <c r="AI229" t="str">
        <f>_xlfn.CONCAT(IF(MOD(Table3[[#Headers],[16]],2),"", ", 0x"), IFERROR(VLOOKUP(L229,Таблица1[],5,0),0))</f>
        <v>, 0x0</v>
      </c>
      <c r="AJ229" t="str">
        <f>_xlfn.CONCAT(IF(MOD(Table3[[#Headers],[15]],2),"", ", 0x"), IFERROR(VLOOKUP(M229,Таблица1[],5,0),0))</f>
        <v>0</v>
      </c>
      <c r="AK229" t="str">
        <f>_xlfn.CONCAT(IF(MOD(Table3[[#Headers],[14]],2),"", ", 0x"), IFERROR(VLOOKUP(N229,Таблица1[],5,0),0))</f>
        <v>, 0x0</v>
      </c>
      <c r="AL229" t="str">
        <f>_xlfn.CONCAT(IF(MOD(Table3[[#Headers],[13]],2),"", ", 0x"), IFERROR(VLOOKUP(O229,Таблица1[],5,0),0))</f>
        <v>0</v>
      </c>
      <c r="AM229" t="str">
        <f>_xlfn.CONCAT(IF(MOD(Table3[[#Headers],[12]],2),"", ", 0x"), IFERROR(VLOOKUP(P229,Таблица1[],5,0),0))</f>
        <v>, 0x0</v>
      </c>
      <c r="AN229" t="str">
        <f>_xlfn.CONCAT(IF(MOD(Table3[[#Headers],[11]],2),"", ", 0x"), IFERROR(VLOOKUP(Q229,Таблица1[],5,0),0))</f>
        <v>0</v>
      </c>
      <c r="AO229" t="str">
        <f>_xlfn.CONCAT(IF(MOD(Table3[[#Headers],[10]],2),"", ", 0x"), IFERROR(VLOOKUP(R229,Таблица1[],5,0),0))</f>
        <v>, 0x0</v>
      </c>
      <c r="AP229" t="str">
        <f>_xlfn.CONCAT(IF(MOD(Table3[[#Headers],[9]],2),"", ", 0x"), IFERROR(VLOOKUP(S229,Таблица1[],5,0),0))</f>
        <v>0</v>
      </c>
      <c r="AQ229" t="str">
        <f>_xlfn.CONCAT(IF(MOD(Table3[[#Headers],[8]],2),"", ", 0x"), IFERROR(VLOOKUP(T229,Таблица1[],5,0),0))</f>
        <v>, 0x0</v>
      </c>
      <c r="AR229" t="str">
        <f>_xlfn.CONCAT(IF(MOD(Table3[[#Headers],[7]],2),"", ", 0x"), IFERROR(VLOOKUP(U229,Таблица1[],5,0),0))</f>
        <v>0</v>
      </c>
      <c r="AS229" t="str">
        <f>_xlfn.CONCAT(IF(MOD(Table3[[#Headers],[6]],2),"", ", 0x"), IFERROR(VLOOKUP(V229,Таблица1[],5,0),0))</f>
        <v>, 0x0</v>
      </c>
      <c r="AT229" t="str">
        <f>_xlfn.CONCAT(IF(MOD(Table3[[#Headers],[5]],2),"", ", 0x"), IFERROR(VLOOKUP(W229,Таблица1[],5,0),0))</f>
        <v>0</v>
      </c>
      <c r="AU229" t="str">
        <f>_xlfn.CONCAT(IF(MOD(Table3[[#Headers],[4]],2),"", ", 0x"), IFERROR(VLOOKUP(X229,Таблица1[],5,0),0))</f>
        <v>, 0x0</v>
      </c>
      <c r="AV229" t="str">
        <f>_xlfn.CONCAT(IF(MOD(Table3[[#Headers],[3]],2),"", ", 0x"), IFERROR(VLOOKUP(Y229,Таблица1[],5,0),0))</f>
        <v>0</v>
      </c>
      <c r="AW229" t="str">
        <f>_xlfn.CONCAT(IF(MOD(Table3[[#Headers],[2]],2),"", ", 0x"), IFERROR(VLOOKUP(Z229,Таблица1[],5,0),0))</f>
        <v>, 0x0</v>
      </c>
      <c r="AX229" t="str">
        <f>_xlfn.CONCAT(IF(MOD(Table3[[#Headers],[1]],2),"", ", 0x"), IFERROR(VLOOKUP(AA229,Таблица1[],5,0),0))</f>
        <v>0</v>
      </c>
    </row>
    <row r="230" spans="2:50" x14ac:dyDescent="0.45">
      <c r="B230" s="43">
        <v>64</v>
      </c>
      <c r="C230" s="43">
        <v>0</v>
      </c>
      <c r="D230" s="43">
        <v>20</v>
      </c>
      <c r="E230" s="43">
        <v>1</v>
      </c>
      <c r="F230" t="str">
        <f t="shared" si="5"/>
        <v xml:space="preserve">64,0,20,1 </v>
      </c>
      <c r="AC230" t="str">
        <f>CONCATENATE($X$2,F230,Table3[[#This Row],[20]],Table3[[#This Row],[19]],Table3[[#This Row],[18]],Table3[[#This Row],[17]],Table3[[#This Row],[16]],Table3[[#This Row],[15]],Table3[[#This Row],[14]],Table3[[#This Row],[13]],Table3[[#This Row],[12]],Table3[[#This Row],[11]],Table3[[#This Row],[10]],Table3[[#This Row],[9]],Table3[[#This Row],[8]],Table3[[#This Row],[7]],Table3[[#This Row],[6]],Table3[[#This Row],[5]],Table3[[#This Row],[4]],Table3[[#This Row],[3]],Table3[[#This Row],[2]],Table3[[#This Row],[1]])</f>
        <v>.DB   64,0,20,1 , 0x00, 0x00, 0x00, 0x00, 0x00, 0x00, 0x00, 0x00, 0x00, 0x00</v>
      </c>
      <c r="AD230" s="43" t="s">
        <v>24</v>
      </c>
      <c r="AE230" t="str">
        <f>_xlfn.CONCAT(IF(MOD(Table3[[#Headers],[20]],2),"", ", 0x"), IFERROR(VLOOKUP(H230,Таблица1[],5,0),0))</f>
        <v>, 0x0</v>
      </c>
      <c r="AF230" t="str">
        <f>_xlfn.CONCAT(IF(MOD(Table3[[#Headers],[19]],2),"", ", 0x"), IFERROR(VLOOKUP(I230,Таблица1[],5,0),0))</f>
        <v>0</v>
      </c>
      <c r="AG230" t="str">
        <f>_xlfn.CONCAT(IF(MOD(Table3[[#Headers],[18]],2),"", ", 0x"), IFERROR(VLOOKUP(J230,Таблица1[],5,0),0))</f>
        <v>, 0x0</v>
      </c>
      <c r="AH230" t="str">
        <f>_xlfn.CONCAT(IF(MOD(Table3[[#Headers],[17]],2),"", ", 0x"), IFERROR(VLOOKUP(K230,Таблица1[],5,0),0))</f>
        <v>0</v>
      </c>
      <c r="AI230" t="str">
        <f>_xlfn.CONCAT(IF(MOD(Table3[[#Headers],[16]],2),"", ", 0x"), IFERROR(VLOOKUP(L230,Таблица1[],5,0),0))</f>
        <v>, 0x0</v>
      </c>
      <c r="AJ230" t="str">
        <f>_xlfn.CONCAT(IF(MOD(Table3[[#Headers],[15]],2),"", ", 0x"), IFERROR(VLOOKUP(M230,Таблица1[],5,0),0))</f>
        <v>0</v>
      </c>
      <c r="AK230" t="str">
        <f>_xlfn.CONCAT(IF(MOD(Table3[[#Headers],[14]],2),"", ", 0x"), IFERROR(VLOOKUP(N230,Таблица1[],5,0),0))</f>
        <v>, 0x0</v>
      </c>
      <c r="AL230" t="str">
        <f>_xlfn.CONCAT(IF(MOD(Table3[[#Headers],[13]],2),"", ", 0x"), IFERROR(VLOOKUP(O230,Таблица1[],5,0),0))</f>
        <v>0</v>
      </c>
      <c r="AM230" t="str">
        <f>_xlfn.CONCAT(IF(MOD(Table3[[#Headers],[12]],2),"", ", 0x"), IFERROR(VLOOKUP(P230,Таблица1[],5,0),0))</f>
        <v>, 0x0</v>
      </c>
      <c r="AN230" t="str">
        <f>_xlfn.CONCAT(IF(MOD(Table3[[#Headers],[11]],2),"", ", 0x"), IFERROR(VLOOKUP(Q230,Таблица1[],5,0),0))</f>
        <v>0</v>
      </c>
      <c r="AO230" t="str">
        <f>_xlfn.CONCAT(IF(MOD(Table3[[#Headers],[10]],2),"", ", 0x"), IFERROR(VLOOKUP(R230,Таблица1[],5,0),0))</f>
        <v>, 0x0</v>
      </c>
      <c r="AP230" t="str">
        <f>_xlfn.CONCAT(IF(MOD(Table3[[#Headers],[9]],2),"", ", 0x"), IFERROR(VLOOKUP(S230,Таблица1[],5,0),0))</f>
        <v>0</v>
      </c>
      <c r="AQ230" t="str">
        <f>_xlfn.CONCAT(IF(MOD(Table3[[#Headers],[8]],2),"", ", 0x"), IFERROR(VLOOKUP(T230,Таблица1[],5,0),0))</f>
        <v>, 0x0</v>
      </c>
      <c r="AR230" t="str">
        <f>_xlfn.CONCAT(IF(MOD(Table3[[#Headers],[7]],2),"", ", 0x"), IFERROR(VLOOKUP(U230,Таблица1[],5,0),0))</f>
        <v>0</v>
      </c>
      <c r="AS230" t="str">
        <f>_xlfn.CONCAT(IF(MOD(Table3[[#Headers],[6]],2),"", ", 0x"), IFERROR(VLOOKUP(V230,Таблица1[],5,0),0))</f>
        <v>, 0x0</v>
      </c>
      <c r="AT230" t="str">
        <f>_xlfn.CONCAT(IF(MOD(Table3[[#Headers],[5]],2),"", ", 0x"), IFERROR(VLOOKUP(W230,Таблица1[],5,0),0))</f>
        <v>0</v>
      </c>
      <c r="AU230" t="str">
        <f>_xlfn.CONCAT(IF(MOD(Table3[[#Headers],[4]],2),"", ", 0x"), IFERROR(VLOOKUP(X230,Таблица1[],5,0),0))</f>
        <v>, 0x0</v>
      </c>
      <c r="AV230" t="str">
        <f>_xlfn.CONCAT(IF(MOD(Table3[[#Headers],[3]],2),"", ", 0x"), IFERROR(VLOOKUP(Y230,Таблица1[],5,0),0))</f>
        <v>0</v>
      </c>
      <c r="AW230" t="str">
        <f>_xlfn.CONCAT(IF(MOD(Table3[[#Headers],[2]],2),"", ", 0x"), IFERROR(VLOOKUP(Z230,Таблица1[],5,0),0))</f>
        <v>, 0x0</v>
      </c>
      <c r="AX230" t="str">
        <f>_xlfn.CONCAT(IF(MOD(Table3[[#Headers],[1]],2),"", ", 0x"), IFERROR(VLOOKUP(AA230,Таблица1[],5,0),0))</f>
        <v>0</v>
      </c>
    </row>
    <row r="231" spans="2:50" x14ac:dyDescent="0.45">
      <c r="B231" s="43">
        <v>64</v>
      </c>
      <c r="C231" s="43">
        <v>0</v>
      </c>
      <c r="D231" s="43">
        <v>20</v>
      </c>
      <c r="E231" s="43">
        <v>1</v>
      </c>
      <c r="F231" t="str">
        <f t="shared" si="5"/>
        <v xml:space="preserve">64,0,20,1 </v>
      </c>
      <c r="AC231" t="str">
        <f>CONCATENATE($X$2,F231,Table3[[#This Row],[20]],Table3[[#This Row],[19]],Table3[[#This Row],[18]],Table3[[#This Row],[17]],Table3[[#This Row],[16]],Table3[[#This Row],[15]],Table3[[#This Row],[14]],Table3[[#This Row],[13]],Table3[[#This Row],[12]],Table3[[#This Row],[11]],Table3[[#This Row],[10]],Table3[[#This Row],[9]],Table3[[#This Row],[8]],Table3[[#This Row],[7]],Table3[[#This Row],[6]],Table3[[#This Row],[5]],Table3[[#This Row],[4]],Table3[[#This Row],[3]],Table3[[#This Row],[2]],Table3[[#This Row],[1]])</f>
        <v>.DB   64,0,20,1 , 0x00, 0x00, 0x00, 0x00, 0x00, 0x00, 0x00, 0x00, 0x00, 0x00</v>
      </c>
      <c r="AD231" s="43" t="s">
        <v>24</v>
      </c>
      <c r="AE231" t="str">
        <f>_xlfn.CONCAT(IF(MOD(Table3[[#Headers],[20]],2),"", ", 0x"), IFERROR(VLOOKUP(H231,Таблица1[],5,0),0))</f>
        <v>, 0x0</v>
      </c>
      <c r="AF231" t="str">
        <f>_xlfn.CONCAT(IF(MOD(Table3[[#Headers],[19]],2),"", ", 0x"), IFERROR(VLOOKUP(I231,Таблица1[],5,0),0))</f>
        <v>0</v>
      </c>
      <c r="AG231" t="str">
        <f>_xlfn.CONCAT(IF(MOD(Table3[[#Headers],[18]],2),"", ", 0x"), IFERROR(VLOOKUP(J231,Таблица1[],5,0),0))</f>
        <v>, 0x0</v>
      </c>
      <c r="AH231" t="str">
        <f>_xlfn.CONCAT(IF(MOD(Table3[[#Headers],[17]],2),"", ", 0x"), IFERROR(VLOOKUP(K231,Таблица1[],5,0),0))</f>
        <v>0</v>
      </c>
      <c r="AI231" t="str">
        <f>_xlfn.CONCAT(IF(MOD(Table3[[#Headers],[16]],2),"", ", 0x"), IFERROR(VLOOKUP(L231,Таблица1[],5,0),0))</f>
        <v>, 0x0</v>
      </c>
      <c r="AJ231" t="str">
        <f>_xlfn.CONCAT(IF(MOD(Table3[[#Headers],[15]],2),"", ", 0x"), IFERROR(VLOOKUP(M231,Таблица1[],5,0),0))</f>
        <v>0</v>
      </c>
      <c r="AK231" t="str">
        <f>_xlfn.CONCAT(IF(MOD(Table3[[#Headers],[14]],2),"", ", 0x"), IFERROR(VLOOKUP(N231,Таблица1[],5,0),0))</f>
        <v>, 0x0</v>
      </c>
      <c r="AL231" t="str">
        <f>_xlfn.CONCAT(IF(MOD(Table3[[#Headers],[13]],2),"", ", 0x"), IFERROR(VLOOKUP(O231,Таблица1[],5,0),0))</f>
        <v>0</v>
      </c>
      <c r="AM231" t="str">
        <f>_xlfn.CONCAT(IF(MOD(Table3[[#Headers],[12]],2),"", ", 0x"), IFERROR(VLOOKUP(P231,Таблица1[],5,0),0))</f>
        <v>, 0x0</v>
      </c>
      <c r="AN231" t="str">
        <f>_xlfn.CONCAT(IF(MOD(Table3[[#Headers],[11]],2),"", ", 0x"), IFERROR(VLOOKUP(Q231,Таблица1[],5,0),0))</f>
        <v>0</v>
      </c>
      <c r="AO231" t="str">
        <f>_xlfn.CONCAT(IF(MOD(Table3[[#Headers],[10]],2),"", ", 0x"), IFERROR(VLOOKUP(R231,Таблица1[],5,0),0))</f>
        <v>, 0x0</v>
      </c>
      <c r="AP231" t="str">
        <f>_xlfn.CONCAT(IF(MOD(Table3[[#Headers],[9]],2),"", ", 0x"), IFERROR(VLOOKUP(S231,Таблица1[],5,0),0))</f>
        <v>0</v>
      </c>
      <c r="AQ231" t="str">
        <f>_xlfn.CONCAT(IF(MOD(Table3[[#Headers],[8]],2),"", ", 0x"), IFERROR(VLOOKUP(T231,Таблица1[],5,0),0))</f>
        <v>, 0x0</v>
      </c>
      <c r="AR231" t="str">
        <f>_xlfn.CONCAT(IF(MOD(Table3[[#Headers],[7]],2),"", ", 0x"), IFERROR(VLOOKUP(U231,Таблица1[],5,0),0))</f>
        <v>0</v>
      </c>
      <c r="AS231" t="str">
        <f>_xlfn.CONCAT(IF(MOD(Table3[[#Headers],[6]],2),"", ", 0x"), IFERROR(VLOOKUP(V231,Таблица1[],5,0),0))</f>
        <v>, 0x0</v>
      </c>
      <c r="AT231" t="str">
        <f>_xlfn.CONCAT(IF(MOD(Table3[[#Headers],[5]],2),"", ", 0x"), IFERROR(VLOOKUP(W231,Таблица1[],5,0),0))</f>
        <v>0</v>
      </c>
      <c r="AU231" t="str">
        <f>_xlfn.CONCAT(IF(MOD(Table3[[#Headers],[4]],2),"", ", 0x"), IFERROR(VLOOKUP(X231,Таблица1[],5,0),0))</f>
        <v>, 0x0</v>
      </c>
      <c r="AV231" t="str">
        <f>_xlfn.CONCAT(IF(MOD(Table3[[#Headers],[3]],2),"", ", 0x"), IFERROR(VLOOKUP(Y231,Таблица1[],5,0),0))</f>
        <v>0</v>
      </c>
      <c r="AW231" t="str">
        <f>_xlfn.CONCAT(IF(MOD(Table3[[#Headers],[2]],2),"", ", 0x"), IFERROR(VLOOKUP(Z231,Таблица1[],5,0),0))</f>
        <v>, 0x0</v>
      </c>
      <c r="AX231" t="str">
        <f>_xlfn.CONCAT(IF(MOD(Table3[[#Headers],[1]],2),"", ", 0x"), IFERROR(VLOOKUP(AA231,Таблица1[],5,0),0))</f>
        <v>0</v>
      </c>
    </row>
    <row r="232" spans="2:50" x14ac:dyDescent="0.45">
      <c r="B232" s="43">
        <v>64</v>
      </c>
      <c r="C232" s="43">
        <v>0</v>
      </c>
      <c r="D232" s="43">
        <v>20</v>
      </c>
      <c r="E232" s="43">
        <v>1</v>
      </c>
      <c r="F232" t="str">
        <f t="shared" si="5"/>
        <v xml:space="preserve">64,0,20,1 </v>
      </c>
      <c r="AC232" t="str">
        <f>CONCATENATE($X$2,F232,Table3[[#This Row],[20]],Table3[[#This Row],[19]],Table3[[#This Row],[18]],Table3[[#This Row],[17]],Table3[[#This Row],[16]],Table3[[#This Row],[15]],Table3[[#This Row],[14]],Table3[[#This Row],[13]],Table3[[#This Row],[12]],Table3[[#This Row],[11]],Table3[[#This Row],[10]],Table3[[#This Row],[9]],Table3[[#This Row],[8]],Table3[[#This Row],[7]],Table3[[#This Row],[6]],Table3[[#This Row],[5]],Table3[[#This Row],[4]],Table3[[#This Row],[3]],Table3[[#This Row],[2]],Table3[[#This Row],[1]])</f>
        <v>.DB   64,0,20,1 , 0x00, 0x00, 0x00, 0x00, 0x00, 0x00, 0x00, 0x00, 0x00, 0x00</v>
      </c>
      <c r="AD232" s="43" t="s">
        <v>24</v>
      </c>
      <c r="AE232" t="str">
        <f>_xlfn.CONCAT(IF(MOD(Table3[[#Headers],[20]],2),"", ", 0x"), IFERROR(VLOOKUP(H232,Таблица1[],5,0),0))</f>
        <v>, 0x0</v>
      </c>
      <c r="AF232" t="str">
        <f>_xlfn.CONCAT(IF(MOD(Table3[[#Headers],[19]],2),"", ", 0x"), IFERROR(VLOOKUP(I232,Таблица1[],5,0),0))</f>
        <v>0</v>
      </c>
      <c r="AG232" t="str">
        <f>_xlfn.CONCAT(IF(MOD(Table3[[#Headers],[18]],2),"", ", 0x"), IFERROR(VLOOKUP(J232,Таблица1[],5,0),0))</f>
        <v>, 0x0</v>
      </c>
      <c r="AH232" t="str">
        <f>_xlfn.CONCAT(IF(MOD(Table3[[#Headers],[17]],2),"", ", 0x"), IFERROR(VLOOKUP(K232,Таблица1[],5,0),0))</f>
        <v>0</v>
      </c>
      <c r="AI232" t="str">
        <f>_xlfn.CONCAT(IF(MOD(Table3[[#Headers],[16]],2),"", ", 0x"), IFERROR(VLOOKUP(L232,Таблица1[],5,0),0))</f>
        <v>, 0x0</v>
      </c>
      <c r="AJ232" t="str">
        <f>_xlfn.CONCAT(IF(MOD(Table3[[#Headers],[15]],2),"", ", 0x"), IFERROR(VLOOKUP(M232,Таблица1[],5,0),0))</f>
        <v>0</v>
      </c>
      <c r="AK232" t="str">
        <f>_xlfn.CONCAT(IF(MOD(Table3[[#Headers],[14]],2),"", ", 0x"), IFERROR(VLOOKUP(N232,Таблица1[],5,0),0))</f>
        <v>, 0x0</v>
      </c>
      <c r="AL232" t="str">
        <f>_xlfn.CONCAT(IF(MOD(Table3[[#Headers],[13]],2),"", ", 0x"), IFERROR(VLOOKUP(O232,Таблица1[],5,0),0))</f>
        <v>0</v>
      </c>
      <c r="AM232" t="str">
        <f>_xlfn.CONCAT(IF(MOD(Table3[[#Headers],[12]],2),"", ", 0x"), IFERROR(VLOOKUP(P232,Таблица1[],5,0),0))</f>
        <v>, 0x0</v>
      </c>
      <c r="AN232" t="str">
        <f>_xlfn.CONCAT(IF(MOD(Table3[[#Headers],[11]],2),"", ", 0x"), IFERROR(VLOOKUP(Q232,Таблица1[],5,0),0))</f>
        <v>0</v>
      </c>
      <c r="AO232" t="str">
        <f>_xlfn.CONCAT(IF(MOD(Table3[[#Headers],[10]],2),"", ", 0x"), IFERROR(VLOOKUP(R232,Таблица1[],5,0),0))</f>
        <v>, 0x0</v>
      </c>
      <c r="AP232" t="str">
        <f>_xlfn.CONCAT(IF(MOD(Table3[[#Headers],[9]],2),"", ", 0x"), IFERROR(VLOOKUP(S232,Таблица1[],5,0),0))</f>
        <v>0</v>
      </c>
      <c r="AQ232" t="str">
        <f>_xlfn.CONCAT(IF(MOD(Table3[[#Headers],[8]],2),"", ", 0x"), IFERROR(VLOOKUP(T232,Таблица1[],5,0),0))</f>
        <v>, 0x0</v>
      </c>
      <c r="AR232" t="str">
        <f>_xlfn.CONCAT(IF(MOD(Table3[[#Headers],[7]],2),"", ", 0x"), IFERROR(VLOOKUP(U232,Таблица1[],5,0),0))</f>
        <v>0</v>
      </c>
      <c r="AS232" t="str">
        <f>_xlfn.CONCAT(IF(MOD(Table3[[#Headers],[6]],2),"", ", 0x"), IFERROR(VLOOKUP(V232,Таблица1[],5,0),0))</f>
        <v>, 0x0</v>
      </c>
      <c r="AT232" t="str">
        <f>_xlfn.CONCAT(IF(MOD(Table3[[#Headers],[5]],2),"", ", 0x"), IFERROR(VLOOKUP(W232,Таблица1[],5,0),0))</f>
        <v>0</v>
      </c>
      <c r="AU232" t="str">
        <f>_xlfn.CONCAT(IF(MOD(Table3[[#Headers],[4]],2),"", ", 0x"), IFERROR(VLOOKUP(X232,Таблица1[],5,0),0))</f>
        <v>, 0x0</v>
      </c>
      <c r="AV232" t="str">
        <f>_xlfn.CONCAT(IF(MOD(Table3[[#Headers],[3]],2),"", ", 0x"), IFERROR(VLOOKUP(Y232,Таблица1[],5,0),0))</f>
        <v>0</v>
      </c>
      <c r="AW232" t="str">
        <f>_xlfn.CONCAT(IF(MOD(Table3[[#Headers],[2]],2),"", ", 0x"), IFERROR(VLOOKUP(Z232,Таблица1[],5,0),0))</f>
        <v>, 0x0</v>
      </c>
      <c r="AX232" t="str">
        <f>_xlfn.CONCAT(IF(MOD(Table3[[#Headers],[1]],2),"", ", 0x"), IFERROR(VLOOKUP(AA232,Таблица1[],5,0),0))</f>
        <v>0</v>
      </c>
    </row>
    <row r="233" spans="2:50" x14ac:dyDescent="0.45">
      <c r="B233" s="43">
        <v>64</v>
      </c>
      <c r="C233" s="43">
        <v>0</v>
      </c>
      <c r="D233" s="43">
        <v>20</v>
      </c>
      <c r="E233" s="43">
        <v>1</v>
      </c>
      <c r="F233" t="str">
        <f t="shared" si="5"/>
        <v xml:space="preserve">64,0,20,1 </v>
      </c>
      <c r="AC233" t="str">
        <f>CONCATENATE($X$2,F233,Table3[[#This Row],[20]],Table3[[#This Row],[19]],Table3[[#This Row],[18]],Table3[[#This Row],[17]],Table3[[#This Row],[16]],Table3[[#This Row],[15]],Table3[[#This Row],[14]],Table3[[#This Row],[13]],Table3[[#This Row],[12]],Table3[[#This Row],[11]],Table3[[#This Row],[10]],Table3[[#This Row],[9]],Table3[[#This Row],[8]],Table3[[#This Row],[7]],Table3[[#This Row],[6]],Table3[[#This Row],[5]],Table3[[#This Row],[4]],Table3[[#This Row],[3]],Table3[[#This Row],[2]],Table3[[#This Row],[1]])</f>
        <v>.DB   64,0,20,1 , 0x00, 0x00, 0x00, 0x00, 0x00, 0x00, 0x00, 0x00, 0x00, 0x00</v>
      </c>
      <c r="AD233" s="43" t="s">
        <v>24</v>
      </c>
      <c r="AE233" t="str">
        <f>_xlfn.CONCAT(IF(MOD(Table3[[#Headers],[20]],2),"", ", 0x"), IFERROR(VLOOKUP(H233,Таблица1[],5,0),0))</f>
        <v>, 0x0</v>
      </c>
      <c r="AF233" t="str">
        <f>_xlfn.CONCAT(IF(MOD(Table3[[#Headers],[19]],2),"", ", 0x"), IFERROR(VLOOKUP(I233,Таблица1[],5,0),0))</f>
        <v>0</v>
      </c>
      <c r="AG233" t="str">
        <f>_xlfn.CONCAT(IF(MOD(Table3[[#Headers],[18]],2),"", ", 0x"), IFERROR(VLOOKUP(J233,Таблица1[],5,0),0))</f>
        <v>, 0x0</v>
      </c>
      <c r="AH233" t="str">
        <f>_xlfn.CONCAT(IF(MOD(Table3[[#Headers],[17]],2),"", ", 0x"), IFERROR(VLOOKUP(K233,Таблица1[],5,0),0))</f>
        <v>0</v>
      </c>
      <c r="AI233" t="str">
        <f>_xlfn.CONCAT(IF(MOD(Table3[[#Headers],[16]],2),"", ", 0x"), IFERROR(VLOOKUP(L233,Таблица1[],5,0),0))</f>
        <v>, 0x0</v>
      </c>
      <c r="AJ233" t="str">
        <f>_xlfn.CONCAT(IF(MOD(Table3[[#Headers],[15]],2),"", ", 0x"), IFERROR(VLOOKUP(M233,Таблица1[],5,0),0))</f>
        <v>0</v>
      </c>
      <c r="AK233" t="str">
        <f>_xlfn.CONCAT(IF(MOD(Table3[[#Headers],[14]],2),"", ", 0x"), IFERROR(VLOOKUP(N233,Таблица1[],5,0),0))</f>
        <v>, 0x0</v>
      </c>
      <c r="AL233" t="str">
        <f>_xlfn.CONCAT(IF(MOD(Table3[[#Headers],[13]],2),"", ", 0x"), IFERROR(VLOOKUP(O233,Таблица1[],5,0),0))</f>
        <v>0</v>
      </c>
      <c r="AM233" t="str">
        <f>_xlfn.CONCAT(IF(MOD(Table3[[#Headers],[12]],2),"", ", 0x"), IFERROR(VLOOKUP(P233,Таблица1[],5,0),0))</f>
        <v>, 0x0</v>
      </c>
      <c r="AN233" t="str">
        <f>_xlfn.CONCAT(IF(MOD(Table3[[#Headers],[11]],2),"", ", 0x"), IFERROR(VLOOKUP(Q233,Таблица1[],5,0),0))</f>
        <v>0</v>
      </c>
      <c r="AO233" t="str">
        <f>_xlfn.CONCAT(IF(MOD(Table3[[#Headers],[10]],2),"", ", 0x"), IFERROR(VLOOKUP(R233,Таблица1[],5,0),0))</f>
        <v>, 0x0</v>
      </c>
      <c r="AP233" t="str">
        <f>_xlfn.CONCAT(IF(MOD(Table3[[#Headers],[9]],2),"", ", 0x"), IFERROR(VLOOKUP(S233,Таблица1[],5,0),0))</f>
        <v>0</v>
      </c>
      <c r="AQ233" t="str">
        <f>_xlfn.CONCAT(IF(MOD(Table3[[#Headers],[8]],2),"", ", 0x"), IFERROR(VLOOKUP(T233,Таблица1[],5,0),0))</f>
        <v>, 0x0</v>
      </c>
      <c r="AR233" t="str">
        <f>_xlfn.CONCAT(IF(MOD(Table3[[#Headers],[7]],2),"", ", 0x"), IFERROR(VLOOKUP(U233,Таблица1[],5,0),0))</f>
        <v>0</v>
      </c>
      <c r="AS233" t="str">
        <f>_xlfn.CONCAT(IF(MOD(Table3[[#Headers],[6]],2),"", ", 0x"), IFERROR(VLOOKUP(V233,Таблица1[],5,0),0))</f>
        <v>, 0x0</v>
      </c>
      <c r="AT233" t="str">
        <f>_xlfn.CONCAT(IF(MOD(Table3[[#Headers],[5]],2),"", ", 0x"), IFERROR(VLOOKUP(W233,Таблица1[],5,0),0))</f>
        <v>0</v>
      </c>
      <c r="AU233" t="str">
        <f>_xlfn.CONCAT(IF(MOD(Table3[[#Headers],[4]],2),"", ", 0x"), IFERROR(VLOOKUP(X233,Таблица1[],5,0),0))</f>
        <v>, 0x0</v>
      </c>
      <c r="AV233" t="str">
        <f>_xlfn.CONCAT(IF(MOD(Table3[[#Headers],[3]],2),"", ", 0x"), IFERROR(VLOOKUP(Y233,Таблица1[],5,0),0))</f>
        <v>0</v>
      </c>
      <c r="AW233" t="str">
        <f>_xlfn.CONCAT(IF(MOD(Table3[[#Headers],[2]],2),"", ", 0x"), IFERROR(VLOOKUP(Z233,Таблица1[],5,0),0))</f>
        <v>, 0x0</v>
      </c>
      <c r="AX233" t="str">
        <f>_xlfn.CONCAT(IF(MOD(Table3[[#Headers],[1]],2),"", ", 0x"), IFERROR(VLOOKUP(AA233,Таблица1[],5,0),0))</f>
        <v>0</v>
      </c>
    </row>
    <row r="234" spans="2:50" x14ac:dyDescent="0.45">
      <c r="B234" s="43">
        <v>64</v>
      </c>
      <c r="C234" s="43">
        <v>0</v>
      </c>
      <c r="D234" s="43">
        <v>20</v>
      </c>
      <c r="E234" s="43">
        <v>1</v>
      </c>
      <c r="F234" t="str">
        <f t="shared" si="5"/>
        <v xml:space="preserve">64,0,20,1 </v>
      </c>
      <c r="AC234" t="str">
        <f>CONCATENATE($X$2,F234,Table3[[#This Row],[20]],Table3[[#This Row],[19]],Table3[[#This Row],[18]],Table3[[#This Row],[17]],Table3[[#This Row],[16]],Table3[[#This Row],[15]],Table3[[#This Row],[14]],Table3[[#This Row],[13]],Table3[[#This Row],[12]],Table3[[#This Row],[11]],Table3[[#This Row],[10]],Table3[[#This Row],[9]],Table3[[#This Row],[8]],Table3[[#This Row],[7]],Table3[[#This Row],[6]],Table3[[#This Row],[5]],Table3[[#This Row],[4]],Table3[[#This Row],[3]],Table3[[#This Row],[2]],Table3[[#This Row],[1]])</f>
        <v>.DB   64,0,20,1 , 0x00, 0x00, 0x00, 0x00, 0x00, 0x00, 0x00, 0x00, 0x00, 0x00</v>
      </c>
      <c r="AD234" s="43" t="s">
        <v>24</v>
      </c>
      <c r="AE234" t="str">
        <f>_xlfn.CONCAT(IF(MOD(Table3[[#Headers],[20]],2),"", ", 0x"), IFERROR(VLOOKUP(H234,Таблица1[],5,0),0))</f>
        <v>, 0x0</v>
      </c>
      <c r="AF234" t="str">
        <f>_xlfn.CONCAT(IF(MOD(Table3[[#Headers],[19]],2),"", ", 0x"), IFERROR(VLOOKUP(I234,Таблица1[],5,0),0))</f>
        <v>0</v>
      </c>
      <c r="AG234" t="str">
        <f>_xlfn.CONCAT(IF(MOD(Table3[[#Headers],[18]],2),"", ", 0x"), IFERROR(VLOOKUP(J234,Таблица1[],5,0),0))</f>
        <v>, 0x0</v>
      </c>
      <c r="AH234" t="str">
        <f>_xlfn.CONCAT(IF(MOD(Table3[[#Headers],[17]],2),"", ", 0x"), IFERROR(VLOOKUP(K234,Таблица1[],5,0),0))</f>
        <v>0</v>
      </c>
      <c r="AI234" t="str">
        <f>_xlfn.CONCAT(IF(MOD(Table3[[#Headers],[16]],2),"", ", 0x"), IFERROR(VLOOKUP(L234,Таблица1[],5,0),0))</f>
        <v>, 0x0</v>
      </c>
      <c r="AJ234" t="str">
        <f>_xlfn.CONCAT(IF(MOD(Table3[[#Headers],[15]],2),"", ", 0x"), IFERROR(VLOOKUP(M234,Таблица1[],5,0),0))</f>
        <v>0</v>
      </c>
      <c r="AK234" t="str">
        <f>_xlfn.CONCAT(IF(MOD(Table3[[#Headers],[14]],2),"", ", 0x"), IFERROR(VLOOKUP(N234,Таблица1[],5,0),0))</f>
        <v>, 0x0</v>
      </c>
      <c r="AL234" t="str">
        <f>_xlfn.CONCAT(IF(MOD(Table3[[#Headers],[13]],2),"", ", 0x"), IFERROR(VLOOKUP(O234,Таблица1[],5,0),0))</f>
        <v>0</v>
      </c>
      <c r="AM234" t="str">
        <f>_xlfn.CONCAT(IF(MOD(Table3[[#Headers],[12]],2),"", ", 0x"), IFERROR(VLOOKUP(P234,Таблица1[],5,0),0))</f>
        <v>, 0x0</v>
      </c>
      <c r="AN234" t="str">
        <f>_xlfn.CONCAT(IF(MOD(Table3[[#Headers],[11]],2),"", ", 0x"), IFERROR(VLOOKUP(Q234,Таблица1[],5,0),0))</f>
        <v>0</v>
      </c>
      <c r="AO234" t="str">
        <f>_xlfn.CONCAT(IF(MOD(Table3[[#Headers],[10]],2),"", ", 0x"), IFERROR(VLOOKUP(R234,Таблица1[],5,0),0))</f>
        <v>, 0x0</v>
      </c>
      <c r="AP234" t="str">
        <f>_xlfn.CONCAT(IF(MOD(Table3[[#Headers],[9]],2),"", ", 0x"), IFERROR(VLOOKUP(S234,Таблица1[],5,0),0))</f>
        <v>0</v>
      </c>
      <c r="AQ234" t="str">
        <f>_xlfn.CONCAT(IF(MOD(Table3[[#Headers],[8]],2),"", ", 0x"), IFERROR(VLOOKUP(T234,Таблица1[],5,0),0))</f>
        <v>, 0x0</v>
      </c>
      <c r="AR234" t="str">
        <f>_xlfn.CONCAT(IF(MOD(Table3[[#Headers],[7]],2),"", ", 0x"), IFERROR(VLOOKUP(U234,Таблица1[],5,0),0))</f>
        <v>0</v>
      </c>
      <c r="AS234" t="str">
        <f>_xlfn.CONCAT(IF(MOD(Table3[[#Headers],[6]],2),"", ", 0x"), IFERROR(VLOOKUP(V234,Таблица1[],5,0),0))</f>
        <v>, 0x0</v>
      </c>
      <c r="AT234" t="str">
        <f>_xlfn.CONCAT(IF(MOD(Table3[[#Headers],[5]],2),"", ", 0x"), IFERROR(VLOOKUP(W234,Таблица1[],5,0),0))</f>
        <v>0</v>
      </c>
      <c r="AU234" t="str">
        <f>_xlfn.CONCAT(IF(MOD(Table3[[#Headers],[4]],2),"", ", 0x"), IFERROR(VLOOKUP(X234,Таблица1[],5,0),0))</f>
        <v>, 0x0</v>
      </c>
      <c r="AV234" t="str">
        <f>_xlfn.CONCAT(IF(MOD(Table3[[#Headers],[3]],2),"", ", 0x"), IFERROR(VLOOKUP(Y234,Таблица1[],5,0),0))</f>
        <v>0</v>
      </c>
      <c r="AW234" t="str">
        <f>_xlfn.CONCAT(IF(MOD(Table3[[#Headers],[2]],2),"", ", 0x"), IFERROR(VLOOKUP(Z234,Таблица1[],5,0),0))</f>
        <v>, 0x0</v>
      </c>
      <c r="AX234" t="str">
        <f>_xlfn.CONCAT(IF(MOD(Table3[[#Headers],[1]],2),"", ", 0x"), IFERROR(VLOOKUP(AA234,Таблица1[],5,0),0))</f>
        <v>0</v>
      </c>
    </row>
    <row r="235" spans="2:50" x14ac:dyDescent="0.45">
      <c r="B235" s="43">
        <v>64</v>
      </c>
      <c r="C235" s="43">
        <v>0</v>
      </c>
      <c r="D235" s="43">
        <v>20</v>
      </c>
      <c r="E235" s="43">
        <v>1</v>
      </c>
      <c r="F235" t="str">
        <f t="shared" si="5"/>
        <v xml:space="preserve">64,0,20,1 </v>
      </c>
      <c r="AC235" t="str">
        <f>CONCATENATE($X$2,F235,Table3[[#This Row],[20]],Table3[[#This Row],[19]],Table3[[#This Row],[18]],Table3[[#This Row],[17]],Table3[[#This Row],[16]],Table3[[#This Row],[15]],Table3[[#This Row],[14]],Table3[[#This Row],[13]],Table3[[#This Row],[12]],Table3[[#This Row],[11]],Table3[[#This Row],[10]],Table3[[#This Row],[9]],Table3[[#This Row],[8]],Table3[[#This Row],[7]],Table3[[#This Row],[6]],Table3[[#This Row],[5]],Table3[[#This Row],[4]],Table3[[#This Row],[3]],Table3[[#This Row],[2]],Table3[[#This Row],[1]])</f>
        <v>.DB   64,0,20,1 , 0x00, 0x00, 0x00, 0x00, 0x00, 0x00, 0x00, 0x00, 0x00, 0x00</v>
      </c>
      <c r="AD235" s="43" t="s">
        <v>24</v>
      </c>
      <c r="AE235" t="str">
        <f>_xlfn.CONCAT(IF(MOD(Table3[[#Headers],[20]],2),"", ", 0x"), IFERROR(VLOOKUP(H235,Таблица1[],5,0),0))</f>
        <v>, 0x0</v>
      </c>
      <c r="AF235" t="str">
        <f>_xlfn.CONCAT(IF(MOD(Table3[[#Headers],[19]],2),"", ", 0x"), IFERROR(VLOOKUP(I235,Таблица1[],5,0),0))</f>
        <v>0</v>
      </c>
      <c r="AG235" t="str">
        <f>_xlfn.CONCAT(IF(MOD(Table3[[#Headers],[18]],2),"", ", 0x"), IFERROR(VLOOKUP(J235,Таблица1[],5,0),0))</f>
        <v>, 0x0</v>
      </c>
      <c r="AH235" t="str">
        <f>_xlfn.CONCAT(IF(MOD(Table3[[#Headers],[17]],2),"", ", 0x"), IFERROR(VLOOKUP(K235,Таблица1[],5,0),0))</f>
        <v>0</v>
      </c>
      <c r="AI235" t="str">
        <f>_xlfn.CONCAT(IF(MOD(Table3[[#Headers],[16]],2),"", ", 0x"), IFERROR(VLOOKUP(L235,Таблица1[],5,0),0))</f>
        <v>, 0x0</v>
      </c>
      <c r="AJ235" t="str">
        <f>_xlfn.CONCAT(IF(MOD(Table3[[#Headers],[15]],2),"", ", 0x"), IFERROR(VLOOKUP(M235,Таблица1[],5,0),0))</f>
        <v>0</v>
      </c>
      <c r="AK235" t="str">
        <f>_xlfn.CONCAT(IF(MOD(Table3[[#Headers],[14]],2),"", ", 0x"), IFERROR(VLOOKUP(N235,Таблица1[],5,0),0))</f>
        <v>, 0x0</v>
      </c>
      <c r="AL235" t="str">
        <f>_xlfn.CONCAT(IF(MOD(Table3[[#Headers],[13]],2),"", ", 0x"), IFERROR(VLOOKUP(O235,Таблица1[],5,0),0))</f>
        <v>0</v>
      </c>
      <c r="AM235" t="str">
        <f>_xlfn.CONCAT(IF(MOD(Table3[[#Headers],[12]],2),"", ", 0x"), IFERROR(VLOOKUP(P235,Таблица1[],5,0),0))</f>
        <v>, 0x0</v>
      </c>
      <c r="AN235" t="str">
        <f>_xlfn.CONCAT(IF(MOD(Table3[[#Headers],[11]],2),"", ", 0x"), IFERROR(VLOOKUP(Q235,Таблица1[],5,0),0))</f>
        <v>0</v>
      </c>
      <c r="AO235" t="str">
        <f>_xlfn.CONCAT(IF(MOD(Table3[[#Headers],[10]],2),"", ", 0x"), IFERROR(VLOOKUP(R235,Таблица1[],5,0),0))</f>
        <v>, 0x0</v>
      </c>
      <c r="AP235" t="str">
        <f>_xlfn.CONCAT(IF(MOD(Table3[[#Headers],[9]],2),"", ", 0x"), IFERROR(VLOOKUP(S235,Таблица1[],5,0),0))</f>
        <v>0</v>
      </c>
      <c r="AQ235" t="str">
        <f>_xlfn.CONCAT(IF(MOD(Table3[[#Headers],[8]],2),"", ", 0x"), IFERROR(VLOOKUP(T235,Таблица1[],5,0),0))</f>
        <v>, 0x0</v>
      </c>
      <c r="AR235" t="str">
        <f>_xlfn.CONCAT(IF(MOD(Table3[[#Headers],[7]],2),"", ", 0x"), IFERROR(VLOOKUP(U235,Таблица1[],5,0),0))</f>
        <v>0</v>
      </c>
      <c r="AS235" t="str">
        <f>_xlfn.CONCAT(IF(MOD(Table3[[#Headers],[6]],2),"", ", 0x"), IFERROR(VLOOKUP(V235,Таблица1[],5,0),0))</f>
        <v>, 0x0</v>
      </c>
      <c r="AT235" t="str">
        <f>_xlfn.CONCAT(IF(MOD(Table3[[#Headers],[5]],2),"", ", 0x"), IFERROR(VLOOKUP(W235,Таблица1[],5,0),0))</f>
        <v>0</v>
      </c>
      <c r="AU235" t="str">
        <f>_xlfn.CONCAT(IF(MOD(Table3[[#Headers],[4]],2),"", ", 0x"), IFERROR(VLOOKUP(X235,Таблица1[],5,0),0))</f>
        <v>, 0x0</v>
      </c>
      <c r="AV235" t="str">
        <f>_xlfn.CONCAT(IF(MOD(Table3[[#Headers],[3]],2),"", ", 0x"), IFERROR(VLOOKUP(Y235,Таблица1[],5,0),0))</f>
        <v>0</v>
      </c>
      <c r="AW235" t="str">
        <f>_xlfn.CONCAT(IF(MOD(Table3[[#Headers],[2]],2),"", ", 0x"), IFERROR(VLOOKUP(Z235,Таблица1[],5,0),0))</f>
        <v>, 0x0</v>
      </c>
      <c r="AX235" t="str">
        <f>_xlfn.CONCAT(IF(MOD(Table3[[#Headers],[1]],2),"", ", 0x"), IFERROR(VLOOKUP(AA235,Таблица1[],5,0),0))</f>
        <v>0</v>
      </c>
    </row>
    <row r="236" spans="2:50" x14ac:dyDescent="0.45">
      <c r="B236" s="43">
        <v>64</v>
      </c>
      <c r="C236" s="43">
        <v>0</v>
      </c>
      <c r="D236" s="43">
        <v>20</v>
      </c>
      <c r="E236" s="43">
        <v>1</v>
      </c>
      <c r="F236" t="str">
        <f t="shared" si="5"/>
        <v xml:space="preserve">64,0,20,1 </v>
      </c>
      <c r="AC236" t="str">
        <f>CONCATENATE($X$2,F236,Table3[[#This Row],[20]],Table3[[#This Row],[19]],Table3[[#This Row],[18]],Table3[[#This Row],[17]],Table3[[#This Row],[16]],Table3[[#This Row],[15]],Table3[[#This Row],[14]],Table3[[#This Row],[13]],Table3[[#This Row],[12]],Table3[[#This Row],[11]],Table3[[#This Row],[10]],Table3[[#This Row],[9]],Table3[[#This Row],[8]],Table3[[#This Row],[7]],Table3[[#This Row],[6]],Table3[[#This Row],[5]],Table3[[#This Row],[4]],Table3[[#This Row],[3]],Table3[[#This Row],[2]],Table3[[#This Row],[1]])</f>
        <v>.DB   64,0,20,1 , 0x00, 0x00, 0x00, 0x00, 0x00, 0x00, 0x00, 0x00, 0x00, 0x00</v>
      </c>
      <c r="AD236" s="43" t="s">
        <v>24</v>
      </c>
      <c r="AE236" t="str">
        <f>_xlfn.CONCAT(IF(MOD(Table3[[#Headers],[20]],2),"", ", 0x"), IFERROR(VLOOKUP(H236,Таблица1[],5,0),0))</f>
        <v>, 0x0</v>
      </c>
      <c r="AF236" t="str">
        <f>_xlfn.CONCAT(IF(MOD(Table3[[#Headers],[19]],2),"", ", 0x"), IFERROR(VLOOKUP(I236,Таблица1[],5,0),0))</f>
        <v>0</v>
      </c>
      <c r="AG236" t="str">
        <f>_xlfn.CONCAT(IF(MOD(Table3[[#Headers],[18]],2),"", ", 0x"), IFERROR(VLOOKUP(J236,Таблица1[],5,0),0))</f>
        <v>, 0x0</v>
      </c>
      <c r="AH236" t="str">
        <f>_xlfn.CONCAT(IF(MOD(Table3[[#Headers],[17]],2),"", ", 0x"), IFERROR(VLOOKUP(K236,Таблица1[],5,0),0))</f>
        <v>0</v>
      </c>
      <c r="AI236" t="str">
        <f>_xlfn.CONCAT(IF(MOD(Table3[[#Headers],[16]],2),"", ", 0x"), IFERROR(VLOOKUP(L236,Таблица1[],5,0),0))</f>
        <v>, 0x0</v>
      </c>
      <c r="AJ236" t="str">
        <f>_xlfn.CONCAT(IF(MOD(Table3[[#Headers],[15]],2),"", ", 0x"), IFERROR(VLOOKUP(M236,Таблица1[],5,0),0))</f>
        <v>0</v>
      </c>
      <c r="AK236" t="str">
        <f>_xlfn.CONCAT(IF(MOD(Table3[[#Headers],[14]],2),"", ", 0x"), IFERROR(VLOOKUP(N236,Таблица1[],5,0),0))</f>
        <v>, 0x0</v>
      </c>
      <c r="AL236" t="str">
        <f>_xlfn.CONCAT(IF(MOD(Table3[[#Headers],[13]],2),"", ", 0x"), IFERROR(VLOOKUP(O236,Таблица1[],5,0),0))</f>
        <v>0</v>
      </c>
      <c r="AM236" t="str">
        <f>_xlfn.CONCAT(IF(MOD(Table3[[#Headers],[12]],2),"", ", 0x"), IFERROR(VLOOKUP(P236,Таблица1[],5,0),0))</f>
        <v>, 0x0</v>
      </c>
      <c r="AN236" t="str">
        <f>_xlfn.CONCAT(IF(MOD(Table3[[#Headers],[11]],2),"", ", 0x"), IFERROR(VLOOKUP(Q236,Таблица1[],5,0),0))</f>
        <v>0</v>
      </c>
      <c r="AO236" t="str">
        <f>_xlfn.CONCAT(IF(MOD(Table3[[#Headers],[10]],2),"", ", 0x"), IFERROR(VLOOKUP(R236,Таблица1[],5,0),0))</f>
        <v>, 0x0</v>
      </c>
      <c r="AP236" t="str">
        <f>_xlfn.CONCAT(IF(MOD(Table3[[#Headers],[9]],2),"", ", 0x"), IFERROR(VLOOKUP(S236,Таблица1[],5,0),0))</f>
        <v>0</v>
      </c>
      <c r="AQ236" t="str">
        <f>_xlfn.CONCAT(IF(MOD(Table3[[#Headers],[8]],2),"", ", 0x"), IFERROR(VLOOKUP(T236,Таблица1[],5,0),0))</f>
        <v>, 0x0</v>
      </c>
      <c r="AR236" t="str">
        <f>_xlfn.CONCAT(IF(MOD(Table3[[#Headers],[7]],2),"", ", 0x"), IFERROR(VLOOKUP(U236,Таблица1[],5,0),0))</f>
        <v>0</v>
      </c>
      <c r="AS236" t="str">
        <f>_xlfn.CONCAT(IF(MOD(Table3[[#Headers],[6]],2),"", ", 0x"), IFERROR(VLOOKUP(V236,Таблица1[],5,0),0))</f>
        <v>, 0x0</v>
      </c>
      <c r="AT236" t="str">
        <f>_xlfn.CONCAT(IF(MOD(Table3[[#Headers],[5]],2),"", ", 0x"), IFERROR(VLOOKUP(W236,Таблица1[],5,0),0))</f>
        <v>0</v>
      </c>
      <c r="AU236" t="str">
        <f>_xlfn.CONCAT(IF(MOD(Table3[[#Headers],[4]],2),"", ", 0x"), IFERROR(VLOOKUP(X236,Таблица1[],5,0),0))</f>
        <v>, 0x0</v>
      </c>
      <c r="AV236" t="str">
        <f>_xlfn.CONCAT(IF(MOD(Table3[[#Headers],[3]],2),"", ", 0x"), IFERROR(VLOOKUP(Y236,Таблица1[],5,0),0))</f>
        <v>0</v>
      </c>
      <c r="AW236" t="str">
        <f>_xlfn.CONCAT(IF(MOD(Table3[[#Headers],[2]],2),"", ", 0x"), IFERROR(VLOOKUP(Z236,Таблица1[],5,0),0))</f>
        <v>, 0x0</v>
      </c>
      <c r="AX236" t="str">
        <f>_xlfn.CONCAT(IF(MOD(Table3[[#Headers],[1]],2),"", ", 0x"), IFERROR(VLOOKUP(AA236,Таблица1[],5,0),0))</f>
        <v>0</v>
      </c>
    </row>
    <row r="237" spans="2:50" x14ac:dyDescent="0.45">
      <c r="B237" s="43">
        <v>64</v>
      </c>
      <c r="C237" s="43">
        <v>0</v>
      </c>
      <c r="D237" s="43">
        <v>20</v>
      </c>
      <c r="E237" s="43">
        <v>1</v>
      </c>
      <c r="F237" t="str">
        <f t="shared" si="5"/>
        <v xml:space="preserve">64,0,20,1 </v>
      </c>
      <c r="AC237" t="str">
        <f>CONCATENATE($X$2,F237,Table3[[#This Row],[20]],Table3[[#This Row],[19]],Table3[[#This Row],[18]],Table3[[#This Row],[17]],Table3[[#This Row],[16]],Table3[[#This Row],[15]],Table3[[#This Row],[14]],Table3[[#This Row],[13]],Table3[[#This Row],[12]],Table3[[#This Row],[11]],Table3[[#This Row],[10]],Table3[[#This Row],[9]],Table3[[#This Row],[8]],Table3[[#This Row],[7]],Table3[[#This Row],[6]],Table3[[#This Row],[5]],Table3[[#This Row],[4]],Table3[[#This Row],[3]],Table3[[#This Row],[2]],Table3[[#This Row],[1]])</f>
        <v>.DB   64,0,20,1 , 0x00, 0x00, 0x00, 0x00, 0x00, 0x00, 0x00, 0x00, 0x00, 0x00</v>
      </c>
      <c r="AD237" s="43" t="s">
        <v>24</v>
      </c>
      <c r="AE237" t="str">
        <f>_xlfn.CONCAT(IF(MOD(Table3[[#Headers],[20]],2),"", ", 0x"), IFERROR(VLOOKUP(H237,Таблица1[],5,0),0))</f>
        <v>, 0x0</v>
      </c>
      <c r="AF237" t="str">
        <f>_xlfn.CONCAT(IF(MOD(Table3[[#Headers],[19]],2),"", ", 0x"), IFERROR(VLOOKUP(I237,Таблица1[],5,0),0))</f>
        <v>0</v>
      </c>
      <c r="AG237" t="str">
        <f>_xlfn.CONCAT(IF(MOD(Table3[[#Headers],[18]],2),"", ", 0x"), IFERROR(VLOOKUP(J237,Таблица1[],5,0),0))</f>
        <v>, 0x0</v>
      </c>
      <c r="AH237" t="str">
        <f>_xlfn.CONCAT(IF(MOD(Table3[[#Headers],[17]],2),"", ", 0x"), IFERROR(VLOOKUP(K237,Таблица1[],5,0),0))</f>
        <v>0</v>
      </c>
      <c r="AI237" t="str">
        <f>_xlfn.CONCAT(IF(MOD(Table3[[#Headers],[16]],2),"", ", 0x"), IFERROR(VLOOKUP(L237,Таблица1[],5,0),0))</f>
        <v>, 0x0</v>
      </c>
      <c r="AJ237" t="str">
        <f>_xlfn.CONCAT(IF(MOD(Table3[[#Headers],[15]],2),"", ", 0x"), IFERROR(VLOOKUP(M237,Таблица1[],5,0),0))</f>
        <v>0</v>
      </c>
      <c r="AK237" t="str">
        <f>_xlfn.CONCAT(IF(MOD(Table3[[#Headers],[14]],2),"", ", 0x"), IFERROR(VLOOKUP(N237,Таблица1[],5,0),0))</f>
        <v>, 0x0</v>
      </c>
      <c r="AL237" t="str">
        <f>_xlfn.CONCAT(IF(MOD(Table3[[#Headers],[13]],2),"", ", 0x"), IFERROR(VLOOKUP(O237,Таблица1[],5,0),0))</f>
        <v>0</v>
      </c>
      <c r="AM237" t="str">
        <f>_xlfn.CONCAT(IF(MOD(Table3[[#Headers],[12]],2),"", ", 0x"), IFERROR(VLOOKUP(P237,Таблица1[],5,0),0))</f>
        <v>, 0x0</v>
      </c>
      <c r="AN237" t="str">
        <f>_xlfn.CONCAT(IF(MOD(Table3[[#Headers],[11]],2),"", ", 0x"), IFERROR(VLOOKUP(Q237,Таблица1[],5,0),0))</f>
        <v>0</v>
      </c>
      <c r="AO237" t="str">
        <f>_xlfn.CONCAT(IF(MOD(Table3[[#Headers],[10]],2),"", ", 0x"), IFERROR(VLOOKUP(R237,Таблица1[],5,0),0))</f>
        <v>, 0x0</v>
      </c>
      <c r="AP237" t="str">
        <f>_xlfn.CONCAT(IF(MOD(Table3[[#Headers],[9]],2),"", ", 0x"), IFERROR(VLOOKUP(S237,Таблица1[],5,0),0))</f>
        <v>0</v>
      </c>
      <c r="AQ237" t="str">
        <f>_xlfn.CONCAT(IF(MOD(Table3[[#Headers],[8]],2),"", ", 0x"), IFERROR(VLOOKUP(T237,Таблица1[],5,0),0))</f>
        <v>, 0x0</v>
      </c>
      <c r="AR237" t="str">
        <f>_xlfn.CONCAT(IF(MOD(Table3[[#Headers],[7]],2),"", ", 0x"), IFERROR(VLOOKUP(U237,Таблица1[],5,0),0))</f>
        <v>0</v>
      </c>
      <c r="AS237" t="str">
        <f>_xlfn.CONCAT(IF(MOD(Table3[[#Headers],[6]],2),"", ", 0x"), IFERROR(VLOOKUP(V237,Таблица1[],5,0),0))</f>
        <v>, 0x0</v>
      </c>
      <c r="AT237" t="str">
        <f>_xlfn.CONCAT(IF(MOD(Table3[[#Headers],[5]],2),"", ", 0x"), IFERROR(VLOOKUP(W237,Таблица1[],5,0),0))</f>
        <v>0</v>
      </c>
      <c r="AU237" t="str">
        <f>_xlfn.CONCAT(IF(MOD(Table3[[#Headers],[4]],2),"", ", 0x"), IFERROR(VLOOKUP(X237,Таблица1[],5,0),0))</f>
        <v>, 0x0</v>
      </c>
      <c r="AV237" t="str">
        <f>_xlfn.CONCAT(IF(MOD(Table3[[#Headers],[3]],2),"", ", 0x"), IFERROR(VLOOKUP(Y237,Таблица1[],5,0),0))</f>
        <v>0</v>
      </c>
      <c r="AW237" t="str">
        <f>_xlfn.CONCAT(IF(MOD(Table3[[#Headers],[2]],2),"", ", 0x"), IFERROR(VLOOKUP(Z237,Таблица1[],5,0),0))</f>
        <v>, 0x0</v>
      </c>
      <c r="AX237" t="str">
        <f>_xlfn.CONCAT(IF(MOD(Table3[[#Headers],[1]],2),"", ", 0x"), IFERROR(VLOOKUP(AA237,Таблица1[],5,0),0))</f>
        <v>0</v>
      </c>
    </row>
    <row r="238" spans="2:50" x14ac:dyDescent="0.45">
      <c r="B238" s="43">
        <v>64</v>
      </c>
      <c r="C238" s="43">
        <v>0</v>
      </c>
      <c r="D238" s="43">
        <v>20</v>
      </c>
      <c r="E238" s="43">
        <v>1</v>
      </c>
      <c r="F238" t="str">
        <f t="shared" si="5"/>
        <v xml:space="preserve">64,0,20,1 </v>
      </c>
      <c r="AC238" t="str">
        <f>CONCATENATE($X$2,F238,Table3[[#This Row],[20]],Table3[[#This Row],[19]],Table3[[#This Row],[18]],Table3[[#This Row],[17]],Table3[[#This Row],[16]],Table3[[#This Row],[15]],Table3[[#This Row],[14]],Table3[[#This Row],[13]],Table3[[#This Row],[12]],Table3[[#This Row],[11]],Table3[[#This Row],[10]],Table3[[#This Row],[9]],Table3[[#This Row],[8]],Table3[[#This Row],[7]],Table3[[#This Row],[6]],Table3[[#This Row],[5]],Table3[[#This Row],[4]],Table3[[#This Row],[3]],Table3[[#This Row],[2]],Table3[[#This Row],[1]])</f>
        <v>.DB   64,0,20,1 , 0x00, 0x00, 0x00, 0x00, 0x00, 0x00, 0x00, 0x00, 0x00, 0x00</v>
      </c>
      <c r="AD238" s="43" t="s">
        <v>24</v>
      </c>
      <c r="AE238" t="str">
        <f>_xlfn.CONCAT(IF(MOD(Table3[[#Headers],[20]],2),"", ", 0x"), IFERROR(VLOOKUP(H238,Таблица1[],5,0),0))</f>
        <v>, 0x0</v>
      </c>
      <c r="AF238" t="str">
        <f>_xlfn.CONCAT(IF(MOD(Table3[[#Headers],[19]],2),"", ", 0x"), IFERROR(VLOOKUP(I238,Таблица1[],5,0),0))</f>
        <v>0</v>
      </c>
      <c r="AG238" t="str">
        <f>_xlfn.CONCAT(IF(MOD(Table3[[#Headers],[18]],2),"", ", 0x"), IFERROR(VLOOKUP(J238,Таблица1[],5,0),0))</f>
        <v>, 0x0</v>
      </c>
      <c r="AH238" t="str">
        <f>_xlfn.CONCAT(IF(MOD(Table3[[#Headers],[17]],2),"", ", 0x"), IFERROR(VLOOKUP(K238,Таблица1[],5,0),0))</f>
        <v>0</v>
      </c>
      <c r="AI238" t="str">
        <f>_xlfn.CONCAT(IF(MOD(Table3[[#Headers],[16]],2),"", ", 0x"), IFERROR(VLOOKUP(L238,Таблица1[],5,0),0))</f>
        <v>, 0x0</v>
      </c>
      <c r="AJ238" t="str">
        <f>_xlfn.CONCAT(IF(MOD(Table3[[#Headers],[15]],2),"", ", 0x"), IFERROR(VLOOKUP(M238,Таблица1[],5,0),0))</f>
        <v>0</v>
      </c>
      <c r="AK238" t="str">
        <f>_xlfn.CONCAT(IF(MOD(Table3[[#Headers],[14]],2),"", ", 0x"), IFERROR(VLOOKUP(N238,Таблица1[],5,0),0))</f>
        <v>, 0x0</v>
      </c>
      <c r="AL238" t="str">
        <f>_xlfn.CONCAT(IF(MOD(Table3[[#Headers],[13]],2),"", ", 0x"), IFERROR(VLOOKUP(O238,Таблица1[],5,0),0))</f>
        <v>0</v>
      </c>
      <c r="AM238" t="str">
        <f>_xlfn.CONCAT(IF(MOD(Table3[[#Headers],[12]],2),"", ", 0x"), IFERROR(VLOOKUP(P238,Таблица1[],5,0),0))</f>
        <v>, 0x0</v>
      </c>
      <c r="AN238" t="str">
        <f>_xlfn.CONCAT(IF(MOD(Table3[[#Headers],[11]],2),"", ", 0x"), IFERROR(VLOOKUP(Q238,Таблица1[],5,0),0))</f>
        <v>0</v>
      </c>
      <c r="AO238" t="str">
        <f>_xlfn.CONCAT(IF(MOD(Table3[[#Headers],[10]],2),"", ", 0x"), IFERROR(VLOOKUP(R238,Таблица1[],5,0),0))</f>
        <v>, 0x0</v>
      </c>
      <c r="AP238" t="str">
        <f>_xlfn.CONCAT(IF(MOD(Table3[[#Headers],[9]],2),"", ", 0x"), IFERROR(VLOOKUP(S238,Таблица1[],5,0),0))</f>
        <v>0</v>
      </c>
      <c r="AQ238" t="str">
        <f>_xlfn.CONCAT(IF(MOD(Table3[[#Headers],[8]],2),"", ", 0x"), IFERROR(VLOOKUP(T238,Таблица1[],5,0),0))</f>
        <v>, 0x0</v>
      </c>
      <c r="AR238" t="str">
        <f>_xlfn.CONCAT(IF(MOD(Table3[[#Headers],[7]],2),"", ", 0x"), IFERROR(VLOOKUP(U238,Таблица1[],5,0),0))</f>
        <v>0</v>
      </c>
      <c r="AS238" t="str">
        <f>_xlfn.CONCAT(IF(MOD(Table3[[#Headers],[6]],2),"", ", 0x"), IFERROR(VLOOKUP(V238,Таблица1[],5,0),0))</f>
        <v>, 0x0</v>
      </c>
      <c r="AT238" t="str">
        <f>_xlfn.CONCAT(IF(MOD(Table3[[#Headers],[5]],2),"", ", 0x"), IFERROR(VLOOKUP(W238,Таблица1[],5,0),0))</f>
        <v>0</v>
      </c>
      <c r="AU238" t="str">
        <f>_xlfn.CONCAT(IF(MOD(Table3[[#Headers],[4]],2),"", ", 0x"), IFERROR(VLOOKUP(X238,Таблица1[],5,0),0))</f>
        <v>, 0x0</v>
      </c>
      <c r="AV238" t="str">
        <f>_xlfn.CONCAT(IF(MOD(Table3[[#Headers],[3]],2),"", ", 0x"), IFERROR(VLOOKUP(Y238,Таблица1[],5,0),0))</f>
        <v>0</v>
      </c>
      <c r="AW238" t="str">
        <f>_xlfn.CONCAT(IF(MOD(Table3[[#Headers],[2]],2),"", ", 0x"), IFERROR(VLOOKUP(Z238,Таблица1[],5,0),0))</f>
        <v>, 0x0</v>
      </c>
      <c r="AX238" t="str">
        <f>_xlfn.CONCAT(IF(MOD(Table3[[#Headers],[1]],2),"", ", 0x"), IFERROR(VLOOKUP(AA238,Таблица1[],5,0),0))</f>
        <v>0</v>
      </c>
    </row>
    <row r="239" spans="2:50" x14ac:dyDescent="0.45">
      <c r="B239" s="43">
        <v>64</v>
      </c>
      <c r="C239" s="43">
        <v>0</v>
      </c>
      <c r="D239" s="43">
        <v>20</v>
      </c>
      <c r="E239" s="43">
        <v>1</v>
      </c>
      <c r="F239" t="str">
        <f t="shared" si="5"/>
        <v xml:space="preserve">64,0,20,1 </v>
      </c>
      <c r="AC239" t="str">
        <f>CONCATENATE($X$2,F239,Table3[[#This Row],[20]],Table3[[#This Row],[19]],Table3[[#This Row],[18]],Table3[[#This Row],[17]],Table3[[#This Row],[16]],Table3[[#This Row],[15]],Table3[[#This Row],[14]],Table3[[#This Row],[13]],Table3[[#This Row],[12]],Table3[[#This Row],[11]],Table3[[#This Row],[10]],Table3[[#This Row],[9]],Table3[[#This Row],[8]],Table3[[#This Row],[7]],Table3[[#This Row],[6]],Table3[[#This Row],[5]],Table3[[#This Row],[4]],Table3[[#This Row],[3]],Table3[[#This Row],[2]],Table3[[#This Row],[1]])</f>
        <v>.DB   64,0,20,1 , 0x00, 0x00, 0x00, 0x00, 0x00, 0x00, 0x00, 0x00, 0x00, 0x00</v>
      </c>
      <c r="AD239" s="43" t="s">
        <v>24</v>
      </c>
      <c r="AE239" t="str">
        <f>_xlfn.CONCAT(IF(MOD(Table3[[#Headers],[20]],2),"", ", 0x"), IFERROR(VLOOKUP(H239,Таблица1[],5,0),0))</f>
        <v>, 0x0</v>
      </c>
      <c r="AF239" t="str">
        <f>_xlfn.CONCAT(IF(MOD(Table3[[#Headers],[19]],2),"", ", 0x"), IFERROR(VLOOKUP(I239,Таблица1[],5,0),0))</f>
        <v>0</v>
      </c>
      <c r="AG239" t="str">
        <f>_xlfn.CONCAT(IF(MOD(Table3[[#Headers],[18]],2),"", ", 0x"), IFERROR(VLOOKUP(J239,Таблица1[],5,0),0))</f>
        <v>, 0x0</v>
      </c>
      <c r="AH239" t="str">
        <f>_xlfn.CONCAT(IF(MOD(Table3[[#Headers],[17]],2),"", ", 0x"), IFERROR(VLOOKUP(K239,Таблица1[],5,0),0))</f>
        <v>0</v>
      </c>
      <c r="AI239" t="str">
        <f>_xlfn.CONCAT(IF(MOD(Table3[[#Headers],[16]],2),"", ", 0x"), IFERROR(VLOOKUP(L239,Таблица1[],5,0),0))</f>
        <v>, 0x0</v>
      </c>
      <c r="AJ239" t="str">
        <f>_xlfn.CONCAT(IF(MOD(Table3[[#Headers],[15]],2),"", ", 0x"), IFERROR(VLOOKUP(M239,Таблица1[],5,0),0))</f>
        <v>0</v>
      </c>
      <c r="AK239" t="str">
        <f>_xlfn.CONCAT(IF(MOD(Table3[[#Headers],[14]],2),"", ", 0x"), IFERROR(VLOOKUP(N239,Таблица1[],5,0),0))</f>
        <v>, 0x0</v>
      </c>
      <c r="AL239" t="str">
        <f>_xlfn.CONCAT(IF(MOD(Table3[[#Headers],[13]],2),"", ", 0x"), IFERROR(VLOOKUP(O239,Таблица1[],5,0),0))</f>
        <v>0</v>
      </c>
      <c r="AM239" t="str">
        <f>_xlfn.CONCAT(IF(MOD(Table3[[#Headers],[12]],2),"", ", 0x"), IFERROR(VLOOKUP(P239,Таблица1[],5,0),0))</f>
        <v>, 0x0</v>
      </c>
      <c r="AN239" t="str">
        <f>_xlfn.CONCAT(IF(MOD(Table3[[#Headers],[11]],2),"", ", 0x"), IFERROR(VLOOKUP(Q239,Таблица1[],5,0),0))</f>
        <v>0</v>
      </c>
      <c r="AO239" t="str">
        <f>_xlfn.CONCAT(IF(MOD(Table3[[#Headers],[10]],2),"", ", 0x"), IFERROR(VLOOKUP(R239,Таблица1[],5,0),0))</f>
        <v>, 0x0</v>
      </c>
      <c r="AP239" t="str">
        <f>_xlfn.CONCAT(IF(MOD(Table3[[#Headers],[9]],2),"", ", 0x"), IFERROR(VLOOKUP(S239,Таблица1[],5,0),0))</f>
        <v>0</v>
      </c>
      <c r="AQ239" t="str">
        <f>_xlfn.CONCAT(IF(MOD(Table3[[#Headers],[8]],2),"", ", 0x"), IFERROR(VLOOKUP(T239,Таблица1[],5,0),0))</f>
        <v>, 0x0</v>
      </c>
      <c r="AR239" t="str">
        <f>_xlfn.CONCAT(IF(MOD(Table3[[#Headers],[7]],2),"", ", 0x"), IFERROR(VLOOKUP(U239,Таблица1[],5,0),0))</f>
        <v>0</v>
      </c>
      <c r="AS239" t="str">
        <f>_xlfn.CONCAT(IF(MOD(Table3[[#Headers],[6]],2),"", ", 0x"), IFERROR(VLOOKUP(V239,Таблица1[],5,0),0))</f>
        <v>, 0x0</v>
      </c>
      <c r="AT239" t="str">
        <f>_xlfn.CONCAT(IF(MOD(Table3[[#Headers],[5]],2),"", ", 0x"), IFERROR(VLOOKUP(W239,Таблица1[],5,0),0))</f>
        <v>0</v>
      </c>
      <c r="AU239" t="str">
        <f>_xlfn.CONCAT(IF(MOD(Table3[[#Headers],[4]],2),"", ", 0x"), IFERROR(VLOOKUP(X239,Таблица1[],5,0),0))</f>
        <v>, 0x0</v>
      </c>
      <c r="AV239" t="str">
        <f>_xlfn.CONCAT(IF(MOD(Table3[[#Headers],[3]],2),"", ", 0x"), IFERROR(VLOOKUP(Y239,Таблица1[],5,0),0))</f>
        <v>0</v>
      </c>
      <c r="AW239" t="str">
        <f>_xlfn.CONCAT(IF(MOD(Table3[[#Headers],[2]],2),"", ", 0x"), IFERROR(VLOOKUP(Z239,Таблица1[],5,0),0))</f>
        <v>, 0x0</v>
      </c>
      <c r="AX239" t="str">
        <f>_xlfn.CONCAT(IF(MOD(Table3[[#Headers],[1]],2),"", ", 0x"), IFERROR(VLOOKUP(AA239,Таблица1[],5,0),0))</f>
        <v>0</v>
      </c>
    </row>
    <row r="240" spans="2:50" x14ac:dyDescent="0.45">
      <c r="B240" s="43">
        <v>64</v>
      </c>
      <c r="C240" s="43">
        <v>0</v>
      </c>
      <c r="D240" s="43">
        <v>20</v>
      </c>
      <c r="E240" s="43">
        <v>1</v>
      </c>
      <c r="F240" t="str">
        <f t="shared" si="5"/>
        <v xml:space="preserve">64,0,20,1 </v>
      </c>
      <c r="AC240" t="str">
        <f>CONCATENATE($X$2,F240,Table3[[#This Row],[20]],Table3[[#This Row],[19]],Table3[[#This Row],[18]],Table3[[#This Row],[17]],Table3[[#This Row],[16]],Table3[[#This Row],[15]],Table3[[#This Row],[14]],Table3[[#This Row],[13]],Table3[[#This Row],[12]],Table3[[#This Row],[11]],Table3[[#This Row],[10]],Table3[[#This Row],[9]],Table3[[#This Row],[8]],Table3[[#This Row],[7]],Table3[[#This Row],[6]],Table3[[#This Row],[5]],Table3[[#This Row],[4]],Table3[[#This Row],[3]],Table3[[#This Row],[2]],Table3[[#This Row],[1]])</f>
        <v>.DB   64,0,20,1 , 0x00, 0x00, 0x00, 0x00, 0x00, 0x00, 0x00, 0x00, 0x00, 0x00</v>
      </c>
      <c r="AD240" s="43" t="s">
        <v>24</v>
      </c>
      <c r="AE240" t="str">
        <f>_xlfn.CONCAT(IF(MOD(Table3[[#Headers],[20]],2),"", ", 0x"), IFERROR(VLOOKUP(H240,Таблица1[],5,0),0))</f>
        <v>, 0x0</v>
      </c>
      <c r="AF240" t="str">
        <f>_xlfn.CONCAT(IF(MOD(Table3[[#Headers],[19]],2),"", ", 0x"), IFERROR(VLOOKUP(I240,Таблица1[],5,0),0))</f>
        <v>0</v>
      </c>
      <c r="AG240" t="str">
        <f>_xlfn.CONCAT(IF(MOD(Table3[[#Headers],[18]],2),"", ", 0x"), IFERROR(VLOOKUP(J240,Таблица1[],5,0),0))</f>
        <v>, 0x0</v>
      </c>
      <c r="AH240" t="str">
        <f>_xlfn.CONCAT(IF(MOD(Table3[[#Headers],[17]],2),"", ", 0x"), IFERROR(VLOOKUP(K240,Таблица1[],5,0),0))</f>
        <v>0</v>
      </c>
      <c r="AI240" t="str">
        <f>_xlfn.CONCAT(IF(MOD(Table3[[#Headers],[16]],2),"", ", 0x"), IFERROR(VLOOKUP(L240,Таблица1[],5,0),0))</f>
        <v>, 0x0</v>
      </c>
      <c r="AJ240" t="str">
        <f>_xlfn.CONCAT(IF(MOD(Table3[[#Headers],[15]],2),"", ", 0x"), IFERROR(VLOOKUP(M240,Таблица1[],5,0),0))</f>
        <v>0</v>
      </c>
      <c r="AK240" t="str">
        <f>_xlfn.CONCAT(IF(MOD(Table3[[#Headers],[14]],2),"", ", 0x"), IFERROR(VLOOKUP(N240,Таблица1[],5,0),0))</f>
        <v>, 0x0</v>
      </c>
      <c r="AL240" t="str">
        <f>_xlfn.CONCAT(IF(MOD(Table3[[#Headers],[13]],2),"", ", 0x"), IFERROR(VLOOKUP(O240,Таблица1[],5,0),0))</f>
        <v>0</v>
      </c>
      <c r="AM240" t="str">
        <f>_xlfn.CONCAT(IF(MOD(Table3[[#Headers],[12]],2),"", ", 0x"), IFERROR(VLOOKUP(P240,Таблица1[],5,0),0))</f>
        <v>, 0x0</v>
      </c>
      <c r="AN240" t="str">
        <f>_xlfn.CONCAT(IF(MOD(Table3[[#Headers],[11]],2),"", ", 0x"), IFERROR(VLOOKUP(Q240,Таблица1[],5,0),0))</f>
        <v>0</v>
      </c>
      <c r="AO240" t="str">
        <f>_xlfn.CONCAT(IF(MOD(Table3[[#Headers],[10]],2),"", ", 0x"), IFERROR(VLOOKUP(R240,Таблица1[],5,0),0))</f>
        <v>, 0x0</v>
      </c>
      <c r="AP240" t="str">
        <f>_xlfn.CONCAT(IF(MOD(Table3[[#Headers],[9]],2),"", ", 0x"), IFERROR(VLOOKUP(S240,Таблица1[],5,0),0))</f>
        <v>0</v>
      </c>
      <c r="AQ240" t="str">
        <f>_xlfn.CONCAT(IF(MOD(Table3[[#Headers],[8]],2),"", ", 0x"), IFERROR(VLOOKUP(T240,Таблица1[],5,0),0))</f>
        <v>, 0x0</v>
      </c>
      <c r="AR240" t="str">
        <f>_xlfn.CONCAT(IF(MOD(Table3[[#Headers],[7]],2),"", ", 0x"), IFERROR(VLOOKUP(U240,Таблица1[],5,0),0))</f>
        <v>0</v>
      </c>
      <c r="AS240" t="str">
        <f>_xlfn.CONCAT(IF(MOD(Table3[[#Headers],[6]],2),"", ", 0x"), IFERROR(VLOOKUP(V240,Таблица1[],5,0),0))</f>
        <v>, 0x0</v>
      </c>
      <c r="AT240" t="str">
        <f>_xlfn.CONCAT(IF(MOD(Table3[[#Headers],[5]],2),"", ", 0x"), IFERROR(VLOOKUP(W240,Таблица1[],5,0),0))</f>
        <v>0</v>
      </c>
      <c r="AU240" t="str">
        <f>_xlfn.CONCAT(IF(MOD(Table3[[#Headers],[4]],2),"", ", 0x"), IFERROR(VLOOKUP(X240,Таблица1[],5,0),0))</f>
        <v>, 0x0</v>
      </c>
      <c r="AV240" t="str">
        <f>_xlfn.CONCAT(IF(MOD(Table3[[#Headers],[3]],2),"", ", 0x"), IFERROR(VLOOKUP(Y240,Таблица1[],5,0),0))</f>
        <v>0</v>
      </c>
      <c r="AW240" t="str">
        <f>_xlfn.CONCAT(IF(MOD(Table3[[#Headers],[2]],2),"", ", 0x"), IFERROR(VLOOKUP(Z240,Таблица1[],5,0),0))</f>
        <v>, 0x0</v>
      </c>
      <c r="AX240" t="str">
        <f>_xlfn.CONCAT(IF(MOD(Table3[[#Headers],[1]],2),"", ", 0x"), IFERROR(VLOOKUP(AA240,Таблица1[],5,0),0))</f>
        <v>0</v>
      </c>
    </row>
    <row r="241" spans="2:50" x14ac:dyDescent="0.45">
      <c r="B241" s="43">
        <v>64</v>
      </c>
      <c r="C241" s="43">
        <v>0</v>
      </c>
      <c r="D241" s="43">
        <v>20</v>
      </c>
      <c r="E241" s="43">
        <v>1</v>
      </c>
      <c r="F241" t="str">
        <f t="shared" si="5"/>
        <v xml:space="preserve">64,0,20,1 </v>
      </c>
      <c r="AC241" t="str">
        <f>CONCATENATE($X$2,F241,Table3[[#This Row],[20]],Table3[[#This Row],[19]],Table3[[#This Row],[18]],Table3[[#This Row],[17]],Table3[[#This Row],[16]],Table3[[#This Row],[15]],Table3[[#This Row],[14]],Table3[[#This Row],[13]],Table3[[#This Row],[12]],Table3[[#This Row],[11]],Table3[[#This Row],[10]],Table3[[#This Row],[9]],Table3[[#This Row],[8]],Table3[[#This Row],[7]],Table3[[#This Row],[6]],Table3[[#This Row],[5]],Table3[[#This Row],[4]],Table3[[#This Row],[3]],Table3[[#This Row],[2]],Table3[[#This Row],[1]])</f>
        <v>.DB   64,0,20,1 , 0x00, 0x00, 0x00, 0x00, 0x00, 0x00, 0x00, 0x00, 0x00, 0x00</v>
      </c>
      <c r="AD241" s="43" t="s">
        <v>24</v>
      </c>
      <c r="AE241" t="str">
        <f>_xlfn.CONCAT(IF(MOD(Table3[[#Headers],[20]],2),"", ", 0x"), IFERROR(VLOOKUP(H241,Таблица1[],5,0),0))</f>
        <v>, 0x0</v>
      </c>
      <c r="AF241" t="str">
        <f>_xlfn.CONCAT(IF(MOD(Table3[[#Headers],[19]],2),"", ", 0x"), IFERROR(VLOOKUP(I241,Таблица1[],5,0),0))</f>
        <v>0</v>
      </c>
      <c r="AG241" t="str">
        <f>_xlfn.CONCAT(IF(MOD(Table3[[#Headers],[18]],2),"", ", 0x"), IFERROR(VLOOKUP(J241,Таблица1[],5,0),0))</f>
        <v>, 0x0</v>
      </c>
      <c r="AH241" t="str">
        <f>_xlfn.CONCAT(IF(MOD(Table3[[#Headers],[17]],2),"", ", 0x"), IFERROR(VLOOKUP(K241,Таблица1[],5,0),0))</f>
        <v>0</v>
      </c>
      <c r="AI241" t="str">
        <f>_xlfn.CONCAT(IF(MOD(Table3[[#Headers],[16]],2),"", ", 0x"), IFERROR(VLOOKUP(L241,Таблица1[],5,0),0))</f>
        <v>, 0x0</v>
      </c>
      <c r="AJ241" t="str">
        <f>_xlfn.CONCAT(IF(MOD(Table3[[#Headers],[15]],2),"", ", 0x"), IFERROR(VLOOKUP(M241,Таблица1[],5,0),0))</f>
        <v>0</v>
      </c>
      <c r="AK241" t="str">
        <f>_xlfn.CONCAT(IF(MOD(Table3[[#Headers],[14]],2),"", ", 0x"), IFERROR(VLOOKUP(N241,Таблица1[],5,0),0))</f>
        <v>, 0x0</v>
      </c>
      <c r="AL241" t="str">
        <f>_xlfn.CONCAT(IF(MOD(Table3[[#Headers],[13]],2),"", ", 0x"), IFERROR(VLOOKUP(O241,Таблица1[],5,0),0))</f>
        <v>0</v>
      </c>
      <c r="AM241" t="str">
        <f>_xlfn.CONCAT(IF(MOD(Table3[[#Headers],[12]],2),"", ", 0x"), IFERROR(VLOOKUP(P241,Таблица1[],5,0),0))</f>
        <v>, 0x0</v>
      </c>
      <c r="AN241" t="str">
        <f>_xlfn.CONCAT(IF(MOD(Table3[[#Headers],[11]],2),"", ", 0x"), IFERROR(VLOOKUP(Q241,Таблица1[],5,0),0))</f>
        <v>0</v>
      </c>
      <c r="AO241" t="str">
        <f>_xlfn.CONCAT(IF(MOD(Table3[[#Headers],[10]],2),"", ", 0x"), IFERROR(VLOOKUP(R241,Таблица1[],5,0),0))</f>
        <v>, 0x0</v>
      </c>
      <c r="AP241" t="str">
        <f>_xlfn.CONCAT(IF(MOD(Table3[[#Headers],[9]],2),"", ", 0x"), IFERROR(VLOOKUP(S241,Таблица1[],5,0),0))</f>
        <v>0</v>
      </c>
      <c r="AQ241" t="str">
        <f>_xlfn.CONCAT(IF(MOD(Table3[[#Headers],[8]],2),"", ", 0x"), IFERROR(VLOOKUP(T241,Таблица1[],5,0),0))</f>
        <v>, 0x0</v>
      </c>
      <c r="AR241" t="str">
        <f>_xlfn.CONCAT(IF(MOD(Table3[[#Headers],[7]],2),"", ", 0x"), IFERROR(VLOOKUP(U241,Таблица1[],5,0),0))</f>
        <v>0</v>
      </c>
      <c r="AS241" t="str">
        <f>_xlfn.CONCAT(IF(MOD(Table3[[#Headers],[6]],2),"", ", 0x"), IFERROR(VLOOKUP(V241,Таблица1[],5,0),0))</f>
        <v>, 0x0</v>
      </c>
      <c r="AT241" t="str">
        <f>_xlfn.CONCAT(IF(MOD(Table3[[#Headers],[5]],2),"", ", 0x"), IFERROR(VLOOKUP(W241,Таблица1[],5,0),0))</f>
        <v>0</v>
      </c>
      <c r="AU241" t="str">
        <f>_xlfn.CONCAT(IF(MOD(Table3[[#Headers],[4]],2),"", ", 0x"), IFERROR(VLOOKUP(X241,Таблица1[],5,0),0))</f>
        <v>, 0x0</v>
      </c>
      <c r="AV241" t="str">
        <f>_xlfn.CONCAT(IF(MOD(Table3[[#Headers],[3]],2),"", ", 0x"), IFERROR(VLOOKUP(Y241,Таблица1[],5,0),0))</f>
        <v>0</v>
      </c>
      <c r="AW241" t="str">
        <f>_xlfn.CONCAT(IF(MOD(Table3[[#Headers],[2]],2),"", ", 0x"), IFERROR(VLOOKUP(Z241,Таблица1[],5,0),0))</f>
        <v>, 0x0</v>
      </c>
      <c r="AX241" t="str">
        <f>_xlfn.CONCAT(IF(MOD(Table3[[#Headers],[1]],2),"", ", 0x"), IFERROR(VLOOKUP(AA241,Таблица1[],5,0),0))</f>
        <v>0</v>
      </c>
    </row>
  </sheetData>
  <conditionalFormatting sqref="H5:AA522">
    <cfRule type="expression" dxfId="29" priority="1" stopIfTrue="1">
      <formula>H5="Р"</formula>
    </cfRule>
    <cfRule type="expression" dxfId="28" priority="2" stopIfTrue="1">
      <formula>H5="Б"</formula>
    </cfRule>
    <cfRule type="expression" dxfId="27" priority="3" stopIfTrue="1">
      <formula>OR(H5="Ч", H5="")</formula>
    </cfRule>
    <cfRule type="expression" dxfId="26" priority="4" stopIfTrue="1">
      <formula>H5="Ф"</formula>
    </cfRule>
    <cfRule type="expression" dxfId="25" priority="5" stopIfTrue="1">
      <formula>H5="С"</formula>
    </cfRule>
    <cfRule type="expression" dxfId="24" priority="6" stopIfTrue="1">
      <formula>H5="Г"</formula>
    </cfRule>
    <cfRule type="expression" dxfId="23" priority="7" stopIfTrue="1">
      <formula>H5="З"</formula>
    </cfRule>
    <cfRule type="expression" dxfId="22" priority="8" stopIfTrue="1">
      <formula>H5="Ж"</formula>
    </cfRule>
    <cfRule type="expression" dxfId="21" priority="9" stopIfTrue="1">
      <formula>H5="О"</formula>
    </cfRule>
    <cfRule type="expression" dxfId="20" priority="10" stopIfTrue="1">
      <formula>H5="К"</formula>
    </cfRule>
  </conditionalFormatting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AB281"/>
  <sheetViews>
    <sheetView workbookViewId="0">
      <selection activeCell="F18" sqref="F18"/>
    </sheetView>
  </sheetViews>
  <sheetFormatPr defaultRowHeight="14.25" x14ac:dyDescent="0.45"/>
  <cols>
    <col min="7" max="7" width="3.3984375" customWidth="1"/>
    <col min="8" max="8" width="12" bestFit="1" customWidth="1"/>
  </cols>
  <sheetData>
    <row r="1" spans="2:28" x14ac:dyDescent="0.45">
      <c r="S1">
        <v>255</v>
      </c>
    </row>
    <row r="2" spans="2:28" x14ac:dyDescent="0.45">
      <c r="I2" t="s">
        <v>44</v>
      </c>
      <c r="M2" t="s">
        <v>48</v>
      </c>
      <c r="P2" t="s">
        <v>53</v>
      </c>
      <c r="S2" t="s">
        <v>58</v>
      </c>
    </row>
    <row r="4" spans="2:28" ht="14.65" thickBot="1" x14ac:dyDescent="0.5">
      <c r="B4" s="3" t="s">
        <v>25</v>
      </c>
      <c r="C4" s="3" t="s">
        <v>26</v>
      </c>
      <c r="D4" s="3" t="s">
        <v>27</v>
      </c>
      <c r="E4" s="3" t="s">
        <v>28</v>
      </c>
      <c r="F4" s="43" t="s">
        <v>71</v>
      </c>
      <c r="H4" s="7" t="s">
        <v>25</v>
      </c>
      <c r="I4" s="7" t="s">
        <v>26</v>
      </c>
      <c r="J4" s="7" t="s">
        <v>27</v>
      </c>
      <c r="K4" s="7" t="s">
        <v>28</v>
      </c>
      <c r="L4" s="7" t="s">
        <v>29</v>
      </c>
      <c r="M4" s="7" t="s">
        <v>45</v>
      </c>
      <c r="N4" s="7" t="s">
        <v>46</v>
      </c>
      <c r="O4" s="7" t="s">
        <v>47</v>
      </c>
      <c r="P4" s="8" t="s">
        <v>50</v>
      </c>
      <c r="Q4" s="8" t="s">
        <v>51</v>
      </c>
      <c r="R4" s="8" t="s">
        <v>52</v>
      </c>
      <c r="S4" s="42" t="s">
        <v>59</v>
      </c>
      <c r="T4" s="42" t="s">
        <v>60</v>
      </c>
      <c r="U4" s="42" t="s">
        <v>61</v>
      </c>
      <c r="V4" s="42" t="s">
        <v>62</v>
      </c>
      <c r="X4" t="s">
        <v>72</v>
      </c>
      <c r="Y4" t="s">
        <v>73</v>
      </c>
      <c r="AA4">
        <v>0</v>
      </c>
      <c r="AB4" t="s">
        <v>74</v>
      </c>
    </row>
    <row r="5" spans="2:28" x14ac:dyDescent="0.45">
      <c r="B5" s="7" t="s">
        <v>31</v>
      </c>
      <c r="C5" s="18">
        <f>Таблица13[[#This Row],[R%]]*100/Таблица13[[#This Row],[Y]]</f>
        <v>100</v>
      </c>
      <c r="D5" s="19">
        <f>Таблица13[[#This Row],[G%]]*100/Таблица13[[#This Row],[Y]]</f>
        <v>0</v>
      </c>
      <c r="E5" s="11">
        <f>Таблица13[[#This Row],[B%]]*100/Таблица13[[#This Row],[Y]]</f>
        <v>0</v>
      </c>
      <c r="F5" s="43">
        <v>1</v>
      </c>
      <c r="H5" s="7" t="s">
        <v>31</v>
      </c>
      <c r="I5" s="9">
        <v>100</v>
      </c>
      <c r="J5" s="10">
        <v>0</v>
      </c>
      <c r="K5" s="10">
        <v>0</v>
      </c>
      <c r="L5" s="11">
        <f>SUM(Таблица13[[#This Row],[R%]:[B%]])</f>
        <v>100</v>
      </c>
      <c r="M5" s="18">
        <f>Таблица13[[#This Row],[R%]]*100/Таблица13[[#This Row],[Y]]</f>
        <v>100</v>
      </c>
      <c r="N5" s="19">
        <f>Таблица13[[#This Row],[G%]]*100/Таблица13[[#This Row],[Y]]</f>
        <v>0</v>
      </c>
      <c r="O5" s="11">
        <f>Таблица13[[#This Row],[B%]]*100/Таблица13[[#This Row],[Y]]</f>
        <v>0</v>
      </c>
      <c r="P5" s="18">
        <f>VLOOKUP(ROUND(Таблица13[[#This Row],[R%]],0),$B$26:$F$281,5,0)</f>
        <v>100</v>
      </c>
      <c r="Q5" s="18">
        <f>VLOOKUP(ROUND(Таблица13[[#This Row],[G%]],0),$B$26:$F$281,5,0)</f>
        <v>0</v>
      </c>
      <c r="R5" s="18">
        <f>VLOOKUP(ROUND(Таблица13[[#This Row],[B%]],0),$B$26:$F$281,5,0)</f>
        <v>0</v>
      </c>
      <c r="S5" s="44" t="str">
        <f>DEC2HEX(Таблица13[[#This Row],[G%]]*255/100,2)</f>
        <v>00</v>
      </c>
      <c r="T5" s="44" t="str">
        <f>DEC2HEX(Таблица13[[#This Row],[R%]]*255/100,2)</f>
        <v>FF</v>
      </c>
      <c r="U5" s="44" t="str">
        <f>DEC2HEX(Таблица13[[#This Row],[B%]]*255/100,2)</f>
        <v>00</v>
      </c>
      <c r="V5" s="44" t="str">
        <f t="shared" ref="V5:V17" si="0">CONCATENATE(S5,T5,U5)</f>
        <v>00FF00</v>
      </c>
      <c r="X5" t="s">
        <v>75</v>
      </c>
      <c r="Y5">
        <v>0</v>
      </c>
      <c r="Z5" t="s">
        <v>76</v>
      </c>
    </row>
    <row r="6" spans="2:28" x14ac:dyDescent="0.45">
      <c r="B6" s="7" t="s">
        <v>32</v>
      </c>
      <c r="C6" s="20">
        <f>Таблица13[[#This Row],[R%]]*100/Таблица13[[#This Row],[Y]]</f>
        <v>66.666666666666671</v>
      </c>
      <c r="D6" s="21">
        <f>Таблица13[[#This Row],[G%]]*100/Таблица13[[#This Row],[Y]]</f>
        <v>33.333333333333336</v>
      </c>
      <c r="E6" s="14">
        <f>Таблица13[[#This Row],[B%]]*100/Таблица13[[#This Row],[Y]]</f>
        <v>0</v>
      </c>
      <c r="F6" s="43">
        <v>2</v>
      </c>
      <c r="H6" s="7" t="s">
        <v>32</v>
      </c>
      <c r="I6" s="12">
        <v>100</v>
      </c>
      <c r="J6" s="13">
        <v>50</v>
      </c>
      <c r="K6" s="13">
        <v>0</v>
      </c>
      <c r="L6" s="14">
        <f>SUM(Таблица13[[#This Row],[R%]:[B%]])</f>
        <v>150</v>
      </c>
      <c r="M6" s="20">
        <f>Таблица13[[#This Row],[R%]]*100/Таблица13[[#This Row],[Y]]</f>
        <v>66.666666666666671</v>
      </c>
      <c r="N6" s="21">
        <f>Таблица13[[#This Row],[G%]]*100/Таблица13[[#This Row],[Y]]</f>
        <v>33.333333333333336</v>
      </c>
      <c r="O6" s="14">
        <f>Таблица13[[#This Row],[B%]]*100/Таблица13[[#This Row],[Y]]</f>
        <v>0</v>
      </c>
      <c r="P6" s="20">
        <f>VLOOKUP(ROUND(Таблица13[[#This Row],[R%]],0),$B$26:$F$281,5,0)</f>
        <v>100</v>
      </c>
      <c r="Q6" s="21">
        <f>VLOOKUP(ROUND(Таблица13[[#This Row],[G%]],0),$B$26:$F$281,5,0)</f>
        <v>12.5</v>
      </c>
      <c r="R6" s="14">
        <f>VLOOKUP(ROUND(Таблица13[[#This Row],[B%]],0),$B$26:$F$281,5,0)</f>
        <v>0</v>
      </c>
      <c r="S6" s="44" t="str">
        <f>DEC2HEX(Таблица13[[#This Row],[G%]]*255/100,2)</f>
        <v>7F</v>
      </c>
      <c r="T6" s="44" t="str">
        <f>DEC2HEX(Таблица13[[#This Row],[R%]]*255/100,2)</f>
        <v>FF</v>
      </c>
      <c r="U6" s="44" t="str">
        <f>DEC2HEX(Таблица13[[#This Row],[B%]]*255/100,2)</f>
        <v>00</v>
      </c>
      <c r="V6" s="44" t="str">
        <f t="shared" si="0"/>
        <v>7FFF00</v>
      </c>
      <c r="X6" t="s">
        <v>77</v>
      </c>
      <c r="Y6">
        <v>0</v>
      </c>
      <c r="Z6" t="s">
        <v>78</v>
      </c>
    </row>
    <row r="7" spans="2:28" x14ac:dyDescent="0.45">
      <c r="B7" s="7" t="s">
        <v>33</v>
      </c>
      <c r="C7" s="20">
        <f>Таблица13[[#This Row],[R%]]*100/Таблица13[[#This Row],[Y]]</f>
        <v>50</v>
      </c>
      <c r="D7" s="21">
        <f>Таблица13[[#This Row],[G%]]*100/Таблица13[[#This Row],[Y]]</f>
        <v>50</v>
      </c>
      <c r="E7" s="14">
        <f>Таблица13[[#This Row],[B%]]*100/Таблица13[[#This Row],[Y]]</f>
        <v>0</v>
      </c>
      <c r="F7" s="43">
        <v>3</v>
      </c>
      <c r="H7" s="7" t="s">
        <v>33</v>
      </c>
      <c r="I7" s="12">
        <v>100</v>
      </c>
      <c r="J7" s="13">
        <v>100</v>
      </c>
      <c r="K7" s="13">
        <v>0</v>
      </c>
      <c r="L7" s="14">
        <f>SUM(Таблица13[[#This Row],[R%]:[B%]])</f>
        <v>200</v>
      </c>
      <c r="M7" s="20">
        <f>Таблица13[[#This Row],[R%]]*100/Таблица13[[#This Row],[Y]]</f>
        <v>50</v>
      </c>
      <c r="N7" s="21">
        <f>Таблица13[[#This Row],[G%]]*100/Таблица13[[#This Row],[Y]]</f>
        <v>50</v>
      </c>
      <c r="O7" s="14">
        <f>Таблица13[[#This Row],[B%]]*100/Таблица13[[#This Row],[Y]]</f>
        <v>0</v>
      </c>
      <c r="P7" s="20">
        <f>VLOOKUP(ROUND(Таблица13[[#This Row],[R%]],0),$B$26:$F$281,5,0)</f>
        <v>100</v>
      </c>
      <c r="Q7" s="21">
        <f>VLOOKUP(ROUND(Таблица13[[#This Row],[G%]],0),$B$26:$F$281,5,0)</f>
        <v>100</v>
      </c>
      <c r="R7" s="14">
        <f>VLOOKUP(ROUND(Таблица13[[#This Row],[B%]],0),$B$26:$F$281,5,0)</f>
        <v>0</v>
      </c>
      <c r="S7" s="44" t="str">
        <f>DEC2HEX(Таблица13[[#This Row],[G%]]*255/100,2)</f>
        <v>FF</v>
      </c>
      <c r="T7" s="44" t="str">
        <f>DEC2HEX(Таблица13[[#This Row],[R%]]*255/100,2)</f>
        <v>FF</v>
      </c>
      <c r="U7" s="44" t="str">
        <f>DEC2HEX(Таблица13[[#This Row],[B%]]*255/100,2)</f>
        <v>00</v>
      </c>
      <c r="V7" s="44" t="str">
        <f t="shared" si="0"/>
        <v>FFFF00</v>
      </c>
      <c r="X7" t="s">
        <v>79</v>
      </c>
      <c r="Y7">
        <v>0</v>
      </c>
      <c r="Z7" t="s">
        <v>80</v>
      </c>
    </row>
    <row r="8" spans="2:28" x14ac:dyDescent="0.45">
      <c r="B8" s="7" t="s">
        <v>34</v>
      </c>
      <c r="C8" s="20">
        <f>Таблица13[[#This Row],[R%]]*100/Таблица13[[#This Row],[Y]]</f>
        <v>33.333333333333336</v>
      </c>
      <c r="D8" s="21">
        <f>Таблица13[[#This Row],[G%]]*100/Таблица13[[#This Row],[Y]]</f>
        <v>66.666666666666671</v>
      </c>
      <c r="E8" s="14">
        <f>Таблица13[[#This Row],[B%]]*100/Таблица13[[#This Row],[Y]]</f>
        <v>0</v>
      </c>
      <c r="F8" s="43">
        <v>8</v>
      </c>
      <c r="H8" s="7" t="s">
        <v>34</v>
      </c>
      <c r="I8" s="12">
        <v>50</v>
      </c>
      <c r="J8" s="13">
        <v>100</v>
      </c>
      <c r="K8" s="13">
        <v>0</v>
      </c>
      <c r="L8" s="14">
        <f>SUM(Таблица13[[#This Row],[R%]:[B%]])</f>
        <v>150</v>
      </c>
      <c r="M8" s="20">
        <f>Таблица13[[#This Row],[R%]]*100/Таблица13[[#This Row],[Y]]</f>
        <v>33.333333333333336</v>
      </c>
      <c r="N8" s="21">
        <f>Таблица13[[#This Row],[G%]]*100/Таблица13[[#This Row],[Y]]</f>
        <v>66.666666666666671</v>
      </c>
      <c r="O8" s="14">
        <f>Таблица13[[#This Row],[B%]]*100/Таблица13[[#This Row],[Y]]</f>
        <v>0</v>
      </c>
      <c r="P8" s="20">
        <f>VLOOKUP(ROUND(Таблица13[[#This Row],[R%]],0),$B$26:$F$281,5,0)</f>
        <v>12.5</v>
      </c>
      <c r="Q8" s="21">
        <f>VLOOKUP(ROUND(Таблица13[[#This Row],[G%]],0),$B$26:$F$281,5,0)</f>
        <v>100</v>
      </c>
      <c r="R8" s="14">
        <f>VLOOKUP(ROUND(Таблица13[[#This Row],[B%]],0),$B$26:$F$281,5,0)</f>
        <v>0</v>
      </c>
      <c r="S8" s="44" t="str">
        <f>DEC2HEX(Таблица13[[#This Row],[G%]]*255/100,2)</f>
        <v>FF</v>
      </c>
      <c r="T8" s="44" t="str">
        <f>DEC2HEX(Таблица13[[#This Row],[R%]]*255/100,2)</f>
        <v>7F</v>
      </c>
      <c r="U8" s="44" t="str">
        <f>DEC2HEX(Таблица13[[#This Row],[B%]]*255/100,2)</f>
        <v>00</v>
      </c>
      <c r="V8" s="44" t="str">
        <f t="shared" si="0"/>
        <v>FF7F00</v>
      </c>
      <c r="X8" t="s">
        <v>81</v>
      </c>
      <c r="Y8">
        <v>0</v>
      </c>
      <c r="Z8" t="s">
        <v>82</v>
      </c>
    </row>
    <row r="9" spans="2:28" x14ac:dyDescent="0.45">
      <c r="B9" s="7" t="s">
        <v>35</v>
      </c>
      <c r="C9" s="20">
        <f>Таблица13[[#This Row],[R%]]*100/Таблица13[[#This Row],[Y]]</f>
        <v>0</v>
      </c>
      <c r="D9" s="21">
        <f>Таблица13[[#This Row],[G%]]*100/Таблица13[[#This Row],[Y]]</f>
        <v>100</v>
      </c>
      <c r="E9" s="14">
        <f>Таблица13[[#This Row],[B%]]*100/Таблица13[[#This Row],[Y]]</f>
        <v>0</v>
      </c>
      <c r="F9" s="43">
        <v>4</v>
      </c>
      <c r="H9" s="7" t="s">
        <v>35</v>
      </c>
      <c r="I9" s="12">
        <v>0</v>
      </c>
      <c r="J9" s="13">
        <v>100</v>
      </c>
      <c r="K9" s="13">
        <v>0</v>
      </c>
      <c r="L9" s="14">
        <f>SUM(Таблица13[[#This Row],[R%]:[B%]])</f>
        <v>100</v>
      </c>
      <c r="M9" s="20">
        <f>Таблица13[[#This Row],[R%]]*100/Таблица13[[#This Row],[Y]]</f>
        <v>0</v>
      </c>
      <c r="N9" s="21">
        <f>Таблица13[[#This Row],[G%]]*100/Таблица13[[#This Row],[Y]]</f>
        <v>100</v>
      </c>
      <c r="O9" s="14">
        <f>Таблица13[[#This Row],[B%]]*100/Таблица13[[#This Row],[Y]]</f>
        <v>0</v>
      </c>
      <c r="P9" s="20">
        <f>VLOOKUP(ROUND(Таблица13[[#This Row],[R%]],0),$B$26:$F$281,5,0)</f>
        <v>0</v>
      </c>
      <c r="Q9" s="21">
        <f>VLOOKUP(ROUND(Таблица13[[#This Row],[G%]],0),$B$26:$F$281,5,0)</f>
        <v>100</v>
      </c>
      <c r="R9" s="14">
        <f>VLOOKUP(ROUND(Таблица13[[#This Row],[B%]],0),$B$26:$F$281,5,0)</f>
        <v>0</v>
      </c>
      <c r="S9" s="44" t="str">
        <f>DEC2HEX(Таблица13[[#This Row],[G%]]*255/100,2)</f>
        <v>FF</v>
      </c>
      <c r="T9" s="44" t="str">
        <f>DEC2HEX(Таблица13[[#This Row],[R%]]*255/100,2)</f>
        <v>00</v>
      </c>
      <c r="U9" s="44" t="str">
        <f>DEC2HEX(Таблица13[[#This Row],[B%]]*255/100,2)</f>
        <v>00</v>
      </c>
      <c r="V9" s="44" t="str">
        <f t="shared" si="0"/>
        <v>FF0000</v>
      </c>
      <c r="X9" t="s">
        <v>83</v>
      </c>
      <c r="Y9">
        <v>0</v>
      </c>
      <c r="Z9" t="s">
        <v>84</v>
      </c>
    </row>
    <row r="10" spans="2:28" x14ac:dyDescent="0.45">
      <c r="B10" s="7" t="s">
        <v>36</v>
      </c>
      <c r="C10" s="20">
        <f>Таблица13[[#This Row],[R%]]*100/Таблица13[[#This Row],[Y]]</f>
        <v>0</v>
      </c>
      <c r="D10" s="21">
        <f>Таблица13[[#This Row],[G%]]*100/Таблица13[[#This Row],[Y]]</f>
        <v>66.666666666666671</v>
      </c>
      <c r="E10" s="14">
        <f>Таблица13[[#This Row],[B%]]*100/Таблица13[[#This Row],[Y]]</f>
        <v>33.333333333333336</v>
      </c>
      <c r="F10" s="43" t="s">
        <v>107</v>
      </c>
      <c r="H10" s="7" t="s">
        <v>36</v>
      </c>
      <c r="I10" s="12">
        <v>0</v>
      </c>
      <c r="J10" s="13">
        <v>100</v>
      </c>
      <c r="K10" s="13">
        <v>50</v>
      </c>
      <c r="L10" s="14">
        <f>SUM(Таблица13[[#This Row],[R%]:[B%]])</f>
        <v>150</v>
      </c>
      <c r="M10" s="20">
        <f>Таблица13[[#This Row],[R%]]*100/Таблица13[[#This Row],[Y]]</f>
        <v>0</v>
      </c>
      <c r="N10" s="21">
        <f>Таблица13[[#This Row],[G%]]*100/Таблица13[[#This Row],[Y]]</f>
        <v>66.666666666666671</v>
      </c>
      <c r="O10" s="14">
        <f>Таблица13[[#This Row],[B%]]*100/Таблица13[[#This Row],[Y]]</f>
        <v>33.333333333333336</v>
      </c>
      <c r="P10" s="20">
        <f>VLOOKUP(ROUND(Таблица13[[#This Row],[R%]],0),$B$26:$F$281,5,0)</f>
        <v>0</v>
      </c>
      <c r="Q10" s="21">
        <f>VLOOKUP(ROUND(Таблица13[[#This Row],[G%]],0),$B$26:$F$281,5,0)</f>
        <v>100</v>
      </c>
      <c r="R10" s="14">
        <f>VLOOKUP(ROUND(Таблица13[[#This Row],[B%]],0),$B$26:$F$281,5,0)</f>
        <v>12.5</v>
      </c>
      <c r="S10" s="44" t="str">
        <f>DEC2HEX(Таблица13[[#This Row],[G%]]*255/100,2)</f>
        <v>FF</v>
      </c>
      <c r="T10" s="44" t="str">
        <f>DEC2HEX(Таблица13[[#This Row],[R%]]*255/100,2)</f>
        <v>00</v>
      </c>
      <c r="U10" s="44" t="str">
        <f>DEC2HEX(Таблица13[[#This Row],[B%]]*255/100,2)</f>
        <v>7F</v>
      </c>
      <c r="V10" s="44" t="str">
        <f t="shared" si="0"/>
        <v>FF007F</v>
      </c>
      <c r="X10" t="s">
        <v>85</v>
      </c>
      <c r="Y10">
        <v>0</v>
      </c>
      <c r="Z10" t="s">
        <v>86</v>
      </c>
    </row>
    <row r="11" spans="2:28" x14ac:dyDescent="0.45">
      <c r="B11" s="7" t="s">
        <v>37</v>
      </c>
      <c r="C11" s="20">
        <f>Таблица13[[#This Row],[R%]]*100/Таблица13[[#This Row],[Y]]</f>
        <v>0</v>
      </c>
      <c r="D11" s="21">
        <f>Таблица13[[#This Row],[G%]]*100/Таблица13[[#This Row],[Y]]</f>
        <v>50</v>
      </c>
      <c r="E11" s="14">
        <f>Таблица13[[#This Row],[B%]]*100/Таблица13[[#This Row],[Y]]</f>
        <v>50</v>
      </c>
      <c r="F11" s="43">
        <v>5</v>
      </c>
      <c r="H11" s="7" t="s">
        <v>37</v>
      </c>
      <c r="I11" s="12">
        <v>0</v>
      </c>
      <c r="J11" s="13">
        <v>100</v>
      </c>
      <c r="K11" s="13">
        <v>100</v>
      </c>
      <c r="L11" s="14">
        <f>SUM(Таблица13[[#This Row],[R%]:[B%]])</f>
        <v>200</v>
      </c>
      <c r="M11" s="20">
        <f>Таблица13[[#This Row],[R%]]*100/Таблица13[[#This Row],[Y]]</f>
        <v>0</v>
      </c>
      <c r="N11" s="21">
        <f>Таблица13[[#This Row],[G%]]*100/Таблица13[[#This Row],[Y]]</f>
        <v>50</v>
      </c>
      <c r="O11" s="14">
        <f>Таблица13[[#This Row],[B%]]*100/Таблица13[[#This Row],[Y]]</f>
        <v>50</v>
      </c>
      <c r="P11" s="20">
        <f>VLOOKUP(ROUND(Таблица13[[#This Row],[R%]],0),$B$26:$F$281,5,0)</f>
        <v>0</v>
      </c>
      <c r="Q11" s="21">
        <f>VLOOKUP(ROUND(Таблица13[[#This Row],[G%]],0),$B$26:$F$281,5,0)</f>
        <v>100</v>
      </c>
      <c r="R11" s="14">
        <f>VLOOKUP(ROUND(Таблица13[[#This Row],[B%]],0),$B$26:$F$281,5,0)</f>
        <v>100</v>
      </c>
      <c r="S11" s="44" t="str">
        <f>DEC2HEX(Таблица13[[#This Row],[G%]]*255/100,2)</f>
        <v>FF</v>
      </c>
      <c r="T11" s="44" t="str">
        <f>DEC2HEX(Таблица13[[#This Row],[R%]]*255/100,2)</f>
        <v>00</v>
      </c>
      <c r="U11" s="44" t="str">
        <f>DEC2HEX(Таблица13[[#This Row],[B%]]*255/100,2)</f>
        <v>FF</v>
      </c>
      <c r="V11" s="44" t="str">
        <f t="shared" si="0"/>
        <v>FF00FF</v>
      </c>
      <c r="X11" t="s">
        <v>87</v>
      </c>
      <c r="Y11">
        <v>0</v>
      </c>
      <c r="Z11" t="s">
        <v>88</v>
      </c>
    </row>
    <row r="12" spans="2:28" x14ac:dyDescent="0.45">
      <c r="B12" s="7" t="s">
        <v>38</v>
      </c>
      <c r="C12" s="20">
        <f>Таблица13[[#This Row],[R%]]*100/Таблица13[[#This Row],[Y]]</f>
        <v>0</v>
      </c>
      <c r="D12" s="21">
        <f>Таблица13[[#This Row],[G%]]*100/Таблица13[[#This Row],[Y]]</f>
        <v>33.333333333333336</v>
      </c>
      <c r="E12" s="14">
        <f>Таблица13[[#This Row],[B%]]*100/Таблица13[[#This Row],[Y]]</f>
        <v>66.666666666666671</v>
      </c>
      <c r="F12" s="43"/>
      <c r="H12" s="7" t="s">
        <v>38</v>
      </c>
      <c r="I12" s="12">
        <v>0</v>
      </c>
      <c r="J12" s="13">
        <v>50</v>
      </c>
      <c r="K12" s="13">
        <v>100</v>
      </c>
      <c r="L12" s="14">
        <f>SUM(Таблица13[[#This Row],[R%]:[B%]])</f>
        <v>150</v>
      </c>
      <c r="M12" s="20">
        <f>Таблица13[[#This Row],[R%]]*100/Таблица13[[#This Row],[Y]]</f>
        <v>0</v>
      </c>
      <c r="N12" s="21">
        <f>Таблица13[[#This Row],[G%]]*100/Таблица13[[#This Row],[Y]]</f>
        <v>33.333333333333336</v>
      </c>
      <c r="O12" s="14">
        <f>Таблица13[[#This Row],[B%]]*100/Таблица13[[#This Row],[Y]]</f>
        <v>66.666666666666671</v>
      </c>
      <c r="P12" s="20">
        <f>VLOOKUP(ROUND(Таблица13[[#This Row],[R%]],0),$B$26:$F$281,5,0)</f>
        <v>0</v>
      </c>
      <c r="Q12" s="21">
        <f>VLOOKUP(ROUND(Таблица13[[#This Row],[G%]],0),$B$26:$F$281,5,0)</f>
        <v>12.5</v>
      </c>
      <c r="R12" s="14">
        <f>VLOOKUP(ROUND(Таблица13[[#This Row],[B%]],0),$B$26:$F$281,5,0)</f>
        <v>100</v>
      </c>
      <c r="S12" s="44" t="str">
        <f>DEC2HEX(Таблица13[[#This Row],[G%]]*255/100,2)</f>
        <v>7F</v>
      </c>
      <c r="T12" s="44" t="str">
        <f>DEC2HEX(Таблица13[[#This Row],[R%]]*255/100,2)</f>
        <v>00</v>
      </c>
      <c r="U12" s="44" t="str">
        <f>DEC2HEX(Таблица13[[#This Row],[B%]]*255/100,2)</f>
        <v>FF</v>
      </c>
      <c r="V12" s="44" t="str">
        <f t="shared" si="0"/>
        <v>7F00FF</v>
      </c>
      <c r="X12" t="s">
        <v>89</v>
      </c>
      <c r="Y12">
        <v>0</v>
      </c>
      <c r="Z12" t="s">
        <v>90</v>
      </c>
    </row>
    <row r="13" spans="2:28" x14ac:dyDescent="0.45">
      <c r="B13" s="7" t="s">
        <v>39</v>
      </c>
      <c r="C13" s="20">
        <f>Таблица13[[#This Row],[R%]]*100/Таблица13[[#This Row],[Y]]</f>
        <v>0</v>
      </c>
      <c r="D13" s="21">
        <f>Таблица13[[#This Row],[G%]]*100/Таблица13[[#This Row],[Y]]</f>
        <v>0</v>
      </c>
      <c r="E13" s="14">
        <f>Таблица13[[#This Row],[B%]]*100/Таблица13[[#This Row],[Y]]</f>
        <v>100</v>
      </c>
      <c r="F13" s="43">
        <v>6</v>
      </c>
      <c r="H13" s="7" t="s">
        <v>39</v>
      </c>
      <c r="I13" s="12">
        <v>0</v>
      </c>
      <c r="J13" s="13">
        <v>0</v>
      </c>
      <c r="K13" s="13">
        <v>100</v>
      </c>
      <c r="L13" s="14">
        <f>SUM(Таблица13[[#This Row],[R%]:[B%]])</f>
        <v>100</v>
      </c>
      <c r="M13" s="20">
        <f>Таблица13[[#This Row],[R%]]*100/Таблица13[[#This Row],[Y]]</f>
        <v>0</v>
      </c>
      <c r="N13" s="21">
        <f>Таблица13[[#This Row],[G%]]*100/Таблица13[[#This Row],[Y]]</f>
        <v>0</v>
      </c>
      <c r="O13" s="14">
        <f>Таблица13[[#This Row],[B%]]*100/Таблица13[[#This Row],[Y]]</f>
        <v>100</v>
      </c>
      <c r="P13" s="20">
        <f>VLOOKUP(ROUND(Таблица13[[#This Row],[R%]],0),$B$26:$F$281,5,0)</f>
        <v>0</v>
      </c>
      <c r="Q13" s="21">
        <f>VLOOKUP(ROUND(Таблица13[[#This Row],[G%]],0),$B$26:$F$281,5,0)</f>
        <v>0</v>
      </c>
      <c r="R13" s="14">
        <f>VLOOKUP(ROUND(Таблица13[[#This Row],[B%]],0),$B$26:$F$281,5,0)</f>
        <v>100</v>
      </c>
      <c r="S13" s="44" t="str">
        <f>DEC2HEX(Таблица13[[#This Row],[G%]]*255/100,2)</f>
        <v>00</v>
      </c>
      <c r="T13" s="44" t="str">
        <f>DEC2HEX(Таблица13[[#This Row],[R%]]*255/100,2)</f>
        <v>00</v>
      </c>
      <c r="U13" s="44" t="str">
        <f>DEC2HEX(Таблица13[[#This Row],[B%]]*255/100,2)</f>
        <v>FF</v>
      </c>
      <c r="V13" s="44" t="str">
        <f t="shared" si="0"/>
        <v>0000FF</v>
      </c>
      <c r="X13" t="s">
        <v>91</v>
      </c>
      <c r="Y13">
        <v>0</v>
      </c>
      <c r="Z13" t="s">
        <v>92</v>
      </c>
    </row>
    <row r="14" spans="2:28" x14ac:dyDescent="0.45">
      <c r="B14" s="7" t="s">
        <v>40</v>
      </c>
      <c r="C14" s="20">
        <f>Таблица13[[#This Row],[R%]]*100/Таблица13[[#This Row],[Y]]</f>
        <v>33.333333333333336</v>
      </c>
      <c r="D14" s="21">
        <f>Таблица13[[#This Row],[G%]]*100/Таблица13[[#This Row],[Y]]</f>
        <v>0</v>
      </c>
      <c r="E14" s="14">
        <f>Таблица13[[#This Row],[B%]]*100/Таблица13[[#This Row],[Y]]</f>
        <v>66.666666666666671</v>
      </c>
      <c r="F14" s="43">
        <v>7</v>
      </c>
      <c r="H14" s="7" t="s">
        <v>40</v>
      </c>
      <c r="I14" s="12">
        <v>50</v>
      </c>
      <c r="J14" s="13">
        <v>0</v>
      </c>
      <c r="K14" s="13">
        <v>100</v>
      </c>
      <c r="L14" s="14">
        <f>SUM(Таблица13[[#This Row],[R%]:[B%]])</f>
        <v>150</v>
      </c>
      <c r="M14" s="20">
        <f>Таблица13[[#This Row],[R%]]*100/Таблица13[[#This Row],[Y]]</f>
        <v>33.333333333333336</v>
      </c>
      <c r="N14" s="21">
        <f>Таблица13[[#This Row],[G%]]*100/Таблица13[[#This Row],[Y]]</f>
        <v>0</v>
      </c>
      <c r="O14" s="14">
        <f>Таблица13[[#This Row],[B%]]*100/Таблица13[[#This Row],[Y]]</f>
        <v>66.666666666666671</v>
      </c>
      <c r="P14" s="20">
        <f>VLOOKUP(ROUND(Таблица13[[#This Row],[R%]],0),$B$26:$F$281,5,0)</f>
        <v>12.5</v>
      </c>
      <c r="Q14" s="21">
        <f>VLOOKUP(ROUND(Таблица13[[#This Row],[G%]],0),$B$26:$F$281,5,0)</f>
        <v>0</v>
      </c>
      <c r="R14" s="14">
        <f>VLOOKUP(ROUND(Таблица13[[#This Row],[B%]],0),$B$26:$F$281,5,0)</f>
        <v>100</v>
      </c>
      <c r="S14" s="44" t="str">
        <f>DEC2HEX(Таблица13[[#This Row],[G%]]*255/100,2)</f>
        <v>00</v>
      </c>
      <c r="T14" s="44" t="str">
        <f>DEC2HEX(Таблица13[[#This Row],[R%]]*255/100,2)</f>
        <v>7F</v>
      </c>
      <c r="U14" s="44" t="str">
        <f>DEC2HEX(Таблица13[[#This Row],[B%]]*255/100,2)</f>
        <v>FF</v>
      </c>
      <c r="V14" s="44" t="str">
        <f t="shared" si="0"/>
        <v>007FFF</v>
      </c>
      <c r="X14" t="s">
        <v>93</v>
      </c>
      <c r="Y14" t="s">
        <v>94</v>
      </c>
    </row>
    <row r="15" spans="2:28" x14ac:dyDescent="0.45">
      <c r="B15" s="7" t="s">
        <v>41</v>
      </c>
      <c r="C15" s="20">
        <f>Таблица13[[#This Row],[R%]]*100/Таблица13[[#This Row],[Y]]</f>
        <v>50</v>
      </c>
      <c r="D15" s="21">
        <f>Таблица13[[#This Row],[G%]]*100/Таблица13[[#This Row],[Y]]</f>
        <v>0</v>
      </c>
      <c r="E15" s="14">
        <f>Таблица13[[#This Row],[B%]]*100/Таблица13[[#This Row],[Y]]</f>
        <v>50</v>
      </c>
      <c r="F15" s="43">
        <v>9</v>
      </c>
      <c r="H15" s="7" t="s">
        <v>41</v>
      </c>
      <c r="I15" s="12">
        <v>100</v>
      </c>
      <c r="J15" s="13">
        <v>0</v>
      </c>
      <c r="K15" s="13">
        <v>100</v>
      </c>
      <c r="L15" s="14">
        <f>SUM(Таблица13[[#This Row],[R%]:[B%]])</f>
        <v>200</v>
      </c>
      <c r="M15" s="20">
        <f>Таблица13[[#This Row],[R%]]*100/Таблица13[[#This Row],[Y]]</f>
        <v>50</v>
      </c>
      <c r="N15" s="21">
        <f>Таблица13[[#This Row],[G%]]*100/Таблица13[[#This Row],[Y]]</f>
        <v>0</v>
      </c>
      <c r="O15" s="14">
        <f>Таблица13[[#This Row],[B%]]*100/Таблица13[[#This Row],[Y]]</f>
        <v>50</v>
      </c>
      <c r="P15" s="20">
        <f>VLOOKUP(ROUND(Таблица13[[#This Row],[R%]],0),$B$26:$F$281,5,0)</f>
        <v>100</v>
      </c>
      <c r="Q15" s="21">
        <f>VLOOKUP(ROUND(Таблица13[[#This Row],[G%]],0),$B$26:$F$281,5,0)</f>
        <v>0</v>
      </c>
      <c r="R15" s="14">
        <f>VLOOKUP(ROUND(Таблица13[[#This Row],[B%]],0),$B$26:$F$281,5,0)</f>
        <v>100</v>
      </c>
      <c r="S15" s="44" t="str">
        <f>DEC2HEX(Таблица13[[#This Row],[G%]]*255/100,2)</f>
        <v>00</v>
      </c>
      <c r="T15" s="44" t="str">
        <f>DEC2HEX(Таблица13[[#This Row],[R%]]*255/100,2)</f>
        <v>FF</v>
      </c>
      <c r="U15" s="44" t="str">
        <f>DEC2HEX(Таблица13[[#This Row],[B%]]*255/100,2)</f>
        <v>FF</v>
      </c>
      <c r="V15" s="44" t="str">
        <f t="shared" si="0"/>
        <v>00FFFF</v>
      </c>
      <c r="X15" t="s">
        <v>95</v>
      </c>
      <c r="Y15">
        <v>0</v>
      </c>
      <c r="Z15" t="s">
        <v>96</v>
      </c>
    </row>
    <row r="16" spans="2:28" x14ac:dyDescent="0.45">
      <c r="B16" s="7" t="s">
        <v>42</v>
      </c>
      <c r="C16" s="20">
        <f>Таблица13[[#This Row],[R%]]*100/Таблица13[[#This Row],[Y]]</f>
        <v>40</v>
      </c>
      <c r="D16" s="21">
        <f>Таблица13[[#This Row],[G%]]*100/Таблица13[[#This Row],[Y]]</f>
        <v>20</v>
      </c>
      <c r="E16" s="14">
        <f>Таблица13[[#This Row],[B%]]*100/Таблица13[[#This Row],[Y]]</f>
        <v>40</v>
      </c>
      <c r="F16" s="43" t="s">
        <v>106</v>
      </c>
      <c r="H16" s="7" t="s">
        <v>42</v>
      </c>
      <c r="I16" s="12">
        <v>100</v>
      </c>
      <c r="J16" s="13">
        <v>50</v>
      </c>
      <c r="K16" s="13">
        <v>100</v>
      </c>
      <c r="L16" s="14">
        <f>SUM(Таблица13[[#This Row],[R%]:[B%]])</f>
        <v>250</v>
      </c>
      <c r="M16" s="20">
        <f>Таблица13[[#This Row],[R%]]*100/Таблица13[[#This Row],[Y]]</f>
        <v>40</v>
      </c>
      <c r="N16" s="21">
        <f>Таблица13[[#This Row],[G%]]*100/Таблица13[[#This Row],[Y]]</f>
        <v>20</v>
      </c>
      <c r="O16" s="14">
        <f>Таблица13[[#This Row],[B%]]*100/Таблица13[[#This Row],[Y]]</f>
        <v>40</v>
      </c>
      <c r="P16" s="20">
        <f>VLOOKUP(ROUND(Таблица13[[#This Row],[R%]],0),$B$26:$F$281,5,0)</f>
        <v>100</v>
      </c>
      <c r="Q16" s="21">
        <f>VLOOKUP(ROUND(Таблица13[[#This Row],[G%]],0),$B$26:$F$281,5,0)</f>
        <v>12.5</v>
      </c>
      <c r="R16" s="14">
        <f>VLOOKUP(ROUND(Таблица13[[#This Row],[B%]],0),$B$26:$F$281,5,0)</f>
        <v>100</v>
      </c>
      <c r="S16" s="44" t="str">
        <f>DEC2HEX(Таблица13[[#This Row],[G%]]*255/100,2)</f>
        <v>7F</v>
      </c>
      <c r="T16" s="44" t="str">
        <f>DEC2HEX(Таблица13[[#This Row],[R%]]*255/100,2)</f>
        <v>FF</v>
      </c>
      <c r="U16" s="44" t="str">
        <f>DEC2HEX(Таблица13[[#This Row],[B%]]*255/100,2)</f>
        <v>FF</v>
      </c>
      <c r="V16" s="44" t="str">
        <f t="shared" si="0"/>
        <v>7FFFFF</v>
      </c>
      <c r="X16" t="s">
        <v>97</v>
      </c>
      <c r="Z16">
        <v>0</v>
      </c>
      <c r="AA16" t="s">
        <v>98</v>
      </c>
    </row>
    <row r="17" spans="2:26" ht="14.65" thickBot="1" x14ac:dyDescent="0.5">
      <c r="B17" s="7" t="s">
        <v>43</v>
      </c>
      <c r="C17" s="22">
        <f>Таблица13[[#This Row],[R%]]*100/Таблица13[[#This Row],[Y]]</f>
        <v>33.333333333333336</v>
      </c>
      <c r="D17" s="23">
        <f>Таблица13[[#This Row],[G%]]*100/Таблица13[[#This Row],[Y]]</f>
        <v>33.333333333333336</v>
      </c>
      <c r="E17" s="17">
        <f>Таблица13[[#This Row],[B%]]*100/Таблица13[[#This Row],[Y]]</f>
        <v>33.333333333333336</v>
      </c>
      <c r="F17" s="43" t="s">
        <v>132</v>
      </c>
      <c r="H17" s="7" t="s">
        <v>43</v>
      </c>
      <c r="I17" s="15">
        <v>100</v>
      </c>
      <c r="J17" s="16">
        <v>100</v>
      </c>
      <c r="K17" s="16">
        <v>100</v>
      </c>
      <c r="L17" s="17">
        <f>SUM(Таблица13[[#This Row],[R%]:[B%]])</f>
        <v>300</v>
      </c>
      <c r="M17" s="22">
        <f>Таблица13[[#This Row],[R%]]*100/Таблица13[[#This Row],[Y]]</f>
        <v>33.333333333333336</v>
      </c>
      <c r="N17" s="23">
        <f>Таблица13[[#This Row],[G%]]*100/Таблица13[[#This Row],[Y]]</f>
        <v>33.333333333333336</v>
      </c>
      <c r="O17" s="17">
        <f>Таблица13[[#This Row],[B%]]*100/Таблица13[[#This Row],[Y]]</f>
        <v>33.333333333333336</v>
      </c>
      <c r="P17" s="22">
        <f>VLOOKUP(ROUND(Таблица13[[#This Row],[R%]],0),$B$26:$F$281,5,0)</f>
        <v>100</v>
      </c>
      <c r="Q17" s="23">
        <f>VLOOKUP(ROUND(Таблица13[[#This Row],[G%]],0),$B$26:$F$281,5,0)</f>
        <v>100</v>
      </c>
      <c r="R17" s="17">
        <f>VLOOKUP(ROUND(Таблица13[[#This Row],[B%]],0),$B$26:$F$281,5,0)</f>
        <v>100</v>
      </c>
      <c r="S17" s="44" t="str">
        <f>DEC2HEX(Таблица13[[#This Row],[G%]]*255/100,2)</f>
        <v>FF</v>
      </c>
      <c r="T17" s="44" t="str">
        <f>DEC2HEX(Таблица13[[#This Row],[R%]]*255/100,2)</f>
        <v>FF</v>
      </c>
      <c r="U17" s="44" t="str">
        <f>DEC2HEX(Таблица13[[#This Row],[B%]]*255/100,2)</f>
        <v>FF</v>
      </c>
      <c r="V17" s="44" t="str">
        <f t="shared" si="0"/>
        <v>FFFFFF</v>
      </c>
      <c r="X17" t="s">
        <v>99</v>
      </c>
      <c r="Y17">
        <v>0</v>
      </c>
      <c r="Z17" t="s">
        <v>100</v>
      </c>
    </row>
    <row r="18" spans="2:26" x14ac:dyDescent="0.45">
      <c r="B18" s="43" t="s">
        <v>105</v>
      </c>
      <c r="C18" s="20">
        <f>Таблица13[[#This Row],[R%]]*100/Таблица13[[#This Row],[Y]]</f>
        <v>0</v>
      </c>
      <c r="D18" s="44">
        <f>Таблица13[[#This Row],[G%]]*100/Таблица13[[#This Row],[Y]]</f>
        <v>0</v>
      </c>
      <c r="E18" s="14">
        <f>Таблица13[[#This Row],[B%]]*100/Таблица13[[#This Row],[Y]]</f>
        <v>0</v>
      </c>
      <c r="F18" s="43">
        <v>0</v>
      </c>
      <c r="H18" s="43" t="s">
        <v>105</v>
      </c>
      <c r="I18" s="12">
        <v>0</v>
      </c>
      <c r="J18" s="43">
        <v>0</v>
      </c>
      <c r="K18" s="43">
        <v>0</v>
      </c>
      <c r="L18" s="14">
        <v>1</v>
      </c>
      <c r="M18" s="20">
        <f>Таблица13[[#This Row],[R%]]*100/Таблица13[[#This Row],[Y]]</f>
        <v>0</v>
      </c>
      <c r="N18" s="44">
        <f>Таблица13[[#This Row],[G%]]*100/Таблица13[[#This Row],[Y]]</f>
        <v>0</v>
      </c>
      <c r="O18" s="14">
        <f>Таблица13[[#This Row],[B%]]*100/Таблица13[[#This Row],[Y]]</f>
        <v>0</v>
      </c>
      <c r="P18" s="20">
        <f>VLOOKUP(ROUND(Таблица13[[#This Row],[R%]],0),$B$26:$F$281,5,0)</f>
        <v>0</v>
      </c>
      <c r="Q18" s="44">
        <f>VLOOKUP(ROUND(Таблица13[[#This Row],[G%]],0),$B$26:$F$281,5,0)</f>
        <v>0</v>
      </c>
      <c r="R18" s="14">
        <f>VLOOKUP(ROUND(Таблица13[[#This Row],[B%]],0),$B$26:$F$281,5,0)</f>
        <v>0</v>
      </c>
      <c r="S18" s="44" t="str">
        <f>DEC2HEX(Таблица13[[#This Row],[G%]]*255/100,2)</f>
        <v>00</v>
      </c>
      <c r="T18" s="44" t="str">
        <f>DEC2HEX(Таблица13[[#This Row],[R%]]*255/100,2)</f>
        <v>00</v>
      </c>
      <c r="U18" s="44" t="str">
        <f>DEC2HEX(Таблица13[[#This Row],[B%]]*255/100,2)</f>
        <v>00</v>
      </c>
      <c r="V18" s="44" t="str">
        <f t="shared" ref="V18:V23" si="1">CONCATENATE(S18,T18,U18)</f>
        <v>000000</v>
      </c>
      <c r="X18" t="s">
        <v>101</v>
      </c>
      <c r="Y18" t="s">
        <v>102</v>
      </c>
    </row>
    <row r="19" spans="2:26" x14ac:dyDescent="0.45">
      <c r="B19" s="43"/>
      <c r="C19" s="20">
        <f>Таблица13[[#This Row],[R%]]*100/Таблица13[[#This Row],[Y]]</f>
        <v>0</v>
      </c>
      <c r="D19" s="44">
        <f>Таблица13[[#This Row],[G%]]*100/Таблица13[[#This Row],[Y]]</f>
        <v>0</v>
      </c>
      <c r="E19" s="14">
        <f>Таблица13[[#This Row],[B%]]*100/Таблица13[[#This Row],[Y]]</f>
        <v>0</v>
      </c>
      <c r="F19" s="43"/>
      <c r="H19" s="43"/>
      <c r="I19" s="12"/>
      <c r="J19" s="43"/>
      <c r="K19" s="43"/>
      <c r="L19" s="14">
        <v>1</v>
      </c>
      <c r="M19" s="20">
        <f>Таблица13[[#This Row],[R%]]*100/Таблица13[[#This Row],[Y]]</f>
        <v>0</v>
      </c>
      <c r="N19" s="44">
        <f>Таблица13[[#This Row],[G%]]*100/Таблица13[[#This Row],[Y]]</f>
        <v>0</v>
      </c>
      <c r="O19" s="14">
        <f>Таблица13[[#This Row],[B%]]*100/Таблица13[[#This Row],[Y]]</f>
        <v>0</v>
      </c>
      <c r="P19" s="20">
        <f>VLOOKUP(ROUND(Таблица13[[#This Row],[R%]],0),$B$26:$F$281,5,0)</f>
        <v>0</v>
      </c>
      <c r="Q19" s="44">
        <f>VLOOKUP(ROUND(Таблица13[[#This Row],[G%]],0),$B$26:$F$281,5,0)</f>
        <v>0</v>
      </c>
      <c r="R19" s="14">
        <f>VLOOKUP(ROUND(Таблица13[[#This Row],[B%]],0),$B$26:$F$281,5,0)</f>
        <v>0</v>
      </c>
      <c r="S19" s="44" t="str">
        <f>DEC2HEX(Таблица13[[#This Row],[G%]]*255/100,2)</f>
        <v>00</v>
      </c>
      <c r="T19" s="44" t="str">
        <f>DEC2HEX(Таблица13[[#This Row],[R%]]*255/100,2)</f>
        <v>00</v>
      </c>
      <c r="U19" s="44" t="str">
        <f>DEC2HEX(Таблица13[[#This Row],[B%]]*255/100,2)</f>
        <v>00</v>
      </c>
      <c r="V19" s="44" t="str">
        <f t="shared" si="1"/>
        <v>000000</v>
      </c>
      <c r="X19" t="s">
        <v>103</v>
      </c>
      <c r="Y19">
        <v>0</v>
      </c>
      <c r="Z19" t="s">
        <v>104</v>
      </c>
    </row>
    <row r="20" spans="2:26" x14ac:dyDescent="0.45">
      <c r="B20" s="43"/>
      <c r="C20" s="20">
        <f>Таблица13[[#This Row],[R%]]*100/Таблица13[[#This Row],[Y]]</f>
        <v>0</v>
      </c>
      <c r="D20" s="44">
        <f>Таблица13[[#This Row],[G%]]*100/Таблица13[[#This Row],[Y]]</f>
        <v>0</v>
      </c>
      <c r="E20" s="14">
        <f>Таблица13[[#This Row],[B%]]*100/Таблица13[[#This Row],[Y]]</f>
        <v>0</v>
      </c>
      <c r="F20" s="43"/>
      <c r="H20" s="43"/>
      <c r="I20" s="12"/>
      <c r="J20" s="43"/>
      <c r="K20" s="43"/>
      <c r="L20" s="14">
        <v>1</v>
      </c>
      <c r="M20" s="20">
        <f>Таблица13[[#This Row],[R%]]*100/Таблица13[[#This Row],[Y]]</f>
        <v>0</v>
      </c>
      <c r="N20" s="44">
        <f>Таблица13[[#This Row],[G%]]*100/Таблица13[[#This Row],[Y]]</f>
        <v>0</v>
      </c>
      <c r="O20" s="14">
        <f>Таблица13[[#This Row],[B%]]*100/Таблица13[[#This Row],[Y]]</f>
        <v>0</v>
      </c>
      <c r="P20" s="20">
        <f>VLOOKUP(ROUND(Таблица13[[#This Row],[R%]],0),$B$26:$F$281,5,0)</f>
        <v>0</v>
      </c>
      <c r="Q20" s="44">
        <f>VLOOKUP(ROUND(Таблица13[[#This Row],[G%]],0),$B$26:$F$281,5,0)</f>
        <v>0</v>
      </c>
      <c r="R20" s="14">
        <f>VLOOKUP(ROUND(Таблица13[[#This Row],[B%]],0),$B$26:$F$281,5,0)</f>
        <v>0</v>
      </c>
      <c r="S20" s="44" t="str">
        <f>DEC2HEX(Таблица13[[#This Row],[G%]]*255/100,2)</f>
        <v>00</v>
      </c>
      <c r="T20" s="44" t="str">
        <f>DEC2HEX(Таблица13[[#This Row],[R%]]*255/100,2)</f>
        <v>00</v>
      </c>
      <c r="U20" s="44" t="str">
        <f>DEC2HEX(Таблица13[[#This Row],[B%]]*255/100,2)</f>
        <v>00</v>
      </c>
      <c r="V20" s="44" t="str">
        <f t="shared" si="1"/>
        <v>000000</v>
      </c>
    </row>
    <row r="21" spans="2:26" x14ac:dyDescent="0.45">
      <c r="B21" s="43"/>
      <c r="C21" s="20">
        <f>Таблица13[[#This Row],[R%]]*100/Таблица13[[#This Row],[Y]]</f>
        <v>0</v>
      </c>
      <c r="D21" s="44">
        <f>Таблица13[[#This Row],[G%]]*100/Таблица13[[#This Row],[Y]]</f>
        <v>0</v>
      </c>
      <c r="E21" s="14">
        <f>Таблица13[[#This Row],[B%]]*100/Таблица13[[#This Row],[Y]]</f>
        <v>0</v>
      </c>
      <c r="F21" s="43"/>
      <c r="H21" s="43"/>
      <c r="I21" s="12"/>
      <c r="J21" s="43"/>
      <c r="K21" s="43"/>
      <c r="L21" s="14">
        <v>1</v>
      </c>
      <c r="M21" s="20">
        <f>Таблица13[[#This Row],[R%]]*100/Таблица13[[#This Row],[Y]]</f>
        <v>0</v>
      </c>
      <c r="N21" s="44">
        <f>Таблица13[[#This Row],[G%]]*100/Таблица13[[#This Row],[Y]]</f>
        <v>0</v>
      </c>
      <c r="O21" s="14">
        <f>Таблица13[[#This Row],[B%]]*100/Таблица13[[#This Row],[Y]]</f>
        <v>0</v>
      </c>
      <c r="P21" s="20">
        <f>VLOOKUP(ROUND(Таблица13[[#This Row],[R%]],0),$B$26:$F$281,5,0)</f>
        <v>0</v>
      </c>
      <c r="Q21" s="44">
        <f>VLOOKUP(ROUND(Таблица13[[#This Row],[G%]],0),$B$26:$F$281,5,0)</f>
        <v>0</v>
      </c>
      <c r="R21" s="14">
        <f>VLOOKUP(ROUND(Таблица13[[#This Row],[B%]],0),$B$26:$F$281,5,0)</f>
        <v>0</v>
      </c>
      <c r="S21" s="44" t="str">
        <f>DEC2HEX(Таблица13[[#This Row],[G%]]*255/100,2)</f>
        <v>00</v>
      </c>
      <c r="T21" s="44" t="str">
        <f>DEC2HEX(Таблица13[[#This Row],[R%]]*255/100,2)</f>
        <v>00</v>
      </c>
      <c r="U21" s="44" t="str">
        <f>DEC2HEX(Таблица13[[#This Row],[B%]]*255/100,2)</f>
        <v>00</v>
      </c>
      <c r="V21" s="44" t="str">
        <f t="shared" si="1"/>
        <v>000000</v>
      </c>
    </row>
    <row r="22" spans="2:26" x14ac:dyDescent="0.45">
      <c r="B22" s="43"/>
      <c r="C22" s="20">
        <f>Таблица13[[#This Row],[R%]]*100/Таблица13[[#This Row],[Y]]</f>
        <v>0</v>
      </c>
      <c r="D22" s="44">
        <f>Таблица13[[#This Row],[G%]]*100/Таблица13[[#This Row],[Y]]</f>
        <v>0</v>
      </c>
      <c r="E22" s="14">
        <f>Таблица13[[#This Row],[B%]]*100/Таблица13[[#This Row],[Y]]</f>
        <v>0</v>
      </c>
      <c r="F22" s="43"/>
      <c r="H22" s="43"/>
      <c r="I22" s="12"/>
      <c r="J22" s="43"/>
      <c r="K22" s="43"/>
      <c r="L22" s="14">
        <v>1</v>
      </c>
      <c r="M22" s="20" t="str">
        <f>DEC2HEX(L22,2)</f>
        <v>01</v>
      </c>
      <c r="N22" s="44">
        <f>Таблица13[[#This Row],[G%]]*100/Таблица13[[#This Row],[Y]]</f>
        <v>0</v>
      </c>
      <c r="O22" s="14">
        <f>Таблица13[[#This Row],[B%]]*100/Таблица13[[#This Row],[Y]]</f>
        <v>0</v>
      </c>
      <c r="P22" s="20">
        <f>VLOOKUP(ROUND(Таблица13[[#This Row],[R%]],0),$B$26:$F$281,5,0)</f>
        <v>0</v>
      </c>
      <c r="Q22" s="44">
        <f>VLOOKUP(ROUND(Таблица13[[#This Row],[G%]],0),$B$26:$F$281,5,0)</f>
        <v>0</v>
      </c>
      <c r="R22" s="14">
        <f>VLOOKUP(ROUND(Таблица13[[#This Row],[B%]],0),$B$26:$F$281,5,0)</f>
        <v>0</v>
      </c>
      <c r="S22" s="44" t="str">
        <f>DEC2HEX(Таблица13[[#This Row],[G%]]*255/100,2)</f>
        <v>00</v>
      </c>
      <c r="T22" s="44" t="str">
        <f>DEC2HEX(Таблица13[[#This Row],[R%]]*255/100,2)</f>
        <v>00</v>
      </c>
      <c r="U22" s="44" t="str">
        <f>DEC2HEX(Таблица13[[#This Row],[B%]]*255/100,2)</f>
        <v>00</v>
      </c>
      <c r="V22" s="44" t="str">
        <f t="shared" si="1"/>
        <v>000000</v>
      </c>
    </row>
    <row r="23" spans="2:26" x14ac:dyDescent="0.45">
      <c r="B23" s="43"/>
      <c r="C23" s="20">
        <f>Таблица13[[#This Row],[R%]]*100/Таблица13[[#This Row],[Y]]</f>
        <v>0</v>
      </c>
      <c r="D23" s="44">
        <f>Таблица13[[#This Row],[G%]]*100/Таблица13[[#This Row],[Y]]</f>
        <v>0</v>
      </c>
      <c r="E23" s="14">
        <f>Таблица13[[#This Row],[B%]]*100/Таблица13[[#This Row],[Y]]</f>
        <v>0</v>
      </c>
      <c r="F23" s="43"/>
      <c r="H23" s="43"/>
      <c r="I23" s="12"/>
      <c r="J23" s="43"/>
      <c r="K23" s="43"/>
      <c r="L23" s="14">
        <v>1</v>
      </c>
      <c r="M23" s="20">
        <f>Таблица13[[#This Row],[R%]]*100/Таблица13[[#This Row],[Y]]</f>
        <v>0</v>
      </c>
      <c r="N23" s="44">
        <f>Таблица13[[#This Row],[G%]]*100/Таблица13[[#This Row],[Y]]</f>
        <v>0</v>
      </c>
      <c r="O23" s="14">
        <f>Таблица13[[#This Row],[B%]]*100/Таблица13[[#This Row],[Y]]</f>
        <v>0</v>
      </c>
      <c r="P23" s="20">
        <f>VLOOKUP(ROUND(Таблица13[[#This Row],[R%]],0),$B$26:$F$281,5,0)</f>
        <v>0</v>
      </c>
      <c r="Q23" s="44">
        <f>VLOOKUP(ROUND(Таблица13[[#This Row],[G%]],0),$B$26:$F$281,5,0)</f>
        <v>0</v>
      </c>
      <c r="R23" s="14">
        <f>VLOOKUP(ROUND(Таблица13[[#This Row],[B%]],0),$B$26:$F$281,5,0)</f>
        <v>0</v>
      </c>
      <c r="S23" s="44" t="str">
        <f>DEC2HEX(Таблица13[[#This Row],[G%]]*255/100,2)</f>
        <v>00</v>
      </c>
      <c r="T23" s="44" t="str">
        <f>DEC2HEX(Таблица13[[#This Row],[R%]]*255/100,2)</f>
        <v>00</v>
      </c>
      <c r="U23" s="44" t="str">
        <f>DEC2HEX(Таблица13[[#This Row],[B%]]*255/100,2)</f>
        <v>00</v>
      </c>
      <c r="V23" s="44" t="str">
        <f t="shared" si="1"/>
        <v>000000</v>
      </c>
    </row>
    <row r="25" spans="2:26" x14ac:dyDescent="0.45">
      <c r="B25" t="s">
        <v>49</v>
      </c>
      <c r="C25" t="s">
        <v>55</v>
      </c>
      <c r="D25" t="s">
        <v>56</v>
      </c>
      <c r="E25" t="s">
        <v>54</v>
      </c>
      <c r="F25" t="s">
        <v>57</v>
      </c>
    </row>
    <row r="26" spans="2:26" x14ac:dyDescent="0.45">
      <c r="B26">
        <v>0</v>
      </c>
      <c r="C26">
        <f>(LN(256)-LN(256-B26))*255/LN(256)</f>
        <v>0</v>
      </c>
      <c r="D26">
        <f>B26^4/255^3</f>
        <v>0</v>
      </c>
      <c r="E26">
        <f>(LN(101)-LN(101-B26))*99/LN(101)</f>
        <v>0</v>
      </c>
      <c r="F26">
        <f>B26^4/100^3</f>
        <v>0</v>
      </c>
    </row>
    <row r="27" spans="2:26" x14ac:dyDescent="0.45">
      <c r="B27">
        <v>1</v>
      </c>
      <c r="C27">
        <f t="shared" ref="C27:C90" si="2">(LN(256)-LN(256-B27))*255/LN(256)</f>
        <v>0.17998420012391134</v>
      </c>
      <c r="D27">
        <f>B27^4/255^3</f>
        <v>6.0308629411010845E-8</v>
      </c>
      <c r="E27">
        <f t="shared" ref="E27:E90" si="3">(LN(101)-LN(101-B27))*99/LN(101)</f>
        <v>0.21344681051532818</v>
      </c>
      <c r="F27">
        <f>B27^3/100^2</f>
        <v>1E-4</v>
      </c>
    </row>
    <row r="28" spans="2:26" x14ac:dyDescent="0.45">
      <c r="B28">
        <v>2</v>
      </c>
      <c r="C28">
        <f t="shared" si="2"/>
        <v>0.36067560913720442</v>
      </c>
      <c r="D28">
        <f t="shared" ref="D28:D91" si="4">B28^4/255^3</f>
        <v>9.6493807057617351E-7</v>
      </c>
      <c r="E28">
        <f t="shared" si="3"/>
        <v>0.4290388510407831</v>
      </c>
      <c r="F28">
        <f t="shared" ref="F28:F91" si="5">B28^3/100^2</f>
        <v>8.0000000000000004E-4</v>
      </c>
    </row>
    <row r="29" spans="2:26" x14ac:dyDescent="0.45">
      <c r="B29">
        <v>3</v>
      </c>
      <c r="C29">
        <f t="shared" si="2"/>
        <v>0.54207980661885113</v>
      </c>
      <c r="D29">
        <f t="shared" si="4"/>
        <v>4.8849989822918788E-6</v>
      </c>
      <c r="E29">
        <f t="shared" si="3"/>
        <v>0.64681968065726381</v>
      </c>
      <c r="F29">
        <f t="shared" si="5"/>
        <v>2.7000000000000001E-3</v>
      </c>
    </row>
    <row r="30" spans="2:26" x14ac:dyDescent="0.45">
      <c r="B30">
        <v>4</v>
      </c>
      <c r="C30">
        <f t="shared" si="2"/>
        <v>0.7242024384401512</v>
      </c>
      <c r="D30">
        <f t="shared" si="4"/>
        <v>1.5439009129218776E-5</v>
      </c>
      <c r="E30">
        <f t="shared" si="3"/>
        <v>0.86683419877145773</v>
      </c>
      <c r="F30">
        <f t="shared" si="5"/>
        <v>6.4000000000000003E-3</v>
      </c>
    </row>
    <row r="31" spans="2:26" x14ac:dyDescent="0.45">
      <c r="B31">
        <v>5</v>
      </c>
      <c r="C31">
        <f t="shared" si="2"/>
        <v>0.90704921781915293</v>
      </c>
      <c r="D31">
        <f t="shared" si="4"/>
        <v>3.7692893381881782E-5</v>
      </c>
      <c r="E31">
        <f t="shared" si="3"/>
        <v>1.0891287006756671</v>
      </c>
      <c r="F31">
        <f t="shared" si="5"/>
        <v>1.2500000000000001E-2</v>
      </c>
    </row>
    <row r="32" spans="2:26" x14ac:dyDescent="0.45">
      <c r="B32">
        <v>6</v>
      </c>
      <c r="C32">
        <f t="shared" si="2"/>
        <v>1.0906259263959859</v>
      </c>
      <c r="D32">
        <f t="shared" si="4"/>
        <v>7.8159983716670061E-5</v>
      </c>
      <c r="E32">
        <f t="shared" si="3"/>
        <v>1.3137509360169364</v>
      </c>
      <c r="F32">
        <f t="shared" si="5"/>
        <v>2.1600000000000001E-2</v>
      </c>
    </row>
    <row r="33" spans="2:6" x14ac:dyDescent="0.45">
      <c r="B33">
        <v>7</v>
      </c>
      <c r="C33">
        <f t="shared" si="2"/>
        <v>1.2749384153299224</v>
      </c>
      <c r="D33">
        <f t="shared" si="4"/>
        <v>1.4480101921583705E-4</v>
      </c>
      <c r="E33">
        <f t="shared" si="3"/>
        <v>1.5407501703598325</v>
      </c>
      <c r="F33">
        <f t="shared" si="5"/>
        <v>3.4299999999999997E-2</v>
      </c>
    </row>
    <row r="34" spans="2:6" x14ac:dyDescent="0.45">
      <c r="B34">
        <v>8</v>
      </c>
      <c r="C34">
        <f t="shared" si="2"/>
        <v>1.4599926064183308</v>
      </c>
      <c r="D34">
        <f t="shared" si="4"/>
        <v>2.4702414606750042E-4</v>
      </c>
      <c r="E34">
        <f t="shared" si="3"/>
        <v>1.7701772500415369</v>
      </c>
      <c r="F34">
        <f t="shared" si="5"/>
        <v>5.1200000000000002E-2</v>
      </c>
    </row>
    <row r="35" spans="2:6" x14ac:dyDescent="0.45">
      <c r="B35">
        <v>9</v>
      </c>
      <c r="C35">
        <f t="shared" si="2"/>
        <v>1.6457944932383799</v>
      </c>
      <c r="D35">
        <f t="shared" si="4"/>
        <v>3.9568491756564216E-4</v>
      </c>
      <c r="E35">
        <f t="shared" si="3"/>
        <v>2.0020846705328874</v>
      </c>
      <c r="F35">
        <f t="shared" si="5"/>
        <v>7.2900000000000006E-2</v>
      </c>
    </row>
    <row r="36" spans="2:6" x14ac:dyDescent="0.45">
      <c r="B36">
        <v>10</v>
      </c>
      <c r="C36">
        <f t="shared" si="2"/>
        <v>1.8323501423117363</v>
      </c>
      <c r="D36">
        <f t="shared" si="4"/>
        <v>6.0308629411010852E-4</v>
      </c>
      <c r="E36">
        <f t="shared" si="3"/>
        <v>2.2365266485351047</v>
      </c>
      <c r="F36">
        <f t="shared" si="5"/>
        <v>0.1</v>
      </c>
    </row>
    <row r="37" spans="2:6" x14ac:dyDescent="0.45">
      <c r="B37">
        <v>11</v>
      </c>
      <c r="C37">
        <f t="shared" si="2"/>
        <v>2.0196656942930353</v>
      </c>
      <c r="D37">
        <f t="shared" si="4"/>
        <v>8.829786432066098E-4</v>
      </c>
      <c r="E37">
        <f t="shared" si="3"/>
        <v>2.4735591980600766</v>
      </c>
      <c r="F37">
        <f t="shared" si="5"/>
        <v>0.1331</v>
      </c>
    </row>
    <row r="38" spans="2:6" x14ac:dyDescent="0.45">
      <c r="B38">
        <v>12</v>
      </c>
      <c r="C38">
        <f t="shared" si="2"/>
        <v>2.2077473651829784</v>
      </c>
      <c r="D38">
        <f t="shared" si="4"/>
        <v>1.250559739466721E-3</v>
      </c>
      <c r="E38">
        <f t="shared" si="3"/>
        <v>2.7132402107612359</v>
      </c>
      <c r="F38">
        <f t="shared" si="5"/>
        <v>0.17280000000000001</v>
      </c>
    </row>
    <row r="39" spans="2:6" x14ac:dyDescent="0.45">
      <c r="B39">
        <v>13</v>
      </c>
      <c r="C39">
        <f t="shared" si="2"/>
        <v>2.3966014475657351</v>
      </c>
      <c r="D39">
        <f t="shared" si="4"/>
        <v>1.7224747646078808E-3</v>
      </c>
      <c r="E39">
        <f t="shared" si="3"/>
        <v>2.955629540803042</v>
      </c>
      <c r="F39">
        <f t="shared" si="5"/>
        <v>0.21970000000000001</v>
      </c>
    </row>
    <row r="40" spans="2:6" x14ac:dyDescent="0.45">
      <c r="B40">
        <v>14</v>
      </c>
      <c r="C40">
        <f t="shared" si="2"/>
        <v>2.5862343118722761</v>
      </c>
      <c r="D40">
        <f t="shared" si="4"/>
        <v>2.3168163074533928E-3</v>
      </c>
      <c r="E40">
        <f t="shared" si="3"/>
        <v>3.2007890945806508</v>
      </c>
      <c r="F40">
        <f t="shared" si="5"/>
        <v>0.27439999999999998</v>
      </c>
    </row>
    <row r="41" spans="2:6" x14ac:dyDescent="0.45">
      <c r="B41">
        <v>15</v>
      </c>
      <c r="C41">
        <f t="shared" si="2"/>
        <v>2.776652407669975</v>
      </c>
      <c r="D41">
        <f t="shared" si="4"/>
        <v>3.0531243639324241E-3</v>
      </c>
      <c r="E41">
        <f t="shared" si="3"/>
        <v>3.4487829256258058</v>
      </c>
      <c r="F41">
        <f t="shared" si="5"/>
        <v>0.33750000000000002</v>
      </c>
    </row>
    <row r="42" spans="2:6" x14ac:dyDescent="0.45">
      <c r="B42">
        <v>16</v>
      </c>
      <c r="C42">
        <f t="shared" si="2"/>
        <v>2.9678622649784678</v>
      </c>
      <c r="D42">
        <f t="shared" si="4"/>
        <v>3.9523863370800067E-3</v>
      </c>
      <c r="E42">
        <f t="shared" si="3"/>
        <v>3.6996773350633272</v>
      </c>
      <c r="F42">
        <f t="shared" si="5"/>
        <v>0.40960000000000002</v>
      </c>
    </row>
    <row r="43" spans="2:6" x14ac:dyDescent="0.45">
      <c r="B43">
        <v>17</v>
      </c>
      <c r="C43">
        <f t="shared" si="2"/>
        <v>3.1598704956136152</v>
      </c>
      <c r="D43">
        <f t="shared" si="4"/>
        <v>5.0370370370370369E-3</v>
      </c>
      <c r="E43">
        <f t="shared" si="3"/>
        <v>3.9535409780121831</v>
      </c>
      <c r="F43">
        <f t="shared" si="5"/>
        <v>0.49130000000000001</v>
      </c>
    </row>
    <row r="44" spans="2:6" x14ac:dyDescent="0.45">
      <c r="B44">
        <v>18</v>
      </c>
      <c r="C44">
        <f t="shared" si="2"/>
        <v>3.3526837945592769</v>
      </c>
      <c r="D44">
        <f t="shared" si="4"/>
        <v>6.3309586810502746E-3</v>
      </c>
      <c r="E44">
        <f t="shared" si="3"/>
        <v>4.2104449763581</v>
      </c>
      <c r="F44">
        <f t="shared" si="5"/>
        <v>0.58320000000000005</v>
      </c>
    </row>
    <row r="45" spans="2:6" x14ac:dyDescent="0.45">
      <c r="B45">
        <v>19</v>
      </c>
      <c r="C45">
        <f t="shared" si="2"/>
        <v>3.5463089413679683</v>
      </c>
      <c r="D45">
        <f t="shared" si="4"/>
        <v>7.859480893472345E-3</v>
      </c>
      <c r="E45">
        <f t="shared" si="3"/>
        <v>4.4704630383617063</v>
      </c>
      <c r="F45">
        <f t="shared" si="5"/>
        <v>0.68589999999999995</v>
      </c>
    </row>
    <row r="46" spans="2:6" x14ac:dyDescent="0.45">
      <c r="B46">
        <v>20</v>
      </c>
      <c r="C46">
        <f t="shared" si="2"/>
        <v>3.7407528015912819</v>
      </c>
      <c r="D46">
        <f t="shared" si="4"/>
        <v>9.6493807057617363E-3</v>
      </c>
      <c r="E46">
        <f t="shared" si="3"/>
        <v>4.7336715856048048</v>
      </c>
      <c r="F46">
        <f t="shared" si="5"/>
        <v>0.8</v>
      </c>
    </row>
    <row r="47" spans="2:6" x14ac:dyDescent="0.45">
      <c r="B47">
        <v>21</v>
      </c>
      <c r="C47">
        <f t="shared" si="2"/>
        <v>3.9360223282406266</v>
      </c>
      <c r="D47">
        <f t="shared" si="4"/>
        <v>1.17288825564828E-2</v>
      </c>
      <c r="E47">
        <f t="shared" si="3"/>
        <v>5.0001498878223538</v>
      </c>
      <c r="F47">
        <f t="shared" si="5"/>
        <v>0.92610000000000003</v>
      </c>
    </row>
    <row r="48" spans="2:6" x14ac:dyDescent="0.45">
      <c r="B48">
        <v>22</v>
      </c>
      <c r="C48">
        <f t="shared" si="2"/>
        <v>4.1321245632789596</v>
      </c>
      <c r="D48">
        <f t="shared" si="4"/>
        <v>1.4127658291305757E-2</v>
      </c>
      <c r="E48">
        <f t="shared" si="3"/>
        <v>5.2699802062148695</v>
      </c>
      <c r="F48">
        <f t="shared" si="5"/>
        <v>1.0648</v>
      </c>
    </row>
    <row r="49" spans="2:6" x14ac:dyDescent="0.45">
      <c r="B49">
        <v>23</v>
      </c>
      <c r="C49">
        <f t="shared" si="2"/>
        <v>4.3290666391448278</v>
      </c>
      <c r="D49">
        <f t="shared" si="4"/>
        <v>1.6876827163006685E-2</v>
      </c>
      <c r="E49">
        <f t="shared" si="3"/>
        <v>5.5432479458900046</v>
      </c>
      <c r="F49">
        <f t="shared" si="5"/>
        <v>1.2166999999999999</v>
      </c>
    </row>
    <row r="50" spans="2:6" x14ac:dyDescent="0.45">
      <c r="B50">
        <v>24</v>
      </c>
      <c r="C50">
        <f t="shared" si="2"/>
        <v>4.5268557803086331</v>
      </c>
      <c r="D50">
        <f t="shared" si="4"/>
        <v>2.0008955831467536E-2</v>
      </c>
      <c r="E50">
        <f t="shared" si="3"/>
        <v>5.8200418181395577</v>
      </c>
      <c r="F50">
        <f t="shared" si="5"/>
        <v>1.3824000000000001</v>
      </c>
    </row>
    <row r="51" spans="2:6" x14ac:dyDescent="0.45">
      <c r="B51">
        <v>25</v>
      </c>
      <c r="C51">
        <f t="shared" si="2"/>
        <v>4.7254993048631713</v>
      </c>
      <c r="D51">
        <f t="shared" si="4"/>
        <v>2.3558058363676113E-2</v>
      </c>
      <c r="E51">
        <f t="shared" si="3"/>
        <v>6.1004540133239429</v>
      </c>
      <c r="F51">
        <f t="shared" si="5"/>
        <v>1.5625</v>
      </c>
    </row>
    <row r="52" spans="2:6" x14ac:dyDescent="0.45">
      <c r="B52">
        <v>26</v>
      </c>
      <c r="C52">
        <f t="shared" si="2"/>
        <v>4.9250046261480218</v>
      </c>
      <c r="D52">
        <f t="shared" si="4"/>
        <v>2.7559596233726093E-2</v>
      </c>
      <c r="E52">
        <f t="shared" si="3"/>
        <v>6.3845803852067631</v>
      </c>
      <c r="F52">
        <f t="shared" si="5"/>
        <v>1.7576000000000001</v>
      </c>
    </row>
    <row r="53" spans="2:6" x14ac:dyDescent="0.45">
      <c r="B53">
        <v>27</v>
      </c>
      <c r="C53">
        <f t="shared" si="2"/>
        <v>5.1253792544098893</v>
      </c>
      <c r="D53">
        <f t="shared" si="4"/>
        <v>3.2050478322817016E-2</v>
      </c>
      <c r="E53">
        <f t="shared" si="3"/>
        <v>6.6725206476620071</v>
      </c>
      <c r="F53">
        <f t="shared" si="5"/>
        <v>1.9682999999999999</v>
      </c>
    </row>
    <row r="54" spans="2:6" x14ac:dyDescent="0.45">
      <c r="B54">
        <v>28</v>
      </c>
      <c r="C54">
        <f t="shared" si="2"/>
        <v>5.3266307984988375</v>
      </c>
      <c r="D54">
        <f t="shared" si="4"/>
        <v>3.7069060919254285E-2</v>
      </c>
      <c r="E54">
        <f t="shared" si="3"/>
        <v>6.9643785847639501</v>
      </c>
      <c r="F54">
        <f t="shared" si="5"/>
        <v>2.1951999999999998</v>
      </c>
    </row>
    <row r="55" spans="2:6" x14ac:dyDescent="0.45">
      <c r="B55">
        <v>29</v>
      </c>
      <c r="C55">
        <f t="shared" si="2"/>
        <v>5.5287669676020652</v>
      </c>
      <c r="D55">
        <f t="shared" si="4"/>
        <v>4.2655147718449166E-2</v>
      </c>
      <c r="E55">
        <f t="shared" si="3"/>
        <v>7.2602622753670838</v>
      </c>
      <c r="F55">
        <f t="shared" si="5"/>
        <v>2.4388999999999998</v>
      </c>
    </row>
    <row r="56" spans="2:6" x14ac:dyDescent="0.45">
      <c r="B56">
        <v>30</v>
      </c>
      <c r="C56">
        <f t="shared" si="2"/>
        <v>5.7317955730158685</v>
      </c>
      <c r="D56">
        <f t="shared" si="4"/>
        <v>4.8849989822918785E-2</v>
      </c>
      <c r="E56">
        <f t="shared" si="3"/>
        <v>7.5602843333927607</v>
      </c>
      <c r="F56">
        <f t="shared" si="5"/>
        <v>2.7</v>
      </c>
    </row>
    <row r="57" spans="2:6" x14ac:dyDescent="0.45">
      <c r="B57">
        <v>31</v>
      </c>
      <c r="C57">
        <f t="shared" si="2"/>
        <v>5.9357245299569357</v>
      </c>
      <c r="D57">
        <f t="shared" si="4"/>
        <v>5.5696285742286147E-2</v>
      </c>
      <c r="E57">
        <f t="shared" si="3"/>
        <v>7.8645621651588504</v>
      </c>
      <c r="F57">
        <f t="shared" si="5"/>
        <v>2.9790999999999999</v>
      </c>
    </row>
    <row r="58" spans="2:6" x14ac:dyDescent="0.45">
      <c r="B58">
        <v>32</v>
      </c>
      <c r="C58">
        <f t="shared" si="2"/>
        <v>6.1405618594138751</v>
      </c>
      <c r="D58">
        <f t="shared" si="4"/>
        <v>6.3238181393280107E-2</v>
      </c>
      <c r="E58">
        <f t="shared" si="3"/>
        <v>8.1732182452243034</v>
      </c>
      <c r="F58">
        <f t="shared" si="5"/>
        <v>3.2768000000000002</v>
      </c>
    </row>
    <row r="59" spans="2:6" x14ac:dyDescent="0.45">
      <c r="B59">
        <v>33</v>
      </c>
      <c r="C59">
        <f t="shared" si="2"/>
        <v>6.3463156900402744</v>
      </c>
      <c r="D59">
        <f t="shared" si="4"/>
        <v>7.1521270099735398E-2</v>
      </c>
      <c r="E59">
        <f t="shared" si="3"/>
        <v>8.4863804123703339</v>
      </c>
      <c r="F59">
        <f t="shared" si="5"/>
        <v>3.5937000000000001</v>
      </c>
    </row>
    <row r="60" spans="2:6" x14ac:dyDescent="0.45">
      <c r="B60">
        <v>34</v>
      </c>
      <c r="C60">
        <f t="shared" si="2"/>
        <v>6.5529942600903706</v>
      </c>
      <c r="D60">
        <f t="shared" si="4"/>
        <v>8.0592592592592591E-2</v>
      </c>
      <c r="E60">
        <f t="shared" si="3"/>
        <v>8.8041821875085571</v>
      </c>
      <c r="F60">
        <f t="shared" si="5"/>
        <v>3.9304000000000001</v>
      </c>
    </row>
    <row r="61" spans="2:6" x14ac:dyDescent="0.45">
      <c r="B61">
        <v>35</v>
      </c>
      <c r="C61">
        <f t="shared" si="2"/>
        <v>6.7606059193981274</v>
      </c>
      <c r="D61">
        <f t="shared" si="4"/>
        <v>9.0500637009898161E-2</v>
      </c>
      <c r="E61">
        <f t="shared" si="3"/>
        <v>9.1267631154944766</v>
      </c>
      <c r="F61">
        <f t="shared" si="5"/>
        <v>4.2874999999999996</v>
      </c>
    </row>
    <row r="62" spans="2:6" x14ac:dyDescent="0.45">
      <c r="B62">
        <v>36</v>
      </c>
      <c r="C62">
        <f t="shared" si="2"/>
        <v>6.9691591314014474</v>
      </c>
      <c r="D62">
        <f t="shared" si="4"/>
        <v>0.10129533889680439</v>
      </c>
      <c r="E62">
        <f t="shared" si="3"/>
        <v>9.454269133036691</v>
      </c>
      <c r="F62">
        <f t="shared" si="5"/>
        <v>4.6656000000000004</v>
      </c>
    </row>
    <row r="63" spans="2:6" x14ac:dyDescent="0.45">
      <c r="B63">
        <v>37</v>
      </c>
      <c r="C63">
        <f t="shared" si="2"/>
        <v>7.1786624752125823</v>
      </c>
      <c r="D63">
        <f t="shared" si="4"/>
        <v>0.11302808120556951</v>
      </c>
      <c r="E63">
        <f t="shared" si="3"/>
        <v>9.786852965129361</v>
      </c>
      <c r="F63">
        <f t="shared" si="5"/>
        <v>5.0652999999999997</v>
      </c>
    </row>
    <row r="64" spans="2:6" x14ac:dyDescent="0.45">
      <c r="B64">
        <v>38</v>
      </c>
      <c r="C64">
        <f t="shared" si="2"/>
        <v>7.3891246477354722</v>
      </c>
      <c r="D64">
        <f t="shared" si="4"/>
        <v>0.12575169429555752</v>
      </c>
      <c r="E64">
        <f t="shared" si="3"/>
        <v>10.124674552703599</v>
      </c>
      <c r="F64">
        <f t="shared" si="5"/>
        <v>5.4871999999999996</v>
      </c>
    </row>
    <row r="65" spans="2:6" x14ac:dyDescent="0.45">
      <c r="B65">
        <v>39</v>
      </c>
      <c r="C65">
        <f t="shared" si="2"/>
        <v>7.6005544658322046</v>
      </c>
      <c r="D65">
        <f t="shared" si="4"/>
        <v>0.13952045593323834</v>
      </c>
      <c r="E65">
        <f t="shared" si="3"/>
        <v>10.46790151449523</v>
      </c>
      <c r="F65">
        <f t="shared" si="5"/>
        <v>5.9318999999999997</v>
      </c>
    </row>
    <row r="66" spans="2:6" x14ac:dyDescent="0.45">
      <c r="B66">
        <v>40</v>
      </c>
      <c r="C66">
        <f t="shared" si="2"/>
        <v>7.8129608685394167</v>
      </c>
      <c r="D66">
        <f t="shared" si="4"/>
        <v>0.15439009129218778</v>
      </c>
      <c r="E66">
        <f t="shared" si="3"/>
        <v>10.816709646467491</v>
      </c>
      <c r="F66">
        <f t="shared" si="5"/>
        <v>6.4</v>
      </c>
    </row>
    <row r="67" spans="2:6" x14ac:dyDescent="0.45">
      <c r="B67">
        <v>41</v>
      </c>
      <c r="C67">
        <f t="shared" si="2"/>
        <v>8.0263529193359613</v>
      </c>
      <c r="D67">
        <f t="shared" si="4"/>
        <v>0.17041777295308744</v>
      </c>
      <c r="E67">
        <f t="shared" si="3"/>
        <v>11.17128346251377</v>
      </c>
      <c r="F67">
        <f t="shared" si="5"/>
        <v>6.8921000000000001</v>
      </c>
    </row>
    <row r="68" spans="2:6" x14ac:dyDescent="0.45">
      <c r="B68">
        <v>42</v>
      </c>
      <c r="C68">
        <f t="shared" si="2"/>
        <v>8.2407398084634469</v>
      </c>
      <c r="D68">
        <f t="shared" si="4"/>
        <v>0.18766212090372481</v>
      </c>
      <c r="E68">
        <f t="shared" si="3"/>
        <v>11.5318167806037</v>
      </c>
      <c r="F68">
        <f t="shared" si="5"/>
        <v>7.4088000000000003</v>
      </c>
    </row>
    <row r="69" spans="2:6" x14ac:dyDescent="0.45">
      <c r="B69">
        <v>43</v>
      </c>
      <c r="C69">
        <f t="shared" si="2"/>
        <v>8.4561308553013816</v>
      </c>
      <c r="D69">
        <f t="shared" si="4"/>
        <v>0.2061832025389933</v>
      </c>
      <c r="E69">
        <f t="shared" si="3"/>
        <v>11.898513359034345</v>
      </c>
      <c r="F69">
        <f t="shared" si="5"/>
        <v>7.9507000000000003</v>
      </c>
    </row>
    <row r="70" spans="2:6" x14ac:dyDescent="0.45">
      <c r="B70">
        <v>44</v>
      </c>
      <c r="C70">
        <f t="shared" si="2"/>
        <v>8.6725355107980242</v>
      </c>
      <c r="D70">
        <f t="shared" si="4"/>
        <v>0.22604253266089211</v>
      </c>
      <c r="E70">
        <f t="shared" si="3"/>
        <v>12.271587588015359</v>
      </c>
      <c r="F70">
        <f t="shared" si="5"/>
        <v>8.5183999999999997</v>
      </c>
    </row>
    <row r="71" spans="2:6" x14ac:dyDescent="0.45">
      <c r="B71">
        <v>45</v>
      </c>
      <c r="C71">
        <f t="shared" si="2"/>
        <v>8.8899633599584593</v>
      </c>
      <c r="D71">
        <f t="shared" si="4"/>
        <v>0.24730307347852637</v>
      </c>
      <c r="E71">
        <f t="shared" si="3"/>
        <v>12.651265242465858</v>
      </c>
      <c r="F71">
        <f t="shared" si="5"/>
        <v>9.1125000000000007</v>
      </c>
    </row>
    <row r="72" spans="2:6" x14ac:dyDescent="0.45">
      <c r="B72">
        <v>46</v>
      </c>
      <c r="C72">
        <f t="shared" si="2"/>
        <v>9.1084241243923412</v>
      </c>
      <c r="D72">
        <f t="shared" si="4"/>
        <v>0.27002923460810696</v>
      </c>
      <c r="E72">
        <f t="shared" si="3"/>
        <v>13.037784302641144</v>
      </c>
      <c r="F72">
        <f t="shared" si="5"/>
        <v>9.7335999999999991</v>
      </c>
    </row>
    <row r="73" spans="2:6" x14ac:dyDescent="0.45">
      <c r="B73">
        <v>47</v>
      </c>
      <c r="C73">
        <f t="shared" si="2"/>
        <v>9.3279276649218588</v>
      </c>
      <c r="D73">
        <f t="shared" si="4"/>
        <v>0.29428687307295082</v>
      </c>
      <c r="E73">
        <f t="shared" si="3"/>
        <v>13.431395850058498</v>
      </c>
      <c r="F73">
        <f t="shared" si="5"/>
        <v>10.382300000000001</v>
      </c>
    </row>
    <row r="74" spans="2:6" x14ac:dyDescent="0.45">
      <c r="B74">
        <v>48</v>
      </c>
      <c r="C74">
        <f t="shared" si="2"/>
        <v>9.5484839842526839</v>
      </c>
      <c r="D74">
        <f t="shared" si="4"/>
        <v>0.32014329330348057</v>
      </c>
      <c r="E74">
        <f t="shared" si="3"/>
        <v>13.832365047168363</v>
      </c>
      <c r="F74">
        <f t="shared" si="5"/>
        <v>11.059200000000001</v>
      </c>
    </row>
    <row r="75" spans="2:6" x14ac:dyDescent="0.45">
      <c r="B75">
        <v>49</v>
      </c>
      <c r="C75">
        <f t="shared" si="2"/>
        <v>9.7701032297090133</v>
      </c>
      <c r="D75">
        <f t="shared" si="4"/>
        <v>0.34766724713722474</v>
      </c>
      <c r="E75">
        <f t="shared" si="3"/>
        <v>14.240972210343688</v>
      </c>
      <c r="F75">
        <f t="shared" si="5"/>
        <v>11.764900000000001</v>
      </c>
    </row>
    <row r="76" spans="2:6" x14ac:dyDescent="0.45">
      <c r="B76">
        <v>50</v>
      </c>
      <c r="C76">
        <f t="shared" si="2"/>
        <v>9.9927956960348965</v>
      </c>
      <c r="D76">
        <f t="shared" si="4"/>
        <v>0.37692893381881781</v>
      </c>
      <c r="E76">
        <f t="shared" si="3"/>
        <v>14.657513987061758</v>
      </c>
      <c r="F76">
        <f t="shared" si="5"/>
        <v>12.5</v>
      </c>
    </row>
    <row r="77" spans="2:6" x14ac:dyDescent="0.45">
      <c r="B77">
        <v>51</v>
      </c>
      <c r="C77">
        <f t="shared" si="2"/>
        <v>10.216571828263888</v>
      </c>
      <c r="D77">
        <f t="shared" si="4"/>
        <v>0.40799999999999997</v>
      </c>
      <c r="E77">
        <f t="shared" si="3"/>
        <v>15.082304649660449</v>
      </c>
      <c r="F77">
        <f t="shared" si="5"/>
        <v>13.2651</v>
      </c>
    </row>
    <row r="78" spans="2:6" x14ac:dyDescent="0.45">
      <c r="B78">
        <v>52</v>
      </c>
      <c r="C78">
        <f t="shared" si="2"/>
        <v>10.441442224658585</v>
      </c>
      <c r="D78">
        <f t="shared" si="4"/>
        <v>0.44095353973961748</v>
      </c>
      <c r="E78">
        <f t="shared" si="3"/>
        <v>15.515677519802383</v>
      </c>
      <c r="F78">
        <f t="shared" si="5"/>
        <v>14.0608</v>
      </c>
    </row>
    <row r="79" spans="2:6" x14ac:dyDescent="0.45">
      <c r="B79">
        <v>53</v>
      </c>
      <c r="C79">
        <f t="shared" si="2"/>
        <v>10.667417639722508</v>
      </c>
      <c r="D79">
        <f t="shared" si="4"/>
        <v>0.47586409450362227</v>
      </c>
      <c r="E79">
        <f t="shared" si="3"/>
        <v>15.957986539820766</v>
      </c>
      <c r="F79">
        <f t="shared" si="5"/>
        <v>14.887700000000001</v>
      </c>
    </row>
    <row r="80" spans="2:6" x14ac:dyDescent="0.45">
      <c r="B80">
        <v>54</v>
      </c>
      <c r="C80">
        <f t="shared" si="2"/>
        <v>10.894508987286519</v>
      </c>
      <c r="D80">
        <f t="shared" si="4"/>
        <v>0.51280765316507226</v>
      </c>
      <c r="E80">
        <f t="shared" si="3"/>
        <v>16.409608009504943</v>
      </c>
      <c r="F80">
        <f t="shared" si="5"/>
        <v>15.7464</v>
      </c>
    </row>
    <row r="81" spans="2:6" x14ac:dyDescent="0.45">
      <c r="B81">
        <v>55</v>
      </c>
      <c r="C81">
        <f t="shared" si="2"/>
        <v>11.122727343671643</v>
      </c>
      <c r="D81">
        <f t="shared" si="4"/>
        <v>0.55186165200413118</v>
      </c>
      <c r="E81">
        <f t="shared" si="3"/>
        <v>16.870942509677995</v>
      </c>
      <c r="F81">
        <f t="shared" si="5"/>
        <v>16.637499999999999</v>
      </c>
    </row>
    <row r="82" spans="2:6" x14ac:dyDescent="0.45">
      <c r="B82">
        <v>56</v>
      </c>
      <c r="C82">
        <f t="shared" si="2"/>
        <v>11.352083950930659</v>
      </c>
      <c r="D82">
        <f t="shared" si="4"/>
        <v>0.59310497470806856</v>
      </c>
      <c r="E82">
        <f t="shared" si="3"/>
        <v>17.342417037205188</v>
      </c>
      <c r="F82">
        <f t="shared" si="5"/>
        <v>17.561599999999999</v>
      </c>
    </row>
    <row r="83" spans="2:6" x14ac:dyDescent="0.45">
      <c r="B83">
        <v>57</v>
      </c>
      <c r="C83">
        <f t="shared" si="2"/>
        <v>11.582590220171189</v>
      </c>
      <c r="D83">
        <f t="shared" si="4"/>
        <v>0.63661795237125995</v>
      </c>
      <c r="E83">
        <f t="shared" si="3"/>
        <v>17.82448737994816</v>
      </c>
      <c r="F83">
        <f t="shared" si="5"/>
        <v>18.519300000000001</v>
      </c>
    </row>
    <row r="84" spans="2:6" x14ac:dyDescent="0.45">
      <c r="B84">
        <v>58</v>
      </c>
      <c r="C84">
        <f t="shared" si="2"/>
        <v>11.814257734962439</v>
      </c>
      <c r="D84">
        <f t="shared" si="4"/>
        <v>0.68248236349518665</v>
      </c>
      <c r="E84">
        <f t="shared" si="3"/>
        <v>18.317640764770907</v>
      </c>
      <c r="F84">
        <f t="shared" si="5"/>
        <v>19.511199999999999</v>
      </c>
    </row>
    <row r="85" spans="2:6" x14ac:dyDescent="0.45">
      <c r="B85">
        <v>59</v>
      </c>
      <c r="C85">
        <f t="shared" si="2"/>
        <v>12.047098254827999</v>
      </c>
      <c r="D85">
        <f t="shared" si="4"/>
        <v>0.73078143398843587</v>
      </c>
      <c r="E85">
        <f t="shared" si="3"/>
        <v>18.822398817157282</v>
      </c>
      <c r="F85">
        <f t="shared" si="5"/>
        <v>20.5379</v>
      </c>
    </row>
    <row r="86" spans="2:6" x14ac:dyDescent="0.45">
      <c r="B86">
        <v>60</v>
      </c>
      <c r="C86">
        <f t="shared" si="2"/>
        <v>12.28112371882775</v>
      </c>
      <c r="D86">
        <f t="shared" si="4"/>
        <v>0.78159983716670056</v>
      </c>
      <c r="E86">
        <f t="shared" si="3"/>
        <v>19.339320877506818</v>
      </c>
      <c r="F86">
        <f t="shared" si="5"/>
        <v>21.6</v>
      </c>
    </row>
    <row r="87" spans="2:6" x14ac:dyDescent="0.45">
      <c r="B87">
        <v>61</v>
      </c>
      <c r="C87">
        <f t="shared" si="2"/>
        <v>12.516346249231152</v>
      </c>
      <c r="D87">
        <f t="shared" si="4"/>
        <v>0.83502369375277985</v>
      </c>
      <c r="E87">
        <f t="shared" si="3"/>
        <v>19.869007726967453</v>
      </c>
      <c r="F87">
        <f t="shared" si="5"/>
        <v>22.6981</v>
      </c>
    </row>
    <row r="88" spans="2:6" x14ac:dyDescent="0.45">
      <c r="B88">
        <v>62</v>
      </c>
      <c r="C88">
        <f t="shared" si="2"/>
        <v>12.752778155285291</v>
      </c>
      <c r="D88">
        <f t="shared" si="4"/>
        <v>0.89114057187657836</v>
      </c>
      <c r="E88">
        <f t="shared" si="3"/>
        <v>20.412105785035113</v>
      </c>
      <c r="F88">
        <f t="shared" si="5"/>
        <v>23.832799999999999</v>
      </c>
    </row>
    <row r="89" spans="2:6" x14ac:dyDescent="0.45">
      <c r="B89">
        <v>63</v>
      </c>
      <c r="C89">
        <f t="shared" si="2"/>
        <v>12.990431937079926</v>
      </c>
      <c r="D89">
        <f t="shared" si="4"/>
        <v>0.95003948707510688</v>
      </c>
      <c r="E89">
        <f t="shared" si="3"/>
        <v>20.969311852469051</v>
      </c>
      <c r="F89">
        <f t="shared" si="5"/>
        <v>25.0047</v>
      </c>
    </row>
    <row r="90" spans="2:6" x14ac:dyDescent="0.45">
      <c r="B90">
        <v>64</v>
      </c>
      <c r="C90">
        <f t="shared" si="2"/>
        <v>13.22932028951314</v>
      </c>
      <c r="D90">
        <f t="shared" si="4"/>
        <v>1.0118109022924817</v>
      </c>
      <c r="E90">
        <f t="shared" si="3"/>
        <v>21.541378486807126</v>
      </c>
      <c r="F90">
        <f t="shared" si="5"/>
        <v>26.214400000000001</v>
      </c>
    </row>
    <row r="91" spans="2:6" x14ac:dyDescent="0.45">
      <c r="B91">
        <v>65</v>
      </c>
      <c r="C91">
        <f t="shared" ref="C91:C154" si="6">(LN(256)-LN(256-B91))*255/LN(256)</f>
        <v>13.469456106360502</v>
      </c>
      <c r="D91">
        <f t="shared" si="4"/>
        <v>1.0765467278799254</v>
      </c>
      <c r="E91">
        <f t="shared" ref="E91:E126" si="7">(LN(101)-LN(101-B91))*99/LN(101)</f>
        <v>22.129120114512194</v>
      </c>
      <c r="F91">
        <f t="shared" si="5"/>
        <v>27.462499999999999</v>
      </c>
    </row>
    <row r="92" spans="2:6" x14ac:dyDescent="0.45">
      <c r="B92">
        <v>66</v>
      </c>
      <c r="C92">
        <f t="shared" si="6"/>
        <v>13.710852484451028</v>
      </c>
      <c r="D92">
        <f t="shared" ref="D92:D155" si="8">B92^4/255^3</f>
        <v>1.1443403215957664</v>
      </c>
      <c r="E92">
        <f t="shared" si="7"/>
        <v>22.733420004303969</v>
      </c>
      <c r="F92">
        <f t="shared" ref="F92:F126" si="9">B92^3/100^2</f>
        <v>28.749600000000001</v>
      </c>
    </row>
    <row r="93" spans="2:6" x14ac:dyDescent="0.45">
      <c r="B93">
        <v>67</v>
      </c>
      <c r="C93">
        <f t="shared" si="6"/>
        <v>13.953522727953292</v>
      </c>
      <c r="D93">
        <f t="shared" si="8"/>
        <v>1.2152864886054384</v>
      </c>
      <c r="E93">
        <f t="shared" si="7"/>
        <v>23.355238251515445</v>
      </c>
      <c r="F93">
        <f t="shared" si="9"/>
        <v>30.0763</v>
      </c>
    </row>
    <row r="94" spans="2:6" x14ac:dyDescent="0.45">
      <c r="B94">
        <v>68</v>
      </c>
      <c r="C94">
        <f t="shared" si="6"/>
        <v>14.197480352775299</v>
      </c>
      <c r="D94">
        <f t="shared" si="8"/>
        <v>1.2894814814814815</v>
      </c>
      <c r="E94">
        <f t="shared" si="7"/>
        <v>23.995620954639577</v>
      </c>
      <c r="F94">
        <f t="shared" si="9"/>
        <v>31.443200000000001</v>
      </c>
    </row>
    <row r="95" spans="2:6" x14ac:dyDescent="0.45">
      <c r="B95">
        <v>69</v>
      </c>
      <c r="C95">
        <f t="shared" si="6"/>
        <v>14.442739091081563</v>
      </c>
      <c r="D95">
        <f t="shared" si="8"/>
        <v>1.3670230002035417</v>
      </c>
      <c r="E95">
        <f t="shared" si="7"/>
        <v>24.655710804274459</v>
      </c>
      <c r="F95">
        <f t="shared" si="9"/>
        <v>32.850900000000003</v>
      </c>
    </row>
    <row r="96" spans="2:6" x14ac:dyDescent="0.45">
      <c r="B96">
        <v>70</v>
      </c>
      <c r="C96">
        <f t="shared" si="6"/>
        <v>14.689312895931472</v>
      </c>
      <c r="D96">
        <f t="shared" si="8"/>
        <v>1.4480101921583706</v>
      </c>
      <c r="E96">
        <f t="shared" si="7"/>
        <v>25.336759353640343</v>
      </c>
      <c r="F96">
        <f t="shared" si="9"/>
        <v>34.299999999999997</v>
      </c>
    </row>
    <row r="97" spans="2:6" x14ac:dyDescent="0.45">
      <c r="B97">
        <v>71</v>
      </c>
      <c r="C97">
        <f t="shared" si="6"/>
        <v>14.937215946042562</v>
      </c>
      <c r="D97">
        <f t="shared" si="8"/>
        <v>1.5325436521398255</v>
      </c>
      <c r="E97">
        <f t="shared" si="7"/>
        <v>26.040141301658871</v>
      </c>
      <c r="F97">
        <f t="shared" si="9"/>
        <v>35.7911</v>
      </c>
    </row>
    <row r="98" spans="2:6" x14ac:dyDescent="0.45">
      <c r="B98">
        <v>72</v>
      </c>
      <c r="C98">
        <f t="shared" si="6"/>
        <v>15.186462650682694</v>
      </c>
      <c r="D98">
        <f t="shared" si="8"/>
        <v>1.6207254223488703</v>
      </c>
      <c r="E98">
        <f t="shared" si="7"/>
        <v>26.767371198179443</v>
      </c>
      <c r="F98">
        <f t="shared" si="9"/>
        <v>37.324800000000003</v>
      </c>
    </row>
    <row r="99" spans="2:6" x14ac:dyDescent="0.45">
      <c r="B99">
        <v>73</v>
      </c>
      <c r="C99">
        <f t="shared" si="6"/>
        <v>15.437067654696119</v>
      </c>
      <c r="D99">
        <f t="shared" si="8"/>
        <v>1.7126589923935742</v>
      </c>
      <c r="E99">
        <f t="shared" si="7"/>
        <v>27.520123081610976</v>
      </c>
      <c r="F99">
        <f t="shared" si="9"/>
        <v>38.901699999999998</v>
      </c>
    </row>
    <row r="100" spans="2:6" x14ac:dyDescent="0.45">
      <c r="B100">
        <v>74</v>
      </c>
      <c r="C100">
        <f t="shared" si="6"/>
        <v>15.689045843666559</v>
      </c>
      <c r="D100">
        <f t="shared" si="8"/>
        <v>1.8084492992891121</v>
      </c>
      <c r="E100">
        <f t="shared" si="7"/>
        <v>28.300253689203611</v>
      </c>
      <c r="F100">
        <f t="shared" si="9"/>
        <v>40.522399999999998</v>
      </c>
    </row>
    <row r="101" spans="2:6" x14ac:dyDescent="0.45">
      <c r="B101">
        <v>75</v>
      </c>
      <c r="C101">
        <f t="shared" si="6"/>
        <v>15.942412349222806</v>
      </c>
      <c r="D101">
        <f t="shared" si="8"/>
        <v>1.9082027274577651</v>
      </c>
      <c r="E101">
        <f t="shared" si="7"/>
        <v>29.109830049488796</v>
      </c>
      <c r="F101">
        <f t="shared" si="9"/>
        <v>42.1875</v>
      </c>
    </row>
    <row r="102" spans="2:6" x14ac:dyDescent="0.45">
      <c r="B102">
        <v>76</v>
      </c>
      <c r="C102">
        <f t="shared" si="6"/>
        <v>16.197182554491608</v>
      </c>
      <c r="D102">
        <f t="shared" si="8"/>
        <v>2.0120271087289203</v>
      </c>
      <c r="E102">
        <f t="shared" si="7"/>
        <v>29.951162488805558</v>
      </c>
      <c r="F102">
        <f t="shared" si="9"/>
        <v>43.897599999999997</v>
      </c>
    </row>
    <row r="103" spans="2:6" x14ac:dyDescent="0.45">
      <c r="B103">
        <v>77</v>
      </c>
      <c r="C103">
        <f t="shared" si="6"/>
        <v>16.453372099701824</v>
      </c>
      <c r="D103">
        <f t="shared" si="8"/>
        <v>2.1200317223390703</v>
      </c>
      <c r="E103">
        <f t="shared" si="7"/>
        <v>30.826844378965873</v>
      </c>
      <c r="F103">
        <f t="shared" si="9"/>
        <v>45.653300000000002</v>
      </c>
    </row>
    <row r="104" spans="2:6" x14ac:dyDescent="0.45">
      <c r="B104">
        <v>78</v>
      </c>
      <c r="C104">
        <f t="shared" si="6"/>
        <v>16.710996887946067</v>
      </c>
      <c r="D104">
        <f t="shared" si="8"/>
        <v>2.2323272949318134</v>
      </c>
      <c r="E104">
        <f t="shared" si="7"/>
        <v>31.739800348823106</v>
      </c>
      <c r="F104">
        <f t="shared" si="9"/>
        <v>47.455199999999998</v>
      </c>
    </row>
    <row r="105" spans="2:6" x14ac:dyDescent="0.45">
      <c r="B105">
        <v>79</v>
      </c>
      <c r="C105">
        <f t="shared" si="6"/>
        <v>16.970073091104464</v>
      </c>
      <c r="D105">
        <f t="shared" si="8"/>
        <v>2.3490260005578549</v>
      </c>
      <c r="E105">
        <f t="shared" si="7"/>
        <v>32.69334521909326</v>
      </c>
      <c r="F105">
        <f t="shared" si="9"/>
        <v>49.303899999999999</v>
      </c>
    </row>
    <row r="106" spans="2:6" x14ac:dyDescent="0.45">
      <c r="B106">
        <v>80</v>
      </c>
      <c r="C106">
        <f t="shared" si="6"/>
        <v>17.230617155936162</v>
      </c>
      <c r="D106">
        <f t="shared" si="8"/>
        <v>2.4702414606750045</v>
      </c>
      <c r="E106">
        <f t="shared" si="7"/>
        <v>33.691256656302393</v>
      </c>
      <c r="F106">
        <f t="shared" si="9"/>
        <v>51.2</v>
      </c>
    </row>
    <row r="107" spans="2:6" x14ac:dyDescent="0.45">
      <c r="B107">
        <v>81</v>
      </c>
      <c r="C107">
        <f t="shared" si="6"/>
        <v>17.492645810344492</v>
      </c>
      <c r="D107">
        <f t="shared" si="8"/>
        <v>2.5960887441481781</v>
      </c>
      <c r="E107">
        <f t="shared" si="7"/>
        <v>34.737865566112561</v>
      </c>
      <c r="F107">
        <f t="shared" si="9"/>
        <v>53.144100000000002</v>
      </c>
    </row>
    <row r="108" spans="2:6" x14ac:dyDescent="0.45">
      <c r="B108">
        <v>82</v>
      </c>
      <c r="C108">
        <f t="shared" si="6"/>
        <v>17.756176069821773</v>
      </c>
      <c r="D108">
        <f t="shared" si="8"/>
        <v>2.726684367249399</v>
      </c>
      <c r="E108">
        <f t="shared" si="7"/>
        <v>35.838169691614162</v>
      </c>
      <c r="F108">
        <f t="shared" si="9"/>
        <v>55.136800000000001</v>
      </c>
    </row>
    <row r="109" spans="2:6" x14ac:dyDescent="0.45">
      <c r="B109">
        <v>83</v>
      </c>
      <c r="C109">
        <f t="shared" si="6"/>
        <v>18.021225244079378</v>
      </c>
      <c r="D109">
        <f t="shared" si="8"/>
        <v>2.8621462936577937</v>
      </c>
      <c r="E109">
        <f t="shared" si="7"/>
        <v>36.997977953657298</v>
      </c>
      <c r="F109">
        <f t="shared" si="9"/>
        <v>57.178699999999999</v>
      </c>
    </row>
    <row r="110" spans="2:6" x14ac:dyDescent="0.45">
      <c r="B110">
        <v>84</v>
      </c>
      <c r="C110">
        <f t="shared" si="6"/>
        <v>18.287810943870635</v>
      </c>
      <c r="D110">
        <f t="shared" si="8"/>
        <v>3.0025939344595969</v>
      </c>
      <c r="E110">
        <f t="shared" si="7"/>
        <v>38.224096090660552</v>
      </c>
      <c r="F110">
        <f t="shared" si="9"/>
        <v>59.270400000000002</v>
      </c>
    </row>
    <row r="111" spans="2:6" x14ac:dyDescent="0.45">
      <c r="B111">
        <v>85</v>
      </c>
      <c r="C111">
        <f t="shared" si="6"/>
        <v>18.55595108801198</v>
      </c>
      <c r="D111">
        <f t="shared" si="8"/>
        <v>3.1481481481481484</v>
      </c>
      <c r="E111">
        <f t="shared" si="7"/>
        <v>39.52456864341957</v>
      </c>
      <c r="F111">
        <f t="shared" si="9"/>
        <v>61.412500000000001</v>
      </c>
    </row>
    <row r="112" spans="2:6" x14ac:dyDescent="0.45">
      <c r="B112">
        <v>86</v>
      </c>
      <c r="C112">
        <f t="shared" si="6"/>
        <v>18.825663910610736</v>
      </c>
      <c r="D112">
        <f t="shared" si="8"/>
        <v>3.2989312406238929</v>
      </c>
      <c r="E112">
        <f t="shared" si="7"/>
        <v>40.908999140803985</v>
      </c>
      <c r="F112">
        <f t="shared" si="9"/>
        <v>63.605600000000003</v>
      </c>
    </row>
    <row r="113" spans="2:6" x14ac:dyDescent="0.45">
      <c r="B113">
        <v>87</v>
      </c>
      <c r="C113">
        <f t="shared" si="6"/>
        <v>19.096967968505368</v>
      </c>
      <c r="D113">
        <f t="shared" si="8"/>
        <v>3.4550669651943822</v>
      </c>
      <c r="E113">
        <f t="shared" si="7"/>
        <v>42.388980920756083</v>
      </c>
      <c r="F113">
        <f t="shared" si="9"/>
        <v>65.850300000000004</v>
      </c>
    </row>
    <row r="114" spans="2:6" x14ac:dyDescent="0.45">
      <c r="B114">
        <v>88</v>
      </c>
      <c r="C114">
        <f t="shared" si="6"/>
        <v>19.369882148927015</v>
      </c>
      <c r="D114">
        <f t="shared" si="8"/>
        <v>3.6166805225742737</v>
      </c>
      <c r="E114">
        <f t="shared" si="7"/>
        <v>43.978687888633907</v>
      </c>
      <c r="F114">
        <f t="shared" si="9"/>
        <v>68.147199999999998</v>
      </c>
    </row>
    <row r="115" spans="2:6" x14ac:dyDescent="0.45">
      <c r="B115">
        <v>89</v>
      </c>
      <c r="C115">
        <f t="shared" si="6"/>
        <v>19.644425677389563</v>
      </c>
      <c r="D115">
        <f t="shared" si="8"/>
        <v>3.7838985608853308</v>
      </c>
      <c r="E115">
        <f t="shared" si="7"/>
        <v>45.695702218110988</v>
      </c>
      <c r="F115">
        <f t="shared" si="9"/>
        <v>70.496899999999997</v>
      </c>
    </row>
    <row r="116" spans="2:6" x14ac:dyDescent="0.45">
      <c r="B116">
        <v>90</v>
      </c>
      <c r="C116">
        <f t="shared" si="6"/>
        <v>19.920618125816745</v>
      </c>
      <c r="D116">
        <f t="shared" si="8"/>
        <v>3.9568491756564219</v>
      </c>
      <c r="E116">
        <f t="shared" si="7"/>
        <v>47.562203058238367</v>
      </c>
      <c r="F116">
        <f t="shared" si="9"/>
        <v>72.900000000000006</v>
      </c>
    </row>
    <row r="117" spans="2:6" x14ac:dyDescent="0.45">
      <c r="B117">
        <v>91</v>
      </c>
      <c r="C117">
        <f t="shared" si="6"/>
        <v>20.198479420914627</v>
      </c>
      <c r="D117">
        <f t="shared" si="8"/>
        <v>4.1356619098235221</v>
      </c>
      <c r="E117">
        <f t="shared" si="7"/>
        <v>49.606723405257668</v>
      </c>
      <c r="F117">
        <f t="shared" si="9"/>
        <v>75.357100000000003</v>
      </c>
    </row>
    <row r="118" spans="2:6" x14ac:dyDescent="0.45">
      <c r="B118">
        <v>92</v>
      </c>
      <c r="C118">
        <f t="shared" si="6"/>
        <v>20.47802985279856</v>
      </c>
      <c r="D118">
        <f t="shared" si="8"/>
        <v>4.3204677537297114</v>
      </c>
      <c r="E118">
        <f t="shared" si="7"/>
        <v>51.866835792802405</v>
      </c>
      <c r="F118">
        <f t="shared" si="9"/>
        <v>77.868799999999993</v>
      </c>
    </row>
    <row r="119" spans="2:6" x14ac:dyDescent="0.45">
      <c r="B119">
        <v>93</v>
      </c>
      <c r="C119">
        <f t="shared" si="6"/>
        <v>20.759290083884395</v>
      </c>
      <c r="D119">
        <f t="shared" si="8"/>
        <v>4.5113991451251785</v>
      </c>
      <c r="E119">
        <f t="shared" si="7"/>
        <v>54.393426482564685</v>
      </c>
      <c r="F119">
        <f t="shared" si="9"/>
        <v>80.435699999999997</v>
      </c>
    </row>
    <row r="120" spans="2:6" x14ac:dyDescent="0.45">
      <c r="B120">
        <v>94</v>
      </c>
      <c r="C120">
        <f t="shared" si="6"/>
        <v>21.042281158052599</v>
      </c>
      <c r="D120">
        <f t="shared" si="8"/>
        <v>4.7085899691672131</v>
      </c>
      <c r="E120">
        <f t="shared" si="7"/>
        <v>57.25783875990119</v>
      </c>
      <c r="F120">
        <f t="shared" si="9"/>
        <v>83.058400000000006</v>
      </c>
    </row>
    <row r="121" spans="2:6" x14ac:dyDescent="0.45">
      <c r="B121">
        <v>95</v>
      </c>
      <c r="C121">
        <f t="shared" si="6"/>
        <v>21.327024510096571</v>
      </c>
      <c r="D121">
        <f t="shared" si="8"/>
        <v>4.9121755584202154</v>
      </c>
      <c r="E121">
        <f t="shared" si="7"/>
        <v>60.564560057256095</v>
      </c>
      <c r="F121">
        <f t="shared" si="9"/>
        <v>85.737499999999997</v>
      </c>
    </row>
    <row r="122" spans="2:6" x14ac:dyDescent="0.45">
      <c r="B122">
        <v>96</v>
      </c>
      <c r="C122">
        <f t="shared" si="6"/>
        <v>21.613541975465331</v>
      </c>
      <c r="D122">
        <f t="shared" si="8"/>
        <v>5.1222926928556891</v>
      </c>
      <c r="E122">
        <f t="shared" si="7"/>
        <v>64.475581244402775</v>
      </c>
      <c r="F122">
        <f t="shared" si="9"/>
        <v>88.473600000000005</v>
      </c>
    </row>
    <row r="123" spans="2:6" x14ac:dyDescent="0.45">
      <c r="B123">
        <v>97</v>
      </c>
      <c r="C123">
        <f t="shared" si="6"/>
        <v>21.901855800311168</v>
      </c>
      <c r="D123">
        <f t="shared" si="8"/>
        <v>5.3390795998522442</v>
      </c>
      <c r="E123">
        <f t="shared" si="7"/>
        <v>69.262284321709785</v>
      </c>
      <c r="F123">
        <f t="shared" si="9"/>
        <v>91.267300000000006</v>
      </c>
    </row>
    <row r="124" spans="2:6" x14ac:dyDescent="0.45">
      <c r="B124">
        <v>98</v>
      </c>
      <c r="C124">
        <f t="shared" si="6"/>
        <v>22.191988651854832</v>
      </c>
      <c r="D124">
        <f t="shared" si="8"/>
        <v>5.5626759541955959</v>
      </c>
      <c r="E124">
        <f t="shared" si="7"/>
        <v>75.433417896401195</v>
      </c>
      <c r="F124">
        <f t="shared" si="9"/>
        <v>94.119200000000006</v>
      </c>
    </row>
    <row r="125" spans="2:6" x14ac:dyDescent="0.45">
      <c r="B125">
        <v>99</v>
      </c>
      <c r="C125">
        <f t="shared" si="6"/>
        <v>22.483963629079398</v>
      </c>
      <c r="D125">
        <f t="shared" si="8"/>
        <v>5.7932228780785673</v>
      </c>
      <c r="E125">
        <f t="shared" si="7"/>
        <v>84.131142160854893</v>
      </c>
      <c r="F125">
        <f t="shared" si="9"/>
        <v>97.029899999999998</v>
      </c>
    </row>
    <row r="126" spans="2:6" x14ac:dyDescent="0.45">
      <c r="B126">
        <v>100</v>
      </c>
      <c r="C126">
        <f t="shared" si="6"/>
        <v>22.777804273765824</v>
      </c>
      <c r="D126">
        <f t="shared" si="8"/>
        <v>6.030862941101085</v>
      </c>
      <c r="E126">
        <f t="shared" si="7"/>
        <v>99</v>
      </c>
      <c r="F126">
        <f t="shared" si="9"/>
        <v>100</v>
      </c>
    </row>
    <row r="127" spans="2:6" x14ac:dyDescent="0.45">
      <c r="B127">
        <v>101</v>
      </c>
      <c r="C127">
        <f t="shared" si="6"/>
        <v>23.073534581883663</v>
      </c>
      <c r="D127">
        <f t="shared" si="8"/>
        <v>6.2757401602701828</v>
      </c>
    </row>
    <row r="128" spans="2:6" x14ac:dyDescent="0.45">
      <c r="B128">
        <v>102</v>
      </c>
      <c r="C128">
        <f t="shared" si="6"/>
        <v>23.371179015349991</v>
      </c>
      <c r="D128">
        <f t="shared" si="8"/>
        <v>6.5279999999999996</v>
      </c>
    </row>
    <row r="129" spans="2:4" x14ac:dyDescent="0.45">
      <c r="B129">
        <v>103</v>
      </c>
      <c r="C129">
        <f t="shared" si="6"/>
        <v>23.670762514171727</v>
      </c>
      <c r="D129">
        <f t="shared" si="8"/>
        <v>6.7877893721117823</v>
      </c>
    </row>
    <row r="130" spans="2:4" x14ac:dyDescent="0.45">
      <c r="B130">
        <v>104</v>
      </c>
      <c r="C130">
        <f t="shared" si="6"/>
        <v>23.9723105089857</v>
      </c>
      <c r="D130">
        <f t="shared" si="8"/>
        <v>7.0552566358338797</v>
      </c>
    </row>
    <row r="131" spans="2:4" x14ac:dyDescent="0.45">
      <c r="B131">
        <v>105</v>
      </c>
      <c r="C131">
        <f t="shared" si="6"/>
        <v>24.275848934013105</v>
      </c>
      <c r="D131">
        <f t="shared" si="8"/>
        <v>7.3305515978017501</v>
      </c>
    </row>
    <row r="132" spans="2:4" x14ac:dyDescent="0.45">
      <c r="B132">
        <v>106</v>
      </c>
      <c r="C132">
        <f t="shared" si="6"/>
        <v>24.581404240443799</v>
      </c>
      <c r="D132">
        <f t="shared" si="8"/>
        <v>7.6138255120579563</v>
      </c>
    </row>
    <row r="133" spans="2:4" x14ac:dyDescent="0.45">
      <c r="B133">
        <v>107</v>
      </c>
      <c r="C133">
        <f t="shared" si="6"/>
        <v>24.88900341026859</v>
      </c>
      <c r="D133">
        <f t="shared" si="8"/>
        <v>7.9052310800521672</v>
      </c>
    </row>
    <row r="134" spans="2:4" x14ac:dyDescent="0.45">
      <c r="B134">
        <v>108</v>
      </c>
      <c r="C134">
        <f t="shared" si="6"/>
        <v>25.198673970577232</v>
      </c>
      <c r="D134">
        <f t="shared" si="8"/>
        <v>8.2049224506411562</v>
      </c>
    </row>
    <row r="135" spans="2:4" x14ac:dyDescent="0.45">
      <c r="B135">
        <v>109</v>
      </c>
      <c r="C135">
        <f t="shared" si="6"/>
        <v>25.51044400834089</v>
      </c>
      <c r="D135">
        <f t="shared" si="8"/>
        <v>8.5130552200888037</v>
      </c>
    </row>
    <row r="136" spans="2:4" x14ac:dyDescent="0.45">
      <c r="B136">
        <v>110</v>
      </c>
      <c r="C136">
        <f t="shared" si="6"/>
        <v>25.82434218569945</v>
      </c>
      <c r="D136">
        <f t="shared" si="8"/>
        <v>8.8297864320660988</v>
      </c>
    </row>
    <row r="137" spans="2:4" x14ac:dyDescent="0.45">
      <c r="B137">
        <v>111</v>
      </c>
      <c r="C137">
        <f t="shared" si="6"/>
        <v>26.140397755773964</v>
      </c>
      <c r="D137">
        <f t="shared" si="8"/>
        <v>9.1552745776511291</v>
      </c>
    </row>
    <row r="138" spans="2:4" x14ac:dyDescent="0.45">
      <c r="B138">
        <v>112</v>
      </c>
      <c r="C138">
        <f t="shared" si="6"/>
        <v>26.45864057902628</v>
      </c>
      <c r="D138">
        <f t="shared" si="8"/>
        <v>9.4896795953290969</v>
      </c>
    </row>
    <row r="139" spans="2:4" x14ac:dyDescent="0.45">
      <c r="B139">
        <v>113</v>
      </c>
      <c r="C139">
        <f t="shared" si="6"/>
        <v>26.779101140188846</v>
      </c>
      <c r="D139">
        <f t="shared" si="8"/>
        <v>9.8331628709923038</v>
      </c>
    </row>
    <row r="140" spans="2:4" x14ac:dyDescent="0.45">
      <c r="B140">
        <v>114</v>
      </c>
      <c r="C140">
        <f t="shared" si="6"/>
        <v>27.101810565788249</v>
      </c>
      <c r="D140">
        <f t="shared" si="8"/>
        <v>10.185887237940159</v>
      </c>
    </row>
    <row r="141" spans="2:4" x14ac:dyDescent="0.45">
      <c r="B141">
        <v>115</v>
      </c>
      <c r="C141">
        <f t="shared" si="6"/>
        <v>27.426800642288438</v>
      </c>
      <c r="D141">
        <f t="shared" si="8"/>
        <v>10.548016976879179</v>
      </c>
    </row>
    <row r="142" spans="2:4" x14ac:dyDescent="0.45">
      <c r="B142">
        <v>116</v>
      </c>
      <c r="C142">
        <f t="shared" si="6"/>
        <v>27.754103834879203</v>
      </c>
      <c r="D142">
        <f t="shared" si="8"/>
        <v>10.919717815922986</v>
      </c>
    </row>
    <row r="143" spans="2:4" x14ac:dyDescent="0.45">
      <c r="B143">
        <v>117</v>
      </c>
      <c r="C143">
        <f t="shared" si="6"/>
        <v>28.083753306938206</v>
      </c>
      <c r="D143">
        <f t="shared" si="8"/>
        <v>11.301156930592306</v>
      </c>
    </row>
    <row r="144" spans="2:4" x14ac:dyDescent="0.45">
      <c r="B144">
        <v>118</v>
      </c>
      <c r="C144">
        <f t="shared" si="6"/>
        <v>28.415782940195836</v>
      </c>
      <c r="D144">
        <f t="shared" si="8"/>
        <v>11.692502943814974</v>
      </c>
    </row>
    <row r="145" spans="2:4" x14ac:dyDescent="0.45">
      <c r="B145">
        <v>119</v>
      </c>
      <c r="C145">
        <f t="shared" si="6"/>
        <v>28.750227355633193</v>
      </c>
      <c r="D145">
        <f t="shared" si="8"/>
        <v>12.093925925925927</v>
      </c>
    </row>
    <row r="146" spans="2:4" x14ac:dyDescent="0.45">
      <c r="B146">
        <v>120</v>
      </c>
      <c r="C146">
        <f t="shared" si="6"/>
        <v>29.087121935145408</v>
      </c>
      <c r="D146">
        <f t="shared" si="8"/>
        <v>12.505597394667209</v>
      </c>
    </row>
    <row r="147" spans="2:4" x14ac:dyDescent="0.45">
      <c r="B147">
        <v>121</v>
      </c>
      <c r="C147">
        <f t="shared" si="6"/>
        <v>29.426502844004748</v>
      </c>
      <c r="D147">
        <f t="shared" si="8"/>
        <v>12.927690315187974</v>
      </c>
    </row>
    <row r="148" spans="2:4" x14ac:dyDescent="0.45">
      <c r="B148">
        <v>122</v>
      </c>
      <c r="C148">
        <f t="shared" si="6"/>
        <v>29.768407054158509</v>
      </c>
      <c r="D148">
        <f t="shared" si="8"/>
        <v>13.360379100044478</v>
      </c>
    </row>
    <row r="149" spans="2:4" x14ac:dyDescent="0.45">
      <c r="B149">
        <v>123</v>
      </c>
      <c r="C149">
        <f t="shared" si="6"/>
        <v>30.112872368399575</v>
      </c>
      <c r="D149">
        <f t="shared" si="8"/>
        <v>13.803839609200081</v>
      </c>
    </row>
    <row r="150" spans="2:4" x14ac:dyDescent="0.45">
      <c r="B150">
        <v>124</v>
      </c>
      <c r="C150">
        <f t="shared" si="6"/>
        <v>30.459937445449302</v>
      </c>
      <c r="D150">
        <f t="shared" si="8"/>
        <v>14.258249150025254</v>
      </c>
    </row>
    <row r="151" spans="2:4" x14ac:dyDescent="0.45">
      <c r="B151">
        <v>125</v>
      </c>
      <c r="C151">
        <f t="shared" si="6"/>
        <v>30.809641825993783</v>
      </c>
      <c r="D151">
        <f t="shared" si="8"/>
        <v>14.723786477297571</v>
      </c>
    </row>
    <row r="152" spans="2:4" x14ac:dyDescent="0.45">
      <c r="B152">
        <v>126</v>
      </c>
      <c r="C152">
        <f t="shared" si="6"/>
        <v>31.162025959718015</v>
      </c>
      <c r="D152">
        <f t="shared" si="8"/>
        <v>15.20063179320171</v>
      </c>
    </row>
    <row r="153" spans="2:4" x14ac:dyDescent="0.45">
      <c r="B153">
        <v>127</v>
      </c>
      <c r="C153">
        <f t="shared" si="6"/>
        <v>31.517131233383775</v>
      </c>
      <c r="D153">
        <f t="shared" si="8"/>
        <v>15.688966747329458</v>
      </c>
    </row>
    <row r="154" spans="2:4" x14ac:dyDescent="0.45">
      <c r="B154">
        <v>128</v>
      </c>
      <c r="C154">
        <f t="shared" si="6"/>
        <v>31.875000000000004</v>
      </c>
      <c r="D154">
        <f t="shared" si="8"/>
        <v>16.188974436679707</v>
      </c>
    </row>
    <row r="155" spans="2:4" x14ac:dyDescent="0.45">
      <c r="B155">
        <v>129</v>
      </c>
      <c r="C155">
        <f t="shared" ref="C155:C218" si="10">(LN(256)-LN(256-B155))*255/LN(256)</f>
        <v>32.235675609137211</v>
      </c>
      <c r="D155">
        <f t="shared" si="8"/>
        <v>16.700839405658456</v>
      </c>
    </row>
    <row r="156" spans="2:4" x14ac:dyDescent="0.45">
      <c r="B156">
        <v>130</v>
      </c>
      <c r="C156">
        <f t="shared" si="10"/>
        <v>32.599202438440152</v>
      </c>
      <c r="D156">
        <f t="shared" ref="D156:D219" si="11">B156^4/255^3</f>
        <v>17.224747646078807</v>
      </c>
    </row>
    <row r="157" spans="2:4" x14ac:dyDescent="0.45">
      <c r="B157">
        <v>131</v>
      </c>
      <c r="C157">
        <f t="shared" si="10"/>
        <v>32.965625926395951</v>
      </c>
      <c r="D157">
        <f t="shared" si="11"/>
        <v>17.760886597160972</v>
      </c>
    </row>
    <row r="158" spans="2:4" x14ac:dyDescent="0.45">
      <c r="B158">
        <v>132</v>
      </c>
      <c r="C158">
        <f t="shared" si="10"/>
        <v>33.334992606418339</v>
      </c>
      <c r="D158">
        <f t="shared" si="11"/>
        <v>18.309445145532262</v>
      </c>
    </row>
    <row r="159" spans="2:4" x14ac:dyDescent="0.45">
      <c r="B159">
        <v>133</v>
      </c>
      <c r="C159">
        <f t="shared" si="10"/>
        <v>33.707350142311739</v>
      </c>
      <c r="D159">
        <f t="shared" si="11"/>
        <v>18.870613625227101</v>
      </c>
    </row>
    <row r="160" spans="2:4" x14ac:dyDescent="0.45">
      <c r="B160">
        <v>134</v>
      </c>
      <c r="C160">
        <f t="shared" si="10"/>
        <v>34.082747365182982</v>
      </c>
      <c r="D160">
        <f t="shared" si="11"/>
        <v>19.444583817687015</v>
      </c>
    </row>
    <row r="161" spans="2:4" x14ac:dyDescent="0.45">
      <c r="B161">
        <v>135</v>
      </c>
      <c r="C161">
        <f t="shared" si="10"/>
        <v>34.461234311872282</v>
      </c>
      <c r="D161">
        <f t="shared" si="11"/>
        <v>20.031548951760634</v>
      </c>
    </row>
    <row r="162" spans="2:4" x14ac:dyDescent="0.45">
      <c r="B162">
        <v>136</v>
      </c>
      <c r="C162">
        <f t="shared" si="10"/>
        <v>34.842862264978471</v>
      </c>
      <c r="D162">
        <f t="shared" si="11"/>
        <v>20.631703703703703</v>
      </c>
    </row>
    <row r="163" spans="2:4" x14ac:dyDescent="0.45">
      <c r="B163">
        <v>137</v>
      </c>
      <c r="C163">
        <f t="shared" si="10"/>
        <v>35.227683794559283</v>
      </c>
      <c r="D163">
        <f t="shared" si="11"/>
        <v>21.245244197179066</v>
      </c>
    </row>
    <row r="164" spans="2:4" x14ac:dyDescent="0.45">
      <c r="B164">
        <v>138</v>
      </c>
      <c r="C164">
        <f t="shared" si="10"/>
        <v>35.615752801591285</v>
      </c>
      <c r="D164">
        <f t="shared" si="11"/>
        <v>21.872368003256668</v>
      </c>
    </row>
    <row r="165" spans="2:4" x14ac:dyDescent="0.45">
      <c r="B165">
        <v>139</v>
      </c>
      <c r="C165">
        <f t="shared" si="10"/>
        <v>36.007124563278964</v>
      </c>
      <c r="D165">
        <f t="shared" si="11"/>
        <v>22.513274140413568</v>
      </c>
    </row>
    <row r="166" spans="2:4" x14ac:dyDescent="0.45">
      <c r="B166">
        <v>140</v>
      </c>
      <c r="C166">
        <f t="shared" si="10"/>
        <v>36.401855780308637</v>
      </c>
      <c r="D166">
        <f t="shared" si="11"/>
        <v>23.168163074533929</v>
      </c>
    </row>
    <row r="167" spans="2:4" x14ac:dyDescent="0.45">
      <c r="B167">
        <v>141</v>
      </c>
      <c r="C167">
        <f t="shared" si="10"/>
        <v>36.800004626148031</v>
      </c>
      <c r="D167">
        <f t="shared" si="11"/>
        <v>23.837236718909018</v>
      </c>
    </row>
    <row r="168" spans="2:4" x14ac:dyDescent="0.45">
      <c r="B168">
        <v>142</v>
      </c>
      <c r="C168">
        <f t="shared" si="10"/>
        <v>37.20163079849884</v>
      </c>
      <c r="D168">
        <f t="shared" si="11"/>
        <v>24.520698434237207</v>
      </c>
    </row>
    <row r="169" spans="2:4" x14ac:dyDescent="0.45">
      <c r="B169">
        <v>143</v>
      </c>
      <c r="C169">
        <f t="shared" si="10"/>
        <v>37.606795573015873</v>
      </c>
      <c r="D169">
        <f t="shared" si="11"/>
        <v>25.218753028623983</v>
      </c>
    </row>
    <row r="170" spans="2:4" x14ac:dyDescent="0.45">
      <c r="B170">
        <v>144</v>
      </c>
      <c r="C170">
        <f t="shared" si="10"/>
        <v>38.015561859413879</v>
      </c>
      <c r="D170">
        <f t="shared" si="11"/>
        <v>25.931606757581925</v>
      </c>
    </row>
    <row r="171" spans="2:4" x14ac:dyDescent="0.45">
      <c r="B171">
        <v>145</v>
      </c>
      <c r="C171">
        <f t="shared" si="10"/>
        <v>38.427994260090379</v>
      </c>
      <c r="D171">
        <f t="shared" si="11"/>
        <v>26.659467324030729</v>
      </c>
    </row>
    <row r="172" spans="2:4" x14ac:dyDescent="0.45">
      <c r="B172">
        <v>146</v>
      </c>
      <c r="C172">
        <f t="shared" si="10"/>
        <v>38.844159131401454</v>
      </c>
      <c r="D172">
        <f t="shared" si="11"/>
        <v>27.402543878297188</v>
      </c>
    </row>
    <row r="173" spans="2:4" x14ac:dyDescent="0.45">
      <c r="B173">
        <v>147</v>
      </c>
      <c r="C173">
        <f t="shared" si="10"/>
        <v>39.264124647735478</v>
      </c>
      <c r="D173">
        <f t="shared" si="11"/>
        <v>28.161047018115205</v>
      </c>
    </row>
    <row r="174" spans="2:4" x14ac:dyDescent="0.45">
      <c r="B174">
        <v>148</v>
      </c>
      <c r="C174">
        <f t="shared" si="10"/>
        <v>39.687960868539427</v>
      </c>
      <c r="D174">
        <f t="shared" si="11"/>
        <v>28.935188788625794</v>
      </c>
    </row>
    <row r="175" spans="2:4" x14ac:dyDescent="0.45">
      <c r="B175">
        <v>149</v>
      </c>
      <c r="C175">
        <f t="shared" si="10"/>
        <v>40.115739808463452</v>
      </c>
      <c r="D175">
        <f t="shared" si="11"/>
        <v>29.725182682377064</v>
      </c>
    </row>
    <row r="176" spans="2:4" x14ac:dyDescent="0.45">
      <c r="B176">
        <v>150</v>
      </c>
      <c r="C176">
        <f t="shared" si="10"/>
        <v>40.547535510798028</v>
      </c>
      <c r="D176">
        <f t="shared" si="11"/>
        <v>30.531243639324241</v>
      </c>
    </row>
    <row r="177" spans="2:4" x14ac:dyDescent="0.45">
      <c r="B177">
        <v>151</v>
      </c>
      <c r="C177">
        <f t="shared" si="10"/>
        <v>40.98342412439235</v>
      </c>
      <c r="D177">
        <f t="shared" si="11"/>
        <v>31.35358804682965</v>
      </c>
    </row>
    <row r="178" spans="2:4" x14ac:dyDescent="0.45">
      <c r="B178">
        <v>152</v>
      </c>
      <c r="C178">
        <f t="shared" si="10"/>
        <v>41.423483984252691</v>
      </c>
      <c r="D178">
        <f t="shared" si="11"/>
        <v>32.192433739662725</v>
      </c>
    </row>
    <row r="179" spans="2:4" x14ac:dyDescent="0.45">
      <c r="B179">
        <v>153</v>
      </c>
      <c r="C179">
        <f t="shared" si="10"/>
        <v>41.867795696034904</v>
      </c>
      <c r="D179">
        <f t="shared" si="11"/>
        <v>33.048000000000002</v>
      </c>
    </row>
    <row r="180" spans="2:4" x14ac:dyDescent="0.45">
      <c r="B180">
        <v>154</v>
      </c>
      <c r="C180">
        <f t="shared" si="10"/>
        <v>42.316442224658587</v>
      </c>
      <c r="D180">
        <f t="shared" si="11"/>
        <v>33.920507557425125</v>
      </c>
    </row>
    <row r="181" spans="2:4" x14ac:dyDescent="0.45">
      <c r="B181">
        <v>155</v>
      </c>
      <c r="C181">
        <f t="shared" si="10"/>
        <v>42.769508987286528</v>
      </c>
      <c r="D181">
        <f t="shared" si="11"/>
        <v>34.810178588928842</v>
      </c>
    </row>
    <row r="182" spans="2:4" x14ac:dyDescent="0.45">
      <c r="B182">
        <v>156</v>
      </c>
      <c r="C182">
        <f t="shared" si="10"/>
        <v>43.22708395093062</v>
      </c>
      <c r="D182">
        <f t="shared" si="11"/>
        <v>35.717236718909014</v>
      </c>
    </row>
    <row r="183" spans="2:4" x14ac:dyDescent="0.45">
      <c r="B183">
        <v>157</v>
      </c>
      <c r="C183">
        <f t="shared" si="10"/>
        <v>43.689257734962446</v>
      </c>
      <c r="D183">
        <f t="shared" si="11"/>
        <v>36.641907019170603</v>
      </c>
    </row>
    <row r="184" spans="2:4" x14ac:dyDescent="0.45">
      <c r="B184">
        <v>158</v>
      </c>
      <c r="C184">
        <f t="shared" si="10"/>
        <v>44.156123718827715</v>
      </c>
      <c r="D184">
        <f t="shared" si="11"/>
        <v>37.584416008925679</v>
      </c>
    </row>
    <row r="185" spans="2:4" x14ac:dyDescent="0.45">
      <c r="B185">
        <v>159</v>
      </c>
      <c r="C185">
        <f t="shared" si="10"/>
        <v>44.627778155285299</v>
      </c>
      <c r="D185">
        <f t="shared" si="11"/>
        <v>38.544991654793407</v>
      </c>
    </row>
    <row r="186" spans="2:4" x14ac:dyDescent="0.45">
      <c r="B186">
        <v>160</v>
      </c>
      <c r="C186">
        <f t="shared" si="10"/>
        <v>45.104320289513147</v>
      </c>
      <c r="D186">
        <f t="shared" si="11"/>
        <v>39.523863370800072</v>
      </c>
    </row>
    <row r="187" spans="2:4" x14ac:dyDescent="0.45">
      <c r="B187">
        <v>161</v>
      </c>
      <c r="C187">
        <f t="shared" si="10"/>
        <v>45.585852484451038</v>
      </c>
      <c r="D187">
        <f t="shared" si="11"/>
        <v>40.521262018379055</v>
      </c>
    </row>
    <row r="188" spans="2:4" x14ac:dyDescent="0.45">
      <c r="B188">
        <v>162</v>
      </c>
      <c r="C188">
        <f t="shared" si="10"/>
        <v>46.072480352775301</v>
      </c>
      <c r="D188">
        <f t="shared" si="11"/>
        <v>41.53741990637085</v>
      </c>
    </row>
    <row r="189" spans="2:4" x14ac:dyDescent="0.45">
      <c r="B189">
        <v>163</v>
      </c>
      <c r="C189">
        <f t="shared" si="10"/>
        <v>46.564312895931479</v>
      </c>
      <c r="D189">
        <f t="shared" si="11"/>
        <v>42.572570791023061</v>
      </c>
    </row>
    <row r="190" spans="2:4" x14ac:dyDescent="0.45">
      <c r="B190">
        <v>164</v>
      </c>
      <c r="C190">
        <f t="shared" si="10"/>
        <v>47.061462650682699</v>
      </c>
      <c r="D190">
        <f t="shared" si="11"/>
        <v>43.626949875990384</v>
      </c>
    </row>
    <row r="191" spans="2:4" x14ac:dyDescent="0.45">
      <c r="B191">
        <v>165</v>
      </c>
      <c r="C191">
        <f t="shared" si="10"/>
        <v>47.564045843666563</v>
      </c>
      <c r="D191">
        <f t="shared" si="11"/>
        <v>44.700793812334624</v>
      </c>
    </row>
    <row r="192" spans="2:4" x14ac:dyDescent="0.45">
      <c r="B192">
        <v>166</v>
      </c>
      <c r="C192">
        <f t="shared" si="10"/>
        <v>48.072182554491619</v>
      </c>
      <c r="D192">
        <f t="shared" si="11"/>
        <v>45.794340698524699</v>
      </c>
    </row>
    <row r="193" spans="2:4" x14ac:dyDescent="0.45">
      <c r="B193">
        <v>167</v>
      </c>
      <c r="C193">
        <f t="shared" si="10"/>
        <v>48.585996887946074</v>
      </c>
      <c r="D193">
        <f t="shared" si="11"/>
        <v>46.907830080436632</v>
      </c>
    </row>
    <row r="194" spans="2:4" x14ac:dyDescent="0.45">
      <c r="B194">
        <v>168</v>
      </c>
      <c r="C194">
        <f t="shared" si="10"/>
        <v>49.10561715593613</v>
      </c>
      <c r="D194">
        <f t="shared" si="11"/>
        <v>48.04150295135355</v>
      </c>
    </row>
    <row r="195" spans="2:4" x14ac:dyDescent="0.45">
      <c r="B195">
        <v>169</v>
      </c>
      <c r="C195">
        <f t="shared" si="10"/>
        <v>49.631176069821784</v>
      </c>
      <c r="D195">
        <f t="shared" si="11"/>
        <v>49.195601751965683</v>
      </c>
    </row>
    <row r="196" spans="2:4" x14ac:dyDescent="0.45">
      <c r="B196">
        <v>170</v>
      </c>
      <c r="C196">
        <f t="shared" si="10"/>
        <v>50.162810943870639</v>
      </c>
      <c r="D196">
        <f t="shared" si="11"/>
        <v>50.370370370370374</v>
      </c>
    </row>
    <row r="197" spans="2:4" x14ac:dyDescent="0.45">
      <c r="B197">
        <v>171</v>
      </c>
      <c r="C197">
        <f t="shared" si="10"/>
        <v>50.700663910610736</v>
      </c>
      <c r="D197">
        <f t="shared" si="11"/>
        <v>51.566054142072055</v>
      </c>
    </row>
    <row r="198" spans="2:4" x14ac:dyDescent="0.45">
      <c r="B198">
        <v>172</v>
      </c>
      <c r="C198">
        <f t="shared" si="10"/>
        <v>51.244882148927026</v>
      </c>
      <c r="D198">
        <f t="shared" si="11"/>
        <v>52.782899849982286</v>
      </c>
    </row>
    <row r="199" spans="2:4" x14ac:dyDescent="0.45">
      <c r="B199">
        <v>173</v>
      </c>
      <c r="C199">
        <f t="shared" si="10"/>
        <v>51.795618125816745</v>
      </c>
      <c r="D199">
        <f t="shared" si="11"/>
        <v>54.021155724419721</v>
      </c>
    </row>
    <row r="200" spans="2:4" x14ac:dyDescent="0.45">
      <c r="B200">
        <v>174</v>
      </c>
      <c r="C200">
        <f t="shared" si="10"/>
        <v>52.353029852798564</v>
      </c>
      <c r="D200">
        <f t="shared" si="11"/>
        <v>55.281071443110115</v>
      </c>
    </row>
    <row r="201" spans="2:4" x14ac:dyDescent="0.45">
      <c r="B201">
        <v>175</v>
      </c>
      <c r="C201">
        <f t="shared" si="10"/>
        <v>52.91728115805256</v>
      </c>
      <c r="D201">
        <f t="shared" si="11"/>
        <v>56.562898131186344</v>
      </c>
    </row>
    <row r="202" spans="2:4" x14ac:dyDescent="0.45">
      <c r="B202">
        <v>176</v>
      </c>
      <c r="C202">
        <f t="shared" si="10"/>
        <v>53.488541975465331</v>
      </c>
      <c r="D202">
        <f t="shared" si="11"/>
        <v>57.86688836118838</v>
      </c>
    </row>
    <row r="203" spans="2:4" x14ac:dyDescent="0.45">
      <c r="B203">
        <v>177</v>
      </c>
      <c r="C203">
        <f t="shared" si="10"/>
        <v>54.066988651854835</v>
      </c>
      <c r="D203">
        <f t="shared" si="11"/>
        <v>59.193296153063301</v>
      </c>
    </row>
    <row r="204" spans="2:4" x14ac:dyDescent="0.45">
      <c r="B204">
        <v>178</v>
      </c>
      <c r="C204">
        <f t="shared" si="10"/>
        <v>54.652804273765831</v>
      </c>
      <c r="D204">
        <f t="shared" si="11"/>
        <v>60.542376974165293</v>
      </c>
    </row>
    <row r="205" spans="2:4" x14ac:dyDescent="0.45">
      <c r="B205">
        <v>179</v>
      </c>
      <c r="C205">
        <f t="shared" si="10"/>
        <v>55.246179015349995</v>
      </c>
      <c r="D205">
        <f t="shared" si="11"/>
        <v>61.914387739255638</v>
      </c>
    </row>
    <row r="206" spans="2:4" x14ac:dyDescent="0.45">
      <c r="B206">
        <v>180</v>
      </c>
      <c r="C206">
        <f t="shared" si="10"/>
        <v>55.847310508985714</v>
      </c>
      <c r="D206">
        <f t="shared" si="11"/>
        <v>63.309586810502751</v>
      </c>
    </row>
    <row r="207" spans="2:4" x14ac:dyDescent="0.45">
      <c r="B207">
        <v>181</v>
      </c>
      <c r="C207">
        <f t="shared" si="10"/>
        <v>56.45640424044381</v>
      </c>
      <c r="D207">
        <f t="shared" si="11"/>
        <v>64.728233997482121</v>
      </c>
    </row>
    <row r="208" spans="2:4" x14ac:dyDescent="0.45">
      <c r="B208">
        <v>182</v>
      </c>
      <c r="C208">
        <f t="shared" si="10"/>
        <v>57.073673970577204</v>
      </c>
      <c r="D208">
        <f t="shared" si="11"/>
        <v>66.170590557176354</v>
      </c>
    </row>
    <row r="209" spans="2:4" x14ac:dyDescent="0.45">
      <c r="B209">
        <v>183</v>
      </c>
      <c r="C209">
        <f t="shared" si="10"/>
        <v>57.699342185699457</v>
      </c>
      <c r="D209">
        <f t="shared" si="11"/>
        <v>67.636919193975174</v>
      </c>
    </row>
    <row r="210" spans="2:4" x14ac:dyDescent="0.45">
      <c r="B210">
        <v>184</v>
      </c>
      <c r="C210">
        <f t="shared" si="10"/>
        <v>58.333640579026287</v>
      </c>
      <c r="D210">
        <f t="shared" si="11"/>
        <v>69.127484059675382</v>
      </c>
    </row>
    <row r="211" spans="2:4" x14ac:dyDescent="0.45">
      <c r="B211">
        <v>185</v>
      </c>
      <c r="C211">
        <f t="shared" si="10"/>
        <v>58.976810565788249</v>
      </c>
      <c r="D211">
        <f t="shared" si="11"/>
        <v>70.642550753480933</v>
      </c>
    </row>
    <row r="212" spans="2:4" x14ac:dyDescent="0.45">
      <c r="B212">
        <v>186</v>
      </c>
      <c r="C212">
        <f t="shared" si="10"/>
        <v>59.629103834879174</v>
      </c>
      <c r="D212">
        <f t="shared" si="11"/>
        <v>72.182386322002856</v>
      </c>
    </row>
    <row r="213" spans="2:4" x14ac:dyDescent="0.45">
      <c r="B213">
        <v>187</v>
      </c>
      <c r="C213">
        <f t="shared" si="10"/>
        <v>60.29078294019584</v>
      </c>
      <c r="D213">
        <f t="shared" si="11"/>
        <v>73.747259259259266</v>
      </c>
    </row>
    <row r="214" spans="2:4" x14ac:dyDescent="0.45">
      <c r="B214">
        <v>188</v>
      </c>
      <c r="C214">
        <f t="shared" si="10"/>
        <v>60.962121935145412</v>
      </c>
      <c r="D214">
        <f t="shared" si="11"/>
        <v>75.337439506675409</v>
      </c>
    </row>
    <row r="215" spans="2:4" x14ac:dyDescent="0.45">
      <c r="B215">
        <v>189</v>
      </c>
      <c r="C215">
        <f t="shared" si="10"/>
        <v>61.643407054158516</v>
      </c>
      <c r="D215">
        <f t="shared" si="11"/>
        <v>76.953198453083658</v>
      </c>
    </row>
    <row r="216" spans="2:4" x14ac:dyDescent="0.45">
      <c r="B216">
        <v>190</v>
      </c>
      <c r="C216">
        <f t="shared" si="10"/>
        <v>62.334937445449306</v>
      </c>
      <c r="D216">
        <f t="shared" si="11"/>
        <v>78.594808934723446</v>
      </c>
    </row>
    <row r="217" spans="2:4" x14ac:dyDescent="0.45">
      <c r="B217">
        <v>191</v>
      </c>
      <c r="C217">
        <f t="shared" si="10"/>
        <v>63.037025959718022</v>
      </c>
      <c r="D217">
        <f t="shared" si="11"/>
        <v>80.262545235241348</v>
      </c>
    </row>
    <row r="218" spans="2:4" x14ac:dyDescent="0.45">
      <c r="B218">
        <v>192</v>
      </c>
      <c r="C218">
        <f t="shared" si="10"/>
        <v>63.750000000000007</v>
      </c>
      <c r="D218">
        <f t="shared" si="11"/>
        <v>81.956683085691026</v>
      </c>
    </row>
    <row r="219" spans="2:4" x14ac:dyDescent="0.45">
      <c r="B219">
        <v>193</v>
      </c>
      <c r="C219">
        <f t="shared" ref="C219:C281" si="12">(LN(256)-LN(256-B219))*255/LN(256)</f>
        <v>64.474202438440159</v>
      </c>
      <c r="D219">
        <f t="shared" si="11"/>
        <v>83.677499664533244</v>
      </c>
    </row>
    <row r="220" spans="2:4" x14ac:dyDescent="0.45">
      <c r="B220">
        <v>194</v>
      </c>
      <c r="C220">
        <f t="shared" si="12"/>
        <v>65.209992606418339</v>
      </c>
      <c r="D220">
        <f t="shared" ref="D220:D281" si="13">B220^4/255^3</f>
        <v>85.425273597635908</v>
      </c>
    </row>
    <row r="221" spans="2:4" x14ac:dyDescent="0.45">
      <c r="B221">
        <v>195</v>
      </c>
      <c r="C221">
        <f t="shared" si="12"/>
        <v>65.957747365182982</v>
      </c>
      <c r="D221">
        <f t="shared" si="13"/>
        <v>87.200284958273969</v>
      </c>
    </row>
    <row r="222" spans="2:4" x14ac:dyDescent="0.45">
      <c r="B222">
        <v>196</v>
      </c>
      <c r="C222">
        <f t="shared" si="12"/>
        <v>66.717862264978478</v>
      </c>
      <c r="D222">
        <f t="shared" si="13"/>
        <v>89.002815267129535</v>
      </c>
    </row>
    <row r="223" spans="2:4" x14ac:dyDescent="0.45">
      <c r="B223">
        <v>197</v>
      </c>
      <c r="C223">
        <f t="shared" si="12"/>
        <v>67.490752801591285</v>
      </c>
      <c r="D223">
        <f t="shared" si="13"/>
        <v>90.833147492291801</v>
      </c>
    </row>
    <row r="224" spans="2:4" x14ac:dyDescent="0.45">
      <c r="B224">
        <v>198</v>
      </c>
      <c r="C224">
        <f t="shared" si="12"/>
        <v>68.276855780308637</v>
      </c>
      <c r="D224">
        <f t="shared" si="13"/>
        <v>92.691566049257077</v>
      </c>
    </row>
    <row r="225" spans="2:4" x14ac:dyDescent="0.45">
      <c r="B225">
        <v>199</v>
      </c>
      <c r="C225">
        <f t="shared" si="12"/>
        <v>69.076630798498854</v>
      </c>
      <c r="D225">
        <f t="shared" si="13"/>
        <v>94.578356800928759</v>
      </c>
    </row>
    <row r="226" spans="2:4" x14ac:dyDescent="0.45">
      <c r="B226">
        <v>200</v>
      </c>
      <c r="C226">
        <f t="shared" si="12"/>
        <v>69.89056185941385</v>
      </c>
      <c r="D226">
        <f t="shared" si="13"/>
        <v>96.49380705761736</v>
      </c>
    </row>
    <row r="227" spans="2:4" x14ac:dyDescent="0.45">
      <c r="B227">
        <v>201</v>
      </c>
      <c r="C227">
        <f t="shared" si="12"/>
        <v>70.719159131401454</v>
      </c>
      <c r="D227">
        <f t="shared" si="13"/>
        <v>98.438205577040506</v>
      </c>
    </row>
    <row r="228" spans="2:4" x14ac:dyDescent="0.45">
      <c r="B228">
        <v>202</v>
      </c>
      <c r="C228">
        <f t="shared" si="12"/>
        <v>71.56296086853942</v>
      </c>
      <c r="D228">
        <f t="shared" si="13"/>
        <v>100.41184256432292</v>
      </c>
    </row>
    <row r="229" spans="2:4" x14ac:dyDescent="0.45">
      <c r="B229">
        <v>203</v>
      </c>
      <c r="C229">
        <f t="shared" si="12"/>
        <v>72.422535510798014</v>
      </c>
      <c r="D229">
        <f t="shared" si="13"/>
        <v>102.41500967199644</v>
      </c>
    </row>
    <row r="230" spans="2:4" x14ac:dyDescent="0.45">
      <c r="B230">
        <v>204</v>
      </c>
      <c r="C230">
        <f t="shared" si="12"/>
        <v>73.29848398425267</v>
      </c>
      <c r="D230">
        <f t="shared" si="13"/>
        <v>104.44799999999999</v>
      </c>
    </row>
    <row r="231" spans="2:4" x14ac:dyDescent="0.45">
      <c r="B231">
        <v>205</v>
      </c>
      <c r="C231">
        <f t="shared" si="12"/>
        <v>74.191442224658573</v>
      </c>
      <c r="D231">
        <f t="shared" si="13"/>
        <v>106.51110809567965</v>
      </c>
    </row>
    <row r="232" spans="2:4" x14ac:dyDescent="0.45">
      <c r="B232">
        <v>206</v>
      </c>
      <c r="C232">
        <f t="shared" si="12"/>
        <v>75.102083950930648</v>
      </c>
      <c r="D232">
        <f t="shared" si="13"/>
        <v>108.60462995378852</v>
      </c>
    </row>
    <row r="233" spans="2:4" x14ac:dyDescent="0.45">
      <c r="B233">
        <v>207</v>
      </c>
      <c r="C233">
        <f t="shared" si="12"/>
        <v>76.031123718827743</v>
      </c>
      <c r="D233">
        <f t="shared" si="13"/>
        <v>110.72886301648687</v>
      </c>
    </row>
    <row r="234" spans="2:4" x14ac:dyDescent="0.45">
      <c r="B234">
        <v>208</v>
      </c>
      <c r="C234">
        <f t="shared" si="12"/>
        <v>76.979320289513126</v>
      </c>
      <c r="D234">
        <f t="shared" si="13"/>
        <v>112.88410617334208</v>
      </c>
    </row>
    <row r="235" spans="2:4" x14ac:dyDescent="0.45">
      <c r="B235">
        <v>209</v>
      </c>
      <c r="C235">
        <f t="shared" si="12"/>
        <v>77.947480352775315</v>
      </c>
      <c r="D235">
        <f t="shared" si="13"/>
        <v>115.0706597613286</v>
      </c>
    </row>
    <row r="236" spans="2:4" x14ac:dyDescent="0.45">
      <c r="B236">
        <v>210</v>
      </c>
      <c r="C236">
        <f t="shared" si="12"/>
        <v>78.936462650682699</v>
      </c>
      <c r="D236">
        <f t="shared" si="13"/>
        <v>117.288825564828</v>
      </c>
    </row>
    <row r="237" spans="2:4" x14ac:dyDescent="0.45">
      <c r="B237">
        <v>211</v>
      </c>
      <c r="C237">
        <f t="shared" si="12"/>
        <v>79.947182554491619</v>
      </c>
      <c r="D237">
        <f t="shared" si="13"/>
        <v>119.53890681562898</v>
      </c>
    </row>
    <row r="238" spans="2:4" x14ac:dyDescent="0.45">
      <c r="B238">
        <v>212</v>
      </c>
      <c r="C238">
        <f t="shared" si="12"/>
        <v>80.980617155936159</v>
      </c>
      <c r="D238">
        <f t="shared" si="13"/>
        <v>121.8212081929273</v>
      </c>
    </row>
    <row r="239" spans="2:4" x14ac:dyDescent="0.45">
      <c r="B239">
        <v>213</v>
      </c>
      <c r="C239">
        <f t="shared" si="12"/>
        <v>82.037810943870625</v>
      </c>
      <c r="D239">
        <f t="shared" si="13"/>
        <v>124.13603582332587</v>
      </c>
    </row>
    <row r="240" spans="2:4" x14ac:dyDescent="0.45">
      <c r="B240">
        <v>214</v>
      </c>
      <c r="C240">
        <f t="shared" si="12"/>
        <v>83.119882148927005</v>
      </c>
      <c r="D240">
        <f t="shared" si="13"/>
        <v>126.48369728083468</v>
      </c>
    </row>
    <row r="241" spans="2:4" x14ac:dyDescent="0.45">
      <c r="B241">
        <v>215</v>
      </c>
      <c r="C241">
        <f t="shared" si="12"/>
        <v>84.228029852798571</v>
      </c>
      <c r="D241">
        <f t="shared" si="13"/>
        <v>128.8645015868708</v>
      </c>
    </row>
    <row r="242" spans="2:4" x14ac:dyDescent="0.45">
      <c r="B242">
        <v>216</v>
      </c>
      <c r="C242">
        <f t="shared" si="12"/>
        <v>85.363541975465324</v>
      </c>
      <c r="D242">
        <f t="shared" si="13"/>
        <v>131.2787592102585</v>
      </c>
    </row>
    <row r="243" spans="2:4" x14ac:dyDescent="0.45">
      <c r="B243">
        <v>217</v>
      </c>
      <c r="C243">
        <f t="shared" si="12"/>
        <v>86.527804273765838</v>
      </c>
      <c r="D243">
        <f t="shared" si="13"/>
        <v>133.72678206722904</v>
      </c>
    </row>
    <row r="244" spans="2:4" x14ac:dyDescent="0.45">
      <c r="B244">
        <v>218</v>
      </c>
      <c r="C244">
        <f t="shared" si="12"/>
        <v>87.722310508985714</v>
      </c>
      <c r="D244">
        <f t="shared" si="13"/>
        <v>136.20888352142086</v>
      </c>
    </row>
    <row r="245" spans="2:4" x14ac:dyDescent="0.45">
      <c r="B245">
        <v>219</v>
      </c>
      <c r="C245">
        <f t="shared" si="12"/>
        <v>88.948673970577232</v>
      </c>
      <c r="D245">
        <f t="shared" si="13"/>
        <v>138.7253783838795</v>
      </c>
    </row>
    <row r="246" spans="2:4" x14ac:dyDescent="0.45">
      <c r="B246">
        <v>220</v>
      </c>
      <c r="C246">
        <f t="shared" si="12"/>
        <v>90.208640579026294</v>
      </c>
      <c r="D246">
        <f t="shared" si="13"/>
        <v>141.27658291305758</v>
      </c>
    </row>
    <row r="247" spans="2:4" x14ac:dyDescent="0.45">
      <c r="B247">
        <v>221</v>
      </c>
      <c r="C247">
        <f t="shared" si="12"/>
        <v>91.504103834879203</v>
      </c>
      <c r="D247">
        <f t="shared" si="13"/>
        <v>143.86281481481481</v>
      </c>
    </row>
    <row r="248" spans="2:4" x14ac:dyDescent="0.45">
      <c r="B248">
        <v>222</v>
      </c>
      <c r="C248">
        <f t="shared" si="12"/>
        <v>92.837121935145419</v>
      </c>
      <c r="D248">
        <f t="shared" si="13"/>
        <v>146.48439324241807</v>
      </c>
    </row>
    <row r="249" spans="2:4" x14ac:dyDescent="0.45">
      <c r="B249">
        <v>223</v>
      </c>
      <c r="C249">
        <f t="shared" si="12"/>
        <v>94.209937445449299</v>
      </c>
      <c r="D249">
        <f t="shared" si="13"/>
        <v>149.14163879654129</v>
      </c>
    </row>
    <row r="250" spans="2:4" x14ac:dyDescent="0.45">
      <c r="B250">
        <v>224</v>
      </c>
      <c r="C250">
        <f t="shared" si="12"/>
        <v>95.625</v>
      </c>
      <c r="D250">
        <f t="shared" si="13"/>
        <v>151.83487352526555</v>
      </c>
    </row>
    <row r="251" spans="2:4" x14ac:dyDescent="0.45">
      <c r="B251">
        <v>225</v>
      </c>
      <c r="C251">
        <f t="shared" si="12"/>
        <v>97.084992606418339</v>
      </c>
      <c r="D251">
        <f t="shared" si="13"/>
        <v>154.56442092407897</v>
      </c>
    </row>
    <row r="252" spans="2:4" x14ac:dyDescent="0.45">
      <c r="B252">
        <v>226</v>
      </c>
      <c r="C252">
        <f t="shared" si="12"/>
        <v>98.592862264978464</v>
      </c>
      <c r="D252">
        <f t="shared" si="13"/>
        <v>157.33060593587686</v>
      </c>
    </row>
    <row r="253" spans="2:4" x14ac:dyDescent="0.45">
      <c r="B253">
        <v>227</v>
      </c>
      <c r="C253">
        <f t="shared" si="12"/>
        <v>100.15185578030862</v>
      </c>
      <c r="D253">
        <f t="shared" si="13"/>
        <v>160.13375495096156</v>
      </c>
    </row>
    <row r="254" spans="2:4" x14ac:dyDescent="0.45">
      <c r="B254">
        <v>228</v>
      </c>
      <c r="C254">
        <f t="shared" si="12"/>
        <v>101.76556185941386</v>
      </c>
      <c r="D254">
        <f t="shared" si="13"/>
        <v>162.97419580704255</v>
      </c>
    </row>
    <row r="255" spans="2:4" x14ac:dyDescent="0.45">
      <c r="B255">
        <v>229</v>
      </c>
      <c r="C255">
        <f t="shared" si="12"/>
        <v>103.43796086853943</v>
      </c>
      <c r="D255">
        <f t="shared" si="13"/>
        <v>165.8522577892364</v>
      </c>
    </row>
    <row r="256" spans="2:4" x14ac:dyDescent="0.45">
      <c r="B256">
        <v>230</v>
      </c>
      <c r="C256">
        <f t="shared" si="12"/>
        <v>105.17348398425268</v>
      </c>
      <c r="D256">
        <f t="shared" si="13"/>
        <v>168.76827163006686</v>
      </c>
    </row>
    <row r="257" spans="2:4" x14ac:dyDescent="0.45">
      <c r="B257">
        <v>231</v>
      </c>
      <c r="C257">
        <f t="shared" si="12"/>
        <v>106.97708395093065</v>
      </c>
      <c r="D257">
        <f t="shared" si="13"/>
        <v>171.72256950946468</v>
      </c>
    </row>
    <row r="258" spans="2:4" x14ac:dyDescent="0.45">
      <c r="B258">
        <v>232</v>
      </c>
      <c r="C258">
        <f t="shared" si="12"/>
        <v>108.85432028951314</v>
      </c>
      <c r="D258">
        <f t="shared" si="13"/>
        <v>174.71548505476778</v>
      </c>
    </row>
    <row r="259" spans="2:4" x14ac:dyDescent="0.45">
      <c r="B259">
        <v>233</v>
      </c>
      <c r="C259">
        <f t="shared" si="12"/>
        <v>110.81146265068271</v>
      </c>
      <c r="D259">
        <f t="shared" si="13"/>
        <v>177.74735334072113</v>
      </c>
    </row>
    <row r="260" spans="2:4" x14ac:dyDescent="0.45">
      <c r="B260">
        <v>234</v>
      </c>
      <c r="C260">
        <f t="shared" si="12"/>
        <v>112.85561715593613</v>
      </c>
      <c r="D260">
        <f t="shared" si="13"/>
        <v>180.8185108894769</v>
      </c>
    </row>
    <row r="261" spans="2:4" x14ac:dyDescent="0.45">
      <c r="B261">
        <v>235</v>
      </c>
      <c r="C261">
        <f t="shared" si="12"/>
        <v>114.99488214892702</v>
      </c>
      <c r="D261">
        <f t="shared" si="13"/>
        <v>183.92929567059426</v>
      </c>
    </row>
    <row r="262" spans="2:4" x14ac:dyDescent="0.45">
      <c r="B262">
        <v>236</v>
      </c>
      <c r="C262">
        <f t="shared" si="12"/>
        <v>117.23854197546534</v>
      </c>
      <c r="D262">
        <f t="shared" si="13"/>
        <v>187.08004710103958</v>
      </c>
    </row>
    <row r="263" spans="2:4" x14ac:dyDescent="0.45">
      <c r="B263">
        <v>237</v>
      </c>
      <c r="C263">
        <f t="shared" si="12"/>
        <v>119.59731050898571</v>
      </c>
      <c r="D263">
        <f t="shared" si="13"/>
        <v>190.27110604518623</v>
      </c>
    </row>
    <row r="264" spans="2:4" x14ac:dyDescent="0.45">
      <c r="B264">
        <v>238</v>
      </c>
      <c r="C264">
        <f t="shared" si="12"/>
        <v>122.08364057902631</v>
      </c>
      <c r="D264">
        <f t="shared" si="13"/>
        <v>193.50281481481483</v>
      </c>
    </row>
    <row r="265" spans="2:4" x14ac:dyDescent="0.45">
      <c r="B265">
        <v>239</v>
      </c>
      <c r="C265">
        <f t="shared" si="12"/>
        <v>124.71212193514543</v>
      </c>
      <c r="D265">
        <f t="shared" si="13"/>
        <v>196.77551716911293</v>
      </c>
    </row>
    <row r="266" spans="2:4" x14ac:dyDescent="0.45">
      <c r="B266">
        <v>240</v>
      </c>
      <c r="C266">
        <f t="shared" si="12"/>
        <v>127.5</v>
      </c>
      <c r="D266">
        <f t="shared" si="13"/>
        <v>200.08955831467534</v>
      </c>
    </row>
    <row r="267" spans="2:4" x14ac:dyDescent="0.45">
      <c r="B267">
        <v>241</v>
      </c>
      <c r="C267">
        <f t="shared" si="12"/>
        <v>130.46786226497846</v>
      </c>
      <c r="D267">
        <f t="shared" si="13"/>
        <v>203.44528490550391</v>
      </c>
    </row>
    <row r="268" spans="2:4" x14ac:dyDescent="0.45">
      <c r="B268">
        <v>242</v>
      </c>
      <c r="C268">
        <f t="shared" si="12"/>
        <v>133.64056185941388</v>
      </c>
      <c r="D268">
        <f t="shared" si="13"/>
        <v>206.84304504300758</v>
      </c>
    </row>
    <row r="269" spans="2:4" x14ac:dyDescent="0.45">
      <c r="B269">
        <v>243</v>
      </c>
      <c r="C269">
        <f t="shared" si="12"/>
        <v>137.04848398425267</v>
      </c>
      <c r="D269">
        <f t="shared" si="13"/>
        <v>210.28318827600245</v>
      </c>
    </row>
    <row r="270" spans="2:4" x14ac:dyDescent="0.45">
      <c r="B270">
        <v>244</v>
      </c>
      <c r="C270">
        <f t="shared" si="12"/>
        <v>140.72932028951314</v>
      </c>
      <c r="D270">
        <f t="shared" si="13"/>
        <v>213.76606560071164</v>
      </c>
    </row>
    <row r="271" spans="2:4" x14ac:dyDescent="0.45">
      <c r="B271">
        <v>245</v>
      </c>
      <c r="C271">
        <f t="shared" si="12"/>
        <v>144.73061715593613</v>
      </c>
      <c r="D271">
        <f t="shared" si="13"/>
        <v>217.29202946076546</v>
      </c>
    </row>
    <row r="272" spans="2:4" x14ac:dyDescent="0.45">
      <c r="B272">
        <v>246</v>
      </c>
      <c r="C272">
        <f t="shared" si="12"/>
        <v>149.1135419754653</v>
      </c>
      <c r="D272">
        <f t="shared" si="13"/>
        <v>220.86143374720129</v>
      </c>
    </row>
    <row r="273" spans="2:4" x14ac:dyDescent="0.45">
      <c r="B273">
        <v>247</v>
      </c>
      <c r="C273">
        <f t="shared" si="12"/>
        <v>153.95864057902628</v>
      </c>
      <c r="D273">
        <f t="shared" si="13"/>
        <v>224.47463379846363</v>
      </c>
    </row>
    <row r="274" spans="2:4" x14ac:dyDescent="0.45">
      <c r="B274">
        <v>248</v>
      </c>
      <c r="C274">
        <f t="shared" si="12"/>
        <v>159.375</v>
      </c>
      <c r="D274">
        <f t="shared" si="13"/>
        <v>228.13198640040406</v>
      </c>
    </row>
    <row r="275" spans="2:4" x14ac:dyDescent="0.45">
      <c r="B275">
        <v>249</v>
      </c>
      <c r="C275">
        <f t="shared" si="12"/>
        <v>165.51556185941385</v>
      </c>
      <c r="D275">
        <f t="shared" si="13"/>
        <v>231.83384978628129</v>
      </c>
    </row>
    <row r="276" spans="2:4" x14ac:dyDescent="0.45">
      <c r="B276">
        <v>250</v>
      </c>
      <c r="C276">
        <f t="shared" si="12"/>
        <v>172.60432028951314</v>
      </c>
      <c r="D276">
        <f t="shared" si="13"/>
        <v>235.58058363676113</v>
      </c>
    </row>
    <row r="277" spans="2:4" x14ac:dyDescent="0.45">
      <c r="B277">
        <v>251</v>
      </c>
      <c r="C277">
        <f t="shared" si="12"/>
        <v>180.98854197546532</v>
      </c>
      <c r="D277">
        <f t="shared" si="13"/>
        <v>239.37254907991647</v>
      </c>
    </row>
    <row r="278" spans="2:4" x14ac:dyDescent="0.45">
      <c r="B278">
        <v>252</v>
      </c>
      <c r="C278">
        <f t="shared" si="12"/>
        <v>191.25</v>
      </c>
      <c r="D278">
        <f t="shared" si="13"/>
        <v>243.21010869122736</v>
      </c>
    </row>
    <row r="279" spans="2:4" x14ac:dyDescent="0.45">
      <c r="B279">
        <v>253</v>
      </c>
      <c r="C279">
        <f t="shared" si="12"/>
        <v>204.47932028951314</v>
      </c>
      <c r="D279">
        <f t="shared" si="13"/>
        <v>247.0936264935809</v>
      </c>
    </row>
    <row r="280" spans="2:4" x14ac:dyDescent="0.45">
      <c r="B280">
        <v>254</v>
      </c>
      <c r="C280">
        <f t="shared" si="12"/>
        <v>223.12499999999997</v>
      </c>
      <c r="D280">
        <f t="shared" si="13"/>
        <v>251.02346795727132</v>
      </c>
    </row>
    <row r="281" spans="2:4" x14ac:dyDescent="0.45">
      <c r="B281">
        <v>255</v>
      </c>
      <c r="C281">
        <f t="shared" si="12"/>
        <v>255</v>
      </c>
      <c r="D281">
        <f t="shared" si="13"/>
        <v>255</v>
      </c>
    </row>
  </sheetData>
  <pageMargins left="0.7" right="0.7" top="0.75" bottom="0.75" header="0.3" footer="0.3"/>
  <pageSetup paperSize="9" orientation="portrait" horizontalDpi="0" verticalDpi="0" r:id="rId1"/>
  <drawing r:id="rId2"/>
  <tableParts count="2"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12</vt:lpstr>
      <vt:lpstr>20</vt:lpstr>
      <vt:lpstr>20-new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</dc:creator>
  <cp:lastModifiedBy>Vladislav Baginsky</cp:lastModifiedBy>
  <dcterms:created xsi:type="dcterms:W3CDTF">2013-12-15T17:27:27Z</dcterms:created>
  <dcterms:modified xsi:type="dcterms:W3CDTF">2019-12-30T21:19:54Z</dcterms:modified>
</cp:coreProperties>
</file>