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esktop\UNI\TERCER\TÉCNICAS II\ÓPTICA\"/>
    </mc:Choice>
  </mc:AlternateContent>
  <xr:revisionPtr revIDLastSave="0" documentId="13_ncr:1_{4F56D9F0-B6CD-4B45-A418-629C4CEC37B3}" xr6:coauthVersionLast="47" xr6:coauthVersionMax="47" xr10:uidLastSave="{00000000-0000-0000-0000-000000000000}"/>
  <bookViews>
    <workbookView xWindow="-110" yWindow="-110" windowWidth="19420" windowHeight="11020" xr2:uid="{CA5F5480-8CBB-4C65-9E10-CC82E3FA65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8" i="1"/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8" i="1"/>
  <c r="C43" i="1"/>
  <c r="C40" i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E18" i="1"/>
  <c r="E19" i="1"/>
  <c r="E20" i="1"/>
  <c r="F20" i="1" s="1"/>
  <c r="E21" i="1"/>
  <c r="E22" i="1"/>
  <c r="E23" i="1"/>
  <c r="F23" i="1" s="1"/>
  <c r="E24" i="1"/>
  <c r="E25" i="1"/>
  <c r="E26" i="1"/>
  <c r="E27" i="1"/>
  <c r="E28" i="1"/>
  <c r="E29" i="1"/>
  <c r="E30" i="1"/>
  <c r="E31" i="1"/>
  <c r="E32" i="1"/>
  <c r="E33" i="1"/>
  <c r="E34" i="1"/>
  <c r="E35" i="1"/>
  <c r="E17" i="1"/>
  <c r="F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7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8" i="1"/>
  <c r="A5" i="1"/>
  <c r="A6" i="1" s="1"/>
  <c r="A7" i="1" s="1"/>
  <c r="A8" i="1" s="1"/>
  <c r="A9" i="1" s="1"/>
  <c r="A10" i="1" s="1"/>
  <c r="A11" i="1" s="1"/>
  <c r="A12" i="1" s="1"/>
  <c r="A13" i="1" s="1"/>
  <c r="F18" i="1" l="1"/>
  <c r="A30" i="1"/>
  <c r="F29" i="1"/>
  <c r="F28" i="1"/>
  <c r="F22" i="1"/>
  <c r="F27" i="1"/>
  <c r="F26" i="1"/>
  <c r="F21" i="1"/>
  <c r="F25" i="1"/>
  <c r="F19" i="1"/>
  <c r="F24" i="1"/>
  <c r="A31" i="1" l="1"/>
  <c r="F30" i="1"/>
  <c r="A32" i="1" l="1"/>
  <c r="F31" i="1"/>
  <c r="A33" i="1" l="1"/>
  <c r="F32" i="1"/>
  <c r="A34" i="1" l="1"/>
  <c r="F33" i="1"/>
  <c r="A35" i="1" l="1"/>
  <c r="F35" i="1" s="1"/>
  <c r="F34" i="1"/>
</calcChain>
</file>

<file path=xl/sharedStrings.xml><?xml version="1.0" encoding="utf-8"?>
<sst xmlns="http://schemas.openxmlformats.org/spreadsheetml/2006/main" count="24" uniqueCount="20">
  <si>
    <t>P4</t>
  </si>
  <si>
    <t>angulos</t>
  </si>
  <si>
    <t>Iexp</t>
  </si>
  <si>
    <t>Iexp (lux)</t>
  </si>
  <si>
    <t>PARTE 1</t>
  </si>
  <si>
    <t>PARTE 2</t>
  </si>
  <si>
    <t>Iexp'</t>
  </si>
  <si>
    <t xml:space="preserve">coseno^2 </t>
  </si>
  <si>
    <t>fuente tiene filamento vertical, no es homogenea, preferencia vertical de la fuente</t>
  </si>
  <si>
    <t>da un maximo en el 0</t>
  </si>
  <si>
    <t>I</t>
  </si>
  <si>
    <t>RAD</t>
  </si>
  <si>
    <t>PARTE 3</t>
  </si>
  <si>
    <t>Imax'</t>
  </si>
  <si>
    <t>Ifondo</t>
  </si>
  <si>
    <t>Imax</t>
  </si>
  <si>
    <t>It90</t>
  </si>
  <si>
    <t>Ii90</t>
  </si>
  <si>
    <t>TP3</t>
  </si>
  <si>
    <t>I 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</si>
</sst>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PARTE</a:t>
            </a:r>
            <a:r>
              <a:rPr lang="es-ES" baseline="0"/>
              <a:t>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 teórica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Hoja1!$A$17:$A$35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Hoja1!$F$17:$F$35</c:f>
              <c:numCache>
                <c:formatCode>General</c:formatCode>
                <c:ptCount val="19"/>
                <c:pt idx="0">
                  <c:v>165.94</c:v>
                </c:pt>
                <c:pt idx="1">
                  <c:v>164.6794992674229</c:v>
                </c:pt>
                <c:pt idx="2">
                  <c:v>160.93629674660681</c:v>
                </c:pt>
                <c:pt idx="3">
                  <c:v>154.82412775199489</c:v>
                </c:pt>
                <c:pt idx="4">
                  <c:v>146.5287074455816</c:v>
                </c:pt>
                <c:pt idx="5">
                  <c:v>136.30208797569216</c:v>
                </c:pt>
                <c:pt idx="6">
                  <c:v>124.45500000000001</c:v>
                </c:pt>
                <c:pt idx="7">
                  <c:v>111.34741129173072</c:v>
                </c:pt>
                <c:pt idx="8">
                  <c:v>97.37758930102521</c:v>
                </c:pt>
                <c:pt idx="9">
                  <c:v>82.970000000000013</c:v>
                </c:pt>
                <c:pt idx="10">
                  <c:v>68.562410698974787</c:v>
                </c:pt>
                <c:pt idx="11">
                  <c:v>54.592588708269282</c:v>
                </c:pt>
                <c:pt idx="12">
                  <c:v>41.485000000000021</c:v>
                </c:pt>
                <c:pt idx="13">
                  <c:v>29.637912024307834</c:v>
                </c:pt>
                <c:pt idx="14">
                  <c:v>19.411292554418402</c:v>
                </c:pt>
                <c:pt idx="15">
                  <c:v>11.115872248005122</c:v>
                </c:pt>
                <c:pt idx="16">
                  <c:v>5.0037032533931853</c:v>
                </c:pt>
                <c:pt idx="17">
                  <c:v>1.2605007325770963</c:v>
                </c:pt>
                <c:pt idx="18">
                  <c:v>6.226851773639815E-31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DFA-B72F-8AC90BF0DD5B}"/>
            </c:ext>
          </c:extLst>
        </c:ser>
        <c:ser>
          <c:idx val="1"/>
          <c:order val="1"/>
          <c:tx>
            <c:v>I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Hoja1!$A$17:$A$35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Hoja1!$D$17:$D$35</c:f>
              <c:numCache>
                <c:formatCode>General</c:formatCode>
                <c:ptCount val="19"/>
                <c:pt idx="0">
                  <c:v>165.94</c:v>
                </c:pt>
                <c:pt idx="1">
                  <c:v>164.64000000000001</c:v>
                </c:pt>
                <c:pt idx="2">
                  <c:v>159.74</c:v>
                </c:pt>
                <c:pt idx="3">
                  <c:v>153.44</c:v>
                </c:pt>
                <c:pt idx="4">
                  <c:v>145.14000000000001</c:v>
                </c:pt>
                <c:pt idx="5">
                  <c:v>133.44</c:v>
                </c:pt>
                <c:pt idx="6">
                  <c:v>124.74</c:v>
                </c:pt>
                <c:pt idx="7">
                  <c:v>107.64</c:v>
                </c:pt>
                <c:pt idx="8">
                  <c:v>95.039999999999992</c:v>
                </c:pt>
                <c:pt idx="9">
                  <c:v>78.339999999999989</c:v>
                </c:pt>
                <c:pt idx="10">
                  <c:v>63.940000000000005</c:v>
                </c:pt>
                <c:pt idx="11">
                  <c:v>49.440000000000005</c:v>
                </c:pt>
                <c:pt idx="12">
                  <c:v>37.24</c:v>
                </c:pt>
                <c:pt idx="13">
                  <c:v>26.04</c:v>
                </c:pt>
                <c:pt idx="14">
                  <c:v>16.43</c:v>
                </c:pt>
                <c:pt idx="15">
                  <c:v>7.8699999999999992</c:v>
                </c:pt>
                <c:pt idx="16">
                  <c:v>3.5999999999999996</c:v>
                </c:pt>
                <c:pt idx="17">
                  <c:v>0.75000000000000178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D-4DFA-B72F-8AC90BF0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80704"/>
        <c:axId val="965261120"/>
      </c:scatterChart>
      <c:valAx>
        <c:axId val="7838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ángulos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5261120"/>
        <c:crosses val="autoZero"/>
        <c:crossBetween val="midCat"/>
      </c:valAx>
      <c:valAx>
        <c:axId val="9652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  <a:r>
                  <a:rPr lang="es-ES" baseline="0"/>
                  <a:t> (lux)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8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02296587926517"/>
          <c:y val="0.45449001166520853"/>
          <c:w val="0.127088145231846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PARTE</a:t>
            </a:r>
            <a:r>
              <a:rPr lang="es-ES" baseline="0"/>
              <a:t>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Hoja1!$A$48:$A$66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Hoja1!$C$48:$C$66</c:f>
              <c:numCache>
                <c:formatCode>General</c:formatCode>
                <c:ptCount val="19"/>
                <c:pt idx="0">
                  <c:v>0</c:v>
                </c:pt>
                <c:pt idx="1">
                  <c:v>1.6469977953572812</c:v>
                </c:pt>
                <c:pt idx="2">
                  <c:v>5.3170794968227204</c:v>
                </c:pt>
                <c:pt idx="3">
                  <c:v>12.86473868499546</c:v>
                </c:pt>
                <c:pt idx="4">
                  <c:v>20.853326416807157</c:v>
                </c:pt>
                <c:pt idx="5">
                  <c:v>32.395279470885747</c:v>
                </c:pt>
                <c:pt idx="6">
                  <c:v>39.709505900661391</c:v>
                </c:pt>
                <c:pt idx="7">
                  <c:v>46.582803786798074</c:v>
                </c:pt>
                <c:pt idx="8">
                  <c:v>48.528076773440532</c:v>
                </c:pt>
                <c:pt idx="9">
                  <c:v>50.992089223187655</c:v>
                </c:pt>
                <c:pt idx="10">
                  <c:v>47.10154324990274</c:v>
                </c:pt>
                <c:pt idx="11">
                  <c:v>41.784463753080011</c:v>
                </c:pt>
                <c:pt idx="12">
                  <c:v>34.911165866943321</c:v>
                </c:pt>
                <c:pt idx="13">
                  <c:v>25.98884710154325</c:v>
                </c:pt>
                <c:pt idx="14">
                  <c:v>17.222150175074567</c:v>
                </c:pt>
                <c:pt idx="15">
                  <c:v>10.802749319154454</c:v>
                </c:pt>
                <c:pt idx="16">
                  <c:v>4.6167812216314363</c:v>
                </c:pt>
                <c:pt idx="17">
                  <c:v>0.687329788613668</c:v>
                </c:pt>
                <c:pt idx="18">
                  <c:v>0.2593697315523269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3-4C6D-99D4-F70F1B002D9E}"/>
            </c:ext>
          </c:extLst>
        </c:ser>
        <c:ser>
          <c:idx val="1"/>
          <c:order val="1"/>
          <c:tx>
            <c:v>Iteo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Hoja1!$A$48:$A$66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Hoja1!$D$48:$D$66</c:f>
              <c:numCache>
                <c:formatCode>General</c:formatCode>
                <c:ptCount val="19"/>
                <c:pt idx="0">
                  <c:v>8.5334962145560464E-31</c:v>
                </c:pt>
                <c:pt idx="1">
                  <c:v>1.7143126383845704</c:v>
                </c:pt>
                <c:pt idx="2">
                  <c:v>6.650479148789155</c:v>
                </c:pt>
                <c:pt idx="3">
                  <c:v>14.213124999999998</c:v>
                </c:pt>
                <c:pt idx="4">
                  <c:v>23.490083489595438</c:v>
                </c:pt>
                <c:pt idx="5">
                  <c:v>33.362416510404579</c:v>
                </c:pt>
                <c:pt idx="6">
                  <c:v>42.639374999999987</c:v>
                </c:pt>
                <c:pt idx="7">
                  <c:v>50.202020851210861</c:v>
                </c:pt>
                <c:pt idx="8">
                  <c:v>55.138187361615429</c:v>
                </c:pt>
                <c:pt idx="9">
                  <c:v>56.852500000000028</c:v>
                </c:pt>
                <c:pt idx="10">
                  <c:v>55.138187361615422</c:v>
                </c:pt>
                <c:pt idx="11">
                  <c:v>50.202020851210854</c:v>
                </c:pt>
                <c:pt idx="12">
                  <c:v>42.639375000000015</c:v>
                </c:pt>
                <c:pt idx="13">
                  <c:v>33.362416510404579</c:v>
                </c:pt>
                <c:pt idx="14">
                  <c:v>23.490083489595428</c:v>
                </c:pt>
                <c:pt idx="15">
                  <c:v>14.213124999999996</c:v>
                </c:pt>
                <c:pt idx="16">
                  <c:v>6.650479148789155</c:v>
                </c:pt>
                <c:pt idx="17">
                  <c:v>1.7143126383845704</c:v>
                </c:pt>
                <c:pt idx="18">
                  <c:v>8.5334962145560464E-31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3-4C6D-99D4-F70F1B002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24368"/>
        <c:axId val="1426717792"/>
      </c:scatterChart>
      <c:valAx>
        <c:axId val="7839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ángulos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717792"/>
        <c:crosses val="autoZero"/>
        <c:crossBetween val="midCat"/>
      </c:valAx>
      <c:valAx>
        <c:axId val="14267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  <a:r>
                  <a:rPr lang="es-ES" baseline="0"/>
                  <a:t> (lux)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92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16</xdr:row>
      <xdr:rowOff>104775</xdr:rowOff>
    </xdr:from>
    <xdr:to>
      <xdr:col>13</xdr:col>
      <xdr:colOff>409575</xdr:colOff>
      <xdr:row>31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95FE54-15FC-DDA6-BF63-BEBAE962F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48</xdr:row>
      <xdr:rowOff>111125</xdr:rowOff>
    </xdr:from>
    <xdr:to>
      <xdr:col>10</xdr:col>
      <xdr:colOff>466725</xdr:colOff>
      <xdr:row>63</xdr:row>
      <xdr:rowOff>92075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127950-13D1-F155-6EB2-8F7A64EE2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5A1F1-A1C4-41F0-9383-0F6B85DE1FCC}">
  <dimension ref="A1:F66"/>
  <sheetViews>
    <sheetView tabSelected="1" topLeftCell="A43" workbookViewId="0">
      <selection activeCell="B58" sqref="B58"/>
    </sheetView>
  </sheetViews>
  <sheetFormatPr baseColWidth="10" defaultRowHeight="14.5" x14ac:dyDescent="0.35"/>
  <cols>
    <col min="3" max="3" width="11.1796875" bestFit="1" customWidth="1"/>
    <col min="4" max="4" width="11.81640625" bestFit="1" customWidth="1"/>
    <col min="5" max="5" width="11.1796875" bestFit="1" customWidth="1"/>
  </cols>
  <sheetData>
    <row r="1" spans="1:6" x14ac:dyDescent="0.35">
      <c r="A1" s="1" t="s">
        <v>0</v>
      </c>
    </row>
    <row r="2" spans="1:6" x14ac:dyDescent="0.35">
      <c r="A2" s="4" t="s">
        <v>4</v>
      </c>
    </row>
    <row r="3" spans="1:6" x14ac:dyDescent="0.35">
      <c r="A3" t="s">
        <v>1</v>
      </c>
      <c r="B3" t="s">
        <v>3</v>
      </c>
    </row>
    <row r="4" spans="1:6" x14ac:dyDescent="0.35">
      <c r="A4">
        <v>0</v>
      </c>
      <c r="B4">
        <v>329.5</v>
      </c>
    </row>
    <row r="5" spans="1:6" x14ac:dyDescent="0.35">
      <c r="A5">
        <f>A4+10</f>
        <v>10</v>
      </c>
      <c r="B5">
        <v>330.4</v>
      </c>
      <c r="E5" t="s">
        <v>8</v>
      </c>
    </row>
    <row r="6" spans="1:6" x14ac:dyDescent="0.35">
      <c r="A6">
        <f t="shared" ref="A6:A13" si="0">A5+10</f>
        <v>20</v>
      </c>
      <c r="B6">
        <v>329.8</v>
      </c>
      <c r="E6" t="s">
        <v>9</v>
      </c>
    </row>
    <row r="7" spans="1:6" x14ac:dyDescent="0.35">
      <c r="A7">
        <f t="shared" si="0"/>
        <v>30</v>
      </c>
      <c r="B7">
        <v>325.2</v>
      </c>
    </row>
    <row r="8" spans="1:6" x14ac:dyDescent="0.35">
      <c r="A8">
        <f t="shared" si="0"/>
        <v>40</v>
      </c>
      <c r="B8">
        <v>318.7</v>
      </c>
    </row>
    <row r="9" spans="1:6" x14ac:dyDescent="0.35">
      <c r="A9">
        <f t="shared" si="0"/>
        <v>50</v>
      </c>
      <c r="B9">
        <v>310.60000000000002</v>
      </c>
    </row>
    <row r="10" spans="1:6" x14ac:dyDescent="0.35">
      <c r="A10">
        <f t="shared" si="0"/>
        <v>60</v>
      </c>
      <c r="B10">
        <v>302.2</v>
      </c>
    </row>
    <row r="11" spans="1:6" x14ac:dyDescent="0.35">
      <c r="A11">
        <f t="shared" si="0"/>
        <v>70</v>
      </c>
      <c r="B11">
        <v>293.2</v>
      </c>
    </row>
    <row r="12" spans="1:6" x14ac:dyDescent="0.35">
      <c r="A12">
        <f t="shared" si="0"/>
        <v>80</v>
      </c>
      <c r="B12">
        <v>287.5</v>
      </c>
    </row>
    <row r="13" spans="1:6" x14ac:dyDescent="0.35">
      <c r="A13">
        <f t="shared" si="0"/>
        <v>90</v>
      </c>
      <c r="B13">
        <v>284</v>
      </c>
    </row>
    <row r="15" spans="1:6" x14ac:dyDescent="0.35">
      <c r="A15" s="4" t="s">
        <v>5</v>
      </c>
    </row>
    <row r="16" spans="1:6" x14ac:dyDescent="0.35">
      <c r="A16" t="s">
        <v>1</v>
      </c>
      <c r="B16" t="s">
        <v>6</v>
      </c>
      <c r="C16" t="s">
        <v>11</v>
      </c>
      <c r="D16" t="s">
        <v>2</v>
      </c>
      <c r="E16" t="s">
        <v>7</v>
      </c>
      <c r="F16" t="s">
        <v>10</v>
      </c>
    </row>
    <row r="17" spans="1:6" x14ac:dyDescent="0.35">
      <c r="A17">
        <v>0</v>
      </c>
      <c r="B17">
        <v>181.7</v>
      </c>
      <c r="C17">
        <f>A17*PI()/180</f>
        <v>0</v>
      </c>
      <c r="D17">
        <f>B17-15.76</f>
        <v>165.94</v>
      </c>
      <c r="E17">
        <f>COS(C17)^2</f>
        <v>1</v>
      </c>
      <c r="F17">
        <f>165.94*E17</f>
        <v>165.94</v>
      </c>
    </row>
    <row r="18" spans="1:6" x14ac:dyDescent="0.35">
      <c r="A18">
        <f>A17+5</f>
        <v>5</v>
      </c>
      <c r="B18">
        <v>180.4</v>
      </c>
      <c r="C18">
        <f t="shared" ref="C18:C35" si="1">A18*PI()/180</f>
        <v>8.7266462599716474E-2</v>
      </c>
      <c r="D18">
        <f t="shared" ref="D18:D35" si="2">B18-15.76</f>
        <v>164.64000000000001</v>
      </c>
      <c r="E18">
        <f t="shared" ref="E18:E35" si="3">COS(C18)^2</f>
        <v>0.99240387650610407</v>
      </c>
      <c r="F18">
        <f t="shared" ref="F18:F35" si="4">165.94*E18</f>
        <v>164.6794992674229</v>
      </c>
    </row>
    <row r="19" spans="1:6" x14ac:dyDescent="0.35">
      <c r="A19">
        <f t="shared" ref="A19:A35" si="5">A18+5</f>
        <v>10</v>
      </c>
      <c r="B19">
        <v>175.5</v>
      </c>
      <c r="C19">
        <f t="shared" si="1"/>
        <v>0.17453292519943295</v>
      </c>
      <c r="D19">
        <f t="shared" si="2"/>
        <v>159.74</v>
      </c>
      <c r="E19">
        <f t="shared" si="3"/>
        <v>0.9698463103929541</v>
      </c>
      <c r="F19">
        <f t="shared" si="4"/>
        <v>160.93629674660681</v>
      </c>
    </row>
    <row r="20" spans="1:6" x14ac:dyDescent="0.35">
      <c r="A20">
        <f t="shared" si="5"/>
        <v>15</v>
      </c>
      <c r="B20">
        <v>169.2</v>
      </c>
      <c r="C20">
        <f t="shared" si="1"/>
        <v>0.26179938779914941</v>
      </c>
      <c r="D20">
        <f t="shared" si="2"/>
        <v>153.44</v>
      </c>
      <c r="E20">
        <f t="shared" si="3"/>
        <v>0.93301270189221941</v>
      </c>
      <c r="F20">
        <f t="shared" si="4"/>
        <v>154.82412775199489</v>
      </c>
    </row>
    <row r="21" spans="1:6" x14ac:dyDescent="0.35">
      <c r="A21">
        <f t="shared" si="5"/>
        <v>20</v>
      </c>
      <c r="B21">
        <v>160.9</v>
      </c>
      <c r="C21">
        <f t="shared" si="1"/>
        <v>0.3490658503988659</v>
      </c>
      <c r="D21">
        <f t="shared" si="2"/>
        <v>145.14000000000001</v>
      </c>
      <c r="E21">
        <f t="shared" si="3"/>
        <v>0.88302222155948906</v>
      </c>
      <c r="F21">
        <f t="shared" si="4"/>
        <v>146.5287074455816</v>
      </c>
    </row>
    <row r="22" spans="1:6" x14ac:dyDescent="0.35">
      <c r="A22">
        <f t="shared" si="5"/>
        <v>25</v>
      </c>
      <c r="B22">
        <v>149.19999999999999</v>
      </c>
      <c r="C22">
        <f t="shared" si="1"/>
        <v>0.43633231299858238</v>
      </c>
      <c r="D22">
        <f t="shared" si="2"/>
        <v>133.44</v>
      </c>
      <c r="E22">
        <f t="shared" si="3"/>
        <v>0.82139380484326963</v>
      </c>
      <c r="F22">
        <f t="shared" si="4"/>
        <v>136.30208797569216</v>
      </c>
    </row>
    <row r="23" spans="1:6" x14ac:dyDescent="0.35">
      <c r="A23">
        <f t="shared" si="5"/>
        <v>30</v>
      </c>
      <c r="B23">
        <v>140.5</v>
      </c>
      <c r="C23">
        <f t="shared" si="1"/>
        <v>0.52359877559829882</v>
      </c>
      <c r="D23">
        <f t="shared" si="2"/>
        <v>124.74</v>
      </c>
      <c r="E23">
        <f t="shared" si="3"/>
        <v>0.75000000000000011</v>
      </c>
      <c r="F23">
        <f t="shared" si="4"/>
        <v>124.45500000000001</v>
      </c>
    </row>
    <row r="24" spans="1:6" x14ac:dyDescent="0.35">
      <c r="A24">
        <f t="shared" si="5"/>
        <v>35</v>
      </c>
      <c r="B24">
        <v>123.4</v>
      </c>
      <c r="C24">
        <f t="shared" si="1"/>
        <v>0.6108652381980153</v>
      </c>
      <c r="D24">
        <f t="shared" si="2"/>
        <v>107.64</v>
      </c>
      <c r="E24">
        <f t="shared" si="3"/>
        <v>0.67101007166283433</v>
      </c>
      <c r="F24">
        <f t="shared" si="4"/>
        <v>111.34741129173072</v>
      </c>
    </row>
    <row r="25" spans="1:6" x14ac:dyDescent="0.35">
      <c r="A25">
        <f t="shared" si="5"/>
        <v>40</v>
      </c>
      <c r="B25">
        <v>110.8</v>
      </c>
      <c r="C25">
        <f t="shared" si="1"/>
        <v>0.69813170079773179</v>
      </c>
      <c r="D25">
        <f t="shared" si="2"/>
        <v>95.039999999999992</v>
      </c>
      <c r="E25">
        <f t="shared" si="3"/>
        <v>0.58682408883346515</v>
      </c>
      <c r="F25">
        <f t="shared" si="4"/>
        <v>97.37758930102521</v>
      </c>
    </row>
    <row r="26" spans="1:6" x14ac:dyDescent="0.35">
      <c r="A26">
        <f t="shared" si="5"/>
        <v>45</v>
      </c>
      <c r="B26">
        <v>94.1</v>
      </c>
      <c r="C26">
        <f t="shared" si="1"/>
        <v>0.78539816339744828</v>
      </c>
      <c r="D26">
        <f t="shared" si="2"/>
        <v>78.339999999999989</v>
      </c>
      <c r="E26">
        <f t="shared" si="3"/>
        <v>0.50000000000000011</v>
      </c>
      <c r="F26">
        <f t="shared" si="4"/>
        <v>82.970000000000013</v>
      </c>
    </row>
    <row r="27" spans="1:6" x14ac:dyDescent="0.35">
      <c r="A27">
        <f t="shared" si="5"/>
        <v>50</v>
      </c>
      <c r="B27">
        <v>79.7</v>
      </c>
      <c r="C27">
        <f t="shared" si="1"/>
        <v>0.87266462599716477</v>
      </c>
      <c r="D27">
        <f t="shared" si="2"/>
        <v>63.940000000000005</v>
      </c>
      <c r="E27">
        <f t="shared" si="3"/>
        <v>0.41317591116653485</v>
      </c>
      <c r="F27">
        <f t="shared" si="4"/>
        <v>68.562410698974787</v>
      </c>
    </row>
    <row r="28" spans="1:6" x14ac:dyDescent="0.35">
      <c r="A28">
        <f t="shared" si="5"/>
        <v>55</v>
      </c>
      <c r="B28">
        <v>65.2</v>
      </c>
      <c r="C28">
        <f t="shared" si="1"/>
        <v>0.95993108859688125</v>
      </c>
      <c r="D28">
        <f t="shared" si="2"/>
        <v>49.440000000000005</v>
      </c>
      <c r="E28">
        <f t="shared" si="3"/>
        <v>0.32898992833716573</v>
      </c>
      <c r="F28">
        <f t="shared" si="4"/>
        <v>54.592588708269282</v>
      </c>
    </row>
    <row r="29" spans="1:6" x14ac:dyDescent="0.35">
      <c r="A29">
        <f t="shared" si="5"/>
        <v>60</v>
      </c>
      <c r="B29">
        <v>53</v>
      </c>
      <c r="C29">
        <f t="shared" si="1"/>
        <v>1.0471975511965976</v>
      </c>
      <c r="D29">
        <f t="shared" si="2"/>
        <v>37.24</v>
      </c>
      <c r="E29">
        <f t="shared" si="3"/>
        <v>0.25000000000000011</v>
      </c>
      <c r="F29">
        <f t="shared" si="4"/>
        <v>41.485000000000021</v>
      </c>
    </row>
    <row r="30" spans="1:6" x14ac:dyDescent="0.35">
      <c r="A30">
        <f t="shared" si="5"/>
        <v>65</v>
      </c>
      <c r="B30">
        <v>41.8</v>
      </c>
      <c r="C30">
        <f t="shared" si="1"/>
        <v>1.1344640137963142</v>
      </c>
      <c r="D30">
        <f t="shared" si="2"/>
        <v>26.04</v>
      </c>
      <c r="E30">
        <f t="shared" si="3"/>
        <v>0.17860619515673035</v>
      </c>
      <c r="F30">
        <f t="shared" si="4"/>
        <v>29.637912024307834</v>
      </c>
    </row>
    <row r="31" spans="1:6" x14ac:dyDescent="0.35">
      <c r="A31">
        <f t="shared" si="5"/>
        <v>70</v>
      </c>
      <c r="B31">
        <v>32.19</v>
      </c>
      <c r="C31">
        <f t="shared" si="1"/>
        <v>1.2217304763960306</v>
      </c>
      <c r="D31">
        <f t="shared" si="2"/>
        <v>16.43</v>
      </c>
      <c r="E31">
        <f t="shared" si="3"/>
        <v>0.11697777844051105</v>
      </c>
      <c r="F31">
        <f t="shared" si="4"/>
        <v>19.411292554418402</v>
      </c>
    </row>
    <row r="32" spans="1:6" x14ac:dyDescent="0.35">
      <c r="A32">
        <f t="shared" si="5"/>
        <v>75</v>
      </c>
      <c r="B32">
        <v>23.63</v>
      </c>
      <c r="C32">
        <f t="shared" si="1"/>
        <v>1.3089969389957472</v>
      </c>
      <c r="D32">
        <f t="shared" si="2"/>
        <v>7.8699999999999992</v>
      </c>
      <c r="E32">
        <f t="shared" si="3"/>
        <v>6.698729810778066E-2</v>
      </c>
      <c r="F32">
        <f t="shared" si="4"/>
        <v>11.115872248005122</v>
      </c>
    </row>
    <row r="33" spans="1:6" x14ac:dyDescent="0.35">
      <c r="A33">
        <f t="shared" si="5"/>
        <v>80</v>
      </c>
      <c r="B33">
        <v>19.36</v>
      </c>
      <c r="C33">
        <f t="shared" si="1"/>
        <v>1.3962634015954636</v>
      </c>
      <c r="D33">
        <f t="shared" si="2"/>
        <v>3.5999999999999996</v>
      </c>
      <c r="E33">
        <f t="shared" si="3"/>
        <v>3.0153689607045831E-2</v>
      </c>
      <c r="F33">
        <f t="shared" si="4"/>
        <v>5.0037032533931853</v>
      </c>
    </row>
    <row r="34" spans="1:6" x14ac:dyDescent="0.35">
      <c r="A34">
        <f t="shared" si="5"/>
        <v>85</v>
      </c>
      <c r="B34">
        <v>16.510000000000002</v>
      </c>
      <c r="C34">
        <f t="shared" si="1"/>
        <v>1.4835298641951802</v>
      </c>
      <c r="D34">
        <f t="shared" si="2"/>
        <v>0.75000000000000178</v>
      </c>
      <c r="E34">
        <f t="shared" si="3"/>
        <v>7.5961234938959638E-3</v>
      </c>
      <c r="F34">
        <f t="shared" si="4"/>
        <v>1.2605007325770963</v>
      </c>
    </row>
    <row r="35" spans="1:6" x14ac:dyDescent="0.35">
      <c r="A35" s="2">
        <f t="shared" si="5"/>
        <v>90</v>
      </c>
      <c r="B35" s="3">
        <v>15.76</v>
      </c>
      <c r="C35">
        <f t="shared" si="1"/>
        <v>1.5707963267948966</v>
      </c>
      <c r="D35">
        <f t="shared" si="2"/>
        <v>0</v>
      </c>
      <c r="E35">
        <f t="shared" si="3"/>
        <v>3.7524718414124473E-33</v>
      </c>
      <c r="F35">
        <f t="shared" si="4"/>
        <v>6.226851773639815E-31</v>
      </c>
    </row>
    <row r="38" spans="1:6" x14ac:dyDescent="0.35">
      <c r="A38" s="4" t="s">
        <v>12</v>
      </c>
    </row>
    <row r="39" spans="1:6" x14ac:dyDescent="0.35">
      <c r="A39" t="s">
        <v>13</v>
      </c>
      <c r="B39" t="s">
        <v>14</v>
      </c>
      <c r="C39" t="s">
        <v>15</v>
      </c>
    </row>
    <row r="40" spans="1:6" x14ac:dyDescent="0.35">
      <c r="A40">
        <v>248.8</v>
      </c>
      <c r="B40">
        <v>21.39</v>
      </c>
      <c r="C40" s="4">
        <f>A40-B40</f>
        <v>227.41000000000003</v>
      </c>
    </row>
    <row r="42" spans="1:6" x14ac:dyDescent="0.35">
      <c r="A42" t="s">
        <v>16</v>
      </c>
      <c r="B42" t="s">
        <v>17</v>
      </c>
      <c r="C42" t="s">
        <v>18</v>
      </c>
    </row>
    <row r="43" spans="1:6" x14ac:dyDescent="0.35">
      <c r="A43">
        <v>159.30000000000001</v>
      </c>
      <c r="B43">
        <v>206.6</v>
      </c>
      <c r="C43" s="4">
        <f>A43/B43</f>
        <v>0.77105517909002907</v>
      </c>
    </row>
    <row r="47" spans="1:6" x14ac:dyDescent="0.35">
      <c r="A47" t="s">
        <v>1</v>
      </c>
      <c r="B47" t="s">
        <v>6</v>
      </c>
      <c r="C47" t="s">
        <v>2</v>
      </c>
      <c r="D47" t="s">
        <v>19</v>
      </c>
    </row>
    <row r="48" spans="1:6" x14ac:dyDescent="0.35">
      <c r="A48">
        <v>0</v>
      </c>
      <c r="B48">
        <v>13.88</v>
      </c>
      <c r="C48">
        <f>(B48-13.88)/0.7711</f>
        <v>0</v>
      </c>
      <c r="D48">
        <f>227.41*COS(A48*PI()/180)^2*COS(PI()/2-A48*PI()/180)^2</f>
        <v>8.5334962145560464E-31</v>
      </c>
    </row>
    <row r="49" spans="1:4" x14ac:dyDescent="0.35">
      <c r="A49">
        <f>A48+5</f>
        <v>5</v>
      </c>
      <c r="B49">
        <v>15.15</v>
      </c>
      <c r="C49">
        <f t="shared" ref="C49:C66" si="6">(B49-13.88)/0.7711</f>
        <v>1.6469977953572812</v>
      </c>
      <c r="D49">
        <f t="shared" ref="D49:D66" si="7">227.41*COS(A49*PI()/180)^2*COS(PI()/2-A49*PI()/180)^2</f>
        <v>1.7143126383845704</v>
      </c>
    </row>
    <row r="50" spans="1:4" x14ac:dyDescent="0.35">
      <c r="A50">
        <f t="shared" ref="A50:A66" si="8">A49+5</f>
        <v>10</v>
      </c>
      <c r="B50">
        <v>17.98</v>
      </c>
      <c r="C50">
        <f t="shared" si="6"/>
        <v>5.3170794968227204</v>
      </c>
      <c r="D50">
        <f t="shared" si="7"/>
        <v>6.650479148789155</v>
      </c>
    </row>
    <row r="51" spans="1:4" x14ac:dyDescent="0.35">
      <c r="A51">
        <f t="shared" si="8"/>
        <v>15</v>
      </c>
      <c r="B51">
        <v>23.8</v>
      </c>
      <c r="C51">
        <f t="shared" si="6"/>
        <v>12.86473868499546</v>
      </c>
      <c r="D51">
        <f t="shared" si="7"/>
        <v>14.213124999999998</v>
      </c>
    </row>
    <row r="52" spans="1:4" x14ac:dyDescent="0.35">
      <c r="A52">
        <f t="shared" si="8"/>
        <v>20</v>
      </c>
      <c r="B52">
        <v>29.96</v>
      </c>
      <c r="C52">
        <f t="shared" si="6"/>
        <v>20.853326416807157</v>
      </c>
      <c r="D52">
        <f t="shared" si="7"/>
        <v>23.490083489595438</v>
      </c>
    </row>
    <row r="53" spans="1:4" x14ac:dyDescent="0.35">
      <c r="A53">
        <f t="shared" si="8"/>
        <v>25</v>
      </c>
      <c r="B53">
        <v>38.86</v>
      </c>
      <c r="C53">
        <f t="shared" si="6"/>
        <v>32.395279470885747</v>
      </c>
      <c r="D53">
        <f t="shared" si="7"/>
        <v>33.362416510404579</v>
      </c>
    </row>
    <row r="54" spans="1:4" x14ac:dyDescent="0.35">
      <c r="A54">
        <f t="shared" si="8"/>
        <v>30</v>
      </c>
      <c r="B54">
        <v>44.5</v>
      </c>
      <c r="C54">
        <f t="shared" si="6"/>
        <v>39.709505900661391</v>
      </c>
      <c r="D54">
        <f t="shared" si="7"/>
        <v>42.639374999999987</v>
      </c>
    </row>
    <row r="55" spans="1:4" x14ac:dyDescent="0.35">
      <c r="A55">
        <f t="shared" si="8"/>
        <v>35</v>
      </c>
      <c r="B55">
        <v>49.8</v>
      </c>
      <c r="C55">
        <f t="shared" si="6"/>
        <v>46.582803786798074</v>
      </c>
      <c r="D55">
        <f t="shared" si="7"/>
        <v>50.202020851210861</v>
      </c>
    </row>
    <row r="56" spans="1:4" x14ac:dyDescent="0.35">
      <c r="A56">
        <f t="shared" si="8"/>
        <v>40</v>
      </c>
      <c r="B56">
        <v>51.3</v>
      </c>
      <c r="C56">
        <f t="shared" si="6"/>
        <v>48.528076773440532</v>
      </c>
      <c r="D56">
        <f t="shared" si="7"/>
        <v>55.138187361615429</v>
      </c>
    </row>
    <row r="57" spans="1:4" x14ac:dyDescent="0.35">
      <c r="A57">
        <f t="shared" si="8"/>
        <v>45</v>
      </c>
      <c r="B57">
        <v>53.2</v>
      </c>
      <c r="C57">
        <f t="shared" si="6"/>
        <v>50.992089223187655</v>
      </c>
      <c r="D57">
        <f t="shared" si="7"/>
        <v>56.852500000000028</v>
      </c>
    </row>
    <row r="58" spans="1:4" x14ac:dyDescent="0.35">
      <c r="A58">
        <f t="shared" si="8"/>
        <v>50</v>
      </c>
      <c r="B58">
        <v>50.2</v>
      </c>
      <c r="C58">
        <f t="shared" si="6"/>
        <v>47.10154324990274</v>
      </c>
      <c r="D58">
        <f t="shared" si="7"/>
        <v>55.138187361615422</v>
      </c>
    </row>
    <row r="59" spans="1:4" x14ac:dyDescent="0.35">
      <c r="A59">
        <f t="shared" si="8"/>
        <v>55</v>
      </c>
      <c r="B59">
        <v>46.1</v>
      </c>
      <c r="C59">
        <f t="shared" si="6"/>
        <v>41.784463753080011</v>
      </c>
      <c r="D59">
        <f t="shared" si="7"/>
        <v>50.202020851210854</v>
      </c>
    </row>
    <row r="60" spans="1:4" x14ac:dyDescent="0.35">
      <c r="A60">
        <f t="shared" si="8"/>
        <v>60</v>
      </c>
      <c r="B60">
        <v>40.799999999999997</v>
      </c>
      <c r="C60">
        <f t="shared" si="6"/>
        <v>34.911165866943321</v>
      </c>
      <c r="D60">
        <f t="shared" si="7"/>
        <v>42.639375000000015</v>
      </c>
    </row>
    <row r="61" spans="1:4" x14ac:dyDescent="0.35">
      <c r="A61">
        <f t="shared" si="8"/>
        <v>65</v>
      </c>
      <c r="B61">
        <v>33.92</v>
      </c>
      <c r="C61">
        <f t="shared" si="6"/>
        <v>25.98884710154325</v>
      </c>
      <c r="D61">
        <f t="shared" si="7"/>
        <v>33.362416510404579</v>
      </c>
    </row>
    <row r="62" spans="1:4" x14ac:dyDescent="0.35">
      <c r="A62">
        <f t="shared" si="8"/>
        <v>70</v>
      </c>
      <c r="B62">
        <v>27.16</v>
      </c>
      <c r="C62">
        <f t="shared" si="6"/>
        <v>17.222150175074567</v>
      </c>
      <c r="D62">
        <f t="shared" si="7"/>
        <v>23.490083489595428</v>
      </c>
    </row>
    <row r="63" spans="1:4" x14ac:dyDescent="0.35">
      <c r="A63">
        <f t="shared" si="8"/>
        <v>75</v>
      </c>
      <c r="B63">
        <v>22.21</v>
      </c>
      <c r="C63">
        <f t="shared" si="6"/>
        <v>10.802749319154454</v>
      </c>
      <c r="D63">
        <f t="shared" si="7"/>
        <v>14.213124999999996</v>
      </c>
    </row>
    <row r="64" spans="1:4" x14ac:dyDescent="0.35">
      <c r="A64">
        <f t="shared" si="8"/>
        <v>80</v>
      </c>
      <c r="B64">
        <v>17.440000000000001</v>
      </c>
      <c r="C64">
        <f t="shared" si="6"/>
        <v>4.6167812216314363</v>
      </c>
      <c r="D64">
        <f t="shared" si="7"/>
        <v>6.650479148789155</v>
      </c>
    </row>
    <row r="65" spans="1:4" x14ac:dyDescent="0.35">
      <c r="A65">
        <f t="shared" si="8"/>
        <v>85</v>
      </c>
      <c r="B65">
        <v>14.41</v>
      </c>
      <c r="C65">
        <f t="shared" si="6"/>
        <v>0.687329788613668</v>
      </c>
      <c r="D65">
        <f t="shared" si="7"/>
        <v>1.7143126383845704</v>
      </c>
    </row>
    <row r="66" spans="1:4" x14ac:dyDescent="0.35">
      <c r="A66" s="5">
        <f t="shared" si="8"/>
        <v>90</v>
      </c>
      <c r="B66">
        <v>14.08</v>
      </c>
      <c r="C66">
        <f t="shared" si="6"/>
        <v>0.2593697315523269</v>
      </c>
      <c r="D66">
        <f t="shared" si="7"/>
        <v>8.5334962145560464E-31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A41D2E6D627C44BA96ED2C5FA4B9ED" ma:contentTypeVersion="8" ma:contentTypeDescription="Crear nuevo documento." ma:contentTypeScope="" ma:versionID="da17498bed1df52fd71a4d781e4428e4">
  <xsd:schema xmlns:xsd="http://www.w3.org/2001/XMLSchema" xmlns:xs="http://www.w3.org/2001/XMLSchema" xmlns:p="http://schemas.microsoft.com/office/2006/metadata/properties" xmlns:ns3="7b1fe11f-ba90-4ec0-8847-55512a48c29e" xmlns:ns4="4e2a34c3-8f69-4c4e-b931-0465c164558c" targetNamespace="http://schemas.microsoft.com/office/2006/metadata/properties" ma:root="true" ma:fieldsID="926096aaff9433600a3c8adab036dd09" ns3:_="" ns4:_="">
    <xsd:import namespace="7b1fe11f-ba90-4ec0-8847-55512a48c29e"/>
    <xsd:import namespace="4e2a34c3-8f69-4c4e-b931-0465c16455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fe11f-ba90-4ec0-8847-55512a48c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a34c3-8f69-4c4e-b931-0465c1645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1fe11f-ba90-4ec0-8847-55512a48c29e" xsi:nil="true"/>
  </documentManagement>
</p:properties>
</file>

<file path=customXml/itemProps1.xml><?xml version="1.0" encoding="utf-8"?>
<ds:datastoreItem xmlns:ds="http://schemas.openxmlformats.org/officeDocument/2006/customXml" ds:itemID="{FA34FC68-3DC5-4D10-87BE-D97438FE8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1fe11f-ba90-4ec0-8847-55512a48c29e"/>
    <ds:schemaRef ds:uri="4e2a34c3-8f69-4c4e-b931-0465c1645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53482B-BD8D-4F76-A581-F7CD96199D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DA0D1C-83C0-4772-927B-59E42AAACFD1}">
  <ds:schemaRefs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4e2a34c3-8f69-4c4e-b931-0465c164558c"/>
    <ds:schemaRef ds:uri="7b1fe11f-ba90-4ec0-8847-55512a48c29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SERRANO BELTRÁ</dc:creator>
  <cp:lastModifiedBy>Mireia SERRANO BELTRÁ</cp:lastModifiedBy>
  <dcterms:created xsi:type="dcterms:W3CDTF">2024-02-20T08:04:13Z</dcterms:created>
  <dcterms:modified xsi:type="dcterms:W3CDTF">2024-02-20T09:20:20Z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0x0101001EA41D2E6D627C44BA96ED2C5FA4B9ED</vt:lpwstr>
  </property>
</Properties>
</file>