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esktop\UNI\TERCER\TÉCNICAS II\ÓPTICA\"/>
    </mc:Choice>
  </mc:AlternateContent>
  <xr:revisionPtr revIDLastSave="0" documentId="8_{70E13048-9938-4A2B-A832-7C8565E4FC85}" xr6:coauthVersionLast="47" xr6:coauthVersionMax="47" xr10:uidLastSave="{00000000-0000-0000-0000-000000000000}"/>
  <bookViews>
    <workbookView xWindow="-110" yWindow="-110" windowWidth="19420" windowHeight="11020" xr2:uid="{0CDD90CE-FA1F-46AD-A893-6B7B29CD70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0" i="1" l="1"/>
  <c r="A71" i="1" s="1"/>
  <c r="A72" i="1" s="1"/>
  <c r="A64" i="1"/>
  <c r="A65" i="1"/>
  <c r="A66" i="1" s="1"/>
  <c r="A67" i="1" s="1"/>
  <c r="A68" i="1" s="1"/>
  <c r="A69" i="1" s="1"/>
  <c r="A56" i="1"/>
  <c r="A57" i="1"/>
  <c r="A58" i="1"/>
  <c r="A59" i="1" s="1"/>
  <c r="A60" i="1" s="1"/>
  <c r="A61" i="1" s="1"/>
  <c r="A62" i="1" s="1"/>
  <c r="A63" i="1" s="1"/>
  <c r="A55" i="1"/>
  <c r="L10" i="1"/>
  <c r="L11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0" i="1"/>
  <c r="K13" i="1"/>
  <c r="K14" i="1"/>
  <c r="K22" i="1"/>
  <c r="K23" i="1"/>
  <c r="K10" i="1"/>
  <c r="B11" i="1"/>
  <c r="K11" i="1" s="1"/>
  <c r="B12" i="1"/>
  <c r="K12" i="1" s="1"/>
  <c r="B13" i="1"/>
  <c r="B14" i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2" i="1"/>
  <c r="B23" i="1"/>
  <c r="B25" i="1"/>
  <c r="K25" i="1" s="1"/>
  <c r="B26" i="1"/>
  <c r="K26" i="1" s="1"/>
  <c r="B27" i="1"/>
  <c r="K27" i="1" s="1"/>
  <c r="B28" i="1"/>
  <c r="K28" i="1" s="1"/>
  <c r="B10" i="1"/>
  <c r="I11" i="1"/>
  <c r="F11" i="1"/>
  <c r="J1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24" i="1" l="1"/>
  <c r="K24" i="1" s="1"/>
  <c r="B21" i="1"/>
  <c r="K21" i="1" s="1"/>
</calcChain>
</file>

<file path=xl/sharedStrings.xml><?xml version="1.0" encoding="utf-8"?>
<sst xmlns="http://schemas.openxmlformats.org/spreadsheetml/2006/main" count="19" uniqueCount="17">
  <si>
    <t>Angulos</t>
  </si>
  <si>
    <t>Imin</t>
  </si>
  <si>
    <t>Iminima(micro)</t>
  </si>
  <si>
    <t>Iexp (micro)</t>
  </si>
  <si>
    <t>Ip1</t>
  </si>
  <si>
    <t>It</t>
  </si>
  <si>
    <t>Tr</t>
  </si>
  <si>
    <t>It90</t>
  </si>
  <si>
    <t>Ii90</t>
  </si>
  <si>
    <t>Tp2</t>
  </si>
  <si>
    <t>X</t>
  </si>
  <si>
    <t>Y</t>
  </si>
  <si>
    <t>RAD</t>
  </si>
  <si>
    <t>desfase</t>
  </si>
  <si>
    <t>I45</t>
  </si>
  <si>
    <t>I30</t>
  </si>
  <si>
    <t>PARTE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</si>
</sst>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I</a:t>
            </a:r>
            <a:r>
              <a:rPr lang="es-ES" b="1" baseline="0"/>
              <a:t> normalizada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558177182829536E-2"/>
                  <c:y val="4.23134165786433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0,4601x + 0,0012</a:t>
                    </a:r>
                    <a:br>
                      <a:rPr lang="en-US" b="1" baseline="0"/>
                    </a:br>
                    <a:r>
                      <a:rPr lang="en-US" b="1" baseline="0"/>
                      <a:t>R² = 0,9998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Hoja1!$K$10:$K$28</c:f>
              <c:numCache>
                <c:formatCode>General</c:formatCode>
                <c:ptCount val="19"/>
                <c:pt idx="0">
                  <c:v>0</c:v>
                </c:pt>
                <c:pt idx="1">
                  <c:v>3.0153689607045803E-2</c:v>
                </c:pt>
                <c:pt idx="2">
                  <c:v>0.11697777844051097</c:v>
                </c:pt>
                <c:pt idx="3">
                  <c:v>0.24999999999999994</c:v>
                </c:pt>
                <c:pt idx="4">
                  <c:v>0.41317591116653474</c:v>
                </c:pt>
                <c:pt idx="5">
                  <c:v>0.58682408883346515</c:v>
                </c:pt>
                <c:pt idx="6">
                  <c:v>0.74999999999999989</c:v>
                </c:pt>
                <c:pt idx="7">
                  <c:v>0.88302222155948884</c:v>
                </c:pt>
                <c:pt idx="8">
                  <c:v>0.9698463103929541</c:v>
                </c:pt>
                <c:pt idx="9">
                  <c:v>1</c:v>
                </c:pt>
                <c:pt idx="10">
                  <c:v>0.9698463103929541</c:v>
                </c:pt>
                <c:pt idx="11">
                  <c:v>0.88302222155948906</c:v>
                </c:pt>
                <c:pt idx="12">
                  <c:v>0.75000000000000011</c:v>
                </c:pt>
                <c:pt idx="13">
                  <c:v>0.58682408883346515</c:v>
                </c:pt>
                <c:pt idx="14">
                  <c:v>0.41317591116653501</c:v>
                </c:pt>
                <c:pt idx="15">
                  <c:v>0.24999999999999994</c:v>
                </c:pt>
                <c:pt idx="16">
                  <c:v>0.11697777844051108</c:v>
                </c:pt>
                <c:pt idx="17">
                  <c:v>3.0153689607045783E-2</c:v>
                </c:pt>
                <c:pt idx="18">
                  <c:v>1.5009887365649789E-32</c:v>
                </c:pt>
              </c:numCache>
            </c:numRef>
          </c:xVal>
          <c:yVal>
            <c:numRef>
              <c:f>Hoja1!$J$10:$J$28</c:f>
              <c:numCache>
                <c:formatCode>General</c:formatCode>
                <c:ptCount val="19"/>
                <c:pt idx="0">
                  <c:v>2.3473520249221187E-3</c:v>
                </c:pt>
                <c:pt idx="1">
                  <c:v>1.6101670914755027E-2</c:v>
                </c:pt>
                <c:pt idx="2">
                  <c:v>5.4561384876805445E-2</c:v>
                </c:pt>
                <c:pt idx="3">
                  <c:v>0.11882257150948741</c:v>
                </c:pt>
                <c:pt idx="4">
                  <c:v>0.19399603511753047</c:v>
                </c:pt>
                <c:pt idx="5">
                  <c:v>0.27304941942792416</c:v>
                </c:pt>
                <c:pt idx="6">
                  <c:v>0.34725290286037952</c:v>
                </c:pt>
                <c:pt idx="7">
                  <c:v>0.4083616539224017</c:v>
                </c:pt>
                <c:pt idx="8">
                  <c:v>0.45055579156046455</c:v>
                </c:pt>
                <c:pt idx="9">
                  <c:v>0.4626805437553102</c:v>
                </c:pt>
                <c:pt idx="10">
                  <c:v>0.44716086094590779</c:v>
                </c:pt>
                <c:pt idx="11">
                  <c:v>0.40496672330784489</c:v>
                </c:pt>
                <c:pt idx="12">
                  <c:v>0.34288799207023513</c:v>
                </c:pt>
                <c:pt idx="13">
                  <c:v>0.26771452846219207</c:v>
                </c:pt>
                <c:pt idx="14">
                  <c:v>0.1910860945907675</c:v>
                </c:pt>
                <c:pt idx="15">
                  <c:v>0.11251770036816768</c:v>
                </c:pt>
                <c:pt idx="16">
                  <c:v>5.2524426508071376E-2</c:v>
                </c:pt>
                <c:pt idx="17">
                  <c:v>1.4646700651373551E-2</c:v>
                </c:pt>
                <c:pt idx="18">
                  <c:v>3.1669852732936852E-3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C-4AA6-A295-47F3D631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61360"/>
        <c:axId val="357422288"/>
      </c:scatterChart>
      <c:valAx>
        <c:axId val="35026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sen(2a)^2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422288"/>
        <c:crosses val="autoZero"/>
        <c:crossBetween val="midCat"/>
      </c:valAx>
      <c:valAx>
        <c:axId val="357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26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PARTE</a:t>
            </a:r>
            <a:r>
              <a:rPr lang="es-ES" baseline="0"/>
              <a:t>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Hoja1!$A$54:$A$72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Hoja1!$B$54:$B$72</c:f>
              <c:numCache>
                <c:formatCode>General</c:formatCode>
                <c:ptCount val="19"/>
                <c:pt idx="0">
                  <c:v>80.2</c:v>
                </c:pt>
                <c:pt idx="1">
                  <c:v>81.8</c:v>
                </c:pt>
                <c:pt idx="2">
                  <c:v>81.3</c:v>
                </c:pt>
                <c:pt idx="3">
                  <c:v>81.2</c:v>
                </c:pt>
                <c:pt idx="4">
                  <c:v>81.099999999999994</c:v>
                </c:pt>
                <c:pt idx="5">
                  <c:v>83.7</c:v>
                </c:pt>
                <c:pt idx="6">
                  <c:v>87.1</c:v>
                </c:pt>
                <c:pt idx="7">
                  <c:v>85.3</c:v>
                </c:pt>
                <c:pt idx="8">
                  <c:v>84.1</c:v>
                </c:pt>
                <c:pt idx="9">
                  <c:v>86.2</c:v>
                </c:pt>
                <c:pt idx="10">
                  <c:v>87.6</c:v>
                </c:pt>
                <c:pt idx="11">
                  <c:v>84.2</c:v>
                </c:pt>
                <c:pt idx="12">
                  <c:v>81.2</c:v>
                </c:pt>
                <c:pt idx="13">
                  <c:v>79.900000000000006</c:v>
                </c:pt>
                <c:pt idx="14">
                  <c:v>79.3</c:v>
                </c:pt>
                <c:pt idx="15">
                  <c:v>78.900000000000006</c:v>
                </c:pt>
                <c:pt idx="16">
                  <c:v>78.5</c:v>
                </c:pt>
                <c:pt idx="17">
                  <c:v>78</c:v>
                </c:pt>
                <c:pt idx="18">
                  <c:v>78.099999999999994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8-438B-B781-F08396F1FB38}"/>
            </c:ext>
          </c:extLst>
        </c:ser>
        <c:ser>
          <c:idx val="1"/>
          <c:order val="1"/>
          <c:tx>
            <c:strRef>
              <c:f>Hoja1!$C$55:$C$72</c:f>
              <c:strCache>
                <c:ptCount val="18"/>
                <c:pt idx="0">
                  <c:v>133,7</c:v>
                </c:pt>
                <c:pt idx="1">
                  <c:v>128</c:v>
                </c:pt>
                <c:pt idx="2">
                  <c:v>119,8</c:v>
                </c:pt>
                <c:pt idx="3">
                  <c:v>105,7</c:v>
                </c:pt>
                <c:pt idx="4">
                  <c:v>87,1</c:v>
                </c:pt>
                <c:pt idx="5">
                  <c:v>73,1</c:v>
                </c:pt>
                <c:pt idx="6">
                  <c:v>62,2</c:v>
                </c:pt>
                <c:pt idx="7">
                  <c:v>52,9</c:v>
                </c:pt>
                <c:pt idx="8">
                  <c:v>48,7</c:v>
                </c:pt>
                <c:pt idx="9">
                  <c:v>50,7</c:v>
                </c:pt>
                <c:pt idx="10">
                  <c:v>58,5</c:v>
                </c:pt>
                <c:pt idx="11">
                  <c:v>72,3</c:v>
                </c:pt>
                <c:pt idx="12">
                  <c:v>87,4</c:v>
                </c:pt>
                <c:pt idx="13">
                  <c:v>103,5</c:v>
                </c:pt>
                <c:pt idx="14">
                  <c:v>117,9</c:v>
                </c:pt>
                <c:pt idx="15">
                  <c:v>129,2</c:v>
                </c:pt>
                <c:pt idx="16">
                  <c:v>137,5</c:v>
                </c:pt>
                <c:pt idx="17">
                  <c:v>140,4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Hoja1!$A$54:$A$72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Hoja1!$C$54:$C$72</c:f>
              <c:numCache>
                <c:formatCode>General</c:formatCode>
                <c:ptCount val="19"/>
                <c:pt idx="0">
                  <c:v>140</c:v>
                </c:pt>
                <c:pt idx="1">
                  <c:v>133.69999999999999</c:v>
                </c:pt>
                <c:pt idx="2">
                  <c:v>128</c:v>
                </c:pt>
                <c:pt idx="3">
                  <c:v>119.8</c:v>
                </c:pt>
                <c:pt idx="4">
                  <c:v>105.7</c:v>
                </c:pt>
                <c:pt idx="5">
                  <c:v>87.1</c:v>
                </c:pt>
                <c:pt idx="6">
                  <c:v>73.099999999999994</c:v>
                </c:pt>
                <c:pt idx="7">
                  <c:v>62.2</c:v>
                </c:pt>
                <c:pt idx="8">
                  <c:v>52.9</c:v>
                </c:pt>
                <c:pt idx="9">
                  <c:v>48.7</c:v>
                </c:pt>
                <c:pt idx="10">
                  <c:v>50.7</c:v>
                </c:pt>
                <c:pt idx="11">
                  <c:v>58.5</c:v>
                </c:pt>
                <c:pt idx="12">
                  <c:v>72.3</c:v>
                </c:pt>
                <c:pt idx="13">
                  <c:v>87.4</c:v>
                </c:pt>
                <c:pt idx="14">
                  <c:v>103.5</c:v>
                </c:pt>
                <c:pt idx="15">
                  <c:v>117.9</c:v>
                </c:pt>
                <c:pt idx="16">
                  <c:v>129.19999999999999</c:v>
                </c:pt>
                <c:pt idx="17">
                  <c:v>137.5</c:v>
                </c:pt>
                <c:pt idx="18">
                  <c:v>140.4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8-438B-B781-F08396F1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74848"/>
        <c:axId val="599427216"/>
      </c:scatterChart>
      <c:valAx>
        <c:axId val="35027484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427216"/>
        <c:crosses val="autoZero"/>
        <c:crossBetween val="midCat"/>
      </c:valAx>
      <c:valAx>
        <c:axId val="5994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2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392189</xdr:colOff>
      <xdr:row>31</xdr:row>
      <xdr:rowOff>147872</xdr:rowOff>
    </xdr:from>
    <xdr:to>
      <xdr:col>6</xdr:col>
      <xdr:colOff>381240</xdr:colOff>
      <xdr:row>46</xdr:row>
      <xdr:rowOff>126851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556DC5-46CC-1521-C203-67FF5C718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138546</xdr:colOff>
      <xdr:row>73</xdr:row>
      <xdr:rowOff>5437</xdr:rowOff>
    </xdr:from>
    <xdr:to>
      <xdr:col>6</xdr:col>
      <xdr:colOff>101985</xdr:colOff>
      <xdr:row>87</xdr:row>
      <xdr:rowOff>122045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F86213-E5E0-BC7F-E354-3F2EAC23D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6A8D-3616-4D14-8003-03B31C1663E2}">
  <dimension ref="A1:L72"/>
  <sheetViews>
    <sheetView tabSelected="1" topLeftCell="A38" zoomScale="66" workbookViewId="0">
      <selection activeCell="I31" sqref="I31"/>
    </sheetView>
  </sheetViews>
  <sheetFormatPr baseColWidth="10" defaultRowHeight="14.5" x14ac:dyDescent="0.35"/>
  <cols>
    <col min="2" max="2" width="11.1796875" bestFit="1" customWidth="1"/>
    <col min="11" max="12" width="11.1796875" bestFit="1" customWidth="1"/>
  </cols>
  <sheetData>
    <row r="1" spans="1:12" x14ac:dyDescent="0.35">
      <c r="A1" t="s">
        <v>2</v>
      </c>
      <c r="C1" t="s">
        <v>0</v>
      </c>
      <c r="D1" t="s">
        <v>1</v>
      </c>
    </row>
    <row r="2" spans="1:12" x14ac:dyDescent="0.35">
      <c r="A2">
        <v>0.55300000000000005</v>
      </c>
      <c r="C2">
        <v>0</v>
      </c>
      <c r="D2">
        <v>0.48399999999999999</v>
      </c>
    </row>
    <row r="3" spans="1:12" x14ac:dyDescent="0.35">
      <c r="C3">
        <v>90</v>
      </c>
      <c r="D3">
        <v>0.65</v>
      </c>
    </row>
    <row r="4" spans="1:12" x14ac:dyDescent="0.35">
      <c r="C4">
        <v>180</v>
      </c>
      <c r="D4">
        <v>0.70399999999999996</v>
      </c>
    </row>
    <row r="5" spans="1:12" x14ac:dyDescent="0.35">
      <c r="C5">
        <v>270</v>
      </c>
      <c r="D5">
        <v>0.69399999999999995</v>
      </c>
    </row>
    <row r="7" spans="1:12" x14ac:dyDescent="0.35">
      <c r="A7" t="s">
        <v>16</v>
      </c>
    </row>
    <row r="9" spans="1:12" x14ac:dyDescent="0.35">
      <c r="A9" t="s">
        <v>0</v>
      </c>
      <c r="B9" t="s">
        <v>12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11</v>
      </c>
      <c r="K9" t="s">
        <v>10</v>
      </c>
      <c r="L9" s="1" t="s">
        <v>13</v>
      </c>
    </row>
    <row r="10" spans="1:12" x14ac:dyDescent="0.35">
      <c r="A10">
        <v>0</v>
      </c>
      <c r="B10">
        <f>A10*(PI()/180)</f>
        <v>0</v>
      </c>
      <c r="C10">
        <v>0.48399999999999999</v>
      </c>
      <c r="D10">
        <v>354</v>
      </c>
      <c r="F10">
        <v>0.90677966101694896</v>
      </c>
      <c r="G10">
        <v>52.8</v>
      </c>
      <c r="H10">
        <v>82.2</v>
      </c>
      <c r="I10">
        <v>0.64233576642335766</v>
      </c>
      <c r="J10">
        <f>C10/(354*F10*I10)</f>
        <v>2.3473520249221187E-3</v>
      </c>
      <c r="K10">
        <f>SIN(2*B10)^2</f>
        <v>0</v>
      </c>
      <c r="L10" s="1">
        <f>2*ASIN(SQRT(0.4601))</f>
        <v>1.4909113882356024</v>
      </c>
    </row>
    <row r="11" spans="1:12" x14ac:dyDescent="0.35">
      <c r="A11">
        <v>5</v>
      </c>
      <c r="B11">
        <f t="shared" ref="B11:B28" si="0">A11*(PI()/180)</f>
        <v>8.7266462599716474E-2</v>
      </c>
      <c r="C11">
        <v>3.32</v>
      </c>
      <c r="D11">
        <v>354</v>
      </c>
      <c r="E11">
        <v>321</v>
      </c>
      <c r="F11">
        <f>E11/D11</f>
        <v>0.90677966101694918</v>
      </c>
      <c r="G11">
        <v>52.8</v>
      </c>
      <c r="H11">
        <v>82.2</v>
      </c>
      <c r="I11">
        <f>G11/H11</f>
        <v>0.64233576642335766</v>
      </c>
      <c r="J11">
        <f t="shared" ref="J11:J28" si="1">C11/(354*F11*I11)</f>
        <v>1.6101670914755027E-2</v>
      </c>
      <c r="K11">
        <f t="shared" ref="K11:K28" si="2">SIN(2*B11)^2</f>
        <v>3.0153689607045803E-2</v>
      </c>
      <c r="L11" s="1">
        <f>L10/(PI()/180)</f>
        <v>85.422930173890549</v>
      </c>
    </row>
    <row r="12" spans="1:12" x14ac:dyDescent="0.35">
      <c r="A12">
        <v>10</v>
      </c>
      <c r="B12">
        <f t="shared" si="0"/>
        <v>0.17453292519943295</v>
      </c>
      <c r="C12">
        <v>11.25</v>
      </c>
      <c r="D12">
        <v>354</v>
      </c>
      <c r="F12">
        <v>0.90677966101694896</v>
      </c>
      <c r="I12">
        <v>0.64233576642335766</v>
      </c>
      <c r="J12">
        <f t="shared" si="1"/>
        <v>5.4561384876805445E-2</v>
      </c>
      <c r="K12">
        <f t="shared" si="2"/>
        <v>0.11697777844051097</v>
      </c>
    </row>
    <row r="13" spans="1:12" x14ac:dyDescent="0.35">
      <c r="A13">
        <v>15</v>
      </c>
      <c r="B13">
        <f t="shared" si="0"/>
        <v>0.26179938779914941</v>
      </c>
      <c r="C13">
        <v>24.5</v>
      </c>
      <c r="D13">
        <v>354</v>
      </c>
      <c r="F13">
        <v>0.90677966101694896</v>
      </c>
      <c r="I13">
        <v>0.64233576642335766</v>
      </c>
      <c r="J13">
        <f t="shared" si="1"/>
        <v>0.11882257150948741</v>
      </c>
      <c r="K13">
        <f t="shared" si="2"/>
        <v>0.24999999999999994</v>
      </c>
    </row>
    <row r="14" spans="1:12" x14ac:dyDescent="0.35">
      <c r="A14">
        <v>20</v>
      </c>
      <c r="B14">
        <f t="shared" si="0"/>
        <v>0.3490658503988659</v>
      </c>
      <c r="C14">
        <v>40</v>
      </c>
      <c r="D14">
        <v>354</v>
      </c>
      <c r="F14">
        <v>0.90677966101694896</v>
      </c>
      <c r="I14">
        <v>0.64233576642335766</v>
      </c>
      <c r="J14">
        <f t="shared" si="1"/>
        <v>0.19399603511753047</v>
      </c>
      <c r="K14">
        <f t="shared" si="2"/>
        <v>0.41317591116653474</v>
      </c>
    </row>
    <row r="15" spans="1:12" x14ac:dyDescent="0.35">
      <c r="A15">
        <v>25</v>
      </c>
      <c r="B15">
        <f t="shared" si="0"/>
        <v>0.43633231299858238</v>
      </c>
      <c r="C15">
        <v>56.3</v>
      </c>
      <c r="D15">
        <v>354</v>
      </c>
      <c r="F15">
        <v>0.90677966101694896</v>
      </c>
      <c r="I15">
        <v>0.64233576642335766</v>
      </c>
      <c r="J15">
        <f t="shared" si="1"/>
        <v>0.27304941942792416</v>
      </c>
      <c r="K15">
        <f t="shared" si="2"/>
        <v>0.58682408883346515</v>
      </c>
    </row>
    <row r="16" spans="1:12" x14ac:dyDescent="0.35">
      <c r="A16">
        <v>30</v>
      </c>
      <c r="B16">
        <f t="shared" si="0"/>
        <v>0.52359877559829882</v>
      </c>
      <c r="C16">
        <v>71.599999999999994</v>
      </c>
      <c r="D16">
        <v>354</v>
      </c>
      <c r="F16">
        <v>0.90677966101694896</v>
      </c>
      <c r="I16">
        <v>0.64233576642335766</v>
      </c>
      <c r="J16">
        <f t="shared" si="1"/>
        <v>0.34725290286037952</v>
      </c>
      <c r="K16">
        <f t="shared" si="2"/>
        <v>0.74999999999999989</v>
      </c>
    </row>
    <row r="17" spans="1:11" x14ac:dyDescent="0.35">
      <c r="A17">
        <f>A16+5</f>
        <v>35</v>
      </c>
      <c r="B17">
        <f t="shared" si="0"/>
        <v>0.6108652381980153</v>
      </c>
      <c r="C17">
        <v>84.2</v>
      </c>
      <c r="D17">
        <v>354</v>
      </c>
      <c r="F17">
        <v>0.90677966101694896</v>
      </c>
      <c r="I17">
        <v>0.64233576642335766</v>
      </c>
      <c r="J17">
        <f t="shared" si="1"/>
        <v>0.4083616539224017</v>
      </c>
      <c r="K17">
        <f t="shared" si="2"/>
        <v>0.88302222155948884</v>
      </c>
    </row>
    <row r="18" spans="1:11" x14ac:dyDescent="0.35">
      <c r="A18">
        <f t="shared" ref="A18:A28" si="3">A17+5</f>
        <v>40</v>
      </c>
      <c r="B18">
        <f t="shared" si="0"/>
        <v>0.69813170079773179</v>
      </c>
      <c r="C18">
        <v>92.9</v>
      </c>
      <c r="D18">
        <v>354</v>
      </c>
      <c r="F18">
        <v>0.90677966101694896</v>
      </c>
      <c r="I18">
        <v>0.64233576642335766</v>
      </c>
      <c r="J18">
        <f t="shared" si="1"/>
        <v>0.45055579156046455</v>
      </c>
      <c r="K18">
        <f t="shared" si="2"/>
        <v>0.9698463103929541</v>
      </c>
    </row>
    <row r="19" spans="1:11" x14ac:dyDescent="0.35">
      <c r="A19">
        <f t="shared" si="3"/>
        <v>45</v>
      </c>
      <c r="B19">
        <f t="shared" si="0"/>
        <v>0.78539816339744828</v>
      </c>
      <c r="C19">
        <v>95.4</v>
      </c>
      <c r="D19">
        <v>354</v>
      </c>
      <c r="F19">
        <v>0.90677966101694896</v>
      </c>
      <c r="I19">
        <v>0.64233576642335766</v>
      </c>
      <c r="J19">
        <f t="shared" si="1"/>
        <v>0.4626805437553102</v>
      </c>
      <c r="K19">
        <f t="shared" si="2"/>
        <v>1</v>
      </c>
    </row>
    <row r="20" spans="1:11" x14ac:dyDescent="0.35">
      <c r="A20">
        <f t="shared" si="3"/>
        <v>50</v>
      </c>
      <c r="B20">
        <f t="shared" si="0"/>
        <v>0.87266462599716477</v>
      </c>
      <c r="C20">
        <v>92.2</v>
      </c>
      <c r="D20">
        <v>354</v>
      </c>
      <c r="F20">
        <v>0.90677966101694896</v>
      </c>
      <c r="I20">
        <v>0.64233576642335766</v>
      </c>
      <c r="J20">
        <f t="shared" si="1"/>
        <v>0.44716086094590779</v>
      </c>
      <c r="K20">
        <f t="shared" si="2"/>
        <v>0.9698463103929541</v>
      </c>
    </row>
    <row r="21" spans="1:11" x14ac:dyDescent="0.35">
      <c r="A21">
        <f t="shared" si="3"/>
        <v>55</v>
      </c>
      <c r="B21">
        <f t="shared" si="0"/>
        <v>0.95993108859688125</v>
      </c>
      <c r="C21">
        <v>83.5</v>
      </c>
      <c r="D21">
        <v>354</v>
      </c>
      <c r="F21">
        <v>0.90677966101694896</v>
      </c>
      <c r="I21">
        <v>0.64233576642335766</v>
      </c>
      <c r="J21">
        <f t="shared" si="1"/>
        <v>0.40496672330784489</v>
      </c>
      <c r="K21">
        <f t="shared" si="2"/>
        <v>0.88302222155948906</v>
      </c>
    </row>
    <row r="22" spans="1:11" x14ac:dyDescent="0.35">
      <c r="A22">
        <f t="shared" si="3"/>
        <v>60</v>
      </c>
      <c r="B22">
        <f t="shared" si="0"/>
        <v>1.0471975511965976</v>
      </c>
      <c r="C22">
        <v>70.7</v>
      </c>
      <c r="D22">
        <v>354</v>
      </c>
      <c r="F22">
        <v>0.90677966101694896</v>
      </c>
      <c r="I22">
        <v>0.64233576642335766</v>
      </c>
      <c r="J22">
        <f t="shared" si="1"/>
        <v>0.34288799207023513</v>
      </c>
      <c r="K22">
        <f t="shared" si="2"/>
        <v>0.75000000000000011</v>
      </c>
    </row>
    <row r="23" spans="1:11" x14ac:dyDescent="0.35">
      <c r="A23">
        <f t="shared" si="3"/>
        <v>65</v>
      </c>
      <c r="B23">
        <f t="shared" si="0"/>
        <v>1.1344640137963142</v>
      </c>
      <c r="C23">
        <v>55.2</v>
      </c>
      <c r="D23">
        <v>354</v>
      </c>
      <c r="F23">
        <v>0.90677966101694896</v>
      </c>
      <c r="I23">
        <v>0.64233576642335766</v>
      </c>
      <c r="J23">
        <f t="shared" si="1"/>
        <v>0.26771452846219207</v>
      </c>
      <c r="K23">
        <f t="shared" si="2"/>
        <v>0.58682408883346515</v>
      </c>
    </row>
    <row r="24" spans="1:11" x14ac:dyDescent="0.35">
      <c r="A24">
        <f t="shared" si="3"/>
        <v>70</v>
      </c>
      <c r="B24">
        <f t="shared" si="0"/>
        <v>1.2217304763960306</v>
      </c>
      <c r="C24">
        <v>39.4</v>
      </c>
      <c r="D24">
        <v>354</v>
      </c>
      <c r="F24">
        <v>0.90677966101694896</v>
      </c>
      <c r="I24">
        <v>0.64233576642335766</v>
      </c>
      <c r="J24">
        <f t="shared" si="1"/>
        <v>0.1910860945907675</v>
      </c>
      <c r="K24">
        <f t="shared" si="2"/>
        <v>0.41317591116653501</v>
      </c>
    </row>
    <row r="25" spans="1:11" x14ac:dyDescent="0.35">
      <c r="A25">
        <f t="shared" si="3"/>
        <v>75</v>
      </c>
      <c r="B25">
        <f t="shared" si="0"/>
        <v>1.3089969389957472</v>
      </c>
      <c r="C25">
        <v>23.2</v>
      </c>
      <c r="D25">
        <v>354</v>
      </c>
      <c r="F25">
        <v>0.90677966101694896</v>
      </c>
      <c r="I25">
        <v>0.64233576642335766</v>
      </c>
      <c r="J25">
        <f t="shared" si="1"/>
        <v>0.11251770036816768</v>
      </c>
      <c r="K25">
        <f t="shared" si="2"/>
        <v>0.24999999999999994</v>
      </c>
    </row>
    <row r="26" spans="1:11" x14ac:dyDescent="0.35">
      <c r="A26">
        <f t="shared" si="3"/>
        <v>80</v>
      </c>
      <c r="B26">
        <f t="shared" si="0"/>
        <v>1.3962634015954636</v>
      </c>
      <c r="C26">
        <v>10.83</v>
      </c>
      <c r="D26">
        <v>354</v>
      </c>
      <c r="F26">
        <v>0.90677966101694896</v>
      </c>
      <c r="I26">
        <v>0.64233576642335766</v>
      </c>
      <c r="J26">
        <f t="shared" si="1"/>
        <v>5.2524426508071376E-2</v>
      </c>
      <c r="K26">
        <f t="shared" si="2"/>
        <v>0.11697777844051108</v>
      </c>
    </row>
    <row r="27" spans="1:11" x14ac:dyDescent="0.35">
      <c r="A27">
        <f t="shared" si="3"/>
        <v>85</v>
      </c>
      <c r="B27">
        <f t="shared" si="0"/>
        <v>1.4835298641951802</v>
      </c>
      <c r="C27">
        <v>3.02</v>
      </c>
      <c r="D27">
        <v>354</v>
      </c>
      <c r="F27">
        <v>0.90677966101694896</v>
      </c>
      <c r="I27">
        <v>0.64233576642335766</v>
      </c>
      <c r="J27">
        <f t="shared" si="1"/>
        <v>1.4646700651373551E-2</v>
      </c>
      <c r="K27">
        <f t="shared" si="2"/>
        <v>3.0153689607045783E-2</v>
      </c>
    </row>
    <row r="28" spans="1:11" x14ac:dyDescent="0.35">
      <c r="A28">
        <f t="shared" si="3"/>
        <v>90</v>
      </c>
      <c r="B28">
        <f t="shared" si="0"/>
        <v>1.5707963267948966</v>
      </c>
      <c r="C28">
        <v>0.65300000000000002</v>
      </c>
      <c r="D28">
        <v>354</v>
      </c>
      <c r="F28">
        <v>0.90677966101694896</v>
      </c>
      <c r="I28">
        <v>0.64233576642335766</v>
      </c>
      <c r="J28">
        <f t="shared" si="1"/>
        <v>3.1669852732936852E-3</v>
      </c>
      <c r="K28">
        <f t="shared" si="2"/>
        <v>1.5009887365649789E-32</v>
      </c>
    </row>
    <row r="29" spans="1:11" x14ac:dyDescent="0.35">
      <c r="D29">
        <v>3540</v>
      </c>
    </row>
    <row r="53" spans="1:3" x14ac:dyDescent="0.35">
      <c r="A53" t="s">
        <v>0</v>
      </c>
      <c r="B53" t="s">
        <v>14</v>
      </c>
      <c r="C53" t="s">
        <v>15</v>
      </c>
    </row>
    <row r="54" spans="1:3" x14ac:dyDescent="0.35">
      <c r="A54">
        <v>0</v>
      </c>
      <c r="B54">
        <v>80.2</v>
      </c>
      <c r="C54">
        <v>140</v>
      </c>
    </row>
    <row r="55" spans="1:3" x14ac:dyDescent="0.35">
      <c r="A55">
        <f>A54+10</f>
        <v>10</v>
      </c>
      <c r="B55">
        <v>81.8</v>
      </c>
      <c r="C55">
        <v>133.69999999999999</v>
      </c>
    </row>
    <row r="56" spans="1:3" x14ac:dyDescent="0.35">
      <c r="A56">
        <f t="shared" ref="A56:A72" si="4">A55+10</f>
        <v>20</v>
      </c>
      <c r="B56">
        <v>81.3</v>
      </c>
      <c r="C56">
        <v>128</v>
      </c>
    </row>
    <row r="57" spans="1:3" x14ac:dyDescent="0.35">
      <c r="A57">
        <f t="shared" si="4"/>
        <v>30</v>
      </c>
      <c r="B57">
        <v>81.2</v>
      </c>
      <c r="C57">
        <v>119.8</v>
      </c>
    </row>
    <row r="58" spans="1:3" x14ac:dyDescent="0.35">
      <c r="A58">
        <f t="shared" si="4"/>
        <v>40</v>
      </c>
      <c r="B58">
        <v>81.099999999999994</v>
      </c>
      <c r="C58">
        <v>105.7</v>
      </c>
    </row>
    <row r="59" spans="1:3" x14ac:dyDescent="0.35">
      <c r="A59">
        <f t="shared" si="4"/>
        <v>50</v>
      </c>
      <c r="B59">
        <v>83.7</v>
      </c>
      <c r="C59">
        <v>87.1</v>
      </c>
    </row>
    <row r="60" spans="1:3" x14ac:dyDescent="0.35">
      <c r="A60">
        <f t="shared" si="4"/>
        <v>60</v>
      </c>
      <c r="B60">
        <v>87.1</v>
      </c>
      <c r="C60">
        <v>73.099999999999994</v>
      </c>
    </row>
    <row r="61" spans="1:3" x14ac:dyDescent="0.35">
      <c r="A61">
        <f t="shared" si="4"/>
        <v>70</v>
      </c>
      <c r="B61">
        <v>85.3</v>
      </c>
      <c r="C61">
        <v>62.2</v>
      </c>
    </row>
    <row r="62" spans="1:3" x14ac:dyDescent="0.35">
      <c r="A62">
        <f t="shared" si="4"/>
        <v>80</v>
      </c>
      <c r="B62">
        <v>84.1</v>
      </c>
      <c r="C62">
        <v>52.9</v>
      </c>
    </row>
    <row r="63" spans="1:3" x14ac:dyDescent="0.35">
      <c r="A63">
        <f t="shared" si="4"/>
        <v>90</v>
      </c>
      <c r="B63">
        <v>86.2</v>
      </c>
      <c r="C63">
        <v>48.7</v>
      </c>
    </row>
    <row r="64" spans="1:3" x14ac:dyDescent="0.35">
      <c r="A64">
        <f t="shared" si="4"/>
        <v>100</v>
      </c>
      <c r="B64">
        <v>87.6</v>
      </c>
      <c r="C64">
        <v>50.7</v>
      </c>
    </row>
    <row r="65" spans="1:3" x14ac:dyDescent="0.35">
      <c r="A65">
        <f t="shared" si="4"/>
        <v>110</v>
      </c>
      <c r="B65">
        <v>84.2</v>
      </c>
      <c r="C65">
        <v>58.5</v>
      </c>
    </row>
    <row r="66" spans="1:3" x14ac:dyDescent="0.35">
      <c r="A66">
        <f t="shared" si="4"/>
        <v>120</v>
      </c>
      <c r="B66">
        <v>81.2</v>
      </c>
      <c r="C66">
        <v>72.3</v>
      </c>
    </row>
    <row r="67" spans="1:3" x14ac:dyDescent="0.35">
      <c r="A67">
        <f t="shared" si="4"/>
        <v>130</v>
      </c>
      <c r="B67">
        <v>79.900000000000006</v>
      </c>
      <c r="C67">
        <v>87.4</v>
      </c>
    </row>
    <row r="68" spans="1:3" x14ac:dyDescent="0.35">
      <c r="A68">
        <f t="shared" si="4"/>
        <v>140</v>
      </c>
      <c r="B68">
        <v>79.3</v>
      </c>
      <c r="C68">
        <v>103.5</v>
      </c>
    </row>
    <row r="69" spans="1:3" x14ac:dyDescent="0.35">
      <c r="A69">
        <f t="shared" si="4"/>
        <v>150</v>
      </c>
      <c r="B69">
        <v>78.900000000000006</v>
      </c>
      <c r="C69">
        <v>117.9</v>
      </c>
    </row>
    <row r="70" spans="1:3" x14ac:dyDescent="0.35">
      <c r="A70">
        <f t="shared" si="4"/>
        <v>160</v>
      </c>
      <c r="B70">
        <v>78.5</v>
      </c>
      <c r="C70">
        <v>129.19999999999999</v>
      </c>
    </row>
    <row r="71" spans="1:3" x14ac:dyDescent="0.35">
      <c r="A71">
        <f t="shared" si="4"/>
        <v>170</v>
      </c>
      <c r="B71">
        <v>78</v>
      </c>
      <c r="C71">
        <v>137.5</v>
      </c>
    </row>
    <row r="72" spans="1:3" x14ac:dyDescent="0.35">
      <c r="A72">
        <f t="shared" si="4"/>
        <v>180</v>
      </c>
      <c r="B72">
        <v>78.099999999999994</v>
      </c>
      <c r="C72">
        <v>140.4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A41D2E6D627C44BA96ED2C5FA4B9ED" ma:contentTypeVersion="8" ma:contentTypeDescription="Crear nuevo documento." ma:contentTypeScope="" ma:versionID="da17498bed1df52fd71a4d781e4428e4">
  <xsd:schema xmlns:xsd="http://www.w3.org/2001/XMLSchema" xmlns:xs="http://www.w3.org/2001/XMLSchema" xmlns:p="http://schemas.microsoft.com/office/2006/metadata/properties" xmlns:ns3="7b1fe11f-ba90-4ec0-8847-55512a48c29e" xmlns:ns4="4e2a34c3-8f69-4c4e-b931-0465c164558c" targetNamespace="http://schemas.microsoft.com/office/2006/metadata/properties" ma:root="true" ma:fieldsID="926096aaff9433600a3c8adab036dd09" ns3:_="" ns4:_="">
    <xsd:import namespace="7b1fe11f-ba90-4ec0-8847-55512a48c29e"/>
    <xsd:import namespace="4e2a34c3-8f69-4c4e-b931-0465c16455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fe11f-ba90-4ec0-8847-55512a48c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a34c3-8f69-4c4e-b931-0465c1645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1fe11f-ba90-4ec0-8847-55512a48c29e" xsi:nil="true"/>
  </documentManagement>
</p:properties>
</file>

<file path=customXml/itemProps1.xml><?xml version="1.0" encoding="utf-8"?>
<ds:datastoreItem xmlns:ds="http://schemas.openxmlformats.org/officeDocument/2006/customXml" ds:itemID="{085B3B3E-FFB7-41B3-957F-D2795B380C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248704-8CBF-4CCE-AB04-3F3CD21089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1fe11f-ba90-4ec0-8847-55512a48c29e"/>
    <ds:schemaRef ds:uri="4e2a34c3-8f69-4c4e-b931-0465c1645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ABC15B-1AA1-4AE9-B400-BC2B64955FBA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4e2a34c3-8f69-4c4e-b931-0465c164558c"/>
    <ds:schemaRef ds:uri="http://www.w3.org/XML/1998/namespace"/>
    <ds:schemaRef ds:uri="http://schemas.microsoft.com/office/2006/metadata/properties"/>
    <ds:schemaRef ds:uri="7b1fe11f-ba90-4ec0-8847-55512a48c29e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 SERRANO BELTRÁ</dc:creator>
  <cp:lastModifiedBy>Mireia SERRANO BELTRÁ</cp:lastModifiedBy>
  <cp:lastPrinted>2024-02-02T09:39:06Z</cp:lastPrinted>
  <dcterms:created xsi:type="dcterms:W3CDTF">2024-02-02T08:10:38Z</dcterms:created>
  <dcterms:modified xsi:type="dcterms:W3CDTF">2024-02-06T16:30:37Z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0x0101001EA41D2E6D627C44BA96ED2C5FA4B9ED</vt:lpwstr>
  </property>
</Properties>
</file>